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pslo-my.sharepoint.com/personal/bplo_calpoly_edu/Documents/0. Current Quarter - Fall 2021/GRC 404/"/>
    </mc:Choice>
  </mc:AlternateContent>
  <xr:revisionPtr revIDLastSave="158" documentId="13_ncr:40009_{0E53A262-616D-43B7-A850-CFEA2F5EF86F}" xr6:coauthVersionLast="47" xr6:coauthVersionMax="47" xr10:uidLastSave="{7F1747AD-330C-4BB2-9064-F88C374A6881}"/>
  <bookViews>
    <workbookView xWindow="1170" yWindow="1170" windowWidth="30600" windowHeight="18660" activeTab="2" xr2:uid="{00000000-000D-0000-FFFF-FFFF00000000}"/>
  </bookViews>
  <sheets>
    <sheet name="Master" sheetId="1" r:id="rId1"/>
    <sheet name="Name" sheetId="2" r:id="rId2"/>
    <sheet name="Address" sheetId="3" r:id="rId3"/>
    <sheet name="Phone" sheetId="4" r:id="rId4"/>
    <sheet name="Email" sheetId="5" r:id="rId5"/>
    <sheet name="Named groups" sheetId="6" r:id="rId6"/>
  </sheets>
  <definedNames>
    <definedName name="_xlnm._FilterDatabase" localSheetId="2" hidden="1">Address!$A$1:$H$5001</definedName>
    <definedName name="_xlnm._FilterDatabase" localSheetId="1" hidden="1">Name!$A$1:$H$5001</definedName>
    <definedName name="Credentials">'Named groups'!$B$2:$B$11</definedName>
    <definedName name="Honorific">'Named groups'!$A$2:$A$6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001" i="3" l="1"/>
  <c r="G5001" i="3"/>
  <c r="H5000" i="3"/>
  <c r="G5000" i="3"/>
  <c r="H4999" i="3"/>
  <c r="G4999" i="3"/>
  <c r="H4998" i="3"/>
  <c r="G4998" i="3"/>
  <c r="H4997" i="3"/>
  <c r="G4997" i="3"/>
  <c r="H4996" i="3"/>
  <c r="G4996" i="3"/>
  <c r="H4995" i="3"/>
  <c r="G4995" i="3"/>
  <c r="H4994" i="3"/>
  <c r="G4994" i="3"/>
  <c r="H4993" i="3"/>
  <c r="G4993" i="3"/>
  <c r="H4992" i="3"/>
  <c r="G4992" i="3"/>
  <c r="H4991" i="3"/>
  <c r="G4991" i="3"/>
  <c r="H4990" i="3"/>
  <c r="G4990" i="3"/>
  <c r="H4989" i="3"/>
  <c r="G4989" i="3"/>
  <c r="H4988" i="3"/>
  <c r="G4988" i="3"/>
  <c r="H4987" i="3"/>
  <c r="G4987" i="3"/>
  <c r="H4986" i="3"/>
  <c r="G4986" i="3"/>
  <c r="H4985" i="3"/>
  <c r="G4985" i="3"/>
  <c r="H4984" i="3"/>
  <c r="G4984" i="3"/>
  <c r="H4983" i="3"/>
  <c r="G4983" i="3"/>
  <c r="H4982" i="3"/>
  <c r="G4982" i="3"/>
  <c r="H4981" i="3"/>
  <c r="G4981" i="3"/>
  <c r="H4980" i="3"/>
  <c r="G4980" i="3"/>
  <c r="H4979" i="3"/>
  <c r="G4979" i="3"/>
  <c r="H4978" i="3"/>
  <c r="G4978" i="3"/>
  <c r="H4977" i="3"/>
  <c r="G4977" i="3"/>
  <c r="H4976" i="3"/>
  <c r="G4976" i="3"/>
  <c r="H4975" i="3"/>
  <c r="G4975" i="3"/>
  <c r="H4974" i="3"/>
  <c r="G4974" i="3"/>
  <c r="H4973" i="3"/>
  <c r="G4973" i="3"/>
  <c r="H4972" i="3"/>
  <c r="G4972" i="3"/>
  <c r="H4971" i="3"/>
  <c r="G4971" i="3"/>
  <c r="H4970" i="3"/>
  <c r="G4970" i="3"/>
  <c r="H4969" i="3"/>
  <c r="G4969" i="3"/>
  <c r="H4968" i="3"/>
  <c r="G4968" i="3"/>
  <c r="H4967" i="3"/>
  <c r="G4967" i="3"/>
  <c r="H4966" i="3"/>
  <c r="G4966" i="3"/>
  <c r="H4965" i="3"/>
  <c r="G4965" i="3"/>
  <c r="H4964" i="3"/>
  <c r="G4964" i="3"/>
  <c r="H4963" i="3"/>
  <c r="G4963" i="3"/>
  <c r="H4962" i="3"/>
  <c r="G4962" i="3"/>
  <c r="H4961" i="3"/>
  <c r="G4961" i="3"/>
  <c r="H4960" i="3"/>
  <c r="G4960" i="3"/>
  <c r="H4959" i="3"/>
  <c r="G4959" i="3"/>
  <c r="H4958" i="3"/>
  <c r="G4958" i="3"/>
  <c r="H4957" i="3"/>
  <c r="G4957" i="3"/>
  <c r="H4956" i="3"/>
  <c r="G4956" i="3"/>
  <c r="H4955" i="3"/>
  <c r="G4955" i="3"/>
  <c r="H4954" i="3"/>
  <c r="G4954" i="3"/>
  <c r="H4953" i="3"/>
  <c r="G4953" i="3"/>
  <c r="H4952" i="3"/>
  <c r="G4952" i="3"/>
  <c r="H4951" i="3"/>
  <c r="G4951" i="3"/>
  <c r="H4950" i="3"/>
  <c r="G4950" i="3"/>
  <c r="H4949" i="3"/>
  <c r="G4949" i="3"/>
  <c r="H4948" i="3"/>
  <c r="G4948" i="3"/>
  <c r="H4947" i="3"/>
  <c r="G4947" i="3"/>
  <c r="H4946" i="3"/>
  <c r="G4946" i="3"/>
  <c r="H4945" i="3"/>
  <c r="G4945" i="3"/>
  <c r="H4944" i="3"/>
  <c r="G4944" i="3"/>
  <c r="H4943" i="3"/>
  <c r="G4943" i="3"/>
  <c r="H4942" i="3"/>
  <c r="G4942" i="3"/>
  <c r="H4941" i="3"/>
  <c r="G4941" i="3"/>
  <c r="H4940" i="3"/>
  <c r="G4940" i="3"/>
  <c r="H4939" i="3"/>
  <c r="G4939" i="3"/>
  <c r="H4938" i="3"/>
  <c r="G4938" i="3"/>
  <c r="H4937" i="3"/>
  <c r="G4937" i="3"/>
  <c r="H4936" i="3"/>
  <c r="G4936" i="3"/>
  <c r="H4935" i="3"/>
  <c r="G4935" i="3"/>
  <c r="H4934" i="3"/>
  <c r="G4934" i="3"/>
  <c r="H4933" i="3"/>
  <c r="G4933" i="3"/>
  <c r="H4932" i="3"/>
  <c r="G4932" i="3"/>
  <c r="H4931" i="3"/>
  <c r="G4931" i="3"/>
  <c r="H4930" i="3"/>
  <c r="G4930" i="3"/>
  <c r="H4929" i="3"/>
  <c r="G4929" i="3"/>
  <c r="H4928" i="3"/>
  <c r="G4928" i="3"/>
  <c r="H4927" i="3"/>
  <c r="G4927" i="3"/>
  <c r="H4926" i="3"/>
  <c r="G4926" i="3"/>
  <c r="H4925" i="3"/>
  <c r="G4925" i="3"/>
  <c r="H4924" i="3"/>
  <c r="G4924" i="3"/>
  <c r="H4923" i="3"/>
  <c r="G4923" i="3"/>
  <c r="H4922" i="3"/>
  <c r="G4922" i="3"/>
  <c r="H4921" i="3"/>
  <c r="G4921" i="3"/>
  <c r="H4920" i="3"/>
  <c r="G4920" i="3"/>
  <c r="H4919" i="3"/>
  <c r="G4919" i="3"/>
  <c r="H4918" i="3"/>
  <c r="G4918" i="3"/>
  <c r="H4917" i="3"/>
  <c r="G4917" i="3"/>
  <c r="H4916" i="3"/>
  <c r="G4916" i="3"/>
  <c r="H4915" i="3"/>
  <c r="G4915" i="3"/>
  <c r="H4914" i="3"/>
  <c r="G4914" i="3"/>
  <c r="H4913" i="3"/>
  <c r="G4913" i="3"/>
  <c r="H4912" i="3"/>
  <c r="G4912" i="3"/>
  <c r="H4911" i="3"/>
  <c r="G4911" i="3"/>
  <c r="H4910" i="3"/>
  <c r="G4910" i="3"/>
  <c r="H4909" i="3"/>
  <c r="G4909" i="3"/>
  <c r="H4908" i="3"/>
  <c r="G4908" i="3"/>
  <c r="H4907" i="3"/>
  <c r="G4907" i="3"/>
  <c r="H4906" i="3"/>
  <c r="G4906" i="3"/>
  <c r="H4905" i="3"/>
  <c r="G4905" i="3"/>
  <c r="H4904" i="3"/>
  <c r="G4904" i="3"/>
  <c r="H4903" i="3"/>
  <c r="G4903" i="3"/>
  <c r="H4902" i="3"/>
  <c r="G4902" i="3"/>
  <c r="H4901" i="3"/>
  <c r="G4901" i="3"/>
  <c r="H4900" i="3"/>
  <c r="G4900" i="3"/>
  <c r="H4899" i="3"/>
  <c r="G4899" i="3"/>
  <c r="H4898" i="3"/>
  <c r="G4898" i="3"/>
  <c r="H4897" i="3"/>
  <c r="G4897" i="3"/>
  <c r="H4896" i="3"/>
  <c r="G4896" i="3"/>
  <c r="H4895" i="3"/>
  <c r="G4895" i="3"/>
  <c r="H4894" i="3"/>
  <c r="G4894" i="3"/>
  <c r="H4893" i="3"/>
  <c r="G4893" i="3"/>
  <c r="H4892" i="3"/>
  <c r="G4892" i="3"/>
  <c r="H4891" i="3"/>
  <c r="G4891" i="3"/>
  <c r="H4890" i="3"/>
  <c r="G4890" i="3"/>
  <c r="H4889" i="3"/>
  <c r="G4889" i="3"/>
  <c r="H4888" i="3"/>
  <c r="G4888" i="3"/>
  <c r="H4887" i="3"/>
  <c r="G4887" i="3"/>
  <c r="H4886" i="3"/>
  <c r="G4886" i="3"/>
  <c r="H4885" i="3"/>
  <c r="G4885" i="3"/>
  <c r="H4884" i="3"/>
  <c r="G4884" i="3"/>
  <c r="H4883" i="3"/>
  <c r="G4883" i="3"/>
  <c r="H4882" i="3"/>
  <c r="G4882" i="3"/>
  <c r="H4881" i="3"/>
  <c r="G4881" i="3"/>
  <c r="H4880" i="3"/>
  <c r="G4880" i="3"/>
  <c r="H4879" i="3"/>
  <c r="G4879" i="3"/>
  <c r="H4878" i="3"/>
  <c r="G4878" i="3"/>
  <c r="H4877" i="3"/>
  <c r="G4877" i="3"/>
  <c r="H4876" i="3"/>
  <c r="G4876" i="3"/>
  <c r="H4875" i="3"/>
  <c r="G4875" i="3"/>
  <c r="H4874" i="3"/>
  <c r="G4874" i="3"/>
  <c r="H4873" i="3"/>
  <c r="G4873" i="3"/>
  <c r="H4872" i="3"/>
  <c r="G4872" i="3"/>
  <c r="H4871" i="3"/>
  <c r="G4871" i="3"/>
  <c r="H4870" i="3"/>
  <c r="G4870" i="3"/>
  <c r="H4869" i="3"/>
  <c r="G4869" i="3"/>
  <c r="H4868" i="3"/>
  <c r="G4868" i="3"/>
  <c r="H4867" i="3"/>
  <c r="G4867" i="3"/>
  <c r="H4866" i="3"/>
  <c r="G4866" i="3"/>
  <c r="H4865" i="3"/>
  <c r="G4865" i="3"/>
  <c r="H4864" i="3"/>
  <c r="G4864" i="3"/>
  <c r="H4863" i="3"/>
  <c r="G4863" i="3"/>
  <c r="H4862" i="3"/>
  <c r="G4862" i="3"/>
  <c r="H4861" i="3"/>
  <c r="G4861" i="3"/>
  <c r="H4860" i="3"/>
  <c r="G4860" i="3"/>
  <c r="H4859" i="3"/>
  <c r="G4859" i="3"/>
  <c r="H4858" i="3"/>
  <c r="G4858" i="3"/>
  <c r="H4857" i="3"/>
  <c r="G4857" i="3"/>
  <c r="H4856" i="3"/>
  <c r="G4856" i="3"/>
  <c r="H4855" i="3"/>
  <c r="G4855" i="3"/>
  <c r="H4854" i="3"/>
  <c r="G4854" i="3"/>
  <c r="H4853" i="3"/>
  <c r="G4853" i="3"/>
  <c r="H4852" i="3"/>
  <c r="G4852" i="3"/>
  <c r="H4851" i="3"/>
  <c r="G4851" i="3"/>
  <c r="H4850" i="3"/>
  <c r="G4850" i="3"/>
  <c r="H4849" i="3"/>
  <c r="G4849" i="3"/>
  <c r="H4848" i="3"/>
  <c r="G4848" i="3"/>
  <c r="H4847" i="3"/>
  <c r="G4847" i="3"/>
  <c r="H4846" i="3"/>
  <c r="G4846" i="3"/>
  <c r="H4845" i="3"/>
  <c r="G4845" i="3"/>
  <c r="H4844" i="3"/>
  <c r="G4844" i="3"/>
  <c r="H4843" i="3"/>
  <c r="G4843" i="3"/>
  <c r="H4842" i="3"/>
  <c r="G4842" i="3"/>
  <c r="H4841" i="3"/>
  <c r="G4841" i="3"/>
  <c r="H4840" i="3"/>
  <c r="G4840" i="3"/>
  <c r="H4839" i="3"/>
  <c r="G4839" i="3"/>
  <c r="H4838" i="3"/>
  <c r="G4838" i="3"/>
  <c r="H4837" i="3"/>
  <c r="G4837" i="3"/>
  <c r="H4836" i="3"/>
  <c r="G4836" i="3"/>
  <c r="H4835" i="3"/>
  <c r="G4835" i="3"/>
  <c r="H4834" i="3"/>
  <c r="G4834" i="3"/>
  <c r="H4833" i="3"/>
  <c r="G4833" i="3"/>
  <c r="H4832" i="3"/>
  <c r="G4832" i="3"/>
  <c r="H4831" i="3"/>
  <c r="G4831" i="3"/>
  <c r="H4830" i="3"/>
  <c r="G4830" i="3"/>
  <c r="H4829" i="3"/>
  <c r="G4829" i="3"/>
  <c r="H4828" i="3"/>
  <c r="G4828" i="3"/>
  <c r="H4827" i="3"/>
  <c r="G4827" i="3"/>
  <c r="H4826" i="3"/>
  <c r="G4826" i="3"/>
  <c r="H4825" i="3"/>
  <c r="G4825" i="3"/>
  <c r="H4824" i="3"/>
  <c r="G4824" i="3"/>
  <c r="H4823" i="3"/>
  <c r="G4823" i="3"/>
  <c r="H4822" i="3"/>
  <c r="G4822" i="3"/>
  <c r="H4821" i="3"/>
  <c r="G4821" i="3"/>
  <c r="H4820" i="3"/>
  <c r="G4820" i="3"/>
  <c r="H4819" i="3"/>
  <c r="G4819" i="3"/>
  <c r="H4818" i="3"/>
  <c r="G4818" i="3"/>
  <c r="H4817" i="3"/>
  <c r="G4817" i="3"/>
  <c r="H4816" i="3"/>
  <c r="G4816" i="3"/>
  <c r="H4815" i="3"/>
  <c r="G4815" i="3"/>
  <c r="H4814" i="3"/>
  <c r="G4814" i="3"/>
  <c r="H4813" i="3"/>
  <c r="G4813" i="3"/>
  <c r="H4812" i="3"/>
  <c r="G4812" i="3"/>
  <c r="H4811" i="3"/>
  <c r="G4811" i="3"/>
  <c r="H4810" i="3"/>
  <c r="G4810" i="3"/>
  <c r="H4809" i="3"/>
  <c r="G4809" i="3"/>
  <c r="H4808" i="3"/>
  <c r="G4808" i="3"/>
  <c r="H4807" i="3"/>
  <c r="G4807" i="3"/>
  <c r="H4806" i="3"/>
  <c r="G4806" i="3"/>
  <c r="H4805" i="3"/>
  <c r="G4805" i="3"/>
  <c r="H4804" i="3"/>
  <c r="G4804" i="3"/>
  <c r="H4803" i="3"/>
  <c r="G4803" i="3"/>
  <c r="H4802" i="3"/>
  <c r="G4802" i="3"/>
  <c r="H4801" i="3"/>
  <c r="G4801" i="3"/>
  <c r="H4800" i="3"/>
  <c r="G4800" i="3"/>
  <c r="H4799" i="3"/>
  <c r="G4799" i="3"/>
  <c r="H4798" i="3"/>
  <c r="G4798" i="3"/>
  <c r="H4797" i="3"/>
  <c r="G4797" i="3"/>
  <c r="H4796" i="3"/>
  <c r="G4796" i="3"/>
  <c r="H4795" i="3"/>
  <c r="G4795" i="3"/>
  <c r="H4794" i="3"/>
  <c r="G4794" i="3"/>
  <c r="H4793" i="3"/>
  <c r="G4793" i="3"/>
  <c r="H4792" i="3"/>
  <c r="G4792" i="3"/>
  <c r="H4791" i="3"/>
  <c r="G4791" i="3"/>
  <c r="H4790" i="3"/>
  <c r="G4790" i="3"/>
  <c r="H4789" i="3"/>
  <c r="G4789" i="3"/>
  <c r="H4788" i="3"/>
  <c r="G4788" i="3"/>
  <c r="H4787" i="3"/>
  <c r="G4787" i="3"/>
  <c r="H4786" i="3"/>
  <c r="G4786" i="3"/>
  <c r="H4785" i="3"/>
  <c r="G4785" i="3"/>
  <c r="H4784" i="3"/>
  <c r="G4784" i="3"/>
  <c r="H4783" i="3"/>
  <c r="G4783" i="3"/>
  <c r="H4782" i="3"/>
  <c r="G4782" i="3"/>
  <c r="H4781" i="3"/>
  <c r="G4781" i="3"/>
  <c r="H4780" i="3"/>
  <c r="G4780" i="3"/>
  <c r="H4779" i="3"/>
  <c r="G4779" i="3"/>
  <c r="H4778" i="3"/>
  <c r="G4778" i="3"/>
  <c r="H4777" i="3"/>
  <c r="G4777" i="3"/>
  <c r="H4776" i="3"/>
  <c r="G4776" i="3"/>
  <c r="H4775" i="3"/>
  <c r="G4775" i="3"/>
  <c r="H4774" i="3"/>
  <c r="G4774" i="3"/>
  <c r="H4773" i="3"/>
  <c r="G4773" i="3"/>
  <c r="H4772" i="3"/>
  <c r="G4772" i="3"/>
  <c r="H4771" i="3"/>
  <c r="G4771" i="3"/>
  <c r="H4770" i="3"/>
  <c r="G4770" i="3"/>
  <c r="H4769" i="3"/>
  <c r="G4769" i="3"/>
  <c r="H4768" i="3"/>
  <c r="G4768" i="3"/>
  <c r="H4767" i="3"/>
  <c r="G4767" i="3"/>
  <c r="H4766" i="3"/>
  <c r="G4766" i="3"/>
  <c r="H4765" i="3"/>
  <c r="G4765" i="3"/>
  <c r="H4764" i="3"/>
  <c r="G4764" i="3"/>
  <c r="H4763" i="3"/>
  <c r="G4763" i="3"/>
  <c r="H4762" i="3"/>
  <c r="G4762" i="3"/>
  <c r="H4761" i="3"/>
  <c r="G4761" i="3"/>
  <c r="H4760" i="3"/>
  <c r="G4760" i="3"/>
  <c r="H4759" i="3"/>
  <c r="G4759" i="3"/>
  <c r="H4758" i="3"/>
  <c r="G4758" i="3"/>
  <c r="H4757" i="3"/>
  <c r="G4757" i="3"/>
  <c r="H4756" i="3"/>
  <c r="G4756" i="3"/>
  <c r="H4755" i="3"/>
  <c r="G4755" i="3"/>
  <c r="H4754" i="3"/>
  <c r="G4754" i="3"/>
  <c r="H4753" i="3"/>
  <c r="G4753" i="3"/>
  <c r="H4752" i="3"/>
  <c r="G4752" i="3"/>
  <c r="H4751" i="3"/>
  <c r="G4751" i="3"/>
  <c r="H4750" i="3"/>
  <c r="G4750" i="3"/>
  <c r="H4749" i="3"/>
  <c r="G4749" i="3"/>
  <c r="H4748" i="3"/>
  <c r="G4748" i="3"/>
  <c r="H4747" i="3"/>
  <c r="G4747" i="3"/>
  <c r="H4746" i="3"/>
  <c r="G4746" i="3"/>
  <c r="H4745" i="3"/>
  <c r="G4745" i="3"/>
  <c r="H4744" i="3"/>
  <c r="G4744" i="3"/>
  <c r="H4743" i="3"/>
  <c r="G4743" i="3"/>
  <c r="H4742" i="3"/>
  <c r="G4742" i="3"/>
  <c r="H4741" i="3"/>
  <c r="G4741" i="3"/>
  <c r="H4740" i="3"/>
  <c r="G4740" i="3"/>
  <c r="H4739" i="3"/>
  <c r="G4739" i="3"/>
  <c r="H4738" i="3"/>
  <c r="G4738" i="3"/>
  <c r="H4737" i="3"/>
  <c r="G4737" i="3"/>
  <c r="H4736" i="3"/>
  <c r="G4736" i="3"/>
  <c r="H4735" i="3"/>
  <c r="G4735" i="3"/>
  <c r="H4734" i="3"/>
  <c r="G4734" i="3"/>
  <c r="H4733" i="3"/>
  <c r="G4733" i="3"/>
  <c r="H4732" i="3"/>
  <c r="G4732" i="3"/>
  <c r="H4731" i="3"/>
  <c r="G4731" i="3"/>
  <c r="H4730" i="3"/>
  <c r="G4730" i="3"/>
  <c r="H4729" i="3"/>
  <c r="G4729" i="3"/>
  <c r="H4728" i="3"/>
  <c r="G4728" i="3"/>
  <c r="H4727" i="3"/>
  <c r="G4727" i="3"/>
  <c r="H4726" i="3"/>
  <c r="G4726" i="3"/>
  <c r="H4725" i="3"/>
  <c r="G4725" i="3"/>
  <c r="H4724" i="3"/>
  <c r="G4724" i="3"/>
  <c r="H4723" i="3"/>
  <c r="G4723" i="3"/>
  <c r="H4722" i="3"/>
  <c r="G4722" i="3"/>
  <c r="H4721" i="3"/>
  <c r="G4721" i="3"/>
  <c r="H4720" i="3"/>
  <c r="G4720" i="3"/>
  <c r="H4719" i="3"/>
  <c r="G4719" i="3"/>
  <c r="H4718" i="3"/>
  <c r="G4718" i="3"/>
  <c r="H4717" i="3"/>
  <c r="G4717" i="3"/>
  <c r="H4716" i="3"/>
  <c r="G4716" i="3"/>
  <c r="H4715" i="3"/>
  <c r="G4715" i="3"/>
  <c r="H4714" i="3"/>
  <c r="G4714" i="3"/>
  <c r="H4713" i="3"/>
  <c r="G4713" i="3"/>
  <c r="H4712" i="3"/>
  <c r="G4712" i="3"/>
  <c r="H4711" i="3"/>
  <c r="G4711" i="3"/>
  <c r="H4710" i="3"/>
  <c r="G4710" i="3"/>
  <c r="H4709" i="3"/>
  <c r="G4709" i="3"/>
  <c r="H4708" i="3"/>
  <c r="G4708" i="3"/>
  <c r="H4707" i="3"/>
  <c r="G4707" i="3"/>
  <c r="H4706" i="3"/>
  <c r="G4706" i="3"/>
  <c r="H4705" i="3"/>
  <c r="G4705" i="3"/>
  <c r="H4704" i="3"/>
  <c r="G4704" i="3"/>
  <c r="H4703" i="3"/>
  <c r="G4703" i="3"/>
  <c r="H4702" i="3"/>
  <c r="G4702" i="3"/>
  <c r="H4701" i="3"/>
  <c r="G4701" i="3"/>
  <c r="H4700" i="3"/>
  <c r="G4700" i="3"/>
  <c r="H4699" i="3"/>
  <c r="G4699" i="3"/>
  <c r="H4698" i="3"/>
  <c r="G4698" i="3"/>
  <c r="H4697" i="3"/>
  <c r="G4697" i="3"/>
  <c r="H4696" i="3"/>
  <c r="G4696" i="3"/>
  <c r="H4695" i="3"/>
  <c r="G4695" i="3"/>
  <c r="H4694" i="3"/>
  <c r="G4694" i="3"/>
  <c r="H4693" i="3"/>
  <c r="G4693" i="3"/>
  <c r="H4692" i="3"/>
  <c r="G4692" i="3"/>
  <c r="H4691" i="3"/>
  <c r="G4691" i="3"/>
  <c r="H4690" i="3"/>
  <c r="G4690" i="3"/>
  <c r="H4689" i="3"/>
  <c r="G4689" i="3"/>
  <c r="H4688" i="3"/>
  <c r="G4688" i="3"/>
  <c r="H4687" i="3"/>
  <c r="G4687" i="3"/>
  <c r="H4686" i="3"/>
  <c r="G4686" i="3"/>
  <c r="H4685" i="3"/>
  <c r="G4685" i="3"/>
  <c r="H4684" i="3"/>
  <c r="G4684" i="3"/>
  <c r="H4683" i="3"/>
  <c r="G4683" i="3"/>
  <c r="H4682" i="3"/>
  <c r="G4682" i="3"/>
  <c r="H4681" i="3"/>
  <c r="G4681" i="3"/>
  <c r="H4680" i="3"/>
  <c r="G4680" i="3"/>
  <c r="H4679" i="3"/>
  <c r="G4679" i="3"/>
  <c r="H4678" i="3"/>
  <c r="G4678" i="3"/>
  <c r="H4677" i="3"/>
  <c r="G4677" i="3"/>
  <c r="H4676" i="3"/>
  <c r="G4676" i="3"/>
  <c r="H4675" i="3"/>
  <c r="G4675" i="3"/>
  <c r="H4674" i="3"/>
  <c r="G4674" i="3"/>
  <c r="H4673" i="3"/>
  <c r="G4673" i="3"/>
  <c r="H4672" i="3"/>
  <c r="G4672" i="3"/>
  <c r="H4671" i="3"/>
  <c r="G4671" i="3"/>
  <c r="H4670" i="3"/>
  <c r="G4670" i="3"/>
  <c r="H4669" i="3"/>
  <c r="G4669" i="3"/>
  <c r="H4668" i="3"/>
  <c r="G4668" i="3"/>
  <c r="H4667" i="3"/>
  <c r="G4667" i="3"/>
  <c r="H4666" i="3"/>
  <c r="G4666" i="3"/>
  <c r="H4665" i="3"/>
  <c r="G4665" i="3"/>
  <c r="H4664" i="3"/>
  <c r="G4664" i="3"/>
  <c r="H4663" i="3"/>
  <c r="G4663" i="3"/>
  <c r="H4662" i="3"/>
  <c r="G4662" i="3"/>
  <c r="H4661" i="3"/>
  <c r="G4661" i="3"/>
  <c r="H4660" i="3"/>
  <c r="G4660" i="3"/>
  <c r="H4659" i="3"/>
  <c r="G4659" i="3"/>
  <c r="H4658" i="3"/>
  <c r="G4658" i="3"/>
  <c r="H4657" i="3"/>
  <c r="G4657" i="3"/>
  <c r="H4656" i="3"/>
  <c r="G4656" i="3"/>
  <c r="H4655" i="3"/>
  <c r="G4655" i="3"/>
  <c r="H4654" i="3"/>
  <c r="G4654" i="3"/>
  <c r="H4653" i="3"/>
  <c r="G4653" i="3"/>
  <c r="H4652" i="3"/>
  <c r="G4652" i="3"/>
  <c r="H4651" i="3"/>
  <c r="G4651" i="3"/>
  <c r="H4650" i="3"/>
  <c r="G4650" i="3"/>
  <c r="H4649" i="3"/>
  <c r="G4649" i="3"/>
  <c r="H4648" i="3"/>
  <c r="G4648" i="3"/>
  <c r="H4647" i="3"/>
  <c r="G4647" i="3"/>
  <c r="H4646" i="3"/>
  <c r="G4646" i="3"/>
  <c r="H4645" i="3"/>
  <c r="G4645" i="3"/>
  <c r="H4644" i="3"/>
  <c r="G4644" i="3"/>
  <c r="H4643" i="3"/>
  <c r="G4643" i="3"/>
  <c r="H4642" i="3"/>
  <c r="G4642" i="3"/>
  <c r="H4641" i="3"/>
  <c r="G4641" i="3"/>
  <c r="H4640" i="3"/>
  <c r="G4640" i="3"/>
  <c r="H4639" i="3"/>
  <c r="G4639" i="3"/>
  <c r="H4638" i="3"/>
  <c r="G4638" i="3"/>
  <c r="H4637" i="3"/>
  <c r="G4637" i="3"/>
  <c r="H4636" i="3"/>
  <c r="G4636" i="3"/>
  <c r="H4635" i="3"/>
  <c r="G4635" i="3"/>
  <c r="H4634" i="3"/>
  <c r="G4634" i="3"/>
  <c r="H4633" i="3"/>
  <c r="G4633" i="3"/>
  <c r="H4632" i="3"/>
  <c r="G4632" i="3"/>
  <c r="H4631" i="3"/>
  <c r="G4631" i="3"/>
  <c r="H4630" i="3"/>
  <c r="G4630" i="3"/>
  <c r="H4629" i="3"/>
  <c r="G4629" i="3"/>
  <c r="H4628" i="3"/>
  <c r="G4628" i="3"/>
  <c r="H4627" i="3"/>
  <c r="G4627" i="3"/>
  <c r="H4626" i="3"/>
  <c r="G4626" i="3"/>
  <c r="H4625" i="3"/>
  <c r="G4625" i="3"/>
  <c r="H4624" i="3"/>
  <c r="G4624" i="3"/>
  <c r="H4623" i="3"/>
  <c r="G4623" i="3"/>
  <c r="H4622" i="3"/>
  <c r="G4622" i="3"/>
  <c r="H4621" i="3"/>
  <c r="G4621" i="3"/>
  <c r="H4620" i="3"/>
  <c r="G4620" i="3"/>
  <c r="H4619" i="3"/>
  <c r="G4619" i="3"/>
  <c r="H4618" i="3"/>
  <c r="G4618" i="3"/>
  <c r="H4617" i="3"/>
  <c r="G4617" i="3"/>
  <c r="H4616" i="3"/>
  <c r="G4616" i="3"/>
  <c r="H4615" i="3"/>
  <c r="G4615" i="3"/>
  <c r="H4614" i="3"/>
  <c r="G4614" i="3"/>
  <c r="H4613" i="3"/>
  <c r="G4613" i="3"/>
  <c r="H4612" i="3"/>
  <c r="G4612" i="3"/>
  <c r="H4611" i="3"/>
  <c r="G4611" i="3"/>
  <c r="H4610" i="3"/>
  <c r="G4610" i="3"/>
  <c r="H4609" i="3"/>
  <c r="G4609" i="3"/>
  <c r="H4608" i="3"/>
  <c r="G4608" i="3"/>
  <c r="H4607" i="3"/>
  <c r="G4607" i="3"/>
  <c r="H4606" i="3"/>
  <c r="G4606" i="3"/>
  <c r="H4605" i="3"/>
  <c r="G4605" i="3"/>
  <c r="H4604" i="3"/>
  <c r="G4604" i="3"/>
  <c r="H4603" i="3"/>
  <c r="G4603" i="3"/>
  <c r="H4602" i="3"/>
  <c r="G4602" i="3"/>
  <c r="H4601" i="3"/>
  <c r="G4601" i="3"/>
  <c r="H4600" i="3"/>
  <c r="G4600" i="3"/>
  <c r="H4599" i="3"/>
  <c r="G4599" i="3"/>
  <c r="H4598" i="3"/>
  <c r="G4598" i="3"/>
  <c r="H4597" i="3"/>
  <c r="G4597" i="3"/>
  <c r="H4596" i="3"/>
  <c r="G4596" i="3"/>
  <c r="H4595" i="3"/>
  <c r="G4595" i="3"/>
  <c r="H4594" i="3"/>
  <c r="G4594" i="3"/>
  <c r="H4593" i="3"/>
  <c r="G4593" i="3"/>
  <c r="H4592" i="3"/>
  <c r="G4592" i="3"/>
  <c r="H4591" i="3"/>
  <c r="G4591" i="3"/>
  <c r="H4590" i="3"/>
  <c r="G4590" i="3"/>
  <c r="H4589" i="3"/>
  <c r="G4589" i="3"/>
  <c r="H4588" i="3"/>
  <c r="G4588" i="3"/>
  <c r="H4587" i="3"/>
  <c r="G4587" i="3"/>
  <c r="H4586" i="3"/>
  <c r="G4586" i="3"/>
  <c r="H4585" i="3"/>
  <c r="G4585" i="3"/>
  <c r="H4584" i="3"/>
  <c r="G4584" i="3"/>
  <c r="H4583" i="3"/>
  <c r="G4583" i="3"/>
  <c r="H4582" i="3"/>
  <c r="G4582" i="3"/>
  <c r="H4581" i="3"/>
  <c r="G4581" i="3"/>
  <c r="H4580" i="3"/>
  <c r="G4580" i="3"/>
  <c r="H4579" i="3"/>
  <c r="G4579" i="3"/>
  <c r="H4578" i="3"/>
  <c r="G4578" i="3"/>
  <c r="H4577" i="3"/>
  <c r="G4577" i="3"/>
  <c r="H4576" i="3"/>
  <c r="G4576" i="3"/>
  <c r="H4575" i="3"/>
  <c r="G4575" i="3"/>
  <c r="H4574" i="3"/>
  <c r="G4574" i="3"/>
  <c r="H4573" i="3"/>
  <c r="G4573" i="3"/>
  <c r="H4572" i="3"/>
  <c r="G4572" i="3"/>
  <c r="H4571" i="3"/>
  <c r="G4571" i="3"/>
  <c r="H4570" i="3"/>
  <c r="G4570" i="3"/>
  <c r="H4569" i="3"/>
  <c r="G4569" i="3"/>
  <c r="H4568" i="3"/>
  <c r="G4568" i="3"/>
  <c r="H4567" i="3"/>
  <c r="G4567" i="3"/>
  <c r="H4566" i="3"/>
  <c r="G4566" i="3"/>
  <c r="H4565" i="3"/>
  <c r="G4565" i="3"/>
  <c r="H4564" i="3"/>
  <c r="G4564" i="3"/>
  <c r="H4563" i="3"/>
  <c r="G4563" i="3"/>
  <c r="H4562" i="3"/>
  <c r="G4562" i="3"/>
  <c r="H4561" i="3"/>
  <c r="G4561" i="3"/>
  <c r="H4560" i="3"/>
  <c r="G4560" i="3"/>
  <c r="H4559" i="3"/>
  <c r="G4559" i="3"/>
  <c r="H4558" i="3"/>
  <c r="G4558" i="3"/>
  <c r="H4557" i="3"/>
  <c r="G4557" i="3"/>
  <c r="H4556" i="3"/>
  <c r="G4556" i="3"/>
  <c r="H4555" i="3"/>
  <c r="G4555" i="3"/>
  <c r="H4554" i="3"/>
  <c r="G4554" i="3"/>
  <c r="H4553" i="3"/>
  <c r="G4553" i="3"/>
  <c r="H4552" i="3"/>
  <c r="G4552" i="3"/>
  <c r="H4551" i="3"/>
  <c r="G4551" i="3"/>
  <c r="H4550" i="3"/>
  <c r="G4550" i="3"/>
  <c r="H4549" i="3"/>
  <c r="G4549" i="3"/>
  <c r="H4548" i="3"/>
  <c r="G4548" i="3"/>
  <c r="H4547" i="3"/>
  <c r="G4547" i="3"/>
  <c r="H4546" i="3"/>
  <c r="G4546" i="3"/>
  <c r="H4545" i="3"/>
  <c r="G4545" i="3"/>
  <c r="H4544" i="3"/>
  <c r="G4544" i="3"/>
  <c r="H4543" i="3"/>
  <c r="G4543" i="3"/>
  <c r="H4542" i="3"/>
  <c r="G4542" i="3"/>
  <c r="H4541" i="3"/>
  <c r="G4541" i="3"/>
  <c r="H4540" i="3"/>
  <c r="G4540" i="3"/>
  <c r="H4539" i="3"/>
  <c r="G4539" i="3"/>
  <c r="H4538" i="3"/>
  <c r="G4538" i="3"/>
  <c r="H4537" i="3"/>
  <c r="G4537" i="3"/>
  <c r="H4536" i="3"/>
  <c r="G4536" i="3"/>
  <c r="H4535" i="3"/>
  <c r="G4535" i="3"/>
  <c r="H4534" i="3"/>
  <c r="G4534" i="3"/>
  <c r="H4533" i="3"/>
  <c r="G4533" i="3"/>
  <c r="H4532" i="3"/>
  <c r="G4532" i="3"/>
  <c r="H4531" i="3"/>
  <c r="G4531" i="3"/>
  <c r="H4530" i="3"/>
  <c r="G4530" i="3"/>
  <c r="H4529" i="3"/>
  <c r="G4529" i="3"/>
  <c r="H4528" i="3"/>
  <c r="G4528" i="3"/>
  <c r="H4527" i="3"/>
  <c r="G4527" i="3"/>
  <c r="H4526" i="3"/>
  <c r="G4526" i="3"/>
  <c r="H4525" i="3"/>
  <c r="G4525" i="3"/>
  <c r="H4524" i="3"/>
  <c r="G4524" i="3"/>
  <c r="H4523" i="3"/>
  <c r="G4523" i="3"/>
  <c r="H4522" i="3"/>
  <c r="G4522" i="3"/>
  <c r="H4521" i="3"/>
  <c r="G4521" i="3"/>
  <c r="H4520" i="3"/>
  <c r="G4520" i="3"/>
  <c r="H4519" i="3"/>
  <c r="G4519" i="3"/>
  <c r="H4518" i="3"/>
  <c r="G4518" i="3"/>
  <c r="H4517" i="3"/>
  <c r="G4517" i="3"/>
  <c r="H4516" i="3"/>
  <c r="G4516" i="3"/>
  <c r="H4515" i="3"/>
  <c r="G4515" i="3"/>
  <c r="H4514" i="3"/>
  <c r="G4514" i="3"/>
  <c r="H4513" i="3"/>
  <c r="G4513" i="3"/>
  <c r="H4512" i="3"/>
  <c r="G4512" i="3"/>
  <c r="H4511" i="3"/>
  <c r="G4511" i="3"/>
  <c r="H4510" i="3"/>
  <c r="G4510" i="3"/>
  <c r="H4509" i="3"/>
  <c r="G4509" i="3"/>
  <c r="H4508" i="3"/>
  <c r="G4508" i="3"/>
  <c r="H4507" i="3"/>
  <c r="G4507" i="3"/>
  <c r="H4506" i="3"/>
  <c r="G4506" i="3"/>
  <c r="H4505" i="3"/>
  <c r="G4505" i="3"/>
  <c r="H4504" i="3"/>
  <c r="G4504" i="3"/>
  <c r="H4503" i="3"/>
  <c r="G4503" i="3"/>
  <c r="H4502" i="3"/>
  <c r="G4502" i="3"/>
  <c r="H4501" i="3"/>
  <c r="G4501" i="3"/>
  <c r="H4500" i="3"/>
  <c r="G4500" i="3"/>
  <c r="H4499" i="3"/>
  <c r="G4499" i="3"/>
  <c r="H4498" i="3"/>
  <c r="G4498" i="3"/>
  <c r="H4497" i="3"/>
  <c r="G4497" i="3"/>
  <c r="H4496" i="3"/>
  <c r="G4496" i="3"/>
  <c r="H4495" i="3"/>
  <c r="G4495" i="3"/>
  <c r="H4494" i="3"/>
  <c r="G4494" i="3"/>
  <c r="H4493" i="3"/>
  <c r="G4493" i="3"/>
  <c r="H4492" i="3"/>
  <c r="G4492" i="3"/>
  <c r="H4491" i="3"/>
  <c r="G4491" i="3"/>
  <c r="H4490" i="3"/>
  <c r="G4490" i="3"/>
  <c r="H4489" i="3"/>
  <c r="G4489" i="3"/>
  <c r="H4488" i="3"/>
  <c r="G4488" i="3"/>
  <c r="H4487" i="3"/>
  <c r="G4487" i="3"/>
  <c r="H4486" i="3"/>
  <c r="G4486" i="3"/>
  <c r="H4485" i="3"/>
  <c r="G4485" i="3"/>
  <c r="H4484" i="3"/>
  <c r="G4484" i="3"/>
  <c r="H4483" i="3"/>
  <c r="G4483" i="3"/>
  <c r="H4482" i="3"/>
  <c r="G4482" i="3"/>
  <c r="H4481" i="3"/>
  <c r="G4481" i="3"/>
  <c r="H4480" i="3"/>
  <c r="G4480" i="3"/>
  <c r="H4479" i="3"/>
  <c r="G4479" i="3"/>
  <c r="H4478" i="3"/>
  <c r="G4478" i="3"/>
  <c r="H4477" i="3"/>
  <c r="G4477" i="3"/>
  <c r="H4476" i="3"/>
  <c r="G4476" i="3"/>
  <c r="H4475" i="3"/>
  <c r="G4475" i="3"/>
  <c r="H4474" i="3"/>
  <c r="G4474" i="3"/>
  <c r="H4473" i="3"/>
  <c r="G4473" i="3"/>
  <c r="H4472" i="3"/>
  <c r="G4472" i="3"/>
  <c r="H4471" i="3"/>
  <c r="G4471" i="3"/>
  <c r="H4470" i="3"/>
  <c r="G4470" i="3"/>
  <c r="H4469" i="3"/>
  <c r="G4469" i="3"/>
  <c r="H4468" i="3"/>
  <c r="G4468" i="3"/>
  <c r="H4467" i="3"/>
  <c r="G4467" i="3"/>
  <c r="H4466" i="3"/>
  <c r="G4466" i="3"/>
  <c r="H4465" i="3"/>
  <c r="G4465" i="3"/>
  <c r="H4464" i="3"/>
  <c r="G4464" i="3"/>
  <c r="H4463" i="3"/>
  <c r="G4463" i="3"/>
  <c r="H4462" i="3"/>
  <c r="G4462" i="3"/>
  <c r="H4461" i="3"/>
  <c r="G4461" i="3"/>
  <c r="H4460" i="3"/>
  <c r="G4460" i="3"/>
  <c r="H4459" i="3"/>
  <c r="G4459" i="3"/>
  <c r="H4458" i="3"/>
  <c r="G4458" i="3"/>
  <c r="H4457" i="3"/>
  <c r="G4457" i="3"/>
  <c r="H4456" i="3"/>
  <c r="G4456" i="3"/>
  <c r="H4455" i="3"/>
  <c r="G4455" i="3"/>
  <c r="H4454" i="3"/>
  <c r="G4454" i="3"/>
  <c r="H4453" i="3"/>
  <c r="G4453" i="3"/>
  <c r="H4452" i="3"/>
  <c r="G4452" i="3"/>
  <c r="H4451" i="3"/>
  <c r="G4451" i="3"/>
  <c r="H4450" i="3"/>
  <c r="G4450" i="3"/>
  <c r="H4449" i="3"/>
  <c r="G4449" i="3"/>
  <c r="H4448" i="3"/>
  <c r="G4448" i="3"/>
  <c r="H4447" i="3"/>
  <c r="G4447" i="3"/>
  <c r="H4446" i="3"/>
  <c r="G4446" i="3"/>
  <c r="H4445" i="3"/>
  <c r="G4445" i="3"/>
  <c r="H4444" i="3"/>
  <c r="G4444" i="3"/>
  <c r="H4443" i="3"/>
  <c r="G4443" i="3"/>
  <c r="H4442" i="3"/>
  <c r="G4442" i="3"/>
  <c r="H4441" i="3"/>
  <c r="G4441" i="3"/>
  <c r="H4440" i="3"/>
  <c r="G4440" i="3"/>
  <c r="H4439" i="3"/>
  <c r="G4439" i="3"/>
  <c r="H4438" i="3"/>
  <c r="G4438" i="3"/>
  <c r="H4437" i="3"/>
  <c r="G4437" i="3"/>
  <c r="H4436" i="3"/>
  <c r="G4436" i="3"/>
  <c r="H4435" i="3"/>
  <c r="G4435" i="3"/>
  <c r="H4434" i="3"/>
  <c r="G4434" i="3"/>
  <c r="H4433" i="3"/>
  <c r="G4433" i="3"/>
  <c r="H4432" i="3"/>
  <c r="G4432" i="3"/>
  <c r="H4431" i="3"/>
  <c r="G4431" i="3"/>
  <c r="H4430" i="3"/>
  <c r="G4430" i="3"/>
  <c r="H4429" i="3"/>
  <c r="G4429" i="3"/>
  <c r="H4428" i="3"/>
  <c r="G4428" i="3"/>
  <c r="H4427" i="3"/>
  <c r="G4427" i="3"/>
  <c r="H4426" i="3"/>
  <c r="G4426" i="3"/>
  <c r="H4425" i="3"/>
  <c r="G4425" i="3"/>
  <c r="H4424" i="3"/>
  <c r="G4424" i="3"/>
  <c r="H4423" i="3"/>
  <c r="G4423" i="3"/>
  <c r="H4422" i="3"/>
  <c r="G4422" i="3"/>
  <c r="H4421" i="3"/>
  <c r="G4421" i="3"/>
  <c r="H4420" i="3"/>
  <c r="G4420" i="3"/>
  <c r="H4419" i="3"/>
  <c r="G4419" i="3"/>
  <c r="H4418" i="3"/>
  <c r="G4418" i="3"/>
  <c r="H4417" i="3"/>
  <c r="G4417" i="3"/>
  <c r="H4416" i="3"/>
  <c r="G4416" i="3"/>
  <c r="H4415" i="3"/>
  <c r="G4415" i="3"/>
  <c r="H4414" i="3"/>
  <c r="G4414" i="3"/>
  <c r="H4413" i="3"/>
  <c r="G4413" i="3"/>
  <c r="H4412" i="3"/>
  <c r="G4412" i="3"/>
  <c r="H4411" i="3"/>
  <c r="G4411" i="3"/>
  <c r="H4410" i="3"/>
  <c r="G4410" i="3"/>
  <c r="H4409" i="3"/>
  <c r="G4409" i="3"/>
  <c r="H4408" i="3"/>
  <c r="G4408" i="3"/>
  <c r="H4407" i="3"/>
  <c r="G4407" i="3"/>
  <c r="H4406" i="3"/>
  <c r="G4406" i="3"/>
  <c r="H4405" i="3"/>
  <c r="G4405" i="3"/>
  <c r="H4404" i="3"/>
  <c r="G4404" i="3"/>
  <c r="H4403" i="3"/>
  <c r="G4403" i="3"/>
  <c r="H4402" i="3"/>
  <c r="G4402" i="3"/>
  <c r="H4401" i="3"/>
  <c r="G4401" i="3"/>
  <c r="H4400" i="3"/>
  <c r="G4400" i="3"/>
  <c r="H4399" i="3"/>
  <c r="G4399" i="3"/>
  <c r="H4398" i="3"/>
  <c r="G4398" i="3"/>
  <c r="H4397" i="3"/>
  <c r="G4397" i="3"/>
  <c r="H4396" i="3"/>
  <c r="G4396" i="3"/>
  <c r="H4395" i="3"/>
  <c r="G4395" i="3"/>
  <c r="H4394" i="3"/>
  <c r="G4394" i="3"/>
  <c r="H4393" i="3"/>
  <c r="G4393" i="3"/>
  <c r="H4392" i="3"/>
  <c r="G4392" i="3"/>
  <c r="H4391" i="3"/>
  <c r="G4391" i="3"/>
  <c r="H4390" i="3"/>
  <c r="G4390" i="3"/>
  <c r="H4389" i="3"/>
  <c r="G4389" i="3"/>
  <c r="H4388" i="3"/>
  <c r="G4388" i="3"/>
  <c r="H4387" i="3"/>
  <c r="G4387" i="3"/>
  <c r="H4386" i="3"/>
  <c r="G4386" i="3"/>
  <c r="H4385" i="3"/>
  <c r="G4385" i="3"/>
  <c r="H4384" i="3"/>
  <c r="G4384" i="3"/>
  <c r="H4383" i="3"/>
  <c r="G4383" i="3"/>
  <c r="H4382" i="3"/>
  <c r="G4382" i="3"/>
  <c r="H4381" i="3"/>
  <c r="G4381" i="3"/>
  <c r="H4380" i="3"/>
  <c r="G4380" i="3"/>
  <c r="H4379" i="3"/>
  <c r="G4379" i="3"/>
  <c r="H4378" i="3"/>
  <c r="G4378" i="3"/>
  <c r="H4377" i="3"/>
  <c r="G4377" i="3"/>
  <c r="H4376" i="3"/>
  <c r="G4376" i="3"/>
  <c r="H4375" i="3"/>
  <c r="G4375" i="3"/>
  <c r="H4374" i="3"/>
  <c r="G4374" i="3"/>
  <c r="H4373" i="3"/>
  <c r="G4373" i="3"/>
  <c r="H4372" i="3"/>
  <c r="G4372" i="3"/>
  <c r="H4371" i="3"/>
  <c r="G4371" i="3"/>
  <c r="H4370" i="3"/>
  <c r="G4370" i="3"/>
  <c r="H4369" i="3"/>
  <c r="G4369" i="3"/>
  <c r="H4368" i="3"/>
  <c r="G4368" i="3"/>
  <c r="H4367" i="3"/>
  <c r="G4367" i="3"/>
  <c r="H4366" i="3"/>
  <c r="G4366" i="3"/>
  <c r="H4365" i="3"/>
  <c r="G4365" i="3"/>
  <c r="H4364" i="3"/>
  <c r="G4364" i="3"/>
  <c r="H4363" i="3"/>
  <c r="G4363" i="3"/>
  <c r="H4362" i="3"/>
  <c r="G4362" i="3"/>
  <c r="H4361" i="3"/>
  <c r="G4361" i="3"/>
  <c r="H4360" i="3"/>
  <c r="G4360" i="3"/>
  <c r="H4359" i="3"/>
  <c r="G4359" i="3"/>
  <c r="H4358" i="3"/>
  <c r="G4358" i="3"/>
  <c r="H4357" i="3"/>
  <c r="G4357" i="3"/>
  <c r="H4356" i="3"/>
  <c r="G4356" i="3"/>
  <c r="H4355" i="3"/>
  <c r="G4355" i="3"/>
  <c r="H4354" i="3"/>
  <c r="G4354" i="3"/>
  <c r="H4353" i="3"/>
  <c r="G4353" i="3"/>
  <c r="H4352" i="3"/>
  <c r="G4352" i="3"/>
  <c r="H4351" i="3"/>
  <c r="G4351" i="3"/>
  <c r="H4350" i="3"/>
  <c r="G4350" i="3"/>
  <c r="H4349" i="3"/>
  <c r="G4349" i="3"/>
  <c r="H4348" i="3"/>
  <c r="G4348" i="3"/>
  <c r="H4347" i="3"/>
  <c r="G4347" i="3"/>
  <c r="H4346" i="3"/>
  <c r="G4346" i="3"/>
  <c r="H4345" i="3"/>
  <c r="G4345" i="3"/>
  <c r="H4344" i="3"/>
  <c r="G4344" i="3"/>
  <c r="H4343" i="3"/>
  <c r="G4343" i="3"/>
  <c r="H4342" i="3"/>
  <c r="G4342" i="3"/>
  <c r="H4341" i="3"/>
  <c r="G4341" i="3"/>
  <c r="H4340" i="3"/>
  <c r="G4340" i="3"/>
  <c r="H4339" i="3"/>
  <c r="G4339" i="3"/>
  <c r="H4338" i="3"/>
  <c r="G4338" i="3"/>
  <c r="H4337" i="3"/>
  <c r="G4337" i="3"/>
  <c r="H4336" i="3"/>
  <c r="G4336" i="3"/>
  <c r="H4335" i="3"/>
  <c r="G4335" i="3"/>
  <c r="H4334" i="3"/>
  <c r="G4334" i="3"/>
  <c r="H4333" i="3"/>
  <c r="G4333" i="3"/>
  <c r="H4332" i="3"/>
  <c r="G4332" i="3"/>
  <c r="H4331" i="3"/>
  <c r="G4331" i="3"/>
  <c r="H4330" i="3"/>
  <c r="G4330" i="3"/>
  <c r="H4329" i="3"/>
  <c r="G4329" i="3"/>
  <c r="H4328" i="3"/>
  <c r="G4328" i="3"/>
  <c r="H4327" i="3"/>
  <c r="G4327" i="3"/>
  <c r="H4326" i="3"/>
  <c r="G4326" i="3"/>
  <c r="H4325" i="3"/>
  <c r="G4325" i="3"/>
  <c r="H4324" i="3"/>
  <c r="G4324" i="3"/>
  <c r="H4323" i="3"/>
  <c r="G4323" i="3"/>
  <c r="H4322" i="3"/>
  <c r="G4322" i="3"/>
  <c r="H4321" i="3"/>
  <c r="G4321" i="3"/>
  <c r="H4320" i="3"/>
  <c r="G4320" i="3"/>
  <c r="H4319" i="3"/>
  <c r="G4319" i="3"/>
  <c r="H4318" i="3"/>
  <c r="G4318" i="3"/>
  <c r="H4317" i="3"/>
  <c r="G4317" i="3"/>
  <c r="H4316" i="3"/>
  <c r="G4316" i="3"/>
  <c r="H4315" i="3"/>
  <c r="G4315" i="3"/>
  <c r="H4314" i="3"/>
  <c r="G4314" i="3"/>
  <c r="H4313" i="3"/>
  <c r="G4313" i="3"/>
  <c r="H4312" i="3"/>
  <c r="G4312" i="3"/>
  <c r="H4311" i="3"/>
  <c r="G4311" i="3"/>
  <c r="H4310" i="3"/>
  <c r="G4310" i="3"/>
  <c r="H4309" i="3"/>
  <c r="G4309" i="3"/>
  <c r="H4308" i="3"/>
  <c r="G4308" i="3"/>
  <c r="H4307" i="3"/>
  <c r="G4307" i="3"/>
  <c r="H4306" i="3"/>
  <c r="G4306" i="3"/>
  <c r="H4305" i="3"/>
  <c r="G4305" i="3"/>
  <c r="H4304" i="3"/>
  <c r="G4304" i="3"/>
  <c r="H4303" i="3"/>
  <c r="G4303" i="3"/>
  <c r="H4302" i="3"/>
  <c r="G4302" i="3"/>
  <c r="H4301" i="3"/>
  <c r="G4301" i="3"/>
  <c r="H4300" i="3"/>
  <c r="G4300" i="3"/>
  <c r="H4299" i="3"/>
  <c r="G4299" i="3"/>
  <c r="H4298" i="3"/>
  <c r="G4298" i="3"/>
  <c r="H4297" i="3"/>
  <c r="G4297" i="3"/>
  <c r="H4296" i="3"/>
  <c r="G4296" i="3"/>
  <c r="H4295" i="3"/>
  <c r="G4295" i="3"/>
  <c r="H4294" i="3"/>
  <c r="G4294" i="3"/>
  <c r="H4293" i="3"/>
  <c r="G4293" i="3"/>
  <c r="H4292" i="3"/>
  <c r="G4292" i="3"/>
  <c r="H4291" i="3"/>
  <c r="G4291" i="3"/>
  <c r="H4290" i="3"/>
  <c r="G4290" i="3"/>
  <c r="H4289" i="3"/>
  <c r="G4289" i="3"/>
  <c r="H4288" i="3"/>
  <c r="G4288" i="3"/>
  <c r="H4287" i="3"/>
  <c r="G4287" i="3"/>
  <c r="H4286" i="3"/>
  <c r="G4286" i="3"/>
  <c r="H4285" i="3"/>
  <c r="G4285" i="3"/>
  <c r="H4284" i="3"/>
  <c r="G4284" i="3"/>
  <c r="H4283" i="3"/>
  <c r="G4283" i="3"/>
  <c r="H4282" i="3"/>
  <c r="G4282" i="3"/>
  <c r="H4281" i="3"/>
  <c r="G4281" i="3"/>
  <c r="H4280" i="3"/>
  <c r="G4280" i="3"/>
  <c r="H4279" i="3"/>
  <c r="G4279" i="3"/>
  <c r="H4278" i="3"/>
  <c r="G4278" i="3"/>
  <c r="H4277" i="3"/>
  <c r="G4277" i="3"/>
  <c r="H4276" i="3"/>
  <c r="G4276" i="3"/>
  <c r="H4275" i="3"/>
  <c r="G4275" i="3"/>
  <c r="H4274" i="3"/>
  <c r="G4274" i="3"/>
  <c r="H4273" i="3"/>
  <c r="G4273" i="3"/>
  <c r="H4272" i="3"/>
  <c r="G4272" i="3"/>
  <c r="H4271" i="3"/>
  <c r="G4271" i="3"/>
  <c r="H4270" i="3"/>
  <c r="G4270" i="3"/>
  <c r="H4269" i="3"/>
  <c r="G4269" i="3"/>
  <c r="H4268" i="3"/>
  <c r="G4268" i="3"/>
  <c r="H4267" i="3"/>
  <c r="G4267" i="3"/>
  <c r="H4266" i="3"/>
  <c r="G4266" i="3"/>
  <c r="H4265" i="3"/>
  <c r="G4265" i="3"/>
  <c r="H4264" i="3"/>
  <c r="G4264" i="3"/>
  <c r="H4263" i="3"/>
  <c r="G4263" i="3"/>
  <c r="H4262" i="3"/>
  <c r="G4262" i="3"/>
  <c r="H4261" i="3"/>
  <c r="G4261" i="3"/>
  <c r="H4260" i="3"/>
  <c r="G4260" i="3"/>
  <c r="H4259" i="3"/>
  <c r="G4259" i="3"/>
  <c r="H4258" i="3"/>
  <c r="G4258" i="3"/>
  <c r="H4257" i="3"/>
  <c r="G4257" i="3"/>
  <c r="H4256" i="3"/>
  <c r="G4256" i="3"/>
  <c r="H4255" i="3"/>
  <c r="G4255" i="3"/>
  <c r="H4254" i="3"/>
  <c r="G4254" i="3"/>
  <c r="H4253" i="3"/>
  <c r="G4253" i="3"/>
  <c r="H4252" i="3"/>
  <c r="G4252" i="3"/>
  <c r="H4251" i="3"/>
  <c r="G4251" i="3"/>
  <c r="H4250" i="3"/>
  <c r="G4250" i="3"/>
  <c r="H4249" i="3"/>
  <c r="G4249" i="3"/>
  <c r="H4248" i="3"/>
  <c r="G4248" i="3"/>
  <c r="H4247" i="3"/>
  <c r="G4247" i="3"/>
  <c r="H4246" i="3"/>
  <c r="G4246" i="3"/>
  <c r="H4245" i="3"/>
  <c r="G4245" i="3"/>
  <c r="H4244" i="3"/>
  <c r="G4244" i="3"/>
  <c r="H4243" i="3"/>
  <c r="G4243" i="3"/>
  <c r="H4242" i="3"/>
  <c r="G4242" i="3"/>
  <c r="H4241" i="3"/>
  <c r="G4241" i="3"/>
  <c r="H4240" i="3"/>
  <c r="G4240" i="3"/>
  <c r="H4239" i="3"/>
  <c r="G4239" i="3"/>
  <c r="H4238" i="3"/>
  <c r="G4238" i="3"/>
  <c r="H4237" i="3"/>
  <c r="G4237" i="3"/>
  <c r="H4236" i="3"/>
  <c r="G4236" i="3"/>
  <c r="H4235" i="3"/>
  <c r="G4235" i="3"/>
  <c r="H4234" i="3"/>
  <c r="G4234" i="3"/>
  <c r="H4233" i="3"/>
  <c r="G4233" i="3"/>
  <c r="H4232" i="3"/>
  <c r="G4232" i="3"/>
  <c r="H4231" i="3"/>
  <c r="G4231" i="3"/>
  <c r="H4230" i="3"/>
  <c r="G4230" i="3"/>
  <c r="H4229" i="3"/>
  <c r="G4229" i="3"/>
  <c r="H4228" i="3"/>
  <c r="G4228" i="3"/>
  <c r="H4227" i="3"/>
  <c r="G4227" i="3"/>
  <c r="H4226" i="3"/>
  <c r="G4226" i="3"/>
  <c r="H4225" i="3"/>
  <c r="G4225" i="3"/>
  <c r="H4224" i="3"/>
  <c r="G4224" i="3"/>
  <c r="H4223" i="3"/>
  <c r="G4223" i="3"/>
  <c r="H4222" i="3"/>
  <c r="G4222" i="3"/>
  <c r="H4221" i="3"/>
  <c r="G4221" i="3"/>
  <c r="H4220" i="3"/>
  <c r="G4220" i="3"/>
  <c r="H4219" i="3"/>
  <c r="G4219" i="3"/>
  <c r="H4218" i="3"/>
  <c r="G4218" i="3"/>
  <c r="H4217" i="3"/>
  <c r="G4217" i="3"/>
  <c r="H4216" i="3"/>
  <c r="G4216" i="3"/>
  <c r="H4215" i="3"/>
  <c r="G4215" i="3"/>
  <c r="H4214" i="3"/>
  <c r="G4214" i="3"/>
  <c r="H4213" i="3"/>
  <c r="G4213" i="3"/>
  <c r="H4212" i="3"/>
  <c r="G4212" i="3"/>
  <c r="H4211" i="3"/>
  <c r="G4211" i="3"/>
  <c r="H4210" i="3"/>
  <c r="G4210" i="3"/>
  <c r="H4209" i="3"/>
  <c r="G4209" i="3"/>
  <c r="H4208" i="3"/>
  <c r="G4208" i="3"/>
  <c r="H4207" i="3"/>
  <c r="G4207" i="3"/>
  <c r="H4206" i="3"/>
  <c r="G4206" i="3"/>
  <c r="H4205" i="3"/>
  <c r="G4205" i="3"/>
  <c r="H4204" i="3"/>
  <c r="G4204" i="3"/>
  <c r="H4203" i="3"/>
  <c r="G4203" i="3"/>
  <c r="H4202" i="3"/>
  <c r="G4202" i="3"/>
  <c r="H4201" i="3"/>
  <c r="G4201" i="3"/>
  <c r="H4200" i="3"/>
  <c r="G4200" i="3"/>
  <c r="H4199" i="3"/>
  <c r="G4199" i="3"/>
  <c r="H4198" i="3"/>
  <c r="G4198" i="3"/>
  <c r="H4197" i="3"/>
  <c r="G4197" i="3"/>
  <c r="H4196" i="3"/>
  <c r="G4196" i="3"/>
  <c r="H4195" i="3"/>
  <c r="G4195" i="3"/>
  <c r="H4194" i="3"/>
  <c r="G4194" i="3"/>
  <c r="H4193" i="3"/>
  <c r="G4193" i="3"/>
  <c r="H4192" i="3"/>
  <c r="G4192" i="3"/>
  <c r="H4191" i="3"/>
  <c r="G4191" i="3"/>
  <c r="H4190" i="3"/>
  <c r="G4190" i="3"/>
  <c r="H4189" i="3"/>
  <c r="G4189" i="3"/>
  <c r="H4188" i="3"/>
  <c r="G4188" i="3"/>
  <c r="H4187" i="3"/>
  <c r="G4187" i="3"/>
  <c r="H4186" i="3"/>
  <c r="G4186" i="3"/>
  <c r="H4185" i="3"/>
  <c r="G4185" i="3"/>
  <c r="H4184" i="3"/>
  <c r="G4184" i="3"/>
  <c r="H4183" i="3"/>
  <c r="G4183" i="3"/>
  <c r="H4182" i="3"/>
  <c r="G4182" i="3"/>
  <c r="H4181" i="3"/>
  <c r="G4181" i="3"/>
  <c r="H4180" i="3"/>
  <c r="G4180" i="3"/>
  <c r="H4179" i="3"/>
  <c r="G4179" i="3"/>
  <c r="H4178" i="3"/>
  <c r="G4178" i="3"/>
  <c r="H4177" i="3"/>
  <c r="G4177" i="3"/>
  <c r="H4176" i="3"/>
  <c r="G4176" i="3"/>
  <c r="H4175" i="3"/>
  <c r="G4175" i="3"/>
  <c r="H4174" i="3"/>
  <c r="G4174" i="3"/>
  <c r="H4173" i="3"/>
  <c r="G4173" i="3"/>
  <c r="H4172" i="3"/>
  <c r="G4172" i="3"/>
  <c r="H4171" i="3"/>
  <c r="G4171" i="3"/>
  <c r="H4170" i="3"/>
  <c r="G4170" i="3"/>
  <c r="H4169" i="3"/>
  <c r="G4169" i="3"/>
  <c r="H4168" i="3"/>
  <c r="G4168" i="3"/>
  <c r="H4167" i="3"/>
  <c r="G4167" i="3"/>
  <c r="H4166" i="3"/>
  <c r="G4166" i="3"/>
  <c r="H4165" i="3"/>
  <c r="G4165" i="3"/>
  <c r="H4164" i="3"/>
  <c r="G4164" i="3"/>
  <c r="H4163" i="3"/>
  <c r="G4163" i="3"/>
  <c r="H4162" i="3"/>
  <c r="G4162" i="3"/>
  <c r="H4161" i="3"/>
  <c r="G4161" i="3"/>
  <c r="H4160" i="3"/>
  <c r="G4160" i="3"/>
  <c r="H4159" i="3"/>
  <c r="G4159" i="3"/>
  <c r="H4158" i="3"/>
  <c r="G4158" i="3"/>
  <c r="H4157" i="3"/>
  <c r="G4157" i="3"/>
  <c r="H4156" i="3"/>
  <c r="G4156" i="3"/>
  <c r="H4155" i="3"/>
  <c r="G4155" i="3"/>
  <c r="H4154" i="3"/>
  <c r="G4154" i="3"/>
  <c r="H4153" i="3"/>
  <c r="G4153" i="3"/>
  <c r="H4152" i="3"/>
  <c r="G4152" i="3"/>
  <c r="H4151" i="3"/>
  <c r="G4151" i="3"/>
  <c r="H4150" i="3"/>
  <c r="G4150" i="3"/>
  <c r="H4149" i="3"/>
  <c r="G4149" i="3"/>
  <c r="H4148" i="3"/>
  <c r="G4148" i="3"/>
  <c r="H4147" i="3"/>
  <c r="G4147" i="3"/>
  <c r="H4146" i="3"/>
  <c r="G4146" i="3"/>
  <c r="H4145" i="3"/>
  <c r="G4145" i="3"/>
  <c r="H4144" i="3"/>
  <c r="G4144" i="3"/>
  <c r="H4143" i="3"/>
  <c r="G4143" i="3"/>
  <c r="H4142" i="3"/>
  <c r="G4142" i="3"/>
  <c r="H4141" i="3"/>
  <c r="G4141" i="3"/>
  <c r="H4140" i="3"/>
  <c r="G4140" i="3"/>
  <c r="H4139" i="3"/>
  <c r="G4139" i="3"/>
  <c r="H4138" i="3"/>
  <c r="G4138" i="3"/>
  <c r="H4137" i="3"/>
  <c r="G4137" i="3"/>
  <c r="H4136" i="3"/>
  <c r="G4136" i="3"/>
  <c r="H4135" i="3"/>
  <c r="G4135" i="3"/>
  <c r="H4134" i="3"/>
  <c r="G4134" i="3"/>
  <c r="H4133" i="3"/>
  <c r="G4133" i="3"/>
  <c r="H4132" i="3"/>
  <c r="G4132" i="3"/>
  <c r="H4131" i="3"/>
  <c r="G4131" i="3"/>
  <c r="H4130" i="3"/>
  <c r="G4130" i="3"/>
  <c r="H4129" i="3"/>
  <c r="G4129" i="3"/>
  <c r="H4128" i="3"/>
  <c r="G4128" i="3"/>
  <c r="H4127" i="3"/>
  <c r="G4127" i="3"/>
  <c r="H4126" i="3"/>
  <c r="G4126" i="3"/>
  <c r="H4125" i="3"/>
  <c r="G4125" i="3"/>
  <c r="H4124" i="3"/>
  <c r="G4124" i="3"/>
  <c r="H4123" i="3"/>
  <c r="G4123" i="3"/>
  <c r="H4122" i="3"/>
  <c r="G4122" i="3"/>
  <c r="H4121" i="3"/>
  <c r="G4121" i="3"/>
  <c r="H4120" i="3"/>
  <c r="G4120" i="3"/>
  <c r="H4119" i="3"/>
  <c r="G4119" i="3"/>
  <c r="H4118" i="3"/>
  <c r="G4118" i="3"/>
  <c r="H4117" i="3"/>
  <c r="G4117" i="3"/>
  <c r="H4116" i="3"/>
  <c r="G4116" i="3"/>
  <c r="H4115" i="3"/>
  <c r="G4115" i="3"/>
  <c r="H4114" i="3"/>
  <c r="G4114" i="3"/>
  <c r="H4113" i="3"/>
  <c r="G4113" i="3"/>
  <c r="H4112" i="3"/>
  <c r="G4112" i="3"/>
  <c r="H4111" i="3"/>
  <c r="G4111" i="3"/>
  <c r="H4110" i="3"/>
  <c r="G4110" i="3"/>
  <c r="H4109" i="3"/>
  <c r="G4109" i="3"/>
  <c r="H4108" i="3"/>
  <c r="G4108" i="3"/>
  <c r="H4107" i="3"/>
  <c r="G4107" i="3"/>
  <c r="H4106" i="3"/>
  <c r="G4106" i="3"/>
  <c r="H4105" i="3"/>
  <c r="G4105" i="3"/>
  <c r="H4104" i="3"/>
  <c r="G4104" i="3"/>
  <c r="H4103" i="3"/>
  <c r="G4103" i="3"/>
  <c r="H4102" i="3"/>
  <c r="G4102" i="3"/>
  <c r="H4101" i="3"/>
  <c r="G4101" i="3"/>
  <c r="H4100" i="3"/>
  <c r="G4100" i="3"/>
  <c r="H4099" i="3"/>
  <c r="G4099" i="3"/>
  <c r="H4098" i="3"/>
  <c r="G4098" i="3"/>
  <c r="H4097" i="3"/>
  <c r="G4097" i="3"/>
  <c r="H4096" i="3"/>
  <c r="G4096" i="3"/>
  <c r="H4095" i="3"/>
  <c r="G4095" i="3"/>
  <c r="H4094" i="3"/>
  <c r="G4094" i="3"/>
  <c r="H4093" i="3"/>
  <c r="G4093" i="3"/>
  <c r="H4092" i="3"/>
  <c r="G4092" i="3"/>
  <c r="H4091" i="3"/>
  <c r="G4091" i="3"/>
  <c r="H4090" i="3"/>
  <c r="G4090" i="3"/>
  <c r="H4089" i="3"/>
  <c r="G4089" i="3"/>
  <c r="H4088" i="3"/>
  <c r="G4088" i="3"/>
  <c r="H4087" i="3"/>
  <c r="G4087" i="3"/>
  <c r="H4086" i="3"/>
  <c r="G4086" i="3"/>
  <c r="H4085" i="3"/>
  <c r="G4085" i="3"/>
  <c r="H4084" i="3"/>
  <c r="G4084" i="3"/>
  <c r="H4083" i="3"/>
  <c r="G4083" i="3"/>
  <c r="H4082" i="3"/>
  <c r="G4082" i="3"/>
  <c r="H4081" i="3"/>
  <c r="G4081" i="3"/>
  <c r="H4080" i="3"/>
  <c r="G4080" i="3"/>
  <c r="H4079" i="3"/>
  <c r="G4079" i="3"/>
  <c r="H4078" i="3"/>
  <c r="G4078" i="3"/>
  <c r="H4077" i="3"/>
  <c r="G4077" i="3"/>
  <c r="H4076" i="3"/>
  <c r="G4076" i="3"/>
  <c r="H4075" i="3"/>
  <c r="G4075" i="3"/>
  <c r="H4074" i="3"/>
  <c r="G4074" i="3"/>
  <c r="H4073" i="3"/>
  <c r="G4073" i="3"/>
  <c r="H4072" i="3"/>
  <c r="G4072" i="3"/>
  <c r="H4071" i="3"/>
  <c r="G4071" i="3"/>
  <c r="H4070" i="3"/>
  <c r="G4070" i="3"/>
  <c r="H4069" i="3"/>
  <c r="G4069" i="3"/>
  <c r="H4068" i="3"/>
  <c r="G4068" i="3"/>
  <c r="H4067" i="3"/>
  <c r="G4067" i="3"/>
  <c r="H4066" i="3"/>
  <c r="G4066" i="3"/>
  <c r="H4065" i="3"/>
  <c r="G4065" i="3"/>
  <c r="H4064" i="3"/>
  <c r="G4064" i="3"/>
  <c r="H4063" i="3"/>
  <c r="G4063" i="3"/>
  <c r="H4062" i="3"/>
  <c r="G4062" i="3"/>
  <c r="H4061" i="3"/>
  <c r="G4061" i="3"/>
  <c r="H4060" i="3"/>
  <c r="G4060" i="3"/>
  <c r="H4059" i="3"/>
  <c r="G4059" i="3"/>
  <c r="H4058" i="3"/>
  <c r="G4058" i="3"/>
  <c r="H4057" i="3"/>
  <c r="G4057" i="3"/>
  <c r="H4056" i="3"/>
  <c r="G4056" i="3"/>
  <c r="H4055" i="3"/>
  <c r="G4055" i="3"/>
  <c r="H4054" i="3"/>
  <c r="G4054" i="3"/>
  <c r="H4053" i="3"/>
  <c r="G4053" i="3"/>
  <c r="H4052" i="3"/>
  <c r="G4052" i="3"/>
  <c r="H4051" i="3"/>
  <c r="G4051" i="3"/>
  <c r="H4050" i="3"/>
  <c r="G4050" i="3"/>
  <c r="H4049" i="3"/>
  <c r="G4049" i="3"/>
  <c r="H4048" i="3"/>
  <c r="G4048" i="3"/>
  <c r="H4047" i="3"/>
  <c r="G4047" i="3"/>
  <c r="H4046" i="3"/>
  <c r="G4046" i="3"/>
  <c r="H4045" i="3"/>
  <c r="G4045" i="3"/>
  <c r="H4044" i="3"/>
  <c r="G4044" i="3"/>
  <c r="H4043" i="3"/>
  <c r="G4043" i="3"/>
  <c r="H4042" i="3"/>
  <c r="G4042" i="3"/>
  <c r="H4041" i="3"/>
  <c r="G4041" i="3"/>
  <c r="H4040" i="3"/>
  <c r="G4040" i="3"/>
  <c r="H4039" i="3"/>
  <c r="G4039" i="3"/>
  <c r="H4038" i="3"/>
  <c r="G4038" i="3"/>
  <c r="H4037" i="3"/>
  <c r="G4037" i="3"/>
  <c r="H4036" i="3"/>
  <c r="G4036" i="3"/>
  <c r="H4035" i="3"/>
  <c r="G4035" i="3"/>
  <c r="H4034" i="3"/>
  <c r="G4034" i="3"/>
  <c r="H4033" i="3"/>
  <c r="G4033" i="3"/>
  <c r="H4032" i="3"/>
  <c r="G4032" i="3"/>
  <c r="H4031" i="3"/>
  <c r="G4031" i="3"/>
  <c r="H4030" i="3"/>
  <c r="G4030" i="3"/>
  <c r="H4029" i="3"/>
  <c r="G4029" i="3"/>
  <c r="H4028" i="3"/>
  <c r="G4028" i="3"/>
  <c r="H4027" i="3"/>
  <c r="G4027" i="3"/>
  <c r="H4026" i="3"/>
  <c r="G4026" i="3"/>
  <c r="H4025" i="3"/>
  <c r="G4025" i="3"/>
  <c r="H4024" i="3"/>
  <c r="G4024" i="3"/>
  <c r="H4023" i="3"/>
  <c r="G4023" i="3"/>
  <c r="H4022" i="3"/>
  <c r="G4022" i="3"/>
  <c r="H4021" i="3"/>
  <c r="G4021" i="3"/>
  <c r="H4020" i="3"/>
  <c r="G4020" i="3"/>
  <c r="H4019" i="3"/>
  <c r="G4019" i="3"/>
  <c r="H4018" i="3"/>
  <c r="G4018" i="3"/>
  <c r="H4017" i="3"/>
  <c r="G4017" i="3"/>
  <c r="H4016" i="3"/>
  <c r="G4016" i="3"/>
  <c r="H4015" i="3"/>
  <c r="G4015" i="3"/>
  <c r="H4014" i="3"/>
  <c r="G4014" i="3"/>
  <c r="H4013" i="3"/>
  <c r="G4013" i="3"/>
  <c r="H4012" i="3"/>
  <c r="G4012" i="3"/>
  <c r="H4011" i="3"/>
  <c r="G4011" i="3"/>
  <c r="H4010" i="3"/>
  <c r="G4010" i="3"/>
  <c r="H4009" i="3"/>
  <c r="G4009" i="3"/>
  <c r="H4008" i="3"/>
  <c r="G4008" i="3"/>
  <c r="H4007" i="3"/>
  <c r="G4007" i="3"/>
  <c r="H4006" i="3"/>
  <c r="G4006" i="3"/>
  <c r="H4005" i="3"/>
  <c r="G4005" i="3"/>
  <c r="H4004" i="3"/>
  <c r="G4004" i="3"/>
  <c r="H4003" i="3"/>
  <c r="G4003" i="3"/>
  <c r="H4002" i="3"/>
  <c r="G4002" i="3"/>
  <c r="H4001" i="3"/>
  <c r="G4001" i="3"/>
  <c r="H4000" i="3"/>
  <c r="G4000" i="3"/>
  <c r="H3999" i="3"/>
  <c r="G3999" i="3"/>
  <c r="H3998" i="3"/>
  <c r="G3998" i="3"/>
  <c r="H3997" i="3"/>
  <c r="G3997" i="3"/>
  <c r="H3996" i="3"/>
  <c r="G3996" i="3"/>
  <c r="H3995" i="3"/>
  <c r="G3995" i="3"/>
  <c r="H3994" i="3"/>
  <c r="G3994" i="3"/>
  <c r="H3993" i="3"/>
  <c r="G3993" i="3"/>
  <c r="H3992" i="3"/>
  <c r="G3992" i="3"/>
  <c r="H3991" i="3"/>
  <c r="G3991" i="3"/>
  <c r="H3990" i="3"/>
  <c r="G3990" i="3"/>
  <c r="H3989" i="3"/>
  <c r="G3989" i="3"/>
  <c r="H3988" i="3"/>
  <c r="G3988" i="3"/>
  <c r="H3987" i="3"/>
  <c r="G3987" i="3"/>
  <c r="H3986" i="3"/>
  <c r="G3986" i="3"/>
  <c r="H3985" i="3"/>
  <c r="G3985" i="3"/>
  <c r="H3984" i="3"/>
  <c r="G3984" i="3"/>
  <c r="H3983" i="3"/>
  <c r="G3983" i="3"/>
  <c r="H3982" i="3"/>
  <c r="G3982" i="3"/>
  <c r="H3981" i="3"/>
  <c r="G3981" i="3"/>
  <c r="H3980" i="3"/>
  <c r="G3980" i="3"/>
  <c r="H3979" i="3"/>
  <c r="G3979" i="3"/>
  <c r="H3978" i="3"/>
  <c r="G3978" i="3"/>
  <c r="H3977" i="3"/>
  <c r="G3977" i="3"/>
  <c r="H3976" i="3"/>
  <c r="G3976" i="3"/>
  <c r="H3975" i="3"/>
  <c r="G3975" i="3"/>
  <c r="H3974" i="3"/>
  <c r="G3974" i="3"/>
  <c r="H3973" i="3"/>
  <c r="G3973" i="3"/>
  <c r="H3972" i="3"/>
  <c r="G3972" i="3"/>
  <c r="H3971" i="3"/>
  <c r="G3971" i="3"/>
  <c r="H3970" i="3"/>
  <c r="G3970" i="3"/>
  <c r="H3969" i="3"/>
  <c r="G3969" i="3"/>
  <c r="H3968" i="3"/>
  <c r="G3968" i="3"/>
  <c r="H3967" i="3"/>
  <c r="G3967" i="3"/>
  <c r="H3966" i="3"/>
  <c r="G3966" i="3"/>
  <c r="H3965" i="3"/>
  <c r="G3965" i="3"/>
  <c r="H3964" i="3"/>
  <c r="G3964" i="3"/>
  <c r="H3963" i="3"/>
  <c r="G3963" i="3"/>
  <c r="H3962" i="3"/>
  <c r="G3962" i="3"/>
  <c r="H3961" i="3"/>
  <c r="G3961" i="3"/>
  <c r="H3960" i="3"/>
  <c r="G3960" i="3"/>
  <c r="H3959" i="3"/>
  <c r="G3959" i="3"/>
  <c r="H3958" i="3"/>
  <c r="G3958" i="3"/>
  <c r="H3957" i="3"/>
  <c r="G3957" i="3"/>
  <c r="H3956" i="3"/>
  <c r="G3956" i="3"/>
  <c r="H3955" i="3"/>
  <c r="G3955" i="3"/>
  <c r="H3954" i="3"/>
  <c r="G3954" i="3"/>
  <c r="H3953" i="3"/>
  <c r="G3953" i="3"/>
  <c r="H3952" i="3"/>
  <c r="G3952" i="3"/>
  <c r="H3951" i="3"/>
  <c r="G3951" i="3"/>
  <c r="H3950" i="3"/>
  <c r="G3950" i="3"/>
  <c r="H3949" i="3"/>
  <c r="G3949" i="3"/>
  <c r="H3948" i="3"/>
  <c r="G3948" i="3"/>
  <c r="H3947" i="3"/>
  <c r="G3947" i="3"/>
  <c r="H3946" i="3"/>
  <c r="G3946" i="3"/>
  <c r="H3945" i="3"/>
  <c r="G3945" i="3"/>
  <c r="H3944" i="3"/>
  <c r="G3944" i="3"/>
  <c r="H3943" i="3"/>
  <c r="G3943" i="3"/>
  <c r="H3942" i="3"/>
  <c r="G3942" i="3"/>
  <c r="H3941" i="3"/>
  <c r="G3941" i="3"/>
  <c r="H3940" i="3"/>
  <c r="G3940" i="3"/>
  <c r="H3939" i="3"/>
  <c r="G3939" i="3"/>
  <c r="H3938" i="3"/>
  <c r="G3938" i="3"/>
  <c r="H3937" i="3"/>
  <c r="G3937" i="3"/>
  <c r="H3936" i="3"/>
  <c r="G3936" i="3"/>
  <c r="H3935" i="3"/>
  <c r="G3935" i="3"/>
  <c r="H3934" i="3"/>
  <c r="G3934" i="3"/>
  <c r="H3933" i="3"/>
  <c r="G3933" i="3"/>
  <c r="H3932" i="3"/>
  <c r="G3932" i="3"/>
  <c r="H3931" i="3"/>
  <c r="G3931" i="3"/>
  <c r="H3930" i="3"/>
  <c r="G3930" i="3"/>
  <c r="H3929" i="3"/>
  <c r="G3929" i="3"/>
  <c r="H3928" i="3"/>
  <c r="G3928" i="3"/>
  <c r="H3927" i="3"/>
  <c r="G3927" i="3"/>
  <c r="H3926" i="3"/>
  <c r="G3926" i="3"/>
  <c r="H3925" i="3"/>
  <c r="G3925" i="3"/>
  <c r="H3924" i="3"/>
  <c r="G3924" i="3"/>
  <c r="H3923" i="3"/>
  <c r="G3923" i="3"/>
  <c r="H3922" i="3"/>
  <c r="G3922" i="3"/>
  <c r="H3921" i="3"/>
  <c r="G3921" i="3"/>
  <c r="H3920" i="3"/>
  <c r="G3920" i="3"/>
  <c r="H3919" i="3"/>
  <c r="G3919" i="3"/>
  <c r="H3918" i="3"/>
  <c r="G3918" i="3"/>
  <c r="H3917" i="3"/>
  <c r="G3917" i="3"/>
  <c r="H3916" i="3"/>
  <c r="G3916" i="3"/>
  <c r="H3915" i="3"/>
  <c r="G3915" i="3"/>
  <c r="H3914" i="3"/>
  <c r="G3914" i="3"/>
  <c r="H3913" i="3"/>
  <c r="G3913" i="3"/>
  <c r="H3912" i="3"/>
  <c r="G3912" i="3"/>
  <c r="H3911" i="3"/>
  <c r="G3911" i="3"/>
  <c r="H3910" i="3"/>
  <c r="G3910" i="3"/>
  <c r="H3909" i="3"/>
  <c r="G3909" i="3"/>
  <c r="H3908" i="3"/>
  <c r="G3908" i="3"/>
  <c r="H3907" i="3"/>
  <c r="G3907" i="3"/>
  <c r="H3906" i="3"/>
  <c r="G3906" i="3"/>
  <c r="H3905" i="3"/>
  <c r="G3905" i="3"/>
  <c r="H3904" i="3"/>
  <c r="G3904" i="3"/>
  <c r="H3903" i="3"/>
  <c r="G3903" i="3"/>
  <c r="H3902" i="3"/>
  <c r="G3902" i="3"/>
  <c r="H3901" i="3"/>
  <c r="G3901" i="3"/>
  <c r="H3900" i="3"/>
  <c r="G3900" i="3"/>
  <c r="H3899" i="3"/>
  <c r="G3899" i="3"/>
  <c r="H3898" i="3"/>
  <c r="G3898" i="3"/>
  <c r="H3897" i="3"/>
  <c r="G3897" i="3"/>
  <c r="H3896" i="3"/>
  <c r="G3896" i="3"/>
  <c r="H3895" i="3"/>
  <c r="G3895" i="3"/>
  <c r="H3894" i="3"/>
  <c r="G3894" i="3"/>
  <c r="H3893" i="3"/>
  <c r="G3893" i="3"/>
  <c r="H3892" i="3"/>
  <c r="G3892" i="3"/>
  <c r="H3891" i="3"/>
  <c r="G3891" i="3"/>
  <c r="H3890" i="3"/>
  <c r="G3890" i="3"/>
  <c r="H3889" i="3"/>
  <c r="G3889" i="3"/>
  <c r="H3888" i="3"/>
  <c r="G3888" i="3"/>
  <c r="H3887" i="3"/>
  <c r="G3887" i="3"/>
  <c r="H3886" i="3"/>
  <c r="G3886" i="3"/>
  <c r="H3885" i="3"/>
  <c r="G3885" i="3"/>
  <c r="H3884" i="3"/>
  <c r="G3884" i="3"/>
  <c r="H3883" i="3"/>
  <c r="G3883" i="3"/>
  <c r="H3882" i="3"/>
  <c r="G3882" i="3"/>
  <c r="H3881" i="3"/>
  <c r="G3881" i="3"/>
  <c r="H3880" i="3"/>
  <c r="G3880" i="3"/>
  <c r="H3879" i="3"/>
  <c r="G3879" i="3"/>
  <c r="H3878" i="3"/>
  <c r="G3878" i="3"/>
  <c r="H3877" i="3"/>
  <c r="G3877" i="3"/>
  <c r="H3876" i="3"/>
  <c r="G3876" i="3"/>
  <c r="H3875" i="3"/>
  <c r="G3875" i="3"/>
  <c r="H3874" i="3"/>
  <c r="G3874" i="3"/>
  <c r="H3873" i="3"/>
  <c r="G3873" i="3"/>
  <c r="H3872" i="3"/>
  <c r="G3872" i="3"/>
  <c r="H3871" i="3"/>
  <c r="G3871" i="3"/>
  <c r="H3870" i="3"/>
  <c r="G3870" i="3"/>
  <c r="H3869" i="3"/>
  <c r="G3869" i="3"/>
  <c r="H3868" i="3"/>
  <c r="G3868" i="3"/>
  <c r="H3867" i="3"/>
  <c r="G3867" i="3"/>
  <c r="H3866" i="3"/>
  <c r="G3866" i="3"/>
  <c r="H3865" i="3"/>
  <c r="G3865" i="3"/>
  <c r="H3864" i="3"/>
  <c r="G3864" i="3"/>
  <c r="H3863" i="3"/>
  <c r="G3863" i="3"/>
  <c r="H3862" i="3"/>
  <c r="G3862" i="3"/>
  <c r="H3861" i="3"/>
  <c r="G3861" i="3"/>
  <c r="H3860" i="3"/>
  <c r="G3860" i="3"/>
  <c r="H3859" i="3"/>
  <c r="G3859" i="3"/>
  <c r="H3858" i="3"/>
  <c r="G3858" i="3"/>
  <c r="H3857" i="3"/>
  <c r="G3857" i="3"/>
  <c r="H3856" i="3"/>
  <c r="G3856" i="3"/>
  <c r="H3855" i="3"/>
  <c r="G3855" i="3"/>
  <c r="H3854" i="3"/>
  <c r="G3854" i="3"/>
  <c r="H3853" i="3"/>
  <c r="G3853" i="3"/>
  <c r="H3852" i="3"/>
  <c r="G3852" i="3"/>
  <c r="H3851" i="3"/>
  <c r="G3851" i="3"/>
  <c r="H3850" i="3"/>
  <c r="G3850" i="3"/>
  <c r="H3849" i="3"/>
  <c r="G3849" i="3"/>
  <c r="H3848" i="3"/>
  <c r="G3848" i="3"/>
  <c r="H3847" i="3"/>
  <c r="G3847" i="3"/>
  <c r="H3846" i="3"/>
  <c r="G3846" i="3"/>
  <c r="H3845" i="3"/>
  <c r="G3845" i="3"/>
  <c r="H3844" i="3"/>
  <c r="G3844" i="3"/>
  <c r="H3843" i="3"/>
  <c r="G3843" i="3"/>
  <c r="H3842" i="3"/>
  <c r="G3842" i="3"/>
  <c r="H3841" i="3"/>
  <c r="G3841" i="3"/>
  <c r="H3840" i="3"/>
  <c r="G3840" i="3"/>
  <c r="H3839" i="3"/>
  <c r="G3839" i="3"/>
  <c r="H3838" i="3"/>
  <c r="G3838" i="3"/>
  <c r="H3837" i="3"/>
  <c r="G3837" i="3"/>
  <c r="H3836" i="3"/>
  <c r="G3836" i="3"/>
  <c r="H3835" i="3"/>
  <c r="G3835" i="3"/>
  <c r="H3834" i="3"/>
  <c r="G3834" i="3"/>
  <c r="H3833" i="3"/>
  <c r="G3833" i="3"/>
  <c r="H3832" i="3"/>
  <c r="G3832" i="3"/>
  <c r="H3831" i="3"/>
  <c r="G3831" i="3"/>
  <c r="H3830" i="3"/>
  <c r="G3830" i="3"/>
  <c r="H3829" i="3"/>
  <c r="G3829" i="3"/>
  <c r="H3828" i="3"/>
  <c r="G3828" i="3"/>
  <c r="H3827" i="3"/>
  <c r="G3827" i="3"/>
  <c r="H3826" i="3"/>
  <c r="G3826" i="3"/>
  <c r="H3825" i="3"/>
  <c r="G3825" i="3"/>
  <c r="H3824" i="3"/>
  <c r="G3824" i="3"/>
  <c r="H3823" i="3"/>
  <c r="G3823" i="3"/>
  <c r="H3822" i="3"/>
  <c r="G3822" i="3"/>
  <c r="H3821" i="3"/>
  <c r="G3821" i="3"/>
  <c r="H3820" i="3"/>
  <c r="G3820" i="3"/>
  <c r="H3819" i="3"/>
  <c r="G3819" i="3"/>
  <c r="H3818" i="3"/>
  <c r="G3818" i="3"/>
  <c r="H3817" i="3"/>
  <c r="G3817" i="3"/>
  <c r="H3816" i="3"/>
  <c r="G3816" i="3"/>
  <c r="H3815" i="3"/>
  <c r="G3815" i="3"/>
  <c r="H3814" i="3"/>
  <c r="G3814" i="3"/>
  <c r="H3813" i="3"/>
  <c r="G3813" i="3"/>
  <c r="H3812" i="3"/>
  <c r="G3812" i="3"/>
  <c r="H3811" i="3"/>
  <c r="G3811" i="3"/>
  <c r="H3810" i="3"/>
  <c r="G3810" i="3"/>
  <c r="H3809" i="3"/>
  <c r="G3809" i="3"/>
  <c r="H3808" i="3"/>
  <c r="G3808" i="3"/>
  <c r="H3807" i="3"/>
  <c r="G3807" i="3"/>
  <c r="H3806" i="3"/>
  <c r="G3806" i="3"/>
  <c r="H3805" i="3"/>
  <c r="G3805" i="3"/>
  <c r="H3804" i="3"/>
  <c r="G3804" i="3"/>
  <c r="H3803" i="3"/>
  <c r="G3803" i="3"/>
  <c r="H3802" i="3"/>
  <c r="G3802" i="3"/>
  <c r="H3801" i="3"/>
  <c r="G3801" i="3"/>
  <c r="H3800" i="3"/>
  <c r="G3800" i="3"/>
  <c r="H3799" i="3"/>
  <c r="G3799" i="3"/>
  <c r="H3798" i="3"/>
  <c r="G3798" i="3"/>
  <c r="H3797" i="3"/>
  <c r="G3797" i="3"/>
  <c r="H3796" i="3"/>
  <c r="G3796" i="3"/>
  <c r="H3795" i="3"/>
  <c r="G3795" i="3"/>
  <c r="H3794" i="3"/>
  <c r="G3794" i="3"/>
  <c r="H3793" i="3"/>
  <c r="G3793" i="3"/>
  <c r="H3792" i="3"/>
  <c r="G3792" i="3"/>
  <c r="H3791" i="3"/>
  <c r="G3791" i="3"/>
  <c r="H3790" i="3"/>
  <c r="G3790" i="3"/>
  <c r="H3789" i="3"/>
  <c r="G3789" i="3"/>
  <c r="H3788" i="3"/>
  <c r="G3788" i="3"/>
  <c r="H3787" i="3"/>
  <c r="G3787" i="3"/>
  <c r="H3786" i="3"/>
  <c r="G3786" i="3"/>
  <c r="H3785" i="3"/>
  <c r="G3785" i="3"/>
  <c r="H3784" i="3"/>
  <c r="G3784" i="3"/>
  <c r="H3783" i="3"/>
  <c r="G3783" i="3"/>
  <c r="H3782" i="3"/>
  <c r="G3782" i="3"/>
  <c r="H3781" i="3"/>
  <c r="G3781" i="3"/>
  <c r="H3780" i="3"/>
  <c r="G3780" i="3"/>
  <c r="H3779" i="3"/>
  <c r="G3779" i="3"/>
  <c r="H3778" i="3"/>
  <c r="G3778" i="3"/>
  <c r="H3777" i="3"/>
  <c r="G3777" i="3"/>
  <c r="H3776" i="3"/>
  <c r="G3776" i="3"/>
  <c r="H3775" i="3"/>
  <c r="G3775" i="3"/>
  <c r="H3774" i="3"/>
  <c r="G3774" i="3"/>
  <c r="H3773" i="3"/>
  <c r="G3773" i="3"/>
  <c r="H3772" i="3"/>
  <c r="G3772" i="3"/>
  <c r="H3771" i="3"/>
  <c r="G3771" i="3"/>
  <c r="H3770" i="3"/>
  <c r="G3770" i="3"/>
  <c r="H3769" i="3"/>
  <c r="G3769" i="3"/>
  <c r="H3768" i="3"/>
  <c r="G3768" i="3"/>
  <c r="H3767" i="3"/>
  <c r="G3767" i="3"/>
  <c r="H3766" i="3"/>
  <c r="G3766" i="3"/>
  <c r="H3765" i="3"/>
  <c r="G3765" i="3"/>
  <c r="H3764" i="3"/>
  <c r="G3764" i="3"/>
  <c r="H3763" i="3"/>
  <c r="G3763" i="3"/>
  <c r="H3762" i="3"/>
  <c r="G3762" i="3"/>
  <c r="H3761" i="3"/>
  <c r="G3761" i="3"/>
  <c r="H3760" i="3"/>
  <c r="G3760" i="3"/>
  <c r="H3759" i="3"/>
  <c r="G3759" i="3"/>
  <c r="H3758" i="3"/>
  <c r="G3758" i="3"/>
  <c r="H3757" i="3"/>
  <c r="G3757" i="3"/>
  <c r="H3756" i="3"/>
  <c r="G3756" i="3"/>
  <c r="H3755" i="3"/>
  <c r="G3755" i="3"/>
  <c r="H3754" i="3"/>
  <c r="G3754" i="3"/>
  <c r="H3753" i="3"/>
  <c r="G3753" i="3"/>
  <c r="H3752" i="3"/>
  <c r="G3752" i="3"/>
  <c r="H3751" i="3"/>
  <c r="G3751" i="3"/>
  <c r="H3750" i="3"/>
  <c r="G3750" i="3"/>
  <c r="H3749" i="3"/>
  <c r="G3749" i="3"/>
  <c r="H3748" i="3"/>
  <c r="G3748" i="3"/>
  <c r="H3747" i="3"/>
  <c r="G3747" i="3"/>
  <c r="H3746" i="3"/>
  <c r="G3746" i="3"/>
  <c r="H3745" i="3"/>
  <c r="G3745" i="3"/>
  <c r="H3744" i="3"/>
  <c r="G3744" i="3"/>
  <c r="H3743" i="3"/>
  <c r="G3743" i="3"/>
  <c r="H3742" i="3"/>
  <c r="G3742" i="3"/>
  <c r="H3741" i="3"/>
  <c r="G3741" i="3"/>
  <c r="H3740" i="3"/>
  <c r="G3740" i="3"/>
  <c r="H3739" i="3"/>
  <c r="G3739" i="3"/>
  <c r="H3738" i="3"/>
  <c r="G3738" i="3"/>
  <c r="H3737" i="3"/>
  <c r="G3737" i="3"/>
  <c r="H3736" i="3"/>
  <c r="G3736" i="3"/>
  <c r="H3735" i="3"/>
  <c r="G3735" i="3"/>
  <c r="H3734" i="3"/>
  <c r="G3734" i="3"/>
  <c r="H3733" i="3"/>
  <c r="G3733" i="3"/>
  <c r="H3732" i="3"/>
  <c r="G3732" i="3"/>
  <c r="H3731" i="3"/>
  <c r="G3731" i="3"/>
  <c r="H3730" i="3"/>
  <c r="G3730" i="3"/>
  <c r="H3729" i="3"/>
  <c r="G3729" i="3"/>
  <c r="H3728" i="3"/>
  <c r="G3728" i="3"/>
  <c r="H3727" i="3"/>
  <c r="G3727" i="3"/>
  <c r="H3726" i="3"/>
  <c r="G3726" i="3"/>
  <c r="H3725" i="3"/>
  <c r="G3725" i="3"/>
  <c r="H3724" i="3"/>
  <c r="G3724" i="3"/>
  <c r="H3723" i="3"/>
  <c r="G3723" i="3"/>
  <c r="H3722" i="3"/>
  <c r="G3722" i="3"/>
  <c r="H3721" i="3"/>
  <c r="G3721" i="3"/>
  <c r="H3720" i="3"/>
  <c r="G3720" i="3"/>
  <c r="H3719" i="3"/>
  <c r="G3719" i="3"/>
  <c r="H3718" i="3"/>
  <c r="G3718" i="3"/>
  <c r="H3717" i="3"/>
  <c r="G3717" i="3"/>
  <c r="H3716" i="3"/>
  <c r="G3716" i="3"/>
  <c r="H3715" i="3"/>
  <c r="G3715" i="3"/>
  <c r="H3714" i="3"/>
  <c r="G3714" i="3"/>
  <c r="H3713" i="3"/>
  <c r="G3713" i="3"/>
  <c r="H3712" i="3"/>
  <c r="G3712" i="3"/>
  <c r="H3711" i="3"/>
  <c r="G3711" i="3"/>
  <c r="H3710" i="3"/>
  <c r="G3710" i="3"/>
  <c r="H3709" i="3"/>
  <c r="G3709" i="3"/>
  <c r="H3708" i="3"/>
  <c r="G3708" i="3"/>
  <c r="H3707" i="3"/>
  <c r="G3707" i="3"/>
  <c r="H3706" i="3"/>
  <c r="G3706" i="3"/>
  <c r="H3705" i="3"/>
  <c r="G3705" i="3"/>
  <c r="H3704" i="3"/>
  <c r="G3704" i="3"/>
  <c r="H3703" i="3"/>
  <c r="G3703" i="3"/>
  <c r="H3702" i="3"/>
  <c r="G3702" i="3"/>
  <c r="H3701" i="3"/>
  <c r="G3701" i="3"/>
  <c r="H3700" i="3"/>
  <c r="G3700" i="3"/>
  <c r="H3699" i="3"/>
  <c r="G3699" i="3"/>
  <c r="H3698" i="3"/>
  <c r="G3698" i="3"/>
  <c r="H3697" i="3"/>
  <c r="G3697" i="3"/>
  <c r="H3696" i="3"/>
  <c r="G3696" i="3"/>
  <c r="H3695" i="3"/>
  <c r="G3695" i="3"/>
  <c r="H3694" i="3"/>
  <c r="G3694" i="3"/>
  <c r="H3693" i="3"/>
  <c r="G3693" i="3"/>
  <c r="H3692" i="3"/>
  <c r="G3692" i="3"/>
  <c r="H3691" i="3"/>
  <c r="G3691" i="3"/>
  <c r="H3690" i="3"/>
  <c r="G3690" i="3"/>
  <c r="H3689" i="3"/>
  <c r="G3689" i="3"/>
  <c r="H3688" i="3"/>
  <c r="G3688" i="3"/>
  <c r="H3687" i="3"/>
  <c r="G3687" i="3"/>
  <c r="H3686" i="3"/>
  <c r="G3686" i="3"/>
  <c r="H3685" i="3"/>
  <c r="G3685" i="3"/>
  <c r="H3684" i="3"/>
  <c r="G3684" i="3"/>
  <c r="H3683" i="3"/>
  <c r="G3683" i="3"/>
  <c r="H3682" i="3"/>
  <c r="G3682" i="3"/>
  <c r="H3681" i="3"/>
  <c r="G3681" i="3"/>
  <c r="H3680" i="3"/>
  <c r="G3680" i="3"/>
  <c r="H3679" i="3"/>
  <c r="G3679" i="3"/>
  <c r="H3678" i="3"/>
  <c r="G3678" i="3"/>
  <c r="H3677" i="3"/>
  <c r="G3677" i="3"/>
  <c r="H3676" i="3"/>
  <c r="G3676" i="3"/>
  <c r="H3675" i="3"/>
  <c r="G3675" i="3"/>
  <c r="H3674" i="3"/>
  <c r="G3674" i="3"/>
  <c r="H3673" i="3"/>
  <c r="G3673" i="3"/>
  <c r="H3672" i="3"/>
  <c r="G3672" i="3"/>
  <c r="H3671" i="3"/>
  <c r="G3671" i="3"/>
  <c r="H3670" i="3"/>
  <c r="G3670" i="3"/>
  <c r="H3669" i="3"/>
  <c r="G3669" i="3"/>
  <c r="H3668" i="3"/>
  <c r="G3668" i="3"/>
  <c r="H3667" i="3"/>
  <c r="G3667" i="3"/>
  <c r="H3666" i="3"/>
  <c r="G3666" i="3"/>
  <c r="H3665" i="3"/>
  <c r="G3665" i="3"/>
  <c r="H3664" i="3"/>
  <c r="G3664" i="3"/>
  <c r="H3663" i="3"/>
  <c r="G3663" i="3"/>
  <c r="H3662" i="3"/>
  <c r="G3662" i="3"/>
  <c r="H3661" i="3"/>
  <c r="G3661" i="3"/>
  <c r="H3660" i="3"/>
  <c r="G3660" i="3"/>
  <c r="H3659" i="3"/>
  <c r="G3659" i="3"/>
  <c r="H3658" i="3"/>
  <c r="G3658" i="3"/>
  <c r="H3657" i="3"/>
  <c r="G3657" i="3"/>
  <c r="H3656" i="3"/>
  <c r="G3656" i="3"/>
  <c r="H3655" i="3"/>
  <c r="G3655" i="3"/>
  <c r="H3654" i="3"/>
  <c r="G3654" i="3"/>
  <c r="H3653" i="3"/>
  <c r="G3653" i="3"/>
  <c r="H3652" i="3"/>
  <c r="G3652" i="3"/>
  <c r="H3651" i="3"/>
  <c r="G3651" i="3"/>
  <c r="H3650" i="3"/>
  <c r="G3650" i="3"/>
  <c r="H3649" i="3"/>
  <c r="G3649" i="3"/>
  <c r="H3648" i="3"/>
  <c r="G3648" i="3"/>
  <c r="H3647" i="3"/>
  <c r="G3647" i="3"/>
  <c r="H3646" i="3"/>
  <c r="G3646" i="3"/>
  <c r="H3645" i="3"/>
  <c r="G3645" i="3"/>
  <c r="H3644" i="3"/>
  <c r="G3644" i="3"/>
  <c r="H3643" i="3"/>
  <c r="G3643" i="3"/>
  <c r="H3642" i="3"/>
  <c r="G3642" i="3"/>
  <c r="H3641" i="3"/>
  <c r="G3641" i="3"/>
  <c r="H3640" i="3"/>
  <c r="G3640" i="3"/>
  <c r="H3639" i="3"/>
  <c r="G3639" i="3"/>
  <c r="H3638" i="3"/>
  <c r="G3638" i="3"/>
  <c r="H3637" i="3"/>
  <c r="G3637" i="3"/>
  <c r="H3636" i="3"/>
  <c r="G3636" i="3"/>
  <c r="H3635" i="3"/>
  <c r="G3635" i="3"/>
  <c r="H3634" i="3"/>
  <c r="G3634" i="3"/>
  <c r="H3633" i="3"/>
  <c r="G3633" i="3"/>
  <c r="H3632" i="3"/>
  <c r="G3632" i="3"/>
  <c r="H3631" i="3"/>
  <c r="G3631" i="3"/>
  <c r="H3630" i="3"/>
  <c r="G3630" i="3"/>
  <c r="H3629" i="3"/>
  <c r="G3629" i="3"/>
  <c r="H3628" i="3"/>
  <c r="G3628" i="3"/>
  <c r="H3627" i="3"/>
  <c r="G3627" i="3"/>
  <c r="H3626" i="3"/>
  <c r="G3626" i="3"/>
  <c r="H3625" i="3"/>
  <c r="G3625" i="3"/>
  <c r="H3624" i="3"/>
  <c r="G3624" i="3"/>
  <c r="H3623" i="3"/>
  <c r="G3623" i="3"/>
  <c r="H3622" i="3"/>
  <c r="G3622" i="3"/>
  <c r="H3621" i="3"/>
  <c r="G3621" i="3"/>
  <c r="H3620" i="3"/>
  <c r="G3620" i="3"/>
  <c r="H3619" i="3"/>
  <c r="G3619" i="3"/>
  <c r="H3618" i="3"/>
  <c r="G3618" i="3"/>
  <c r="H3617" i="3"/>
  <c r="G3617" i="3"/>
  <c r="H3616" i="3"/>
  <c r="G3616" i="3"/>
  <c r="H3615" i="3"/>
  <c r="G3615" i="3"/>
  <c r="H3614" i="3"/>
  <c r="G3614" i="3"/>
  <c r="H3613" i="3"/>
  <c r="G3613" i="3"/>
  <c r="H3612" i="3"/>
  <c r="G3612" i="3"/>
  <c r="H3611" i="3"/>
  <c r="G3611" i="3"/>
  <c r="H3610" i="3"/>
  <c r="G3610" i="3"/>
  <c r="H3609" i="3"/>
  <c r="G3609" i="3"/>
  <c r="H3608" i="3"/>
  <c r="G3608" i="3"/>
  <c r="H3607" i="3"/>
  <c r="G3607" i="3"/>
  <c r="H3606" i="3"/>
  <c r="G3606" i="3"/>
  <c r="H3605" i="3"/>
  <c r="G3605" i="3"/>
  <c r="H3604" i="3"/>
  <c r="G3604" i="3"/>
  <c r="H3603" i="3"/>
  <c r="G3603" i="3"/>
  <c r="H3602" i="3"/>
  <c r="G3602" i="3"/>
  <c r="H3601" i="3"/>
  <c r="G3601" i="3"/>
  <c r="H3600" i="3"/>
  <c r="G3600" i="3"/>
  <c r="H3599" i="3"/>
  <c r="G3599" i="3"/>
  <c r="H3598" i="3"/>
  <c r="G3598" i="3"/>
  <c r="H3597" i="3"/>
  <c r="G3597" i="3"/>
  <c r="H3596" i="3"/>
  <c r="G3596" i="3"/>
  <c r="H3595" i="3"/>
  <c r="G3595" i="3"/>
  <c r="H3594" i="3"/>
  <c r="G3594" i="3"/>
  <c r="H3593" i="3"/>
  <c r="G3593" i="3"/>
  <c r="H3592" i="3"/>
  <c r="G3592" i="3"/>
  <c r="H3591" i="3"/>
  <c r="G3591" i="3"/>
  <c r="H3590" i="3"/>
  <c r="G3590" i="3"/>
  <c r="H3589" i="3"/>
  <c r="G3589" i="3"/>
  <c r="H3588" i="3"/>
  <c r="G3588" i="3"/>
  <c r="H3587" i="3"/>
  <c r="G3587" i="3"/>
  <c r="H3586" i="3"/>
  <c r="G3586" i="3"/>
  <c r="H3585" i="3"/>
  <c r="G3585" i="3"/>
  <c r="H3584" i="3"/>
  <c r="G3584" i="3"/>
  <c r="H3583" i="3"/>
  <c r="G3583" i="3"/>
  <c r="H3582" i="3"/>
  <c r="G3582" i="3"/>
  <c r="H3581" i="3"/>
  <c r="G3581" i="3"/>
  <c r="H3580" i="3"/>
  <c r="G3580" i="3"/>
  <c r="H3579" i="3"/>
  <c r="G3579" i="3"/>
  <c r="H3578" i="3"/>
  <c r="G3578" i="3"/>
  <c r="H3577" i="3"/>
  <c r="G3577" i="3"/>
  <c r="H3576" i="3"/>
  <c r="G3576" i="3"/>
  <c r="H3575" i="3"/>
  <c r="G3575" i="3"/>
  <c r="H3574" i="3"/>
  <c r="G3574" i="3"/>
  <c r="H3573" i="3"/>
  <c r="G3573" i="3"/>
  <c r="H3572" i="3"/>
  <c r="G3572" i="3"/>
  <c r="H3571" i="3"/>
  <c r="G3571" i="3"/>
  <c r="H3570" i="3"/>
  <c r="G3570" i="3"/>
  <c r="H3569" i="3"/>
  <c r="G3569" i="3"/>
  <c r="H3568" i="3"/>
  <c r="G3568" i="3"/>
  <c r="H3567" i="3"/>
  <c r="G3567" i="3"/>
  <c r="H3566" i="3"/>
  <c r="G3566" i="3"/>
  <c r="H3565" i="3"/>
  <c r="G3565" i="3"/>
  <c r="H3564" i="3"/>
  <c r="G3564" i="3"/>
  <c r="H3563" i="3"/>
  <c r="G3563" i="3"/>
  <c r="H3562" i="3"/>
  <c r="G3562" i="3"/>
  <c r="H3561" i="3"/>
  <c r="G3561" i="3"/>
  <c r="H3560" i="3"/>
  <c r="G3560" i="3"/>
  <c r="H3559" i="3"/>
  <c r="G3559" i="3"/>
  <c r="H3558" i="3"/>
  <c r="G3558" i="3"/>
  <c r="H3557" i="3"/>
  <c r="G3557" i="3"/>
  <c r="H3556" i="3"/>
  <c r="G3556" i="3"/>
  <c r="H3555" i="3"/>
  <c r="G3555" i="3"/>
  <c r="H3554" i="3"/>
  <c r="G3554" i="3"/>
  <c r="H3553" i="3"/>
  <c r="G3553" i="3"/>
  <c r="H3552" i="3"/>
  <c r="G3552" i="3"/>
  <c r="H3551" i="3"/>
  <c r="G3551" i="3"/>
  <c r="H3550" i="3"/>
  <c r="G3550" i="3"/>
  <c r="H3549" i="3"/>
  <c r="G3549" i="3"/>
  <c r="H3548" i="3"/>
  <c r="G3548" i="3"/>
  <c r="H3547" i="3"/>
  <c r="G3547" i="3"/>
  <c r="H3546" i="3"/>
  <c r="G3546" i="3"/>
  <c r="H3545" i="3"/>
  <c r="G3545" i="3"/>
  <c r="H3544" i="3"/>
  <c r="G3544" i="3"/>
  <c r="H3543" i="3"/>
  <c r="G3543" i="3"/>
  <c r="H3542" i="3"/>
  <c r="G3542" i="3"/>
  <c r="H3541" i="3"/>
  <c r="G3541" i="3"/>
  <c r="H3540" i="3"/>
  <c r="G3540" i="3"/>
  <c r="H3539" i="3"/>
  <c r="G3539" i="3"/>
  <c r="H3538" i="3"/>
  <c r="G3538" i="3"/>
  <c r="H3537" i="3"/>
  <c r="G3537" i="3"/>
  <c r="H3536" i="3"/>
  <c r="G3536" i="3"/>
  <c r="H3535" i="3"/>
  <c r="G3535" i="3"/>
  <c r="H3534" i="3"/>
  <c r="G3534" i="3"/>
  <c r="H3533" i="3"/>
  <c r="G3533" i="3"/>
  <c r="H3532" i="3"/>
  <c r="G3532" i="3"/>
  <c r="H3531" i="3"/>
  <c r="G3531" i="3"/>
  <c r="H3530" i="3"/>
  <c r="G3530" i="3"/>
  <c r="H3529" i="3"/>
  <c r="G3529" i="3"/>
  <c r="H3528" i="3"/>
  <c r="G3528" i="3"/>
  <c r="H3527" i="3"/>
  <c r="G3527" i="3"/>
  <c r="H3526" i="3"/>
  <c r="G3526" i="3"/>
  <c r="H3525" i="3"/>
  <c r="G3525" i="3"/>
  <c r="H3524" i="3"/>
  <c r="G3524" i="3"/>
  <c r="H3523" i="3"/>
  <c r="G3523" i="3"/>
  <c r="H3522" i="3"/>
  <c r="G3522" i="3"/>
  <c r="H3521" i="3"/>
  <c r="G3521" i="3"/>
  <c r="H3520" i="3"/>
  <c r="G3520" i="3"/>
  <c r="H3519" i="3"/>
  <c r="G3519" i="3"/>
  <c r="H3518" i="3"/>
  <c r="G3518" i="3"/>
  <c r="H3517" i="3"/>
  <c r="G3517" i="3"/>
  <c r="H3516" i="3"/>
  <c r="G3516" i="3"/>
  <c r="H3515" i="3"/>
  <c r="G3515" i="3"/>
  <c r="H3514" i="3"/>
  <c r="G3514" i="3"/>
  <c r="H3513" i="3"/>
  <c r="G3513" i="3"/>
  <c r="H3512" i="3"/>
  <c r="G3512" i="3"/>
  <c r="H3511" i="3"/>
  <c r="G3511" i="3"/>
  <c r="H3510" i="3"/>
  <c r="G3510" i="3"/>
  <c r="H3509" i="3"/>
  <c r="G3509" i="3"/>
  <c r="H3508" i="3"/>
  <c r="G3508" i="3"/>
  <c r="H3507" i="3"/>
  <c r="G3507" i="3"/>
  <c r="H3506" i="3"/>
  <c r="G3506" i="3"/>
  <c r="H3505" i="3"/>
  <c r="G3505" i="3"/>
  <c r="H3504" i="3"/>
  <c r="G3504" i="3"/>
  <c r="H3503" i="3"/>
  <c r="G3503" i="3"/>
  <c r="H3502" i="3"/>
  <c r="G3502" i="3"/>
  <c r="H3501" i="3"/>
  <c r="G3501" i="3"/>
  <c r="H3500" i="3"/>
  <c r="G3500" i="3"/>
  <c r="H3499" i="3"/>
  <c r="G3499" i="3"/>
  <c r="H3498" i="3"/>
  <c r="G3498" i="3"/>
  <c r="H3497" i="3"/>
  <c r="G3497" i="3"/>
  <c r="H3496" i="3"/>
  <c r="G3496" i="3"/>
  <c r="H3495" i="3"/>
  <c r="G3495" i="3"/>
  <c r="H3494" i="3"/>
  <c r="G3494" i="3"/>
  <c r="H3493" i="3"/>
  <c r="G3493" i="3"/>
  <c r="H3492" i="3"/>
  <c r="G3492" i="3"/>
  <c r="H3491" i="3"/>
  <c r="G3491" i="3"/>
  <c r="H3490" i="3"/>
  <c r="G3490" i="3"/>
  <c r="H3489" i="3"/>
  <c r="G3489" i="3"/>
  <c r="H3488" i="3"/>
  <c r="G3488" i="3"/>
  <c r="H3487" i="3"/>
  <c r="G3487" i="3"/>
  <c r="H3486" i="3"/>
  <c r="G3486" i="3"/>
  <c r="H3485" i="3"/>
  <c r="G3485" i="3"/>
  <c r="H3484" i="3"/>
  <c r="G3484" i="3"/>
  <c r="H3483" i="3"/>
  <c r="G3483" i="3"/>
  <c r="H3482" i="3"/>
  <c r="G3482" i="3"/>
  <c r="H3481" i="3"/>
  <c r="G3481" i="3"/>
  <c r="H3480" i="3"/>
  <c r="G3480" i="3"/>
  <c r="H3479" i="3"/>
  <c r="G3479" i="3"/>
  <c r="H3478" i="3"/>
  <c r="G3478" i="3"/>
  <c r="H3477" i="3"/>
  <c r="G3477" i="3"/>
  <c r="H3476" i="3"/>
  <c r="G3476" i="3"/>
  <c r="H3475" i="3"/>
  <c r="G3475" i="3"/>
  <c r="H3474" i="3"/>
  <c r="G3474" i="3"/>
  <c r="H3473" i="3"/>
  <c r="G3473" i="3"/>
  <c r="H3472" i="3"/>
  <c r="G3472" i="3"/>
  <c r="H3471" i="3"/>
  <c r="G3471" i="3"/>
  <c r="H3470" i="3"/>
  <c r="G3470" i="3"/>
  <c r="H3469" i="3"/>
  <c r="G3469" i="3"/>
  <c r="H3468" i="3"/>
  <c r="G3468" i="3"/>
  <c r="H3467" i="3"/>
  <c r="G3467" i="3"/>
  <c r="H3466" i="3"/>
  <c r="G3466" i="3"/>
  <c r="H3465" i="3"/>
  <c r="G3465" i="3"/>
  <c r="H3464" i="3"/>
  <c r="G3464" i="3"/>
  <c r="H3463" i="3"/>
  <c r="G3463" i="3"/>
  <c r="H3462" i="3"/>
  <c r="G3462" i="3"/>
  <c r="H3461" i="3"/>
  <c r="G3461" i="3"/>
  <c r="H3460" i="3"/>
  <c r="G3460" i="3"/>
  <c r="H3459" i="3"/>
  <c r="G3459" i="3"/>
  <c r="H3458" i="3"/>
  <c r="G3458" i="3"/>
  <c r="H3457" i="3"/>
  <c r="G3457" i="3"/>
  <c r="H3456" i="3"/>
  <c r="G3456" i="3"/>
  <c r="H3455" i="3"/>
  <c r="G3455" i="3"/>
  <c r="H3454" i="3"/>
  <c r="G3454" i="3"/>
  <c r="H3453" i="3"/>
  <c r="G3453" i="3"/>
  <c r="H3452" i="3"/>
  <c r="G3452" i="3"/>
  <c r="H3451" i="3"/>
  <c r="G3451" i="3"/>
  <c r="H3450" i="3"/>
  <c r="G3450" i="3"/>
  <c r="H3449" i="3"/>
  <c r="G3449" i="3"/>
  <c r="H3448" i="3"/>
  <c r="G3448" i="3"/>
  <c r="H3447" i="3"/>
  <c r="G3447" i="3"/>
  <c r="H3446" i="3"/>
  <c r="G3446" i="3"/>
  <c r="H3445" i="3"/>
  <c r="G3445" i="3"/>
  <c r="H3444" i="3"/>
  <c r="G3444" i="3"/>
  <c r="H3443" i="3"/>
  <c r="G3443" i="3"/>
  <c r="H3442" i="3"/>
  <c r="G3442" i="3"/>
  <c r="H3441" i="3"/>
  <c r="G3441" i="3"/>
  <c r="H3440" i="3"/>
  <c r="G3440" i="3"/>
  <c r="H3439" i="3"/>
  <c r="G3439" i="3"/>
  <c r="H3438" i="3"/>
  <c r="G3438" i="3"/>
  <c r="H3437" i="3"/>
  <c r="G3437" i="3"/>
  <c r="H3436" i="3"/>
  <c r="G3436" i="3"/>
  <c r="H3435" i="3"/>
  <c r="G3435" i="3"/>
  <c r="H3434" i="3"/>
  <c r="G3434" i="3"/>
  <c r="H3433" i="3"/>
  <c r="G3433" i="3"/>
  <c r="H3432" i="3"/>
  <c r="G3432" i="3"/>
  <c r="H3431" i="3"/>
  <c r="G3431" i="3"/>
  <c r="H3430" i="3"/>
  <c r="G3430" i="3"/>
  <c r="H3429" i="3"/>
  <c r="G3429" i="3"/>
  <c r="H3428" i="3"/>
  <c r="G3428" i="3"/>
  <c r="H3427" i="3"/>
  <c r="G3427" i="3"/>
  <c r="H3426" i="3"/>
  <c r="G3426" i="3"/>
  <c r="H3425" i="3"/>
  <c r="G3425" i="3"/>
  <c r="H3424" i="3"/>
  <c r="G3424" i="3"/>
  <c r="H3423" i="3"/>
  <c r="G3423" i="3"/>
  <c r="H3422" i="3"/>
  <c r="G3422" i="3"/>
  <c r="H3421" i="3"/>
  <c r="G3421" i="3"/>
  <c r="H3420" i="3"/>
  <c r="G3420" i="3"/>
  <c r="H3419" i="3"/>
  <c r="G3419" i="3"/>
  <c r="H3418" i="3"/>
  <c r="G3418" i="3"/>
  <c r="H3417" i="3"/>
  <c r="G3417" i="3"/>
  <c r="H3416" i="3"/>
  <c r="G3416" i="3"/>
  <c r="H3415" i="3"/>
  <c r="G3415" i="3"/>
  <c r="H3414" i="3"/>
  <c r="G3414" i="3"/>
  <c r="H3413" i="3"/>
  <c r="G3413" i="3"/>
  <c r="H3412" i="3"/>
  <c r="G3412" i="3"/>
  <c r="H3411" i="3"/>
  <c r="G3411" i="3"/>
  <c r="H3410" i="3"/>
  <c r="G3410" i="3"/>
  <c r="H3409" i="3"/>
  <c r="G3409" i="3"/>
  <c r="H3408" i="3"/>
  <c r="G3408" i="3"/>
  <c r="H3407" i="3"/>
  <c r="G3407" i="3"/>
  <c r="H3406" i="3"/>
  <c r="G3406" i="3"/>
  <c r="H3405" i="3"/>
  <c r="G3405" i="3"/>
  <c r="H3404" i="3"/>
  <c r="G3404" i="3"/>
  <c r="H3403" i="3"/>
  <c r="G3403" i="3"/>
  <c r="H3402" i="3"/>
  <c r="G3402" i="3"/>
  <c r="H3401" i="3"/>
  <c r="G3401" i="3"/>
  <c r="H3400" i="3"/>
  <c r="G3400" i="3"/>
  <c r="H3399" i="3"/>
  <c r="G3399" i="3"/>
  <c r="H3398" i="3"/>
  <c r="G3398" i="3"/>
  <c r="H3397" i="3"/>
  <c r="G3397" i="3"/>
  <c r="H3396" i="3"/>
  <c r="G3396" i="3"/>
  <c r="H3395" i="3"/>
  <c r="G3395" i="3"/>
  <c r="H3394" i="3"/>
  <c r="G3394" i="3"/>
  <c r="H3393" i="3"/>
  <c r="G3393" i="3"/>
  <c r="H3392" i="3"/>
  <c r="G3392" i="3"/>
  <c r="H3391" i="3"/>
  <c r="G3391" i="3"/>
  <c r="H3390" i="3"/>
  <c r="G3390" i="3"/>
  <c r="H3389" i="3"/>
  <c r="G3389" i="3"/>
  <c r="H3388" i="3"/>
  <c r="G3388" i="3"/>
  <c r="H3387" i="3"/>
  <c r="G3387" i="3"/>
  <c r="H3386" i="3"/>
  <c r="G3386" i="3"/>
  <c r="H3385" i="3"/>
  <c r="G3385" i="3"/>
  <c r="H3384" i="3"/>
  <c r="G3384" i="3"/>
  <c r="H3383" i="3"/>
  <c r="G3383" i="3"/>
  <c r="H3382" i="3"/>
  <c r="G3382" i="3"/>
  <c r="H3381" i="3"/>
  <c r="G3381" i="3"/>
  <c r="H3380" i="3"/>
  <c r="G3380" i="3"/>
  <c r="H3379" i="3"/>
  <c r="G3379" i="3"/>
  <c r="H3378" i="3"/>
  <c r="G3378" i="3"/>
  <c r="H3377" i="3"/>
  <c r="G3377" i="3"/>
  <c r="H3376" i="3"/>
  <c r="G3376" i="3"/>
  <c r="H3375" i="3"/>
  <c r="G3375" i="3"/>
  <c r="H3374" i="3"/>
  <c r="G3374" i="3"/>
  <c r="H3373" i="3"/>
  <c r="G3373" i="3"/>
  <c r="H3372" i="3"/>
  <c r="G3372" i="3"/>
  <c r="H3371" i="3"/>
  <c r="G3371" i="3"/>
  <c r="H3370" i="3"/>
  <c r="G3370" i="3"/>
  <c r="H3369" i="3"/>
  <c r="G3369" i="3"/>
  <c r="H3368" i="3"/>
  <c r="G3368" i="3"/>
  <c r="H3367" i="3"/>
  <c r="G3367" i="3"/>
  <c r="H3366" i="3"/>
  <c r="G3366" i="3"/>
  <c r="H3365" i="3"/>
  <c r="G3365" i="3"/>
  <c r="H3364" i="3"/>
  <c r="G3364" i="3"/>
  <c r="H3363" i="3"/>
  <c r="G3363" i="3"/>
  <c r="H3362" i="3"/>
  <c r="G3362" i="3"/>
  <c r="H3361" i="3"/>
  <c r="G3361" i="3"/>
  <c r="H3360" i="3"/>
  <c r="G3360" i="3"/>
  <c r="H3359" i="3"/>
  <c r="G3359" i="3"/>
  <c r="H3358" i="3"/>
  <c r="G3358" i="3"/>
  <c r="H3357" i="3"/>
  <c r="G3357" i="3"/>
  <c r="H3356" i="3"/>
  <c r="G3356" i="3"/>
  <c r="H3355" i="3"/>
  <c r="G3355" i="3"/>
  <c r="H3354" i="3"/>
  <c r="G3354" i="3"/>
  <c r="H3353" i="3"/>
  <c r="G3353" i="3"/>
  <c r="H3352" i="3"/>
  <c r="G3352" i="3"/>
  <c r="H3351" i="3"/>
  <c r="G3351" i="3"/>
  <c r="H3350" i="3"/>
  <c r="G3350" i="3"/>
  <c r="H3349" i="3"/>
  <c r="G3349" i="3"/>
  <c r="H3348" i="3"/>
  <c r="G3348" i="3"/>
  <c r="H3347" i="3"/>
  <c r="G3347" i="3"/>
  <c r="H3346" i="3"/>
  <c r="G3346" i="3"/>
  <c r="H3345" i="3"/>
  <c r="G3345" i="3"/>
  <c r="H3344" i="3"/>
  <c r="G3344" i="3"/>
  <c r="H3343" i="3"/>
  <c r="G3343" i="3"/>
  <c r="H3342" i="3"/>
  <c r="G3342" i="3"/>
  <c r="H3341" i="3"/>
  <c r="G3341" i="3"/>
  <c r="H3340" i="3"/>
  <c r="G3340" i="3"/>
  <c r="H3339" i="3"/>
  <c r="G3339" i="3"/>
  <c r="H3338" i="3"/>
  <c r="G3338" i="3"/>
  <c r="H3337" i="3"/>
  <c r="G3337" i="3"/>
  <c r="H3336" i="3"/>
  <c r="G3336" i="3"/>
  <c r="H3335" i="3"/>
  <c r="G3335" i="3"/>
  <c r="H3334" i="3"/>
  <c r="G3334" i="3"/>
  <c r="H3333" i="3"/>
  <c r="G3333" i="3"/>
  <c r="H3332" i="3"/>
  <c r="G3332" i="3"/>
  <c r="H3331" i="3"/>
  <c r="G3331" i="3"/>
  <c r="H3330" i="3"/>
  <c r="G3330" i="3"/>
  <c r="H3329" i="3"/>
  <c r="G3329" i="3"/>
  <c r="H3328" i="3"/>
  <c r="G3328" i="3"/>
  <c r="H3327" i="3"/>
  <c r="G3327" i="3"/>
  <c r="H3326" i="3"/>
  <c r="G3326" i="3"/>
  <c r="H3325" i="3"/>
  <c r="G3325" i="3"/>
  <c r="H3324" i="3"/>
  <c r="G3324" i="3"/>
  <c r="H3323" i="3"/>
  <c r="G3323" i="3"/>
  <c r="H3322" i="3"/>
  <c r="G3322" i="3"/>
  <c r="H3321" i="3"/>
  <c r="G3321" i="3"/>
  <c r="H3320" i="3"/>
  <c r="G3320" i="3"/>
  <c r="H3319" i="3"/>
  <c r="G3319" i="3"/>
  <c r="H3318" i="3"/>
  <c r="G3318" i="3"/>
  <c r="H3317" i="3"/>
  <c r="G3317" i="3"/>
  <c r="H3316" i="3"/>
  <c r="G3316" i="3"/>
  <c r="H3315" i="3"/>
  <c r="G3315" i="3"/>
  <c r="H3314" i="3"/>
  <c r="G3314" i="3"/>
  <c r="H3313" i="3"/>
  <c r="G3313" i="3"/>
  <c r="H3312" i="3"/>
  <c r="G3312" i="3"/>
  <c r="H3311" i="3"/>
  <c r="G3311" i="3"/>
  <c r="H3310" i="3"/>
  <c r="G3310" i="3"/>
  <c r="H3309" i="3"/>
  <c r="G3309" i="3"/>
  <c r="H3308" i="3"/>
  <c r="G3308" i="3"/>
  <c r="H3307" i="3"/>
  <c r="G3307" i="3"/>
  <c r="H3306" i="3"/>
  <c r="G3306" i="3"/>
  <c r="H3305" i="3"/>
  <c r="G3305" i="3"/>
  <c r="H3304" i="3"/>
  <c r="G3304" i="3"/>
  <c r="H3303" i="3"/>
  <c r="G3303" i="3"/>
  <c r="H3302" i="3"/>
  <c r="G3302" i="3"/>
  <c r="H3301" i="3"/>
  <c r="G3301" i="3"/>
  <c r="H3300" i="3"/>
  <c r="G3300" i="3"/>
  <c r="H3299" i="3"/>
  <c r="G3299" i="3"/>
  <c r="H3298" i="3"/>
  <c r="G3298" i="3"/>
  <c r="H3297" i="3"/>
  <c r="G3297" i="3"/>
  <c r="H3296" i="3"/>
  <c r="G3296" i="3"/>
  <c r="H3295" i="3"/>
  <c r="G3295" i="3"/>
  <c r="H3294" i="3"/>
  <c r="G3294" i="3"/>
  <c r="H3293" i="3"/>
  <c r="G3293" i="3"/>
  <c r="H3292" i="3"/>
  <c r="G3292" i="3"/>
  <c r="H3291" i="3"/>
  <c r="G3291" i="3"/>
  <c r="H3290" i="3"/>
  <c r="G3290" i="3"/>
  <c r="H3289" i="3"/>
  <c r="G3289" i="3"/>
  <c r="H3288" i="3"/>
  <c r="G3288" i="3"/>
  <c r="H3287" i="3"/>
  <c r="G3287" i="3"/>
  <c r="H3286" i="3"/>
  <c r="G3286" i="3"/>
  <c r="H3285" i="3"/>
  <c r="G3285" i="3"/>
  <c r="H3284" i="3"/>
  <c r="G3284" i="3"/>
  <c r="H3283" i="3"/>
  <c r="G3283" i="3"/>
  <c r="H3282" i="3"/>
  <c r="G3282" i="3"/>
  <c r="H3281" i="3"/>
  <c r="G3281" i="3"/>
  <c r="H3280" i="3"/>
  <c r="G3280" i="3"/>
  <c r="H3279" i="3"/>
  <c r="G3279" i="3"/>
  <c r="H3278" i="3"/>
  <c r="G3278" i="3"/>
  <c r="H3277" i="3"/>
  <c r="G3277" i="3"/>
  <c r="H3276" i="3"/>
  <c r="G3276" i="3"/>
  <c r="H3275" i="3"/>
  <c r="G3275" i="3"/>
  <c r="H3274" i="3"/>
  <c r="G3274" i="3"/>
  <c r="H3273" i="3"/>
  <c r="G3273" i="3"/>
  <c r="H3272" i="3"/>
  <c r="G3272" i="3"/>
  <c r="H3271" i="3"/>
  <c r="G3271" i="3"/>
  <c r="H3270" i="3"/>
  <c r="G3270" i="3"/>
  <c r="H3269" i="3"/>
  <c r="G3269" i="3"/>
  <c r="H3268" i="3"/>
  <c r="G3268" i="3"/>
  <c r="H3267" i="3"/>
  <c r="G3267" i="3"/>
  <c r="H3266" i="3"/>
  <c r="G3266" i="3"/>
  <c r="H3265" i="3"/>
  <c r="G3265" i="3"/>
  <c r="H3264" i="3"/>
  <c r="G3264" i="3"/>
  <c r="H3263" i="3"/>
  <c r="G3263" i="3"/>
  <c r="H3262" i="3"/>
  <c r="G3262" i="3"/>
  <c r="H3261" i="3"/>
  <c r="G3261" i="3"/>
  <c r="H3260" i="3"/>
  <c r="G3260" i="3"/>
  <c r="H3259" i="3"/>
  <c r="G3259" i="3"/>
  <c r="H3258" i="3"/>
  <c r="G3258" i="3"/>
  <c r="H3257" i="3"/>
  <c r="G3257" i="3"/>
  <c r="H3256" i="3"/>
  <c r="G3256" i="3"/>
  <c r="H3255" i="3"/>
  <c r="G3255" i="3"/>
  <c r="H3254" i="3"/>
  <c r="G3254" i="3"/>
  <c r="H3253" i="3"/>
  <c r="G3253" i="3"/>
  <c r="H3252" i="3"/>
  <c r="G3252" i="3"/>
  <c r="H3251" i="3"/>
  <c r="G3251" i="3"/>
  <c r="H3250" i="3"/>
  <c r="G3250" i="3"/>
  <c r="H3249" i="3"/>
  <c r="G3249" i="3"/>
  <c r="H3248" i="3"/>
  <c r="G3248" i="3"/>
  <c r="H3247" i="3"/>
  <c r="G3247" i="3"/>
  <c r="H3246" i="3"/>
  <c r="G3246" i="3"/>
  <c r="H3245" i="3"/>
  <c r="G3245" i="3"/>
  <c r="H3244" i="3"/>
  <c r="G3244" i="3"/>
  <c r="H3243" i="3"/>
  <c r="G3243" i="3"/>
  <c r="H3242" i="3"/>
  <c r="G3242" i="3"/>
  <c r="H3241" i="3"/>
  <c r="G3241" i="3"/>
  <c r="H3240" i="3"/>
  <c r="G3240" i="3"/>
  <c r="H3239" i="3"/>
  <c r="G3239" i="3"/>
  <c r="H3238" i="3"/>
  <c r="G3238" i="3"/>
  <c r="H3237" i="3"/>
  <c r="G3237" i="3"/>
  <c r="H3236" i="3"/>
  <c r="G3236" i="3"/>
  <c r="H3235" i="3"/>
  <c r="G3235" i="3"/>
  <c r="H3234" i="3"/>
  <c r="G3234" i="3"/>
  <c r="H3233" i="3"/>
  <c r="G3233" i="3"/>
  <c r="H3232" i="3"/>
  <c r="G3232" i="3"/>
  <c r="H3231" i="3"/>
  <c r="G3231" i="3"/>
  <c r="H3230" i="3"/>
  <c r="G3230" i="3"/>
  <c r="H3229" i="3"/>
  <c r="G3229" i="3"/>
  <c r="H3228" i="3"/>
  <c r="G3228" i="3"/>
  <c r="H3227" i="3"/>
  <c r="G3227" i="3"/>
  <c r="H3226" i="3"/>
  <c r="G3226" i="3"/>
  <c r="H3225" i="3"/>
  <c r="G3225" i="3"/>
  <c r="H3224" i="3"/>
  <c r="G3224" i="3"/>
  <c r="H3223" i="3"/>
  <c r="G3223" i="3"/>
  <c r="H3222" i="3"/>
  <c r="G3222" i="3"/>
  <c r="H3221" i="3"/>
  <c r="G3221" i="3"/>
  <c r="H3220" i="3"/>
  <c r="G3220" i="3"/>
  <c r="H3219" i="3"/>
  <c r="G3219" i="3"/>
  <c r="H3218" i="3"/>
  <c r="G3218" i="3"/>
  <c r="H3217" i="3"/>
  <c r="G3217" i="3"/>
  <c r="H3216" i="3"/>
  <c r="G3216" i="3"/>
  <c r="H3215" i="3"/>
  <c r="G3215" i="3"/>
  <c r="H3214" i="3"/>
  <c r="G3214" i="3"/>
  <c r="H3213" i="3"/>
  <c r="G3213" i="3"/>
  <c r="H3212" i="3"/>
  <c r="G3212" i="3"/>
  <c r="H3211" i="3"/>
  <c r="G3211" i="3"/>
  <c r="H3210" i="3"/>
  <c r="G3210" i="3"/>
  <c r="H3209" i="3"/>
  <c r="G3209" i="3"/>
  <c r="H3208" i="3"/>
  <c r="G3208" i="3"/>
  <c r="H3207" i="3"/>
  <c r="G3207" i="3"/>
  <c r="H3206" i="3"/>
  <c r="G3206" i="3"/>
  <c r="H3205" i="3"/>
  <c r="G3205" i="3"/>
  <c r="H3204" i="3"/>
  <c r="G3204" i="3"/>
  <c r="H3203" i="3"/>
  <c r="G3203" i="3"/>
  <c r="H3202" i="3"/>
  <c r="G3202" i="3"/>
  <c r="H3201" i="3"/>
  <c r="G3201" i="3"/>
  <c r="H3200" i="3"/>
  <c r="G3200" i="3"/>
  <c r="H3199" i="3"/>
  <c r="G3199" i="3"/>
  <c r="H3198" i="3"/>
  <c r="G3198" i="3"/>
  <c r="H3197" i="3"/>
  <c r="G3197" i="3"/>
  <c r="H3196" i="3"/>
  <c r="G3196" i="3"/>
  <c r="H3195" i="3"/>
  <c r="G3195" i="3"/>
  <c r="H3194" i="3"/>
  <c r="G3194" i="3"/>
  <c r="H3193" i="3"/>
  <c r="G3193" i="3"/>
  <c r="H3192" i="3"/>
  <c r="G3192" i="3"/>
  <c r="H3191" i="3"/>
  <c r="G3191" i="3"/>
  <c r="H3190" i="3"/>
  <c r="G3190" i="3"/>
  <c r="H3189" i="3"/>
  <c r="G3189" i="3"/>
  <c r="H3188" i="3"/>
  <c r="G3188" i="3"/>
  <c r="H3187" i="3"/>
  <c r="G3187" i="3"/>
  <c r="H3186" i="3"/>
  <c r="G3186" i="3"/>
  <c r="H3185" i="3"/>
  <c r="G3185" i="3"/>
  <c r="H3184" i="3"/>
  <c r="G3184" i="3"/>
  <c r="H3183" i="3"/>
  <c r="G3183" i="3"/>
  <c r="H3182" i="3"/>
  <c r="G3182" i="3"/>
  <c r="H3181" i="3"/>
  <c r="G3181" i="3"/>
  <c r="H3180" i="3"/>
  <c r="G3180" i="3"/>
  <c r="H3179" i="3"/>
  <c r="G3179" i="3"/>
  <c r="H3178" i="3"/>
  <c r="G3178" i="3"/>
  <c r="H3177" i="3"/>
  <c r="G3177" i="3"/>
  <c r="H3176" i="3"/>
  <c r="G3176" i="3"/>
  <c r="H3175" i="3"/>
  <c r="G3175" i="3"/>
  <c r="H3174" i="3"/>
  <c r="G3174" i="3"/>
  <c r="H3173" i="3"/>
  <c r="G3173" i="3"/>
  <c r="H3172" i="3"/>
  <c r="G3172" i="3"/>
  <c r="H3171" i="3"/>
  <c r="G3171" i="3"/>
  <c r="H3170" i="3"/>
  <c r="G3170" i="3"/>
  <c r="H3169" i="3"/>
  <c r="G3169" i="3"/>
  <c r="H3168" i="3"/>
  <c r="G3168" i="3"/>
  <c r="H3167" i="3"/>
  <c r="G3167" i="3"/>
  <c r="H3166" i="3"/>
  <c r="G3166" i="3"/>
  <c r="H3165" i="3"/>
  <c r="G3165" i="3"/>
  <c r="H3164" i="3"/>
  <c r="G3164" i="3"/>
  <c r="H3163" i="3"/>
  <c r="G3163" i="3"/>
  <c r="H3162" i="3"/>
  <c r="G3162" i="3"/>
  <c r="H3161" i="3"/>
  <c r="G3161" i="3"/>
  <c r="H3160" i="3"/>
  <c r="G3160" i="3"/>
  <c r="H3159" i="3"/>
  <c r="G3159" i="3"/>
  <c r="H3158" i="3"/>
  <c r="G3158" i="3"/>
  <c r="H3157" i="3"/>
  <c r="G3157" i="3"/>
  <c r="H3156" i="3"/>
  <c r="G3156" i="3"/>
  <c r="H3155" i="3"/>
  <c r="G3155" i="3"/>
  <c r="H3154" i="3"/>
  <c r="G3154" i="3"/>
  <c r="H3153" i="3"/>
  <c r="G3153" i="3"/>
  <c r="H3152" i="3"/>
  <c r="G3152" i="3"/>
  <c r="H3151" i="3"/>
  <c r="G3151" i="3"/>
  <c r="H3150" i="3"/>
  <c r="G3150" i="3"/>
  <c r="H3149" i="3"/>
  <c r="G3149" i="3"/>
  <c r="H3148" i="3"/>
  <c r="G3148" i="3"/>
  <c r="H3147" i="3"/>
  <c r="G3147" i="3"/>
  <c r="H3146" i="3"/>
  <c r="G3146" i="3"/>
  <c r="H3145" i="3"/>
  <c r="G3145" i="3"/>
  <c r="H3144" i="3"/>
  <c r="G3144" i="3"/>
  <c r="H3143" i="3"/>
  <c r="G3143" i="3"/>
  <c r="H3142" i="3"/>
  <c r="G3142" i="3"/>
  <c r="H3141" i="3"/>
  <c r="G3141" i="3"/>
  <c r="H3140" i="3"/>
  <c r="G3140" i="3"/>
  <c r="H3139" i="3"/>
  <c r="G3139" i="3"/>
  <c r="H3138" i="3"/>
  <c r="G3138" i="3"/>
  <c r="H3137" i="3"/>
  <c r="G3137" i="3"/>
  <c r="H3136" i="3"/>
  <c r="G3136" i="3"/>
  <c r="H3135" i="3"/>
  <c r="G3135" i="3"/>
  <c r="H3134" i="3"/>
  <c r="G3134" i="3"/>
  <c r="H3133" i="3"/>
  <c r="G3133" i="3"/>
  <c r="H3132" i="3"/>
  <c r="G3132" i="3"/>
  <c r="H3131" i="3"/>
  <c r="G3131" i="3"/>
  <c r="H3130" i="3"/>
  <c r="G3130" i="3"/>
  <c r="H3129" i="3"/>
  <c r="G3129" i="3"/>
  <c r="H3128" i="3"/>
  <c r="G3128" i="3"/>
  <c r="H3127" i="3"/>
  <c r="G3127" i="3"/>
  <c r="H3126" i="3"/>
  <c r="G3126" i="3"/>
  <c r="H3125" i="3"/>
  <c r="G3125" i="3"/>
  <c r="H3124" i="3"/>
  <c r="G3124" i="3"/>
  <c r="H3123" i="3"/>
  <c r="G3123" i="3"/>
  <c r="H3122" i="3"/>
  <c r="G3122" i="3"/>
  <c r="H3121" i="3"/>
  <c r="G3121" i="3"/>
  <c r="H3120" i="3"/>
  <c r="G3120" i="3"/>
  <c r="H3119" i="3"/>
  <c r="G3119" i="3"/>
  <c r="H3118" i="3"/>
  <c r="G3118" i="3"/>
  <c r="H3117" i="3"/>
  <c r="G3117" i="3"/>
  <c r="H3116" i="3"/>
  <c r="G3116" i="3"/>
  <c r="H3115" i="3"/>
  <c r="G3115" i="3"/>
  <c r="H3114" i="3"/>
  <c r="G3114" i="3"/>
  <c r="H3113" i="3"/>
  <c r="G3113" i="3"/>
  <c r="H3112" i="3"/>
  <c r="G3112" i="3"/>
  <c r="H3111" i="3"/>
  <c r="G3111" i="3"/>
  <c r="H3110" i="3"/>
  <c r="G3110" i="3"/>
  <c r="H3109" i="3"/>
  <c r="G3109" i="3"/>
  <c r="H3108" i="3"/>
  <c r="G3108" i="3"/>
  <c r="H3107" i="3"/>
  <c r="G3107" i="3"/>
  <c r="H3106" i="3"/>
  <c r="G3106" i="3"/>
  <c r="H3105" i="3"/>
  <c r="G3105" i="3"/>
  <c r="H3104" i="3"/>
  <c r="G3104" i="3"/>
  <c r="H3103" i="3"/>
  <c r="G3103" i="3"/>
  <c r="H3102" i="3"/>
  <c r="G3102" i="3"/>
  <c r="H3101" i="3"/>
  <c r="G3101" i="3"/>
  <c r="H3100" i="3"/>
  <c r="G3100" i="3"/>
  <c r="H3099" i="3"/>
  <c r="G3099" i="3"/>
  <c r="H3098" i="3"/>
  <c r="G3098" i="3"/>
  <c r="H3097" i="3"/>
  <c r="G3097" i="3"/>
  <c r="H3096" i="3"/>
  <c r="G3096" i="3"/>
  <c r="H3095" i="3"/>
  <c r="G3095" i="3"/>
  <c r="H3094" i="3"/>
  <c r="G3094" i="3"/>
  <c r="H3093" i="3"/>
  <c r="G3093" i="3"/>
  <c r="H3092" i="3"/>
  <c r="G3092" i="3"/>
  <c r="H3091" i="3"/>
  <c r="G3091" i="3"/>
  <c r="H3090" i="3"/>
  <c r="G3090" i="3"/>
  <c r="H3089" i="3"/>
  <c r="G3089" i="3"/>
  <c r="H3088" i="3"/>
  <c r="G3088" i="3"/>
  <c r="H3087" i="3"/>
  <c r="G3087" i="3"/>
  <c r="H3086" i="3"/>
  <c r="G3086" i="3"/>
  <c r="H3085" i="3"/>
  <c r="G3085" i="3"/>
  <c r="H3084" i="3"/>
  <c r="G3084" i="3"/>
  <c r="H3083" i="3"/>
  <c r="G3083" i="3"/>
  <c r="H3082" i="3"/>
  <c r="G3082" i="3"/>
  <c r="H3081" i="3"/>
  <c r="G3081" i="3"/>
  <c r="H3080" i="3"/>
  <c r="G3080" i="3"/>
  <c r="H3079" i="3"/>
  <c r="G3079" i="3"/>
  <c r="H3078" i="3"/>
  <c r="G3078" i="3"/>
  <c r="H3077" i="3"/>
  <c r="G3077" i="3"/>
  <c r="H3076" i="3"/>
  <c r="G3076" i="3"/>
  <c r="H3075" i="3"/>
  <c r="G3075" i="3"/>
  <c r="H3074" i="3"/>
  <c r="G3074" i="3"/>
  <c r="H3073" i="3"/>
  <c r="G3073" i="3"/>
  <c r="H3072" i="3"/>
  <c r="G3072" i="3"/>
  <c r="H3071" i="3"/>
  <c r="G3071" i="3"/>
  <c r="H3070" i="3"/>
  <c r="G3070" i="3"/>
  <c r="H3069" i="3"/>
  <c r="G3069" i="3"/>
  <c r="H3068" i="3"/>
  <c r="G3068" i="3"/>
  <c r="H3067" i="3"/>
  <c r="G3067" i="3"/>
  <c r="H3066" i="3"/>
  <c r="G3066" i="3"/>
  <c r="H3065" i="3"/>
  <c r="G3065" i="3"/>
  <c r="H3064" i="3"/>
  <c r="G3064" i="3"/>
  <c r="H3063" i="3"/>
  <c r="G3063" i="3"/>
  <c r="H3062" i="3"/>
  <c r="G3062" i="3"/>
  <c r="H3061" i="3"/>
  <c r="G3061" i="3"/>
  <c r="H3060" i="3"/>
  <c r="G3060" i="3"/>
  <c r="H3059" i="3"/>
  <c r="G3059" i="3"/>
  <c r="H3058" i="3"/>
  <c r="G3058" i="3"/>
  <c r="H3057" i="3"/>
  <c r="G3057" i="3"/>
  <c r="H3056" i="3"/>
  <c r="G3056" i="3"/>
  <c r="H3055" i="3"/>
  <c r="G3055" i="3"/>
  <c r="H3054" i="3"/>
  <c r="G3054" i="3"/>
  <c r="H3053" i="3"/>
  <c r="G3053" i="3"/>
  <c r="H3052" i="3"/>
  <c r="G3052" i="3"/>
  <c r="H3051" i="3"/>
  <c r="G3051" i="3"/>
  <c r="H3050" i="3"/>
  <c r="G3050" i="3"/>
  <c r="H3049" i="3"/>
  <c r="G3049" i="3"/>
  <c r="H3048" i="3"/>
  <c r="G3048" i="3"/>
  <c r="H3047" i="3"/>
  <c r="G3047" i="3"/>
  <c r="H3046" i="3"/>
  <c r="G3046" i="3"/>
  <c r="H3045" i="3"/>
  <c r="G3045" i="3"/>
  <c r="H3044" i="3"/>
  <c r="G3044" i="3"/>
  <c r="H3043" i="3"/>
  <c r="G3043" i="3"/>
  <c r="H3042" i="3"/>
  <c r="G3042" i="3"/>
  <c r="H3041" i="3"/>
  <c r="G3041" i="3"/>
  <c r="H3040" i="3"/>
  <c r="G3040" i="3"/>
  <c r="H3039" i="3"/>
  <c r="G3039" i="3"/>
  <c r="H3038" i="3"/>
  <c r="G3038" i="3"/>
  <c r="H3037" i="3"/>
  <c r="G3037" i="3"/>
  <c r="H3036" i="3"/>
  <c r="G3036" i="3"/>
  <c r="H3035" i="3"/>
  <c r="G3035" i="3"/>
  <c r="H3034" i="3"/>
  <c r="G3034" i="3"/>
  <c r="H3033" i="3"/>
  <c r="G3033" i="3"/>
  <c r="H3032" i="3"/>
  <c r="G3032" i="3"/>
  <c r="H3031" i="3"/>
  <c r="G3031" i="3"/>
  <c r="H3030" i="3"/>
  <c r="G3030" i="3"/>
  <c r="H3029" i="3"/>
  <c r="G3029" i="3"/>
  <c r="H3028" i="3"/>
  <c r="G3028" i="3"/>
  <c r="H3027" i="3"/>
  <c r="G3027" i="3"/>
  <c r="H3026" i="3"/>
  <c r="G3026" i="3"/>
  <c r="H3025" i="3"/>
  <c r="G3025" i="3"/>
  <c r="H3024" i="3"/>
  <c r="G3024" i="3"/>
  <c r="H3023" i="3"/>
  <c r="G3023" i="3"/>
  <c r="H3022" i="3"/>
  <c r="G3022" i="3"/>
  <c r="H3021" i="3"/>
  <c r="G3021" i="3"/>
  <c r="H3020" i="3"/>
  <c r="G3020" i="3"/>
  <c r="H3019" i="3"/>
  <c r="G3019" i="3"/>
  <c r="H3018" i="3"/>
  <c r="G3018" i="3"/>
  <c r="H3017" i="3"/>
  <c r="G3017" i="3"/>
  <c r="H3016" i="3"/>
  <c r="G3016" i="3"/>
  <c r="H3015" i="3"/>
  <c r="G3015" i="3"/>
  <c r="H3014" i="3"/>
  <c r="G3014" i="3"/>
  <c r="H3013" i="3"/>
  <c r="G3013" i="3"/>
  <c r="H3012" i="3"/>
  <c r="G3012" i="3"/>
  <c r="H3011" i="3"/>
  <c r="G3011" i="3"/>
  <c r="H3010" i="3"/>
  <c r="G3010" i="3"/>
  <c r="H3009" i="3"/>
  <c r="G3009" i="3"/>
  <c r="H3008" i="3"/>
  <c r="G3008" i="3"/>
  <c r="H3007" i="3"/>
  <c r="G3007" i="3"/>
  <c r="H3006" i="3"/>
  <c r="G3006" i="3"/>
  <c r="H3005" i="3"/>
  <c r="G3005" i="3"/>
  <c r="H3004" i="3"/>
  <c r="G3004" i="3"/>
  <c r="H3003" i="3"/>
  <c r="G3003" i="3"/>
  <c r="H3002" i="3"/>
  <c r="G3002" i="3"/>
  <c r="H3001" i="3"/>
  <c r="G3001" i="3"/>
  <c r="H3000" i="3"/>
  <c r="G3000" i="3"/>
  <c r="H2999" i="3"/>
  <c r="G2999" i="3"/>
  <c r="H2998" i="3"/>
  <c r="G2998" i="3"/>
  <c r="H2997" i="3"/>
  <c r="G2997" i="3"/>
  <c r="H2996" i="3"/>
  <c r="G2996" i="3"/>
  <c r="H2995" i="3"/>
  <c r="G2995" i="3"/>
  <c r="H2994" i="3"/>
  <c r="G2994" i="3"/>
  <c r="H2993" i="3"/>
  <c r="G2993" i="3"/>
  <c r="H2992" i="3"/>
  <c r="G2992" i="3"/>
  <c r="H2991" i="3"/>
  <c r="G2991" i="3"/>
  <c r="H2990" i="3"/>
  <c r="G2990" i="3"/>
  <c r="H2989" i="3"/>
  <c r="G2989" i="3"/>
  <c r="H2988" i="3"/>
  <c r="G2988" i="3"/>
  <c r="H2987" i="3"/>
  <c r="G2987" i="3"/>
  <c r="H2986" i="3"/>
  <c r="G2986" i="3"/>
  <c r="H2985" i="3"/>
  <c r="G2985" i="3"/>
  <c r="H2984" i="3"/>
  <c r="G2984" i="3"/>
  <c r="H2983" i="3"/>
  <c r="G2983" i="3"/>
  <c r="H2982" i="3"/>
  <c r="G2982" i="3"/>
  <c r="H2981" i="3"/>
  <c r="G2981" i="3"/>
  <c r="H2980" i="3"/>
  <c r="G2980" i="3"/>
  <c r="H2979" i="3"/>
  <c r="G2979" i="3"/>
  <c r="H2978" i="3"/>
  <c r="G2978" i="3"/>
  <c r="H2977" i="3"/>
  <c r="G2977" i="3"/>
  <c r="H2976" i="3"/>
  <c r="G2976" i="3"/>
  <c r="H2975" i="3"/>
  <c r="G2975" i="3"/>
  <c r="H2974" i="3"/>
  <c r="G2974" i="3"/>
  <c r="H2973" i="3"/>
  <c r="G2973" i="3"/>
  <c r="H2972" i="3"/>
  <c r="G2972" i="3"/>
  <c r="H2971" i="3"/>
  <c r="G2971" i="3"/>
  <c r="H2970" i="3"/>
  <c r="G2970" i="3"/>
  <c r="H2969" i="3"/>
  <c r="G2969" i="3"/>
  <c r="H2968" i="3"/>
  <c r="G2968" i="3"/>
  <c r="H2967" i="3"/>
  <c r="G2967" i="3"/>
  <c r="H2966" i="3"/>
  <c r="G2966" i="3"/>
  <c r="H2965" i="3"/>
  <c r="G2965" i="3"/>
  <c r="H2964" i="3"/>
  <c r="G2964" i="3"/>
  <c r="H2963" i="3"/>
  <c r="G2963" i="3"/>
  <c r="H2962" i="3"/>
  <c r="G2962" i="3"/>
  <c r="H2961" i="3"/>
  <c r="G2961" i="3"/>
  <c r="H2960" i="3"/>
  <c r="G2960" i="3"/>
  <c r="H2959" i="3"/>
  <c r="G2959" i="3"/>
  <c r="H2958" i="3"/>
  <c r="G2958" i="3"/>
  <c r="H2957" i="3"/>
  <c r="G2957" i="3"/>
  <c r="H2956" i="3"/>
  <c r="G2956" i="3"/>
  <c r="H2955" i="3"/>
  <c r="G2955" i="3"/>
  <c r="H2954" i="3"/>
  <c r="G2954" i="3"/>
  <c r="H2953" i="3"/>
  <c r="G2953" i="3"/>
  <c r="H2952" i="3"/>
  <c r="G2952" i="3"/>
  <c r="H2951" i="3"/>
  <c r="G2951" i="3"/>
  <c r="H2950" i="3"/>
  <c r="G2950" i="3"/>
  <c r="H2949" i="3"/>
  <c r="G2949" i="3"/>
  <c r="H2948" i="3"/>
  <c r="G2948" i="3"/>
  <c r="H2947" i="3"/>
  <c r="G2947" i="3"/>
  <c r="H2946" i="3"/>
  <c r="G2946" i="3"/>
  <c r="H2945" i="3"/>
  <c r="G2945" i="3"/>
  <c r="H2944" i="3"/>
  <c r="G2944" i="3"/>
  <c r="H2943" i="3"/>
  <c r="G2943" i="3"/>
  <c r="H2942" i="3"/>
  <c r="G2942" i="3"/>
  <c r="H2941" i="3"/>
  <c r="G2941" i="3"/>
  <c r="H2940" i="3"/>
  <c r="G2940" i="3"/>
  <c r="H2939" i="3"/>
  <c r="G2939" i="3"/>
  <c r="H2938" i="3"/>
  <c r="G2938" i="3"/>
  <c r="H2937" i="3"/>
  <c r="G2937" i="3"/>
  <c r="H2936" i="3"/>
  <c r="G2936" i="3"/>
  <c r="H2935" i="3"/>
  <c r="G2935" i="3"/>
  <c r="H2934" i="3"/>
  <c r="G2934" i="3"/>
  <c r="H2933" i="3"/>
  <c r="G2933" i="3"/>
  <c r="H2932" i="3"/>
  <c r="G2932" i="3"/>
  <c r="H2931" i="3"/>
  <c r="G2931" i="3"/>
  <c r="H2930" i="3"/>
  <c r="G2930" i="3"/>
  <c r="H2929" i="3"/>
  <c r="G2929" i="3"/>
  <c r="H2928" i="3"/>
  <c r="G2928" i="3"/>
  <c r="H2927" i="3"/>
  <c r="G2927" i="3"/>
  <c r="H2926" i="3"/>
  <c r="G2926" i="3"/>
  <c r="H2925" i="3"/>
  <c r="G2925" i="3"/>
  <c r="H2924" i="3"/>
  <c r="G2924" i="3"/>
  <c r="H2923" i="3"/>
  <c r="G2923" i="3"/>
  <c r="H2922" i="3"/>
  <c r="G2922" i="3"/>
  <c r="H2921" i="3"/>
  <c r="G2921" i="3"/>
  <c r="H2920" i="3"/>
  <c r="G2920" i="3"/>
  <c r="H2919" i="3"/>
  <c r="G2919" i="3"/>
  <c r="H2918" i="3"/>
  <c r="G2918" i="3"/>
  <c r="H2917" i="3"/>
  <c r="G2917" i="3"/>
  <c r="H2916" i="3"/>
  <c r="G2916" i="3"/>
  <c r="H2915" i="3"/>
  <c r="G2915" i="3"/>
  <c r="H2914" i="3"/>
  <c r="G2914" i="3"/>
  <c r="H2913" i="3"/>
  <c r="G2913" i="3"/>
  <c r="H2912" i="3"/>
  <c r="G2912" i="3"/>
  <c r="H2911" i="3"/>
  <c r="G2911" i="3"/>
  <c r="H2910" i="3"/>
  <c r="G2910" i="3"/>
  <c r="H2909" i="3"/>
  <c r="G2909" i="3"/>
  <c r="H2908" i="3"/>
  <c r="G2908" i="3"/>
  <c r="H2907" i="3"/>
  <c r="G2907" i="3"/>
  <c r="H2906" i="3"/>
  <c r="G2906" i="3"/>
  <c r="H2905" i="3"/>
  <c r="G2905" i="3"/>
  <c r="H2904" i="3"/>
  <c r="G2904" i="3"/>
  <c r="H2903" i="3"/>
  <c r="G2903" i="3"/>
  <c r="H2902" i="3"/>
  <c r="G2902" i="3"/>
  <c r="H2901" i="3"/>
  <c r="G2901" i="3"/>
  <c r="H2900" i="3"/>
  <c r="G2900" i="3"/>
  <c r="H2899" i="3"/>
  <c r="G2899" i="3"/>
  <c r="H2898" i="3"/>
  <c r="G2898" i="3"/>
  <c r="H2897" i="3"/>
  <c r="G2897" i="3"/>
  <c r="H2896" i="3"/>
  <c r="G2896" i="3"/>
  <c r="H2895" i="3"/>
  <c r="G2895" i="3"/>
  <c r="H2894" i="3"/>
  <c r="G2894" i="3"/>
  <c r="H2893" i="3"/>
  <c r="G2893" i="3"/>
  <c r="H2892" i="3"/>
  <c r="G2892" i="3"/>
  <c r="H2891" i="3"/>
  <c r="G2891" i="3"/>
  <c r="H2890" i="3"/>
  <c r="G2890" i="3"/>
  <c r="H2889" i="3"/>
  <c r="G2889" i="3"/>
  <c r="H2888" i="3"/>
  <c r="G2888" i="3"/>
  <c r="H2887" i="3"/>
  <c r="G2887" i="3"/>
  <c r="H2886" i="3"/>
  <c r="G2886" i="3"/>
  <c r="H2885" i="3"/>
  <c r="G2885" i="3"/>
  <c r="H2884" i="3"/>
  <c r="G2884" i="3"/>
  <c r="H2883" i="3"/>
  <c r="G2883" i="3"/>
  <c r="H2882" i="3"/>
  <c r="G2882" i="3"/>
  <c r="H2881" i="3"/>
  <c r="G2881" i="3"/>
  <c r="H2880" i="3"/>
  <c r="G2880" i="3"/>
  <c r="H2879" i="3"/>
  <c r="G2879" i="3"/>
  <c r="H2878" i="3"/>
  <c r="G2878" i="3"/>
  <c r="H2877" i="3"/>
  <c r="G2877" i="3"/>
  <c r="H2876" i="3"/>
  <c r="G2876" i="3"/>
  <c r="H2875" i="3"/>
  <c r="G2875" i="3"/>
  <c r="H2874" i="3"/>
  <c r="G2874" i="3"/>
  <c r="H2873" i="3"/>
  <c r="G2873" i="3"/>
  <c r="H2872" i="3"/>
  <c r="G2872" i="3"/>
  <c r="H2871" i="3"/>
  <c r="G2871" i="3"/>
  <c r="H2870" i="3"/>
  <c r="G2870" i="3"/>
  <c r="H2869" i="3"/>
  <c r="G2869" i="3"/>
  <c r="H2868" i="3"/>
  <c r="G2868" i="3"/>
  <c r="H2867" i="3"/>
  <c r="G2867" i="3"/>
  <c r="H2866" i="3"/>
  <c r="G2866" i="3"/>
  <c r="H2865" i="3"/>
  <c r="G2865" i="3"/>
  <c r="H2864" i="3"/>
  <c r="G2864" i="3"/>
  <c r="H2863" i="3"/>
  <c r="G2863" i="3"/>
  <c r="H2862" i="3"/>
  <c r="G2862" i="3"/>
  <c r="H2861" i="3"/>
  <c r="G2861" i="3"/>
  <c r="H2860" i="3"/>
  <c r="G2860" i="3"/>
  <c r="H2859" i="3"/>
  <c r="G2859" i="3"/>
  <c r="H2858" i="3"/>
  <c r="G2858" i="3"/>
  <c r="H2857" i="3"/>
  <c r="G2857" i="3"/>
  <c r="H2856" i="3"/>
  <c r="G2856" i="3"/>
  <c r="H2855" i="3"/>
  <c r="G2855" i="3"/>
  <c r="H2854" i="3"/>
  <c r="G2854" i="3"/>
  <c r="H2853" i="3"/>
  <c r="G2853" i="3"/>
  <c r="H2852" i="3"/>
  <c r="G2852" i="3"/>
  <c r="H2851" i="3"/>
  <c r="G2851" i="3"/>
  <c r="H2850" i="3"/>
  <c r="G2850" i="3"/>
  <c r="H2849" i="3"/>
  <c r="G2849" i="3"/>
  <c r="H2848" i="3"/>
  <c r="G2848" i="3"/>
  <c r="H2847" i="3"/>
  <c r="G2847" i="3"/>
  <c r="H2846" i="3"/>
  <c r="G2846" i="3"/>
  <c r="H2845" i="3"/>
  <c r="G2845" i="3"/>
  <c r="H2844" i="3"/>
  <c r="G2844" i="3"/>
  <c r="H2843" i="3"/>
  <c r="G2843" i="3"/>
  <c r="H2842" i="3"/>
  <c r="G2842" i="3"/>
  <c r="H2841" i="3"/>
  <c r="G2841" i="3"/>
  <c r="H2840" i="3"/>
  <c r="G2840" i="3"/>
  <c r="H2839" i="3"/>
  <c r="G2839" i="3"/>
  <c r="H2838" i="3"/>
  <c r="G2838" i="3"/>
  <c r="H2837" i="3"/>
  <c r="G2837" i="3"/>
  <c r="H2836" i="3"/>
  <c r="G2836" i="3"/>
  <c r="H2835" i="3"/>
  <c r="G2835" i="3"/>
  <c r="H2834" i="3"/>
  <c r="G2834" i="3"/>
  <c r="H2833" i="3"/>
  <c r="G2833" i="3"/>
  <c r="H2832" i="3"/>
  <c r="G2832" i="3"/>
  <c r="H2831" i="3"/>
  <c r="G2831" i="3"/>
  <c r="H2830" i="3"/>
  <c r="G2830" i="3"/>
  <c r="H2829" i="3"/>
  <c r="G2829" i="3"/>
  <c r="H2828" i="3"/>
  <c r="G2828" i="3"/>
  <c r="H2827" i="3"/>
  <c r="G2827" i="3"/>
  <c r="H2826" i="3"/>
  <c r="G2826" i="3"/>
  <c r="H2825" i="3"/>
  <c r="G2825" i="3"/>
  <c r="H2824" i="3"/>
  <c r="G2824" i="3"/>
  <c r="H2823" i="3"/>
  <c r="G2823" i="3"/>
  <c r="H2822" i="3"/>
  <c r="G2822" i="3"/>
  <c r="H2821" i="3"/>
  <c r="G2821" i="3"/>
  <c r="H2820" i="3"/>
  <c r="G2820" i="3"/>
  <c r="H2819" i="3"/>
  <c r="G2819" i="3"/>
  <c r="H2818" i="3"/>
  <c r="G2818" i="3"/>
  <c r="H2817" i="3"/>
  <c r="G2817" i="3"/>
  <c r="H2816" i="3"/>
  <c r="G2816" i="3"/>
  <c r="H2815" i="3"/>
  <c r="G2815" i="3"/>
  <c r="H2814" i="3"/>
  <c r="G2814" i="3"/>
  <c r="H2813" i="3"/>
  <c r="G2813" i="3"/>
  <c r="H2812" i="3"/>
  <c r="G2812" i="3"/>
  <c r="H2811" i="3"/>
  <c r="G2811" i="3"/>
  <c r="H2810" i="3"/>
  <c r="G2810" i="3"/>
  <c r="H2809" i="3"/>
  <c r="G2809" i="3"/>
  <c r="H2808" i="3"/>
  <c r="G2808" i="3"/>
  <c r="H2807" i="3"/>
  <c r="G2807" i="3"/>
  <c r="H2806" i="3"/>
  <c r="G2806" i="3"/>
  <c r="H2805" i="3"/>
  <c r="G2805" i="3"/>
  <c r="H2804" i="3"/>
  <c r="G2804" i="3"/>
  <c r="H2803" i="3"/>
  <c r="G2803" i="3"/>
  <c r="H2802" i="3"/>
  <c r="G2802" i="3"/>
  <c r="H2801" i="3"/>
  <c r="G2801" i="3"/>
  <c r="H2800" i="3"/>
  <c r="G2800" i="3"/>
  <c r="H2799" i="3"/>
  <c r="G2799" i="3"/>
  <c r="H2798" i="3"/>
  <c r="G2798" i="3"/>
  <c r="H2797" i="3"/>
  <c r="G2797" i="3"/>
  <c r="H2796" i="3"/>
  <c r="G2796" i="3"/>
  <c r="H2795" i="3"/>
  <c r="G2795" i="3"/>
  <c r="H2794" i="3"/>
  <c r="G2794" i="3"/>
  <c r="H2793" i="3"/>
  <c r="G2793" i="3"/>
  <c r="H2792" i="3"/>
  <c r="G2792" i="3"/>
  <c r="H2791" i="3"/>
  <c r="G2791" i="3"/>
  <c r="H2790" i="3"/>
  <c r="G2790" i="3"/>
  <c r="H2789" i="3"/>
  <c r="G2789" i="3"/>
  <c r="H2788" i="3"/>
  <c r="G2788" i="3"/>
  <c r="H2787" i="3"/>
  <c r="G2787" i="3"/>
  <c r="H2786" i="3"/>
  <c r="G2786" i="3"/>
  <c r="H2785" i="3"/>
  <c r="G2785" i="3"/>
  <c r="H2784" i="3"/>
  <c r="G2784" i="3"/>
  <c r="H2783" i="3"/>
  <c r="G2783" i="3"/>
  <c r="H2782" i="3"/>
  <c r="G2782" i="3"/>
  <c r="H2781" i="3"/>
  <c r="G2781" i="3"/>
  <c r="H2780" i="3"/>
  <c r="G2780" i="3"/>
  <c r="H2779" i="3"/>
  <c r="G2779" i="3"/>
  <c r="H2778" i="3"/>
  <c r="G2778" i="3"/>
  <c r="H2777" i="3"/>
  <c r="G2777" i="3"/>
  <c r="H2776" i="3"/>
  <c r="G2776" i="3"/>
  <c r="H2775" i="3"/>
  <c r="G2775" i="3"/>
  <c r="H2774" i="3"/>
  <c r="G2774" i="3"/>
  <c r="H2773" i="3"/>
  <c r="G2773" i="3"/>
  <c r="H2772" i="3"/>
  <c r="G2772" i="3"/>
  <c r="H2771" i="3"/>
  <c r="G2771" i="3"/>
  <c r="H2770" i="3"/>
  <c r="G2770" i="3"/>
  <c r="H2769" i="3"/>
  <c r="G2769" i="3"/>
  <c r="H2768" i="3"/>
  <c r="G2768" i="3"/>
  <c r="H2767" i="3"/>
  <c r="G2767" i="3"/>
  <c r="H2766" i="3"/>
  <c r="G2766" i="3"/>
  <c r="H2765" i="3"/>
  <c r="G2765" i="3"/>
  <c r="H2764" i="3"/>
  <c r="G2764" i="3"/>
  <c r="H2763" i="3"/>
  <c r="G2763" i="3"/>
  <c r="H2762" i="3"/>
  <c r="G2762" i="3"/>
  <c r="H2761" i="3"/>
  <c r="G2761" i="3"/>
  <c r="H2760" i="3"/>
  <c r="G2760" i="3"/>
  <c r="H2759" i="3"/>
  <c r="G2759" i="3"/>
  <c r="H2758" i="3"/>
  <c r="G2758" i="3"/>
  <c r="H2757" i="3"/>
  <c r="G2757" i="3"/>
  <c r="H2756" i="3"/>
  <c r="G2756" i="3"/>
  <c r="H2755" i="3"/>
  <c r="G2755" i="3"/>
  <c r="H2754" i="3"/>
  <c r="G2754" i="3"/>
  <c r="H2753" i="3"/>
  <c r="G2753" i="3"/>
  <c r="H2752" i="3"/>
  <c r="G2752" i="3"/>
  <c r="H2751" i="3"/>
  <c r="G2751" i="3"/>
  <c r="H2750" i="3"/>
  <c r="G2750" i="3"/>
  <c r="H2749" i="3"/>
  <c r="G2749" i="3"/>
  <c r="H2748" i="3"/>
  <c r="G2748" i="3"/>
  <c r="H2747" i="3"/>
  <c r="G2747" i="3"/>
  <c r="H2746" i="3"/>
  <c r="G2746" i="3"/>
  <c r="H2745" i="3"/>
  <c r="G2745" i="3"/>
  <c r="H2744" i="3"/>
  <c r="G2744" i="3"/>
  <c r="H2743" i="3"/>
  <c r="G2743" i="3"/>
  <c r="H2742" i="3"/>
  <c r="G2742" i="3"/>
  <c r="H2741" i="3"/>
  <c r="G2741" i="3"/>
  <c r="H2740" i="3"/>
  <c r="G2740" i="3"/>
  <c r="H2739" i="3"/>
  <c r="G2739" i="3"/>
  <c r="H2738" i="3"/>
  <c r="G2738" i="3"/>
  <c r="H2737" i="3"/>
  <c r="G2737" i="3"/>
  <c r="H2736" i="3"/>
  <c r="G2736" i="3"/>
  <c r="H2735" i="3"/>
  <c r="G2735" i="3"/>
  <c r="H2734" i="3"/>
  <c r="G2734" i="3"/>
  <c r="H2733" i="3"/>
  <c r="G2733" i="3"/>
  <c r="H2732" i="3"/>
  <c r="G2732" i="3"/>
  <c r="H2731" i="3"/>
  <c r="G2731" i="3"/>
  <c r="H2730" i="3"/>
  <c r="G2730" i="3"/>
  <c r="H2729" i="3"/>
  <c r="G2729" i="3"/>
  <c r="H2728" i="3"/>
  <c r="G2728" i="3"/>
  <c r="H2727" i="3"/>
  <c r="G2727" i="3"/>
  <c r="H2726" i="3"/>
  <c r="G2726" i="3"/>
  <c r="H2725" i="3"/>
  <c r="G2725" i="3"/>
  <c r="H2724" i="3"/>
  <c r="G2724" i="3"/>
  <c r="H2723" i="3"/>
  <c r="G2723" i="3"/>
  <c r="H2722" i="3"/>
  <c r="G2722" i="3"/>
  <c r="H2721" i="3"/>
  <c r="G2721" i="3"/>
  <c r="H2720" i="3"/>
  <c r="G2720" i="3"/>
  <c r="H2719" i="3"/>
  <c r="G2719" i="3"/>
  <c r="H2718" i="3"/>
  <c r="G2718" i="3"/>
  <c r="H2717" i="3"/>
  <c r="G2717" i="3"/>
  <c r="H2716" i="3"/>
  <c r="G2716" i="3"/>
  <c r="H2715" i="3"/>
  <c r="G2715" i="3"/>
  <c r="H2714" i="3"/>
  <c r="G2714" i="3"/>
  <c r="H2713" i="3"/>
  <c r="G2713" i="3"/>
  <c r="H2712" i="3"/>
  <c r="G2712" i="3"/>
  <c r="H2711" i="3"/>
  <c r="G2711" i="3"/>
  <c r="H2710" i="3"/>
  <c r="G2710" i="3"/>
  <c r="H2709" i="3"/>
  <c r="G2709" i="3"/>
  <c r="H2708" i="3"/>
  <c r="G2708" i="3"/>
  <c r="H2707" i="3"/>
  <c r="G2707" i="3"/>
  <c r="H2706" i="3"/>
  <c r="G2706" i="3"/>
  <c r="H2705" i="3"/>
  <c r="G2705" i="3"/>
  <c r="H2704" i="3"/>
  <c r="G2704" i="3"/>
  <c r="H2703" i="3"/>
  <c r="G2703" i="3"/>
  <c r="H2702" i="3"/>
  <c r="G2702" i="3"/>
  <c r="H2701" i="3"/>
  <c r="G2701" i="3"/>
  <c r="H2700" i="3"/>
  <c r="G2700" i="3"/>
  <c r="H2699" i="3"/>
  <c r="G2699" i="3"/>
  <c r="H2698" i="3"/>
  <c r="G2698" i="3"/>
  <c r="H2697" i="3"/>
  <c r="G2697" i="3"/>
  <c r="H2696" i="3"/>
  <c r="G2696" i="3"/>
  <c r="H2695" i="3"/>
  <c r="G2695" i="3"/>
  <c r="H2694" i="3"/>
  <c r="G2694" i="3"/>
  <c r="H2693" i="3"/>
  <c r="G2693" i="3"/>
  <c r="H2692" i="3"/>
  <c r="G2692" i="3"/>
  <c r="H2691" i="3"/>
  <c r="G2691" i="3"/>
  <c r="H2690" i="3"/>
  <c r="G2690" i="3"/>
  <c r="H2689" i="3"/>
  <c r="G2689" i="3"/>
  <c r="H2688" i="3"/>
  <c r="G2688" i="3"/>
  <c r="H2687" i="3"/>
  <c r="G2687" i="3"/>
  <c r="H2686" i="3"/>
  <c r="G2686" i="3"/>
  <c r="H2685" i="3"/>
  <c r="G2685" i="3"/>
  <c r="H2684" i="3"/>
  <c r="G2684" i="3"/>
  <c r="H2683" i="3"/>
  <c r="G2683" i="3"/>
  <c r="H2682" i="3"/>
  <c r="G2682" i="3"/>
  <c r="H2681" i="3"/>
  <c r="G2681" i="3"/>
  <c r="H2680" i="3"/>
  <c r="G2680" i="3"/>
  <c r="H2679" i="3"/>
  <c r="G2679" i="3"/>
  <c r="H2678" i="3"/>
  <c r="G2678" i="3"/>
  <c r="H2677" i="3"/>
  <c r="G2677" i="3"/>
  <c r="H2676" i="3"/>
  <c r="G2676" i="3"/>
  <c r="H2675" i="3"/>
  <c r="G2675" i="3"/>
  <c r="H2674" i="3"/>
  <c r="G2674" i="3"/>
  <c r="H2673" i="3"/>
  <c r="G2673" i="3"/>
  <c r="H2672" i="3"/>
  <c r="G2672" i="3"/>
  <c r="H2671" i="3"/>
  <c r="G2671" i="3"/>
  <c r="H2670" i="3"/>
  <c r="G2670" i="3"/>
  <c r="H2669" i="3"/>
  <c r="G2669" i="3"/>
  <c r="H2668" i="3"/>
  <c r="G2668" i="3"/>
  <c r="H2667" i="3"/>
  <c r="G2667" i="3"/>
  <c r="H2666" i="3"/>
  <c r="G2666" i="3"/>
  <c r="H2665" i="3"/>
  <c r="G2665" i="3"/>
  <c r="H2664" i="3"/>
  <c r="G2664" i="3"/>
  <c r="H2663" i="3"/>
  <c r="G2663" i="3"/>
  <c r="H2662" i="3"/>
  <c r="G2662" i="3"/>
  <c r="H2661" i="3"/>
  <c r="G2661" i="3"/>
  <c r="H2660" i="3"/>
  <c r="G2660" i="3"/>
  <c r="H2659" i="3"/>
  <c r="G2659" i="3"/>
  <c r="H2658" i="3"/>
  <c r="G2658" i="3"/>
  <c r="H2657" i="3"/>
  <c r="G2657" i="3"/>
  <c r="H2656" i="3"/>
  <c r="G2656" i="3"/>
  <c r="H2655" i="3"/>
  <c r="G2655" i="3"/>
  <c r="H2654" i="3"/>
  <c r="G2654" i="3"/>
  <c r="H2653" i="3"/>
  <c r="G2653" i="3"/>
  <c r="H2652" i="3"/>
  <c r="G2652" i="3"/>
  <c r="H2651" i="3"/>
  <c r="G2651" i="3"/>
  <c r="H2650" i="3"/>
  <c r="G2650" i="3"/>
  <c r="H2649" i="3"/>
  <c r="G2649" i="3"/>
  <c r="H2648" i="3"/>
  <c r="G2648" i="3"/>
  <c r="H2647" i="3"/>
  <c r="G2647" i="3"/>
  <c r="H2646" i="3"/>
  <c r="G2646" i="3"/>
  <c r="H2645" i="3"/>
  <c r="G2645" i="3"/>
  <c r="H2644" i="3"/>
  <c r="G2644" i="3"/>
  <c r="H2643" i="3"/>
  <c r="G2643" i="3"/>
  <c r="H2642" i="3"/>
  <c r="G2642" i="3"/>
  <c r="H2641" i="3"/>
  <c r="G2641" i="3"/>
  <c r="H2640" i="3"/>
  <c r="G2640" i="3"/>
  <c r="H2639" i="3"/>
  <c r="G2639" i="3"/>
  <c r="H2638" i="3"/>
  <c r="G2638" i="3"/>
  <c r="H2637" i="3"/>
  <c r="G2637" i="3"/>
  <c r="H2636" i="3"/>
  <c r="G2636" i="3"/>
  <c r="H2635" i="3"/>
  <c r="G2635" i="3"/>
  <c r="H2634" i="3"/>
  <c r="G2634" i="3"/>
  <c r="H2633" i="3"/>
  <c r="G2633" i="3"/>
  <c r="H2632" i="3"/>
  <c r="G2632" i="3"/>
  <c r="H2631" i="3"/>
  <c r="G2631" i="3"/>
  <c r="H2630" i="3"/>
  <c r="G2630" i="3"/>
  <c r="H2629" i="3"/>
  <c r="G2629" i="3"/>
  <c r="H2628" i="3"/>
  <c r="G2628" i="3"/>
  <c r="H2627" i="3"/>
  <c r="G2627" i="3"/>
  <c r="H2626" i="3"/>
  <c r="G2626" i="3"/>
  <c r="H2625" i="3"/>
  <c r="G2625" i="3"/>
  <c r="H2624" i="3"/>
  <c r="G2624" i="3"/>
  <c r="H2623" i="3"/>
  <c r="G2623" i="3"/>
  <c r="H2622" i="3"/>
  <c r="G2622" i="3"/>
  <c r="H2621" i="3"/>
  <c r="G2621" i="3"/>
  <c r="H2620" i="3"/>
  <c r="G2620" i="3"/>
  <c r="H2619" i="3"/>
  <c r="G2619" i="3"/>
  <c r="H2618" i="3"/>
  <c r="G2618" i="3"/>
  <c r="H2617" i="3"/>
  <c r="G2617" i="3"/>
  <c r="H2616" i="3"/>
  <c r="G2616" i="3"/>
  <c r="H2615" i="3"/>
  <c r="G2615" i="3"/>
  <c r="H2614" i="3"/>
  <c r="G2614" i="3"/>
  <c r="H2613" i="3"/>
  <c r="G2613" i="3"/>
  <c r="H2612" i="3"/>
  <c r="G2612" i="3"/>
  <c r="H2611" i="3"/>
  <c r="G2611" i="3"/>
  <c r="H2610" i="3"/>
  <c r="G2610" i="3"/>
  <c r="H2609" i="3"/>
  <c r="G2609" i="3"/>
  <c r="H2608" i="3"/>
  <c r="G2608" i="3"/>
  <c r="H2607" i="3"/>
  <c r="G2607" i="3"/>
  <c r="H2606" i="3"/>
  <c r="G2606" i="3"/>
  <c r="H2605" i="3"/>
  <c r="G2605" i="3"/>
  <c r="H2604" i="3"/>
  <c r="G2604" i="3"/>
  <c r="H2603" i="3"/>
  <c r="G2603" i="3"/>
  <c r="H2602" i="3"/>
  <c r="G2602" i="3"/>
  <c r="H2601" i="3"/>
  <c r="G2601" i="3"/>
  <c r="H2600" i="3"/>
  <c r="G2600" i="3"/>
  <c r="H2599" i="3"/>
  <c r="G2599" i="3"/>
  <c r="H2598" i="3"/>
  <c r="G2598" i="3"/>
  <c r="H2597" i="3"/>
  <c r="G2597" i="3"/>
  <c r="H2596" i="3"/>
  <c r="G2596" i="3"/>
  <c r="H2595" i="3"/>
  <c r="G2595" i="3"/>
  <c r="H2594" i="3"/>
  <c r="G2594" i="3"/>
  <c r="H2593" i="3"/>
  <c r="G2593" i="3"/>
  <c r="H2592" i="3"/>
  <c r="G2592" i="3"/>
  <c r="H2591" i="3"/>
  <c r="G2591" i="3"/>
  <c r="H2590" i="3"/>
  <c r="G2590" i="3"/>
  <c r="H2589" i="3"/>
  <c r="G2589" i="3"/>
  <c r="H2588" i="3"/>
  <c r="G2588" i="3"/>
  <c r="H2587" i="3"/>
  <c r="G2587" i="3"/>
  <c r="H2586" i="3"/>
  <c r="G2586" i="3"/>
  <c r="H2585" i="3"/>
  <c r="G2585" i="3"/>
  <c r="H2584" i="3"/>
  <c r="G2584" i="3"/>
  <c r="H2583" i="3"/>
  <c r="G2583" i="3"/>
  <c r="H2582" i="3"/>
  <c r="G2582" i="3"/>
  <c r="H2581" i="3"/>
  <c r="G2581" i="3"/>
  <c r="H2580" i="3"/>
  <c r="G2580" i="3"/>
  <c r="H2579" i="3"/>
  <c r="G2579" i="3"/>
  <c r="H2578" i="3"/>
  <c r="G2578" i="3"/>
  <c r="H2577" i="3"/>
  <c r="G2577" i="3"/>
  <c r="H2576" i="3"/>
  <c r="G2576" i="3"/>
  <c r="H2575" i="3"/>
  <c r="G2575" i="3"/>
  <c r="H2574" i="3"/>
  <c r="G2574" i="3"/>
  <c r="H2573" i="3"/>
  <c r="G2573" i="3"/>
  <c r="H2572" i="3"/>
  <c r="G2572" i="3"/>
  <c r="H2571" i="3"/>
  <c r="G2571" i="3"/>
  <c r="H2570" i="3"/>
  <c r="G2570" i="3"/>
  <c r="H2569" i="3"/>
  <c r="G2569" i="3"/>
  <c r="H2568" i="3"/>
  <c r="G2568" i="3"/>
  <c r="H2567" i="3"/>
  <c r="G2567" i="3"/>
  <c r="H2566" i="3"/>
  <c r="G2566" i="3"/>
  <c r="H2565" i="3"/>
  <c r="G2565" i="3"/>
  <c r="H2564" i="3"/>
  <c r="G2564" i="3"/>
  <c r="H2563" i="3"/>
  <c r="G2563" i="3"/>
  <c r="H2562" i="3"/>
  <c r="G2562" i="3"/>
  <c r="H2561" i="3"/>
  <c r="G2561" i="3"/>
  <c r="H2560" i="3"/>
  <c r="G2560" i="3"/>
  <c r="H2559" i="3"/>
  <c r="G2559" i="3"/>
  <c r="H2558" i="3"/>
  <c r="G2558" i="3"/>
  <c r="H2557" i="3"/>
  <c r="G2557" i="3"/>
  <c r="H2556" i="3"/>
  <c r="G2556" i="3"/>
  <c r="H2555" i="3"/>
  <c r="G2555" i="3"/>
  <c r="H2554" i="3"/>
  <c r="G2554" i="3"/>
  <c r="H2553" i="3"/>
  <c r="G2553" i="3"/>
  <c r="H2552" i="3"/>
  <c r="G2552" i="3"/>
  <c r="H2551" i="3"/>
  <c r="G2551" i="3"/>
  <c r="H2550" i="3"/>
  <c r="G2550" i="3"/>
  <c r="H2549" i="3"/>
  <c r="G2549" i="3"/>
  <c r="H2548" i="3"/>
  <c r="G2548" i="3"/>
  <c r="H2547" i="3"/>
  <c r="G2547" i="3"/>
  <c r="H2546" i="3"/>
  <c r="G2546" i="3"/>
  <c r="H2545" i="3"/>
  <c r="G2545" i="3"/>
  <c r="H2544" i="3"/>
  <c r="G2544" i="3"/>
  <c r="H2543" i="3"/>
  <c r="G2543" i="3"/>
  <c r="H2542" i="3"/>
  <c r="G2542" i="3"/>
  <c r="H2541" i="3"/>
  <c r="G2541" i="3"/>
  <c r="H2540" i="3"/>
  <c r="G2540" i="3"/>
  <c r="H2539" i="3"/>
  <c r="G2539" i="3"/>
  <c r="H2538" i="3"/>
  <c r="G2538" i="3"/>
  <c r="H2537" i="3"/>
  <c r="G2537" i="3"/>
  <c r="H2536" i="3"/>
  <c r="G2536" i="3"/>
  <c r="H2535" i="3"/>
  <c r="G2535" i="3"/>
  <c r="H2534" i="3"/>
  <c r="G2534" i="3"/>
  <c r="H2533" i="3"/>
  <c r="G2533" i="3"/>
  <c r="H2532" i="3"/>
  <c r="G2532" i="3"/>
  <c r="H2531" i="3"/>
  <c r="G2531" i="3"/>
  <c r="H2530" i="3"/>
  <c r="G2530" i="3"/>
  <c r="H2529" i="3"/>
  <c r="G2529" i="3"/>
  <c r="H2528" i="3"/>
  <c r="G2528" i="3"/>
  <c r="H2527" i="3"/>
  <c r="G2527" i="3"/>
  <c r="H2526" i="3"/>
  <c r="G2526" i="3"/>
  <c r="H2525" i="3"/>
  <c r="G2525" i="3"/>
  <c r="H2524" i="3"/>
  <c r="G2524" i="3"/>
  <c r="H2523" i="3"/>
  <c r="G2523" i="3"/>
  <c r="H2522" i="3"/>
  <c r="G2522" i="3"/>
  <c r="H2521" i="3"/>
  <c r="G2521" i="3"/>
  <c r="H2520" i="3"/>
  <c r="G2520" i="3"/>
  <c r="H2519" i="3"/>
  <c r="G2519" i="3"/>
  <c r="H2518" i="3"/>
  <c r="G2518" i="3"/>
  <c r="H2517" i="3"/>
  <c r="G2517" i="3"/>
  <c r="H2516" i="3"/>
  <c r="G2516" i="3"/>
  <c r="H2515" i="3"/>
  <c r="G2515" i="3"/>
  <c r="H2514" i="3"/>
  <c r="G2514" i="3"/>
  <c r="H2513" i="3"/>
  <c r="G2513" i="3"/>
  <c r="H2512" i="3"/>
  <c r="G2512" i="3"/>
  <c r="H2511" i="3"/>
  <c r="G2511" i="3"/>
  <c r="H2510" i="3"/>
  <c r="G2510" i="3"/>
  <c r="H2509" i="3"/>
  <c r="G2509" i="3"/>
  <c r="H2508" i="3"/>
  <c r="G2508" i="3"/>
  <c r="H2507" i="3"/>
  <c r="G2507" i="3"/>
  <c r="H2506" i="3"/>
  <c r="G2506" i="3"/>
  <c r="H2505" i="3"/>
  <c r="G2505" i="3"/>
  <c r="H2504" i="3"/>
  <c r="G2504" i="3"/>
  <c r="H2503" i="3"/>
  <c r="G2503" i="3"/>
  <c r="H2502" i="3"/>
  <c r="G2502" i="3"/>
  <c r="H2501" i="3"/>
  <c r="G2501" i="3"/>
  <c r="H2500" i="3"/>
  <c r="G2500" i="3"/>
  <c r="H2499" i="3"/>
  <c r="G2499" i="3"/>
  <c r="H2498" i="3"/>
  <c r="G2498" i="3"/>
  <c r="H2497" i="3"/>
  <c r="G2497" i="3"/>
  <c r="H2496" i="3"/>
  <c r="G2496" i="3"/>
  <c r="H2495" i="3"/>
  <c r="G2495" i="3"/>
  <c r="H2494" i="3"/>
  <c r="G2494" i="3"/>
  <c r="H2493" i="3"/>
  <c r="G2493" i="3"/>
  <c r="H2492" i="3"/>
  <c r="G2492" i="3"/>
  <c r="H2491" i="3"/>
  <c r="G2491" i="3"/>
  <c r="H2490" i="3"/>
  <c r="G2490" i="3"/>
  <c r="H2489" i="3"/>
  <c r="G2489" i="3"/>
  <c r="H2488" i="3"/>
  <c r="G2488" i="3"/>
  <c r="H2487" i="3"/>
  <c r="G2487" i="3"/>
  <c r="H2486" i="3"/>
  <c r="G2486" i="3"/>
  <c r="H2485" i="3"/>
  <c r="G2485" i="3"/>
  <c r="H2484" i="3"/>
  <c r="G2484" i="3"/>
  <c r="H2483" i="3"/>
  <c r="G2483" i="3"/>
  <c r="H2482" i="3"/>
  <c r="G2482" i="3"/>
  <c r="H2481" i="3"/>
  <c r="G2481" i="3"/>
  <c r="H2480" i="3"/>
  <c r="G2480" i="3"/>
  <c r="H2479" i="3"/>
  <c r="G2479" i="3"/>
  <c r="H2478" i="3"/>
  <c r="G2478" i="3"/>
  <c r="H2477" i="3"/>
  <c r="G2477" i="3"/>
  <c r="H2476" i="3"/>
  <c r="G2476" i="3"/>
  <c r="H2475" i="3"/>
  <c r="G2475" i="3"/>
  <c r="H2474" i="3"/>
  <c r="G2474" i="3"/>
  <c r="H2473" i="3"/>
  <c r="G2473" i="3"/>
  <c r="H2472" i="3"/>
  <c r="G2472" i="3"/>
  <c r="H2471" i="3"/>
  <c r="G2471" i="3"/>
  <c r="H2470" i="3"/>
  <c r="G2470" i="3"/>
  <c r="H2469" i="3"/>
  <c r="G2469" i="3"/>
  <c r="H2468" i="3"/>
  <c r="G2468" i="3"/>
  <c r="H2467" i="3"/>
  <c r="G2467" i="3"/>
  <c r="H2466" i="3"/>
  <c r="G2466" i="3"/>
  <c r="H2465" i="3"/>
  <c r="G2465" i="3"/>
  <c r="H2464" i="3"/>
  <c r="G2464" i="3"/>
  <c r="H2463" i="3"/>
  <c r="G2463" i="3"/>
  <c r="H2462" i="3"/>
  <c r="G2462" i="3"/>
  <c r="H2461" i="3"/>
  <c r="G2461" i="3"/>
  <c r="H2460" i="3"/>
  <c r="G2460" i="3"/>
  <c r="H2459" i="3"/>
  <c r="G2459" i="3"/>
  <c r="H2458" i="3"/>
  <c r="G2458" i="3"/>
  <c r="H2457" i="3"/>
  <c r="G2457" i="3"/>
  <c r="H2456" i="3"/>
  <c r="G2456" i="3"/>
  <c r="H2455" i="3"/>
  <c r="G2455" i="3"/>
  <c r="H2454" i="3"/>
  <c r="G2454" i="3"/>
  <c r="H2453" i="3"/>
  <c r="G2453" i="3"/>
  <c r="H2452" i="3"/>
  <c r="G2452" i="3"/>
  <c r="H2451" i="3"/>
  <c r="G2451" i="3"/>
  <c r="H2450" i="3"/>
  <c r="G2450" i="3"/>
  <c r="H2449" i="3"/>
  <c r="G2449" i="3"/>
  <c r="H2448" i="3"/>
  <c r="G2448" i="3"/>
  <c r="H2447" i="3"/>
  <c r="G2447" i="3"/>
  <c r="H2446" i="3"/>
  <c r="G2446" i="3"/>
  <c r="H2445" i="3"/>
  <c r="G2445" i="3"/>
  <c r="H2444" i="3"/>
  <c r="G2444" i="3"/>
  <c r="H2443" i="3"/>
  <c r="G2443" i="3"/>
  <c r="H2442" i="3"/>
  <c r="G2442" i="3"/>
  <c r="H2441" i="3"/>
  <c r="G2441" i="3"/>
  <c r="H2440" i="3"/>
  <c r="G2440" i="3"/>
  <c r="H2439" i="3"/>
  <c r="G2439" i="3"/>
  <c r="H2438" i="3"/>
  <c r="G2438" i="3"/>
  <c r="H2437" i="3"/>
  <c r="G2437" i="3"/>
  <c r="H2436" i="3"/>
  <c r="G2436" i="3"/>
  <c r="H2435" i="3"/>
  <c r="G2435" i="3"/>
  <c r="H2434" i="3"/>
  <c r="G2434" i="3"/>
  <c r="H2433" i="3"/>
  <c r="G2433" i="3"/>
  <c r="H2432" i="3"/>
  <c r="G2432" i="3"/>
  <c r="H2431" i="3"/>
  <c r="G2431" i="3"/>
  <c r="H2430" i="3"/>
  <c r="G2430" i="3"/>
  <c r="H2429" i="3"/>
  <c r="G2429" i="3"/>
  <c r="H2428" i="3"/>
  <c r="G2428" i="3"/>
  <c r="H2427" i="3"/>
  <c r="G2427" i="3"/>
  <c r="H2426" i="3"/>
  <c r="G2426" i="3"/>
  <c r="H2425" i="3"/>
  <c r="G2425" i="3"/>
  <c r="H2424" i="3"/>
  <c r="G2424" i="3"/>
  <c r="H2423" i="3"/>
  <c r="G2423" i="3"/>
  <c r="H2422" i="3"/>
  <c r="G2422" i="3"/>
  <c r="H2421" i="3"/>
  <c r="G2421" i="3"/>
  <c r="H2420" i="3"/>
  <c r="G2420" i="3"/>
  <c r="H2419" i="3"/>
  <c r="G2419" i="3"/>
  <c r="H2418" i="3"/>
  <c r="G2418" i="3"/>
  <c r="H2417" i="3"/>
  <c r="G2417" i="3"/>
  <c r="H2416" i="3"/>
  <c r="G2416" i="3"/>
  <c r="H2415" i="3"/>
  <c r="G2415" i="3"/>
  <c r="H2414" i="3"/>
  <c r="G2414" i="3"/>
  <c r="H2413" i="3"/>
  <c r="G2413" i="3"/>
  <c r="H2412" i="3"/>
  <c r="G2412" i="3"/>
  <c r="H2411" i="3"/>
  <c r="G2411" i="3"/>
  <c r="H2410" i="3"/>
  <c r="G2410" i="3"/>
  <c r="H2409" i="3"/>
  <c r="G2409" i="3"/>
  <c r="H2408" i="3"/>
  <c r="G2408" i="3"/>
  <c r="H2407" i="3"/>
  <c r="G2407" i="3"/>
  <c r="H2406" i="3"/>
  <c r="G2406" i="3"/>
  <c r="H2405" i="3"/>
  <c r="G2405" i="3"/>
  <c r="H2404" i="3"/>
  <c r="G2404" i="3"/>
  <c r="H2403" i="3"/>
  <c r="G2403" i="3"/>
  <c r="H2402" i="3"/>
  <c r="G2402" i="3"/>
  <c r="H2401" i="3"/>
  <c r="G2401" i="3"/>
  <c r="H2400" i="3"/>
  <c r="G2400" i="3"/>
  <c r="H2399" i="3"/>
  <c r="G2399" i="3"/>
  <c r="H2398" i="3"/>
  <c r="G2398" i="3"/>
  <c r="H2397" i="3"/>
  <c r="G2397" i="3"/>
  <c r="H2396" i="3"/>
  <c r="G2396" i="3"/>
  <c r="H2395" i="3"/>
  <c r="G2395" i="3"/>
  <c r="H2394" i="3"/>
  <c r="G2394" i="3"/>
  <c r="H2393" i="3"/>
  <c r="G2393" i="3"/>
  <c r="H2392" i="3"/>
  <c r="G2392" i="3"/>
  <c r="H2391" i="3"/>
  <c r="G2391" i="3"/>
  <c r="H2390" i="3"/>
  <c r="G2390" i="3"/>
  <c r="H2389" i="3"/>
  <c r="G2389" i="3"/>
  <c r="H2388" i="3"/>
  <c r="G2388" i="3"/>
  <c r="H2387" i="3"/>
  <c r="G2387" i="3"/>
  <c r="H2386" i="3"/>
  <c r="G2386" i="3"/>
  <c r="H2385" i="3"/>
  <c r="G2385" i="3"/>
  <c r="H2384" i="3"/>
  <c r="G2384" i="3"/>
  <c r="H2383" i="3"/>
  <c r="G2383" i="3"/>
  <c r="H2382" i="3"/>
  <c r="G2382" i="3"/>
  <c r="H2381" i="3"/>
  <c r="G2381" i="3"/>
  <c r="H2380" i="3"/>
  <c r="G2380" i="3"/>
  <c r="H2379" i="3"/>
  <c r="G2379" i="3"/>
  <c r="H2378" i="3"/>
  <c r="G2378" i="3"/>
  <c r="H2377" i="3"/>
  <c r="G2377" i="3"/>
  <c r="H2376" i="3"/>
  <c r="G2376" i="3"/>
  <c r="H2375" i="3"/>
  <c r="G2375" i="3"/>
  <c r="H2374" i="3"/>
  <c r="G2374" i="3"/>
  <c r="H2373" i="3"/>
  <c r="G2373" i="3"/>
  <c r="H2372" i="3"/>
  <c r="G2372" i="3"/>
  <c r="H2371" i="3"/>
  <c r="G2371" i="3"/>
  <c r="H2370" i="3"/>
  <c r="G2370" i="3"/>
  <c r="H2369" i="3"/>
  <c r="G2369" i="3"/>
  <c r="H2368" i="3"/>
  <c r="G2368" i="3"/>
  <c r="H2367" i="3"/>
  <c r="G2367" i="3"/>
  <c r="H2366" i="3"/>
  <c r="G2366" i="3"/>
  <c r="H2365" i="3"/>
  <c r="G2365" i="3"/>
  <c r="H2364" i="3"/>
  <c r="G2364" i="3"/>
  <c r="H2363" i="3"/>
  <c r="G2363" i="3"/>
  <c r="H2362" i="3"/>
  <c r="G2362" i="3"/>
  <c r="H2361" i="3"/>
  <c r="G2361" i="3"/>
  <c r="H2360" i="3"/>
  <c r="G2360" i="3"/>
  <c r="H2359" i="3"/>
  <c r="G2359" i="3"/>
  <c r="H2358" i="3"/>
  <c r="G2358" i="3"/>
  <c r="H2357" i="3"/>
  <c r="G2357" i="3"/>
  <c r="H2356" i="3"/>
  <c r="G2356" i="3"/>
  <c r="H2355" i="3"/>
  <c r="G2355" i="3"/>
  <c r="H2354" i="3"/>
  <c r="G2354" i="3"/>
  <c r="H2353" i="3"/>
  <c r="G2353" i="3"/>
  <c r="H2352" i="3"/>
  <c r="G2352" i="3"/>
  <c r="H2351" i="3"/>
  <c r="G2351" i="3"/>
  <c r="H2350" i="3"/>
  <c r="G2350" i="3"/>
  <c r="H2349" i="3"/>
  <c r="G2349" i="3"/>
  <c r="H2348" i="3"/>
  <c r="G2348" i="3"/>
  <c r="H2347" i="3"/>
  <c r="G2347" i="3"/>
  <c r="H2346" i="3"/>
  <c r="G2346" i="3"/>
  <c r="H2345" i="3"/>
  <c r="G2345" i="3"/>
  <c r="H2344" i="3"/>
  <c r="G2344" i="3"/>
  <c r="H2343" i="3"/>
  <c r="G2343" i="3"/>
  <c r="H2342" i="3"/>
  <c r="G2342" i="3"/>
  <c r="H2341" i="3"/>
  <c r="G2341" i="3"/>
  <c r="H2340" i="3"/>
  <c r="G2340" i="3"/>
  <c r="H2339" i="3"/>
  <c r="G2339" i="3"/>
  <c r="H2338" i="3"/>
  <c r="G2338" i="3"/>
  <c r="H2337" i="3"/>
  <c r="G2337" i="3"/>
  <c r="H2336" i="3"/>
  <c r="G2336" i="3"/>
  <c r="H2335" i="3"/>
  <c r="G2335" i="3"/>
  <c r="H2334" i="3"/>
  <c r="G2334" i="3"/>
  <c r="H2333" i="3"/>
  <c r="G2333" i="3"/>
  <c r="H2332" i="3"/>
  <c r="G2332" i="3"/>
  <c r="H2331" i="3"/>
  <c r="G2331" i="3"/>
  <c r="H2330" i="3"/>
  <c r="G2330" i="3"/>
  <c r="H2329" i="3"/>
  <c r="G2329" i="3"/>
  <c r="H2328" i="3"/>
  <c r="G2328" i="3"/>
  <c r="H2327" i="3"/>
  <c r="G2327" i="3"/>
  <c r="H2326" i="3"/>
  <c r="G2326" i="3"/>
  <c r="H2325" i="3"/>
  <c r="G2325" i="3"/>
  <c r="H2324" i="3"/>
  <c r="G2324" i="3"/>
  <c r="H2323" i="3"/>
  <c r="G2323" i="3"/>
  <c r="H2322" i="3"/>
  <c r="G2322" i="3"/>
  <c r="H2321" i="3"/>
  <c r="G2321" i="3"/>
  <c r="H2320" i="3"/>
  <c r="G2320" i="3"/>
  <c r="H2319" i="3"/>
  <c r="G2319" i="3"/>
  <c r="H2318" i="3"/>
  <c r="G2318" i="3"/>
  <c r="H2317" i="3"/>
  <c r="G2317" i="3"/>
  <c r="H2316" i="3"/>
  <c r="G2316" i="3"/>
  <c r="H2315" i="3"/>
  <c r="G2315" i="3"/>
  <c r="H2314" i="3"/>
  <c r="G2314" i="3"/>
  <c r="H2313" i="3"/>
  <c r="G2313" i="3"/>
  <c r="H2312" i="3"/>
  <c r="G2312" i="3"/>
  <c r="H2311" i="3"/>
  <c r="G2311" i="3"/>
  <c r="H2310" i="3"/>
  <c r="G2310" i="3"/>
  <c r="H2309" i="3"/>
  <c r="G2309" i="3"/>
  <c r="H2308" i="3"/>
  <c r="G2308" i="3"/>
  <c r="H2307" i="3"/>
  <c r="G2307" i="3"/>
  <c r="H2306" i="3"/>
  <c r="G2306" i="3"/>
  <c r="H2305" i="3"/>
  <c r="G2305" i="3"/>
  <c r="H2304" i="3"/>
  <c r="G2304" i="3"/>
  <c r="H2303" i="3"/>
  <c r="G2303" i="3"/>
  <c r="H2302" i="3"/>
  <c r="G2302" i="3"/>
  <c r="H2301" i="3"/>
  <c r="G2301" i="3"/>
  <c r="H2300" i="3"/>
  <c r="G2300" i="3"/>
  <c r="H2299" i="3"/>
  <c r="G2299" i="3"/>
  <c r="H2298" i="3"/>
  <c r="G2298" i="3"/>
  <c r="H2297" i="3"/>
  <c r="G2297" i="3"/>
  <c r="H2296" i="3"/>
  <c r="G2296" i="3"/>
  <c r="H2295" i="3"/>
  <c r="G2295" i="3"/>
  <c r="H2294" i="3"/>
  <c r="G2294" i="3"/>
  <c r="H2293" i="3"/>
  <c r="G2293" i="3"/>
  <c r="H2292" i="3"/>
  <c r="G2292" i="3"/>
  <c r="H2291" i="3"/>
  <c r="G2291" i="3"/>
  <c r="H2290" i="3"/>
  <c r="G2290" i="3"/>
  <c r="H2289" i="3"/>
  <c r="G2289" i="3"/>
  <c r="H2288" i="3"/>
  <c r="G2288" i="3"/>
  <c r="H2287" i="3"/>
  <c r="G2287" i="3"/>
  <c r="H2286" i="3"/>
  <c r="G2286" i="3"/>
  <c r="H2285" i="3"/>
  <c r="G2285" i="3"/>
  <c r="H2284" i="3"/>
  <c r="G2284" i="3"/>
  <c r="H2283" i="3"/>
  <c r="G2283" i="3"/>
  <c r="H2282" i="3"/>
  <c r="G2282" i="3"/>
  <c r="H2281" i="3"/>
  <c r="G2281" i="3"/>
  <c r="H2280" i="3"/>
  <c r="G2280" i="3"/>
  <c r="H2279" i="3"/>
  <c r="G2279" i="3"/>
  <c r="H2278" i="3"/>
  <c r="G2278" i="3"/>
  <c r="H2277" i="3"/>
  <c r="G2277" i="3"/>
  <c r="H2276" i="3"/>
  <c r="G2276" i="3"/>
  <c r="H2275" i="3"/>
  <c r="G2275" i="3"/>
  <c r="H2274" i="3"/>
  <c r="G2274" i="3"/>
  <c r="H2273" i="3"/>
  <c r="G2273" i="3"/>
  <c r="H2272" i="3"/>
  <c r="G2272" i="3"/>
  <c r="H2271" i="3"/>
  <c r="G2271" i="3"/>
  <c r="H2270" i="3"/>
  <c r="G2270" i="3"/>
  <c r="H2269" i="3"/>
  <c r="G2269" i="3"/>
  <c r="H2268" i="3"/>
  <c r="G2268" i="3"/>
  <c r="H2267" i="3"/>
  <c r="G2267" i="3"/>
  <c r="H2266" i="3"/>
  <c r="G2266" i="3"/>
  <c r="H2265" i="3"/>
  <c r="G2265" i="3"/>
  <c r="H2264" i="3"/>
  <c r="G2264" i="3"/>
  <c r="H2263" i="3"/>
  <c r="G2263" i="3"/>
  <c r="H2262" i="3"/>
  <c r="G2262" i="3"/>
  <c r="H2261" i="3"/>
  <c r="G2261" i="3"/>
  <c r="H2260" i="3"/>
  <c r="G2260" i="3"/>
  <c r="H2259" i="3"/>
  <c r="G2259" i="3"/>
  <c r="H2258" i="3"/>
  <c r="G2258" i="3"/>
  <c r="H2257" i="3"/>
  <c r="G2257" i="3"/>
  <c r="H2256" i="3"/>
  <c r="G2256" i="3"/>
  <c r="H2255" i="3"/>
  <c r="G2255" i="3"/>
  <c r="H2254" i="3"/>
  <c r="G2254" i="3"/>
  <c r="H2253" i="3"/>
  <c r="G2253" i="3"/>
  <c r="H2252" i="3"/>
  <c r="G2252" i="3"/>
  <c r="H2251" i="3"/>
  <c r="G2251" i="3"/>
  <c r="H2250" i="3"/>
  <c r="G2250" i="3"/>
  <c r="H2249" i="3"/>
  <c r="G2249" i="3"/>
  <c r="H2248" i="3"/>
  <c r="G2248" i="3"/>
  <c r="H2247" i="3"/>
  <c r="G2247" i="3"/>
  <c r="H2246" i="3"/>
  <c r="G2246" i="3"/>
  <c r="H2245" i="3"/>
  <c r="G2245" i="3"/>
  <c r="H2244" i="3"/>
  <c r="G2244" i="3"/>
  <c r="H2243" i="3"/>
  <c r="G2243" i="3"/>
  <c r="H2242" i="3"/>
  <c r="G2242" i="3"/>
  <c r="H2241" i="3"/>
  <c r="G2241" i="3"/>
  <c r="H2240" i="3"/>
  <c r="G2240" i="3"/>
  <c r="H2239" i="3"/>
  <c r="G2239" i="3"/>
  <c r="H2238" i="3"/>
  <c r="G2238" i="3"/>
  <c r="H2237" i="3"/>
  <c r="G2237" i="3"/>
  <c r="H2236" i="3"/>
  <c r="G2236" i="3"/>
  <c r="H2235" i="3"/>
  <c r="G2235" i="3"/>
  <c r="H2234" i="3"/>
  <c r="G2234" i="3"/>
  <c r="H2233" i="3"/>
  <c r="G2233" i="3"/>
  <c r="H2232" i="3"/>
  <c r="G2232" i="3"/>
  <c r="H2231" i="3"/>
  <c r="G2231" i="3"/>
  <c r="H2230" i="3"/>
  <c r="G2230" i="3"/>
  <c r="H2229" i="3"/>
  <c r="G2229" i="3"/>
  <c r="H2228" i="3"/>
  <c r="G2228" i="3"/>
  <c r="H2227" i="3"/>
  <c r="G2227" i="3"/>
  <c r="H2226" i="3"/>
  <c r="G2226" i="3"/>
  <c r="H2225" i="3"/>
  <c r="G2225" i="3"/>
  <c r="H2224" i="3"/>
  <c r="G2224" i="3"/>
  <c r="H2223" i="3"/>
  <c r="G2223" i="3"/>
  <c r="H2222" i="3"/>
  <c r="G2222" i="3"/>
  <c r="H2221" i="3"/>
  <c r="G2221" i="3"/>
  <c r="H2220" i="3"/>
  <c r="G2220" i="3"/>
  <c r="H2219" i="3"/>
  <c r="G2219" i="3"/>
  <c r="H2218" i="3"/>
  <c r="G2218" i="3"/>
  <c r="H2217" i="3"/>
  <c r="G2217" i="3"/>
  <c r="H2216" i="3"/>
  <c r="G2216" i="3"/>
  <c r="H2215" i="3"/>
  <c r="G2215" i="3"/>
  <c r="H2214" i="3"/>
  <c r="G2214" i="3"/>
  <c r="H2213" i="3"/>
  <c r="G2213" i="3"/>
  <c r="H2212" i="3"/>
  <c r="G2212" i="3"/>
  <c r="H2211" i="3"/>
  <c r="G2211" i="3"/>
  <c r="H2210" i="3"/>
  <c r="G2210" i="3"/>
  <c r="H2209" i="3"/>
  <c r="G2209" i="3"/>
  <c r="H2208" i="3"/>
  <c r="G2208" i="3"/>
  <c r="H2207" i="3"/>
  <c r="G2207" i="3"/>
  <c r="H2206" i="3"/>
  <c r="G2206" i="3"/>
  <c r="H2205" i="3"/>
  <c r="G2205" i="3"/>
  <c r="H2204" i="3"/>
  <c r="G2204" i="3"/>
  <c r="H2203" i="3"/>
  <c r="G2203" i="3"/>
  <c r="H2202" i="3"/>
  <c r="G2202" i="3"/>
  <c r="H2201" i="3"/>
  <c r="G2201" i="3"/>
  <c r="H2200" i="3"/>
  <c r="G2200" i="3"/>
  <c r="H2199" i="3"/>
  <c r="G2199" i="3"/>
  <c r="H2198" i="3"/>
  <c r="G2198" i="3"/>
  <c r="H2197" i="3"/>
  <c r="G2197" i="3"/>
  <c r="H2196" i="3"/>
  <c r="G2196" i="3"/>
  <c r="H2195" i="3"/>
  <c r="G2195" i="3"/>
  <c r="H2194" i="3"/>
  <c r="G2194" i="3"/>
  <c r="H2193" i="3"/>
  <c r="G2193" i="3"/>
  <c r="H2192" i="3"/>
  <c r="G2192" i="3"/>
  <c r="H2191" i="3"/>
  <c r="G2191" i="3"/>
  <c r="H2190" i="3"/>
  <c r="G2190" i="3"/>
  <c r="H2189" i="3"/>
  <c r="G2189" i="3"/>
  <c r="H2188" i="3"/>
  <c r="G2188" i="3"/>
  <c r="H2187" i="3"/>
  <c r="G2187" i="3"/>
  <c r="H2186" i="3"/>
  <c r="G2186" i="3"/>
  <c r="H2185" i="3"/>
  <c r="G2185" i="3"/>
  <c r="H2184" i="3"/>
  <c r="G2184" i="3"/>
  <c r="H2183" i="3"/>
  <c r="G2183" i="3"/>
  <c r="H2182" i="3"/>
  <c r="G2182" i="3"/>
  <c r="H2181" i="3"/>
  <c r="G2181" i="3"/>
  <c r="H2180" i="3"/>
  <c r="G2180" i="3"/>
  <c r="H2179" i="3"/>
  <c r="G2179" i="3"/>
  <c r="H2178" i="3"/>
  <c r="G2178" i="3"/>
  <c r="H2177" i="3"/>
  <c r="G2177" i="3"/>
  <c r="H2176" i="3"/>
  <c r="G2176" i="3"/>
  <c r="H2175" i="3"/>
  <c r="G2175" i="3"/>
  <c r="H2174" i="3"/>
  <c r="G2174" i="3"/>
  <c r="H2173" i="3"/>
  <c r="G2173" i="3"/>
  <c r="H2172" i="3"/>
  <c r="G2172" i="3"/>
  <c r="H2171" i="3"/>
  <c r="G2171" i="3"/>
  <c r="H2170" i="3"/>
  <c r="G2170" i="3"/>
  <c r="H2169" i="3"/>
  <c r="G2169" i="3"/>
  <c r="H2168" i="3"/>
  <c r="G2168" i="3"/>
  <c r="H2167" i="3"/>
  <c r="G2167" i="3"/>
  <c r="H2166" i="3"/>
  <c r="G2166" i="3"/>
  <c r="H2165" i="3"/>
  <c r="G2165" i="3"/>
  <c r="H2164" i="3"/>
  <c r="G2164" i="3"/>
  <c r="H2163" i="3"/>
  <c r="G2163" i="3"/>
  <c r="H2162" i="3"/>
  <c r="G2162" i="3"/>
  <c r="H2161" i="3"/>
  <c r="G2161" i="3"/>
  <c r="H2160" i="3"/>
  <c r="G2160" i="3"/>
  <c r="H2159" i="3"/>
  <c r="G2159" i="3"/>
  <c r="H2158" i="3"/>
  <c r="G2158" i="3"/>
  <c r="H2157" i="3"/>
  <c r="G2157" i="3"/>
  <c r="H2156" i="3"/>
  <c r="G2156" i="3"/>
  <c r="H2155" i="3"/>
  <c r="G2155" i="3"/>
  <c r="H2154" i="3"/>
  <c r="G2154" i="3"/>
  <c r="H2153" i="3"/>
  <c r="G2153" i="3"/>
  <c r="H2152" i="3"/>
  <c r="G2152" i="3"/>
  <c r="H2151" i="3"/>
  <c r="G2151" i="3"/>
  <c r="H2150" i="3"/>
  <c r="G2150" i="3"/>
  <c r="H2149" i="3"/>
  <c r="G2149" i="3"/>
  <c r="H2148" i="3"/>
  <c r="G2148" i="3"/>
  <c r="H2147" i="3"/>
  <c r="G2147" i="3"/>
  <c r="H2146" i="3"/>
  <c r="G2146" i="3"/>
  <c r="H2145" i="3"/>
  <c r="G2145" i="3"/>
  <c r="H2144" i="3"/>
  <c r="G2144" i="3"/>
  <c r="H2143" i="3"/>
  <c r="G2143" i="3"/>
  <c r="H2142" i="3"/>
  <c r="G2142" i="3"/>
  <c r="H2141" i="3"/>
  <c r="G2141" i="3"/>
  <c r="H2140" i="3"/>
  <c r="G2140" i="3"/>
  <c r="H2139" i="3"/>
  <c r="G2139" i="3"/>
  <c r="H2138" i="3"/>
  <c r="G2138" i="3"/>
  <c r="H2137" i="3"/>
  <c r="G2137" i="3"/>
  <c r="H2136" i="3"/>
  <c r="G2136" i="3"/>
  <c r="H2135" i="3"/>
  <c r="G2135" i="3"/>
  <c r="H2134" i="3"/>
  <c r="G2134" i="3"/>
  <c r="H2133" i="3"/>
  <c r="G2133" i="3"/>
  <c r="H2132" i="3"/>
  <c r="G2132" i="3"/>
  <c r="H2131" i="3"/>
  <c r="G2131" i="3"/>
  <c r="H2130" i="3"/>
  <c r="G2130" i="3"/>
  <c r="H2129" i="3"/>
  <c r="G2129" i="3"/>
  <c r="H2128" i="3"/>
  <c r="G2128" i="3"/>
  <c r="H2127" i="3"/>
  <c r="G2127" i="3"/>
  <c r="H2126" i="3"/>
  <c r="G2126" i="3"/>
  <c r="H2125" i="3"/>
  <c r="G2125" i="3"/>
  <c r="H2124" i="3"/>
  <c r="G2124" i="3"/>
  <c r="H2123" i="3"/>
  <c r="G2123" i="3"/>
  <c r="H2122" i="3"/>
  <c r="G2122" i="3"/>
  <c r="H2121" i="3"/>
  <c r="G2121" i="3"/>
  <c r="H2120" i="3"/>
  <c r="G2120" i="3"/>
  <c r="H2119" i="3"/>
  <c r="G2119" i="3"/>
  <c r="H2118" i="3"/>
  <c r="G2118" i="3"/>
  <c r="H2117" i="3"/>
  <c r="G2117" i="3"/>
  <c r="H2116" i="3"/>
  <c r="G2116" i="3"/>
  <c r="H2115" i="3"/>
  <c r="G2115" i="3"/>
  <c r="H2114" i="3"/>
  <c r="G2114" i="3"/>
  <c r="H2113" i="3"/>
  <c r="G2113" i="3"/>
  <c r="H2112" i="3"/>
  <c r="G2112" i="3"/>
  <c r="H2111" i="3"/>
  <c r="G2111" i="3"/>
  <c r="H2110" i="3"/>
  <c r="G2110" i="3"/>
  <c r="H2109" i="3"/>
  <c r="G2109" i="3"/>
  <c r="H2108" i="3"/>
  <c r="G2108" i="3"/>
  <c r="H2107" i="3"/>
  <c r="G2107" i="3"/>
  <c r="H2106" i="3"/>
  <c r="G2106" i="3"/>
  <c r="H2105" i="3"/>
  <c r="G2105" i="3"/>
  <c r="H2104" i="3"/>
  <c r="G2104" i="3"/>
  <c r="H2103" i="3"/>
  <c r="G2103" i="3"/>
  <c r="H2102" i="3"/>
  <c r="G2102" i="3"/>
  <c r="H2101" i="3"/>
  <c r="G2101" i="3"/>
  <c r="H2100" i="3"/>
  <c r="G2100" i="3"/>
  <c r="H2099" i="3"/>
  <c r="G2099" i="3"/>
  <c r="H2098" i="3"/>
  <c r="G2098" i="3"/>
  <c r="H2097" i="3"/>
  <c r="G2097" i="3"/>
  <c r="H2096" i="3"/>
  <c r="G2096" i="3"/>
  <c r="H2095" i="3"/>
  <c r="G2095" i="3"/>
  <c r="H2094" i="3"/>
  <c r="G2094" i="3"/>
  <c r="H2093" i="3"/>
  <c r="G2093" i="3"/>
  <c r="H2092" i="3"/>
  <c r="G2092" i="3"/>
  <c r="H2091" i="3"/>
  <c r="G2091" i="3"/>
  <c r="H2090" i="3"/>
  <c r="G2090" i="3"/>
  <c r="H2089" i="3"/>
  <c r="G2089" i="3"/>
  <c r="H2088" i="3"/>
  <c r="G2088" i="3"/>
  <c r="H2087" i="3"/>
  <c r="G2087" i="3"/>
  <c r="H2086" i="3"/>
  <c r="G2086" i="3"/>
  <c r="H2085" i="3"/>
  <c r="G2085" i="3"/>
  <c r="H2084" i="3"/>
  <c r="G2084" i="3"/>
  <c r="H2083" i="3"/>
  <c r="G2083" i="3"/>
  <c r="H2082" i="3"/>
  <c r="G2082" i="3"/>
  <c r="H2081" i="3"/>
  <c r="G2081" i="3"/>
  <c r="H2080" i="3"/>
  <c r="G2080" i="3"/>
  <c r="H2079" i="3"/>
  <c r="G2079" i="3"/>
  <c r="H2078" i="3"/>
  <c r="G2078" i="3"/>
  <c r="H2077" i="3"/>
  <c r="G2077" i="3"/>
  <c r="H2076" i="3"/>
  <c r="G2076" i="3"/>
  <c r="H2075" i="3"/>
  <c r="G2075" i="3"/>
  <c r="H2074" i="3"/>
  <c r="G2074" i="3"/>
  <c r="H2073" i="3"/>
  <c r="G2073" i="3"/>
  <c r="H2072" i="3"/>
  <c r="G2072" i="3"/>
  <c r="H2071" i="3"/>
  <c r="G2071" i="3"/>
  <c r="H2070" i="3"/>
  <c r="G2070" i="3"/>
  <c r="H2069" i="3"/>
  <c r="G2069" i="3"/>
  <c r="H2068" i="3"/>
  <c r="G2068" i="3"/>
  <c r="H2067" i="3"/>
  <c r="G2067" i="3"/>
  <c r="H2066" i="3"/>
  <c r="G2066" i="3"/>
  <c r="H2065" i="3"/>
  <c r="G2065" i="3"/>
  <c r="H2064" i="3"/>
  <c r="G2064" i="3"/>
  <c r="H2063" i="3"/>
  <c r="G2063" i="3"/>
  <c r="H2062" i="3"/>
  <c r="G2062" i="3"/>
  <c r="H2061" i="3"/>
  <c r="G2061" i="3"/>
  <c r="H2060" i="3"/>
  <c r="G2060" i="3"/>
  <c r="H2059" i="3"/>
  <c r="G2059" i="3"/>
  <c r="H2058" i="3"/>
  <c r="G2058" i="3"/>
  <c r="H2057" i="3"/>
  <c r="G2057" i="3"/>
  <c r="H2056" i="3"/>
  <c r="G2056" i="3"/>
  <c r="H2055" i="3"/>
  <c r="G2055" i="3"/>
  <c r="H2054" i="3"/>
  <c r="G2054" i="3"/>
  <c r="H2053" i="3"/>
  <c r="G2053" i="3"/>
  <c r="H2052" i="3"/>
  <c r="G2052" i="3"/>
  <c r="H2051" i="3"/>
  <c r="G2051" i="3"/>
  <c r="H2050" i="3"/>
  <c r="G2050" i="3"/>
  <c r="H2049" i="3"/>
  <c r="G2049" i="3"/>
  <c r="H2048" i="3"/>
  <c r="G2048" i="3"/>
  <c r="H2047" i="3"/>
  <c r="G2047" i="3"/>
  <c r="H2046" i="3"/>
  <c r="G2046" i="3"/>
  <c r="H2045" i="3"/>
  <c r="G2045" i="3"/>
  <c r="H2044" i="3"/>
  <c r="G2044" i="3"/>
  <c r="H2043" i="3"/>
  <c r="G2043" i="3"/>
  <c r="H2042" i="3"/>
  <c r="G2042" i="3"/>
  <c r="H2041" i="3"/>
  <c r="G2041" i="3"/>
  <c r="H2040" i="3"/>
  <c r="G2040" i="3"/>
  <c r="H2039" i="3"/>
  <c r="G2039" i="3"/>
  <c r="H2038" i="3"/>
  <c r="G2038" i="3"/>
  <c r="H2037" i="3"/>
  <c r="G2037" i="3"/>
  <c r="H2036" i="3"/>
  <c r="G2036" i="3"/>
  <c r="H2035" i="3"/>
  <c r="G2035" i="3"/>
  <c r="H2034" i="3"/>
  <c r="G2034" i="3"/>
  <c r="H2033" i="3"/>
  <c r="G2033" i="3"/>
  <c r="H2032" i="3"/>
  <c r="G2032" i="3"/>
  <c r="H2031" i="3"/>
  <c r="G2031" i="3"/>
  <c r="H2030" i="3"/>
  <c r="G2030" i="3"/>
  <c r="H2029" i="3"/>
  <c r="G2029" i="3"/>
  <c r="H2028" i="3"/>
  <c r="G2028" i="3"/>
  <c r="H2027" i="3"/>
  <c r="G2027" i="3"/>
  <c r="H2026" i="3"/>
  <c r="G2026" i="3"/>
  <c r="H2025" i="3"/>
  <c r="G2025" i="3"/>
  <c r="H2024" i="3"/>
  <c r="G2024" i="3"/>
  <c r="H2023" i="3"/>
  <c r="G2023" i="3"/>
  <c r="H2022" i="3"/>
  <c r="G2022" i="3"/>
  <c r="H2021" i="3"/>
  <c r="G2021" i="3"/>
  <c r="H2020" i="3"/>
  <c r="G2020" i="3"/>
  <c r="H2019" i="3"/>
  <c r="G2019" i="3"/>
  <c r="H2018" i="3"/>
  <c r="G2018" i="3"/>
  <c r="H2017" i="3"/>
  <c r="G2017" i="3"/>
  <c r="H2016" i="3"/>
  <c r="G2016" i="3"/>
  <c r="H2015" i="3"/>
  <c r="G2015" i="3"/>
  <c r="H2014" i="3"/>
  <c r="G2014" i="3"/>
  <c r="H2013" i="3"/>
  <c r="G2013" i="3"/>
  <c r="H2012" i="3"/>
  <c r="G2012" i="3"/>
  <c r="H2011" i="3"/>
  <c r="G2011" i="3"/>
  <c r="H2010" i="3"/>
  <c r="G2010" i="3"/>
  <c r="H2009" i="3"/>
  <c r="G2009" i="3"/>
  <c r="H2008" i="3"/>
  <c r="G2008" i="3"/>
  <c r="H2007" i="3"/>
  <c r="G2007" i="3"/>
  <c r="H2006" i="3"/>
  <c r="G2006" i="3"/>
  <c r="H2005" i="3"/>
  <c r="G2005" i="3"/>
  <c r="H2004" i="3"/>
  <c r="G2004" i="3"/>
  <c r="H2003" i="3"/>
  <c r="G2003" i="3"/>
  <c r="H2002" i="3"/>
  <c r="G2002" i="3"/>
  <c r="H2001" i="3"/>
  <c r="G2001" i="3"/>
  <c r="H2000" i="3"/>
  <c r="G2000" i="3"/>
  <c r="H1999" i="3"/>
  <c r="G1999" i="3"/>
  <c r="H1998" i="3"/>
  <c r="G1998" i="3"/>
  <c r="H1997" i="3"/>
  <c r="G1997" i="3"/>
  <c r="H1996" i="3"/>
  <c r="G1996" i="3"/>
  <c r="H1995" i="3"/>
  <c r="G1995" i="3"/>
  <c r="H1994" i="3"/>
  <c r="G1994" i="3"/>
  <c r="H1993" i="3"/>
  <c r="G1993" i="3"/>
  <c r="H1992" i="3"/>
  <c r="G1992" i="3"/>
  <c r="H1991" i="3"/>
  <c r="G1991" i="3"/>
  <c r="H1990" i="3"/>
  <c r="G1990" i="3"/>
  <c r="H1989" i="3"/>
  <c r="G1989" i="3"/>
  <c r="H1988" i="3"/>
  <c r="G1988" i="3"/>
  <c r="H1987" i="3"/>
  <c r="G1987" i="3"/>
  <c r="H1986" i="3"/>
  <c r="G1986" i="3"/>
  <c r="H1985" i="3"/>
  <c r="G1985" i="3"/>
  <c r="H1984" i="3"/>
  <c r="G1984" i="3"/>
  <c r="H1983" i="3"/>
  <c r="G1983" i="3"/>
  <c r="H1982" i="3"/>
  <c r="G1982" i="3"/>
  <c r="H1981" i="3"/>
  <c r="G1981" i="3"/>
  <c r="H1980" i="3"/>
  <c r="G1980" i="3"/>
  <c r="H1979" i="3"/>
  <c r="G1979" i="3"/>
  <c r="H1978" i="3"/>
  <c r="G1978" i="3"/>
  <c r="H1977" i="3"/>
  <c r="G1977" i="3"/>
  <c r="H1976" i="3"/>
  <c r="G1976" i="3"/>
  <c r="H1975" i="3"/>
  <c r="G1975" i="3"/>
  <c r="H1974" i="3"/>
  <c r="G1974" i="3"/>
  <c r="H1973" i="3"/>
  <c r="G1973" i="3"/>
  <c r="H1972" i="3"/>
  <c r="G1972" i="3"/>
  <c r="H1971" i="3"/>
  <c r="G1971" i="3"/>
  <c r="H1970" i="3"/>
  <c r="G1970" i="3"/>
  <c r="H1969" i="3"/>
  <c r="G1969" i="3"/>
  <c r="H1968" i="3"/>
  <c r="G1968" i="3"/>
  <c r="H1967" i="3"/>
  <c r="G1967" i="3"/>
  <c r="H1966" i="3"/>
  <c r="G1966" i="3"/>
  <c r="H1965" i="3"/>
  <c r="G1965" i="3"/>
  <c r="H1964" i="3"/>
  <c r="G1964" i="3"/>
  <c r="H1963" i="3"/>
  <c r="G1963" i="3"/>
  <c r="H1962" i="3"/>
  <c r="G1962" i="3"/>
  <c r="H1961" i="3"/>
  <c r="G1961" i="3"/>
  <c r="H1960" i="3"/>
  <c r="G1960" i="3"/>
  <c r="H1959" i="3"/>
  <c r="G1959" i="3"/>
  <c r="H1958" i="3"/>
  <c r="G1958" i="3"/>
  <c r="H1957" i="3"/>
  <c r="G1957" i="3"/>
  <c r="H1956" i="3"/>
  <c r="G1956" i="3"/>
  <c r="H1955" i="3"/>
  <c r="G1955" i="3"/>
  <c r="H1954" i="3"/>
  <c r="G1954" i="3"/>
  <c r="H1953" i="3"/>
  <c r="G1953" i="3"/>
  <c r="H1952" i="3"/>
  <c r="G1952" i="3"/>
  <c r="H1951" i="3"/>
  <c r="G1951" i="3"/>
  <c r="H1950" i="3"/>
  <c r="G1950" i="3"/>
  <c r="H1949" i="3"/>
  <c r="G1949" i="3"/>
  <c r="H1948" i="3"/>
  <c r="G1948" i="3"/>
  <c r="H1947" i="3"/>
  <c r="G1947" i="3"/>
  <c r="H1946" i="3"/>
  <c r="G1946" i="3"/>
  <c r="H1945" i="3"/>
  <c r="G1945" i="3"/>
  <c r="H1944" i="3"/>
  <c r="G1944" i="3"/>
  <c r="H1943" i="3"/>
  <c r="G1943" i="3"/>
  <c r="H1942" i="3"/>
  <c r="G1942" i="3"/>
  <c r="H1941" i="3"/>
  <c r="G1941" i="3"/>
  <c r="H1940" i="3"/>
  <c r="G1940" i="3"/>
  <c r="H1939" i="3"/>
  <c r="G1939" i="3"/>
  <c r="H1938" i="3"/>
  <c r="G1938" i="3"/>
  <c r="H1937" i="3"/>
  <c r="G1937" i="3"/>
  <c r="H1936" i="3"/>
  <c r="G1936" i="3"/>
  <c r="H1935" i="3"/>
  <c r="G1935" i="3"/>
  <c r="H1934" i="3"/>
  <c r="G1934" i="3"/>
  <c r="H1933" i="3"/>
  <c r="G1933" i="3"/>
  <c r="H1932" i="3"/>
  <c r="G1932" i="3"/>
  <c r="H1931" i="3"/>
  <c r="G1931" i="3"/>
  <c r="H1930" i="3"/>
  <c r="G1930" i="3"/>
  <c r="H1929" i="3"/>
  <c r="G1929" i="3"/>
  <c r="H1928" i="3"/>
  <c r="G1928" i="3"/>
  <c r="H1927" i="3"/>
  <c r="G1927" i="3"/>
  <c r="H1926" i="3"/>
  <c r="G1926" i="3"/>
  <c r="H1925" i="3"/>
  <c r="G1925" i="3"/>
  <c r="H1924" i="3"/>
  <c r="G1924" i="3"/>
  <c r="H1923" i="3"/>
  <c r="G1923" i="3"/>
  <c r="H1922" i="3"/>
  <c r="G1922" i="3"/>
  <c r="H1921" i="3"/>
  <c r="G1921" i="3"/>
  <c r="H1920" i="3"/>
  <c r="G1920" i="3"/>
  <c r="H1919" i="3"/>
  <c r="G1919" i="3"/>
  <c r="H1918" i="3"/>
  <c r="G1918" i="3"/>
  <c r="H1917" i="3"/>
  <c r="G1917" i="3"/>
  <c r="H1916" i="3"/>
  <c r="G1916" i="3"/>
  <c r="H1915" i="3"/>
  <c r="G1915" i="3"/>
  <c r="H1914" i="3"/>
  <c r="G1914" i="3"/>
  <c r="H1913" i="3"/>
  <c r="G1913" i="3"/>
  <c r="H1912" i="3"/>
  <c r="G1912" i="3"/>
  <c r="H1911" i="3"/>
  <c r="G1911" i="3"/>
  <c r="H1910" i="3"/>
  <c r="G1910" i="3"/>
  <c r="H1909" i="3"/>
  <c r="G1909" i="3"/>
  <c r="H1908" i="3"/>
  <c r="G1908" i="3"/>
  <c r="H1907" i="3"/>
  <c r="G1907" i="3"/>
  <c r="H1906" i="3"/>
  <c r="G1906" i="3"/>
  <c r="H1905" i="3"/>
  <c r="G1905" i="3"/>
  <c r="H1904" i="3"/>
  <c r="G1904" i="3"/>
  <c r="H1903" i="3"/>
  <c r="G1903" i="3"/>
  <c r="H1902" i="3"/>
  <c r="G1902" i="3"/>
  <c r="H1901" i="3"/>
  <c r="G1901" i="3"/>
  <c r="H1900" i="3"/>
  <c r="G1900" i="3"/>
  <c r="H1899" i="3"/>
  <c r="G1899" i="3"/>
  <c r="H1898" i="3"/>
  <c r="G1898" i="3"/>
  <c r="H1897" i="3"/>
  <c r="G1897" i="3"/>
  <c r="H1896" i="3"/>
  <c r="G1896" i="3"/>
  <c r="H1895" i="3"/>
  <c r="G1895" i="3"/>
  <c r="H1894" i="3"/>
  <c r="G1894" i="3"/>
  <c r="H1893" i="3"/>
  <c r="G1893" i="3"/>
  <c r="H1892" i="3"/>
  <c r="G1892" i="3"/>
  <c r="H1891" i="3"/>
  <c r="G1891" i="3"/>
  <c r="H1890" i="3"/>
  <c r="G1890" i="3"/>
  <c r="H1889" i="3"/>
  <c r="G1889" i="3"/>
  <c r="H1888" i="3"/>
  <c r="G1888" i="3"/>
  <c r="H1887" i="3"/>
  <c r="G1887" i="3"/>
  <c r="H1886" i="3"/>
  <c r="G1886" i="3"/>
  <c r="H1885" i="3"/>
  <c r="G1885" i="3"/>
  <c r="H1884" i="3"/>
  <c r="G1884" i="3"/>
  <c r="H1883" i="3"/>
  <c r="G1883" i="3"/>
  <c r="H1882" i="3"/>
  <c r="G1882" i="3"/>
  <c r="H1881" i="3"/>
  <c r="G1881" i="3"/>
  <c r="H1880" i="3"/>
  <c r="G1880" i="3"/>
  <c r="H1879" i="3"/>
  <c r="G1879" i="3"/>
  <c r="H1878" i="3"/>
  <c r="G1878" i="3"/>
  <c r="H1877" i="3"/>
  <c r="G1877" i="3"/>
  <c r="H1876" i="3"/>
  <c r="G1876" i="3"/>
  <c r="H1875" i="3"/>
  <c r="G1875" i="3"/>
  <c r="H1874" i="3"/>
  <c r="G1874" i="3"/>
  <c r="H1873" i="3"/>
  <c r="G1873" i="3"/>
  <c r="H1872" i="3"/>
  <c r="G1872" i="3"/>
  <c r="H1871" i="3"/>
  <c r="G1871" i="3"/>
  <c r="H1870" i="3"/>
  <c r="G1870" i="3"/>
  <c r="H1869" i="3"/>
  <c r="G1869" i="3"/>
  <c r="H1868" i="3"/>
  <c r="G1868" i="3"/>
  <c r="H1867" i="3"/>
  <c r="G1867" i="3"/>
  <c r="H1866" i="3"/>
  <c r="G1866" i="3"/>
  <c r="H1865" i="3"/>
  <c r="G1865" i="3"/>
  <c r="H1864" i="3"/>
  <c r="G1864" i="3"/>
  <c r="H1863" i="3"/>
  <c r="G1863" i="3"/>
  <c r="H1862" i="3"/>
  <c r="G1862" i="3"/>
  <c r="H1861" i="3"/>
  <c r="G1861" i="3"/>
  <c r="H1860" i="3"/>
  <c r="G1860" i="3"/>
  <c r="H1859" i="3"/>
  <c r="G1859" i="3"/>
  <c r="H1858" i="3"/>
  <c r="G1858" i="3"/>
  <c r="H1857" i="3"/>
  <c r="G1857" i="3"/>
  <c r="H1856" i="3"/>
  <c r="G1856" i="3"/>
  <c r="H1855" i="3"/>
  <c r="G1855" i="3"/>
  <c r="H1854" i="3"/>
  <c r="G1854" i="3"/>
  <c r="H1853" i="3"/>
  <c r="G1853" i="3"/>
  <c r="H1852" i="3"/>
  <c r="G1852" i="3"/>
  <c r="H1851" i="3"/>
  <c r="G1851" i="3"/>
  <c r="H1850" i="3"/>
  <c r="G1850" i="3"/>
  <c r="H1849" i="3"/>
  <c r="G1849" i="3"/>
  <c r="H1848" i="3"/>
  <c r="G1848" i="3"/>
  <c r="H1847" i="3"/>
  <c r="G1847" i="3"/>
  <c r="H1846" i="3"/>
  <c r="G1846" i="3"/>
  <c r="H1845" i="3"/>
  <c r="G1845" i="3"/>
  <c r="H1844" i="3"/>
  <c r="G1844" i="3"/>
  <c r="H1843" i="3"/>
  <c r="G1843" i="3"/>
  <c r="H1842" i="3"/>
  <c r="G1842" i="3"/>
  <c r="H1841" i="3"/>
  <c r="G1841" i="3"/>
  <c r="H1840" i="3"/>
  <c r="G1840" i="3"/>
  <c r="H1839" i="3"/>
  <c r="G1839" i="3"/>
  <c r="H1838" i="3"/>
  <c r="G1838" i="3"/>
  <c r="H1837" i="3"/>
  <c r="G1837" i="3"/>
  <c r="H1836" i="3"/>
  <c r="G1836" i="3"/>
  <c r="H1835" i="3"/>
  <c r="G1835" i="3"/>
  <c r="H1834" i="3"/>
  <c r="G1834" i="3"/>
  <c r="H1833" i="3"/>
  <c r="G1833" i="3"/>
  <c r="H1832" i="3"/>
  <c r="G1832" i="3"/>
  <c r="H1831" i="3"/>
  <c r="G1831" i="3"/>
  <c r="H1830" i="3"/>
  <c r="G1830" i="3"/>
  <c r="H1829" i="3"/>
  <c r="G1829" i="3"/>
  <c r="H1828" i="3"/>
  <c r="G1828" i="3"/>
  <c r="H1827" i="3"/>
  <c r="G1827" i="3"/>
  <c r="H1826" i="3"/>
  <c r="G1826" i="3"/>
  <c r="H1825" i="3"/>
  <c r="G1825" i="3"/>
  <c r="H1824" i="3"/>
  <c r="G1824" i="3"/>
  <c r="H1823" i="3"/>
  <c r="G1823" i="3"/>
  <c r="H1822" i="3"/>
  <c r="G1822" i="3"/>
  <c r="H1821" i="3"/>
  <c r="G1821" i="3"/>
  <c r="H1820" i="3"/>
  <c r="G1820" i="3"/>
  <c r="H1819" i="3"/>
  <c r="G1819" i="3"/>
  <c r="H1818" i="3"/>
  <c r="G1818" i="3"/>
  <c r="H1817" i="3"/>
  <c r="G1817" i="3"/>
  <c r="H1816" i="3"/>
  <c r="G1816" i="3"/>
  <c r="H1815" i="3"/>
  <c r="G1815" i="3"/>
  <c r="H1814" i="3"/>
  <c r="G1814" i="3"/>
  <c r="H1813" i="3"/>
  <c r="G1813" i="3"/>
  <c r="H1812" i="3"/>
  <c r="G1812" i="3"/>
  <c r="H1811" i="3"/>
  <c r="G1811" i="3"/>
  <c r="H1810" i="3"/>
  <c r="G1810" i="3"/>
  <c r="H1809" i="3"/>
  <c r="G1809" i="3"/>
  <c r="H1808" i="3"/>
  <c r="G1808" i="3"/>
  <c r="H1807" i="3"/>
  <c r="G1807" i="3"/>
  <c r="H1806" i="3"/>
  <c r="G1806" i="3"/>
  <c r="H1805" i="3"/>
  <c r="G1805" i="3"/>
  <c r="H1804" i="3"/>
  <c r="G1804" i="3"/>
  <c r="H1803" i="3"/>
  <c r="G1803" i="3"/>
  <c r="H1802" i="3"/>
  <c r="G1802" i="3"/>
  <c r="H1801" i="3"/>
  <c r="G1801" i="3"/>
  <c r="H1800" i="3"/>
  <c r="G1800" i="3"/>
  <c r="H1799" i="3"/>
  <c r="G1799" i="3"/>
  <c r="H1798" i="3"/>
  <c r="G1798" i="3"/>
  <c r="H1797" i="3"/>
  <c r="G1797" i="3"/>
  <c r="H1796" i="3"/>
  <c r="G1796" i="3"/>
  <c r="H1795" i="3"/>
  <c r="G1795" i="3"/>
  <c r="H1794" i="3"/>
  <c r="G1794" i="3"/>
  <c r="H1793" i="3"/>
  <c r="G1793" i="3"/>
  <c r="H1792" i="3"/>
  <c r="G1792" i="3"/>
  <c r="H1791" i="3"/>
  <c r="G1791" i="3"/>
  <c r="H1790" i="3"/>
  <c r="G1790" i="3"/>
  <c r="H1789" i="3"/>
  <c r="G1789" i="3"/>
  <c r="H1788" i="3"/>
  <c r="G1788" i="3"/>
  <c r="H1787" i="3"/>
  <c r="G1787" i="3"/>
  <c r="H1786" i="3"/>
  <c r="G1786" i="3"/>
  <c r="H1785" i="3"/>
  <c r="G1785" i="3"/>
  <c r="H1784" i="3"/>
  <c r="G1784" i="3"/>
  <c r="H1783" i="3"/>
  <c r="G1783" i="3"/>
  <c r="H1782" i="3"/>
  <c r="G1782" i="3"/>
  <c r="H1781" i="3"/>
  <c r="G1781" i="3"/>
  <c r="H1780" i="3"/>
  <c r="G1780" i="3"/>
  <c r="H1779" i="3"/>
  <c r="G1779" i="3"/>
  <c r="H1778" i="3"/>
  <c r="G1778" i="3"/>
  <c r="H1777" i="3"/>
  <c r="G1777" i="3"/>
  <c r="H1776" i="3"/>
  <c r="G1776" i="3"/>
  <c r="H1775" i="3"/>
  <c r="G1775" i="3"/>
  <c r="H1774" i="3"/>
  <c r="G1774" i="3"/>
  <c r="H1773" i="3"/>
  <c r="G1773" i="3"/>
  <c r="H1772" i="3"/>
  <c r="G1772" i="3"/>
  <c r="H1771" i="3"/>
  <c r="G1771" i="3"/>
  <c r="H1770" i="3"/>
  <c r="G1770" i="3"/>
  <c r="H1769" i="3"/>
  <c r="G1769" i="3"/>
  <c r="H1768" i="3"/>
  <c r="G1768" i="3"/>
  <c r="H1767" i="3"/>
  <c r="G1767" i="3"/>
  <c r="H1766" i="3"/>
  <c r="G1766" i="3"/>
  <c r="H1765" i="3"/>
  <c r="G1765" i="3"/>
  <c r="H1764" i="3"/>
  <c r="G1764" i="3"/>
  <c r="H1763" i="3"/>
  <c r="G1763" i="3"/>
  <c r="H1762" i="3"/>
  <c r="G1762" i="3"/>
  <c r="H1761" i="3"/>
  <c r="G1761" i="3"/>
  <c r="H1760" i="3"/>
  <c r="G1760" i="3"/>
  <c r="H1759" i="3"/>
  <c r="G1759" i="3"/>
  <c r="H1758" i="3"/>
  <c r="G1758" i="3"/>
  <c r="H1757" i="3"/>
  <c r="G1757" i="3"/>
  <c r="H1756" i="3"/>
  <c r="G1756" i="3"/>
  <c r="H1755" i="3"/>
  <c r="G1755" i="3"/>
  <c r="H1754" i="3"/>
  <c r="G1754" i="3"/>
  <c r="H1753" i="3"/>
  <c r="G1753" i="3"/>
  <c r="H1752" i="3"/>
  <c r="G1752" i="3"/>
  <c r="H1751" i="3"/>
  <c r="G1751" i="3"/>
  <c r="H1750" i="3"/>
  <c r="G1750" i="3"/>
  <c r="H1749" i="3"/>
  <c r="G1749" i="3"/>
  <c r="H1748" i="3"/>
  <c r="G1748" i="3"/>
  <c r="H1747" i="3"/>
  <c r="G1747" i="3"/>
  <c r="H1746" i="3"/>
  <c r="G1746" i="3"/>
  <c r="H1745" i="3"/>
  <c r="G1745" i="3"/>
  <c r="H1744" i="3"/>
  <c r="G1744" i="3"/>
  <c r="H1743" i="3"/>
  <c r="G1743" i="3"/>
  <c r="H1742" i="3"/>
  <c r="G1742" i="3"/>
  <c r="H1741" i="3"/>
  <c r="G1741" i="3"/>
  <c r="H1740" i="3"/>
  <c r="G1740" i="3"/>
  <c r="H1739" i="3"/>
  <c r="G1739" i="3"/>
  <c r="H1738" i="3"/>
  <c r="G1738" i="3"/>
  <c r="H1737" i="3"/>
  <c r="G1737" i="3"/>
  <c r="H1736" i="3"/>
  <c r="G1736" i="3"/>
  <c r="H1735" i="3"/>
  <c r="G1735" i="3"/>
  <c r="H1734" i="3"/>
  <c r="G1734" i="3"/>
  <c r="H1733" i="3"/>
  <c r="G1733" i="3"/>
  <c r="H1732" i="3"/>
  <c r="G1732" i="3"/>
  <c r="H1731" i="3"/>
  <c r="G1731" i="3"/>
  <c r="H1730" i="3"/>
  <c r="G1730" i="3"/>
  <c r="H1729" i="3"/>
  <c r="G1729" i="3"/>
  <c r="H1728" i="3"/>
  <c r="G1728" i="3"/>
  <c r="H1727" i="3"/>
  <c r="G1727" i="3"/>
  <c r="H1726" i="3"/>
  <c r="G1726" i="3"/>
  <c r="H1725" i="3"/>
  <c r="G1725" i="3"/>
  <c r="H1724" i="3"/>
  <c r="G1724" i="3"/>
  <c r="H1723" i="3"/>
  <c r="G1723" i="3"/>
  <c r="H1722" i="3"/>
  <c r="G1722" i="3"/>
  <c r="H1721" i="3"/>
  <c r="G1721" i="3"/>
  <c r="H1720" i="3"/>
  <c r="G1720" i="3"/>
  <c r="H1719" i="3"/>
  <c r="G1719" i="3"/>
  <c r="H1718" i="3"/>
  <c r="G1718" i="3"/>
  <c r="H1717" i="3"/>
  <c r="G1717" i="3"/>
  <c r="H1716" i="3"/>
  <c r="G1716" i="3"/>
  <c r="H1715" i="3"/>
  <c r="G1715" i="3"/>
  <c r="H1714" i="3"/>
  <c r="G1714" i="3"/>
  <c r="H1713" i="3"/>
  <c r="G1713" i="3"/>
  <c r="H1712" i="3"/>
  <c r="G1712" i="3"/>
  <c r="H1711" i="3"/>
  <c r="G1711" i="3"/>
  <c r="H1710" i="3"/>
  <c r="G1710" i="3"/>
  <c r="H1709" i="3"/>
  <c r="G1709" i="3"/>
  <c r="H1708" i="3"/>
  <c r="G1708" i="3"/>
  <c r="H1707" i="3"/>
  <c r="G1707" i="3"/>
  <c r="H1706" i="3"/>
  <c r="G1706" i="3"/>
  <c r="H1705" i="3"/>
  <c r="G1705" i="3"/>
  <c r="H1704" i="3"/>
  <c r="G1704" i="3"/>
  <c r="H1703" i="3"/>
  <c r="G1703" i="3"/>
  <c r="H1702" i="3"/>
  <c r="G1702" i="3"/>
  <c r="H1701" i="3"/>
  <c r="G1701" i="3"/>
  <c r="H1700" i="3"/>
  <c r="G1700" i="3"/>
  <c r="H1699" i="3"/>
  <c r="G1699" i="3"/>
  <c r="H1698" i="3"/>
  <c r="G1698" i="3"/>
  <c r="H1697" i="3"/>
  <c r="G1697" i="3"/>
  <c r="H1696" i="3"/>
  <c r="G1696" i="3"/>
  <c r="H1695" i="3"/>
  <c r="G1695" i="3"/>
  <c r="H1694" i="3"/>
  <c r="G1694" i="3"/>
  <c r="H1693" i="3"/>
  <c r="G1693" i="3"/>
  <c r="H1692" i="3"/>
  <c r="G1692" i="3"/>
  <c r="H1691" i="3"/>
  <c r="G1691" i="3"/>
  <c r="H1690" i="3"/>
  <c r="G1690" i="3"/>
  <c r="H1689" i="3"/>
  <c r="G1689" i="3"/>
  <c r="H1688" i="3"/>
  <c r="G1688" i="3"/>
  <c r="H1687" i="3"/>
  <c r="G1687" i="3"/>
  <c r="H1686" i="3"/>
  <c r="G1686" i="3"/>
  <c r="H1685" i="3"/>
  <c r="G1685" i="3"/>
  <c r="H1684" i="3"/>
  <c r="G1684" i="3"/>
  <c r="H1683" i="3"/>
  <c r="G1683" i="3"/>
  <c r="H1682" i="3"/>
  <c r="G1682" i="3"/>
  <c r="H1681" i="3"/>
  <c r="G1681" i="3"/>
  <c r="H1680" i="3"/>
  <c r="G1680" i="3"/>
  <c r="H1679" i="3"/>
  <c r="G1679" i="3"/>
  <c r="H1678" i="3"/>
  <c r="G1678" i="3"/>
  <c r="H1677" i="3"/>
  <c r="G1677" i="3"/>
  <c r="H1676" i="3"/>
  <c r="G1676" i="3"/>
  <c r="H1675" i="3"/>
  <c r="G1675" i="3"/>
  <c r="H1674" i="3"/>
  <c r="G1674" i="3"/>
  <c r="H1673" i="3"/>
  <c r="G1673" i="3"/>
  <c r="H1672" i="3"/>
  <c r="G1672" i="3"/>
  <c r="H1671" i="3"/>
  <c r="G1671" i="3"/>
  <c r="H1670" i="3"/>
  <c r="G1670" i="3"/>
  <c r="H1669" i="3"/>
  <c r="G1669" i="3"/>
  <c r="H1668" i="3"/>
  <c r="G1668" i="3"/>
  <c r="H1667" i="3"/>
  <c r="G1667" i="3"/>
  <c r="H1666" i="3"/>
  <c r="G1666" i="3"/>
  <c r="H1665" i="3"/>
  <c r="G1665" i="3"/>
  <c r="H1664" i="3"/>
  <c r="G1664" i="3"/>
  <c r="H1663" i="3"/>
  <c r="G1663" i="3"/>
  <c r="H1662" i="3"/>
  <c r="G1662" i="3"/>
  <c r="H1661" i="3"/>
  <c r="G1661" i="3"/>
  <c r="H1660" i="3"/>
  <c r="G1660" i="3"/>
  <c r="H1659" i="3"/>
  <c r="G1659" i="3"/>
  <c r="H1658" i="3"/>
  <c r="G1658" i="3"/>
  <c r="H1657" i="3"/>
  <c r="G1657" i="3"/>
  <c r="H1656" i="3"/>
  <c r="G1656" i="3"/>
  <c r="H1655" i="3"/>
  <c r="G1655" i="3"/>
  <c r="H1654" i="3"/>
  <c r="G1654" i="3"/>
  <c r="H1653" i="3"/>
  <c r="G1653" i="3"/>
  <c r="H1652" i="3"/>
  <c r="G1652" i="3"/>
  <c r="H1651" i="3"/>
  <c r="G1651" i="3"/>
  <c r="H1650" i="3"/>
  <c r="G1650" i="3"/>
  <c r="H1649" i="3"/>
  <c r="G1649" i="3"/>
  <c r="H1648" i="3"/>
  <c r="G1648" i="3"/>
  <c r="H1647" i="3"/>
  <c r="G1647" i="3"/>
  <c r="H1646" i="3"/>
  <c r="G1646" i="3"/>
  <c r="H1645" i="3"/>
  <c r="G1645" i="3"/>
  <c r="H1644" i="3"/>
  <c r="G1644" i="3"/>
  <c r="H1643" i="3"/>
  <c r="G1643" i="3"/>
  <c r="H1642" i="3"/>
  <c r="G1642" i="3"/>
  <c r="H1641" i="3"/>
  <c r="G1641" i="3"/>
  <c r="H1640" i="3"/>
  <c r="G1640" i="3"/>
  <c r="H1639" i="3"/>
  <c r="G1639" i="3"/>
  <c r="H1638" i="3"/>
  <c r="G1638" i="3"/>
  <c r="H1637" i="3"/>
  <c r="G1637" i="3"/>
  <c r="H1636" i="3"/>
  <c r="G1636" i="3"/>
  <c r="H1635" i="3"/>
  <c r="G1635" i="3"/>
  <c r="H1634" i="3"/>
  <c r="G1634" i="3"/>
  <c r="H1633" i="3"/>
  <c r="G1633" i="3"/>
  <c r="H1632" i="3"/>
  <c r="G1632" i="3"/>
  <c r="H1631" i="3"/>
  <c r="G1631" i="3"/>
  <c r="H1630" i="3"/>
  <c r="G1630" i="3"/>
  <c r="H1629" i="3"/>
  <c r="G1629" i="3"/>
  <c r="H1628" i="3"/>
  <c r="G1628" i="3"/>
  <c r="H1627" i="3"/>
  <c r="G1627" i="3"/>
  <c r="H1626" i="3"/>
  <c r="G1626" i="3"/>
  <c r="H1625" i="3"/>
  <c r="G1625" i="3"/>
  <c r="H1624" i="3"/>
  <c r="G1624" i="3"/>
  <c r="H1623" i="3"/>
  <c r="G1623" i="3"/>
  <c r="H1622" i="3"/>
  <c r="G1622" i="3"/>
  <c r="H1621" i="3"/>
  <c r="G1621" i="3"/>
  <c r="H1620" i="3"/>
  <c r="G1620" i="3"/>
  <c r="H1619" i="3"/>
  <c r="G1619" i="3"/>
  <c r="H1618" i="3"/>
  <c r="G1618" i="3"/>
  <c r="H1617" i="3"/>
  <c r="G1617" i="3"/>
  <c r="H1616" i="3"/>
  <c r="G1616" i="3"/>
  <c r="H1615" i="3"/>
  <c r="G1615" i="3"/>
  <c r="H1614" i="3"/>
  <c r="G1614" i="3"/>
  <c r="H1613" i="3"/>
  <c r="G1613" i="3"/>
  <c r="H1612" i="3"/>
  <c r="G1612" i="3"/>
  <c r="H1611" i="3"/>
  <c r="G1611" i="3"/>
  <c r="H1610" i="3"/>
  <c r="G1610" i="3"/>
  <c r="H1609" i="3"/>
  <c r="G1609" i="3"/>
  <c r="H1608" i="3"/>
  <c r="G1608" i="3"/>
  <c r="H1607" i="3"/>
  <c r="G1607" i="3"/>
  <c r="H1606" i="3"/>
  <c r="G1606" i="3"/>
  <c r="H1605" i="3"/>
  <c r="G1605" i="3"/>
  <c r="H1604" i="3"/>
  <c r="G1604" i="3"/>
  <c r="H1603" i="3"/>
  <c r="G1603" i="3"/>
  <c r="H1602" i="3"/>
  <c r="G1602" i="3"/>
  <c r="H1601" i="3"/>
  <c r="G1601" i="3"/>
  <c r="H1600" i="3"/>
  <c r="G1600" i="3"/>
  <c r="H1599" i="3"/>
  <c r="G1599" i="3"/>
  <c r="H1598" i="3"/>
  <c r="G1598" i="3"/>
  <c r="H1597" i="3"/>
  <c r="G1597" i="3"/>
  <c r="H1596" i="3"/>
  <c r="G1596" i="3"/>
  <c r="H1595" i="3"/>
  <c r="G1595" i="3"/>
  <c r="H1594" i="3"/>
  <c r="G1594" i="3"/>
  <c r="H1593" i="3"/>
  <c r="G1593" i="3"/>
  <c r="H1592" i="3"/>
  <c r="G1592" i="3"/>
  <c r="H1591" i="3"/>
  <c r="G1591" i="3"/>
  <c r="H1590" i="3"/>
  <c r="G1590" i="3"/>
  <c r="H1589" i="3"/>
  <c r="G1589" i="3"/>
  <c r="H1588" i="3"/>
  <c r="G1588" i="3"/>
  <c r="H1587" i="3"/>
  <c r="G1587" i="3"/>
  <c r="H1586" i="3"/>
  <c r="G1586" i="3"/>
  <c r="H1585" i="3"/>
  <c r="G1585" i="3"/>
  <c r="H1584" i="3"/>
  <c r="G1584" i="3"/>
  <c r="H1583" i="3"/>
  <c r="G1583" i="3"/>
  <c r="H1582" i="3"/>
  <c r="G1582" i="3"/>
  <c r="H1581" i="3"/>
  <c r="G1581" i="3"/>
  <c r="H1580" i="3"/>
  <c r="G1580" i="3"/>
  <c r="H1579" i="3"/>
  <c r="G1579" i="3"/>
  <c r="H1578" i="3"/>
  <c r="G1578" i="3"/>
  <c r="H1577" i="3"/>
  <c r="G1577" i="3"/>
  <c r="H1576" i="3"/>
  <c r="G1576" i="3"/>
  <c r="H1575" i="3"/>
  <c r="G1575" i="3"/>
  <c r="H1574" i="3"/>
  <c r="G1574" i="3"/>
  <c r="H1573" i="3"/>
  <c r="G1573" i="3"/>
  <c r="H1572" i="3"/>
  <c r="G1572" i="3"/>
  <c r="H1571" i="3"/>
  <c r="G1571" i="3"/>
  <c r="H1570" i="3"/>
  <c r="G1570" i="3"/>
  <c r="H1569" i="3"/>
  <c r="G1569" i="3"/>
  <c r="H1568" i="3"/>
  <c r="G1568" i="3"/>
  <c r="H1567" i="3"/>
  <c r="G1567" i="3"/>
  <c r="H1566" i="3"/>
  <c r="G1566" i="3"/>
  <c r="H1565" i="3"/>
  <c r="G1565" i="3"/>
  <c r="H1564" i="3"/>
  <c r="G1564" i="3"/>
  <c r="H1563" i="3"/>
  <c r="G1563" i="3"/>
  <c r="H1562" i="3"/>
  <c r="G1562" i="3"/>
  <c r="H1561" i="3"/>
  <c r="G1561" i="3"/>
  <c r="H1560" i="3"/>
  <c r="G1560" i="3"/>
  <c r="H1559" i="3"/>
  <c r="G1559" i="3"/>
  <c r="H1558" i="3"/>
  <c r="G1558" i="3"/>
  <c r="H1557" i="3"/>
  <c r="G1557" i="3"/>
  <c r="H1556" i="3"/>
  <c r="G1556" i="3"/>
  <c r="H1555" i="3"/>
  <c r="G1555" i="3"/>
  <c r="H1554" i="3"/>
  <c r="G1554" i="3"/>
  <c r="H1553" i="3"/>
  <c r="G1553" i="3"/>
  <c r="H1552" i="3"/>
  <c r="G1552" i="3"/>
  <c r="H1551" i="3"/>
  <c r="G1551" i="3"/>
  <c r="H1550" i="3"/>
  <c r="G1550" i="3"/>
  <c r="H1549" i="3"/>
  <c r="G1549" i="3"/>
  <c r="H1548" i="3"/>
  <c r="G1548" i="3"/>
  <c r="H1547" i="3"/>
  <c r="G1547" i="3"/>
  <c r="H1546" i="3"/>
  <c r="G1546" i="3"/>
  <c r="H1545" i="3"/>
  <c r="G1545" i="3"/>
  <c r="H1544" i="3"/>
  <c r="G1544" i="3"/>
  <c r="H1543" i="3"/>
  <c r="G1543" i="3"/>
  <c r="H1542" i="3"/>
  <c r="G1542" i="3"/>
  <c r="H1541" i="3"/>
  <c r="G1541" i="3"/>
  <c r="H1540" i="3"/>
  <c r="G1540" i="3"/>
  <c r="H1539" i="3"/>
  <c r="G1539" i="3"/>
  <c r="H1538" i="3"/>
  <c r="G1538" i="3"/>
  <c r="H1537" i="3"/>
  <c r="G1537" i="3"/>
  <c r="H1536" i="3"/>
  <c r="G1536" i="3"/>
  <c r="H1535" i="3"/>
  <c r="G1535" i="3"/>
  <c r="H1534" i="3"/>
  <c r="G1534" i="3"/>
  <c r="H1533" i="3"/>
  <c r="G1533" i="3"/>
  <c r="H1532" i="3"/>
  <c r="G1532" i="3"/>
  <c r="H1531" i="3"/>
  <c r="G1531" i="3"/>
  <c r="H1530" i="3"/>
  <c r="G1530" i="3"/>
  <c r="H1529" i="3"/>
  <c r="G1529" i="3"/>
  <c r="H1528" i="3"/>
  <c r="G1528" i="3"/>
  <c r="H1527" i="3"/>
  <c r="G1527" i="3"/>
  <c r="H1526" i="3"/>
  <c r="G1526" i="3"/>
  <c r="H1525" i="3"/>
  <c r="G1525" i="3"/>
  <c r="H1524" i="3"/>
  <c r="G1524" i="3"/>
  <c r="H1523" i="3"/>
  <c r="G1523" i="3"/>
  <c r="H1522" i="3"/>
  <c r="G1522" i="3"/>
  <c r="H1521" i="3"/>
  <c r="G1521" i="3"/>
  <c r="H1520" i="3"/>
  <c r="G1520" i="3"/>
  <c r="H1519" i="3"/>
  <c r="G1519" i="3"/>
  <c r="H1518" i="3"/>
  <c r="G1518" i="3"/>
  <c r="H1517" i="3"/>
  <c r="G1517" i="3"/>
  <c r="H1516" i="3"/>
  <c r="G1516" i="3"/>
  <c r="H1515" i="3"/>
  <c r="G1515" i="3"/>
  <c r="H1514" i="3"/>
  <c r="G1514" i="3"/>
  <c r="H1513" i="3"/>
  <c r="G1513" i="3"/>
  <c r="H1512" i="3"/>
  <c r="G1512" i="3"/>
  <c r="H1511" i="3"/>
  <c r="G1511" i="3"/>
  <c r="H1510" i="3"/>
  <c r="G1510" i="3"/>
  <c r="H1509" i="3"/>
  <c r="G1509" i="3"/>
  <c r="H1508" i="3"/>
  <c r="G1508" i="3"/>
  <c r="H1507" i="3"/>
  <c r="G1507" i="3"/>
  <c r="H1506" i="3"/>
  <c r="G1506" i="3"/>
  <c r="H1505" i="3"/>
  <c r="G1505" i="3"/>
  <c r="H1504" i="3"/>
  <c r="G1504" i="3"/>
  <c r="H1503" i="3"/>
  <c r="G1503" i="3"/>
  <c r="H1502" i="3"/>
  <c r="G1502" i="3"/>
  <c r="H1501" i="3"/>
  <c r="G1501" i="3"/>
  <c r="H1500" i="3"/>
  <c r="G1500" i="3"/>
  <c r="H1499" i="3"/>
  <c r="G1499" i="3"/>
  <c r="H1498" i="3"/>
  <c r="G1498" i="3"/>
  <c r="H1497" i="3"/>
  <c r="G1497" i="3"/>
  <c r="H1496" i="3"/>
  <c r="G1496" i="3"/>
  <c r="H1495" i="3"/>
  <c r="G1495" i="3"/>
  <c r="H1494" i="3"/>
  <c r="G1494" i="3"/>
  <c r="H1493" i="3"/>
  <c r="G1493" i="3"/>
  <c r="H1492" i="3"/>
  <c r="G1492" i="3"/>
  <c r="H1491" i="3"/>
  <c r="G1491" i="3"/>
  <c r="H1490" i="3"/>
  <c r="G1490" i="3"/>
  <c r="H1489" i="3"/>
  <c r="G1489" i="3"/>
  <c r="H1488" i="3"/>
  <c r="G1488" i="3"/>
  <c r="H1487" i="3"/>
  <c r="G1487" i="3"/>
  <c r="H1486" i="3"/>
  <c r="G1486" i="3"/>
  <c r="H1485" i="3"/>
  <c r="G1485" i="3"/>
  <c r="H1484" i="3"/>
  <c r="G1484" i="3"/>
  <c r="H1483" i="3"/>
  <c r="G1483" i="3"/>
  <c r="H1482" i="3"/>
  <c r="G1482" i="3"/>
  <c r="H1481" i="3"/>
  <c r="G1481" i="3"/>
  <c r="H1480" i="3"/>
  <c r="G1480" i="3"/>
  <c r="H1479" i="3"/>
  <c r="G1479" i="3"/>
  <c r="H1478" i="3"/>
  <c r="G1478" i="3"/>
  <c r="H1477" i="3"/>
  <c r="G1477" i="3"/>
  <c r="H1476" i="3"/>
  <c r="G1476" i="3"/>
  <c r="H1475" i="3"/>
  <c r="G1475" i="3"/>
  <c r="H1474" i="3"/>
  <c r="G1474" i="3"/>
  <c r="H1473" i="3"/>
  <c r="G1473" i="3"/>
  <c r="H1472" i="3"/>
  <c r="G1472" i="3"/>
  <c r="H1471" i="3"/>
  <c r="G1471" i="3"/>
  <c r="H1470" i="3"/>
  <c r="G1470" i="3"/>
  <c r="H1469" i="3"/>
  <c r="G1469" i="3"/>
  <c r="H1468" i="3"/>
  <c r="G1468" i="3"/>
  <c r="H1467" i="3"/>
  <c r="G1467" i="3"/>
  <c r="H1466" i="3"/>
  <c r="G1466" i="3"/>
  <c r="H1465" i="3"/>
  <c r="G1465" i="3"/>
  <c r="H1464" i="3"/>
  <c r="G1464" i="3"/>
  <c r="H1463" i="3"/>
  <c r="G1463" i="3"/>
  <c r="H1462" i="3"/>
  <c r="G1462" i="3"/>
  <c r="H1461" i="3"/>
  <c r="G1461" i="3"/>
  <c r="H1460" i="3"/>
  <c r="G1460" i="3"/>
  <c r="H1459" i="3"/>
  <c r="G1459" i="3"/>
  <c r="H1458" i="3"/>
  <c r="G1458" i="3"/>
  <c r="H1457" i="3"/>
  <c r="G1457" i="3"/>
  <c r="H1456" i="3"/>
  <c r="G1456" i="3"/>
  <c r="H1455" i="3"/>
  <c r="G1455" i="3"/>
  <c r="H1454" i="3"/>
  <c r="G1454" i="3"/>
  <c r="H1453" i="3"/>
  <c r="G1453" i="3"/>
  <c r="H1452" i="3"/>
  <c r="G1452" i="3"/>
  <c r="H1451" i="3"/>
  <c r="G1451" i="3"/>
  <c r="H1450" i="3"/>
  <c r="G1450" i="3"/>
  <c r="H1449" i="3"/>
  <c r="G1449" i="3"/>
  <c r="H1448" i="3"/>
  <c r="G1448" i="3"/>
  <c r="H1447" i="3"/>
  <c r="G1447" i="3"/>
  <c r="H1446" i="3"/>
  <c r="G1446" i="3"/>
  <c r="H1445" i="3"/>
  <c r="G1445" i="3"/>
  <c r="H1444" i="3"/>
  <c r="G1444" i="3"/>
  <c r="H1443" i="3"/>
  <c r="G1443" i="3"/>
  <c r="H1442" i="3"/>
  <c r="G1442" i="3"/>
  <c r="H1441" i="3"/>
  <c r="G1441" i="3"/>
  <c r="H1440" i="3"/>
  <c r="G1440" i="3"/>
  <c r="H1439" i="3"/>
  <c r="G1439" i="3"/>
  <c r="H1438" i="3"/>
  <c r="G1438" i="3"/>
  <c r="H1437" i="3"/>
  <c r="G1437" i="3"/>
  <c r="H1436" i="3"/>
  <c r="G1436" i="3"/>
  <c r="H1435" i="3"/>
  <c r="G1435" i="3"/>
  <c r="H1434" i="3"/>
  <c r="G1434" i="3"/>
  <c r="H1433" i="3"/>
  <c r="G1433" i="3"/>
  <c r="H1432" i="3"/>
  <c r="G1432" i="3"/>
  <c r="H1431" i="3"/>
  <c r="G1431" i="3"/>
  <c r="H1430" i="3"/>
  <c r="G1430" i="3"/>
  <c r="H1429" i="3"/>
  <c r="G1429" i="3"/>
  <c r="H1428" i="3"/>
  <c r="G1428" i="3"/>
  <c r="H1427" i="3"/>
  <c r="G1427" i="3"/>
  <c r="H1426" i="3"/>
  <c r="G1426" i="3"/>
  <c r="H1425" i="3"/>
  <c r="G1425" i="3"/>
  <c r="H1424" i="3"/>
  <c r="G1424" i="3"/>
  <c r="H1423" i="3"/>
  <c r="G1423" i="3"/>
  <c r="H1422" i="3"/>
  <c r="G1422" i="3"/>
  <c r="H1421" i="3"/>
  <c r="G1421" i="3"/>
  <c r="H1420" i="3"/>
  <c r="G1420" i="3"/>
  <c r="H1419" i="3"/>
  <c r="G1419" i="3"/>
  <c r="H1418" i="3"/>
  <c r="G1418" i="3"/>
  <c r="H1417" i="3"/>
  <c r="G1417" i="3"/>
  <c r="H1416" i="3"/>
  <c r="G1416" i="3"/>
  <c r="H1415" i="3"/>
  <c r="G1415" i="3"/>
  <c r="H1414" i="3"/>
  <c r="G1414" i="3"/>
  <c r="H1413" i="3"/>
  <c r="G1413" i="3"/>
  <c r="H1412" i="3"/>
  <c r="G1412" i="3"/>
  <c r="H1411" i="3"/>
  <c r="G1411" i="3"/>
  <c r="H1410" i="3"/>
  <c r="G1410" i="3"/>
  <c r="H1409" i="3"/>
  <c r="G1409" i="3"/>
  <c r="H1408" i="3"/>
  <c r="G1408" i="3"/>
  <c r="H1407" i="3"/>
  <c r="G1407" i="3"/>
  <c r="H1406" i="3"/>
  <c r="G1406" i="3"/>
  <c r="H1405" i="3"/>
  <c r="G1405" i="3"/>
  <c r="H1404" i="3"/>
  <c r="G1404" i="3"/>
  <c r="H1403" i="3"/>
  <c r="G1403" i="3"/>
  <c r="H1402" i="3"/>
  <c r="G1402" i="3"/>
  <c r="H1401" i="3"/>
  <c r="G1401" i="3"/>
  <c r="H1400" i="3"/>
  <c r="G1400" i="3"/>
  <c r="H1399" i="3"/>
  <c r="G1399" i="3"/>
  <c r="H1398" i="3"/>
  <c r="G1398" i="3"/>
  <c r="H1397" i="3"/>
  <c r="G1397" i="3"/>
  <c r="H1396" i="3"/>
  <c r="G1396" i="3"/>
  <c r="H1395" i="3"/>
  <c r="G1395" i="3"/>
  <c r="H1394" i="3"/>
  <c r="G1394" i="3"/>
  <c r="H1393" i="3"/>
  <c r="G1393" i="3"/>
  <c r="H1392" i="3"/>
  <c r="G1392" i="3"/>
  <c r="H1391" i="3"/>
  <c r="G1391" i="3"/>
  <c r="H1390" i="3"/>
  <c r="G1390" i="3"/>
  <c r="H1389" i="3"/>
  <c r="G1389" i="3"/>
  <c r="H1388" i="3"/>
  <c r="G1388" i="3"/>
  <c r="H1387" i="3"/>
  <c r="G1387" i="3"/>
  <c r="H1386" i="3"/>
  <c r="G1386" i="3"/>
  <c r="H1385" i="3"/>
  <c r="G1385" i="3"/>
  <c r="H1384" i="3"/>
  <c r="G1384" i="3"/>
  <c r="H1383" i="3"/>
  <c r="G1383" i="3"/>
  <c r="H1382" i="3"/>
  <c r="G1382" i="3"/>
  <c r="H1381" i="3"/>
  <c r="G1381" i="3"/>
  <c r="H1380" i="3"/>
  <c r="G1380" i="3"/>
  <c r="H1379" i="3"/>
  <c r="G1379" i="3"/>
  <c r="H1378" i="3"/>
  <c r="G1378" i="3"/>
  <c r="H1377" i="3"/>
  <c r="G1377" i="3"/>
  <c r="H1376" i="3"/>
  <c r="G1376" i="3"/>
  <c r="H1375" i="3"/>
  <c r="G1375" i="3"/>
  <c r="H1374" i="3"/>
  <c r="G1374" i="3"/>
  <c r="H1373" i="3"/>
  <c r="G1373" i="3"/>
  <c r="H1372" i="3"/>
  <c r="G1372" i="3"/>
  <c r="H1371" i="3"/>
  <c r="G1371" i="3"/>
  <c r="H1370" i="3"/>
  <c r="G1370" i="3"/>
  <c r="H1369" i="3"/>
  <c r="G1369" i="3"/>
  <c r="H1368" i="3"/>
  <c r="G1368" i="3"/>
  <c r="H1367" i="3"/>
  <c r="G1367" i="3"/>
  <c r="H1366" i="3"/>
  <c r="G1366" i="3"/>
  <c r="H1365" i="3"/>
  <c r="G1365" i="3"/>
  <c r="H1364" i="3"/>
  <c r="G1364" i="3"/>
  <c r="H1363" i="3"/>
  <c r="G1363" i="3"/>
  <c r="H1362" i="3"/>
  <c r="G1362" i="3"/>
  <c r="H1361" i="3"/>
  <c r="G1361" i="3"/>
  <c r="H1360" i="3"/>
  <c r="G1360" i="3"/>
  <c r="H1359" i="3"/>
  <c r="G1359" i="3"/>
  <c r="H1358" i="3"/>
  <c r="G1358" i="3"/>
  <c r="H1357" i="3"/>
  <c r="G1357" i="3"/>
  <c r="H1356" i="3"/>
  <c r="G1356" i="3"/>
  <c r="H1355" i="3"/>
  <c r="G1355" i="3"/>
  <c r="H1354" i="3"/>
  <c r="G1354" i="3"/>
  <c r="H1353" i="3"/>
  <c r="G1353" i="3"/>
  <c r="H1352" i="3"/>
  <c r="G1352" i="3"/>
  <c r="H1351" i="3"/>
  <c r="G1351" i="3"/>
  <c r="H1350" i="3"/>
  <c r="G1350" i="3"/>
  <c r="H1349" i="3"/>
  <c r="G1349" i="3"/>
  <c r="H1348" i="3"/>
  <c r="G1348" i="3"/>
  <c r="H1347" i="3"/>
  <c r="G1347" i="3"/>
  <c r="H1346" i="3"/>
  <c r="G1346" i="3"/>
  <c r="H1345" i="3"/>
  <c r="G1345" i="3"/>
  <c r="H1344" i="3"/>
  <c r="G1344" i="3"/>
  <c r="H1343" i="3"/>
  <c r="G1343" i="3"/>
  <c r="H1342" i="3"/>
  <c r="G1342" i="3"/>
  <c r="H1341" i="3"/>
  <c r="G1341" i="3"/>
  <c r="H1340" i="3"/>
  <c r="G1340" i="3"/>
  <c r="H1339" i="3"/>
  <c r="G1339" i="3"/>
  <c r="H1338" i="3"/>
  <c r="G1338" i="3"/>
  <c r="H1337" i="3"/>
  <c r="G1337" i="3"/>
  <c r="H1336" i="3"/>
  <c r="G1336" i="3"/>
  <c r="H1335" i="3"/>
  <c r="G1335" i="3"/>
  <c r="H1334" i="3"/>
  <c r="G1334" i="3"/>
  <c r="H1333" i="3"/>
  <c r="G1333" i="3"/>
  <c r="H1332" i="3"/>
  <c r="G1332" i="3"/>
  <c r="H1331" i="3"/>
  <c r="G1331" i="3"/>
  <c r="H1330" i="3"/>
  <c r="G1330" i="3"/>
  <c r="H1329" i="3"/>
  <c r="G1329" i="3"/>
  <c r="H1328" i="3"/>
  <c r="G1328" i="3"/>
  <c r="H1327" i="3"/>
  <c r="G1327" i="3"/>
  <c r="H1326" i="3"/>
  <c r="G1326" i="3"/>
  <c r="H1325" i="3"/>
  <c r="G1325" i="3"/>
  <c r="H1324" i="3"/>
  <c r="G1324" i="3"/>
  <c r="H1323" i="3"/>
  <c r="G1323" i="3"/>
  <c r="H1322" i="3"/>
  <c r="G1322" i="3"/>
  <c r="H1321" i="3"/>
  <c r="G1321" i="3"/>
  <c r="H1320" i="3"/>
  <c r="G1320" i="3"/>
  <c r="H1319" i="3"/>
  <c r="G1319" i="3"/>
  <c r="H1318" i="3"/>
  <c r="G1318" i="3"/>
  <c r="H1317" i="3"/>
  <c r="G1317" i="3"/>
  <c r="H1316" i="3"/>
  <c r="G1316" i="3"/>
  <c r="H1315" i="3"/>
  <c r="G1315" i="3"/>
  <c r="H1314" i="3"/>
  <c r="G1314" i="3"/>
  <c r="H1313" i="3"/>
  <c r="G1313" i="3"/>
  <c r="H1312" i="3"/>
  <c r="G1312" i="3"/>
  <c r="H1311" i="3"/>
  <c r="G1311" i="3"/>
  <c r="H1310" i="3"/>
  <c r="G1310" i="3"/>
  <c r="H1309" i="3"/>
  <c r="G1309" i="3"/>
  <c r="H1308" i="3"/>
  <c r="G1308" i="3"/>
  <c r="H1307" i="3"/>
  <c r="G1307" i="3"/>
  <c r="H1306" i="3"/>
  <c r="G1306" i="3"/>
  <c r="H1305" i="3"/>
  <c r="G1305" i="3"/>
  <c r="H1304" i="3"/>
  <c r="G1304" i="3"/>
  <c r="H1303" i="3"/>
  <c r="G1303" i="3"/>
  <c r="H1302" i="3"/>
  <c r="G1302" i="3"/>
  <c r="H1301" i="3"/>
  <c r="G1301" i="3"/>
  <c r="H1300" i="3"/>
  <c r="G1300" i="3"/>
  <c r="H1299" i="3"/>
  <c r="G1299" i="3"/>
  <c r="H1298" i="3"/>
  <c r="G1298" i="3"/>
  <c r="H1297" i="3"/>
  <c r="G1297" i="3"/>
  <c r="H1296" i="3"/>
  <c r="G1296" i="3"/>
  <c r="H1295" i="3"/>
  <c r="G1295" i="3"/>
  <c r="H1294" i="3"/>
  <c r="G1294" i="3"/>
  <c r="H1293" i="3"/>
  <c r="G1293" i="3"/>
  <c r="H1292" i="3"/>
  <c r="G1292" i="3"/>
  <c r="H1291" i="3"/>
  <c r="G1291" i="3"/>
  <c r="H1290" i="3"/>
  <c r="G1290" i="3"/>
  <c r="H1289" i="3"/>
  <c r="G1289" i="3"/>
  <c r="H1288" i="3"/>
  <c r="G1288" i="3"/>
  <c r="H1287" i="3"/>
  <c r="G1287" i="3"/>
  <c r="H1286" i="3"/>
  <c r="G1286" i="3"/>
  <c r="H1285" i="3"/>
  <c r="G1285" i="3"/>
  <c r="H1284" i="3"/>
  <c r="G1284" i="3"/>
  <c r="H1283" i="3"/>
  <c r="G1283" i="3"/>
  <c r="H1282" i="3"/>
  <c r="G1282" i="3"/>
  <c r="H1281" i="3"/>
  <c r="G1281" i="3"/>
  <c r="H1280" i="3"/>
  <c r="G1280" i="3"/>
  <c r="H1279" i="3"/>
  <c r="G1279" i="3"/>
  <c r="H1278" i="3"/>
  <c r="G1278" i="3"/>
  <c r="H1277" i="3"/>
  <c r="G1277" i="3"/>
  <c r="H1276" i="3"/>
  <c r="G1276" i="3"/>
  <c r="H1275" i="3"/>
  <c r="G1275" i="3"/>
  <c r="H1274" i="3"/>
  <c r="G1274" i="3"/>
  <c r="H1273" i="3"/>
  <c r="G1273" i="3"/>
  <c r="H1272" i="3"/>
  <c r="G1272" i="3"/>
  <c r="H1271" i="3"/>
  <c r="G1271" i="3"/>
  <c r="H1270" i="3"/>
  <c r="G1270" i="3"/>
  <c r="H1269" i="3"/>
  <c r="G1269" i="3"/>
  <c r="H1268" i="3"/>
  <c r="G1268" i="3"/>
  <c r="H1267" i="3"/>
  <c r="G1267" i="3"/>
  <c r="H1266" i="3"/>
  <c r="G1266" i="3"/>
  <c r="H1265" i="3"/>
  <c r="G1265" i="3"/>
  <c r="H1264" i="3"/>
  <c r="G1264" i="3"/>
  <c r="H1263" i="3"/>
  <c r="G1263" i="3"/>
  <c r="H1262" i="3"/>
  <c r="G1262" i="3"/>
  <c r="H1261" i="3"/>
  <c r="G1261" i="3"/>
  <c r="H1260" i="3"/>
  <c r="G1260" i="3"/>
  <c r="H1259" i="3"/>
  <c r="G1259" i="3"/>
  <c r="H1258" i="3"/>
  <c r="G1258" i="3"/>
  <c r="H1257" i="3"/>
  <c r="G1257" i="3"/>
  <c r="H1256" i="3"/>
  <c r="G1256" i="3"/>
  <c r="H1255" i="3"/>
  <c r="G1255" i="3"/>
  <c r="H1254" i="3"/>
  <c r="G1254" i="3"/>
  <c r="H1253" i="3"/>
  <c r="G1253" i="3"/>
  <c r="H1252" i="3"/>
  <c r="G1252" i="3"/>
  <c r="H1251" i="3"/>
  <c r="G1251" i="3"/>
  <c r="H1250" i="3"/>
  <c r="G1250" i="3"/>
  <c r="H1249" i="3"/>
  <c r="G1249" i="3"/>
  <c r="H1248" i="3"/>
  <c r="G1248" i="3"/>
  <c r="H1247" i="3"/>
  <c r="G1247" i="3"/>
  <c r="H1246" i="3"/>
  <c r="G1246" i="3"/>
  <c r="H1245" i="3"/>
  <c r="G1245" i="3"/>
  <c r="H1244" i="3"/>
  <c r="G1244" i="3"/>
  <c r="H1243" i="3"/>
  <c r="G1243" i="3"/>
  <c r="H1242" i="3"/>
  <c r="G1242" i="3"/>
  <c r="H1241" i="3"/>
  <c r="G1241" i="3"/>
  <c r="H1240" i="3"/>
  <c r="G1240" i="3"/>
  <c r="H1239" i="3"/>
  <c r="G1239" i="3"/>
  <c r="H1238" i="3"/>
  <c r="G1238" i="3"/>
  <c r="H1237" i="3"/>
  <c r="G1237" i="3"/>
  <c r="H1236" i="3"/>
  <c r="G1236" i="3"/>
  <c r="H1235" i="3"/>
  <c r="G1235" i="3"/>
  <c r="H1234" i="3"/>
  <c r="G1234" i="3"/>
  <c r="H1233" i="3"/>
  <c r="G1233" i="3"/>
  <c r="H1232" i="3"/>
  <c r="G1232" i="3"/>
  <c r="H1231" i="3"/>
  <c r="G1231" i="3"/>
  <c r="H1230" i="3"/>
  <c r="G1230" i="3"/>
  <c r="H1229" i="3"/>
  <c r="G1229" i="3"/>
  <c r="H1228" i="3"/>
  <c r="G1228" i="3"/>
  <c r="H1227" i="3"/>
  <c r="G1227" i="3"/>
  <c r="H1226" i="3"/>
  <c r="G1226" i="3"/>
  <c r="H1225" i="3"/>
  <c r="G1225" i="3"/>
  <c r="H1224" i="3"/>
  <c r="G1224" i="3"/>
  <c r="H1223" i="3"/>
  <c r="G1223" i="3"/>
  <c r="H1222" i="3"/>
  <c r="G1222" i="3"/>
  <c r="H1221" i="3"/>
  <c r="G1221" i="3"/>
  <c r="H1220" i="3"/>
  <c r="G1220" i="3"/>
  <c r="H1219" i="3"/>
  <c r="G1219" i="3"/>
  <c r="H1218" i="3"/>
  <c r="G1218" i="3"/>
  <c r="H1217" i="3"/>
  <c r="G1217" i="3"/>
  <c r="H1216" i="3"/>
  <c r="G1216" i="3"/>
  <c r="H1215" i="3"/>
  <c r="G1215" i="3"/>
  <c r="H1214" i="3"/>
  <c r="G1214" i="3"/>
  <c r="H1213" i="3"/>
  <c r="G1213" i="3"/>
  <c r="H1212" i="3"/>
  <c r="G1212" i="3"/>
  <c r="H1211" i="3"/>
  <c r="G1211" i="3"/>
  <c r="H1210" i="3"/>
  <c r="G1210" i="3"/>
  <c r="H1209" i="3"/>
  <c r="G1209" i="3"/>
  <c r="H1208" i="3"/>
  <c r="G1208" i="3"/>
  <c r="H1207" i="3"/>
  <c r="G1207" i="3"/>
  <c r="H1206" i="3"/>
  <c r="G1206" i="3"/>
  <c r="H1205" i="3"/>
  <c r="G1205" i="3"/>
  <c r="H1204" i="3"/>
  <c r="G1204" i="3"/>
  <c r="H1203" i="3"/>
  <c r="G1203" i="3"/>
  <c r="H1202" i="3"/>
  <c r="G1202" i="3"/>
  <c r="H1201" i="3"/>
  <c r="G1201" i="3"/>
  <c r="H1200" i="3"/>
  <c r="G1200" i="3"/>
  <c r="H1199" i="3"/>
  <c r="G1199" i="3"/>
  <c r="H1198" i="3"/>
  <c r="G1198" i="3"/>
  <c r="H1197" i="3"/>
  <c r="G1197" i="3"/>
  <c r="H1196" i="3"/>
  <c r="G1196" i="3"/>
  <c r="H1195" i="3"/>
  <c r="G1195" i="3"/>
  <c r="H1194" i="3"/>
  <c r="G1194" i="3"/>
  <c r="H1193" i="3"/>
  <c r="G1193" i="3"/>
  <c r="H1192" i="3"/>
  <c r="G1192" i="3"/>
  <c r="H1191" i="3"/>
  <c r="G1191" i="3"/>
  <c r="H1190" i="3"/>
  <c r="G1190" i="3"/>
  <c r="H1189" i="3"/>
  <c r="G1189" i="3"/>
  <c r="H1188" i="3"/>
  <c r="G1188" i="3"/>
  <c r="H1187" i="3"/>
  <c r="G1187" i="3"/>
  <c r="H1186" i="3"/>
  <c r="G1186" i="3"/>
  <c r="H1185" i="3"/>
  <c r="G1185" i="3"/>
  <c r="H1184" i="3"/>
  <c r="G1184" i="3"/>
  <c r="H1183" i="3"/>
  <c r="G1183" i="3"/>
  <c r="H1182" i="3"/>
  <c r="G1182" i="3"/>
  <c r="H1181" i="3"/>
  <c r="G1181" i="3"/>
  <c r="H1180" i="3"/>
  <c r="G1180" i="3"/>
  <c r="H1179" i="3"/>
  <c r="G1179" i="3"/>
  <c r="H1178" i="3"/>
  <c r="G1178" i="3"/>
  <c r="H1177" i="3"/>
  <c r="G1177" i="3"/>
  <c r="H1176" i="3"/>
  <c r="G1176" i="3"/>
  <c r="H1175" i="3"/>
  <c r="G1175" i="3"/>
  <c r="H1174" i="3"/>
  <c r="G1174" i="3"/>
  <c r="H1173" i="3"/>
  <c r="G1173" i="3"/>
  <c r="H1172" i="3"/>
  <c r="G1172" i="3"/>
  <c r="H1171" i="3"/>
  <c r="G1171" i="3"/>
  <c r="H1170" i="3"/>
  <c r="G1170" i="3"/>
  <c r="H1169" i="3"/>
  <c r="G1169" i="3"/>
  <c r="H1168" i="3"/>
  <c r="G1168" i="3"/>
  <c r="H1167" i="3"/>
  <c r="G1167" i="3"/>
  <c r="H1166" i="3"/>
  <c r="G1166" i="3"/>
  <c r="H1165" i="3"/>
  <c r="G1165" i="3"/>
  <c r="H1164" i="3"/>
  <c r="G1164" i="3"/>
  <c r="H1163" i="3"/>
  <c r="G1163" i="3"/>
  <c r="H1162" i="3"/>
  <c r="G1162" i="3"/>
  <c r="H1161" i="3"/>
  <c r="G1161" i="3"/>
  <c r="H1160" i="3"/>
  <c r="G1160" i="3"/>
  <c r="H1159" i="3"/>
  <c r="G1159" i="3"/>
  <c r="H1158" i="3"/>
  <c r="G1158" i="3"/>
  <c r="H1157" i="3"/>
  <c r="G1157" i="3"/>
  <c r="H1156" i="3"/>
  <c r="G1156" i="3"/>
  <c r="H1155" i="3"/>
  <c r="G1155" i="3"/>
  <c r="H1154" i="3"/>
  <c r="G1154" i="3"/>
  <c r="H1153" i="3"/>
  <c r="G1153" i="3"/>
  <c r="H1152" i="3"/>
  <c r="G1152" i="3"/>
  <c r="H1151" i="3"/>
  <c r="G1151" i="3"/>
  <c r="H1150" i="3"/>
  <c r="G1150" i="3"/>
  <c r="H1149" i="3"/>
  <c r="G1149" i="3"/>
  <c r="H1148" i="3"/>
  <c r="G1148" i="3"/>
  <c r="H1147" i="3"/>
  <c r="G1147" i="3"/>
  <c r="H1146" i="3"/>
  <c r="G1146" i="3"/>
  <c r="H1145" i="3"/>
  <c r="G1145" i="3"/>
  <c r="H1144" i="3"/>
  <c r="G1144" i="3"/>
  <c r="H1143" i="3"/>
  <c r="G1143" i="3"/>
  <c r="H1142" i="3"/>
  <c r="G1142" i="3"/>
  <c r="H1141" i="3"/>
  <c r="G1141" i="3"/>
  <c r="H1140" i="3"/>
  <c r="G1140" i="3"/>
  <c r="H1139" i="3"/>
  <c r="G1139" i="3"/>
  <c r="H1138" i="3"/>
  <c r="G1138" i="3"/>
  <c r="H1137" i="3"/>
  <c r="G1137" i="3"/>
  <c r="H1136" i="3"/>
  <c r="G1136" i="3"/>
  <c r="H1135" i="3"/>
  <c r="G1135" i="3"/>
  <c r="H1134" i="3"/>
  <c r="G1134" i="3"/>
  <c r="H1133" i="3"/>
  <c r="G1133" i="3"/>
  <c r="H1132" i="3"/>
  <c r="G1132" i="3"/>
  <c r="H1131" i="3"/>
  <c r="G1131" i="3"/>
  <c r="H1130" i="3"/>
  <c r="G1130" i="3"/>
  <c r="H1129" i="3"/>
  <c r="G1129" i="3"/>
  <c r="H1128" i="3"/>
  <c r="G1128" i="3"/>
  <c r="H1127" i="3"/>
  <c r="G1127" i="3"/>
  <c r="H1126" i="3"/>
  <c r="G1126" i="3"/>
  <c r="H1125" i="3"/>
  <c r="G1125" i="3"/>
  <c r="H1124" i="3"/>
  <c r="G1124" i="3"/>
  <c r="H1123" i="3"/>
  <c r="G1123" i="3"/>
  <c r="H1122" i="3"/>
  <c r="G1122" i="3"/>
  <c r="H1121" i="3"/>
  <c r="G1121" i="3"/>
  <c r="H1120" i="3"/>
  <c r="G1120" i="3"/>
  <c r="H1119" i="3"/>
  <c r="G1119" i="3"/>
  <c r="H1118" i="3"/>
  <c r="G1118" i="3"/>
  <c r="H1117" i="3"/>
  <c r="G1117" i="3"/>
  <c r="H1116" i="3"/>
  <c r="G1116" i="3"/>
  <c r="H1115" i="3"/>
  <c r="G1115" i="3"/>
  <c r="H1114" i="3"/>
  <c r="G1114" i="3"/>
  <c r="H1113" i="3"/>
  <c r="G1113" i="3"/>
  <c r="H1112" i="3"/>
  <c r="G1112" i="3"/>
  <c r="H1111" i="3"/>
  <c r="G1111" i="3"/>
  <c r="H1110" i="3"/>
  <c r="G1110" i="3"/>
  <c r="H1109" i="3"/>
  <c r="G1109" i="3"/>
  <c r="H1108" i="3"/>
  <c r="G1108" i="3"/>
  <c r="H1107" i="3"/>
  <c r="G1107" i="3"/>
  <c r="H1106" i="3"/>
  <c r="G1106" i="3"/>
  <c r="H1105" i="3"/>
  <c r="G1105" i="3"/>
  <c r="H1104" i="3"/>
  <c r="G1104" i="3"/>
  <c r="H1103" i="3"/>
  <c r="G1103" i="3"/>
  <c r="H1102" i="3"/>
  <c r="G1102" i="3"/>
  <c r="H1101" i="3"/>
  <c r="G1101" i="3"/>
  <c r="H1100" i="3"/>
  <c r="G1100" i="3"/>
  <c r="H1099" i="3"/>
  <c r="G1099" i="3"/>
  <c r="H1098" i="3"/>
  <c r="G1098" i="3"/>
  <c r="H1097" i="3"/>
  <c r="G1097" i="3"/>
  <c r="H1096" i="3"/>
  <c r="G1096" i="3"/>
  <c r="H1095" i="3"/>
  <c r="G1095" i="3"/>
  <c r="H1094" i="3"/>
  <c r="G1094" i="3"/>
  <c r="H1093" i="3"/>
  <c r="G1093" i="3"/>
  <c r="H1092" i="3"/>
  <c r="G1092" i="3"/>
  <c r="H1091" i="3"/>
  <c r="G1091" i="3"/>
  <c r="H1090" i="3"/>
  <c r="G1090" i="3"/>
  <c r="H1089" i="3"/>
  <c r="G1089" i="3"/>
  <c r="H1088" i="3"/>
  <c r="G1088" i="3"/>
  <c r="H1087" i="3"/>
  <c r="G1087" i="3"/>
  <c r="H1086" i="3"/>
  <c r="G1086" i="3"/>
  <c r="H1085" i="3"/>
  <c r="G1085" i="3"/>
  <c r="H1084" i="3"/>
  <c r="G1084" i="3"/>
  <c r="H1083" i="3"/>
  <c r="G1083" i="3"/>
  <c r="H1082" i="3"/>
  <c r="G1082" i="3"/>
  <c r="H1081" i="3"/>
  <c r="G1081" i="3"/>
  <c r="H1080" i="3"/>
  <c r="G1080" i="3"/>
  <c r="H1079" i="3"/>
  <c r="G1079" i="3"/>
  <c r="H1078" i="3"/>
  <c r="G1078" i="3"/>
  <c r="H1077" i="3"/>
  <c r="G1077" i="3"/>
  <c r="H1076" i="3"/>
  <c r="G1076" i="3"/>
  <c r="H1075" i="3"/>
  <c r="G1075" i="3"/>
  <c r="H1074" i="3"/>
  <c r="G1074" i="3"/>
  <c r="H1073" i="3"/>
  <c r="G1073" i="3"/>
  <c r="H1072" i="3"/>
  <c r="G1072" i="3"/>
  <c r="H1071" i="3"/>
  <c r="G1071" i="3"/>
  <c r="H1070" i="3"/>
  <c r="G1070" i="3"/>
  <c r="H1069" i="3"/>
  <c r="G1069" i="3"/>
  <c r="H1068" i="3"/>
  <c r="G1068" i="3"/>
  <c r="H1067" i="3"/>
  <c r="G1067" i="3"/>
  <c r="H1066" i="3"/>
  <c r="G1066" i="3"/>
  <c r="H1065" i="3"/>
  <c r="G1065" i="3"/>
  <c r="H1064" i="3"/>
  <c r="G1064" i="3"/>
  <c r="H1063" i="3"/>
  <c r="G1063" i="3"/>
  <c r="H1062" i="3"/>
  <c r="G1062" i="3"/>
  <c r="H1061" i="3"/>
  <c r="G1061" i="3"/>
  <c r="H1060" i="3"/>
  <c r="G1060" i="3"/>
  <c r="H1059" i="3"/>
  <c r="G1059" i="3"/>
  <c r="H1058" i="3"/>
  <c r="G1058" i="3"/>
  <c r="H1057" i="3"/>
  <c r="G1057" i="3"/>
  <c r="H1056" i="3"/>
  <c r="G1056" i="3"/>
  <c r="H1055" i="3"/>
  <c r="G1055" i="3"/>
  <c r="H1054" i="3"/>
  <c r="G1054" i="3"/>
  <c r="H1053" i="3"/>
  <c r="G1053" i="3"/>
  <c r="H1052" i="3"/>
  <c r="G1052" i="3"/>
  <c r="H1051" i="3"/>
  <c r="G1051" i="3"/>
  <c r="H1050" i="3"/>
  <c r="G1050" i="3"/>
  <c r="H1049" i="3"/>
  <c r="G1049" i="3"/>
  <c r="H1048" i="3"/>
  <c r="G1048" i="3"/>
  <c r="H1047" i="3"/>
  <c r="G1047" i="3"/>
  <c r="H1046" i="3"/>
  <c r="G1046" i="3"/>
  <c r="H1045" i="3"/>
  <c r="G1045" i="3"/>
  <c r="H1044" i="3"/>
  <c r="G1044" i="3"/>
  <c r="H1043" i="3"/>
  <c r="G1043" i="3"/>
  <c r="H1042" i="3"/>
  <c r="G1042" i="3"/>
  <c r="H1041" i="3"/>
  <c r="G1041" i="3"/>
  <c r="H1040" i="3"/>
  <c r="G1040" i="3"/>
  <c r="H1039" i="3"/>
  <c r="G1039" i="3"/>
  <c r="H1038" i="3"/>
  <c r="G1038" i="3"/>
  <c r="H1037" i="3"/>
  <c r="G1037" i="3"/>
  <c r="H1036" i="3"/>
  <c r="G1036" i="3"/>
  <c r="H1035" i="3"/>
  <c r="G1035" i="3"/>
  <c r="H1034" i="3"/>
  <c r="G1034" i="3"/>
  <c r="H1033" i="3"/>
  <c r="G1033" i="3"/>
  <c r="H1032" i="3"/>
  <c r="G1032" i="3"/>
  <c r="H1031" i="3"/>
  <c r="G1031" i="3"/>
  <c r="H1030" i="3"/>
  <c r="G1030" i="3"/>
  <c r="H1029" i="3"/>
  <c r="G1029" i="3"/>
  <c r="H1028" i="3"/>
  <c r="G1028" i="3"/>
  <c r="H1027" i="3"/>
  <c r="G1027" i="3"/>
  <c r="H1026" i="3"/>
  <c r="G1026" i="3"/>
  <c r="H1025" i="3"/>
  <c r="G1025" i="3"/>
  <c r="H1024" i="3"/>
  <c r="G1024" i="3"/>
  <c r="H1023" i="3"/>
  <c r="G1023" i="3"/>
  <c r="H1022" i="3"/>
  <c r="G1022" i="3"/>
  <c r="H1021" i="3"/>
  <c r="G1021" i="3"/>
  <c r="H1020" i="3"/>
  <c r="G1020" i="3"/>
  <c r="H1019" i="3"/>
  <c r="G1019" i="3"/>
  <c r="H1018" i="3"/>
  <c r="G1018" i="3"/>
  <c r="H1017" i="3"/>
  <c r="G1017" i="3"/>
  <c r="H1016" i="3"/>
  <c r="G1016" i="3"/>
  <c r="H1015" i="3"/>
  <c r="G1015" i="3"/>
  <c r="H1014" i="3"/>
  <c r="G1014" i="3"/>
  <c r="H1013" i="3"/>
  <c r="G1013" i="3"/>
  <c r="H1012" i="3"/>
  <c r="G1012" i="3"/>
  <c r="H1011" i="3"/>
  <c r="G1011" i="3"/>
  <c r="H1010" i="3"/>
  <c r="G1010" i="3"/>
  <c r="H1009" i="3"/>
  <c r="G1009" i="3"/>
  <c r="H1008" i="3"/>
  <c r="G1008" i="3"/>
  <c r="H1007" i="3"/>
  <c r="G1007" i="3"/>
  <c r="H1006" i="3"/>
  <c r="G1006" i="3"/>
  <c r="H1005" i="3"/>
  <c r="G1005" i="3"/>
  <c r="H1004" i="3"/>
  <c r="G1004" i="3"/>
  <c r="H1003" i="3"/>
  <c r="G1003" i="3"/>
  <c r="H1002" i="3"/>
  <c r="G1002" i="3"/>
  <c r="H1001" i="3"/>
  <c r="G1001" i="3"/>
  <c r="H1000" i="3"/>
  <c r="G1000" i="3"/>
  <c r="H999" i="3"/>
  <c r="G999" i="3"/>
  <c r="H998" i="3"/>
  <c r="G998" i="3"/>
  <c r="H997" i="3"/>
  <c r="G997" i="3"/>
  <c r="H996" i="3"/>
  <c r="G996" i="3"/>
  <c r="H995" i="3"/>
  <c r="G995" i="3"/>
  <c r="H994" i="3"/>
  <c r="G994" i="3"/>
  <c r="H993" i="3"/>
  <c r="G993" i="3"/>
  <c r="H992" i="3"/>
  <c r="G992" i="3"/>
  <c r="H991" i="3"/>
  <c r="G991" i="3"/>
  <c r="H990" i="3"/>
  <c r="G990" i="3"/>
  <c r="H989" i="3"/>
  <c r="G989" i="3"/>
  <c r="H988" i="3"/>
  <c r="G988" i="3"/>
  <c r="H987" i="3"/>
  <c r="G987" i="3"/>
  <c r="H986" i="3"/>
  <c r="G986" i="3"/>
  <c r="H985" i="3"/>
  <c r="G985" i="3"/>
  <c r="H984" i="3"/>
  <c r="G984" i="3"/>
  <c r="H983" i="3"/>
  <c r="G983" i="3"/>
  <c r="H982" i="3"/>
  <c r="G982" i="3"/>
  <c r="H981" i="3"/>
  <c r="G981" i="3"/>
  <c r="H980" i="3"/>
  <c r="G980" i="3"/>
  <c r="H979" i="3"/>
  <c r="G979" i="3"/>
  <c r="H978" i="3"/>
  <c r="G978" i="3"/>
  <c r="H977" i="3"/>
  <c r="G977" i="3"/>
  <c r="H976" i="3"/>
  <c r="G976" i="3"/>
  <c r="H975" i="3"/>
  <c r="G975" i="3"/>
  <c r="H974" i="3"/>
  <c r="G974" i="3"/>
  <c r="H973" i="3"/>
  <c r="G973" i="3"/>
  <c r="H972" i="3"/>
  <c r="G972" i="3"/>
  <c r="H971" i="3"/>
  <c r="G971" i="3"/>
  <c r="H970" i="3"/>
  <c r="G970" i="3"/>
  <c r="H969" i="3"/>
  <c r="G969" i="3"/>
  <c r="H968" i="3"/>
  <c r="G968" i="3"/>
  <c r="H967" i="3"/>
  <c r="G967" i="3"/>
  <c r="H966" i="3"/>
  <c r="G966" i="3"/>
  <c r="H965" i="3"/>
  <c r="G965" i="3"/>
  <c r="H964" i="3"/>
  <c r="G964" i="3"/>
  <c r="H963" i="3"/>
  <c r="G963" i="3"/>
  <c r="H962" i="3"/>
  <c r="G962" i="3"/>
  <c r="H961" i="3"/>
  <c r="G961" i="3"/>
  <c r="H960" i="3"/>
  <c r="G960" i="3"/>
  <c r="H959" i="3"/>
  <c r="G959" i="3"/>
  <c r="H958" i="3"/>
  <c r="G958" i="3"/>
  <c r="H957" i="3"/>
  <c r="G957" i="3"/>
  <c r="H956" i="3"/>
  <c r="G956" i="3"/>
  <c r="H955" i="3"/>
  <c r="G955" i="3"/>
  <c r="H954" i="3"/>
  <c r="G954" i="3"/>
  <c r="H953" i="3"/>
  <c r="G953" i="3"/>
  <c r="H952" i="3"/>
  <c r="G952" i="3"/>
  <c r="H951" i="3"/>
  <c r="G951" i="3"/>
  <c r="H950" i="3"/>
  <c r="G950" i="3"/>
  <c r="H949" i="3"/>
  <c r="G949" i="3"/>
  <c r="H948" i="3"/>
  <c r="G948" i="3"/>
  <c r="H947" i="3"/>
  <c r="G947" i="3"/>
  <c r="H946" i="3"/>
  <c r="G946" i="3"/>
  <c r="H945" i="3"/>
  <c r="G945" i="3"/>
  <c r="H944" i="3"/>
  <c r="G944" i="3"/>
  <c r="H943" i="3"/>
  <c r="G943" i="3"/>
  <c r="H942" i="3"/>
  <c r="G942" i="3"/>
  <c r="H941" i="3"/>
  <c r="G941" i="3"/>
  <c r="H940" i="3"/>
  <c r="G940" i="3"/>
  <c r="H939" i="3"/>
  <c r="G939" i="3"/>
  <c r="H938" i="3"/>
  <c r="G938" i="3"/>
  <c r="H937" i="3"/>
  <c r="G937" i="3"/>
  <c r="H936" i="3"/>
  <c r="G936" i="3"/>
  <c r="H935" i="3"/>
  <c r="G935" i="3"/>
  <c r="H934" i="3"/>
  <c r="G934" i="3"/>
  <c r="H933" i="3"/>
  <c r="G933" i="3"/>
  <c r="H932" i="3"/>
  <c r="G932" i="3"/>
  <c r="H931" i="3"/>
  <c r="G931" i="3"/>
  <c r="H930" i="3"/>
  <c r="G930" i="3"/>
  <c r="H929" i="3"/>
  <c r="G929" i="3"/>
  <c r="H928" i="3"/>
  <c r="G928" i="3"/>
  <c r="H927" i="3"/>
  <c r="G927" i="3"/>
  <c r="H926" i="3"/>
  <c r="G926" i="3"/>
  <c r="H925" i="3"/>
  <c r="G925" i="3"/>
  <c r="H924" i="3"/>
  <c r="G924" i="3"/>
  <c r="H923" i="3"/>
  <c r="G923" i="3"/>
  <c r="H922" i="3"/>
  <c r="G922" i="3"/>
  <c r="H921" i="3"/>
  <c r="G921" i="3"/>
  <c r="H920" i="3"/>
  <c r="G920" i="3"/>
  <c r="H919" i="3"/>
  <c r="G919" i="3"/>
  <c r="H918" i="3"/>
  <c r="G918" i="3"/>
  <c r="H917" i="3"/>
  <c r="G917" i="3"/>
  <c r="H916" i="3"/>
  <c r="G916" i="3"/>
  <c r="H915" i="3"/>
  <c r="G915" i="3"/>
  <c r="H914" i="3"/>
  <c r="G914" i="3"/>
  <c r="H913" i="3"/>
  <c r="G913" i="3"/>
  <c r="H912" i="3"/>
  <c r="G912" i="3"/>
  <c r="H911" i="3"/>
  <c r="G911" i="3"/>
  <c r="H910" i="3"/>
  <c r="G910" i="3"/>
  <c r="H909" i="3"/>
  <c r="G909" i="3"/>
  <c r="H908" i="3"/>
  <c r="G908" i="3"/>
  <c r="H907" i="3"/>
  <c r="G907" i="3"/>
  <c r="H906" i="3"/>
  <c r="G906" i="3"/>
  <c r="H905" i="3"/>
  <c r="G905" i="3"/>
  <c r="H904" i="3"/>
  <c r="G904" i="3"/>
  <c r="H903" i="3"/>
  <c r="G903" i="3"/>
  <c r="H902" i="3"/>
  <c r="G902" i="3"/>
  <c r="H901" i="3"/>
  <c r="G901" i="3"/>
  <c r="H900" i="3"/>
  <c r="G900" i="3"/>
  <c r="H899" i="3"/>
  <c r="G899" i="3"/>
  <c r="H898" i="3"/>
  <c r="G898" i="3"/>
  <c r="H897" i="3"/>
  <c r="G897" i="3"/>
  <c r="H896" i="3"/>
  <c r="G896" i="3"/>
  <c r="H895" i="3"/>
  <c r="G895" i="3"/>
  <c r="H894" i="3"/>
  <c r="G894" i="3"/>
  <c r="H893" i="3"/>
  <c r="G893" i="3"/>
  <c r="H892" i="3"/>
  <c r="G892" i="3"/>
  <c r="H891" i="3"/>
  <c r="G891" i="3"/>
  <c r="H890" i="3"/>
  <c r="G890" i="3"/>
  <c r="H889" i="3"/>
  <c r="G889" i="3"/>
  <c r="H888" i="3"/>
  <c r="G888" i="3"/>
  <c r="H887" i="3"/>
  <c r="G887" i="3"/>
  <c r="H886" i="3"/>
  <c r="G886" i="3"/>
  <c r="H885" i="3"/>
  <c r="G885" i="3"/>
  <c r="H884" i="3"/>
  <c r="G884" i="3"/>
  <c r="H883" i="3"/>
  <c r="G883" i="3"/>
  <c r="H882" i="3"/>
  <c r="G882" i="3"/>
  <c r="H881" i="3"/>
  <c r="G881" i="3"/>
  <c r="H880" i="3"/>
  <c r="G880" i="3"/>
  <c r="H879" i="3"/>
  <c r="G879" i="3"/>
  <c r="H878" i="3"/>
  <c r="G878" i="3"/>
  <c r="H877" i="3"/>
  <c r="G877" i="3"/>
  <c r="H876" i="3"/>
  <c r="G876" i="3"/>
  <c r="H875" i="3"/>
  <c r="G875" i="3"/>
  <c r="H874" i="3"/>
  <c r="G874" i="3"/>
  <c r="H873" i="3"/>
  <c r="G873" i="3"/>
  <c r="H872" i="3"/>
  <c r="G872" i="3"/>
  <c r="H871" i="3"/>
  <c r="G871" i="3"/>
  <c r="H870" i="3"/>
  <c r="G870" i="3"/>
  <c r="H869" i="3"/>
  <c r="G869" i="3"/>
  <c r="H868" i="3"/>
  <c r="G868" i="3"/>
  <c r="H867" i="3"/>
  <c r="G867" i="3"/>
  <c r="H866" i="3"/>
  <c r="G866" i="3"/>
  <c r="H865" i="3"/>
  <c r="G865" i="3"/>
  <c r="H864" i="3"/>
  <c r="G864" i="3"/>
  <c r="H863" i="3"/>
  <c r="G863" i="3"/>
  <c r="H862" i="3"/>
  <c r="G862" i="3"/>
  <c r="H861" i="3"/>
  <c r="G861" i="3"/>
  <c r="H860" i="3"/>
  <c r="G860" i="3"/>
  <c r="H859" i="3"/>
  <c r="G859" i="3"/>
  <c r="H858" i="3"/>
  <c r="G858" i="3"/>
  <c r="H857" i="3"/>
  <c r="G857" i="3"/>
  <c r="H856" i="3"/>
  <c r="G856" i="3"/>
  <c r="H855" i="3"/>
  <c r="G855" i="3"/>
  <c r="H854" i="3"/>
  <c r="G854" i="3"/>
  <c r="H853" i="3"/>
  <c r="G853" i="3"/>
  <c r="H852" i="3"/>
  <c r="G852" i="3"/>
  <c r="H851" i="3"/>
  <c r="G851" i="3"/>
  <c r="H850" i="3"/>
  <c r="G850" i="3"/>
  <c r="H849" i="3"/>
  <c r="G849" i="3"/>
  <c r="H848" i="3"/>
  <c r="G848" i="3"/>
  <c r="H847" i="3"/>
  <c r="G847" i="3"/>
  <c r="H846" i="3"/>
  <c r="G846" i="3"/>
  <c r="H845" i="3"/>
  <c r="G845" i="3"/>
  <c r="H844" i="3"/>
  <c r="G844" i="3"/>
  <c r="H843" i="3"/>
  <c r="G843" i="3"/>
  <c r="H842" i="3"/>
  <c r="G842" i="3"/>
  <c r="H841" i="3"/>
  <c r="G841" i="3"/>
  <c r="H840" i="3"/>
  <c r="G840" i="3"/>
  <c r="H839" i="3"/>
  <c r="G839" i="3"/>
  <c r="H838" i="3"/>
  <c r="G838" i="3"/>
  <c r="H837" i="3"/>
  <c r="G837" i="3"/>
  <c r="H836" i="3"/>
  <c r="G836" i="3"/>
  <c r="H835" i="3"/>
  <c r="G835" i="3"/>
  <c r="H834" i="3"/>
  <c r="G834" i="3"/>
  <c r="H833" i="3"/>
  <c r="G833" i="3"/>
  <c r="H832" i="3"/>
  <c r="G832" i="3"/>
  <c r="H831" i="3"/>
  <c r="G831" i="3"/>
  <c r="H830" i="3"/>
  <c r="G830" i="3"/>
  <c r="H829" i="3"/>
  <c r="G829" i="3"/>
  <c r="H828" i="3"/>
  <c r="G828" i="3"/>
  <c r="H827" i="3"/>
  <c r="G827" i="3"/>
  <c r="H826" i="3"/>
  <c r="G826" i="3"/>
  <c r="H825" i="3"/>
  <c r="G825" i="3"/>
  <c r="H824" i="3"/>
  <c r="G824" i="3"/>
  <c r="H823" i="3"/>
  <c r="G823" i="3"/>
  <c r="H822" i="3"/>
  <c r="G822" i="3"/>
  <c r="H821" i="3"/>
  <c r="G821" i="3"/>
  <c r="H820" i="3"/>
  <c r="G820" i="3"/>
  <c r="H819" i="3"/>
  <c r="G819" i="3"/>
  <c r="H818" i="3"/>
  <c r="G818" i="3"/>
  <c r="H817" i="3"/>
  <c r="G817" i="3"/>
  <c r="H816" i="3"/>
  <c r="G816" i="3"/>
  <c r="H815" i="3"/>
  <c r="G815" i="3"/>
  <c r="H814" i="3"/>
  <c r="G814" i="3"/>
  <c r="H813" i="3"/>
  <c r="G813" i="3"/>
  <c r="H812" i="3"/>
  <c r="G812" i="3"/>
  <c r="H811" i="3"/>
  <c r="G811" i="3"/>
  <c r="H810" i="3"/>
  <c r="G810" i="3"/>
  <c r="H809" i="3"/>
  <c r="G809" i="3"/>
  <c r="H808" i="3"/>
  <c r="G808" i="3"/>
  <c r="H807" i="3"/>
  <c r="G807" i="3"/>
  <c r="H806" i="3"/>
  <c r="G806" i="3"/>
  <c r="H805" i="3"/>
  <c r="G805" i="3"/>
  <c r="H804" i="3"/>
  <c r="G804" i="3"/>
  <c r="H803" i="3"/>
  <c r="G803" i="3"/>
  <c r="H802" i="3"/>
  <c r="G802" i="3"/>
  <c r="H801" i="3"/>
  <c r="G801" i="3"/>
  <c r="H800" i="3"/>
  <c r="G800" i="3"/>
  <c r="H799" i="3"/>
  <c r="G799" i="3"/>
  <c r="H798" i="3"/>
  <c r="G798" i="3"/>
  <c r="H797" i="3"/>
  <c r="G797" i="3"/>
  <c r="H796" i="3"/>
  <c r="G796" i="3"/>
  <c r="H795" i="3"/>
  <c r="G795" i="3"/>
  <c r="H794" i="3"/>
  <c r="G794" i="3"/>
  <c r="H793" i="3"/>
  <c r="G793" i="3"/>
  <c r="H792" i="3"/>
  <c r="G792" i="3"/>
  <c r="H791" i="3"/>
  <c r="G791" i="3"/>
  <c r="H790" i="3"/>
  <c r="G790" i="3"/>
  <c r="H789" i="3"/>
  <c r="G789" i="3"/>
  <c r="H788" i="3"/>
  <c r="G788" i="3"/>
  <c r="H787" i="3"/>
  <c r="G787" i="3"/>
  <c r="H786" i="3"/>
  <c r="G786" i="3"/>
  <c r="H785" i="3"/>
  <c r="G785" i="3"/>
  <c r="H784" i="3"/>
  <c r="G784" i="3"/>
  <c r="H783" i="3"/>
  <c r="G783" i="3"/>
  <c r="H782" i="3"/>
  <c r="G782" i="3"/>
  <c r="H781" i="3"/>
  <c r="G781" i="3"/>
  <c r="H780" i="3"/>
  <c r="G780" i="3"/>
  <c r="H779" i="3"/>
  <c r="G779" i="3"/>
  <c r="H778" i="3"/>
  <c r="G778" i="3"/>
  <c r="H777" i="3"/>
  <c r="G777" i="3"/>
  <c r="H776" i="3"/>
  <c r="G776" i="3"/>
  <c r="H775" i="3"/>
  <c r="G775" i="3"/>
  <c r="H774" i="3"/>
  <c r="G774" i="3"/>
  <c r="H773" i="3"/>
  <c r="G773" i="3"/>
  <c r="H772" i="3"/>
  <c r="G772" i="3"/>
  <c r="H771" i="3"/>
  <c r="G771" i="3"/>
  <c r="H770" i="3"/>
  <c r="G770" i="3"/>
  <c r="H769" i="3"/>
  <c r="G769" i="3"/>
  <c r="H768" i="3"/>
  <c r="G768" i="3"/>
  <c r="H767" i="3"/>
  <c r="G767" i="3"/>
  <c r="H766" i="3"/>
  <c r="G766" i="3"/>
  <c r="H765" i="3"/>
  <c r="G765" i="3"/>
  <c r="H764" i="3"/>
  <c r="G764" i="3"/>
  <c r="H763" i="3"/>
  <c r="G763" i="3"/>
  <c r="H762" i="3"/>
  <c r="G762" i="3"/>
  <c r="H761" i="3"/>
  <c r="G761" i="3"/>
  <c r="H760" i="3"/>
  <c r="G760" i="3"/>
  <c r="H759" i="3"/>
  <c r="G759" i="3"/>
  <c r="H758" i="3"/>
  <c r="G758" i="3"/>
  <c r="H757" i="3"/>
  <c r="G757" i="3"/>
  <c r="H756" i="3"/>
  <c r="G756" i="3"/>
  <c r="H755" i="3"/>
  <c r="G755" i="3"/>
  <c r="H754" i="3"/>
  <c r="G754" i="3"/>
  <c r="H753" i="3"/>
  <c r="G753" i="3"/>
  <c r="H752" i="3"/>
  <c r="G752" i="3"/>
  <c r="H751" i="3"/>
  <c r="G751" i="3"/>
  <c r="H750" i="3"/>
  <c r="G750" i="3"/>
  <c r="H749" i="3"/>
  <c r="G749" i="3"/>
  <c r="H748" i="3"/>
  <c r="G748" i="3"/>
  <c r="H747" i="3"/>
  <c r="G747" i="3"/>
  <c r="H746" i="3"/>
  <c r="G746" i="3"/>
  <c r="H745" i="3"/>
  <c r="G745" i="3"/>
  <c r="H744" i="3"/>
  <c r="G744" i="3"/>
  <c r="H743" i="3"/>
  <c r="G743" i="3"/>
  <c r="H742" i="3"/>
  <c r="G742" i="3"/>
  <c r="H741" i="3"/>
  <c r="G741" i="3"/>
  <c r="H740" i="3"/>
  <c r="G740" i="3"/>
  <c r="H739" i="3"/>
  <c r="G739" i="3"/>
  <c r="H738" i="3"/>
  <c r="G738" i="3"/>
  <c r="H737" i="3"/>
  <c r="G737" i="3"/>
  <c r="H736" i="3"/>
  <c r="G736" i="3"/>
  <c r="H735" i="3"/>
  <c r="G735" i="3"/>
  <c r="H734" i="3"/>
  <c r="G734" i="3"/>
  <c r="H733" i="3"/>
  <c r="G733" i="3"/>
  <c r="H732" i="3"/>
  <c r="G732" i="3"/>
  <c r="H731" i="3"/>
  <c r="G731" i="3"/>
  <c r="H730" i="3"/>
  <c r="G730" i="3"/>
  <c r="H729" i="3"/>
  <c r="G729" i="3"/>
  <c r="H728" i="3"/>
  <c r="G728" i="3"/>
  <c r="H727" i="3"/>
  <c r="G727" i="3"/>
  <c r="H726" i="3"/>
  <c r="G726" i="3"/>
  <c r="H725" i="3"/>
  <c r="G725" i="3"/>
  <c r="H724" i="3"/>
  <c r="G724" i="3"/>
  <c r="H723" i="3"/>
  <c r="G723" i="3"/>
  <c r="H722" i="3"/>
  <c r="G722" i="3"/>
  <c r="H721" i="3"/>
  <c r="G721" i="3"/>
  <c r="H720" i="3"/>
  <c r="G720" i="3"/>
  <c r="H719" i="3"/>
  <c r="G719" i="3"/>
  <c r="H718" i="3"/>
  <c r="G718" i="3"/>
  <c r="H717" i="3"/>
  <c r="G717" i="3"/>
  <c r="H716" i="3"/>
  <c r="G716" i="3"/>
  <c r="H715" i="3"/>
  <c r="G715" i="3"/>
  <c r="H714" i="3"/>
  <c r="G714" i="3"/>
  <c r="H713" i="3"/>
  <c r="G713" i="3"/>
  <c r="H712" i="3"/>
  <c r="G712" i="3"/>
  <c r="H711" i="3"/>
  <c r="G711" i="3"/>
  <c r="H710" i="3"/>
  <c r="G710" i="3"/>
  <c r="H709" i="3"/>
  <c r="G709" i="3"/>
  <c r="H708" i="3"/>
  <c r="G708" i="3"/>
  <c r="H707" i="3"/>
  <c r="G707" i="3"/>
  <c r="H706" i="3"/>
  <c r="G706" i="3"/>
  <c r="H705" i="3"/>
  <c r="G705" i="3"/>
  <c r="H704" i="3"/>
  <c r="G704" i="3"/>
  <c r="H703" i="3"/>
  <c r="G703" i="3"/>
  <c r="H702" i="3"/>
  <c r="G702" i="3"/>
  <c r="H701" i="3"/>
  <c r="G701" i="3"/>
  <c r="H700" i="3"/>
  <c r="G700" i="3"/>
  <c r="H699" i="3"/>
  <c r="G699" i="3"/>
  <c r="H698" i="3"/>
  <c r="G698" i="3"/>
  <c r="H697" i="3"/>
  <c r="G697" i="3"/>
  <c r="H696" i="3"/>
  <c r="G696" i="3"/>
  <c r="H695" i="3"/>
  <c r="G695" i="3"/>
  <c r="H694" i="3"/>
  <c r="G694" i="3"/>
  <c r="H693" i="3"/>
  <c r="G693" i="3"/>
  <c r="H692" i="3"/>
  <c r="G692" i="3"/>
  <c r="H691" i="3"/>
  <c r="G691" i="3"/>
  <c r="H690" i="3"/>
  <c r="G690" i="3"/>
  <c r="H689" i="3"/>
  <c r="G689" i="3"/>
  <c r="H688" i="3"/>
  <c r="G688" i="3"/>
  <c r="H687" i="3"/>
  <c r="G687" i="3"/>
  <c r="H686" i="3"/>
  <c r="G686" i="3"/>
  <c r="H685" i="3"/>
  <c r="G685" i="3"/>
  <c r="H684" i="3"/>
  <c r="G684" i="3"/>
  <c r="H683" i="3"/>
  <c r="G683" i="3"/>
  <c r="H682" i="3"/>
  <c r="G682" i="3"/>
  <c r="H681" i="3"/>
  <c r="G681" i="3"/>
  <c r="H680" i="3"/>
  <c r="G680" i="3"/>
  <c r="H679" i="3"/>
  <c r="G679" i="3"/>
  <c r="H678" i="3"/>
  <c r="G678" i="3"/>
  <c r="H677" i="3"/>
  <c r="G677" i="3"/>
  <c r="H676" i="3"/>
  <c r="G676" i="3"/>
  <c r="H675" i="3"/>
  <c r="G675" i="3"/>
  <c r="H674" i="3"/>
  <c r="G674" i="3"/>
  <c r="H673" i="3"/>
  <c r="G673" i="3"/>
  <c r="H672" i="3"/>
  <c r="G672" i="3"/>
  <c r="H671" i="3"/>
  <c r="G671" i="3"/>
  <c r="H670" i="3"/>
  <c r="G670" i="3"/>
  <c r="H669" i="3"/>
  <c r="G669" i="3"/>
  <c r="H668" i="3"/>
  <c r="G668" i="3"/>
  <c r="H667" i="3"/>
  <c r="G667" i="3"/>
  <c r="H666" i="3"/>
  <c r="G666" i="3"/>
  <c r="H665" i="3"/>
  <c r="G665" i="3"/>
  <c r="H664" i="3"/>
  <c r="G664" i="3"/>
  <c r="H663" i="3"/>
  <c r="G663" i="3"/>
  <c r="H662" i="3"/>
  <c r="G662" i="3"/>
  <c r="H661" i="3"/>
  <c r="G661" i="3"/>
  <c r="H660" i="3"/>
  <c r="G660" i="3"/>
  <c r="H659" i="3"/>
  <c r="G659" i="3"/>
  <c r="H658" i="3"/>
  <c r="G658" i="3"/>
  <c r="H657" i="3"/>
  <c r="G657" i="3"/>
  <c r="H656" i="3"/>
  <c r="G656" i="3"/>
  <c r="H655" i="3"/>
  <c r="G655" i="3"/>
  <c r="H654" i="3"/>
  <c r="G654" i="3"/>
  <c r="H653" i="3"/>
  <c r="G653" i="3"/>
  <c r="H652" i="3"/>
  <c r="G652" i="3"/>
  <c r="H651" i="3"/>
  <c r="G651" i="3"/>
  <c r="H650" i="3"/>
  <c r="G650" i="3"/>
  <c r="H649" i="3"/>
  <c r="G649" i="3"/>
  <c r="H648" i="3"/>
  <c r="G648" i="3"/>
  <c r="H647" i="3"/>
  <c r="G647" i="3"/>
  <c r="H646" i="3"/>
  <c r="G646" i="3"/>
  <c r="H645" i="3"/>
  <c r="G645" i="3"/>
  <c r="H644" i="3"/>
  <c r="G644" i="3"/>
  <c r="H643" i="3"/>
  <c r="G643" i="3"/>
  <c r="H642" i="3"/>
  <c r="G642" i="3"/>
  <c r="H641" i="3"/>
  <c r="G641" i="3"/>
  <c r="H640" i="3"/>
  <c r="G640" i="3"/>
  <c r="H639" i="3"/>
  <c r="G639" i="3"/>
  <c r="H638" i="3"/>
  <c r="G638" i="3"/>
  <c r="H637" i="3"/>
  <c r="G637" i="3"/>
  <c r="H636" i="3"/>
  <c r="G636" i="3"/>
  <c r="H635" i="3"/>
  <c r="G635" i="3"/>
  <c r="H634" i="3"/>
  <c r="G634" i="3"/>
  <c r="H633" i="3"/>
  <c r="G633" i="3"/>
  <c r="H632" i="3"/>
  <c r="G632" i="3"/>
  <c r="H631" i="3"/>
  <c r="G631" i="3"/>
  <c r="H630" i="3"/>
  <c r="G630" i="3"/>
  <c r="H629" i="3"/>
  <c r="G629" i="3"/>
  <c r="H628" i="3"/>
  <c r="G628" i="3"/>
  <c r="H627" i="3"/>
  <c r="G627" i="3"/>
  <c r="H626" i="3"/>
  <c r="G626" i="3"/>
  <c r="H625" i="3"/>
  <c r="G625" i="3"/>
  <c r="H624" i="3"/>
  <c r="G624" i="3"/>
  <c r="H623" i="3"/>
  <c r="G623" i="3"/>
  <c r="H622" i="3"/>
  <c r="G622" i="3"/>
  <c r="H621" i="3"/>
  <c r="G621" i="3"/>
  <c r="H620" i="3"/>
  <c r="G620" i="3"/>
  <c r="H619" i="3"/>
  <c r="G619" i="3"/>
  <c r="H618" i="3"/>
  <c r="G618" i="3"/>
  <c r="H617" i="3"/>
  <c r="G617" i="3"/>
  <c r="H616" i="3"/>
  <c r="G616" i="3"/>
  <c r="H615" i="3"/>
  <c r="G615" i="3"/>
  <c r="H614" i="3"/>
  <c r="G614" i="3"/>
  <c r="H613" i="3"/>
  <c r="G613" i="3"/>
  <c r="H612" i="3"/>
  <c r="G612" i="3"/>
  <c r="H611" i="3"/>
  <c r="G611" i="3"/>
  <c r="H610" i="3"/>
  <c r="G610" i="3"/>
  <c r="H609" i="3"/>
  <c r="G609" i="3"/>
  <c r="H608" i="3"/>
  <c r="G608" i="3"/>
  <c r="H607" i="3"/>
  <c r="G607" i="3"/>
  <c r="H606" i="3"/>
  <c r="G606" i="3"/>
  <c r="H605" i="3"/>
  <c r="G605" i="3"/>
  <c r="H604" i="3"/>
  <c r="G604" i="3"/>
  <c r="H603" i="3"/>
  <c r="G603" i="3"/>
  <c r="H602" i="3"/>
  <c r="G602" i="3"/>
  <c r="H601" i="3"/>
  <c r="G601" i="3"/>
  <c r="H600" i="3"/>
  <c r="G600" i="3"/>
  <c r="H599" i="3"/>
  <c r="G599" i="3"/>
  <c r="H598" i="3"/>
  <c r="G598" i="3"/>
  <c r="H597" i="3"/>
  <c r="G597" i="3"/>
  <c r="H596" i="3"/>
  <c r="G596" i="3"/>
  <c r="H595" i="3"/>
  <c r="G595" i="3"/>
  <c r="H594" i="3"/>
  <c r="G594" i="3"/>
  <c r="H593" i="3"/>
  <c r="G593" i="3"/>
  <c r="H592" i="3"/>
  <c r="G592" i="3"/>
  <c r="H591" i="3"/>
  <c r="G591" i="3"/>
  <c r="H590" i="3"/>
  <c r="G590" i="3"/>
  <c r="H589" i="3"/>
  <c r="G589" i="3"/>
  <c r="H588" i="3"/>
  <c r="G588" i="3"/>
  <c r="H587" i="3"/>
  <c r="G587" i="3"/>
  <c r="H586" i="3"/>
  <c r="G586" i="3"/>
  <c r="H585" i="3"/>
  <c r="G585" i="3"/>
  <c r="H584" i="3"/>
  <c r="G584" i="3"/>
  <c r="H583" i="3"/>
  <c r="G583" i="3"/>
  <c r="H582" i="3"/>
  <c r="G582" i="3"/>
  <c r="H581" i="3"/>
  <c r="G581" i="3"/>
  <c r="H580" i="3"/>
  <c r="G580" i="3"/>
  <c r="H579" i="3"/>
  <c r="G579" i="3"/>
  <c r="H578" i="3"/>
  <c r="G578" i="3"/>
  <c r="H577" i="3"/>
  <c r="G577" i="3"/>
  <c r="H576" i="3"/>
  <c r="G576" i="3"/>
  <c r="H575" i="3"/>
  <c r="G575" i="3"/>
  <c r="H574" i="3"/>
  <c r="G574" i="3"/>
  <c r="H573" i="3"/>
  <c r="G573" i="3"/>
  <c r="H572" i="3"/>
  <c r="G572" i="3"/>
  <c r="H571" i="3"/>
  <c r="G571" i="3"/>
  <c r="H570" i="3"/>
  <c r="G570" i="3"/>
  <c r="H569" i="3"/>
  <c r="G569" i="3"/>
  <c r="H568" i="3"/>
  <c r="G568" i="3"/>
  <c r="H567" i="3"/>
  <c r="G567" i="3"/>
  <c r="H566" i="3"/>
  <c r="G566" i="3"/>
  <c r="H565" i="3"/>
  <c r="G565" i="3"/>
  <c r="H564" i="3"/>
  <c r="G564" i="3"/>
  <c r="H563" i="3"/>
  <c r="G563" i="3"/>
  <c r="H562" i="3"/>
  <c r="G562" i="3"/>
  <c r="H561" i="3"/>
  <c r="G561" i="3"/>
  <c r="H560" i="3"/>
  <c r="G560" i="3"/>
  <c r="H559" i="3"/>
  <c r="G559" i="3"/>
  <c r="H558" i="3"/>
  <c r="G558" i="3"/>
  <c r="H557" i="3"/>
  <c r="G557" i="3"/>
  <c r="H556" i="3"/>
  <c r="G556" i="3"/>
  <c r="H555" i="3"/>
  <c r="G555" i="3"/>
  <c r="H554" i="3"/>
  <c r="G554" i="3"/>
  <c r="H553" i="3"/>
  <c r="G553" i="3"/>
  <c r="H552" i="3"/>
  <c r="G552" i="3"/>
  <c r="H551" i="3"/>
  <c r="G551" i="3"/>
  <c r="H550" i="3"/>
  <c r="G550" i="3"/>
  <c r="H549" i="3"/>
  <c r="G549" i="3"/>
  <c r="H548" i="3"/>
  <c r="G548" i="3"/>
  <c r="H547" i="3"/>
  <c r="G547" i="3"/>
  <c r="H546" i="3"/>
  <c r="G546" i="3"/>
  <c r="H545" i="3"/>
  <c r="G545" i="3"/>
  <c r="H544" i="3"/>
  <c r="G544" i="3"/>
  <c r="H543" i="3"/>
  <c r="G543" i="3"/>
  <c r="H542" i="3"/>
  <c r="G542" i="3"/>
  <c r="H541" i="3"/>
  <c r="G541" i="3"/>
  <c r="H540" i="3"/>
  <c r="G540" i="3"/>
  <c r="H539" i="3"/>
  <c r="G539" i="3"/>
  <c r="H538" i="3"/>
  <c r="G538" i="3"/>
  <c r="H537" i="3"/>
  <c r="G537" i="3"/>
  <c r="H536" i="3"/>
  <c r="G536" i="3"/>
  <c r="H535" i="3"/>
  <c r="G535" i="3"/>
  <c r="H534" i="3"/>
  <c r="G534" i="3"/>
  <c r="H533" i="3"/>
  <c r="G533" i="3"/>
  <c r="H532" i="3"/>
  <c r="G532" i="3"/>
  <c r="H531" i="3"/>
  <c r="G531" i="3"/>
  <c r="H530" i="3"/>
  <c r="G530" i="3"/>
  <c r="H529" i="3"/>
  <c r="G529" i="3"/>
  <c r="H528" i="3"/>
  <c r="G528" i="3"/>
  <c r="H527" i="3"/>
  <c r="G527" i="3"/>
  <c r="H526" i="3"/>
  <c r="G526" i="3"/>
  <c r="H525" i="3"/>
  <c r="G525" i="3"/>
  <c r="H524" i="3"/>
  <c r="G524" i="3"/>
  <c r="H523" i="3"/>
  <c r="G523" i="3"/>
  <c r="H522" i="3"/>
  <c r="G522" i="3"/>
  <c r="H521" i="3"/>
  <c r="G521" i="3"/>
  <c r="H520" i="3"/>
  <c r="G520" i="3"/>
  <c r="H519" i="3"/>
  <c r="G519" i="3"/>
  <c r="H518" i="3"/>
  <c r="G518" i="3"/>
  <c r="H517" i="3"/>
  <c r="G517" i="3"/>
  <c r="H516" i="3"/>
  <c r="G516" i="3"/>
  <c r="H515" i="3"/>
  <c r="G515" i="3"/>
  <c r="H514" i="3"/>
  <c r="G514" i="3"/>
  <c r="H513" i="3"/>
  <c r="G513" i="3"/>
  <c r="H512" i="3"/>
  <c r="G512" i="3"/>
  <c r="H511" i="3"/>
  <c r="G511" i="3"/>
  <c r="H510" i="3"/>
  <c r="G510" i="3"/>
  <c r="H509" i="3"/>
  <c r="G509" i="3"/>
  <c r="H508" i="3"/>
  <c r="G508" i="3"/>
  <c r="H507" i="3"/>
  <c r="G507" i="3"/>
  <c r="H506" i="3"/>
  <c r="G506" i="3"/>
  <c r="H505" i="3"/>
  <c r="G505" i="3"/>
  <c r="H504" i="3"/>
  <c r="G504" i="3"/>
  <c r="H503" i="3"/>
  <c r="G503" i="3"/>
  <c r="H502" i="3"/>
  <c r="G502" i="3"/>
  <c r="H501" i="3"/>
  <c r="G501" i="3"/>
  <c r="H500" i="3"/>
  <c r="G500" i="3"/>
  <c r="H499" i="3"/>
  <c r="G499" i="3"/>
  <c r="H498" i="3"/>
  <c r="G498" i="3"/>
  <c r="H497" i="3"/>
  <c r="G497" i="3"/>
  <c r="H496" i="3"/>
  <c r="G496" i="3"/>
  <c r="H495" i="3"/>
  <c r="G495" i="3"/>
  <c r="H494" i="3"/>
  <c r="G494" i="3"/>
  <c r="H493" i="3"/>
  <c r="G493" i="3"/>
  <c r="H492" i="3"/>
  <c r="G492" i="3"/>
  <c r="H491" i="3"/>
  <c r="G491" i="3"/>
  <c r="H490" i="3"/>
  <c r="G490" i="3"/>
  <c r="H489" i="3"/>
  <c r="G489" i="3"/>
  <c r="H488" i="3"/>
  <c r="G488" i="3"/>
  <c r="H487" i="3"/>
  <c r="G487" i="3"/>
  <c r="H486" i="3"/>
  <c r="G486" i="3"/>
  <c r="H485" i="3"/>
  <c r="G485" i="3"/>
  <c r="H484" i="3"/>
  <c r="G484" i="3"/>
  <c r="H483" i="3"/>
  <c r="G483" i="3"/>
  <c r="H482" i="3"/>
  <c r="G482" i="3"/>
  <c r="H481" i="3"/>
  <c r="G481" i="3"/>
  <c r="H480" i="3"/>
  <c r="G480" i="3"/>
  <c r="H479" i="3"/>
  <c r="G479" i="3"/>
  <c r="H478" i="3"/>
  <c r="G478" i="3"/>
  <c r="H477" i="3"/>
  <c r="G477" i="3"/>
  <c r="H476" i="3"/>
  <c r="G476" i="3"/>
  <c r="H475" i="3"/>
  <c r="G475" i="3"/>
  <c r="H474" i="3"/>
  <c r="G474" i="3"/>
  <c r="H473" i="3"/>
  <c r="G473" i="3"/>
  <c r="H472" i="3"/>
  <c r="G472" i="3"/>
  <c r="H471" i="3"/>
  <c r="G471" i="3"/>
  <c r="H470" i="3"/>
  <c r="G470" i="3"/>
  <c r="H469" i="3"/>
  <c r="G469" i="3"/>
  <c r="H468" i="3"/>
  <c r="G468" i="3"/>
  <c r="H467" i="3"/>
  <c r="G467" i="3"/>
  <c r="H466" i="3"/>
  <c r="G466" i="3"/>
  <c r="H465" i="3"/>
  <c r="G465" i="3"/>
  <c r="H464" i="3"/>
  <c r="G464" i="3"/>
  <c r="H463" i="3"/>
  <c r="G463" i="3"/>
  <c r="H462" i="3"/>
  <c r="G462" i="3"/>
  <c r="H461" i="3"/>
  <c r="G461" i="3"/>
  <c r="H460" i="3"/>
  <c r="G460" i="3"/>
  <c r="H459" i="3"/>
  <c r="G459" i="3"/>
  <c r="H458" i="3"/>
  <c r="G458" i="3"/>
  <c r="H457" i="3"/>
  <c r="G457" i="3"/>
  <c r="H456" i="3"/>
  <c r="G456" i="3"/>
  <c r="H455" i="3"/>
  <c r="G455" i="3"/>
  <c r="H454" i="3"/>
  <c r="G454" i="3"/>
  <c r="H453" i="3"/>
  <c r="G453" i="3"/>
  <c r="H452" i="3"/>
  <c r="G452" i="3"/>
  <c r="H451" i="3"/>
  <c r="G451" i="3"/>
  <c r="H450" i="3"/>
  <c r="G450" i="3"/>
  <c r="H449" i="3"/>
  <c r="G449" i="3"/>
  <c r="H448" i="3"/>
  <c r="G448" i="3"/>
  <c r="H447" i="3"/>
  <c r="G447" i="3"/>
  <c r="H446" i="3"/>
  <c r="G446" i="3"/>
  <c r="H445" i="3"/>
  <c r="G445" i="3"/>
  <c r="H444" i="3"/>
  <c r="G444" i="3"/>
  <c r="H443" i="3"/>
  <c r="G443" i="3"/>
  <c r="H442" i="3"/>
  <c r="G442" i="3"/>
  <c r="H441" i="3"/>
  <c r="G441" i="3"/>
  <c r="H440" i="3"/>
  <c r="G440" i="3"/>
  <c r="H439" i="3"/>
  <c r="G439" i="3"/>
  <c r="H438" i="3"/>
  <c r="G438" i="3"/>
  <c r="H437" i="3"/>
  <c r="G437" i="3"/>
  <c r="H436" i="3"/>
  <c r="G436" i="3"/>
  <c r="H435" i="3"/>
  <c r="G435" i="3"/>
  <c r="H434" i="3"/>
  <c r="G434" i="3"/>
  <c r="H433" i="3"/>
  <c r="G433" i="3"/>
  <c r="H432" i="3"/>
  <c r="G432" i="3"/>
  <c r="H431" i="3"/>
  <c r="G431" i="3"/>
  <c r="H430" i="3"/>
  <c r="G430" i="3"/>
  <c r="H429" i="3"/>
  <c r="G429" i="3"/>
  <c r="H428" i="3"/>
  <c r="G428" i="3"/>
  <c r="H427" i="3"/>
  <c r="G427" i="3"/>
  <c r="H426" i="3"/>
  <c r="G426" i="3"/>
  <c r="H425" i="3"/>
  <c r="G425" i="3"/>
  <c r="H424" i="3"/>
  <c r="G424" i="3"/>
  <c r="H423" i="3"/>
  <c r="G423" i="3"/>
  <c r="H422" i="3"/>
  <c r="G422" i="3"/>
  <c r="H421" i="3"/>
  <c r="G421" i="3"/>
  <c r="H420" i="3"/>
  <c r="G420" i="3"/>
  <c r="H419" i="3"/>
  <c r="G419" i="3"/>
  <c r="H418" i="3"/>
  <c r="G418" i="3"/>
  <c r="H417" i="3"/>
  <c r="G417" i="3"/>
  <c r="H416" i="3"/>
  <c r="G416" i="3"/>
  <c r="H415" i="3"/>
  <c r="G415" i="3"/>
  <c r="H414" i="3"/>
  <c r="G414" i="3"/>
  <c r="H413" i="3"/>
  <c r="G413" i="3"/>
  <c r="H412" i="3"/>
  <c r="G412" i="3"/>
  <c r="H411" i="3"/>
  <c r="G411" i="3"/>
  <c r="H410" i="3"/>
  <c r="G410" i="3"/>
  <c r="H409" i="3"/>
  <c r="G409" i="3"/>
  <c r="H408" i="3"/>
  <c r="G408" i="3"/>
  <c r="H407" i="3"/>
  <c r="G407" i="3"/>
  <c r="H406" i="3"/>
  <c r="G406" i="3"/>
  <c r="H405" i="3"/>
  <c r="G405" i="3"/>
  <c r="H404" i="3"/>
  <c r="G404" i="3"/>
  <c r="H403" i="3"/>
  <c r="G403" i="3"/>
  <c r="H402" i="3"/>
  <c r="G402" i="3"/>
  <c r="H401" i="3"/>
  <c r="G401" i="3"/>
  <c r="H400" i="3"/>
  <c r="G400" i="3"/>
  <c r="H399" i="3"/>
  <c r="G399" i="3"/>
  <c r="H398" i="3"/>
  <c r="G398" i="3"/>
  <c r="H397" i="3"/>
  <c r="G397" i="3"/>
  <c r="H396" i="3"/>
  <c r="G396" i="3"/>
  <c r="H395" i="3"/>
  <c r="G395" i="3"/>
  <c r="H394" i="3"/>
  <c r="G394" i="3"/>
  <c r="H393" i="3"/>
  <c r="G393" i="3"/>
  <c r="H392" i="3"/>
  <c r="G392" i="3"/>
  <c r="H391" i="3"/>
  <c r="G391" i="3"/>
  <c r="H390" i="3"/>
  <c r="G390" i="3"/>
  <c r="H389" i="3"/>
  <c r="G389" i="3"/>
  <c r="H388" i="3"/>
  <c r="G388" i="3"/>
  <c r="H387" i="3"/>
  <c r="G387" i="3"/>
  <c r="H386" i="3"/>
  <c r="G386" i="3"/>
  <c r="H385" i="3"/>
  <c r="G385" i="3"/>
  <c r="H384" i="3"/>
  <c r="G384" i="3"/>
  <c r="H383" i="3"/>
  <c r="G383" i="3"/>
  <c r="H382" i="3"/>
  <c r="G382" i="3"/>
  <c r="H381" i="3"/>
  <c r="G381" i="3"/>
  <c r="H380" i="3"/>
  <c r="G380" i="3"/>
  <c r="H379" i="3"/>
  <c r="G379" i="3"/>
  <c r="H378" i="3"/>
  <c r="G378" i="3"/>
  <c r="H377" i="3"/>
  <c r="G377" i="3"/>
  <c r="H376" i="3"/>
  <c r="G376" i="3"/>
  <c r="H375" i="3"/>
  <c r="G375" i="3"/>
  <c r="H374" i="3"/>
  <c r="G374" i="3"/>
  <c r="H373" i="3"/>
  <c r="G373" i="3"/>
  <c r="H372" i="3"/>
  <c r="G372" i="3"/>
  <c r="H371" i="3"/>
  <c r="G371" i="3"/>
  <c r="H370" i="3"/>
  <c r="G370" i="3"/>
  <c r="H369" i="3"/>
  <c r="G369" i="3"/>
  <c r="H368" i="3"/>
  <c r="G368" i="3"/>
  <c r="H367" i="3"/>
  <c r="G367" i="3"/>
  <c r="H366" i="3"/>
  <c r="G366" i="3"/>
  <c r="H365" i="3"/>
  <c r="G365" i="3"/>
  <c r="H364" i="3"/>
  <c r="G364" i="3"/>
  <c r="H363" i="3"/>
  <c r="G363" i="3"/>
  <c r="H362" i="3"/>
  <c r="G362" i="3"/>
  <c r="H361" i="3"/>
  <c r="G361" i="3"/>
  <c r="H360" i="3"/>
  <c r="G360" i="3"/>
  <c r="H359" i="3"/>
  <c r="G359" i="3"/>
  <c r="H358" i="3"/>
  <c r="G358" i="3"/>
  <c r="H357" i="3"/>
  <c r="G357" i="3"/>
  <c r="H356" i="3"/>
  <c r="G356" i="3"/>
  <c r="H355" i="3"/>
  <c r="G355" i="3"/>
  <c r="H354" i="3"/>
  <c r="G354" i="3"/>
  <c r="H353" i="3"/>
  <c r="G353" i="3"/>
  <c r="H352" i="3"/>
  <c r="G352" i="3"/>
  <c r="H351" i="3"/>
  <c r="G351" i="3"/>
  <c r="H350" i="3"/>
  <c r="G350" i="3"/>
  <c r="H349" i="3"/>
  <c r="G349" i="3"/>
  <c r="H348" i="3"/>
  <c r="G348" i="3"/>
  <c r="H347" i="3"/>
  <c r="G347" i="3"/>
  <c r="H346" i="3"/>
  <c r="G346" i="3"/>
  <c r="H345" i="3"/>
  <c r="G345" i="3"/>
  <c r="H344" i="3"/>
  <c r="G344" i="3"/>
  <c r="H343" i="3"/>
  <c r="G343" i="3"/>
  <c r="H342" i="3"/>
  <c r="G342" i="3"/>
  <c r="H341" i="3"/>
  <c r="G341" i="3"/>
  <c r="H340" i="3"/>
  <c r="G340" i="3"/>
  <c r="H339" i="3"/>
  <c r="G339" i="3"/>
  <c r="H338" i="3"/>
  <c r="G338" i="3"/>
  <c r="H337" i="3"/>
  <c r="G337" i="3"/>
  <c r="H336" i="3"/>
  <c r="G336" i="3"/>
  <c r="H335" i="3"/>
  <c r="G335" i="3"/>
  <c r="H334" i="3"/>
  <c r="G334" i="3"/>
  <c r="H333" i="3"/>
  <c r="G333" i="3"/>
  <c r="H332" i="3"/>
  <c r="G332" i="3"/>
  <c r="H331" i="3"/>
  <c r="G331" i="3"/>
  <c r="H330" i="3"/>
  <c r="G330" i="3"/>
  <c r="H329" i="3"/>
  <c r="G329" i="3"/>
  <c r="H328" i="3"/>
  <c r="G328" i="3"/>
  <c r="H327" i="3"/>
  <c r="G327" i="3"/>
  <c r="H326" i="3"/>
  <c r="G326" i="3"/>
  <c r="H325" i="3"/>
  <c r="G325" i="3"/>
  <c r="H324" i="3"/>
  <c r="G324" i="3"/>
  <c r="H323" i="3"/>
  <c r="G323" i="3"/>
  <c r="H322" i="3"/>
  <c r="G322" i="3"/>
  <c r="H321" i="3"/>
  <c r="G321" i="3"/>
  <c r="H320" i="3"/>
  <c r="G320" i="3"/>
  <c r="H319" i="3"/>
  <c r="G319" i="3"/>
  <c r="H318" i="3"/>
  <c r="G318" i="3"/>
  <c r="H317" i="3"/>
  <c r="G317" i="3"/>
  <c r="H316" i="3"/>
  <c r="G316" i="3"/>
  <c r="H315" i="3"/>
  <c r="G315" i="3"/>
  <c r="H314" i="3"/>
  <c r="G314" i="3"/>
  <c r="H313" i="3"/>
  <c r="G313" i="3"/>
  <c r="H312" i="3"/>
  <c r="G312" i="3"/>
  <c r="H311" i="3"/>
  <c r="G311" i="3"/>
  <c r="H310" i="3"/>
  <c r="G310" i="3"/>
  <c r="H309" i="3"/>
  <c r="G309" i="3"/>
  <c r="H308" i="3"/>
  <c r="G308" i="3"/>
  <c r="H307" i="3"/>
  <c r="G307" i="3"/>
  <c r="H306" i="3"/>
  <c r="G306" i="3"/>
  <c r="H305" i="3"/>
  <c r="G305" i="3"/>
  <c r="H304" i="3"/>
  <c r="G304" i="3"/>
  <c r="H303" i="3"/>
  <c r="G303" i="3"/>
  <c r="H302" i="3"/>
  <c r="G302" i="3"/>
  <c r="H301" i="3"/>
  <c r="G301" i="3"/>
  <c r="H300" i="3"/>
  <c r="G300" i="3"/>
  <c r="H299" i="3"/>
  <c r="G299" i="3"/>
  <c r="H298" i="3"/>
  <c r="G298" i="3"/>
  <c r="H297" i="3"/>
  <c r="G297" i="3"/>
  <c r="H296" i="3"/>
  <c r="G296" i="3"/>
  <c r="H295" i="3"/>
  <c r="G295" i="3"/>
  <c r="H294" i="3"/>
  <c r="G294" i="3"/>
  <c r="H293" i="3"/>
  <c r="G293" i="3"/>
  <c r="H292" i="3"/>
  <c r="G292" i="3"/>
  <c r="H291" i="3"/>
  <c r="G291" i="3"/>
  <c r="H290" i="3"/>
  <c r="G290" i="3"/>
  <c r="H289" i="3"/>
  <c r="G289" i="3"/>
  <c r="H288" i="3"/>
  <c r="G288" i="3"/>
  <c r="H287" i="3"/>
  <c r="G287" i="3"/>
  <c r="H286" i="3"/>
  <c r="G286" i="3"/>
  <c r="H285" i="3"/>
  <c r="G285" i="3"/>
  <c r="H284" i="3"/>
  <c r="G284" i="3"/>
  <c r="H283" i="3"/>
  <c r="G283" i="3"/>
  <c r="H282" i="3"/>
  <c r="G282" i="3"/>
  <c r="H281" i="3"/>
  <c r="G281" i="3"/>
  <c r="H280" i="3"/>
  <c r="G280" i="3"/>
  <c r="H279" i="3"/>
  <c r="G279" i="3"/>
  <c r="H278" i="3"/>
  <c r="G278" i="3"/>
  <c r="H277" i="3"/>
  <c r="G277" i="3"/>
  <c r="H276" i="3"/>
  <c r="G276" i="3"/>
  <c r="H275" i="3"/>
  <c r="G275" i="3"/>
  <c r="H274" i="3"/>
  <c r="G274" i="3"/>
  <c r="H273" i="3"/>
  <c r="G273" i="3"/>
  <c r="H272" i="3"/>
  <c r="G272" i="3"/>
  <c r="H271" i="3"/>
  <c r="G271" i="3"/>
  <c r="H270" i="3"/>
  <c r="G270" i="3"/>
  <c r="H269" i="3"/>
  <c r="G269" i="3"/>
  <c r="H268" i="3"/>
  <c r="G268" i="3"/>
  <c r="H267" i="3"/>
  <c r="G267" i="3"/>
  <c r="H266" i="3"/>
  <c r="G266" i="3"/>
  <c r="H265" i="3"/>
  <c r="G265" i="3"/>
  <c r="H264" i="3"/>
  <c r="G264" i="3"/>
  <c r="H263" i="3"/>
  <c r="G263" i="3"/>
  <c r="H262" i="3"/>
  <c r="G262" i="3"/>
  <c r="H261" i="3"/>
  <c r="G261" i="3"/>
  <c r="H260" i="3"/>
  <c r="G260" i="3"/>
  <c r="H259" i="3"/>
  <c r="G259" i="3"/>
  <c r="H258" i="3"/>
  <c r="G258" i="3"/>
  <c r="H257" i="3"/>
  <c r="G257" i="3"/>
  <c r="H256" i="3"/>
  <c r="G256" i="3"/>
  <c r="H255" i="3"/>
  <c r="G255" i="3"/>
  <c r="H254" i="3"/>
  <c r="G254" i="3"/>
  <c r="H253" i="3"/>
  <c r="G253" i="3"/>
  <c r="H252" i="3"/>
  <c r="G252" i="3"/>
  <c r="H251" i="3"/>
  <c r="G251" i="3"/>
  <c r="H250" i="3"/>
  <c r="G250" i="3"/>
  <c r="H249" i="3"/>
  <c r="G249" i="3"/>
  <c r="H248" i="3"/>
  <c r="G248" i="3"/>
  <c r="H247" i="3"/>
  <c r="G247" i="3"/>
  <c r="H246" i="3"/>
  <c r="G246" i="3"/>
  <c r="H245" i="3"/>
  <c r="G245" i="3"/>
  <c r="H244" i="3"/>
  <c r="G244" i="3"/>
  <c r="H243" i="3"/>
  <c r="G243" i="3"/>
  <c r="H242" i="3"/>
  <c r="G242" i="3"/>
  <c r="H241" i="3"/>
  <c r="G241" i="3"/>
  <c r="H240" i="3"/>
  <c r="G240" i="3"/>
  <c r="H239" i="3"/>
  <c r="G239" i="3"/>
  <c r="H238" i="3"/>
  <c r="G238" i="3"/>
  <c r="H237" i="3"/>
  <c r="G237" i="3"/>
  <c r="H236" i="3"/>
  <c r="G236" i="3"/>
  <c r="H235" i="3"/>
  <c r="G235" i="3"/>
  <c r="H234" i="3"/>
  <c r="G234" i="3"/>
  <c r="H233" i="3"/>
  <c r="G233" i="3"/>
  <c r="H232" i="3"/>
  <c r="G232" i="3"/>
  <c r="H231" i="3"/>
  <c r="G231" i="3"/>
  <c r="H230" i="3"/>
  <c r="G230" i="3"/>
  <c r="H229" i="3"/>
  <c r="G229" i="3"/>
  <c r="H228" i="3"/>
  <c r="G228" i="3"/>
  <c r="H227" i="3"/>
  <c r="G227" i="3"/>
  <c r="H226" i="3"/>
  <c r="G226" i="3"/>
  <c r="H225" i="3"/>
  <c r="G225" i="3"/>
  <c r="H224" i="3"/>
  <c r="G224" i="3"/>
  <c r="H223" i="3"/>
  <c r="G223" i="3"/>
  <c r="H222" i="3"/>
  <c r="G222" i="3"/>
  <c r="H221" i="3"/>
  <c r="G221" i="3"/>
  <c r="H220" i="3"/>
  <c r="G220" i="3"/>
  <c r="H219" i="3"/>
  <c r="G219" i="3"/>
  <c r="H218" i="3"/>
  <c r="G218" i="3"/>
  <c r="H217" i="3"/>
  <c r="G217" i="3"/>
  <c r="H216" i="3"/>
  <c r="G216" i="3"/>
  <c r="H215" i="3"/>
  <c r="G215" i="3"/>
  <c r="H214" i="3"/>
  <c r="G214" i="3"/>
  <c r="H213" i="3"/>
  <c r="G213" i="3"/>
  <c r="H212" i="3"/>
  <c r="G212" i="3"/>
  <c r="H211" i="3"/>
  <c r="G211" i="3"/>
  <c r="H210" i="3"/>
  <c r="G210" i="3"/>
  <c r="H209" i="3"/>
  <c r="G209" i="3"/>
  <c r="H208" i="3"/>
  <c r="G208" i="3"/>
  <c r="H207" i="3"/>
  <c r="G207" i="3"/>
  <c r="H206" i="3"/>
  <c r="G206" i="3"/>
  <c r="H205" i="3"/>
  <c r="G205" i="3"/>
  <c r="H204" i="3"/>
  <c r="G204" i="3"/>
  <c r="H203" i="3"/>
  <c r="G203" i="3"/>
  <c r="H202" i="3"/>
  <c r="G202" i="3"/>
  <c r="H201" i="3"/>
  <c r="G201" i="3"/>
  <c r="H200" i="3"/>
  <c r="G200" i="3"/>
  <c r="H199" i="3"/>
  <c r="G199" i="3"/>
  <c r="H198" i="3"/>
  <c r="G198" i="3"/>
  <c r="H197" i="3"/>
  <c r="G197" i="3"/>
  <c r="H196" i="3"/>
  <c r="G196" i="3"/>
  <c r="H195" i="3"/>
  <c r="G195" i="3"/>
  <c r="H194" i="3"/>
  <c r="G194" i="3"/>
  <c r="H193" i="3"/>
  <c r="G193" i="3"/>
  <c r="H192" i="3"/>
  <c r="G192" i="3"/>
  <c r="H191" i="3"/>
  <c r="G191" i="3"/>
  <c r="H190" i="3"/>
  <c r="G190" i="3"/>
  <c r="H189" i="3"/>
  <c r="G189" i="3"/>
  <c r="H188" i="3"/>
  <c r="G188" i="3"/>
  <c r="H187" i="3"/>
  <c r="G187" i="3"/>
  <c r="H186" i="3"/>
  <c r="G186" i="3"/>
  <c r="H185" i="3"/>
  <c r="G185" i="3"/>
  <c r="H184" i="3"/>
  <c r="G184" i="3"/>
  <c r="H183" i="3"/>
  <c r="G183" i="3"/>
  <c r="H182" i="3"/>
  <c r="G182" i="3"/>
  <c r="H181" i="3"/>
  <c r="G181" i="3"/>
  <c r="H180" i="3"/>
  <c r="G180" i="3"/>
  <c r="H179" i="3"/>
  <c r="G179" i="3"/>
  <c r="H178" i="3"/>
  <c r="G178" i="3"/>
  <c r="H177" i="3"/>
  <c r="G177" i="3"/>
  <c r="H176" i="3"/>
  <c r="G176" i="3"/>
  <c r="H175" i="3"/>
  <c r="G175" i="3"/>
  <c r="H174" i="3"/>
  <c r="G174" i="3"/>
  <c r="H173" i="3"/>
  <c r="G173" i="3"/>
  <c r="H172" i="3"/>
  <c r="G172" i="3"/>
  <c r="H171" i="3"/>
  <c r="G171" i="3"/>
  <c r="H170" i="3"/>
  <c r="G170" i="3"/>
  <c r="H169" i="3"/>
  <c r="G169" i="3"/>
  <c r="H168" i="3"/>
  <c r="G168" i="3"/>
  <c r="H167" i="3"/>
  <c r="G167" i="3"/>
  <c r="H166" i="3"/>
  <c r="G166" i="3"/>
  <c r="H165" i="3"/>
  <c r="G165" i="3"/>
  <c r="H164" i="3"/>
  <c r="G164" i="3"/>
  <c r="H163" i="3"/>
  <c r="G163" i="3"/>
  <c r="H162" i="3"/>
  <c r="G162" i="3"/>
  <c r="H161" i="3"/>
  <c r="G161" i="3"/>
  <c r="H160" i="3"/>
  <c r="G160" i="3"/>
  <c r="H159" i="3"/>
  <c r="G159" i="3"/>
  <c r="H158" i="3"/>
  <c r="G158" i="3"/>
  <c r="H157" i="3"/>
  <c r="G157" i="3"/>
  <c r="H156" i="3"/>
  <c r="G156" i="3"/>
  <c r="H155" i="3"/>
  <c r="G155" i="3"/>
  <c r="H154" i="3"/>
  <c r="G154" i="3"/>
  <c r="H153" i="3"/>
  <c r="G153" i="3"/>
  <c r="H152" i="3"/>
  <c r="G152" i="3"/>
  <c r="H151" i="3"/>
  <c r="G151" i="3"/>
  <c r="H150" i="3"/>
  <c r="G150" i="3"/>
  <c r="H149" i="3"/>
  <c r="G149" i="3"/>
  <c r="H148" i="3"/>
  <c r="G148" i="3"/>
  <c r="H147" i="3"/>
  <c r="G147" i="3"/>
  <c r="H146" i="3"/>
  <c r="G146" i="3"/>
  <c r="H145" i="3"/>
  <c r="G145" i="3"/>
  <c r="H144" i="3"/>
  <c r="G144" i="3"/>
  <c r="H143" i="3"/>
  <c r="G143" i="3"/>
  <c r="H142" i="3"/>
  <c r="G142" i="3"/>
  <c r="H141" i="3"/>
  <c r="G141" i="3"/>
  <c r="H140" i="3"/>
  <c r="G140" i="3"/>
  <c r="H139" i="3"/>
  <c r="G139" i="3"/>
  <c r="H138" i="3"/>
  <c r="G138" i="3"/>
  <c r="H137" i="3"/>
  <c r="G137" i="3"/>
  <c r="H136" i="3"/>
  <c r="G136" i="3"/>
  <c r="H135" i="3"/>
  <c r="G135" i="3"/>
  <c r="H134" i="3"/>
  <c r="G134" i="3"/>
  <c r="H133" i="3"/>
  <c r="G133" i="3"/>
  <c r="H132" i="3"/>
  <c r="G132" i="3"/>
  <c r="H131" i="3"/>
  <c r="G131" i="3"/>
  <c r="H130" i="3"/>
  <c r="G130" i="3"/>
  <c r="H129" i="3"/>
  <c r="G129" i="3"/>
  <c r="H128" i="3"/>
  <c r="G128" i="3"/>
  <c r="H127" i="3"/>
  <c r="G127" i="3"/>
  <c r="H126" i="3"/>
  <c r="G126" i="3"/>
  <c r="H125" i="3"/>
  <c r="G125" i="3"/>
  <c r="H124" i="3"/>
  <c r="G124" i="3"/>
  <c r="H123" i="3"/>
  <c r="G123" i="3"/>
  <c r="H122" i="3"/>
  <c r="G122" i="3"/>
  <c r="H121" i="3"/>
  <c r="G121" i="3"/>
  <c r="H120" i="3"/>
  <c r="G120" i="3"/>
  <c r="H119" i="3"/>
  <c r="G119" i="3"/>
  <c r="H118" i="3"/>
  <c r="G118" i="3"/>
  <c r="H117" i="3"/>
  <c r="G117" i="3"/>
  <c r="H116" i="3"/>
  <c r="G116" i="3"/>
  <c r="H115" i="3"/>
  <c r="G115" i="3"/>
  <c r="H114" i="3"/>
  <c r="G114" i="3"/>
  <c r="H113" i="3"/>
  <c r="G113" i="3"/>
  <c r="H112" i="3"/>
  <c r="G112" i="3"/>
  <c r="H111" i="3"/>
  <c r="G111" i="3"/>
  <c r="H110" i="3"/>
  <c r="G110" i="3"/>
  <c r="H109" i="3"/>
  <c r="G109" i="3"/>
  <c r="H108" i="3"/>
  <c r="G108" i="3"/>
  <c r="H107" i="3"/>
  <c r="G107" i="3"/>
  <c r="H106" i="3"/>
  <c r="G106" i="3"/>
  <c r="H105" i="3"/>
  <c r="G105" i="3"/>
  <c r="H104" i="3"/>
  <c r="G104" i="3"/>
  <c r="H103" i="3"/>
  <c r="G103" i="3"/>
  <c r="H102" i="3"/>
  <c r="G102" i="3"/>
  <c r="H101" i="3"/>
  <c r="G101" i="3"/>
  <c r="H100" i="3"/>
  <c r="G100" i="3"/>
  <c r="H99" i="3"/>
  <c r="G99" i="3"/>
  <c r="H98" i="3"/>
  <c r="G98" i="3"/>
  <c r="H97" i="3"/>
  <c r="G97" i="3"/>
  <c r="H96" i="3"/>
  <c r="G96" i="3"/>
  <c r="H95" i="3"/>
  <c r="G95" i="3"/>
  <c r="H94" i="3"/>
  <c r="G94" i="3"/>
  <c r="H93" i="3"/>
  <c r="G93" i="3"/>
  <c r="H92" i="3"/>
  <c r="G92" i="3"/>
  <c r="H91" i="3"/>
  <c r="G91" i="3"/>
  <c r="H90" i="3"/>
  <c r="G90" i="3"/>
  <c r="H89" i="3"/>
  <c r="G89" i="3"/>
  <c r="H88" i="3"/>
  <c r="G88" i="3"/>
  <c r="H87" i="3"/>
  <c r="G87" i="3"/>
  <c r="H86" i="3"/>
  <c r="G86" i="3"/>
  <c r="H85" i="3"/>
  <c r="G85" i="3"/>
  <c r="H84" i="3"/>
  <c r="G84" i="3"/>
  <c r="H83" i="3"/>
  <c r="G83" i="3"/>
  <c r="H82" i="3"/>
  <c r="G82" i="3"/>
  <c r="H81" i="3"/>
  <c r="G81" i="3"/>
  <c r="H80" i="3"/>
  <c r="G80" i="3"/>
  <c r="H79" i="3"/>
  <c r="G79" i="3"/>
  <c r="H78" i="3"/>
  <c r="G78" i="3"/>
  <c r="H77" i="3"/>
  <c r="G77" i="3"/>
  <c r="H76" i="3"/>
  <c r="G76" i="3"/>
  <c r="H75" i="3"/>
  <c r="G75" i="3"/>
  <c r="H74" i="3"/>
  <c r="G74" i="3"/>
  <c r="H73" i="3"/>
  <c r="G73" i="3"/>
  <c r="H72" i="3"/>
  <c r="G72" i="3"/>
  <c r="H71" i="3"/>
  <c r="G71" i="3"/>
  <c r="H70" i="3"/>
  <c r="G70" i="3"/>
  <c r="H69" i="3"/>
  <c r="G69" i="3"/>
  <c r="H68" i="3"/>
  <c r="G68" i="3"/>
  <c r="H67" i="3"/>
  <c r="G67" i="3"/>
  <c r="H66" i="3"/>
  <c r="G66" i="3"/>
  <c r="H65" i="3"/>
  <c r="G65" i="3"/>
  <c r="H64" i="3"/>
  <c r="G64" i="3"/>
  <c r="H63" i="3"/>
  <c r="G63" i="3"/>
  <c r="H62" i="3"/>
  <c r="G62" i="3"/>
  <c r="H61" i="3"/>
  <c r="G61" i="3"/>
  <c r="H60" i="3"/>
  <c r="G60" i="3"/>
  <c r="H59" i="3"/>
  <c r="G59" i="3"/>
  <c r="H58" i="3"/>
  <c r="G58" i="3"/>
  <c r="H57" i="3"/>
  <c r="G57" i="3"/>
  <c r="H56" i="3"/>
  <c r="G56" i="3"/>
  <c r="H55" i="3"/>
  <c r="G55" i="3"/>
  <c r="H54" i="3"/>
  <c r="G54" i="3"/>
  <c r="H53" i="3"/>
  <c r="G53" i="3"/>
  <c r="H52" i="3"/>
  <c r="G52" i="3"/>
  <c r="H51" i="3"/>
  <c r="G51" i="3"/>
  <c r="H50" i="3"/>
  <c r="G50" i="3"/>
  <c r="H49" i="3"/>
  <c r="G49" i="3"/>
  <c r="H48" i="3"/>
  <c r="G48" i="3"/>
  <c r="H47" i="3"/>
  <c r="G47" i="3"/>
  <c r="H46" i="3"/>
  <c r="G46" i="3"/>
  <c r="H45" i="3"/>
  <c r="G45" i="3"/>
  <c r="H44" i="3"/>
  <c r="G44" i="3"/>
  <c r="H43" i="3"/>
  <c r="G43" i="3"/>
  <c r="H42" i="3"/>
  <c r="G42" i="3"/>
  <c r="H41" i="3"/>
  <c r="G41" i="3"/>
  <c r="H40" i="3"/>
  <c r="G40" i="3"/>
  <c r="H39" i="3"/>
  <c r="G39" i="3"/>
  <c r="H38" i="3"/>
  <c r="G38" i="3"/>
  <c r="H37" i="3"/>
  <c r="G37" i="3"/>
  <c r="H36" i="3"/>
  <c r="G36" i="3"/>
  <c r="H35" i="3"/>
  <c r="G35" i="3"/>
  <c r="H34" i="3"/>
  <c r="G34" i="3"/>
  <c r="H33" i="3"/>
  <c r="G33" i="3"/>
  <c r="H32" i="3"/>
  <c r="G32" i="3"/>
  <c r="H31" i="3"/>
  <c r="G31" i="3"/>
  <c r="H30" i="3"/>
  <c r="G30" i="3"/>
  <c r="H29" i="3"/>
  <c r="G29" i="3"/>
  <c r="H28" i="3"/>
  <c r="G28" i="3"/>
  <c r="H27" i="3"/>
  <c r="G27" i="3"/>
  <c r="H26" i="3"/>
  <c r="G26" i="3"/>
  <c r="H25" i="3"/>
  <c r="G25" i="3"/>
  <c r="H24" i="3"/>
  <c r="G24" i="3"/>
  <c r="H23" i="3"/>
  <c r="G23" i="3"/>
  <c r="H22" i="3"/>
  <c r="G22" i="3"/>
  <c r="H21" i="3"/>
  <c r="G21" i="3"/>
  <c r="H20" i="3"/>
  <c r="G20" i="3"/>
  <c r="H19" i="3"/>
  <c r="G19" i="3"/>
  <c r="H18" i="3"/>
  <c r="G18" i="3"/>
  <c r="H17" i="3"/>
  <c r="G17" i="3"/>
  <c r="H16" i="3"/>
  <c r="G16" i="3"/>
  <c r="H15" i="3"/>
  <c r="G15" i="3"/>
  <c r="H14" i="3"/>
  <c r="G14" i="3"/>
  <c r="H13" i="3"/>
  <c r="G13" i="3"/>
  <c r="H12" i="3"/>
  <c r="G12" i="3"/>
  <c r="H11" i="3"/>
  <c r="G11" i="3"/>
  <c r="H10" i="3"/>
  <c r="G10" i="3"/>
  <c r="H9" i="3"/>
  <c r="G9" i="3"/>
  <c r="H8" i="3"/>
  <c r="G8" i="3"/>
  <c r="H7" i="3"/>
  <c r="G7" i="3"/>
  <c r="H6" i="3"/>
  <c r="G6" i="3"/>
  <c r="H5" i="3"/>
  <c r="G5" i="3"/>
  <c r="H4" i="3"/>
  <c r="G4" i="3"/>
  <c r="H3" i="3"/>
  <c r="G3" i="3"/>
  <c r="F5001" i="3"/>
  <c r="F5000" i="3"/>
  <c r="F4999" i="3"/>
  <c r="F4998" i="3"/>
  <c r="F4997" i="3"/>
  <c r="F4996" i="3"/>
  <c r="F4995" i="3"/>
  <c r="F4994" i="3"/>
  <c r="F4993" i="3"/>
  <c r="F4992" i="3"/>
  <c r="F4991" i="3"/>
  <c r="F4990" i="3"/>
  <c r="F4989" i="3"/>
  <c r="F4988" i="3"/>
  <c r="F4987" i="3"/>
  <c r="F4986" i="3"/>
  <c r="F4985" i="3"/>
  <c r="F4984" i="3"/>
  <c r="F4983" i="3"/>
  <c r="F4982" i="3"/>
  <c r="F4981" i="3"/>
  <c r="F4980" i="3"/>
  <c r="F4979" i="3"/>
  <c r="F4978" i="3"/>
  <c r="F4977" i="3"/>
  <c r="F4976" i="3"/>
  <c r="F4975" i="3"/>
  <c r="F4974" i="3"/>
  <c r="F4973" i="3"/>
  <c r="F4972" i="3"/>
  <c r="F4971" i="3"/>
  <c r="F4970" i="3"/>
  <c r="F4969" i="3"/>
  <c r="F4968" i="3"/>
  <c r="F4967" i="3"/>
  <c r="F4966" i="3"/>
  <c r="F4965" i="3"/>
  <c r="F4964" i="3"/>
  <c r="F4963" i="3"/>
  <c r="F4962" i="3"/>
  <c r="F4961" i="3"/>
  <c r="F4960" i="3"/>
  <c r="F4959" i="3"/>
  <c r="F4958" i="3"/>
  <c r="F4957" i="3"/>
  <c r="F4956" i="3"/>
  <c r="F4955" i="3"/>
  <c r="F4954" i="3"/>
  <c r="F4953" i="3"/>
  <c r="F4952" i="3"/>
  <c r="F4951" i="3"/>
  <c r="F4950" i="3"/>
  <c r="F4949" i="3"/>
  <c r="F4948" i="3"/>
  <c r="F4947" i="3"/>
  <c r="F4946" i="3"/>
  <c r="F4945" i="3"/>
  <c r="F4944" i="3"/>
  <c r="F4943" i="3"/>
  <c r="F4942" i="3"/>
  <c r="F4941" i="3"/>
  <c r="F4940" i="3"/>
  <c r="F4939" i="3"/>
  <c r="F4938" i="3"/>
  <c r="F4937" i="3"/>
  <c r="F4936" i="3"/>
  <c r="F4935" i="3"/>
  <c r="F4934" i="3"/>
  <c r="F4933" i="3"/>
  <c r="F4932" i="3"/>
  <c r="F4931" i="3"/>
  <c r="F4930" i="3"/>
  <c r="F4929" i="3"/>
  <c r="F4928" i="3"/>
  <c r="F4927" i="3"/>
  <c r="F4926" i="3"/>
  <c r="F4925" i="3"/>
  <c r="F4924" i="3"/>
  <c r="F4923" i="3"/>
  <c r="F4922" i="3"/>
  <c r="F4921" i="3"/>
  <c r="F4920" i="3"/>
  <c r="F4919" i="3"/>
  <c r="F4918" i="3"/>
  <c r="F4917" i="3"/>
  <c r="F4916" i="3"/>
  <c r="F4915" i="3"/>
  <c r="F4914" i="3"/>
  <c r="F4913" i="3"/>
  <c r="F4912" i="3"/>
  <c r="F4911" i="3"/>
  <c r="F4910" i="3"/>
  <c r="F4909" i="3"/>
  <c r="F4908" i="3"/>
  <c r="F4907" i="3"/>
  <c r="F4906" i="3"/>
  <c r="F4905" i="3"/>
  <c r="F4904" i="3"/>
  <c r="F4903" i="3"/>
  <c r="F4902" i="3"/>
  <c r="F4901" i="3"/>
  <c r="F4900" i="3"/>
  <c r="F4899" i="3"/>
  <c r="F4898" i="3"/>
  <c r="F4897" i="3"/>
  <c r="F4896" i="3"/>
  <c r="F4895" i="3"/>
  <c r="F4894" i="3"/>
  <c r="F4893" i="3"/>
  <c r="F4892" i="3"/>
  <c r="F4891" i="3"/>
  <c r="F4890" i="3"/>
  <c r="F4889" i="3"/>
  <c r="F4888" i="3"/>
  <c r="F4887" i="3"/>
  <c r="F4886" i="3"/>
  <c r="F4885" i="3"/>
  <c r="F4884" i="3"/>
  <c r="F4883" i="3"/>
  <c r="F4882" i="3"/>
  <c r="F4881" i="3"/>
  <c r="F4880" i="3"/>
  <c r="F4879" i="3"/>
  <c r="F4878" i="3"/>
  <c r="F4877" i="3"/>
  <c r="F4876" i="3"/>
  <c r="F4875" i="3"/>
  <c r="F4874" i="3"/>
  <c r="F4873" i="3"/>
  <c r="F4872" i="3"/>
  <c r="F4871" i="3"/>
  <c r="F4870" i="3"/>
  <c r="F4869" i="3"/>
  <c r="F4868" i="3"/>
  <c r="F4867" i="3"/>
  <c r="F4866" i="3"/>
  <c r="F4865" i="3"/>
  <c r="F4864" i="3"/>
  <c r="F4863" i="3"/>
  <c r="F4862" i="3"/>
  <c r="F4861" i="3"/>
  <c r="F4860" i="3"/>
  <c r="F4859" i="3"/>
  <c r="F4858" i="3"/>
  <c r="F4857" i="3"/>
  <c r="F4856" i="3"/>
  <c r="F4855" i="3"/>
  <c r="F4854" i="3"/>
  <c r="F4853" i="3"/>
  <c r="F4852" i="3"/>
  <c r="F4851" i="3"/>
  <c r="F4850" i="3"/>
  <c r="F4849" i="3"/>
  <c r="F4848" i="3"/>
  <c r="F4847" i="3"/>
  <c r="F4846" i="3"/>
  <c r="F4845" i="3"/>
  <c r="F4844" i="3"/>
  <c r="F4843" i="3"/>
  <c r="F4842" i="3"/>
  <c r="F4841" i="3"/>
  <c r="F4840" i="3"/>
  <c r="F4839" i="3"/>
  <c r="F4838" i="3"/>
  <c r="F4837" i="3"/>
  <c r="F4836" i="3"/>
  <c r="F4835" i="3"/>
  <c r="F4834" i="3"/>
  <c r="F4833" i="3"/>
  <c r="F4832" i="3"/>
  <c r="F4831" i="3"/>
  <c r="F4830" i="3"/>
  <c r="F4829" i="3"/>
  <c r="F4828" i="3"/>
  <c r="F4827" i="3"/>
  <c r="F4826" i="3"/>
  <c r="F4825" i="3"/>
  <c r="F4824" i="3"/>
  <c r="F4823" i="3"/>
  <c r="F4822" i="3"/>
  <c r="F4821" i="3"/>
  <c r="F4820" i="3"/>
  <c r="F4819" i="3"/>
  <c r="F4818" i="3"/>
  <c r="F4817" i="3"/>
  <c r="F4816" i="3"/>
  <c r="F4815" i="3"/>
  <c r="F4814" i="3"/>
  <c r="F4813" i="3"/>
  <c r="F4812" i="3"/>
  <c r="F4811" i="3"/>
  <c r="F4810" i="3"/>
  <c r="F4809" i="3"/>
  <c r="F4808" i="3"/>
  <c r="F4807" i="3"/>
  <c r="F4806" i="3"/>
  <c r="F4805" i="3"/>
  <c r="F4804" i="3"/>
  <c r="F4803" i="3"/>
  <c r="F4802" i="3"/>
  <c r="F4801" i="3"/>
  <c r="F4800" i="3"/>
  <c r="F4799" i="3"/>
  <c r="F4798" i="3"/>
  <c r="F4797" i="3"/>
  <c r="F4796" i="3"/>
  <c r="F4795" i="3"/>
  <c r="F4794" i="3"/>
  <c r="F4793" i="3"/>
  <c r="F4792" i="3"/>
  <c r="F4791" i="3"/>
  <c r="F4790" i="3"/>
  <c r="F4789" i="3"/>
  <c r="F4788" i="3"/>
  <c r="F4787" i="3"/>
  <c r="F4786" i="3"/>
  <c r="F4785" i="3"/>
  <c r="F4784" i="3"/>
  <c r="F4783" i="3"/>
  <c r="F4782" i="3"/>
  <c r="F4781" i="3"/>
  <c r="F4780" i="3"/>
  <c r="F4779" i="3"/>
  <c r="F4778" i="3"/>
  <c r="F4777" i="3"/>
  <c r="F4776" i="3"/>
  <c r="F4775" i="3"/>
  <c r="F4774" i="3"/>
  <c r="F4773" i="3"/>
  <c r="F4772" i="3"/>
  <c r="F4771" i="3"/>
  <c r="F4770" i="3"/>
  <c r="F4769" i="3"/>
  <c r="F4768" i="3"/>
  <c r="F4767" i="3"/>
  <c r="F4766" i="3"/>
  <c r="F4765" i="3"/>
  <c r="F4764" i="3"/>
  <c r="F4763" i="3"/>
  <c r="F4762" i="3"/>
  <c r="F4761" i="3"/>
  <c r="F4760" i="3"/>
  <c r="F4759" i="3"/>
  <c r="F4758" i="3"/>
  <c r="F4757" i="3"/>
  <c r="F4756" i="3"/>
  <c r="F4755" i="3"/>
  <c r="F4754" i="3"/>
  <c r="F4753" i="3"/>
  <c r="F4752" i="3"/>
  <c r="F4751" i="3"/>
  <c r="F4750" i="3"/>
  <c r="F4749" i="3"/>
  <c r="F4748" i="3"/>
  <c r="F4747" i="3"/>
  <c r="F4746" i="3"/>
  <c r="F4745" i="3"/>
  <c r="F4744" i="3"/>
  <c r="F4743" i="3"/>
  <c r="F4742" i="3"/>
  <c r="F4741" i="3"/>
  <c r="F4740" i="3"/>
  <c r="F4739" i="3"/>
  <c r="F4738" i="3"/>
  <c r="F4737" i="3"/>
  <c r="F4736" i="3"/>
  <c r="F4735" i="3"/>
  <c r="F4734" i="3"/>
  <c r="F4733" i="3"/>
  <c r="F4732" i="3"/>
  <c r="F4731" i="3"/>
  <c r="F4730" i="3"/>
  <c r="F4729" i="3"/>
  <c r="F4728" i="3"/>
  <c r="F4727" i="3"/>
  <c r="F4726" i="3"/>
  <c r="F4725" i="3"/>
  <c r="F4724" i="3"/>
  <c r="F4723" i="3"/>
  <c r="F4722" i="3"/>
  <c r="F4721" i="3"/>
  <c r="F4720" i="3"/>
  <c r="F4719" i="3"/>
  <c r="F4718" i="3"/>
  <c r="F4717" i="3"/>
  <c r="F4716" i="3"/>
  <c r="F4715" i="3"/>
  <c r="F4714" i="3"/>
  <c r="F4713" i="3"/>
  <c r="F4712" i="3"/>
  <c r="F4711" i="3"/>
  <c r="F4710" i="3"/>
  <c r="F4709" i="3"/>
  <c r="F4708" i="3"/>
  <c r="F4707" i="3"/>
  <c r="F4706" i="3"/>
  <c r="F4705" i="3"/>
  <c r="F4704" i="3"/>
  <c r="F4703" i="3"/>
  <c r="F4702" i="3"/>
  <c r="F4701" i="3"/>
  <c r="F4700" i="3"/>
  <c r="F4699" i="3"/>
  <c r="F4698" i="3"/>
  <c r="F4697" i="3"/>
  <c r="F4696" i="3"/>
  <c r="F4695" i="3"/>
  <c r="F4694" i="3"/>
  <c r="F4693" i="3"/>
  <c r="F4692" i="3"/>
  <c r="F4691" i="3"/>
  <c r="F4690" i="3"/>
  <c r="F4689" i="3"/>
  <c r="F4688" i="3"/>
  <c r="F4687" i="3"/>
  <c r="F4686" i="3"/>
  <c r="F4685" i="3"/>
  <c r="F4684" i="3"/>
  <c r="F4683" i="3"/>
  <c r="F4682" i="3"/>
  <c r="F4681" i="3"/>
  <c r="F4680" i="3"/>
  <c r="F4679" i="3"/>
  <c r="F4678" i="3"/>
  <c r="F4677" i="3"/>
  <c r="F4676" i="3"/>
  <c r="F4675" i="3"/>
  <c r="F4674" i="3"/>
  <c r="F4673" i="3"/>
  <c r="F4672" i="3"/>
  <c r="F4671" i="3"/>
  <c r="F4670" i="3"/>
  <c r="F4669" i="3"/>
  <c r="F4668" i="3"/>
  <c r="F4667" i="3"/>
  <c r="F4666" i="3"/>
  <c r="F4665" i="3"/>
  <c r="F4664" i="3"/>
  <c r="F4663" i="3"/>
  <c r="F4662" i="3"/>
  <c r="F4661" i="3"/>
  <c r="F4660" i="3"/>
  <c r="F4659" i="3"/>
  <c r="F4658" i="3"/>
  <c r="F4657" i="3"/>
  <c r="F4656" i="3"/>
  <c r="F4655" i="3"/>
  <c r="F4654" i="3"/>
  <c r="F4653" i="3"/>
  <c r="F4652" i="3"/>
  <c r="F4651" i="3"/>
  <c r="F4650" i="3"/>
  <c r="F4649" i="3"/>
  <c r="F4648" i="3"/>
  <c r="F4647" i="3"/>
  <c r="F4646" i="3"/>
  <c r="F4645" i="3"/>
  <c r="F4644" i="3"/>
  <c r="F4643" i="3"/>
  <c r="F4642" i="3"/>
  <c r="F4641" i="3"/>
  <c r="F4640" i="3"/>
  <c r="F4639" i="3"/>
  <c r="F4638" i="3"/>
  <c r="F4637" i="3"/>
  <c r="F4636" i="3"/>
  <c r="F4635" i="3"/>
  <c r="F4634" i="3"/>
  <c r="F4633" i="3"/>
  <c r="F4632" i="3"/>
  <c r="F4631" i="3"/>
  <c r="F4630" i="3"/>
  <c r="F4629" i="3"/>
  <c r="F4628" i="3"/>
  <c r="F4627" i="3"/>
  <c r="F4626" i="3"/>
  <c r="F4625" i="3"/>
  <c r="F4624" i="3"/>
  <c r="F4623" i="3"/>
  <c r="F4622" i="3"/>
  <c r="F4621" i="3"/>
  <c r="F4620" i="3"/>
  <c r="F4619" i="3"/>
  <c r="F4618" i="3"/>
  <c r="F4617" i="3"/>
  <c r="F4616" i="3"/>
  <c r="F4615" i="3"/>
  <c r="F4614" i="3"/>
  <c r="F4613" i="3"/>
  <c r="F4612" i="3"/>
  <c r="F4611" i="3"/>
  <c r="F4610" i="3"/>
  <c r="F4609" i="3"/>
  <c r="F4608" i="3"/>
  <c r="F4607" i="3"/>
  <c r="F4606" i="3"/>
  <c r="F4605" i="3"/>
  <c r="F4604" i="3"/>
  <c r="F4603" i="3"/>
  <c r="F4602" i="3"/>
  <c r="F4601" i="3"/>
  <c r="F4600" i="3"/>
  <c r="F4599" i="3"/>
  <c r="F4598" i="3"/>
  <c r="F4597" i="3"/>
  <c r="F4596" i="3"/>
  <c r="F4595" i="3"/>
  <c r="F4594" i="3"/>
  <c r="F4593" i="3"/>
  <c r="F4592" i="3"/>
  <c r="F4591" i="3"/>
  <c r="F4590" i="3"/>
  <c r="F4589" i="3"/>
  <c r="F4588" i="3"/>
  <c r="F4587" i="3"/>
  <c r="F4586" i="3"/>
  <c r="F4585" i="3"/>
  <c r="F4584" i="3"/>
  <c r="F4583" i="3"/>
  <c r="F4582" i="3"/>
  <c r="F4581" i="3"/>
  <c r="F4580" i="3"/>
  <c r="F4579" i="3"/>
  <c r="F4578" i="3"/>
  <c r="F4577" i="3"/>
  <c r="F4576" i="3"/>
  <c r="F4575" i="3"/>
  <c r="F4574" i="3"/>
  <c r="F4573" i="3"/>
  <c r="F4572" i="3"/>
  <c r="F4571" i="3"/>
  <c r="F4570" i="3"/>
  <c r="F4569" i="3"/>
  <c r="F4568" i="3"/>
  <c r="F4567" i="3"/>
  <c r="F4566" i="3"/>
  <c r="F4565" i="3"/>
  <c r="F4564" i="3"/>
  <c r="F4563" i="3"/>
  <c r="F4562" i="3"/>
  <c r="F4561" i="3"/>
  <c r="F4560" i="3"/>
  <c r="F4559" i="3"/>
  <c r="F4558" i="3"/>
  <c r="F4557" i="3"/>
  <c r="F4556" i="3"/>
  <c r="F4555" i="3"/>
  <c r="F4554" i="3"/>
  <c r="F4553" i="3"/>
  <c r="F4552" i="3"/>
  <c r="F4551" i="3"/>
  <c r="F4550" i="3"/>
  <c r="F4549" i="3"/>
  <c r="F4548" i="3"/>
  <c r="F4547" i="3"/>
  <c r="F4546" i="3"/>
  <c r="F4545" i="3"/>
  <c r="F4544" i="3"/>
  <c r="F4543" i="3"/>
  <c r="F4542" i="3"/>
  <c r="F4541" i="3"/>
  <c r="F4540" i="3"/>
  <c r="F4539" i="3"/>
  <c r="F4538" i="3"/>
  <c r="F4537" i="3"/>
  <c r="F4536" i="3"/>
  <c r="F4535" i="3"/>
  <c r="F4534" i="3"/>
  <c r="F4533" i="3"/>
  <c r="F4532" i="3"/>
  <c r="F4531" i="3"/>
  <c r="F4530" i="3"/>
  <c r="F4529" i="3"/>
  <c r="F4528" i="3"/>
  <c r="F4527" i="3"/>
  <c r="F4526" i="3"/>
  <c r="F4525" i="3"/>
  <c r="F4524" i="3"/>
  <c r="F4523" i="3"/>
  <c r="F4522" i="3"/>
  <c r="F4521" i="3"/>
  <c r="F4520" i="3"/>
  <c r="F4519" i="3"/>
  <c r="F4518" i="3"/>
  <c r="F4517" i="3"/>
  <c r="F4516" i="3"/>
  <c r="F4515" i="3"/>
  <c r="F4514" i="3"/>
  <c r="F4513" i="3"/>
  <c r="F4512" i="3"/>
  <c r="F4511" i="3"/>
  <c r="F4510" i="3"/>
  <c r="F4509" i="3"/>
  <c r="F4508" i="3"/>
  <c r="F4507" i="3"/>
  <c r="F4506" i="3"/>
  <c r="F4505" i="3"/>
  <c r="F4504" i="3"/>
  <c r="F4503" i="3"/>
  <c r="F4502" i="3"/>
  <c r="F4501" i="3"/>
  <c r="F4500" i="3"/>
  <c r="F4499" i="3"/>
  <c r="F4498" i="3"/>
  <c r="F4497" i="3"/>
  <c r="F4496" i="3"/>
  <c r="F4495" i="3"/>
  <c r="F4494" i="3"/>
  <c r="F4493" i="3"/>
  <c r="F4492" i="3"/>
  <c r="F4491" i="3"/>
  <c r="F4490" i="3"/>
  <c r="F4489" i="3"/>
  <c r="F4488" i="3"/>
  <c r="F4487" i="3"/>
  <c r="F4486" i="3"/>
  <c r="F4485" i="3"/>
  <c r="F4484" i="3"/>
  <c r="F4483" i="3"/>
  <c r="F4482" i="3"/>
  <c r="F4481" i="3"/>
  <c r="F4480" i="3"/>
  <c r="F4479" i="3"/>
  <c r="F4478" i="3"/>
  <c r="F4477" i="3"/>
  <c r="F4476" i="3"/>
  <c r="F4475" i="3"/>
  <c r="F4474" i="3"/>
  <c r="F4473" i="3"/>
  <c r="F4472" i="3"/>
  <c r="F4471" i="3"/>
  <c r="F4470" i="3"/>
  <c r="F4469" i="3"/>
  <c r="F4468" i="3"/>
  <c r="F4467" i="3"/>
  <c r="F4466" i="3"/>
  <c r="F4465" i="3"/>
  <c r="F4464" i="3"/>
  <c r="F4463" i="3"/>
  <c r="F4462" i="3"/>
  <c r="F4461" i="3"/>
  <c r="F4460" i="3"/>
  <c r="F4459" i="3"/>
  <c r="F4458" i="3"/>
  <c r="F4457" i="3"/>
  <c r="F4456" i="3"/>
  <c r="F4455" i="3"/>
  <c r="F4454" i="3"/>
  <c r="F4453" i="3"/>
  <c r="F4452" i="3"/>
  <c r="F4451" i="3"/>
  <c r="F4450" i="3"/>
  <c r="F4449" i="3"/>
  <c r="F4448" i="3"/>
  <c r="F4447" i="3"/>
  <c r="F4446" i="3"/>
  <c r="F4445" i="3"/>
  <c r="F4444" i="3"/>
  <c r="F4443" i="3"/>
  <c r="F4442" i="3"/>
  <c r="F4441" i="3"/>
  <c r="F4440" i="3"/>
  <c r="F4439" i="3"/>
  <c r="F4438" i="3"/>
  <c r="F4437" i="3"/>
  <c r="F4436" i="3"/>
  <c r="F4435" i="3"/>
  <c r="F4434" i="3"/>
  <c r="F4433" i="3"/>
  <c r="F4432" i="3"/>
  <c r="F4431" i="3"/>
  <c r="F4430" i="3"/>
  <c r="F4429" i="3"/>
  <c r="F4428" i="3"/>
  <c r="F4427" i="3"/>
  <c r="F4426" i="3"/>
  <c r="F4425" i="3"/>
  <c r="F4424" i="3"/>
  <c r="F4423" i="3"/>
  <c r="F4422" i="3"/>
  <c r="F4421" i="3"/>
  <c r="F4420" i="3"/>
  <c r="F4419" i="3"/>
  <c r="F4418" i="3"/>
  <c r="F4417" i="3"/>
  <c r="F4416" i="3"/>
  <c r="F4415" i="3"/>
  <c r="F4414" i="3"/>
  <c r="F4413" i="3"/>
  <c r="F4412" i="3"/>
  <c r="F4411" i="3"/>
  <c r="F4410" i="3"/>
  <c r="F4409" i="3"/>
  <c r="F4408" i="3"/>
  <c r="F4407" i="3"/>
  <c r="F4406" i="3"/>
  <c r="F4405" i="3"/>
  <c r="F4404" i="3"/>
  <c r="F4403" i="3"/>
  <c r="F4402" i="3"/>
  <c r="F4401" i="3"/>
  <c r="F4400" i="3"/>
  <c r="F4399" i="3"/>
  <c r="F4398" i="3"/>
  <c r="F4397" i="3"/>
  <c r="F4396" i="3"/>
  <c r="F4395" i="3"/>
  <c r="F4394" i="3"/>
  <c r="F4393" i="3"/>
  <c r="F4392" i="3"/>
  <c r="F4391" i="3"/>
  <c r="F4390" i="3"/>
  <c r="F4389" i="3"/>
  <c r="F4388" i="3"/>
  <c r="F4387" i="3"/>
  <c r="F4386" i="3"/>
  <c r="F4385" i="3"/>
  <c r="F4384" i="3"/>
  <c r="F4383" i="3"/>
  <c r="F4382" i="3"/>
  <c r="F4381" i="3"/>
  <c r="F4380" i="3"/>
  <c r="F4379" i="3"/>
  <c r="F4378" i="3"/>
  <c r="F4377" i="3"/>
  <c r="F4376" i="3"/>
  <c r="F4375" i="3"/>
  <c r="F4374" i="3"/>
  <c r="F4373" i="3"/>
  <c r="F4372" i="3"/>
  <c r="F4371" i="3"/>
  <c r="F4370" i="3"/>
  <c r="F4369" i="3"/>
  <c r="F4368" i="3"/>
  <c r="F4367" i="3"/>
  <c r="F4366" i="3"/>
  <c r="F4365" i="3"/>
  <c r="F4364" i="3"/>
  <c r="F4363" i="3"/>
  <c r="F4362" i="3"/>
  <c r="F4361" i="3"/>
  <c r="F4360" i="3"/>
  <c r="F4359" i="3"/>
  <c r="F4358" i="3"/>
  <c r="F4357" i="3"/>
  <c r="F4356" i="3"/>
  <c r="F4355" i="3"/>
  <c r="F4354" i="3"/>
  <c r="F4353" i="3"/>
  <c r="F4352" i="3"/>
  <c r="F4351" i="3"/>
  <c r="F4350" i="3"/>
  <c r="F4349" i="3"/>
  <c r="F4348" i="3"/>
  <c r="F4347" i="3"/>
  <c r="F4346" i="3"/>
  <c r="F4345" i="3"/>
  <c r="F4344" i="3"/>
  <c r="F4343" i="3"/>
  <c r="F4342" i="3"/>
  <c r="F4341" i="3"/>
  <c r="F4340" i="3"/>
  <c r="F4339" i="3"/>
  <c r="F4338" i="3"/>
  <c r="F4337" i="3"/>
  <c r="F4336" i="3"/>
  <c r="F4335" i="3"/>
  <c r="F4334" i="3"/>
  <c r="F4333" i="3"/>
  <c r="F4332" i="3"/>
  <c r="F4331" i="3"/>
  <c r="F4330" i="3"/>
  <c r="F4329" i="3"/>
  <c r="F4328" i="3"/>
  <c r="F4327" i="3"/>
  <c r="F4326" i="3"/>
  <c r="F4325" i="3"/>
  <c r="F4324" i="3"/>
  <c r="F4323" i="3"/>
  <c r="F4322" i="3"/>
  <c r="F4321" i="3"/>
  <c r="F4320" i="3"/>
  <c r="F4319" i="3"/>
  <c r="F4318" i="3"/>
  <c r="F4317" i="3"/>
  <c r="F4316" i="3"/>
  <c r="F4315" i="3"/>
  <c r="F4314" i="3"/>
  <c r="F4313" i="3"/>
  <c r="F4312" i="3"/>
  <c r="F4311" i="3"/>
  <c r="F4310" i="3"/>
  <c r="F4309" i="3"/>
  <c r="F4308" i="3"/>
  <c r="F4307" i="3"/>
  <c r="F4306" i="3"/>
  <c r="F4305" i="3"/>
  <c r="F4304" i="3"/>
  <c r="F4303" i="3"/>
  <c r="F4302" i="3"/>
  <c r="F4301" i="3"/>
  <c r="F4300" i="3"/>
  <c r="F4299" i="3"/>
  <c r="F4298" i="3"/>
  <c r="F4297" i="3"/>
  <c r="F4296" i="3"/>
  <c r="F4295" i="3"/>
  <c r="F4294" i="3"/>
  <c r="F4293" i="3"/>
  <c r="F4292" i="3"/>
  <c r="F4291" i="3"/>
  <c r="F4290" i="3"/>
  <c r="F4289" i="3"/>
  <c r="F4288" i="3"/>
  <c r="F4287" i="3"/>
  <c r="F4286" i="3"/>
  <c r="F4285" i="3"/>
  <c r="F4284" i="3"/>
  <c r="F4283" i="3"/>
  <c r="F4282" i="3"/>
  <c r="F4281" i="3"/>
  <c r="F4280" i="3"/>
  <c r="F4279" i="3"/>
  <c r="F4278" i="3"/>
  <c r="F4277" i="3"/>
  <c r="F4276" i="3"/>
  <c r="F4275" i="3"/>
  <c r="F4274" i="3"/>
  <c r="F4273" i="3"/>
  <c r="F4272" i="3"/>
  <c r="F4271" i="3"/>
  <c r="F4270" i="3"/>
  <c r="F4269" i="3"/>
  <c r="F4268" i="3"/>
  <c r="F4267" i="3"/>
  <c r="F4266" i="3"/>
  <c r="F4265" i="3"/>
  <c r="F4264" i="3"/>
  <c r="F4263" i="3"/>
  <c r="F4262" i="3"/>
  <c r="F4261" i="3"/>
  <c r="F4260" i="3"/>
  <c r="F4259" i="3"/>
  <c r="F4258" i="3"/>
  <c r="F4257" i="3"/>
  <c r="F4256" i="3"/>
  <c r="F4255" i="3"/>
  <c r="F4254" i="3"/>
  <c r="F4253" i="3"/>
  <c r="F4252" i="3"/>
  <c r="F4251" i="3"/>
  <c r="F4250" i="3"/>
  <c r="F4249" i="3"/>
  <c r="F4248" i="3"/>
  <c r="F4247" i="3"/>
  <c r="F4246" i="3"/>
  <c r="F4245" i="3"/>
  <c r="F4244" i="3"/>
  <c r="F4243" i="3"/>
  <c r="F4242" i="3"/>
  <c r="F4241" i="3"/>
  <c r="F4240" i="3"/>
  <c r="F4239" i="3"/>
  <c r="F4238" i="3"/>
  <c r="F4237" i="3"/>
  <c r="F4236" i="3"/>
  <c r="F4235" i="3"/>
  <c r="F4234" i="3"/>
  <c r="F4233" i="3"/>
  <c r="F4232" i="3"/>
  <c r="F4231" i="3"/>
  <c r="F4230" i="3"/>
  <c r="F4229" i="3"/>
  <c r="F4228" i="3"/>
  <c r="F4227" i="3"/>
  <c r="F4226" i="3"/>
  <c r="F4225" i="3"/>
  <c r="F4224" i="3"/>
  <c r="F4223" i="3"/>
  <c r="F4222" i="3"/>
  <c r="F4221" i="3"/>
  <c r="F4220" i="3"/>
  <c r="F4219" i="3"/>
  <c r="F4218" i="3"/>
  <c r="F4217" i="3"/>
  <c r="F4216" i="3"/>
  <c r="F4215" i="3"/>
  <c r="F4214" i="3"/>
  <c r="F4213" i="3"/>
  <c r="F4212" i="3"/>
  <c r="F4211" i="3"/>
  <c r="F4210" i="3"/>
  <c r="F4209" i="3"/>
  <c r="F4208" i="3"/>
  <c r="F4207" i="3"/>
  <c r="F4206" i="3"/>
  <c r="F4205" i="3"/>
  <c r="F4204" i="3"/>
  <c r="F4203" i="3"/>
  <c r="F4202" i="3"/>
  <c r="F4201" i="3"/>
  <c r="F4200" i="3"/>
  <c r="F4199" i="3"/>
  <c r="F4198" i="3"/>
  <c r="F4197" i="3"/>
  <c r="F4196" i="3"/>
  <c r="F4195" i="3"/>
  <c r="F4194" i="3"/>
  <c r="F4193" i="3"/>
  <c r="F4192" i="3"/>
  <c r="F4191" i="3"/>
  <c r="F4190" i="3"/>
  <c r="F4189" i="3"/>
  <c r="F4188" i="3"/>
  <c r="F4187" i="3"/>
  <c r="F4186" i="3"/>
  <c r="F4185" i="3"/>
  <c r="F4184" i="3"/>
  <c r="F4183" i="3"/>
  <c r="F4182" i="3"/>
  <c r="F4181" i="3"/>
  <c r="F4180" i="3"/>
  <c r="F4179" i="3"/>
  <c r="F4178" i="3"/>
  <c r="F4177" i="3"/>
  <c r="F4176" i="3"/>
  <c r="F4175" i="3"/>
  <c r="F4174" i="3"/>
  <c r="F4173" i="3"/>
  <c r="F4172" i="3"/>
  <c r="F4171" i="3"/>
  <c r="F4170" i="3"/>
  <c r="F4169" i="3"/>
  <c r="F4168" i="3"/>
  <c r="F4167" i="3"/>
  <c r="F4166" i="3"/>
  <c r="F4165" i="3"/>
  <c r="F4164" i="3"/>
  <c r="F4163" i="3"/>
  <c r="F4162" i="3"/>
  <c r="F4161" i="3"/>
  <c r="F4160" i="3"/>
  <c r="F4159" i="3"/>
  <c r="F4158" i="3"/>
  <c r="F4157" i="3"/>
  <c r="F4156" i="3"/>
  <c r="F4155" i="3"/>
  <c r="F4154" i="3"/>
  <c r="F4153" i="3"/>
  <c r="F4152" i="3"/>
  <c r="F4151" i="3"/>
  <c r="F4150" i="3"/>
  <c r="F4149" i="3"/>
  <c r="F4148" i="3"/>
  <c r="F4147" i="3"/>
  <c r="F4146" i="3"/>
  <c r="F4145" i="3"/>
  <c r="F4144" i="3"/>
  <c r="F4143" i="3"/>
  <c r="F4142" i="3"/>
  <c r="F4141" i="3"/>
  <c r="F4140" i="3"/>
  <c r="F4139" i="3"/>
  <c r="F4138" i="3"/>
  <c r="F4137" i="3"/>
  <c r="F4136" i="3"/>
  <c r="F4135" i="3"/>
  <c r="F4134" i="3"/>
  <c r="F4133" i="3"/>
  <c r="F4132" i="3"/>
  <c r="F4131" i="3"/>
  <c r="F4130" i="3"/>
  <c r="F4129" i="3"/>
  <c r="F4128" i="3"/>
  <c r="F4127" i="3"/>
  <c r="F4126" i="3"/>
  <c r="F4125" i="3"/>
  <c r="F4124" i="3"/>
  <c r="F4123" i="3"/>
  <c r="F4122" i="3"/>
  <c r="F4121" i="3"/>
  <c r="F4120" i="3"/>
  <c r="F4119" i="3"/>
  <c r="F4118" i="3"/>
  <c r="F4117" i="3"/>
  <c r="F4116" i="3"/>
  <c r="F4115" i="3"/>
  <c r="F4114" i="3"/>
  <c r="F4113" i="3"/>
  <c r="F4112" i="3"/>
  <c r="F4111" i="3"/>
  <c r="F4110" i="3"/>
  <c r="F4109" i="3"/>
  <c r="F4108" i="3"/>
  <c r="F4107" i="3"/>
  <c r="F4106" i="3"/>
  <c r="F4105" i="3"/>
  <c r="F4104" i="3"/>
  <c r="F4103" i="3"/>
  <c r="F4102" i="3"/>
  <c r="F4101" i="3"/>
  <c r="F4100" i="3"/>
  <c r="F4099" i="3"/>
  <c r="F4098" i="3"/>
  <c r="F4097" i="3"/>
  <c r="F4096" i="3"/>
  <c r="F4095" i="3"/>
  <c r="F4094" i="3"/>
  <c r="F4093" i="3"/>
  <c r="F4092" i="3"/>
  <c r="F4091" i="3"/>
  <c r="F4090" i="3"/>
  <c r="F4089" i="3"/>
  <c r="F4088" i="3"/>
  <c r="F4087" i="3"/>
  <c r="F4086" i="3"/>
  <c r="F4085" i="3"/>
  <c r="F4084" i="3"/>
  <c r="F4083" i="3"/>
  <c r="F4082" i="3"/>
  <c r="F4081" i="3"/>
  <c r="F4080" i="3"/>
  <c r="F4079" i="3"/>
  <c r="F4078" i="3"/>
  <c r="F4077" i="3"/>
  <c r="F4076" i="3"/>
  <c r="F4075" i="3"/>
  <c r="F4074" i="3"/>
  <c r="F4073" i="3"/>
  <c r="F4072" i="3"/>
  <c r="F4071" i="3"/>
  <c r="F4070" i="3"/>
  <c r="F4069" i="3"/>
  <c r="F4068" i="3"/>
  <c r="F4067" i="3"/>
  <c r="F4066" i="3"/>
  <c r="F4065" i="3"/>
  <c r="F4064" i="3"/>
  <c r="F4063" i="3"/>
  <c r="F4062" i="3"/>
  <c r="F4061" i="3"/>
  <c r="F4060" i="3"/>
  <c r="F4059" i="3"/>
  <c r="F4058" i="3"/>
  <c r="F4057" i="3"/>
  <c r="F4056" i="3"/>
  <c r="F4055" i="3"/>
  <c r="F4054" i="3"/>
  <c r="F4053" i="3"/>
  <c r="F4052" i="3"/>
  <c r="F4051" i="3"/>
  <c r="F4050" i="3"/>
  <c r="F4049" i="3"/>
  <c r="F4048" i="3"/>
  <c r="F4047" i="3"/>
  <c r="F4046" i="3"/>
  <c r="F4045" i="3"/>
  <c r="F4044" i="3"/>
  <c r="F4043" i="3"/>
  <c r="F4042" i="3"/>
  <c r="F4041" i="3"/>
  <c r="F4040" i="3"/>
  <c r="F4039" i="3"/>
  <c r="F4038" i="3"/>
  <c r="F4037" i="3"/>
  <c r="F4036" i="3"/>
  <c r="F4035" i="3"/>
  <c r="F4034" i="3"/>
  <c r="F4033" i="3"/>
  <c r="F4032" i="3"/>
  <c r="F4031" i="3"/>
  <c r="F4030" i="3"/>
  <c r="F4029" i="3"/>
  <c r="F4028" i="3"/>
  <c r="F4027" i="3"/>
  <c r="F4026" i="3"/>
  <c r="F4025" i="3"/>
  <c r="F4024" i="3"/>
  <c r="F4023" i="3"/>
  <c r="F4022" i="3"/>
  <c r="F4021" i="3"/>
  <c r="F4020" i="3"/>
  <c r="F4019" i="3"/>
  <c r="F4018" i="3"/>
  <c r="F4017" i="3"/>
  <c r="F4016" i="3"/>
  <c r="F4015" i="3"/>
  <c r="F4014" i="3"/>
  <c r="F4013" i="3"/>
  <c r="F4012" i="3"/>
  <c r="F4011" i="3"/>
  <c r="F4010" i="3"/>
  <c r="F4009" i="3"/>
  <c r="F4008" i="3"/>
  <c r="F4007" i="3"/>
  <c r="F4006" i="3"/>
  <c r="F4005" i="3"/>
  <c r="F4004" i="3"/>
  <c r="F4003" i="3"/>
  <c r="F4002" i="3"/>
  <c r="F4001" i="3"/>
  <c r="F4000" i="3"/>
  <c r="F3999" i="3"/>
  <c r="F3998" i="3"/>
  <c r="F3997" i="3"/>
  <c r="F3996" i="3"/>
  <c r="F3995" i="3"/>
  <c r="F3994" i="3"/>
  <c r="F3993" i="3"/>
  <c r="F3992" i="3"/>
  <c r="F3991" i="3"/>
  <c r="F3990" i="3"/>
  <c r="F3989" i="3"/>
  <c r="F3988" i="3"/>
  <c r="F3987" i="3"/>
  <c r="F3986" i="3"/>
  <c r="F3985" i="3"/>
  <c r="F3984" i="3"/>
  <c r="F3983" i="3"/>
  <c r="F3982" i="3"/>
  <c r="F3981" i="3"/>
  <c r="F3980" i="3"/>
  <c r="F3979" i="3"/>
  <c r="F3978" i="3"/>
  <c r="F3977" i="3"/>
  <c r="F3976" i="3"/>
  <c r="F3975" i="3"/>
  <c r="F3974" i="3"/>
  <c r="F3973" i="3"/>
  <c r="F3972" i="3"/>
  <c r="F3971" i="3"/>
  <c r="F3970" i="3"/>
  <c r="F3969" i="3"/>
  <c r="F3968" i="3"/>
  <c r="F3967" i="3"/>
  <c r="F3966" i="3"/>
  <c r="F3965" i="3"/>
  <c r="F3964" i="3"/>
  <c r="F3963" i="3"/>
  <c r="F3962" i="3"/>
  <c r="F3961" i="3"/>
  <c r="F3960" i="3"/>
  <c r="F3959" i="3"/>
  <c r="F3958" i="3"/>
  <c r="F3957" i="3"/>
  <c r="F3956" i="3"/>
  <c r="F3955" i="3"/>
  <c r="F3954" i="3"/>
  <c r="F3953" i="3"/>
  <c r="F3952" i="3"/>
  <c r="F3951" i="3"/>
  <c r="F3950" i="3"/>
  <c r="F3949" i="3"/>
  <c r="F3948" i="3"/>
  <c r="F3947" i="3"/>
  <c r="F3946" i="3"/>
  <c r="F3945" i="3"/>
  <c r="F3944" i="3"/>
  <c r="F3943" i="3"/>
  <c r="F3942" i="3"/>
  <c r="F3941" i="3"/>
  <c r="F3940" i="3"/>
  <c r="F3939" i="3"/>
  <c r="F3938" i="3"/>
  <c r="F3937" i="3"/>
  <c r="F3936" i="3"/>
  <c r="F3935" i="3"/>
  <c r="F3934" i="3"/>
  <c r="F3933" i="3"/>
  <c r="F3932" i="3"/>
  <c r="F3931" i="3"/>
  <c r="F3930" i="3"/>
  <c r="F3929" i="3"/>
  <c r="F3928" i="3"/>
  <c r="F3927" i="3"/>
  <c r="F3926" i="3"/>
  <c r="F3925" i="3"/>
  <c r="F3924" i="3"/>
  <c r="F3923" i="3"/>
  <c r="F3922" i="3"/>
  <c r="F3921" i="3"/>
  <c r="F3920" i="3"/>
  <c r="F3919" i="3"/>
  <c r="F3918" i="3"/>
  <c r="F3917" i="3"/>
  <c r="F3916" i="3"/>
  <c r="F3915" i="3"/>
  <c r="F3914" i="3"/>
  <c r="F3913" i="3"/>
  <c r="F3912" i="3"/>
  <c r="F3911" i="3"/>
  <c r="F3910" i="3"/>
  <c r="F3909" i="3"/>
  <c r="F3908" i="3"/>
  <c r="F3907" i="3"/>
  <c r="F3906" i="3"/>
  <c r="F3905" i="3"/>
  <c r="F3904" i="3"/>
  <c r="F3903" i="3"/>
  <c r="F3902" i="3"/>
  <c r="F3901" i="3"/>
  <c r="F3900" i="3"/>
  <c r="F3899" i="3"/>
  <c r="F3898" i="3"/>
  <c r="F3897" i="3"/>
  <c r="F3896" i="3"/>
  <c r="F3895" i="3"/>
  <c r="F3894" i="3"/>
  <c r="F3893" i="3"/>
  <c r="F3892" i="3"/>
  <c r="F3891" i="3"/>
  <c r="F3890" i="3"/>
  <c r="F3889" i="3"/>
  <c r="F3888" i="3"/>
  <c r="F3887" i="3"/>
  <c r="F3886" i="3"/>
  <c r="F3885" i="3"/>
  <c r="F3884" i="3"/>
  <c r="F3883" i="3"/>
  <c r="F3882" i="3"/>
  <c r="F3881" i="3"/>
  <c r="F3880" i="3"/>
  <c r="F3879" i="3"/>
  <c r="F3878" i="3"/>
  <c r="F3877" i="3"/>
  <c r="F3876" i="3"/>
  <c r="F3875" i="3"/>
  <c r="F3874" i="3"/>
  <c r="F3873" i="3"/>
  <c r="F3872" i="3"/>
  <c r="F3871" i="3"/>
  <c r="F3870" i="3"/>
  <c r="F3869" i="3"/>
  <c r="F3868" i="3"/>
  <c r="F3867" i="3"/>
  <c r="F3866" i="3"/>
  <c r="F3865" i="3"/>
  <c r="F3864" i="3"/>
  <c r="F3863" i="3"/>
  <c r="F3862" i="3"/>
  <c r="F3861" i="3"/>
  <c r="F3860" i="3"/>
  <c r="F3859" i="3"/>
  <c r="F3858" i="3"/>
  <c r="F3857" i="3"/>
  <c r="F3856" i="3"/>
  <c r="F3855" i="3"/>
  <c r="F3854" i="3"/>
  <c r="F3853" i="3"/>
  <c r="F3852" i="3"/>
  <c r="F3851" i="3"/>
  <c r="F3850" i="3"/>
  <c r="F3849" i="3"/>
  <c r="F3848" i="3"/>
  <c r="F3847" i="3"/>
  <c r="F3846" i="3"/>
  <c r="F3845" i="3"/>
  <c r="F3844" i="3"/>
  <c r="F3843" i="3"/>
  <c r="F3842" i="3"/>
  <c r="F3841" i="3"/>
  <c r="F3840" i="3"/>
  <c r="F3839" i="3"/>
  <c r="F3838" i="3"/>
  <c r="F3837" i="3"/>
  <c r="F3836" i="3"/>
  <c r="F3835" i="3"/>
  <c r="F3834" i="3"/>
  <c r="F3833" i="3"/>
  <c r="F3832" i="3"/>
  <c r="F3831" i="3"/>
  <c r="F3830" i="3"/>
  <c r="F3829" i="3"/>
  <c r="F3828" i="3"/>
  <c r="F3827" i="3"/>
  <c r="F3826" i="3"/>
  <c r="F3825" i="3"/>
  <c r="F3824" i="3"/>
  <c r="F3823" i="3"/>
  <c r="F3822" i="3"/>
  <c r="F3821" i="3"/>
  <c r="F3820" i="3"/>
  <c r="F3819" i="3"/>
  <c r="F3818" i="3"/>
  <c r="F3817" i="3"/>
  <c r="F3816" i="3"/>
  <c r="F3815" i="3"/>
  <c r="F3814" i="3"/>
  <c r="F3813" i="3"/>
  <c r="F3812" i="3"/>
  <c r="F3811" i="3"/>
  <c r="F3810" i="3"/>
  <c r="F3809" i="3"/>
  <c r="F3808" i="3"/>
  <c r="F3807" i="3"/>
  <c r="F3806" i="3"/>
  <c r="F3805" i="3"/>
  <c r="F3804" i="3"/>
  <c r="F3803" i="3"/>
  <c r="F3802" i="3"/>
  <c r="F3801" i="3"/>
  <c r="F3800" i="3"/>
  <c r="F3799" i="3"/>
  <c r="F3798" i="3"/>
  <c r="F3797" i="3"/>
  <c r="F3796" i="3"/>
  <c r="F3795" i="3"/>
  <c r="F3794" i="3"/>
  <c r="F3793" i="3"/>
  <c r="F3792" i="3"/>
  <c r="F3791" i="3"/>
  <c r="F3790" i="3"/>
  <c r="F3789" i="3"/>
  <c r="F3788" i="3"/>
  <c r="F3787" i="3"/>
  <c r="F3786" i="3"/>
  <c r="F3785" i="3"/>
  <c r="F3784" i="3"/>
  <c r="F3783" i="3"/>
  <c r="F3782" i="3"/>
  <c r="F3781" i="3"/>
  <c r="F3780" i="3"/>
  <c r="F3779" i="3"/>
  <c r="F3778" i="3"/>
  <c r="F3777" i="3"/>
  <c r="F3776" i="3"/>
  <c r="F3775" i="3"/>
  <c r="F3774" i="3"/>
  <c r="F3773" i="3"/>
  <c r="F3772" i="3"/>
  <c r="F3771" i="3"/>
  <c r="F3770" i="3"/>
  <c r="F3769" i="3"/>
  <c r="F3768" i="3"/>
  <c r="F3767" i="3"/>
  <c r="F3766" i="3"/>
  <c r="F3765" i="3"/>
  <c r="F3764" i="3"/>
  <c r="F3763" i="3"/>
  <c r="F3762" i="3"/>
  <c r="F3761" i="3"/>
  <c r="F3760" i="3"/>
  <c r="F3759" i="3"/>
  <c r="F3758" i="3"/>
  <c r="F3757" i="3"/>
  <c r="F3756" i="3"/>
  <c r="F3755" i="3"/>
  <c r="F3754" i="3"/>
  <c r="F3753" i="3"/>
  <c r="F3752" i="3"/>
  <c r="F3751" i="3"/>
  <c r="F3750" i="3"/>
  <c r="F3749" i="3"/>
  <c r="F3748" i="3"/>
  <c r="F3747" i="3"/>
  <c r="F3746" i="3"/>
  <c r="F3745" i="3"/>
  <c r="F3744" i="3"/>
  <c r="F3743" i="3"/>
  <c r="F3742" i="3"/>
  <c r="F3741" i="3"/>
  <c r="F3740" i="3"/>
  <c r="F3739" i="3"/>
  <c r="F3738" i="3"/>
  <c r="F3737" i="3"/>
  <c r="F3736" i="3"/>
  <c r="F3735" i="3"/>
  <c r="F3734" i="3"/>
  <c r="F3733" i="3"/>
  <c r="F3732" i="3"/>
  <c r="F3731" i="3"/>
  <c r="F3730" i="3"/>
  <c r="F3729" i="3"/>
  <c r="F3728" i="3"/>
  <c r="F3727" i="3"/>
  <c r="F3726" i="3"/>
  <c r="F3725" i="3"/>
  <c r="F3724" i="3"/>
  <c r="F3723" i="3"/>
  <c r="F3722" i="3"/>
  <c r="F3721" i="3"/>
  <c r="F3720" i="3"/>
  <c r="F3719" i="3"/>
  <c r="F3718" i="3"/>
  <c r="F3717" i="3"/>
  <c r="F3716" i="3"/>
  <c r="F3715" i="3"/>
  <c r="F3714" i="3"/>
  <c r="F3713" i="3"/>
  <c r="F3712" i="3"/>
  <c r="F3711" i="3"/>
  <c r="F3710" i="3"/>
  <c r="F3709" i="3"/>
  <c r="F3708" i="3"/>
  <c r="F3707" i="3"/>
  <c r="F3706" i="3"/>
  <c r="F3705" i="3"/>
  <c r="F3704" i="3"/>
  <c r="F3703" i="3"/>
  <c r="F3702" i="3"/>
  <c r="F3701" i="3"/>
  <c r="F3700" i="3"/>
  <c r="F3699" i="3"/>
  <c r="F3698" i="3"/>
  <c r="F3697" i="3"/>
  <c r="F3696" i="3"/>
  <c r="F3695" i="3"/>
  <c r="F3694" i="3"/>
  <c r="F3693" i="3"/>
  <c r="F3692" i="3"/>
  <c r="F3691" i="3"/>
  <c r="F3690" i="3"/>
  <c r="F3689" i="3"/>
  <c r="F3688" i="3"/>
  <c r="F3687" i="3"/>
  <c r="F3686" i="3"/>
  <c r="F3685" i="3"/>
  <c r="F3684" i="3"/>
  <c r="F3683" i="3"/>
  <c r="F3682" i="3"/>
  <c r="F3681" i="3"/>
  <c r="F3680" i="3"/>
  <c r="F3679" i="3"/>
  <c r="F3678" i="3"/>
  <c r="F3677" i="3"/>
  <c r="F3676" i="3"/>
  <c r="F3675" i="3"/>
  <c r="F3674" i="3"/>
  <c r="F3673" i="3"/>
  <c r="F3672" i="3"/>
  <c r="F3671" i="3"/>
  <c r="F3670" i="3"/>
  <c r="F3669" i="3"/>
  <c r="F3668" i="3"/>
  <c r="F3667" i="3"/>
  <c r="F3666" i="3"/>
  <c r="F3665" i="3"/>
  <c r="F3664" i="3"/>
  <c r="F3663" i="3"/>
  <c r="F3662" i="3"/>
  <c r="F3661" i="3"/>
  <c r="F3660" i="3"/>
  <c r="F3659" i="3"/>
  <c r="F3658" i="3"/>
  <c r="F3657" i="3"/>
  <c r="F3656" i="3"/>
  <c r="F3655" i="3"/>
  <c r="F3654" i="3"/>
  <c r="F3653" i="3"/>
  <c r="F3652" i="3"/>
  <c r="F3651" i="3"/>
  <c r="F3650" i="3"/>
  <c r="F3649" i="3"/>
  <c r="F3648" i="3"/>
  <c r="F3647" i="3"/>
  <c r="F3646" i="3"/>
  <c r="F3645" i="3"/>
  <c r="F3644" i="3"/>
  <c r="F3643" i="3"/>
  <c r="F3642" i="3"/>
  <c r="F3641" i="3"/>
  <c r="F3640" i="3"/>
  <c r="F3639" i="3"/>
  <c r="F3638" i="3"/>
  <c r="F3637" i="3"/>
  <c r="F3636" i="3"/>
  <c r="F3635" i="3"/>
  <c r="F3634" i="3"/>
  <c r="F3633" i="3"/>
  <c r="F3632" i="3"/>
  <c r="F3631" i="3"/>
  <c r="F3630" i="3"/>
  <c r="F3629" i="3"/>
  <c r="F3628" i="3"/>
  <c r="F3627" i="3"/>
  <c r="F3626" i="3"/>
  <c r="F3625" i="3"/>
  <c r="F3624" i="3"/>
  <c r="F3623" i="3"/>
  <c r="F3622" i="3"/>
  <c r="F3621" i="3"/>
  <c r="F3620" i="3"/>
  <c r="F3619" i="3"/>
  <c r="F3618" i="3"/>
  <c r="F3617" i="3"/>
  <c r="F3616" i="3"/>
  <c r="F3615" i="3"/>
  <c r="F3614" i="3"/>
  <c r="F3613" i="3"/>
  <c r="F3612" i="3"/>
  <c r="F3611" i="3"/>
  <c r="F3610" i="3"/>
  <c r="F3609" i="3"/>
  <c r="F3608" i="3"/>
  <c r="F3607" i="3"/>
  <c r="F3606" i="3"/>
  <c r="F3605" i="3"/>
  <c r="F3604" i="3"/>
  <c r="F3603" i="3"/>
  <c r="F3602" i="3"/>
  <c r="F3601" i="3"/>
  <c r="F3600" i="3"/>
  <c r="F3599" i="3"/>
  <c r="F3598" i="3"/>
  <c r="F3597" i="3"/>
  <c r="F3596" i="3"/>
  <c r="F3595" i="3"/>
  <c r="F3594" i="3"/>
  <c r="F3593" i="3"/>
  <c r="F3592" i="3"/>
  <c r="F3591" i="3"/>
  <c r="F3590" i="3"/>
  <c r="F3589" i="3"/>
  <c r="F3588" i="3"/>
  <c r="F3587" i="3"/>
  <c r="F3586" i="3"/>
  <c r="F3585" i="3"/>
  <c r="F3584" i="3"/>
  <c r="F3583" i="3"/>
  <c r="F3582" i="3"/>
  <c r="F3581" i="3"/>
  <c r="F3580" i="3"/>
  <c r="F3579" i="3"/>
  <c r="F3578" i="3"/>
  <c r="F3577" i="3"/>
  <c r="F3576" i="3"/>
  <c r="F3575" i="3"/>
  <c r="F3574" i="3"/>
  <c r="F3573" i="3"/>
  <c r="F3572" i="3"/>
  <c r="F3571" i="3"/>
  <c r="F3570" i="3"/>
  <c r="F3569" i="3"/>
  <c r="F3568" i="3"/>
  <c r="F3567" i="3"/>
  <c r="F3566" i="3"/>
  <c r="F3565" i="3"/>
  <c r="F3564" i="3"/>
  <c r="F3563" i="3"/>
  <c r="F3562" i="3"/>
  <c r="F3561" i="3"/>
  <c r="F3560" i="3"/>
  <c r="F3559" i="3"/>
  <c r="F3558" i="3"/>
  <c r="F3557" i="3"/>
  <c r="F3556" i="3"/>
  <c r="F3555" i="3"/>
  <c r="F3554" i="3"/>
  <c r="F3553" i="3"/>
  <c r="F3552" i="3"/>
  <c r="F3551" i="3"/>
  <c r="F3550" i="3"/>
  <c r="F3549" i="3"/>
  <c r="F3548" i="3"/>
  <c r="F3547" i="3"/>
  <c r="F3546" i="3"/>
  <c r="F3545" i="3"/>
  <c r="F3544" i="3"/>
  <c r="F3543" i="3"/>
  <c r="F3542" i="3"/>
  <c r="F3541" i="3"/>
  <c r="F3540" i="3"/>
  <c r="F3539" i="3"/>
  <c r="F3538" i="3"/>
  <c r="F3537" i="3"/>
  <c r="F3536" i="3"/>
  <c r="F3535" i="3"/>
  <c r="F3534" i="3"/>
  <c r="F3533" i="3"/>
  <c r="F3532" i="3"/>
  <c r="F3531" i="3"/>
  <c r="F3530" i="3"/>
  <c r="F3529" i="3"/>
  <c r="F3528" i="3"/>
  <c r="F3527" i="3"/>
  <c r="F3526" i="3"/>
  <c r="F3525" i="3"/>
  <c r="F3524" i="3"/>
  <c r="F3523" i="3"/>
  <c r="F3522" i="3"/>
  <c r="F3521" i="3"/>
  <c r="F3520" i="3"/>
  <c r="F3519" i="3"/>
  <c r="F3518" i="3"/>
  <c r="F3517" i="3"/>
  <c r="F3516" i="3"/>
  <c r="F3515" i="3"/>
  <c r="F3514" i="3"/>
  <c r="F3513" i="3"/>
  <c r="F3512" i="3"/>
  <c r="F3511" i="3"/>
  <c r="F3510" i="3"/>
  <c r="F3509" i="3"/>
  <c r="F3508" i="3"/>
  <c r="F3507" i="3"/>
  <c r="F3506" i="3"/>
  <c r="F3505" i="3"/>
  <c r="F3504" i="3"/>
  <c r="F3503" i="3"/>
  <c r="F3502" i="3"/>
  <c r="F3501" i="3"/>
  <c r="F3500" i="3"/>
  <c r="F3499" i="3"/>
  <c r="F3498" i="3"/>
  <c r="F3497" i="3"/>
  <c r="F3496" i="3"/>
  <c r="F3495" i="3"/>
  <c r="F3494" i="3"/>
  <c r="F3493" i="3"/>
  <c r="F3492" i="3"/>
  <c r="F3491" i="3"/>
  <c r="F3490" i="3"/>
  <c r="F3489" i="3"/>
  <c r="F3488" i="3"/>
  <c r="F3487" i="3"/>
  <c r="F3486" i="3"/>
  <c r="F3485" i="3"/>
  <c r="F3484" i="3"/>
  <c r="F3483" i="3"/>
  <c r="F3482" i="3"/>
  <c r="F3481" i="3"/>
  <c r="F3480" i="3"/>
  <c r="F3479" i="3"/>
  <c r="F3478" i="3"/>
  <c r="F3477" i="3"/>
  <c r="F3476" i="3"/>
  <c r="F3475" i="3"/>
  <c r="F3474" i="3"/>
  <c r="F3473" i="3"/>
  <c r="F3472" i="3"/>
  <c r="F3471" i="3"/>
  <c r="F3470" i="3"/>
  <c r="F3469" i="3"/>
  <c r="F3468" i="3"/>
  <c r="F3467" i="3"/>
  <c r="F3466" i="3"/>
  <c r="F3465" i="3"/>
  <c r="F3464" i="3"/>
  <c r="F3463" i="3"/>
  <c r="F3462" i="3"/>
  <c r="F3461" i="3"/>
  <c r="F3460" i="3"/>
  <c r="F3459" i="3"/>
  <c r="F3458" i="3"/>
  <c r="F3457" i="3"/>
  <c r="F3456" i="3"/>
  <c r="F3455" i="3"/>
  <c r="F3454" i="3"/>
  <c r="F3453" i="3"/>
  <c r="F3452" i="3"/>
  <c r="F3451" i="3"/>
  <c r="F3450" i="3"/>
  <c r="F3449" i="3"/>
  <c r="F3448" i="3"/>
  <c r="F3447" i="3"/>
  <c r="F3446" i="3"/>
  <c r="F3445" i="3"/>
  <c r="F3444" i="3"/>
  <c r="F3443" i="3"/>
  <c r="F3442" i="3"/>
  <c r="F3441" i="3"/>
  <c r="F3440" i="3"/>
  <c r="F3439" i="3"/>
  <c r="F3438" i="3"/>
  <c r="F3437" i="3"/>
  <c r="F3436" i="3"/>
  <c r="F3435" i="3"/>
  <c r="F3434" i="3"/>
  <c r="F3433" i="3"/>
  <c r="F3432" i="3"/>
  <c r="F3431" i="3"/>
  <c r="F3430" i="3"/>
  <c r="F3429" i="3"/>
  <c r="F3428" i="3"/>
  <c r="F3427" i="3"/>
  <c r="F3426" i="3"/>
  <c r="F3425" i="3"/>
  <c r="F3424" i="3"/>
  <c r="F3423" i="3"/>
  <c r="F3422" i="3"/>
  <c r="F3421" i="3"/>
  <c r="F3420" i="3"/>
  <c r="F3419" i="3"/>
  <c r="F3418" i="3"/>
  <c r="F3417" i="3"/>
  <c r="F3416" i="3"/>
  <c r="F3415" i="3"/>
  <c r="F3414" i="3"/>
  <c r="F3413" i="3"/>
  <c r="F3412" i="3"/>
  <c r="F3411" i="3"/>
  <c r="F3410" i="3"/>
  <c r="F3409" i="3"/>
  <c r="F3408" i="3"/>
  <c r="F3407" i="3"/>
  <c r="F3406" i="3"/>
  <c r="F3405" i="3"/>
  <c r="F3404" i="3"/>
  <c r="F3403" i="3"/>
  <c r="F3402" i="3"/>
  <c r="F3401" i="3"/>
  <c r="F3400" i="3"/>
  <c r="F3399" i="3"/>
  <c r="F3398" i="3"/>
  <c r="F3397" i="3"/>
  <c r="F3396" i="3"/>
  <c r="F3395" i="3"/>
  <c r="F3394" i="3"/>
  <c r="F3393" i="3"/>
  <c r="F3392" i="3"/>
  <c r="F3391" i="3"/>
  <c r="F3390" i="3"/>
  <c r="F3389" i="3"/>
  <c r="F3388" i="3"/>
  <c r="F3387" i="3"/>
  <c r="F3386" i="3"/>
  <c r="F3385" i="3"/>
  <c r="F3384" i="3"/>
  <c r="F3383" i="3"/>
  <c r="F3382" i="3"/>
  <c r="F3381" i="3"/>
  <c r="F3380" i="3"/>
  <c r="F3379" i="3"/>
  <c r="F3378" i="3"/>
  <c r="F3377" i="3"/>
  <c r="F3376" i="3"/>
  <c r="F3375" i="3"/>
  <c r="F3374" i="3"/>
  <c r="F3373" i="3"/>
  <c r="F3372" i="3"/>
  <c r="F3371" i="3"/>
  <c r="F3370" i="3"/>
  <c r="F3369" i="3"/>
  <c r="F3368" i="3"/>
  <c r="F3367" i="3"/>
  <c r="F3366" i="3"/>
  <c r="F3365" i="3"/>
  <c r="F3364" i="3"/>
  <c r="F3363" i="3"/>
  <c r="F3362" i="3"/>
  <c r="F3361" i="3"/>
  <c r="F3360" i="3"/>
  <c r="F3359" i="3"/>
  <c r="F3358" i="3"/>
  <c r="F3357" i="3"/>
  <c r="F3356" i="3"/>
  <c r="F3355" i="3"/>
  <c r="F3354" i="3"/>
  <c r="F3353" i="3"/>
  <c r="F3352" i="3"/>
  <c r="F3351" i="3"/>
  <c r="F3350" i="3"/>
  <c r="F3349" i="3"/>
  <c r="F3348" i="3"/>
  <c r="F3347" i="3"/>
  <c r="F3346" i="3"/>
  <c r="F3345" i="3"/>
  <c r="F3344" i="3"/>
  <c r="F3343" i="3"/>
  <c r="F3342" i="3"/>
  <c r="F3341" i="3"/>
  <c r="F3340" i="3"/>
  <c r="F3339" i="3"/>
  <c r="F3338" i="3"/>
  <c r="F3337" i="3"/>
  <c r="F3336" i="3"/>
  <c r="F3335" i="3"/>
  <c r="F3334" i="3"/>
  <c r="F3333" i="3"/>
  <c r="F3332" i="3"/>
  <c r="F3331" i="3"/>
  <c r="F3330" i="3"/>
  <c r="F3329" i="3"/>
  <c r="F3328" i="3"/>
  <c r="F3327" i="3"/>
  <c r="F3326" i="3"/>
  <c r="F3325" i="3"/>
  <c r="F3324" i="3"/>
  <c r="F3323" i="3"/>
  <c r="F3322" i="3"/>
  <c r="F3321" i="3"/>
  <c r="F3320" i="3"/>
  <c r="F3319" i="3"/>
  <c r="F3318" i="3"/>
  <c r="F3317" i="3"/>
  <c r="F3316" i="3"/>
  <c r="F3315" i="3"/>
  <c r="F3314" i="3"/>
  <c r="F3313" i="3"/>
  <c r="F3312" i="3"/>
  <c r="F3311" i="3"/>
  <c r="F3310" i="3"/>
  <c r="F3309" i="3"/>
  <c r="F3308" i="3"/>
  <c r="F3307" i="3"/>
  <c r="F3306" i="3"/>
  <c r="F3305" i="3"/>
  <c r="F3304" i="3"/>
  <c r="F3303" i="3"/>
  <c r="F3302" i="3"/>
  <c r="F3301" i="3"/>
  <c r="F3300" i="3"/>
  <c r="F3299" i="3"/>
  <c r="F3298" i="3"/>
  <c r="F3297" i="3"/>
  <c r="F3296" i="3"/>
  <c r="F3295" i="3"/>
  <c r="F3294" i="3"/>
  <c r="F3293" i="3"/>
  <c r="F3292" i="3"/>
  <c r="F3291" i="3"/>
  <c r="F3290" i="3"/>
  <c r="F3289" i="3"/>
  <c r="F3288" i="3"/>
  <c r="F3287" i="3"/>
  <c r="F3286" i="3"/>
  <c r="F3285" i="3"/>
  <c r="F3284" i="3"/>
  <c r="F3283" i="3"/>
  <c r="F3282" i="3"/>
  <c r="F3281" i="3"/>
  <c r="F3280" i="3"/>
  <c r="F3279" i="3"/>
  <c r="F3278" i="3"/>
  <c r="F3277" i="3"/>
  <c r="F3276" i="3"/>
  <c r="F3275" i="3"/>
  <c r="F3274" i="3"/>
  <c r="F3273" i="3"/>
  <c r="F3272" i="3"/>
  <c r="F3271" i="3"/>
  <c r="F3270" i="3"/>
  <c r="F3269" i="3"/>
  <c r="F3268" i="3"/>
  <c r="F3267" i="3"/>
  <c r="F3266" i="3"/>
  <c r="F3265" i="3"/>
  <c r="F3264" i="3"/>
  <c r="F3263" i="3"/>
  <c r="F3262" i="3"/>
  <c r="F3261" i="3"/>
  <c r="F3260" i="3"/>
  <c r="F3259" i="3"/>
  <c r="F3258" i="3"/>
  <c r="F3257" i="3"/>
  <c r="F3256" i="3"/>
  <c r="F3255" i="3"/>
  <c r="F3254" i="3"/>
  <c r="F3253" i="3"/>
  <c r="F3252" i="3"/>
  <c r="F3251" i="3"/>
  <c r="F3250" i="3"/>
  <c r="F3249" i="3"/>
  <c r="F3248" i="3"/>
  <c r="F3247" i="3"/>
  <c r="F3246" i="3"/>
  <c r="F3245" i="3"/>
  <c r="F3244" i="3"/>
  <c r="F3243" i="3"/>
  <c r="F3242" i="3"/>
  <c r="F3241" i="3"/>
  <c r="F3240" i="3"/>
  <c r="F3239" i="3"/>
  <c r="F3238" i="3"/>
  <c r="F3237" i="3"/>
  <c r="F3236" i="3"/>
  <c r="F3235" i="3"/>
  <c r="F3234" i="3"/>
  <c r="F3233" i="3"/>
  <c r="F3232" i="3"/>
  <c r="F3231" i="3"/>
  <c r="F3230" i="3"/>
  <c r="F3229" i="3"/>
  <c r="F3228" i="3"/>
  <c r="F3227" i="3"/>
  <c r="F3226" i="3"/>
  <c r="F3225" i="3"/>
  <c r="F3224" i="3"/>
  <c r="F3223" i="3"/>
  <c r="F3222" i="3"/>
  <c r="F3221" i="3"/>
  <c r="F3220" i="3"/>
  <c r="F3219" i="3"/>
  <c r="F3218" i="3"/>
  <c r="F3217" i="3"/>
  <c r="F3216" i="3"/>
  <c r="F3215" i="3"/>
  <c r="F3214" i="3"/>
  <c r="F3213" i="3"/>
  <c r="F3212" i="3"/>
  <c r="F3211" i="3"/>
  <c r="F3210" i="3"/>
  <c r="F3209" i="3"/>
  <c r="F3208" i="3"/>
  <c r="F3207" i="3"/>
  <c r="F3206" i="3"/>
  <c r="F3205" i="3"/>
  <c r="F3204" i="3"/>
  <c r="F3203" i="3"/>
  <c r="F3202" i="3"/>
  <c r="F3201" i="3"/>
  <c r="F3200" i="3"/>
  <c r="F3199" i="3"/>
  <c r="F3198" i="3"/>
  <c r="F3197" i="3"/>
  <c r="F3196" i="3"/>
  <c r="F3195" i="3"/>
  <c r="F3194" i="3"/>
  <c r="F3193" i="3"/>
  <c r="F3192" i="3"/>
  <c r="F3191" i="3"/>
  <c r="F3190" i="3"/>
  <c r="F3189" i="3"/>
  <c r="F3188" i="3"/>
  <c r="F3187" i="3"/>
  <c r="F3186" i="3"/>
  <c r="F3185" i="3"/>
  <c r="F3184" i="3"/>
  <c r="F3183" i="3"/>
  <c r="F3182" i="3"/>
  <c r="F3181" i="3"/>
  <c r="F3180" i="3"/>
  <c r="F3179" i="3"/>
  <c r="F3178" i="3"/>
  <c r="F3177" i="3"/>
  <c r="F3176" i="3"/>
  <c r="F3175" i="3"/>
  <c r="F3174" i="3"/>
  <c r="F3173" i="3"/>
  <c r="F3172" i="3"/>
  <c r="F3171" i="3"/>
  <c r="F3170" i="3"/>
  <c r="F3169" i="3"/>
  <c r="F3168" i="3"/>
  <c r="F3167" i="3"/>
  <c r="F3166" i="3"/>
  <c r="F3165" i="3"/>
  <c r="F3164" i="3"/>
  <c r="F3163" i="3"/>
  <c r="F3162" i="3"/>
  <c r="F3161" i="3"/>
  <c r="F3160" i="3"/>
  <c r="F3159" i="3"/>
  <c r="F3158" i="3"/>
  <c r="F3157" i="3"/>
  <c r="F3156" i="3"/>
  <c r="F3155" i="3"/>
  <c r="F3154" i="3"/>
  <c r="F3153" i="3"/>
  <c r="F3152" i="3"/>
  <c r="F3151" i="3"/>
  <c r="F3150" i="3"/>
  <c r="F3149" i="3"/>
  <c r="F3148" i="3"/>
  <c r="F3147" i="3"/>
  <c r="F3146" i="3"/>
  <c r="F3145" i="3"/>
  <c r="F3144" i="3"/>
  <c r="F3143" i="3"/>
  <c r="F3142" i="3"/>
  <c r="F3141" i="3"/>
  <c r="F3140" i="3"/>
  <c r="F3139" i="3"/>
  <c r="F3138" i="3"/>
  <c r="F3137" i="3"/>
  <c r="F3136" i="3"/>
  <c r="F3135" i="3"/>
  <c r="F3134" i="3"/>
  <c r="F3133" i="3"/>
  <c r="F3132" i="3"/>
  <c r="F3131" i="3"/>
  <c r="F3130" i="3"/>
  <c r="F3129" i="3"/>
  <c r="F3128" i="3"/>
  <c r="F3127" i="3"/>
  <c r="F3126" i="3"/>
  <c r="F3125" i="3"/>
  <c r="F3124" i="3"/>
  <c r="F3123" i="3"/>
  <c r="F3122" i="3"/>
  <c r="F3121" i="3"/>
  <c r="F3120" i="3"/>
  <c r="F3119" i="3"/>
  <c r="F3118" i="3"/>
  <c r="F3117" i="3"/>
  <c r="F3116" i="3"/>
  <c r="F3115" i="3"/>
  <c r="F3114" i="3"/>
  <c r="F3113" i="3"/>
  <c r="F3112" i="3"/>
  <c r="F3111" i="3"/>
  <c r="F3110" i="3"/>
  <c r="F3109" i="3"/>
  <c r="F3108" i="3"/>
  <c r="F3107" i="3"/>
  <c r="F3106" i="3"/>
  <c r="F3105" i="3"/>
  <c r="F3104" i="3"/>
  <c r="F3103" i="3"/>
  <c r="F3102" i="3"/>
  <c r="F3101" i="3"/>
  <c r="F3100" i="3"/>
  <c r="F3099" i="3"/>
  <c r="F3098" i="3"/>
  <c r="F3097" i="3"/>
  <c r="F3096" i="3"/>
  <c r="F3095" i="3"/>
  <c r="F3094" i="3"/>
  <c r="F3093" i="3"/>
  <c r="F3092" i="3"/>
  <c r="F3091" i="3"/>
  <c r="F3090" i="3"/>
  <c r="F3089" i="3"/>
  <c r="F3088" i="3"/>
  <c r="F3087" i="3"/>
  <c r="F3086" i="3"/>
  <c r="F3085" i="3"/>
  <c r="F3084" i="3"/>
  <c r="F3083" i="3"/>
  <c r="F3082" i="3"/>
  <c r="F3081" i="3"/>
  <c r="F3080" i="3"/>
  <c r="F3079" i="3"/>
  <c r="F3078" i="3"/>
  <c r="F3077" i="3"/>
  <c r="F3076" i="3"/>
  <c r="F3075" i="3"/>
  <c r="F3074" i="3"/>
  <c r="F3073" i="3"/>
  <c r="F3072" i="3"/>
  <c r="F3071" i="3"/>
  <c r="F3070" i="3"/>
  <c r="F3069" i="3"/>
  <c r="F3068" i="3"/>
  <c r="F3067" i="3"/>
  <c r="F3066" i="3"/>
  <c r="F3065" i="3"/>
  <c r="F3064" i="3"/>
  <c r="F3063" i="3"/>
  <c r="F3062" i="3"/>
  <c r="F3061" i="3"/>
  <c r="F3060" i="3"/>
  <c r="F3059" i="3"/>
  <c r="F3058" i="3"/>
  <c r="F3057" i="3"/>
  <c r="F3056" i="3"/>
  <c r="F3055" i="3"/>
  <c r="F3054" i="3"/>
  <c r="F3053" i="3"/>
  <c r="F3052" i="3"/>
  <c r="F3051" i="3"/>
  <c r="F3050" i="3"/>
  <c r="F3049" i="3"/>
  <c r="F3048" i="3"/>
  <c r="F3047" i="3"/>
  <c r="F3046" i="3"/>
  <c r="F3045" i="3"/>
  <c r="F3044" i="3"/>
  <c r="F3043" i="3"/>
  <c r="F3042" i="3"/>
  <c r="F3041" i="3"/>
  <c r="F3040" i="3"/>
  <c r="F3039" i="3"/>
  <c r="F3038" i="3"/>
  <c r="F3037" i="3"/>
  <c r="F3036" i="3"/>
  <c r="F3035" i="3"/>
  <c r="F3034" i="3"/>
  <c r="F3033" i="3"/>
  <c r="F3032" i="3"/>
  <c r="F3031" i="3"/>
  <c r="F3030" i="3"/>
  <c r="F3029" i="3"/>
  <c r="F3028" i="3"/>
  <c r="F3027" i="3"/>
  <c r="F3026" i="3"/>
  <c r="F3025" i="3"/>
  <c r="F3024" i="3"/>
  <c r="F3023" i="3"/>
  <c r="F3022" i="3"/>
  <c r="F3021" i="3"/>
  <c r="F3020" i="3"/>
  <c r="F3019" i="3"/>
  <c r="F3018" i="3"/>
  <c r="F3017" i="3"/>
  <c r="F3016" i="3"/>
  <c r="F3015" i="3"/>
  <c r="F3014" i="3"/>
  <c r="F3013" i="3"/>
  <c r="F3012" i="3"/>
  <c r="F3011" i="3"/>
  <c r="F3010" i="3"/>
  <c r="F3009" i="3"/>
  <c r="F3008" i="3"/>
  <c r="F3007" i="3"/>
  <c r="F3006" i="3"/>
  <c r="F3005" i="3"/>
  <c r="F3004" i="3"/>
  <c r="F3003" i="3"/>
  <c r="F3002" i="3"/>
  <c r="F3001" i="3"/>
  <c r="F3000" i="3"/>
  <c r="F2999" i="3"/>
  <c r="F2998" i="3"/>
  <c r="F2997" i="3"/>
  <c r="F2996" i="3"/>
  <c r="F2995" i="3"/>
  <c r="F2994" i="3"/>
  <c r="F2993" i="3"/>
  <c r="F2992" i="3"/>
  <c r="F2991" i="3"/>
  <c r="F2990" i="3"/>
  <c r="F2989" i="3"/>
  <c r="F2988" i="3"/>
  <c r="F2987" i="3"/>
  <c r="F2986" i="3"/>
  <c r="F2985" i="3"/>
  <c r="F2984" i="3"/>
  <c r="F2983" i="3"/>
  <c r="F2982" i="3"/>
  <c r="F2981" i="3"/>
  <c r="F2980" i="3"/>
  <c r="F2979" i="3"/>
  <c r="F2978" i="3"/>
  <c r="F2977" i="3"/>
  <c r="F2976" i="3"/>
  <c r="F2975" i="3"/>
  <c r="F2974" i="3"/>
  <c r="F2973" i="3"/>
  <c r="F2972" i="3"/>
  <c r="F2971" i="3"/>
  <c r="F2970" i="3"/>
  <c r="F2969" i="3"/>
  <c r="F2968" i="3"/>
  <c r="F2967" i="3"/>
  <c r="F2966" i="3"/>
  <c r="F2965" i="3"/>
  <c r="F2964" i="3"/>
  <c r="F2963" i="3"/>
  <c r="F2962" i="3"/>
  <c r="F2961" i="3"/>
  <c r="F2960" i="3"/>
  <c r="F2959" i="3"/>
  <c r="F2958" i="3"/>
  <c r="F2957" i="3"/>
  <c r="F2956" i="3"/>
  <c r="F2955" i="3"/>
  <c r="F2954" i="3"/>
  <c r="F2953" i="3"/>
  <c r="F2952" i="3"/>
  <c r="F2951" i="3"/>
  <c r="F2950" i="3"/>
  <c r="F2949" i="3"/>
  <c r="F2948" i="3"/>
  <c r="F2947" i="3"/>
  <c r="F2946" i="3"/>
  <c r="F2945" i="3"/>
  <c r="F2944" i="3"/>
  <c r="F2943" i="3"/>
  <c r="F2942" i="3"/>
  <c r="F2941" i="3"/>
  <c r="F2940" i="3"/>
  <c r="F2939" i="3"/>
  <c r="F2938" i="3"/>
  <c r="F2937" i="3"/>
  <c r="F2936" i="3"/>
  <c r="F2935" i="3"/>
  <c r="F2934" i="3"/>
  <c r="F2933" i="3"/>
  <c r="F2932" i="3"/>
  <c r="F2931" i="3"/>
  <c r="F2930" i="3"/>
  <c r="F2929" i="3"/>
  <c r="F2928" i="3"/>
  <c r="F2927" i="3"/>
  <c r="F2926" i="3"/>
  <c r="F2925" i="3"/>
  <c r="F2924" i="3"/>
  <c r="F2923" i="3"/>
  <c r="F2922" i="3"/>
  <c r="F2921" i="3"/>
  <c r="F2920" i="3"/>
  <c r="F2919" i="3"/>
  <c r="F2918" i="3"/>
  <c r="F2917" i="3"/>
  <c r="F2916" i="3"/>
  <c r="F2915" i="3"/>
  <c r="F2914" i="3"/>
  <c r="F2913" i="3"/>
  <c r="F2912" i="3"/>
  <c r="F2911" i="3"/>
  <c r="F2910" i="3"/>
  <c r="F2909" i="3"/>
  <c r="F2908" i="3"/>
  <c r="F2907" i="3"/>
  <c r="F2906" i="3"/>
  <c r="F2905" i="3"/>
  <c r="F2904" i="3"/>
  <c r="F2903" i="3"/>
  <c r="F2902" i="3"/>
  <c r="F2901" i="3"/>
  <c r="F2900" i="3"/>
  <c r="F2899" i="3"/>
  <c r="F2898" i="3"/>
  <c r="F2897" i="3"/>
  <c r="F2896" i="3"/>
  <c r="F2895" i="3"/>
  <c r="F2894" i="3"/>
  <c r="F2893" i="3"/>
  <c r="F2892" i="3"/>
  <c r="F2891" i="3"/>
  <c r="F2890" i="3"/>
  <c r="F2889" i="3"/>
  <c r="F2888" i="3"/>
  <c r="F2887" i="3"/>
  <c r="F2886" i="3"/>
  <c r="F2885" i="3"/>
  <c r="F2884" i="3"/>
  <c r="F2883" i="3"/>
  <c r="F2882" i="3"/>
  <c r="F2881" i="3"/>
  <c r="F2880" i="3"/>
  <c r="F2879" i="3"/>
  <c r="F2878" i="3"/>
  <c r="F2877" i="3"/>
  <c r="F2876" i="3"/>
  <c r="F2875" i="3"/>
  <c r="F2874" i="3"/>
  <c r="F2873" i="3"/>
  <c r="F2872" i="3"/>
  <c r="F2871" i="3"/>
  <c r="F2870" i="3"/>
  <c r="F2869" i="3"/>
  <c r="F2868" i="3"/>
  <c r="F2867" i="3"/>
  <c r="F2866" i="3"/>
  <c r="F2865" i="3"/>
  <c r="F2864" i="3"/>
  <c r="F2863" i="3"/>
  <c r="F2862" i="3"/>
  <c r="F2861" i="3"/>
  <c r="F2860" i="3"/>
  <c r="F2859" i="3"/>
  <c r="F2858" i="3"/>
  <c r="F2857" i="3"/>
  <c r="F2856" i="3"/>
  <c r="F2855" i="3"/>
  <c r="F2854" i="3"/>
  <c r="F2853" i="3"/>
  <c r="F2852" i="3"/>
  <c r="F2851" i="3"/>
  <c r="F2850" i="3"/>
  <c r="F2849" i="3"/>
  <c r="F2848" i="3"/>
  <c r="F2847" i="3"/>
  <c r="F2846" i="3"/>
  <c r="F2845" i="3"/>
  <c r="F2844" i="3"/>
  <c r="F2843" i="3"/>
  <c r="F2842" i="3"/>
  <c r="F2841" i="3"/>
  <c r="F2840" i="3"/>
  <c r="F2839" i="3"/>
  <c r="F2838" i="3"/>
  <c r="F2837" i="3"/>
  <c r="F2836" i="3"/>
  <c r="F2835" i="3"/>
  <c r="F2834" i="3"/>
  <c r="F2833" i="3"/>
  <c r="F2832" i="3"/>
  <c r="F2831" i="3"/>
  <c r="F2830" i="3"/>
  <c r="F2829" i="3"/>
  <c r="F2828" i="3"/>
  <c r="F2827" i="3"/>
  <c r="F2826" i="3"/>
  <c r="F2825" i="3"/>
  <c r="F2824" i="3"/>
  <c r="F2823" i="3"/>
  <c r="F2822" i="3"/>
  <c r="F2821" i="3"/>
  <c r="F2820" i="3"/>
  <c r="F2819" i="3"/>
  <c r="F2818" i="3"/>
  <c r="F2817" i="3"/>
  <c r="F2816" i="3"/>
  <c r="F2815" i="3"/>
  <c r="F2814" i="3"/>
  <c r="F2813" i="3"/>
  <c r="F2812" i="3"/>
  <c r="F2811" i="3"/>
  <c r="F2810" i="3"/>
  <c r="F2809" i="3"/>
  <c r="F2808" i="3"/>
  <c r="F2807" i="3"/>
  <c r="F2806" i="3"/>
  <c r="F2805" i="3"/>
  <c r="F2804" i="3"/>
  <c r="F2803" i="3"/>
  <c r="F2802" i="3"/>
  <c r="F2801" i="3"/>
  <c r="F2800" i="3"/>
  <c r="F2799" i="3"/>
  <c r="F2798" i="3"/>
  <c r="F2797" i="3"/>
  <c r="F2796" i="3"/>
  <c r="F2795" i="3"/>
  <c r="F2794" i="3"/>
  <c r="F2793" i="3"/>
  <c r="F2792" i="3"/>
  <c r="F2791" i="3"/>
  <c r="F2790" i="3"/>
  <c r="F2789" i="3"/>
  <c r="F2788" i="3"/>
  <c r="F2787" i="3"/>
  <c r="F2786" i="3"/>
  <c r="F2785" i="3"/>
  <c r="F2784" i="3"/>
  <c r="F2783" i="3"/>
  <c r="F2782" i="3"/>
  <c r="F2781" i="3"/>
  <c r="F2780" i="3"/>
  <c r="F2779" i="3"/>
  <c r="F2778" i="3"/>
  <c r="F2777" i="3"/>
  <c r="F2776" i="3"/>
  <c r="F2775" i="3"/>
  <c r="F2774" i="3"/>
  <c r="F2773" i="3"/>
  <c r="F2772" i="3"/>
  <c r="F2771" i="3"/>
  <c r="F2770" i="3"/>
  <c r="F2769" i="3"/>
  <c r="F2768" i="3"/>
  <c r="F2767" i="3"/>
  <c r="F2766" i="3"/>
  <c r="F2765" i="3"/>
  <c r="F2764" i="3"/>
  <c r="F2763" i="3"/>
  <c r="F2762" i="3"/>
  <c r="F2761" i="3"/>
  <c r="F2760" i="3"/>
  <c r="F2759" i="3"/>
  <c r="F2758" i="3"/>
  <c r="F2757" i="3"/>
  <c r="F2756" i="3"/>
  <c r="F2755" i="3"/>
  <c r="F2754" i="3"/>
  <c r="F2753" i="3"/>
  <c r="F2752" i="3"/>
  <c r="F2751" i="3"/>
  <c r="F2750" i="3"/>
  <c r="F2749" i="3"/>
  <c r="F2748" i="3"/>
  <c r="F2747" i="3"/>
  <c r="F2746" i="3"/>
  <c r="F2745" i="3"/>
  <c r="F2744" i="3"/>
  <c r="F2743" i="3"/>
  <c r="F2742" i="3"/>
  <c r="F2741" i="3"/>
  <c r="F2740" i="3"/>
  <c r="F2739" i="3"/>
  <c r="F2738" i="3"/>
  <c r="F2737" i="3"/>
  <c r="F2736" i="3"/>
  <c r="F2735" i="3"/>
  <c r="F2734" i="3"/>
  <c r="F2733" i="3"/>
  <c r="F2732" i="3"/>
  <c r="F2731" i="3"/>
  <c r="F2730" i="3"/>
  <c r="F2729" i="3"/>
  <c r="F2728" i="3"/>
  <c r="F2727" i="3"/>
  <c r="F2726" i="3"/>
  <c r="F2725" i="3"/>
  <c r="F2724" i="3"/>
  <c r="F2723" i="3"/>
  <c r="F2722" i="3"/>
  <c r="F2721" i="3"/>
  <c r="F2720" i="3"/>
  <c r="F2719" i="3"/>
  <c r="F2718" i="3"/>
  <c r="F2717" i="3"/>
  <c r="F2716" i="3"/>
  <c r="F2715" i="3"/>
  <c r="F2714" i="3"/>
  <c r="F2713" i="3"/>
  <c r="F2712" i="3"/>
  <c r="F2711" i="3"/>
  <c r="F2710" i="3"/>
  <c r="F2709" i="3"/>
  <c r="F2708" i="3"/>
  <c r="F2707" i="3"/>
  <c r="F2706" i="3"/>
  <c r="F2705" i="3"/>
  <c r="F2704" i="3"/>
  <c r="F2703" i="3"/>
  <c r="F2702" i="3"/>
  <c r="F2701" i="3"/>
  <c r="F2700" i="3"/>
  <c r="F2699" i="3"/>
  <c r="F2698" i="3"/>
  <c r="F2697" i="3"/>
  <c r="F2696" i="3"/>
  <c r="F2695" i="3"/>
  <c r="F2694" i="3"/>
  <c r="F2693" i="3"/>
  <c r="F2692" i="3"/>
  <c r="F2691" i="3"/>
  <c r="F2690" i="3"/>
  <c r="F2689" i="3"/>
  <c r="F2688" i="3"/>
  <c r="F2687" i="3"/>
  <c r="F2686" i="3"/>
  <c r="F2685" i="3"/>
  <c r="F2684" i="3"/>
  <c r="F2683" i="3"/>
  <c r="F2682" i="3"/>
  <c r="F2681" i="3"/>
  <c r="F2680" i="3"/>
  <c r="F2679" i="3"/>
  <c r="F2678" i="3"/>
  <c r="F2677" i="3"/>
  <c r="F2676" i="3"/>
  <c r="F2675" i="3"/>
  <c r="F2674" i="3"/>
  <c r="F2673" i="3"/>
  <c r="F2672" i="3"/>
  <c r="F2671" i="3"/>
  <c r="F2670" i="3"/>
  <c r="F2669" i="3"/>
  <c r="F2668" i="3"/>
  <c r="F2667" i="3"/>
  <c r="F2666" i="3"/>
  <c r="F2665" i="3"/>
  <c r="F2664" i="3"/>
  <c r="F2663" i="3"/>
  <c r="F2662" i="3"/>
  <c r="F2661" i="3"/>
  <c r="F2660" i="3"/>
  <c r="F2659" i="3"/>
  <c r="F2658" i="3"/>
  <c r="F2657" i="3"/>
  <c r="F2656" i="3"/>
  <c r="F2655" i="3"/>
  <c r="F2654" i="3"/>
  <c r="F2653" i="3"/>
  <c r="F2652" i="3"/>
  <c r="F2651" i="3"/>
  <c r="F2650" i="3"/>
  <c r="F2649" i="3"/>
  <c r="F2648" i="3"/>
  <c r="F2647" i="3"/>
  <c r="F2646" i="3"/>
  <c r="F2645" i="3"/>
  <c r="F2644" i="3"/>
  <c r="F2643" i="3"/>
  <c r="F2642" i="3"/>
  <c r="F2641" i="3"/>
  <c r="F2640" i="3"/>
  <c r="F2639" i="3"/>
  <c r="F2638" i="3"/>
  <c r="F2637" i="3"/>
  <c r="F2636" i="3"/>
  <c r="F2635" i="3"/>
  <c r="F2634" i="3"/>
  <c r="F2633" i="3"/>
  <c r="F2632" i="3"/>
  <c r="F2631" i="3"/>
  <c r="F2630" i="3"/>
  <c r="F2629" i="3"/>
  <c r="F2628" i="3"/>
  <c r="F2627" i="3"/>
  <c r="F2626" i="3"/>
  <c r="F2625" i="3"/>
  <c r="F2624" i="3"/>
  <c r="F2623" i="3"/>
  <c r="F2622" i="3"/>
  <c r="F2621" i="3"/>
  <c r="F2620" i="3"/>
  <c r="F2619" i="3"/>
  <c r="F2618" i="3"/>
  <c r="F2617" i="3"/>
  <c r="F2616" i="3"/>
  <c r="F2615" i="3"/>
  <c r="F2614" i="3"/>
  <c r="F2613" i="3"/>
  <c r="F2612" i="3"/>
  <c r="F2611" i="3"/>
  <c r="F2610" i="3"/>
  <c r="F2609" i="3"/>
  <c r="F2608" i="3"/>
  <c r="F2607" i="3"/>
  <c r="F2606" i="3"/>
  <c r="F2605" i="3"/>
  <c r="F2604" i="3"/>
  <c r="F2603" i="3"/>
  <c r="F2602" i="3"/>
  <c r="F2601" i="3"/>
  <c r="F2600" i="3"/>
  <c r="F2599" i="3"/>
  <c r="F2598" i="3"/>
  <c r="F2597" i="3"/>
  <c r="F2596" i="3"/>
  <c r="F2595" i="3"/>
  <c r="F2594" i="3"/>
  <c r="F2593" i="3"/>
  <c r="F2592" i="3"/>
  <c r="F2591" i="3"/>
  <c r="F2590" i="3"/>
  <c r="F2589" i="3"/>
  <c r="F2588" i="3"/>
  <c r="F2587" i="3"/>
  <c r="F2586" i="3"/>
  <c r="F2585" i="3"/>
  <c r="F2584" i="3"/>
  <c r="F2583" i="3"/>
  <c r="F2582" i="3"/>
  <c r="F2581" i="3"/>
  <c r="F2580" i="3"/>
  <c r="F2579" i="3"/>
  <c r="F2578" i="3"/>
  <c r="F2577" i="3"/>
  <c r="F2576" i="3"/>
  <c r="F2575" i="3"/>
  <c r="F2574" i="3"/>
  <c r="F2573" i="3"/>
  <c r="F2572" i="3"/>
  <c r="F2571" i="3"/>
  <c r="F2570" i="3"/>
  <c r="F2569" i="3"/>
  <c r="F2568" i="3"/>
  <c r="F2567" i="3"/>
  <c r="F2566" i="3"/>
  <c r="F2565" i="3"/>
  <c r="F2564" i="3"/>
  <c r="F2563" i="3"/>
  <c r="F2562" i="3"/>
  <c r="F2561" i="3"/>
  <c r="F2560" i="3"/>
  <c r="F2559" i="3"/>
  <c r="F2558" i="3"/>
  <c r="F2557" i="3"/>
  <c r="F2556" i="3"/>
  <c r="F2555" i="3"/>
  <c r="F2554" i="3"/>
  <c r="F2553" i="3"/>
  <c r="F2552" i="3"/>
  <c r="F2551" i="3"/>
  <c r="F2550" i="3"/>
  <c r="F2549" i="3"/>
  <c r="F2548" i="3"/>
  <c r="F2547" i="3"/>
  <c r="F2546" i="3"/>
  <c r="F2545" i="3"/>
  <c r="F2544" i="3"/>
  <c r="F2543" i="3"/>
  <c r="F2542" i="3"/>
  <c r="F2541" i="3"/>
  <c r="F2540" i="3"/>
  <c r="F2539" i="3"/>
  <c r="F2538" i="3"/>
  <c r="F2537" i="3"/>
  <c r="F2536" i="3"/>
  <c r="F2535" i="3"/>
  <c r="F2534" i="3"/>
  <c r="F2533" i="3"/>
  <c r="F2532" i="3"/>
  <c r="F2531" i="3"/>
  <c r="F2530" i="3"/>
  <c r="F2529" i="3"/>
  <c r="F2528" i="3"/>
  <c r="F2527" i="3"/>
  <c r="F2526" i="3"/>
  <c r="F2525" i="3"/>
  <c r="F2524" i="3"/>
  <c r="F2523" i="3"/>
  <c r="F2522" i="3"/>
  <c r="F2521" i="3"/>
  <c r="F2520" i="3"/>
  <c r="F2519" i="3"/>
  <c r="F2518" i="3"/>
  <c r="F2517" i="3"/>
  <c r="F2516" i="3"/>
  <c r="F2515" i="3"/>
  <c r="F2514" i="3"/>
  <c r="F2513" i="3"/>
  <c r="F2512" i="3"/>
  <c r="F2511" i="3"/>
  <c r="F2510" i="3"/>
  <c r="F2509" i="3"/>
  <c r="F2508" i="3"/>
  <c r="F2507" i="3"/>
  <c r="F2506" i="3"/>
  <c r="F2505" i="3"/>
  <c r="F2504" i="3"/>
  <c r="F2503" i="3"/>
  <c r="F2502" i="3"/>
  <c r="F2501" i="3"/>
  <c r="F2500" i="3"/>
  <c r="F2499" i="3"/>
  <c r="F2498" i="3"/>
  <c r="F2497" i="3"/>
  <c r="F2496" i="3"/>
  <c r="F2495" i="3"/>
  <c r="F2494" i="3"/>
  <c r="F2493" i="3"/>
  <c r="F2492" i="3"/>
  <c r="F2491" i="3"/>
  <c r="F2490" i="3"/>
  <c r="F2489" i="3"/>
  <c r="F2488" i="3"/>
  <c r="F2487" i="3"/>
  <c r="F2486" i="3"/>
  <c r="F2485" i="3"/>
  <c r="F2484" i="3"/>
  <c r="F2483" i="3"/>
  <c r="F2482" i="3"/>
  <c r="F2481" i="3"/>
  <c r="F2480" i="3"/>
  <c r="F2479" i="3"/>
  <c r="F2478" i="3"/>
  <c r="F2477" i="3"/>
  <c r="F2476" i="3"/>
  <c r="F2475" i="3"/>
  <c r="F2474" i="3"/>
  <c r="F2473" i="3"/>
  <c r="F2472" i="3"/>
  <c r="F2471" i="3"/>
  <c r="F2470" i="3"/>
  <c r="F2469" i="3"/>
  <c r="F2468" i="3"/>
  <c r="F2467" i="3"/>
  <c r="F2466" i="3"/>
  <c r="F2465" i="3"/>
  <c r="F2464" i="3"/>
  <c r="F2463" i="3"/>
  <c r="F2462" i="3"/>
  <c r="F2461" i="3"/>
  <c r="F2460" i="3"/>
  <c r="F2459" i="3"/>
  <c r="F2458" i="3"/>
  <c r="F2457" i="3"/>
  <c r="F2456" i="3"/>
  <c r="F2455" i="3"/>
  <c r="F2454" i="3"/>
  <c r="F2453" i="3"/>
  <c r="F2452" i="3"/>
  <c r="F2451" i="3"/>
  <c r="F2450" i="3"/>
  <c r="F2449" i="3"/>
  <c r="F2448" i="3"/>
  <c r="F2447" i="3"/>
  <c r="F2446" i="3"/>
  <c r="F2445" i="3"/>
  <c r="F2444" i="3"/>
  <c r="F2443" i="3"/>
  <c r="F2442" i="3"/>
  <c r="F2441" i="3"/>
  <c r="F2440" i="3"/>
  <c r="F2439" i="3"/>
  <c r="F2438" i="3"/>
  <c r="F2437" i="3"/>
  <c r="F2436" i="3"/>
  <c r="F2435" i="3"/>
  <c r="F2434" i="3"/>
  <c r="F2433" i="3"/>
  <c r="F2432" i="3"/>
  <c r="F2431" i="3"/>
  <c r="F2430" i="3"/>
  <c r="F2429" i="3"/>
  <c r="F2428" i="3"/>
  <c r="F2427" i="3"/>
  <c r="F2426" i="3"/>
  <c r="F2425" i="3"/>
  <c r="F2424" i="3"/>
  <c r="F2423" i="3"/>
  <c r="F2422" i="3"/>
  <c r="F2421" i="3"/>
  <c r="F2420" i="3"/>
  <c r="F2419" i="3"/>
  <c r="F2418" i="3"/>
  <c r="F2417" i="3"/>
  <c r="F2416" i="3"/>
  <c r="F2415" i="3"/>
  <c r="F2414" i="3"/>
  <c r="F2413" i="3"/>
  <c r="F2412" i="3"/>
  <c r="F2411" i="3"/>
  <c r="F2410" i="3"/>
  <c r="F2409" i="3"/>
  <c r="F2408" i="3"/>
  <c r="F2407" i="3"/>
  <c r="F2406" i="3"/>
  <c r="F2405" i="3"/>
  <c r="F2404" i="3"/>
  <c r="F2403" i="3"/>
  <c r="F2402" i="3"/>
  <c r="F2401" i="3"/>
  <c r="F2400" i="3"/>
  <c r="F2399" i="3"/>
  <c r="F2398" i="3"/>
  <c r="F2397" i="3"/>
  <c r="F2396" i="3"/>
  <c r="F2395" i="3"/>
  <c r="F2394" i="3"/>
  <c r="F2393" i="3"/>
  <c r="F2392" i="3"/>
  <c r="F2391" i="3"/>
  <c r="F2390" i="3"/>
  <c r="F2389" i="3"/>
  <c r="F2388" i="3"/>
  <c r="F2387" i="3"/>
  <c r="F2386" i="3"/>
  <c r="F2385" i="3"/>
  <c r="F2384" i="3"/>
  <c r="F2383" i="3"/>
  <c r="F2382" i="3"/>
  <c r="F2381" i="3"/>
  <c r="F2380" i="3"/>
  <c r="F2379" i="3"/>
  <c r="F2378" i="3"/>
  <c r="F2377" i="3"/>
  <c r="F2376" i="3"/>
  <c r="F2375" i="3"/>
  <c r="F2374" i="3"/>
  <c r="F2373" i="3"/>
  <c r="F2372" i="3"/>
  <c r="F2371" i="3"/>
  <c r="F2370" i="3"/>
  <c r="F2369" i="3"/>
  <c r="F2368" i="3"/>
  <c r="F2367" i="3"/>
  <c r="F2366" i="3"/>
  <c r="F2365" i="3"/>
  <c r="F2364" i="3"/>
  <c r="F2363" i="3"/>
  <c r="F2362" i="3"/>
  <c r="F2361" i="3"/>
  <c r="F2360" i="3"/>
  <c r="F2359" i="3"/>
  <c r="F2358" i="3"/>
  <c r="F2357" i="3"/>
  <c r="F2356" i="3"/>
  <c r="F2355" i="3"/>
  <c r="F2354" i="3"/>
  <c r="F2353" i="3"/>
  <c r="F2352" i="3"/>
  <c r="F2351" i="3"/>
  <c r="F2350" i="3"/>
  <c r="F2349" i="3"/>
  <c r="F2348" i="3"/>
  <c r="F2347" i="3"/>
  <c r="F2346" i="3"/>
  <c r="F2345" i="3"/>
  <c r="F2344" i="3"/>
  <c r="F2343" i="3"/>
  <c r="F2342" i="3"/>
  <c r="F2341" i="3"/>
  <c r="F2340" i="3"/>
  <c r="F2339" i="3"/>
  <c r="F2338" i="3"/>
  <c r="F2337" i="3"/>
  <c r="F2336" i="3"/>
  <c r="F2335" i="3"/>
  <c r="F2334" i="3"/>
  <c r="F2333" i="3"/>
  <c r="F2332" i="3"/>
  <c r="F2331" i="3"/>
  <c r="F2330" i="3"/>
  <c r="F2329" i="3"/>
  <c r="F2328" i="3"/>
  <c r="F2327" i="3"/>
  <c r="F2326" i="3"/>
  <c r="F2325" i="3"/>
  <c r="F2324" i="3"/>
  <c r="F2323" i="3"/>
  <c r="F2322" i="3"/>
  <c r="F2321" i="3"/>
  <c r="F2320" i="3"/>
  <c r="F2319" i="3"/>
  <c r="F2318" i="3"/>
  <c r="F2317" i="3"/>
  <c r="F2316" i="3"/>
  <c r="F2315" i="3"/>
  <c r="F2314" i="3"/>
  <c r="F2313" i="3"/>
  <c r="F2312" i="3"/>
  <c r="F2311" i="3"/>
  <c r="F2310" i="3"/>
  <c r="F2309" i="3"/>
  <c r="F2308" i="3"/>
  <c r="F2307" i="3"/>
  <c r="F2306" i="3"/>
  <c r="F2305" i="3"/>
  <c r="F2304" i="3"/>
  <c r="F2303" i="3"/>
  <c r="F2302" i="3"/>
  <c r="F2301" i="3"/>
  <c r="F2300" i="3"/>
  <c r="F2299" i="3"/>
  <c r="F2298" i="3"/>
  <c r="F2297" i="3"/>
  <c r="F2296" i="3"/>
  <c r="F2295" i="3"/>
  <c r="F2294" i="3"/>
  <c r="F2293" i="3"/>
  <c r="F2292" i="3"/>
  <c r="F2291" i="3"/>
  <c r="F2290" i="3"/>
  <c r="F2289" i="3"/>
  <c r="F2288" i="3"/>
  <c r="F2287" i="3"/>
  <c r="F2286" i="3"/>
  <c r="F2285" i="3"/>
  <c r="F2284" i="3"/>
  <c r="F2283" i="3"/>
  <c r="F2282" i="3"/>
  <c r="F2281" i="3"/>
  <c r="F2280" i="3"/>
  <c r="F2279" i="3"/>
  <c r="F2278" i="3"/>
  <c r="F2277" i="3"/>
  <c r="F2276" i="3"/>
  <c r="F2275" i="3"/>
  <c r="F2274" i="3"/>
  <c r="F2273" i="3"/>
  <c r="F2272" i="3"/>
  <c r="F2271" i="3"/>
  <c r="F2270" i="3"/>
  <c r="F2269" i="3"/>
  <c r="F2268" i="3"/>
  <c r="F2267" i="3"/>
  <c r="F2266" i="3"/>
  <c r="F2265" i="3"/>
  <c r="F2264" i="3"/>
  <c r="F2263" i="3"/>
  <c r="F2262" i="3"/>
  <c r="F2261" i="3"/>
  <c r="F2260" i="3"/>
  <c r="F2259" i="3"/>
  <c r="F2258" i="3"/>
  <c r="F2257" i="3"/>
  <c r="F2256" i="3"/>
  <c r="F2255" i="3"/>
  <c r="F2254" i="3"/>
  <c r="F2253" i="3"/>
  <c r="F2252" i="3"/>
  <c r="F2251" i="3"/>
  <c r="F2250" i="3"/>
  <c r="F2249" i="3"/>
  <c r="F2248" i="3"/>
  <c r="F2247" i="3"/>
  <c r="F2246" i="3"/>
  <c r="F2245" i="3"/>
  <c r="F2244" i="3"/>
  <c r="F2243" i="3"/>
  <c r="F2242" i="3"/>
  <c r="F2241" i="3"/>
  <c r="F2240" i="3"/>
  <c r="F2239" i="3"/>
  <c r="F2238" i="3"/>
  <c r="F2237" i="3"/>
  <c r="F2236" i="3"/>
  <c r="F2235" i="3"/>
  <c r="F2234" i="3"/>
  <c r="F2233" i="3"/>
  <c r="F2232" i="3"/>
  <c r="F2231" i="3"/>
  <c r="F2230" i="3"/>
  <c r="F2229" i="3"/>
  <c r="F2228" i="3"/>
  <c r="F2227" i="3"/>
  <c r="F2226" i="3"/>
  <c r="F2225" i="3"/>
  <c r="F2224" i="3"/>
  <c r="F2223" i="3"/>
  <c r="F2222" i="3"/>
  <c r="F2221" i="3"/>
  <c r="F2220" i="3"/>
  <c r="F2219" i="3"/>
  <c r="F2218" i="3"/>
  <c r="F2217" i="3"/>
  <c r="F2216" i="3"/>
  <c r="F2215" i="3"/>
  <c r="F2214" i="3"/>
  <c r="F2213" i="3"/>
  <c r="F2212" i="3"/>
  <c r="F2211" i="3"/>
  <c r="F2210" i="3"/>
  <c r="F2209" i="3"/>
  <c r="F2208" i="3"/>
  <c r="F2207" i="3"/>
  <c r="F2206" i="3"/>
  <c r="F2205" i="3"/>
  <c r="F2204" i="3"/>
  <c r="F2203" i="3"/>
  <c r="F2202" i="3"/>
  <c r="F2201" i="3"/>
  <c r="F2200" i="3"/>
  <c r="F2199" i="3"/>
  <c r="F2198" i="3"/>
  <c r="F2197" i="3"/>
  <c r="F2196" i="3"/>
  <c r="F2195" i="3"/>
  <c r="F2194" i="3"/>
  <c r="F2193" i="3"/>
  <c r="F2192" i="3"/>
  <c r="F2191" i="3"/>
  <c r="F2190" i="3"/>
  <c r="F2189" i="3"/>
  <c r="F2188" i="3"/>
  <c r="F2187" i="3"/>
  <c r="F2186" i="3"/>
  <c r="F2185" i="3"/>
  <c r="F2184" i="3"/>
  <c r="F2183" i="3"/>
  <c r="F2182" i="3"/>
  <c r="F2181" i="3"/>
  <c r="F2180" i="3"/>
  <c r="F2179" i="3"/>
  <c r="F2178" i="3"/>
  <c r="F2177" i="3"/>
  <c r="F2176" i="3"/>
  <c r="F2175" i="3"/>
  <c r="F2174" i="3"/>
  <c r="F2173" i="3"/>
  <c r="F2172" i="3"/>
  <c r="F2171" i="3"/>
  <c r="F2170" i="3"/>
  <c r="F2169" i="3"/>
  <c r="F2168" i="3"/>
  <c r="F2167" i="3"/>
  <c r="F2166" i="3"/>
  <c r="F2165" i="3"/>
  <c r="F2164" i="3"/>
  <c r="F2163" i="3"/>
  <c r="F2162" i="3"/>
  <c r="F2161" i="3"/>
  <c r="F2160" i="3"/>
  <c r="F2159" i="3"/>
  <c r="F2158" i="3"/>
  <c r="F2157" i="3"/>
  <c r="F2156" i="3"/>
  <c r="F2155" i="3"/>
  <c r="F2154" i="3"/>
  <c r="F2153" i="3"/>
  <c r="F2152" i="3"/>
  <c r="F2151" i="3"/>
  <c r="F2150" i="3"/>
  <c r="F2149" i="3"/>
  <c r="F2148" i="3"/>
  <c r="F2147" i="3"/>
  <c r="F2146" i="3"/>
  <c r="F2145" i="3"/>
  <c r="F2144" i="3"/>
  <c r="F2143" i="3"/>
  <c r="F2142" i="3"/>
  <c r="F2141" i="3"/>
  <c r="F2140" i="3"/>
  <c r="F2139" i="3"/>
  <c r="F2138" i="3"/>
  <c r="F2137" i="3"/>
  <c r="F2136" i="3"/>
  <c r="F2135" i="3"/>
  <c r="F2134" i="3"/>
  <c r="F2133" i="3"/>
  <c r="F2132" i="3"/>
  <c r="F2131" i="3"/>
  <c r="F2130" i="3"/>
  <c r="F2129" i="3"/>
  <c r="F2128" i="3"/>
  <c r="F2127" i="3"/>
  <c r="F2126" i="3"/>
  <c r="F2125" i="3"/>
  <c r="F2124" i="3"/>
  <c r="F2123" i="3"/>
  <c r="F2122" i="3"/>
  <c r="F2121" i="3"/>
  <c r="F2120" i="3"/>
  <c r="F2119" i="3"/>
  <c r="F2118" i="3"/>
  <c r="F2117" i="3"/>
  <c r="F2116" i="3"/>
  <c r="F2115" i="3"/>
  <c r="F2114" i="3"/>
  <c r="F2113" i="3"/>
  <c r="F2112" i="3"/>
  <c r="F2111" i="3"/>
  <c r="F2110" i="3"/>
  <c r="F2109" i="3"/>
  <c r="F2108" i="3"/>
  <c r="F2107" i="3"/>
  <c r="F2106" i="3"/>
  <c r="F2105" i="3"/>
  <c r="F2104" i="3"/>
  <c r="F2103" i="3"/>
  <c r="F2102" i="3"/>
  <c r="F2101" i="3"/>
  <c r="F2100" i="3"/>
  <c r="F2099" i="3"/>
  <c r="F2098" i="3"/>
  <c r="F2097" i="3"/>
  <c r="F2096" i="3"/>
  <c r="F2095" i="3"/>
  <c r="F2094" i="3"/>
  <c r="F2093" i="3"/>
  <c r="F2092" i="3"/>
  <c r="F2091" i="3"/>
  <c r="F2090" i="3"/>
  <c r="F2089" i="3"/>
  <c r="F2088" i="3"/>
  <c r="F2087" i="3"/>
  <c r="F2086" i="3"/>
  <c r="F2085" i="3"/>
  <c r="F2084" i="3"/>
  <c r="F2083" i="3"/>
  <c r="F2082" i="3"/>
  <c r="F2081" i="3"/>
  <c r="F2080" i="3"/>
  <c r="F2079" i="3"/>
  <c r="F2078" i="3"/>
  <c r="F2077" i="3"/>
  <c r="F2076" i="3"/>
  <c r="F2075" i="3"/>
  <c r="F2074" i="3"/>
  <c r="F2073" i="3"/>
  <c r="F2072" i="3"/>
  <c r="F2071" i="3"/>
  <c r="F2070" i="3"/>
  <c r="F2069" i="3"/>
  <c r="F2068" i="3"/>
  <c r="F2067" i="3"/>
  <c r="F2066" i="3"/>
  <c r="F2065" i="3"/>
  <c r="F2064" i="3"/>
  <c r="F2063" i="3"/>
  <c r="F2062" i="3"/>
  <c r="F2061" i="3"/>
  <c r="F2060" i="3"/>
  <c r="F2059" i="3"/>
  <c r="F2058" i="3"/>
  <c r="F2057" i="3"/>
  <c r="F2056" i="3"/>
  <c r="F2055" i="3"/>
  <c r="F2054" i="3"/>
  <c r="F2053" i="3"/>
  <c r="F2052" i="3"/>
  <c r="F2051" i="3"/>
  <c r="F2050" i="3"/>
  <c r="F2049" i="3"/>
  <c r="F2048" i="3"/>
  <c r="F2047" i="3"/>
  <c r="F2046" i="3"/>
  <c r="F2045" i="3"/>
  <c r="F2044" i="3"/>
  <c r="F2043" i="3"/>
  <c r="F2042" i="3"/>
  <c r="F2041" i="3"/>
  <c r="F2040" i="3"/>
  <c r="F2039" i="3"/>
  <c r="F2038" i="3"/>
  <c r="F2037" i="3"/>
  <c r="F2036" i="3"/>
  <c r="F2035" i="3"/>
  <c r="F2034" i="3"/>
  <c r="F2033" i="3"/>
  <c r="F2032" i="3"/>
  <c r="F2031" i="3"/>
  <c r="F2030" i="3"/>
  <c r="F2029" i="3"/>
  <c r="F2028" i="3"/>
  <c r="F2027" i="3"/>
  <c r="F2026" i="3"/>
  <c r="F2025" i="3"/>
  <c r="F2024" i="3"/>
  <c r="F2023" i="3"/>
  <c r="F2022" i="3"/>
  <c r="F2021" i="3"/>
  <c r="F2020" i="3"/>
  <c r="F2019" i="3"/>
  <c r="F2018" i="3"/>
  <c r="F2017" i="3"/>
  <c r="F2016" i="3"/>
  <c r="F2015" i="3"/>
  <c r="F2014" i="3"/>
  <c r="F2013" i="3"/>
  <c r="F2012" i="3"/>
  <c r="F2011" i="3"/>
  <c r="F2010" i="3"/>
  <c r="F2009" i="3"/>
  <c r="F2008" i="3"/>
  <c r="F2007" i="3"/>
  <c r="F2006" i="3"/>
  <c r="F2005" i="3"/>
  <c r="F2004" i="3"/>
  <c r="F2003" i="3"/>
  <c r="F2002" i="3"/>
  <c r="F2001" i="3"/>
  <c r="F2000" i="3"/>
  <c r="F1999" i="3"/>
  <c r="F1998" i="3"/>
  <c r="F1997" i="3"/>
  <c r="F1996" i="3"/>
  <c r="F1995" i="3"/>
  <c r="F1994" i="3"/>
  <c r="F1993" i="3"/>
  <c r="F1992" i="3"/>
  <c r="F1991" i="3"/>
  <c r="F1990" i="3"/>
  <c r="F1989" i="3"/>
  <c r="F1988" i="3"/>
  <c r="F1987" i="3"/>
  <c r="F1986" i="3"/>
  <c r="F1985" i="3"/>
  <c r="F1984" i="3"/>
  <c r="F1983" i="3"/>
  <c r="F1982" i="3"/>
  <c r="F1981" i="3"/>
  <c r="F1980" i="3"/>
  <c r="F1979" i="3"/>
  <c r="F1978" i="3"/>
  <c r="F1977" i="3"/>
  <c r="F1976" i="3"/>
  <c r="F1975" i="3"/>
  <c r="F1974" i="3"/>
  <c r="F1973" i="3"/>
  <c r="F1972" i="3"/>
  <c r="F1971" i="3"/>
  <c r="F1970" i="3"/>
  <c r="F1969" i="3"/>
  <c r="F1968" i="3"/>
  <c r="F1967" i="3"/>
  <c r="F1966" i="3"/>
  <c r="F1965" i="3"/>
  <c r="F1964" i="3"/>
  <c r="F1963" i="3"/>
  <c r="F1962" i="3"/>
  <c r="F1961" i="3"/>
  <c r="F1960" i="3"/>
  <c r="F1959" i="3"/>
  <c r="F1958" i="3"/>
  <c r="F1957" i="3"/>
  <c r="F1956" i="3"/>
  <c r="F1955" i="3"/>
  <c r="F1954" i="3"/>
  <c r="F1953" i="3"/>
  <c r="F1952" i="3"/>
  <c r="F1951" i="3"/>
  <c r="F1950" i="3"/>
  <c r="F1949" i="3"/>
  <c r="F1948" i="3"/>
  <c r="F1947" i="3"/>
  <c r="F1946" i="3"/>
  <c r="F1945" i="3"/>
  <c r="F1944" i="3"/>
  <c r="F1943" i="3"/>
  <c r="F1942" i="3"/>
  <c r="F1941" i="3"/>
  <c r="F1940" i="3"/>
  <c r="F1939" i="3"/>
  <c r="F1938" i="3"/>
  <c r="F1937" i="3"/>
  <c r="F1936" i="3"/>
  <c r="F1935" i="3"/>
  <c r="F1934" i="3"/>
  <c r="F1933" i="3"/>
  <c r="F1932" i="3"/>
  <c r="F1931" i="3"/>
  <c r="F1930" i="3"/>
  <c r="F1929" i="3"/>
  <c r="F1928" i="3"/>
  <c r="F1927" i="3"/>
  <c r="F1926" i="3"/>
  <c r="F1925" i="3"/>
  <c r="F1924" i="3"/>
  <c r="F1923" i="3"/>
  <c r="F1922" i="3"/>
  <c r="F1921" i="3"/>
  <c r="F1920" i="3"/>
  <c r="F1919" i="3"/>
  <c r="F1918" i="3"/>
  <c r="F1917" i="3"/>
  <c r="F1916" i="3"/>
  <c r="F1915" i="3"/>
  <c r="F1914" i="3"/>
  <c r="F1913" i="3"/>
  <c r="F1912" i="3"/>
  <c r="F1911" i="3"/>
  <c r="F1910" i="3"/>
  <c r="F1909" i="3"/>
  <c r="F1908" i="3"/>
  <c r="F1907" i="3"/>
  <c r="F1906" i="3"/>
  <c r="F1905" i="3"/>
  <c r="F1904" i="3"/>
  <c r="F1903" i="3"/>
  <c r="F1902" i="3"/>
  <c r="F1901" i="3"/>
  <c r="F1900" i="3"/>
  <c r="F1899" i="3"/>
  <c r="F1898" i="3"/>
  <c r="F1897" i="3"/>
  <c r="F1896" i="3"/>
  <c r="F1895" i="3"/>
  <c r="F1894" i="3"/>
  <c r="F1893" i="3"/>
  <c r="F1892" i="3"/>
  <c r="F1891" i="3"/>
  <c r="F1890" i="3"/>
  <c r="F1889" i="3"/>
  <c r="F1888" i="3"/>
  <c r="F1887" i="3"/>
  <c r="F1886" i="3"/>
  <c r="F1885" i="3"/>
  <c r="F1884" i="3"/>
  <c r="F1883" i="3"/>
  <c r="F1882" i="3"/>
  <c r="F1881" i="3"/>
  <c r="F1880" i="3"/>
  <c r="F1879" i="3"/>
  <c r="F1878" i="3"/>
  <c r="F1877" i="3"/>
  <c r="F1876" i="3"/>
  <c r="F1875" i="3"/>
  <c r="F1874" i="3"/>
  <c r="F1873" i="3"/>
  <c r="F1872" i="3"/>
  <c r="F1871" i="3"/>
  <c r="F1870" i="3"/>
  <c r="F1869" i="3"/>
  <c r="F1868" i="3"/>
  <c r="F1867" i="3"/>
  <c r="F1866" i="3"/>
  <c r="F1865" i="3"/>
  <c r="F1864" i="3"/>
  <c r="F1863" i="3"/>
  <c r="F1862" i="3"/>
  <c r="F1861" i="3"/>
  <c r="F1860" i="3"/>
  <c r="F1859" i="3"/>
  <c r="F1858" i="3"/>
  <c r="F1857" i="3"/>
  <c r="F1856" i="3"/>
  <c r="F1855" i="3"/>
  <c r="F1854" i="3"/>
  <c r="F1853" i="3"/>
  <c r="F1852" i="3"/>
  <c r="F1851" i="3"/>
  <c r="F1850" i="3"/>
  <c r="F1849" i="3"/>
  <c r="F1848" i="3"/>
  <c r="F1847" i="3"/>
  <c r="F1846" i="3"/>
  <c r="F1845" i="3"/>
  <c r="F1844" i="3"/>
  <c r="F1843" i="3"/>
  <c r="F1842" i="3"/>
  <c r="F1841" i="3"/>
  <c r="F1840" i="3"/>
  <c r="F1839" i="3"/>
  <c r="F1838" i="3"/>
  <c r="F1837" i="3"/>
  <c r="F1836" i="3"/>
  <c r="F1835" i="3"/>
  <c r="F1834" i="3"/>
  <c r="F1833" i="3"/>
  <c r="F1832" i="3"/>
  <c r="F1831" i="3"/>
  <c r="F1830" i="3"/>
  <c r="F1829" i="3"/>
  <c r="F1828" i="3"/>
  <c r="F1827" i="3"/>
  <c r="F1826" i="3"/>
  <c r="F1825" i="3"/>
  <c r="F1824" i="3"/>
  <c r="F1823" i="3"/>
  <c r="F1822" i="3"/>
  <c r="F1821" i="3"/>
  <c r="F1820" i="3"/>
  <c r="F1819" i="3"/>
  <c r="F1818" i="3"/>
  <c r="F1817" i="3"/>
  <c r="F1816" i="3"/>
  <c r="F1815" i="3"/>
  <c r="F1814" i="3"/>
  <c r="F1813" i="3"/>
  <c r="F1812" i="3"/>
  <c r="F1811" i="3"/>
  <c r="F1810" i="3"/>
  <c r="F1809" i="3"/>
  <c r="F1808" i="3"/>
  <c r="F1807" i="3"/>
  <c r="F1806" i="3"/>
  <c r="F1805" i="3"/>
  <c r="F1804" i="3"/>
  <c r="F1803" i="3"/>
  <c r="F1802" i="3"/>
  <c r="F1801" i="3"/>
  <c r="F1800" i="3"/>
  <c r="F1799" i="3"/>
  <c r="F1798" i="3"/>
  <c r="F1797" i="3"/>
  <c r="F1796" i="3"/>
  <c r="F1795" i="3"/>
  <c r="F1794" i="3"/>
  <c r="F1793" i="3"/>
  <c r="F1792" i="3"/>
  <c r="F1791" i="3"/>
  <c r="F1790" i="3"/>
  <c r="F1789" i="3"/>
  <c r="F1788" i="3"/>
  <c r="F1787" i="3"/>
  <c r="F1786" i="3"/>
  <c r="F1785" i="3"/>
  <c r="F1784" i="3"/>
  <c r="F1783" i="3"/>
  <c r="F1782" i="3"/>
  <c r="F1781" i="3"/>
  <c r="F1780" i="3"/>
  <c r="F1779" i="3"/>
  <c r="F1778" i="3"/>
  <c r="F1777" i="3"/>
  <c r="F1776" i="3"/>
  <c r="F1775" i="3"/>
  <c r="F1774" i="3"/>
  <c r="F1773" i="3"/>
  <c r="F1772" i="3"/>
  <c r="F1771" i="3"/>
  <c r="F1770" i="3"/>
  <c r="F1769" i="3"/>
  <c r="F1768" i="3"/>
  <c r="F1767" i="3"/>
  <c r="F1766" i="3"/>
  <c r="F1765" i="3"/>
  <c r="F1764" i="3"/>
  <c r="F1763" i="3"/>
  <c r="F1762" i="3"/>
  <c r="F1761" i="3"/>
  <c r="F1760" i="3"/>
  <c r="F1759" i="3"/>
  <c r="F1758" i="3"/>
  <c r="F1757" i="3"/>
  <c r="F1756" i="3"/>
  <c r="F1755" i="3"/>
  <c r="F1754" i="3"/>
  <c r="F1753" i="3"/>
  <c r="F1752" i="3"/>
  <c r="F1751" i="3"/>
  <c r="F1750" i="3"/>
  <c r="F1749" i="3"/>
  <c r="F1748" i="3"/>
  <c r="F1747" i="3"/>
  <c r="F1746" i="3"/>
  <c r="F1745" i="3"/>
  <c r="F1744" i="3"/>
  <c r="F1743" i="3"/>
  <c r="F1742" i="3"/>
  <c r="F1741" i="3"/>
  <c r="F1740" i="3"/>
  <c r="F1739" i="3"/>
  <c r="F1738" i="3"/>
  <c r="F1737" i="3"/>
  <c r="F1736" i="3"/>
  <c r="F1735" i="3"/>
  <c r="F1734" i="3"/>
  <c r="F1733" i="3"/>
  <c r="F1732" i="3"/>
  <c r="F1731" i="3"/>
  <c r="F1730" i="3"/>
  <c r="F1729" i="3"/>
  <c r="F1728" i="3"/>
  <c r="F1727" i="3"/>
  <c r="F1726" i="3"/>
  <c r="F1725" i="3"/>
  <c r="F1724" i="3"/>
  <c r="F1723" i="3"/>
  <c r="F1722" i="3"/>
  <c r="F1721" i="3"/>
  <c r="F1720" i="3"/>
  <c r="F1719" i="3"/>
  <c r="F1718" i="3"/>
  <c r="F1717" i="3"/>
  <c r="F1716" i="3"/>
  <c r="F1715" i="3"/>
  <c r="F1714" i="3"/>
  <c r="F1713" i="3"/>
  <c r="F1712" i="3"/>
  <c r="F1711" i="3"/>
  <c r="F1710" i="3"/>
  <c r="F1709" i="3"/>
  <c r="F1708" i="3"/>
  <c r="F1707" i="3"/>
  <c r="F1706" i="3"/>
  <c r="F1705" i="3"/>
  <c r="F1704" i="3"/>
  <c r="F1703" i="3"/>
  <c r="F1702" i="3"/>
  <c r="F1701" i="3"/>
  <c r="F1700" i="3"/>
  <c r="F1699" i="3"/>
  <c r="F1698" i="3"/>
  <c r="F1697" i="3"/>
  <c r="F1696" i="3"/>
  <c r="F1695" i="3"/>
  <c r="F1694" i="3"/>
  <c r="F1693" i="3"/>
  <c r="F1692" i="3"/>
  <c r="F1691" i="3"/>
  <c r="F1690" i="3"/>
  <c r="F1689" i="3"/>
  <c r="F1688" i="3"/>
  <c r="F1687" i="3"/>
  <c r="F1686" i="3"/>
  <c r="F1685" i="3"/>
  <c r="F1684" i="3"/>
  <c r="F1683" i="3"/>
  <c r="F1682" i="3"/>
  <c r="F1681" i="3"/>
  <c r="F1680" i="3"/>
  <c r="F1679" i="3"/>
  <c r="F1678" i="3"/>
  <c r="F1677" i="3"/>
  <c r="F1676" i="3"/>
  <c r="F1675" i="3"/>
  <c r="F1674" i="3"/>
  <c r="F1673" i="3"/>
  <c r="F1672" i="3"/>
  <c r="F1671" i="3"/>
  <c r="F1670" i="3"/>
  <c r="F1669" i="3"/>
  <c r="F1668" i="3"/>
  <c r="F1667" i="3"/>
  <c r="F1666" i="3"/>
  <c r="F1665" i="3"/>
  <c r="F1664" i="3"/>
  <c r="F1663" i="3"/>
  <c r="F1662" i="3"/>
  <c r="F1661" i="3"/>
  <c r="F1660" i="3"/>
  <c r="F1659" i="3"/>
  <c r="F1658" i="3"/>
  <c r="F1657" i="3"/>
  <c r="F1656" i="3"/>
  <c r="F1655" i="3"/>
  <c r="F1654" i="3"/>
  <c r="F1653" i="3"/>
  <c r="F1652" i="3"/>
  <c r="F1651" i="3"/>
  <c r="F1650" i="3"/>
  <c r="F1649" i="3"/>
  <c r="F1648" i="3"/>
  <c r="F1647" i="3"/>
  <c r="F1646" i="3"/>
  <c r="F1645" i="3"/>
  <c r="F1644" i="3"/>
  <c r="F1643" i="3"/>
  <c r="F1642" i="3"/>
  <c r="F1641" i="3"/>
  <c r="F1640" i="3"/>
  <c r="F1639" i="3"/>
  <c r="F1638" i="3"/>
  <c r="F1637" i="3"/>
  <c r="F1636" i="3"/>
  <c r="F1635" i="3"/>
  <c r="F1634" i="3"/>
  <c r="F1633" i="3"/>
  <c r="F1632" i="3"/>
  <c r="F1631" i="3"/>
  <c r="F1630" i="3"/>
  <c r="F1629" i="3"/>
  <c r="F1628" i="3"/>
  <c r="F1627" i="3"/>
  <c r="F1626" i="3"/>
  <c r="F1625" i="3"/>
  <c r="F1624" i="3"/>
  <c r="F1623" i="3"/>
  <c r="F1622" i="3"/>
  <c r="F1621" i="3"/>
  <c r="F1620" i="3"/>
  <c r="F1619" i="3"/>
  <c r="F1618" i="3"/>
  <c r="F1617" i="3"/>
  <c r="F1616" i="3"/>
  <c r="F1615" i="3"/>
  <c r="F1614" i="3"/>
  <c r="F1613" i="3"/>
  <c r="F1612" i="3"/>
  <c r="F1611" i="3"/>
  <c r="F1610" i="3"/>
  <c r="F1609" i="3"/>
  <c r="F1608" i="3"/>
  <c r="F1607" i="3"/>
  <c r="F1606" i="3"/>
  <c r="F1605" i="3"/>
  <c r="F1604" i="3"/>
  <c r="F1603" i="3"/>
  <c r="F1602" i="3"/>
  <c r="F1601" i="3"/>
  <c r="F1600" i="3"/>
  <c r="F1599" i="3"/>
  <c r="F1598" i="3"/>
  <c r="F1597" i="3"/>
  <c r="F1596" i="3"/>
  <c r="F1595" i="3"/>
  <c r="F1594" i="3"/>
  <c r="F1593" i="3"/>
  <c r="F1592" i="3"/>
  <c r="F1591" i="3"/>
  <c r="F1590" i="3"/>
  <c r="F1589" i="3"/>
  <c r="F1588" i="3"/>
  <c r="F1587" i="3"/>
  <c r="F1586" i="3"/>
  <c r="F1585" i="3"/>
  <c r="F1584" i="3"/>
  <c r="F1583" i="3"/>
  <c r="F1582" i="3"/>
  <c r="F1581" i="3"/>
  <c r="F1580" i="3"/>
  <c r="F1579" i="3"/>
  <c r="F1578" i="3"/>
  <c r="F1577" i="3"/>
  <c r="F1576" i="3"/>
  <c r="F1575" i="3"/>
  <c r="F1574" i="3"/>
  <c r="F1573" i="3"/>
  <c r="F1572" i="3"/>
  <c r="F1571" i="3"/>
  <c r="F1570" i="3"/>
  <c r="F1569" i="3"/>
  <c r="F1568" i="3"/>
  <c r="F1567" i="3"/>
  <c r="F1566" i="3"/>
  <c r="F1565" i="3"/>
  <c r="F1564" i="3"/>
  <c r="F1563" i="3"/>
  <c r="F1562" i="3"/>
  <c r="F1561" i="3"/>
  <c r="F1560" i="3"/>
  <c r="F1559" i="3"/>
  <c r="F1558" i="3"/>
  <c r="F1557" i="3"/>
  <c r="F1556" i="3"/>
  <c r="F1555" i="3"/>
  <c r="F1554" i="3"/>
  <c r="F1553" i="3"/>
  <c r="F1552" i="3"/>
  <c r="F1551" i="3"/>
  <c r="F1550" i="3"/>
  <c r="F1549" i="3"/>
  <c r="F1548" i="3"/>
  <c r="F1547" i="3"/>
  <c r="F1546" i="3"/>
  <c r="F1545" i="3"/>
  <c r="F1544" i="3"/>
  <c r="F1543" i="3"/>
  <c r="F1542" i="3"/>
  <c r="F1541" i="3"/>
  <c r="F1540" i="3"/>
  <c r="F1539" i="3"/>
  <c r="F1538" i="3"/>
  <c r="F1537" i="3"/>
  <c r="F1536" i="3"/>
  <c r="F1535" i="3"/>
  <c r="F1534" i="3"/>
  <c r="F1533" i="3"/>
  <c r="F1532" i="3"/>
  <c r="F1531" i="3"/>
  <c r="F1530" i="3"/>
  <c r="F1529" i="3"/>
  <c r="F1528" i="3"/>
  <c r="F1527" i="3"/>
  <c r="F1526" i="3"/>
  <c r="F1525" i="3"/>
  <c r="F1524" i="3"/>
  <c r="F1523" i="3"/>
  <c r="F1522" i="3"/>
  <c r="F1521" i="3"/>
  <c r="F1520" i="3"/>
  <c r="F1519" i="3"/>
  <c r="F1518" i="3"/>
  <c r="F1517" i="3"/>
  <c r="F1516" i="3"/>
  <c r="F1515" i="3"/>
  <c r="F1514" i="3"/>
  <c r="F1513" i="3"/>
  <c r="F1512" i="3"/>
  <c r="F1511" i="3"/>
  <c r="F1510" i="3"/>
  <c r="F1509" i="3"/>
  <c r="F1508" i="3"/>
  <c r="F1507" i="3"/>
  <c r="F1506" i="3"/>
  <c r="F1505" i="3"/>
  <c r="F1504" i="3"/>
  <c r="F1503" i="3"/>
  <c r="F1502" i="3"/>
  <c r="F1501" i="3"/>
  <c r="F1500" i="3"/>
  <c r="F1499" i="3"/>
  <c r="F1498" i="3"/>
  <c r="F1497" i="3"/>
  <c r="F1496" i="3"/>
  <c r="F1495" i="3"/>
  <c r="F1494" i="3"/>
  <c r="F1493" i="3"/>
  <c r="F1492" i="3"/>
  <c r="F1491" i="3"/>
  <c r="F1490" i="3"/>
  <c r="F1489" i="3"/>
  <c r="F1488" i="3"/>
  <c r="F1487" i="3"/>
  <c r="F1486" i="3"/>
  <c r="F1485" i="3"/>
  <c r="F1484" i="3"/>
  <c r="F1483" i="3"/>
  <c r="F1482" i="3"/>
  <c r="F1481" i="3"/>
  <c r="F1480" i="3"/>
  <c r="F1479" i="3"/>
  <c r="F1478" i="3"/>
  <c r="F1477" i="3"/>
  <c r="F1476" i="3"/>
  <c r="F1475" i="3"/>
  <c r="F1474" i="3"/>
  <c r="F1473" i="3"/>
  <c r="F1472" i="3"/>
  <c r="F1471" i="3"/>
  <c r="F1470" i="3"/>
  <c r="F1469" i="3"/>
  <c r="F1468" i="3"/>
  <c r="F1467" i="3"/>
  <c r="F1466" i="3"/>
  <c r="F1465" i="3"/>
  <c r="F1464" i="3"/>
  <c r="F1463" i="3"/>
  <c r="F1462" i="3"/>
  <c r="F1461" i="3"/>
  <c r="F1460" i="3"/>
  <c r="F1459" i="3"/>
  <c r="F1458" i="3"/>
  <c r="F1457" i="3"/>
  <c r="F1456" i="3"/>
  <c r="F1455" i="3"/>
  <c r="F1454" i="3"/>
  <c r="F1453" i="3"/>
  <c r="F1452" i="3"/>
  <c r="F1451" i="3"/>
  <c r="F1450" i="3"/>
  <c r="F1449" i="3"/>
  <c r="F1448" i="3"/>
  <c r="F1447" i="3"/>
  <c r="F1446" i="3"/>
  <c r="F1445" i="3"/>
  <c r="F1444" i="3"/>
  <c r="F1443" i="3"/>
  <c r="F1442" i="3"/>
  <c r="F1441" i="3"/>
  <c r="F1440" i="3"/>
  <c r="F1439" i="3"/>
  <c r="F1438" i="3"/>
  <c r="F1437" i="3"/>
  <c r="F1436" i="3"/>
  <c r="F1435" i="3"/>
  <c r="F1434" i="3"/>
  <c r="F1433" i="3"/>
  <c r="F1432" i="3"/>
  <c r="F1431" i="3"/>
  <c r="F1430" i="3"/>
  <c r="F1429" i="3"/>
  <c r="F1428" i="3"/>
  <c r="F1427" i="3"/>
  <c r="F1426" i="3"/>
  <c r="F1425" i="3"/>
  <c r="F1424" i="3"/>
  <c r="F1423" i="3"/>
  <c r="F1422" i="3"/>
  <c r="F1421" i="3"/>
  <c r="F1420" i="3"/>
  <c r="F1419" i="3"/>
  <c r="F1418" i="3"/>
  <c r="F1417" i="3"/>
  <c r="F1416" i="3"/>
  <c r="F1415" i="3"/>
  <c r="F1414" i="3"/>
  <c r="F1413" i="3"/>
  <c r="F1412" i="3"/>
  <c r="F1411" i="3"/>
  <c r="F1410" i="3"/>
  <c r="F1409" i="3"/>
  <c r="F1408" i="3"/>
  <c r="F1407" i="3"/>
  <c r="F1406" i="3"/>
  <c r="F1405" i="3"/>
  <c r="F1404" i="3"/>
  <c r="F1403" i="3"/>
  <c r="F1402" i="3"/>
  <c r="F1401" i="3"/>
  <c r="F1400" i="3"/>
  <c r="F1399" i="3"/>
  <c r="F1398" i="3"/>
  <c r="F1397" i="3"/>
  <c r="F1396" i="3"/>
  <c r="F1395" i="3"/>
  <c r="F1394" i="3"/>
  <c r="F1393" i="3"/>
  <c r="F1392" i="3"/>
  <c r="F1391" i="3"/>
  <c r="F1390" i="3"/>
  <c r="F1389" i="3"/>
  <c r="F1388" i="3"/>
  <c r="F1387" i="3"/>
  <c r="F1386" i="3"/>
  <c r="F1385" i="3"/>
  <c r="F1384" i="3"/>
  <c r="F1383" i="3"/>
  <c r="F1382" i="3"/>
  <c r="F1381" i="3"/>
  <c r="F1380" i="3"/>
  <c r="F1379" i="3"/>
  <c r="F1378" i="3"/>
  <c r="F1377" i="3"/>
  <c r="F1376" i="3"/>
  <c r="F1375" i="3"/>
  <c r="F1374" i="3"/>
  <c r="F1373" i="3"/>
  <c r="F1372" i="3"/>
  <c r="F1371" i="3"/>
  <c r="F1370" i="3"/>
  <c r="F1369" i="3"/>
  <c r="F1368" i="3"/>
  <c r="F1367" i="3"/>
  <c r="F1366" i="3"/>
  <c r="F1365" i="3"/>
  <c r="F1364" i="3"/>
  <c r="F1363" i="3"/>
  <c r="F1362" i="3"/>
  <c r="F1361" i="3"/>
  <c r="F1360" i="3"/>
  <c r="F1359" i="3"/>
  <c r="F1358" i="3"/>
  <c r="F1357" i="3"/>
  <c r="F1356" i="3"/>
  <c r="F1355" i="3"/>
  <c r="F1354" i="3"/>
  <c r="F1353" i="3"/>
  <c r="F1352" i="3"/>
  <c r="F1351" i="3"/>
  <c r="F1350" i="3"/>
  <c r="F1349" i="3"/>
  <c r="F1348" i="3"/>
  <c r="F1347" i="3"/>
  <c r="F1346" i="3"/>
  <c r="F1345" i="3"/>
  <c r="F1344" i="3"/>
  <c r="F1343" i="3"/>
  <c r="F1342" i="3"/>
  <c r="F1341" i="3"/>
  <c r="F1340" i="3"/>
  <c r="F1339" i="3"/>
  <c r="F1338" i="3"/>
  <c r="F1337" i="3"/>
  <c r="F1336" i="3"/>
  <c r="F1335" i="3"/>
  <c r="F1334" i="3"/>
  <c r="F1333" i="3"/>
  <c r="F1332" i="3"/>
  <c r="F1331" i="3"/>
  <c r="F1330" i="3"/>
  <c r="F1329" i="3"/>
  <c r="F1328" i="3"/>
  <c r="F1327" i="3"/>
  <c r="F1326" i="3"/>
  <c r="F1325" i="3"/>
  <c r="F1324" i="3"/>
  <c r="F1323" i="3"/>
  <c r="F1322" i="3"/>
  <c r="F1321" i="3"/>
  <c r="F1320" i="3"/>
  <c r="F1319" i="3"/>
  <c r="F1318" i="3"/>
  <c r="F1317" i="3"/>
  <c r="F1316" i="3"/>
  <c r="F1315" i="3"/>
  <c r="F1314" i="3"/>
  <c r="F1313" i="3"/>
  <c r="F1312" i="3"/>
  <c r="F1311" i="3"/>
  <c r="F1310" i="3"/>
  <c r="F1309" i="3"/>
  <c r="F1308" i="3"/>
  <c r="F1307" i="3"/>
  <c r="F1306" i="3"/>
  <c r="F1305" i="3"/>
  <c r="F1304" i="3"/>
  <c r="F1303" i="3"/>
  <c r="F1302" i="3"/>
  <c r="F1301" i="3"/>
  <c r="F1300" i="3"/>
  <c r="F1299" i="3"/>
  <c r="F1298" i="3"/>
  <c r="F1297" i="3"/>
  <c r="F1296" i="3"/>
  <c r="F1295" i="3"/>
  <c r="F1294" i="3"/>
  <c r="F1293" i="3"/>
  <c r="F1292" i="3"/>
  <c r="F1291" i="3"/>
  <c r="F1290" i="3"/>
  <c r="F1289" i="3"/>
  <c r="F1288" i="3"/>
  <c r="F1287" i="3"/>
  <c r="F1286" i="3"/>
  <c r="F1285" i="3"/>
  <c r="F1284" i="3"/>
  <c r="F1283" i="3"/>
  <c r="F1282" i="3"/>
  <c r="F1281" i="3"/>
  <c r="F1280" i="3"/>
  <c r="F1279" i="3"/>
  <c r="F1278" i="3"/>
  <c r="F1277" i="3"/>
  <c r="F1276" i="3"/>
  <c r="F1275" i="3"/>
  <c r="F1274" i="3"/>
  <c r="F1273" i="3"/>
  <c r="F1272" i="3"/>
  <c r="F1271" i="3"/>
  <c r="F1270" i="3"/>
  <c r="F1269" i="3"/>
  <c r="F1268" i="3"/>
  <c r="F1267" i="3"/>
  <c r="F1266" i="3"/>
  <c r="F1265" i="3"/>
  <c r="F1264" i="3"/>
  <c r="F1263" i="3"/>
  <c r="F1262" i="3"/>
  <c r="F1261" i="3"/>
  <c r="F1260" i="3"/>
  <c r="F1259" i="3"/>
  <c r="F1258" i="3"/>
  <c r="F1257" i="3"/>
  <c r="F1256" i="3"/>
  <c r="F1255" i="3"/>
  <c r="F1254" i="3"/>
  <c r="F1253" i="3"/>
  <c r="F1252" i="3"/>
  <c r="F1251" i="3"/>
  <c r="F1250" i="3"/>
  <c r="F1249" i="3"/>
  <c r="F1248" i="3"/>
  <c r="F1247" i="3"/>
  <c r="F1246" i="3"/>
  <c r="F1245" i="3"/>
  <c r="F1244" i="3"/>
  <c r="F1243" i="3"/>
  <c r="F1242" i="3"/>
  <c r="F1241" i="3"/>
  <c r="F1240" i="3"/>
  <c r="F1239" i="3"/>
  <c r="F1238" i="3"/>
  <c r="F1237" i="3"/>
  <c r="F1236" i="3"/>
  <c r="F1235" i="3"/>
  <c r="F1234" i="3"/>
  <c r="F1233" i="3"/>
  <c r="F1232" i="3"/>
  <c r="F1231" i="3"/>
  <c r="F1230" i="3"/>
  <c r="F1229" i="3"/>
  <c r="F1228" i="3"/>
  <c r="F1227" i="3"/>
  <c r="F1226" i="3"/>
  <c r="F1225" i="3"/>
  <c r="F1224" i="3"/>
  <c r="F1223" i="3"/>
  <c r="F1222" i="3"/>
  <c r="F1221" i="3"/>
  <c r="F1220" i="3"/>
  <c r="F1219" i="3"/>
  <c r="F1218" i="3"/>
  <c r="F1217" i="3"/>
  <c r="F1216" i="3"/>
  <c r="F1215" i="3"/>
  <c r="F1214" i="3"/>
  <c r="F1213" i="3"/>
  <c r="F1212" i="3"/>
  <c r="F1211" i="3"/>
  <c r="F1210" i="3"/>
  <c r="F1209" i="3"/>
  <c r="F1208" i="3"/>
  <c r="F1207" i="3"/>
  <c r="F1206" i="3"/>
  <c r="F1205" i="3"/>
  <c r="F1204" i="3"/>
  <c r="F1203" i="3"/>
  <c r="F1202" i="3"/>
  <c r="F1201" i="3"/>
  <c r="F1200" i="3"/>
  <c r="F1199" i="3"/>
  <c r="F1198" i="3"/>
  <c r="F1197" i="3"/>
  <c r="F1196" i="3"/>
  <c r="F1195" i="3"/>
  <c r="F1194" i="3"/>
  <c r="F1193" i="3"/>
  <c r="F1192" i="3"/>
  <c r="F1191" i="3"/>
  <c r="F1190" i="3"/>
  <c r="F1189" i="3"/>
  <c r="F1188" i="3"/>
  <c r="F1187" i="3"/>
  <c r="F1186" i="3"/>
  <c r="F1185" i="3"/>
  <c r="F1184" i="3"/>
  <c r="F1183" i="3"/>
  <c r="F1182" i="3"/>
  <c r="F1181" i="3"/>
  <c r="F1180" i="3"/>
  <c r="F1179" i="3"/>
  <c r="F1178" i="3"/>
  <c r="F1177" i="3"/>
  <c r="F1176" i="3"/>
  <c r="F1175" i="3"/>
  <c r="F1174" i="3"/>
  <c r="F1173" i="3"/>
  <c r="F1172" i="3"/>
  <c r="F1171" i="3"/>
  <c r="F1170" i="3"/>
  <c r="F1169" i="3"/>
  <c r="F1168" i="3"/>
  <c r="F1167" i="3"/>
  <c r="F1166" i="3"/>
  <c r="F1165" i="3"/>
  <c r="F1164" i="3"/>
  <c r="F1163" i="3"/>
  <c r="F1162" i="3"/>
  <c r="F1161" i="3"/>
  <c r="F1160" i="3"/>
  <c r="F1159" i="3"/>
  <c r="F1158" i="3"/>
  <c r="F1157" i="3"/>
  <c r="F1156" i="3"/>
  <c r="F1155" i="3"/>
  <c r="F1154" i="3"/>
  <c r="F1153" i="3"/>
  <c r="F1152" i="3"/>
  <c r="F1151" i="3"/>
  <c r="F1150" i="3"/>
  <c r="F1149" i="3"/>
  <c r="F1148" i="3"/>
  <c r="F1147" i="3"/>
  <c r="F1146" i="3"/>
  <c r="F1145" i="3"/>
  <c r="F1144" i="3"/>
  <c r="F1143" i="3"/>
  <c r="F1142" i="3"/>
  <c r="F1141" i="3"/>
  <c r="F1140" i="3"/>
  <c r="F1139" i="3"/>
  <c r="F1138" i="3"/>
  <c r="F1137" i="3"/>
  <c r="F1136" i="3"/>
  <c r="F1135" i="3"/>
  <c r="F1134" i="3"/>
  <c r="F1133" i="3"/>
  <c r="F1132" i="3"/>
  <c r="F1131" i="3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4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3" i="3"/>
  <c r="F1052" i="3"/>
  <c r="F1051" i="3"/>
  <c r="F1050" i="3"/>
  <c r="F1049" i="3"/>
  <c r="F1048" i="3"/>
  <c r="F1047" i="3"/>
  <c r="F1046" i="3"/>
  <c r="F1045" i="3"/>
  <c r="F1044" i="3"/>
  <c r="F1043" i="3"/>
  <c r="F1042" i="3"/>
  <c r="F1041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6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" i="3"/>
  <c r="G2" i="3"/>
  <c r="H2" i="3"/>
  <c r="B2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4534" i="3"/>
  <c r="B4535" i="3"/>
  <c r="B4536" i="3"/>
  <c r="B4537" i="3"/>
  <c r="B4538" i="3"/>
  <c r="B4539" i="3"/>
  <c r="B4540" i="3"/>
  <c r="B4541" i="3"/>
  <c r="B4542" i="3"/>
  <c r="B4543" i="3"/>
  <c r="B4544" i="3"/>
  <c r="B4545" i="3"/>
  <c r="B4546" i="3"/>
  <c r="B4547" i="3"/>
  <c r="B4548" i="3"/>
  <c r="B4549" i="3"/>
  <c r="B4550" i="3"/>
  <c r="B4551" i="3"/>
  <c r="B4552" i="3"/>
  <c r="B4553" i="3"/>
  <c r="B4554" i="3"/>
  <c r="B4555" i="3"/>
  <c r="B4556" i="3"/>
  <c r="B4557" i="3"/>
  <c r="B4558" i="3"/>
  <c r="B4559" i="3"/>
  <c r="B4560" i="3"/>
  <c r="B4561" i="3"/>
  <c r="B4562" i="3"/>
  <c r="B4563" i="3"/>
  <c r="B4564" i="3"/>
  <c r="B4565" i="3"/>
  <c r="B4566" i="3"/>
  <c r="B4567" i="3"/>
  <c r="B4568" i="3"/>
  <c r="B4569" i="3"/>
  <c r="B4570" i="3"/>
  <c r="B4571" i="3"/>
  <c r="B4572" i="3"/>
  <c r="B4573" i="3"/>
  <c r="B4574" i="3"/>
  <c r="B4575" i="3"/>
  <c r="B4576" i="3"/>
  <c r="B4577" i="3"/>
  <c r="B4578" i="3"/>
  <c r="B4579" i="3"/>
  <c r="B4580" i="3"/>
  <c r="B4581" i="3"/>
  <c r="B4582" i="3"/>
  <c r="B4583" i="3"/>
  <c r="B4584" i="3"/>
  <c r="B4585" i="3"/>
  <c r="B4586" i="3"/>
  <c r="B4587" i="3"/>
  <c r="B4588" i="3"/>
  <c r="B4589" i="3"/>
  <c r="B4590" i="3"/>
  <c r="B4591" i="3"/>
  <c r="B4592" i="3"/>
  <c r="B4593" i="3"/>
  <c r="B4594" i="3"/>
  <c r="B4595" i="3"/>
  <c r="B4596" i="3"/>
  <c r="B4597" i="3"/>
  <c r="B4598" i="3"/>
  <c r="B4599" i="3"/>
  <c r="B4600" i="3"/>
  <c r="B4601" i="3"/>
  <c r="B4602" i="3"/>
  <c r="B4603" i="3"/>
  <c r="B4604" i="3"/>
  <c r="B4605" i="3"/>
  <c r="B4606" i="3"/>
  <c r="B4607" i="3"/>
  <c r="B4608" i="3"/>
  <c r="B4609" i="3"/>
  <c r="B4610" i="3"/>
  <c r="B4611" i="3"/>
  <c r="B4612" i="3"/>
  <c r="B4613" i="3"/>
  <c r="B4614" i="3"/>
  <c r="B4615" i="3"/>
  <c r="B4616" i="3"/>
  <c r="B4617" i="3"/>
  <c r="B4618" i="3"/>
  <c r="B4619" i="3"/>
  <c r="B4620" i="3"/>
  <c r="B4621" i="3"/>
  <c r="B4622" i="3"/>
  <c r="B4623" i="3"/>
  <c r="B4624" i="3"/>
  <c r="B4625" i="3"/>
  <c r="B4626" i="3"/>
  <c r="B4627" i="3"/>
  <c r="B4628" i="3"/>
  <c r="B4629" i="3"/>
  <c r="B4630" i="3"/>
  <c r="B4631" i="3"/>
  <c r="B4632" i="3"/>
  <c r="B4633" i="3"/>
  <c r="B4634" i="3"/>
  <c r="B4635" i="3"/>
  <c r="B4636" i="3"/>
  <c r="B4637" i="3"/>
  <c r="B4638" i="3"/>
  <c r="B4639" i="3"/>
  <c r="B4640" i="3"/>
  <c r="B4641" i="3"/>
  <c r="B4642" i="3"/>
  <c r="B4643" i="3"/>
  <c r="B4644" i="3"/>
  <c r="B4645" i="3"/>
  <c r="B4646" i="3"/>
  <c r="B4647" i="3"/>
  <c r="B4648" i="3"/>
  <c r="B4649" i="3"/>
  <c r="B4650" i="3"/>
  <c r="B4651" i="3"/>
  <c r="B4652" i="3"/>
  <c r="B4653" i="3"/>
  <c r="B4654" i="3"/>
  <c r="B4655" i="3"/>
  <c r="B4656" i="3"/>
  <c r="B4657" i="3"/>
  <c r="B4658" i="3"/>
  <c r="B4659" i="3"/>
  <c r="B4660" i="3"/>
  <c r="B4661" i="3"/>
  <c r="B4662" i="3"/>
  <c r="B4663" i="3"/>
  <c r="B4664" i="3"/>
  <c r="B4665" i="3"/>
  <c r="B4666" i="3"/>
  <c r="B4667" i="3"/>
  <c r="B4668" i="3"/>
  <c r="B4669" i="3"/>
  <c r="B4670" i="3"/>
  <c r="B4671" i="3"/>
  <c r="B4672" i="3"/>
  <c r="B4673" i="3"/>
  <c r="B4674" i="3"/>
  <c r="B4675" i="3"/>
  <c r="B4676" i="3"/>
  <c r="B4677" i="3"/>
  <c r="B4678" i="3"/>
  <c r="B4679" i="3"/>
  <c r="B4680" i="3"/>
  <c r="B4681" i="3"/>
  <c r="B4682" i="3"/>
  <c r="B4683" i="3"/>
  <c r="B4684" i="3"/>
  <c r="B4685" i="3"/>
  <c r="B4686" i="3"/>
  <c r="B4687" i="3"/>
  <c r="B4688" i="3"/>
  <c r="B4689" i="3"/>
  <c r="B4690" i="3"/>
  <c r="B4691" i="3"/>
  <c r="B4692" i="3"/>
  <c r="B4693" i="3"/>
  <c r="B4694" i="3"/>
  <c r="B4695" i="3"/>
  <c r="B4696" i="3"/>
  <c r="B4697" i="3"/>
  <c r="B4698" i="3"/>
  <c r="B4699" i="3"/>
  <c r="B4700" i="3"/>
  <c r="B4701" i="3"/>
  <c r="B4702" i="3"/>
  <c r="B4703" i="3"/>
  <c r="B4704" i="3"/>
  <c r="B4705" i="3"/>
  <c r="B4706" i="3"/>
  <c r="B4707" i="3"/>
  <c r="B4708" i="3"/>
  <c r="B4709" i="3"/>
  <c r="B4710" i="3"/>
  <c r="B4711" i="3"/>
  <c r="B4712" i="3"/>
  <c r="B4713" i="3"/>
  <c r="B4714" i="3"/>
  <c r="B4715" i="3"/>
  <c r="B4716" i="3"/>
  <c r="B4717" i="3"/>
  <c r="B4718" i="3"/>
  <c r="B4719" i="3"/>
  <c r="B4720" i="3"/>
  <c r="B4721" i="3"/>
  <c r="B4722" i="3"/>
  <c r="B4723" i="3"/>
  <c r="B4724" i="3"/>
  <c r="B4725" i="3"/>
  <c r="B4726" i="3"/>
  <c r="B4727" i="3"/>
  <c r="B4728" i="3"/>
  <c r="B4729" i="3"/>
  <c r="B4730" i="3"/>
  <c r="B4731" i="3"/>
  <c r="B4732" i="3"/>
  <c r="B4733" i="3"/>
  <c r="B4734" i="3"/>
  <c r="B4735" i="3"/>
  <c r="B4736" i="3"/>
  <c r="B4737" i="3"/>
  <c r="B4738" i="3"/>
  <c r="B4739" i="3"/>
  <c r="B4740" i="3"/>
  <c r="B4741" i="3"/>
  <c r="B4742" i="3"/>
  <c r="B4743" i="3"/>
  <c r="B4744" i="3"/>
  <c r="B4745" i="3"/>
  <c r="B4746" i="3"/>
  <c r="B4747" i="3"/>
  <c r="B4748" i="3"/>
  <c r="B4749" i="3"/>
  <c r="B4750" i="3"/>
  <c r="B4751" i="3"/>
  <c r="B4752" i="3"/>
  <c r="B4753" i="3"/>
  <c r="B4754" i="3"/>
  <c r="B4755" i="3"/>
  <c r="B4756" i="3"/>
  <c r="B4757" i="3"/>
  <c r="B4758" i="3"/>
  <c r="B4759" i="3"/>
  <c r="B4760" i="3"/>
  <c r="B4761" i="3"/>
  <c r="B4762" i="3"/>
  <c r="B4763" i="3"/>
  <c r="B4764" i="3"/>
  <c r="B4765" i="3"/>
  <c r="B4766" i="3"/>
  <c r="B4767" i="3"/>
  <c r="B4768" i="3"/>
  <c r="B4769" i="3"/>
  <c r="B4770" i="3"/>
  <c r="B4771" i="3"/>
  <c r="B4772" i="3"/>
  <c r="B4773" i="3"/>
  <c r="B4774" i="3"/>
  <c r="B4775" i="3"/>
  <c r="B4776" i="3"/>
  <c r="B4777" i="3"/>
  <c r="B4778" i="3"/>
  <c r="B4779" i="3"/>
  <c r="B4780" i="3"/>
  <c r="B4781" i="3"/>
  <c r="B4782" i="3"/>
  <c r="B4783" i="3"/>
  <c r="B4784" i="3"/>
  <c r="B4785" i="3"/>
  <c r="B4786" i="3"/>
  <c r="B4787" i="3"/>
  <c r="B4788" i="3"/>
  <c r="B4789" i="3"/>
  <c r="B4790" i="3"/>
  <c r="B4791" i="3"/>
  <c r="B4792" i="3"/>
  <c r="B4793" i="3"/>
  <c r="B4794" i="3"/>
  <c r="B4795" i="3"/>
  <c r="B4796" i="3"/>
  <c r="B4797" i="3"/>
  <c r="B4798" i="3"/>
  <c r="B4799" i="3"/>
  <c r="B4800" i="3"/>
  <c r="B4801" i="3"/>
  <c r="B4802" i="3"/>
  <c r="B4803" i="3"/>
  <c r="B4804" i="3"/>
  <c r="B4805" i="3"/>
  <c r="B4806" i="3"/>
  <c r="B4807" i="3"/>
  <c r="B4808" i="3"/>
  <c r="B4809" i="3"/>
  <c r="B4810" i="3"/>
  <c r="B4811" i="3"/>
  <c r="B4812" i="3"/>
  <c r="B4813" i="3"/>
  <c r="B4814" i="3"/>
  <c r="B4815" i="3"/>
  <c r="B4816" i="3"/>
  <c r="B4817" i="3"/>
  <c r="B4818" i="3"/>
  <c r="B4819" i="3"/>
  <c r="B4820" i="3"/>
  <c r="B4821" i="3"/>
  <c r="B4822" i="3"/>
  <c r="B4823" i="3"/>
  <c r="B4824" i="3"/>
  <c r="B4825" i="3"/>
  <c r="B4826" i="3"/>
  <c r="B4827" i="3"/>
  <c r="B4828" i="3"/>
  <c r="B4829" i="3"/>
  <c r="B4830" i="3"/>
  <c r="B4831" i="3"/>
  <c r="B4832" i="3"/>
  <c r="B4833" i="3"/>
  <c r="B4834" i="3"/>
  <c r="B4835" i="3"/>
  <c r="B4836" i="3"/>
  <c r="B4837" i="3"/>
  <c r="B4838" i="3"/>
  <c r="B4839" i="3"/>
  <c r="B4840" i="3"/>
  <c r="B4841" i="3"/>
  <c r="B4842" i="3"/>
  <c r="B4843" i="3"/>
  <c r="B4844" i="3"/>
  <c r="B4845" i="3"/>
  <c r="B4846" i="3"/>
  <c r="B4847" i="3"/>
  <c r="B4848" i="3"/>
  <c r="B4849" i="3"/>
  <c r="B4850" i="3"/>
  <c r="B4851" i="3"/>
  <c r="B4852" i="3"/>
  <c r="B4853" i="3"/>
  <c r="B4854" i="3"/>
  <c r="B4855" i="3"/>
  <c r="B4856" i="3"/>
  <c r="B4857" i="3"/>
  <c r="B4858" i="3"/>
  <c r="B4859" i="3"/>
  <c r="B4860" i="3"/>
  <c r="B4861" i="3"/>
  <c r="B4862" i="3"/>
  <c r="B4863" i="3"/>
  <c r="B4864" i="3"/>
  <c r="B4865" i="3"/>
  <c r="B4866" i="3"/>
  <c r="B4867" i="3"/>
  <c r="B4868" i="3"/>
  <c r="B4869" i="3"/>
  <c r="B4870" i="3"/>
  <c r="B4871" i="3"/>
  <c r="B4872" i="3"/>
  <c r="B4873" i="3"/>
  <c r="B4874" i="3"/>
  <c r="B4875" i="3"/>
  <c r="B4876" i="3"/>
  <c r="B4877" i="3"/>
  <c r="B4878" i="3"/>
  <c r="B4879" i="3"/>
  <c r="B4880" i="3"/>
  <c r="B4881" i="3"/>
  <c r="B4882" i="3"/>
  <c r="B4883" i="3"/>
  <c r="B4884" i="3"/>
  <c r="B4885" i="3"/>
  <c r="B4886" i="3"/>
  <c r="B4887" i="3"/>
  <c r="B4888" i="3"/>
  <c r="B4889" i="3"/>
  <c r="B4890" i="3"/>
  <c r="B4891" i="3"/>
  <c r="B4892" i="3"/>
  <c r="B4893" i="3"/>
  <c r="B4894" i="3"/>
  <c r="B4895" i="3"/>
  <c r="B4896" i="3"/>
  <c r="B4897" i="3"/>
  <c r="B4898" i="3"/>
  <c r="B4899" i="3"/>
  <c r="B4900" i="3"/>
  <c r="B4901" i="3"/>
  <c r="B4902" i="3"/>
  <c r="B4903" i="3"/>
  <c r="B4904" i="3"/>
  <c r="B4905" i="3"/>
  <c r="B4906" i="3"/>
  <c r="B4907" i="3"/>
  <c r="B4908" i="3"/>
  <c r="B4909" i="3"/>
  <c r="B4910" i="3"/>
  <c r="B4911" i="3"/>
  <c r="B4912" i="3"/>
  <c r="B4913" i="3"/>
  <c r="B4914" i="3"/>
  <c r="B4915" i="3"/>
  <c r="B4916" i="3"/>
  <c r="B4917" i="3"/>
  <c r="B4918" i="3"/>
  <c r="B4919" i="3"/>
  <c r="B4920" i="3"/>
  <c r="B4921" i="3"/>
  <c r="B4922" i="3"/>
  <c r="B4923" i="3"/>
  <c r="B4924" i="3"/>
  <c r="B4925" i="3"/>
  <c r="B4926" i="3"/>
  <c r="B4927" i="3"/>
  <c r="B4928" i="3"/>
  <c r="B4929" i="3"/>
  <c r="B4930" i="3"/>
  <c r="B4931" i="3"/>
  <c r="B4932" i="3"/>
  <c r="B4933" i="3"/>
  <c r="B4934" i="3"/>
  <c r="B4935" i="3"/>
  <c r="B4936" i="3"/>
  <c r="B4937" i="3"/>
  <c r="B4938" i="3"/>
  <c r="B4939" i="3"/>
  <c r="B4940" i="3"/>
  <c r="B4941" i="3"/>
  <c r="B4942" i="3"/>
  <c r="B4943" i="3"/>
  <c r="B4944" i="3"/>
  <c r="B4945" i="3"/>
  <c r="B4946" i="3"/>
  <c r="B4947" i="3"/>
  <c r="B4948" i="3"/>
  <c r="B4949" i="3"/>
  <c r="B4950" i="3"/>
  <c r="B4951" i="3"/>
  <c r="B4952" i="3"/>
  <c r="B4953" i="3"/>
  <c r="B4954" i="3"/>
  <c r="B4955" i="3"/>
  <c r="B4956" i="3"/>
  <c r="B4957" i="3"/>
  <c r="B4958" i="3"/>
  <c r="B4959" i="3"/>
  <c r="B4960" i="3"/>
  <c r="B4961" i="3"/>
  <c r="B4962" i="3"/>
  <c r="B4963" i="3"/>
  <c r="B4964" i="3"/>
  <c r="B4965" i="3"/>
  <c r="B4966" i="3"/>
  <c r="B4967" i="3"/>
  <c r="B4968" i="3"/>
  <c r="B4969" i="3"/>
  <c r="B4970" i="3"/>
  <c r="B4971" i="3"/>
  <c r="B4972" i="3"/>
  <c r="B4973" i="3"/>
  <c r="B4974" i="3"/>
  <c r="B4975" i="3"/>
  <c r="B4976" i="3"/>
  <c r="B4977" i="3"/>
  <c r="B4978" i="3"/>
  <c r="B4979" i="3"/>
  <c r="B4980" i="3"/>
  <c r="B4981" i="3"/>
  <c r="B4982" i="3"/>
  <c r="B4983" i="3"/>
  <c r="B4984" i="3"/>
  <c r="B4985" i="3"/>
  <c r="B4986" i="3"/>
  <c r="B4987" i="3"/>
  <c r="B4988" i="3"/>
  <c r="B4989" i="3"/>
  <c r="B4990" i="3"/>
  <c r="B4991" i="3"/>
  <c r="B4992" i="3"/>
  <c r="B4993" i="3"/>
  <c r="B4994" i="3"/>
  <c r="B4995" i="3"/>
  <c r="B4996" i="3"/>
  <c r="B4997" i="3"/>
  <c r="B4998" i="3"/>
  <c r="B4999" i="3"/>
  <c r="B5000" i="3"/>
  <c r="B5001" i="3"/>
  <c r="D5001" i="5"/>
  <c r="D5000" i="5"/>
  <c r="D4999" i="5"/>
  <c r="D4998" i="5"/>
  <c r="D4997" i="5"/>
  <c r="D4996" i="5"/>
  <c r="D4995" i="5"/>
  <c r="D4994" i="5"/>
  <c r="D4993" i="5"/>
  <c r="D4992" i="5"/>
  <c r="D4991" i="5"/>
  <c r="D4990" i="5"/>
  <c r="D4989" i="5"/>
  <c r="D4988" i="5"/>
  <c r="D4987" i="5"/>
  <c r="D4986" i="5"/>
  <c r="D4985" i="5"/>
  <c r="D4984" i="5"/>
  <c r="D4983" i="5"/>
  <c r="D4982" i="5"/>
  <c r="D4981" i="5"/>
  <c r="D4980" i="5"/>
  <c r="D4979" i="5"/>
  <c r="D4978" i="5"/>
  <c r="D4977" i="5"/>
  <c r="D4976" i="5"/>
  <c r="D4975" i="5"/>
  <c r="D4974" i="5"/>
  <c r="D4973" i="5"/>
  <c r="D4972" i="5"/>
  <c r="D4971" i="5"/>
  <c r="D4970" i="5"/>
  <c r="D4969" i="5"/>
  <c r="D4968" i="5"/>
  <c r="D4967" i="5"/>
  <c r="D4966" i="5"/>
  <c r="D4965" i="5"/>
  <c r="D4964" i="5"/>
  <c r="D4963" i="5"/>
  <c r="D4962" i="5"/>
  <c r="D4961" i="5"/>
  <c r="D4960" i="5"/>
  <c r="D4959" i="5"/>
  <c r="D4958" i="5"/>
  <c r="D4957" i="5"/>
  <c r="D4956" i="5"/>
  <c r="D4955" i="5"/>
  <c r="D4954" i="5"/>
  <c r="D4953" i="5"/>
  <c r="D4952" i="5"/>
  <c r="D4951" i="5"/>
  <c r="D4950" i="5"/>
  <c r="D4949" i="5"/>
  <c r="D4948" i="5"/>
  <c r="D4947" i="5"/>
  <c r="D4946" i="5"/>
  <c r="D4945" i="5"/>
  <c r="D4944" i="5"/>
  <c r="D4943" i="5"/>
  <c r="D4942" i="5"/>
  <c r="D4941" i="5"/>
  <c r="D4940" i="5"/>
  <c r="D4939" i="5"/>
  <c r="D4938" i="5"/>
  <c r="D4937" i="5"/>
  <c r="D4936" i="5"/>
  <c r="D4935" i="5"/>
  <c r="D4934" i="5"/>
  <c r="D4933" i="5"/>
  <c r="D4932" i="5"/>
  <c r="D4931" i="5"/>
  <c r="D4930" i="5"/>
  <c r="D4929" i="5"/>
  <c r="D4928" i="5"/>
  <c r="D4927" i="5"/>
  <c r="D4926" i="5"/>
  <c r="D4925" i="5"/>
  <c r="D4924" i="5"/>
  <c r="D4923" i="5"/>
  <c r="D4922" i="5"/>
  <c r="D4921" i="5"/>
  <c r="D4920" i="5"/>
  <c r="D4919" i="5"/>
  <c r="D4918" i="5"/>
  <c r="D4917" i="5"/>
  <c r="D4916" i="5"/>
  <c r="D4915" i="5"/>
  <c r="D4914" i="5"/>
  <c r="D4913" i="5"/>
  <c r="D4912" i="5"/>
  <c r="D4911" i="5"/>
  <c r="D4910" i="5"/>
  <c r="D4909" i="5"/>
  <c r="D4908" i="5"/>
  <c r="D4907" i="5"/>
  <c r="D4906" i="5"/>
  <c r="D4905" i="5"/>
  <c r="D4904" i="5"/>
  <c r="D4903" i="5"/>
  <c r="D4902" i="5"/>
  <c r="D4901" i="5"/>
  <c r="D4900" i="5"/>
  <c r="D4899" i="5"/>
  <c r="D4898" i="5"/>
  <c r="D4897" i="5"/>
  <c r="D4896" i="5"/>
  <c r="D4895" i="5"/>
  <c r="D4894" i="5"/>
  <c r="D4893" i="5"/>
  <c r="D4892" i="5"/>
  <c r="D4891" i="5"/>
  <c r="D4890" i="5"/>
  <c r="D4889" i="5"/>
  <c r="D4888" i="5"/>
  <c r="D4887" i="5"/>
  <c r="D4886" i="5"/>
  <c r="D4885" i="5"/>
  <c r="D4884" i="5"/>
  <c r="D4883" i="5"/>
  <c r="D4882" i="5"/>
  <c r="D4881" i="5"/>
  <c r="D4880" i="5"/>
  <c r="D4879" i="5"/>
  <c r="D4878" i="5"/>
  <c r="D4877" i="5"/>
  <c r="D4876" i="5"/>
  <c r="D4875" i="5"/>
  <c r="D4874" i="5"/>
  <c r="D4873" i="5"/>
  <c r="D4872" i="5"/>
  <c r="D4871" i="5"/>
  <c r="D4870" i="5"/>
  <c r="D4869" i="5"/>
  <c r="D4868" i="5"/>
  <c r="D4867" i="5"/>
  <c r="D4866" i="5"/>
  <c r="D4865" i="5"/>
  <c r="D4864" i="5"/>
  <c r="D4863" i="5"/>
  <c r="D4862" i="5"/>
  <c r="D4861" i="5"/>
  <c r="D4860" i="5"/>
  <c r="D4859" i="5"/>
  <c r="D4858" i="5"/>
  <c r="D4857" i="5"/>
  <c r="D4856" i="5"/>
  <c r="D4855" i="5"/>
  <c r="D4854" i="5"/>
  <c r="D4853" i="5"/>
  <c r="D4852" i="5"/>
  <c r="D4851" i="5"/>
  <c r="D4850" i="5"/>
  <c r="D4849" i="5"/>
  <c r="D4848" i="5"/>
  <c r="D4847" i="5"/>
  <c r="D4846" i="5"/>
  <c r="D4845" i="5"/>
  <c r="D4844" i="5"/>
  <c r="D4843" i="5"/>
  <c r="D4842" i="5"/>
  <c r="D4841" i="5"/>
  <c r="D4840" i="5"/>
  <c r="D4839" i="5"/>
  <c r="D4838" i="5"/>
  <c r="D4837" i="5"/>
  <c r="D4836" i="5"/>
  <c r="D4835" i="5"/>
  <c r="D4834" i="5"/>
  <c r="D4833" i="5"/>
  <c r="D4832" i="5"/>
  <c r="D4831" i="5"/>
  <c r="D4830" i="5"/>
  <c r="D4829" i="5"/>
  <c r="D4828" i="5"/>
  <c r="D4827" i="5"/>
  <c r="D4826" i="5"/>
  <c r="D4825" i="5"/>
  <c r="D4824" i="5"/>
  <c r="D4823" i="5"/>
  <c r="D4822" i="5"/>
  <c r="D4821" i="5"/>
  <c r="D4820" i="5"/>
  <c r="D4819" i="5"/>
  <c r="D4818" i="5"/>
  <c r="D4817" i="5"/>
  <c r="D4816" i="5"/>
  <c r="D4815" i="5"/>
  <c r="D4814" i="5"/>
  <c r="D4813" i="5"/>
  <c r="D4812" i="5"/>
  <c r="D4811" i="5"/>
  <c r="D4810" i="5"/>
  <c r="D4809" i="5"/>
  <c r="D4808" i="5"/>
  <c r="D4807" i="5"/>
  <c r="D4806" i="5"/>
  <c r="D4805" i="5"/>
  <c r="D4804" i="5"/>
  <c r="D4803" i="5"/>
  <c r="D4802" i="5"/>
  <c r="D4801" i="5"/>
  <c r="D4800" i="5"/>
  <c r="D4799" i="5"/>
  <c r="D4798" i="5"/>
  <c r="D4797" i="5"/>
  <c r="D4796" i="5"/>
  <c r="D4795" i="5"/>
  <c r="D4794" i="5"/>
  <c r="D4793" i="5"/>
  <c r="D4792" i="5"/>
  <c r="D4791" i="5"/>
  <c r="D4790" i="5"/>
  <c r="D4789" i="5"/>
  <c r="D4788" i="5"/>
  <c r="D4787" i="5"/>
  <c r="D4786" i="5"/>
  <c r="D4785" i="5"/>
  <c r="D4784" i="5"/>
  <c r="D4783" i="5"/>
  <c r="D4782" i="5"/>
  <c r="D4781" i="5"/>
  <c r="D4780" i="5"/>
  <c r="D4779" i="5"/>
  <c r="D4778" i="5"/>
  <c r="D4777" i="5"/>
  <c r="D4776" i="5"/>
  <c r="D4775" i="5"/>
  <c r="D4774" i="5"/>
  <c r="D4773" i="5"/>
  <c r="D4772" i="5"/>
  <c r="D4771" i="5"/>
  <c r="D4770" i="5"/>
  <c r="D4769" i="5"/>
  <c r="D4768" i="5"/>
  <c r="D4767" i="5"/>
  <c r="D4766" i="5"/>
  <c r="D4765" i="5"/>
  <c r="D4764" i="5"/>
  <c r="D4763" i="5"/>
  <c r="D4762" i="5"/>
  <c r="D4761" i="5"/>
  <c r="D4760" i="5"/>
  <c r="D4759" i="5"/>
  <c r="D4758" i="5"/>
  <c r="D4757" i="5"/>
  <c r="D4756" i="5"/>
  <c r="D4755" i="5"/>
  <c r="D4754" i="5"/>
  <c r="D4753" i="5"/>
  <c r="D4752" i="5"/>
  <c r="D4751" i="5"/>
  <c r="D4750" i="5"/>
  <c r="D4749" i="5"/>
  <c r="D4748" i="5"/>
  <c r="D4747" i="5"/>
  <c r="D4746" i="5"/>
  <c r="D4745" i="5"/>
  <c r="D4744" i="5"/>
  <c r="D4743" i="5"/>
  <c r="D4742" i="5"/>
  <c r="D4741" i="5"/>
  <c r="D4740" i="5"/>
  <c r="D4739" i="5"/>
  <c r="D4738" i="5"/>
  <c r="D4737" i="5"/>
  <c r="D4736" i="5"/>
  <c r="D4735" i="5"/>
  <c r="D4734" i="5"/>
  <c r="D4733" i="5"/>
  <c r="D4732" i="5"/>
  <c r="D4731" i="5"/>
  <c r="D4730" i="5"/>
  <c r="D4729" i="5"/>
  <c r="D4728" i="5"/>
  <c r="D4727" i="5"/>
  <c r="D4726" i="5"/>
  <c r="D4725" i="5"/>
  <c r="D4724" i="5"/>
  <c r="D4723" i="5"/>
  <c r="D4722" i="5"/>
  <c r="D4721" i="5"/>
  <c r="D4720" i="5"/>
  <c r="D4719" i="5"/>
  <c r="D4718" i="5"/>
  <c r="D4717" i="5"/>
  <c r="D4716" i="5"/>
  <c r="D4715" i="5"/>
  <c r="D4714" i="5"/>
  <c r="D4713" i="5"/>
  <c r="D4712" i="5"/>
  <c r="D4711" i="5"/>
  <c r="D4710" i="5"/>
  <c r="D4709" i="5"/>
  <c r="D4708" i="5"/>
  <c r="D4707" i="5"/>
  <c r="D4706" i="5"/>
  <c r="D4705" i="5"/>
  <c r="D4704" i="5"/>
  <c r="D4703" i="5"/>
  <c r="D4702" i="5"/>
  <c r="D4701" i="5"/>
  <c r="D4700" i="5"/>
  <c r="D4699" i="5"/>
  <c r="D4698" i="5"/>
  <c r="D4697" i="5"/>
  <c r="D4696" i="5"/>
  <c r="D4695" i="5"/>
  <c r="D4694" i="5"/>
  <c r="D4693" i="5"/>
  <c r="D4692" i="5"/>
  <c r="D4691" i="5"/>
  <c r="D4690" i="5"/>
  <c r="D4689" i="5"/>
  <c r="D4688" i="5"/>
  <c r="D4687" i="5"/>
  <c r="D4686" i="5"/>
  <c r="D4685" i="5"/>
  <c r="D4684" i="5"/>
  <c r="D4683" i="5"/>
  <c r="D4682" i="5"/>
  <c r="D4681" i="5"/>
  <c r="D4680" i="5"/>
  <c r="D4679" i="5"/>
  <c r="D4678" i="5"/>
  <c r="D4677" i="5"/>
  <c r="D4676" i="5"/>
  <c r="D4675" i="5"/>
  <c r="D4674" i="5"/>
  <c r="D4673" i="5"/>
  <c r="D4672" i="5"/>
  <c r="D4671" i="5"/>
  <c r="D4670" i="5"/>
  <c r="D4669" i="5"/>
  <c r="D4668" i="5"/>
  <c r="D4667" i="5"/>
  <c r="D4666" i="5"/>
  <c r="D4665" i="5"/>
  <c r="D4664" i="5"/>
  <c r="D4663" i="5"/>
  <c r="D4662" i="5"/>
  <c r="D4661" i="5"/>
  <c r="D4660" i="5"/>
  <c r="D4659" i="5"/>
  <c r="D4658" i="5"/>
  <c r="D4657" i="5"/>
  <c r="D4656" i="5"/>
  <c r="D4655" i="5"/>
  <c r="D4654" i="5"/>
  <c r="D4653" i="5"/>
  <c r="D4652" i="5"/>
  <c r="D4651" i="5"/>
  <c r="D4650" i="5"/>
  <c r="D4649" i="5"/>
  <c r="D4648" i="5"/>
  <c r="D4647" i="5"/>
  <c r="D4646" i="5"/>
  <c r="D4645" i="5"/>
  <c r="D4644" i="5"/>
  <c r="D4643" i="5"/>
  <c r="D4642" i="5"/>
  <c r="D4641" i="5"/>
  <c r="D4640" i="5"/>
  <c r="D4639" i="5"/>
  <c r="D4638" i="5"/>
  <c r="D4637" i="5"/>
  <c r="D4636" i="5"/>
  <c r="D4635" i="5"/>
  <c r="D4634" i="5"/>
  <c r="D4633" i="5"/>
  <c r="D4632" i="5"/>
  <c r="D4631" i="5"/>
  <c r="D4630" i="5"/>
  <c r="D4629" i="5"/>
  <c r="D4628" i="5"/>
  <c r="D4627" i="5"/>
  <c r="D4626" i="5"/>
  <c r="D4625" i="5"/>
  <c r="D4624" i="5"/>
  <c r="D4623" i="5"/>
  <c r="D4622" i="5"/>
  <c r="D4621" i="5"/>
  <c r="D4620" i="5"/>
  <c r="D4619" i="5"/>
  <c r="D4618" i="5"/>
  <c r="D4617" i="5"/>
  <c r="D4616" i="5"/>
  <c r="D4615" i="5"/>
  <c r="D4614" i="5"/>
  <c r="D4613" i="5"/>
  <c r="D4612" i="5"/>
  <c r="D4611" i="5"/>
  <c r="D4610" i="5"/>
  <c r="D4609" i="5"/>
  <c r="D4608" i="5"/>
  <c r="D4607" i="5"/>
  <c r="D4606" i="5"/>
  <c r="D4605" i="5"/>
  <c r="D4604" i="5"/>
  <c r="D4603" i="5"/>
  <c r="D4602" i="5"/>
  <c r="D4601" i="5"/>
  <c r="D4600" i="5"/>
  <c r="D4599" i="5"/>
  <c r="D4598" i="5"/>
  <c r="D4597" i="5"/>
  <c r="D4596" i="5"/>
  <c r="D4595" i="5"/>
  <c r="D4594" i="5"/>
  <c r="D4593" i="5"/>
  <c r="D4592" i="5"/>
  <c r="D4591" i="5"/>
  <c r="D4590" i="5"/>
  <c r="D4589" i="5"/>
  <c r="D4588" i="5"/>
  <c r="D4587" i="5"/>
  <c r="D4586" i="5"/>
  <c r="D4585" i="5"/>
  <c r="D4584" i="5"/>
  <c r="D4583" i="5"/>
  <c r="D4582" i="5"/>
  <c r="D4581" i="5"/>
  <c r="D4580" i="5"/>
  <c r="D4579" i="5"/>
  <c r="D4578" i="5"/>
  <c r="D4577" i="5"/>
  <c r="D4576" i="5"/>
  <c r="D4575" i="5"/>
  <c r="D4574" i="5"/>
  <c r="D4573" i="5"/>
  <c r="D4572" i="5"/>
  <c r="D4571" i="5"/>
  <c r="D4570" i="5"/>
  <c r="D4569" i="5"/>
  <c r="D4568" i="5"/>
  <c r="D4567" i="5"/>
  <c r="D4566" i="5"/>
  <c r="D4565" i="5"/>
  <c r="D4564" i="5"/>
  <c r="D4563" i="5"/>
  <c r="D4562" i="5"/>
  <c r="D4561" i="5"/>
  <c r="D4560" i="5"/>
  <c r="D4559" i="5"/>
  <c r="D4558" i="5"/>
  <c r="D4557" i="5"/>
  <c r="D4556" i="5"/>
  <c r="D4555" i="5"/>
  <c r="D4554" i="5"/>
  <c r="D4553" i="5"/>
  <c r="D4552" i="5"/>
  <c r="D4551" i="5"/>
  <c r="D4550" i="5"/>
  <c r="D4549" i="5"/>
  <c r="D4548" i="5"/>
  <c r="D4547" i="5"/>
  <c r="D4546" i="5"/>
  <c r="D4545" i="5"/>
  <c r="D4544" i="5"/>
  <c r="D4543" i="5"/>
  <c r="D4542" i="5"/>
  <c r="D4541" i="5"/>
  <c r="D4540" i="5"/>
  <c r="D4539" i="5"/>
  <c r="D4538" i="5"/>
  <c r="D4537" i="5"/>
  <c r="D4536" i="5"/>
  <c r="D4535" i="5"/>
  <c r="D4534" i="5"/>
  <c r="D4533" i="5"/>
  <c r="D4532" i="5"/>
  <c r="D4531" i="5"/>
  <c r="D4530" i="5"/>
  <c r="D4529" i="5"/>
  <c r="D4528" i="5"/>
  <c r="D4527" i="5"/>
  <c r="D4526" i="5"/>
  <c r="D4525" i="5"/>
  <c r="D4524" i="5"/>
  <c r="D4523" i="5"/>
  <c r="D4522" i="5"/>
  <c r="D4521" i="5"/>
  <c r="D4520" i="5"/>
  <c r="D4519" i="5"/>
  <c r="D4518" i="5"/>
  <c r="D4517" i="5"/>
  <c r="D4516" i="5"/>
  <c r="D4515" i="5"/>
  <c r="D4514" i="5"/>
  <c r="D4513" i="5"/>
  <c r="D4512" i="5"/>
  <c r="D4511" i="5"/>
  <c r="D4510" i="5"/>
  <c r="D4509" i="5"/>
  <c r="D4508" i="5"/>
  <c r="D4507" i="5"/>
  <c r="D4506" i="5"/>
  <c r="D4505" i="5"/>
  <c r="D4504" i="5"/>
  <c r="D4503" i="5"/>
  <c r="D4502" i="5"/>
  <c r="D4501" i="5"/>
  <c r="D4500" i="5"/>
  <c r="D4499" i="5"/>
  <c r="D4498" i="5"/>
  <c r="D4497" i="5"/>
  <c r="D4496" i="5"/>
  <c r="D4495" i="5"/>
  <c r="D4494" i="5"/>
  <c r="D4493" i="5"/>
  <c r="D4492" i="5"/>
  <c r="D4491" i="5"/>
  <c r="D4490" i="5"/>
  <c r="D4489" i="5"/>
  <c r="D4488" i="5"/>
  <c r="D4487" i="5"/>
  <c r="D4486" i="5"/>
  <c r="D4485" i="5"/>
  <c r="D4484" i="5"/>
  <c r="D4483" i="5"/>
  <c r="D4482" i="5"/>
  <c r="D4481" i="5"/>
  <c r="D4480" i="5"/>
  <c r="D4479" i="5"/>
  <c r="D4478" i="5"/>
  <c r="D4477" i="5"/>
  <c r="D4476" i="5"/>
  <c r="D4475" i="5"/>
  <c r="D4474" i="5"/>
  <c r="D4473" i="5"/>
  <c r="D4472" i="5"/>
  <c r="D4471" i="5"/>
  <c r="D4470" i="5"/>
  <c r="D4469" i="5"/>
  <c r="D4468" i="5"/>
  <c r="D4467" i="5"/>
  <c r="D4466" i="5"/>
  <c r="D4465" i="5"/>
  <c r="D4464" i="5"/>
  <c r="D4463" i="5"/>
  <c r="D4462" i="5"/>
  <c r="D4461" i="5"/>
  <c r="D4460" i="5"/>
  <c r="D4459" i="5"/>
  <c r="D4458" i="5"/>
  <c r="D4457" i="5"/>
  <c r="D4456" i="5"/>
  <c r="D4455" i="5"/>
  <c r="D4454" i="5"/>
  <c r="D4453" i="5"/>
  <c r="D4452" i="5"/>
  <c r="D4451" i="5"/>
  <c r="D4450" i="5"/>
  <c r="D4449" i="5"/>
  <c r="D4448" i="5"/>
  <c r="D4447" i="5"/>
  <c r="D4446" i="5"/>
  <c r="D4445" i="5"/>
  <c r="D4444" i="5"/>
  <c r="D4443" i="5"/>
  <c r="D4442" i="5"/>
  <c r="D4441" i="5"/>
  <c r="D4440" i="5"/>
  <c r="D4439" i="5"/>
  <c r="D4438" i="5"/>
  <c r="D4437" i="5"/>
  <c r="D4436" i="5"/>
  <c r="D4435" i="5"/>
  <c r="D4434" i="5"/>
  <c r="D4433" i="5"/>
  <c r="D4432" i="5"/>
  <c r="D4431" i="5"/>
  <c r="D4430" i="5"/>
  <c r="D4429" i="5"/>
  <c r="D4428" i="5"/>
  <c r="D4427" i="5"/>
  <c r="D4426" i="5"/>
  <c r="D4425" i="5"/>
  <c r="D4424" i="5"/>
  <c r="D4423" i="5"/>
  <c r="D4422" i="5"/>
  <c r="D4421" i="5"/>
  <c r="D4420" i="5"/>
  <c r="D4419" i="5"/>
  <c r="D4418" i="5"/>
  <c r="D4417" i="5"/>
  <c r="D4416" i="5"/>
  <c r="D4415" i="5"/>
  <c r="D4414" i="5"/>
  <c r="D4413" i="5"/>
  <c r="D4412" i="5"/>
  <c r="D4411" i="5"/>
  <c r="D4410" i="5"/>
  <c r="D4409" i="5"/>
  <c r="D4408" i="5"/>
  <c r="D4407" i="5"/>
  <c r="D4406" i="5"/>
  <c r="D4405" i="5"/>
  <c r="D4404" i="5"/>
  <c r="D4403" i="5"/>
  <c r="D4402" i="5"/>
  <c r="D4401" i="5"/>
  <c r="D4400" i="5"/>
  <c r="D4399" i="5"/>
  <c r="D4398" i="5"/>
  <c r="D4397" i="5"/>
  <c r="D4396" i="5"/>
  <c r="D4395" i="5"/>
  <c r="D4394" i="5"/>
  <c r="D4393" i="5"/>
  <c r="D4392" i="5"/>
  <c r="D4391" i="5"/>
  <c r="D4390" i="5"/>
  <c r="D4389" i="5"/>
  <c r="D4388" i="5"/>
  <c r="D4387" i="5"/>
  <c r="D4386" i="5"/>
  <c r="D4385" i="5"/>
  <c r="D4384" i="5"/>
  <c r="D4383" i="5"/>
  <c r="D4382" i="5"/>
  <c r="D4381" i="5"/>
  <c r="D4380" i="5"/>
  <c r="D4379" i="5"/>
  <c r="D4378" i="5"/>
  <c r="D4377" i="5"/>
  <c r="D4376" i="5"/>
  <c r="D4375" i="5"/>
  <c r="D4374" i="5"/>
  <c r="D4373" i="5"/>
  <c r="D4372" i="5"/>
  <c r="D4371" i="5"/>
  <c r="D4370" i="5"/>
  <c r="D4369" i="5"/>
  <c r="D4368" i="5"/>
  <c r="D4367" i="5"/>
  <c r="D4366" i="5"/>
  <c r="D4365" i="5"/>
  <c r="D4364" i="5"/>
  <c r="D4363" i="5"/>
  <c r="D4362" i="5"/>
  <c r="D4361" i="5"/>
  <c r="D4360" i="5"/>
  <c r="D4359" i="5"/>
  <c r="D4358" i="5"/>
  <c r="D4357" i="5"/>
  <c r="D4356" i="5"/>
  <c r="D4355" i="5"/>
  <c r="D4354" i="5"/>
  <c r="D4353" i="5"/>
  <c r="D4352" i="5"/>
  <c r="D4351" i="5"/>
  <c r="D4350" i="5"/>
  <c r="D4349" i="5"/>
  <c r="D4348" i="5"/>
  <c r="D4347" i="5"/>
  <c r="D4346" i="5"/>
  <c r="D4345" i="5"/>
  <c r="D4344" i="5"/>
  <c r="D4343" i="5"/>
  <c r="D4342" i="5"/>
  <c r="D4341" i="5"/>
  <c r="D4340" i="5"/>
  <c r="D4339" i="5"/>
  <c r="D4338" i="5"/>
  <c r="D4337" i="5"/>
  <c r="D4336" i="5"/>
  <c r="D4335" i="5"/>
  <c r="D4334" i="5"/>
  <c r="D4333" i="5"/>
  <c r="D4332" i="5"/>
  <c r="D4331" i="5"/>
  <c r="D4330" i="5"/>
  <c r="D4329" i="5"/>
  <c r="D4328" i="5"/>
  <c r="D4327" i="5"/>
  <c r="D4326" i="5"/>
  <c r="D4325" i="5"/>
  <c r="D4324" i="5"/>
  <c r="D4323" i="5"/>
  <c r="D4322" i="5"/>
  <c r="D4321" i="5"/>
  <c r="D4320" i="5"/>
  <c r="D4319" i="5"/>
  <c r="D4318" i="5"/>
  <c r="D4317" i="5"/>
  <c r="D4316" i="5"/>
  <c r="D4315" i="5"/>
  <c r="D4314" i="5"/>
  <c r="D4313" i="5"/>
  <c r="D4312" i="5"/>
  <c r="D4311" i="5"/>
  <c r="D4310" i="5"/>
  <c r="D4309" i="5"/>
  <c r="D4308" i="5"/>
  <c r="D4307" i="5"/>
  <c r="D4306" i="5"/>
  <c r="D4305" i="5"/>
  <c r="D4304" i="5"/>
  <c r="D4303" i="5"/>
  <c r="D4302" i="5"/>
  <c r="D4301" i="5"/>
  <c r="D4300" i="5"/>
  <c r="D4299" i="5"/>
  <c r="D4298" i="5"/>
  <c r="D4297" i="5"/>
  <c r="D4296" i="5"/>
  <c r="D4295" i="5"/>
  <c r="D4294" i="5"/>
  <c r="D4293" i="5"/>
  <c r="D4292" i="5"/>
  <c r="D4291" i="5"/>
  <c r="D4290" i="5"/>
  <c r="D4289" i="5"/>
  <c r="D4288" i="5"/>
  <c r="D4287" i="5"/>
  <c r="D4286" i="5"/>
  <c r="D4285" i="5"/>
  <c r="D4284" i="5"/>
  <c r="D4283" i="5"/>
  <c r="D4282" i="5"/>
  <c r="D4281" i="5"/>
  <c r="D4280" i="5"/>
  <c r="D4279" i="5"/>
  <c r="D4278" i="5"/>
  <c r="D4277" i="5"/>
  <c r="D4276" i="5"/>
  <c r="D4275" i="5"/>
  <c r="D4274" i="5"/>
  <c r="D4273" i="5"/>
  <c r="D4272" i="5"/>
  <c r="D4271" i="5"/>
  <c r="D4270" i="5"/>
  <c r="D4269" i="5"/>
  <c r="D4268" i="5"/>
  <c r="D4267" i="5"/>
  <c r="D4266" i="5"/>
  <c r="D4265" i="5"/>
  <c r="D4264" i="5"/>
  <c r="D4263" i="5"/>
  <c r="D4262" i="5"/>
  <c r="D4261" i="5"/>
  <c r="D4260" i="5"/>
  <c r="D4259" i="5"/>
  <c r="D4258" i="5"/>
  <c r="D4257" i="5"/>
  <c r="D4256" i="5"/>
  <c r="D4255" i="5"/>
  <c r="D4254" i="5"/>
  <c r="D4253" i="5"/>
  <c r="D4252" i="5"/>
  <c r="D4251" i="5"/>
  <c r="D4250" i="5"/>
  <c r="D4249" i="5"/>
  <c r="D4248" i="5"/>
  <c r="D4247" i="5"/>
  <c r="D4246" i="5"/>
  <c r="D4245" i="5"/>
  <c r="D4244" i="5"/>
  <c r="D4243" i="5"/>
  <c r="D4242" i="5"/>
  <c r="D4241" i="5"/>
  <c r="D4240" i="5"/>
  <c r="D4239" i="5"/>
  <c r="D4238" i="5"/>
  <c r="D4237" i="5"/>
  <c r="D4236" i="5"/>
  <c r="D4235" i="5"/>
  <c r="D4234" i="5"/>
  <c r="D4233" i="5"/>
  <c r="D4232" i="5"/>
  <c r="D4231" i="5"/>
  <c r="D4230" i="5"/>
  <c r="D4229" i="5"/>
  <c r="D4228" i="5"/>
  <c r="D4227" i="5"/>
  <c r="D4226" i="5"/>
  <c r="D4225" i="5"/>
  <c r="D4224" i="5"/>
  <c r="D4223" i="5"/>
  <c r="D4222" i="5"/>
  <c r="D4221" i="5"/>
  <c r="D4220" i="5"/>
  <c r="D4219" i="5"/>
  <c r="D4218" i="5"/>
  <c r="D4217" i="5"/>
  <c r="D4216" i="5"/>
  <c r="D4215" i="5"/>
  <c r="D4214" i="5"/>
  <c r="D4213" i="5"/>
  <c r="D4212" i="5"/>
  <c r="D4211" i="5"/>
  <c r="D4210" i="5"/>
  <c r="D4209" i="5"/>
  <c r="D4208" i="5"/>
  <c r="D4207" i="5"/>
  <c r="D4206" i="5"/>
  <c r="D4205" i="5"/>
  <c r="D4204" i="5"/>
  <c r="D4203" i="5"/>
  <c r="D4202" i="5"/>
  <c r="D4201" i="5"/>
  <c r="D4200" i="5"/>
  <c r="D4199" i="5"/>
  <c r="D4198" i="5"/>
  <c r="D4197" i="5"/>
  <c r="D4196" i="5"/>
  <c r="D4195" i="5"/>
  <c r="D4194" i="5"/>
  <c r="D4193" i="5"/>
  <c r="D4192" i="5"/>
  <c r="D4191" i="5"/>
  <c r="D4190" i="5"/>
  <c r="D4189" i="5"/>
  <c r="D4188" i="5"/>
  <c r="D4187" i="5"/>
  <c r="D4186" i="5"/>
  <c r="D4185" i="5"/>
  <c r="D4184" i="5"/>
  <c r="D4183" i="5"/>
  <c r="D4182" i="5"/>
  <c r="D4181" i="5"/>
  <c r="D4180" i="5"/>
  <c r="D4179" i="5"/>
  <c r="D4178" i="5"/>
  <c r="D4177" i="5"/>
  <c r="D4176" i="5"/>
  <c r="D4175" i="5"/>
  <c r="D4174" i="5"/>
  <c r="D4173" i="5"/>
  <c r="D4172" i="5"/>
  <c r="D4171" i="5"/>
  <c r="D4170" i="5"/>
  <c r="D4169" i="5"/>
  <c r="D4168" i="5"/>
  <c r="D4167" i="5"/>
  <c r="D4166" i="5"/>
  <c r="D4165" i="5"/>
  <c r="D4164" i="5"/>
  <c r="D4163" i="5"/>
  <c r="D4162" i="5"/>
  <c r="D4161" i="5"/>
  <c r="D4160" i="5"/>
  <c r="D4159" i="5"/>
  <c r="D4158" i="5"/>
  <c r="D4157" i="5"/>
  <c r="D4156" i="5"/>
  <c r="D4155" i="5"/>
  <c r="D4154" i="5"/>
  <c r="D4153" i="5"/>
  <c r="D4152" i="5"/>
  <c r="D4151" i="5"/>
  <c r="D4150" i="5"/>
  <c r="D4149" i="5"/>
  <c r="D4148" i="5"/>
  <c r="D4147" i="5"/>
  <c r="D4146" i="5"/>
  <c r="D4145" i="5"/>
  <c r="D4144" i="5"/>
  <c r="D4143" i="5"/>
  <c r="D4142" i="5"/>
  <c r="D4141" i="5"/>
  <c r="D4140" i="5"/>
  <c r="D4139" i="5"/>
  <c r="D4138" i="5"/>
  <c r="D4137" i="5"/>
  <c r="D4136" i="5"/>
  <c r="D4135" i="5"/>
  <c r="D4134" i="5"/>
  <c r="D4133" i="5"/>
  <c r="D4132" i="5"/>
  <c r="D4131" i="5"/>
  <c r="D4130" i="5"/>
  <c r="D4129" i="5"/>
  <c r="D4128" i="5"/>
  <c r="D4127" i="5"/>
  <c r="D4126" i="5"/>
  <c r="D4125" i="5"/>
  <c r="D4124" i="5"/>
  <c r="D4123" i="5"/>
  <c r="D4122" i="5"/>
  <c r="D4121" i="5"/>
  <c r="D4120" i="5"/>
  <c r="D4119" i="5"/>
  <c r="D4118" i="5"/>
  <c r="D4117" i="5"/>
  <c r="D4116" i="5"/>
  <c r="D4115" i="5"/>
  <c r="D4114" i="5"/>
  <c r="D4113" i="5"/>
  <c r="D4112" i="5"/>
  <c r="D4111" i="5"/>
  <c r="D4110" i="5"/>
  <c r="D4109" i="5"/>
  <c r="D4108" i="5"/>
  <c r="D4107" i="5"/>
  <c r="D4106" i="5"/>
  <c r="D4105" i="5"/>
  <c r="D4104" i="5"/>
  <c r="D4103" i="5"/>
  <c r="D4102" i="5"/>
  <c r="D4101" i="5"/>
  <c r="D4100" i="5"/>
  <c r="D4099" i="5"/>
  <c r="D4098" i="5"/>
  <c r="D4097" i="5"/>
  <c r="D4096" i="5"/>
  <c r="D4095" i="5"/>
  <c r="D4094" i="5"/>
  <c r="D4093" i="5"/>
  <c r="D4092" i="5"/>
  <c r="D4091" i="5"/>
  <c r="D4090" i="5"/>
  <c r="D4089" i="5"/>
  <c r="D4088" i="5"/>
  <c r="D4087" i="5"/>
  <c r="D4086" i="5"/>
  <c r="D4085" i="5"/>
  <c r="D4084" i="5"/>
  <c r="D4083" i="5"/>
  <c r="D4082" i="5"/>
  <c r="D4081" i="5"/>
  <c r="D4080" i="5"/>
  <c r="D4079" i="5"/>
  <c r="D4078" i="5"/>
  <c r="D4077" i="5"/>
  <c r="D4076" i="5"/>
  <c r="D4075" i="5"/>
  <c r="D4074" i="5"/>
  <c r="D4073" i="5"/>
  <c r="D4072" i="5"/>
  <c r="D4071" i="5"/>
  <c r="D4070" i="5"/>
  <c r="D4069" i="5"/>
  <c r="D4068" i="5"/>
  <c r="D4067" i="5"/>
  <c r="D4066" i="5"/>
  <c r="D4065" i="5"/>
  <c r="D4064" i="5"/>
  <c r="D4063" i="5"/>
  <c r="D4062" i="5"/>
  <c r="D4061" i="5"/>
  <c r="D4060" i="5"/>
  <c r="D4059" i="5"/>
  <c r="D4058" i="5"/>
  <c r="D4057" i="5"/>
  <c r="D4056" i="5"/>
  <c r="D4055" i="5"/>
  <c r="D4054" i="5"/>
  <c r="D4053" i="5"/>
  <c r="D4052" i="5"/>
  <c r="D4051" i="5"/>
  <c r="D4050" i="5"/>
  <c r="D4049" i="5"/>
  <c r="D4048" i="5"/>
  <c r="D4047" i="5"/>
  <c r="D4046" i="5"/>
  <c r="D4045" i="5"/>
  <c r="D4044" i="5"/>
  <c r="D4043" i="5"/>
  <c r="D4042" i="5"/>
  <c r="D4041" i="5"/>
  <c r="D4040" i="5"/>
  <c r="D4039" i="5"/>
  <c r="D4038" i="5"/>
  <c r="D4037" i="5"/>
  <c r="D4036" i="5"/>
  <c r="D4035" i="5"/>
  <c r="D4034" i="5"/>
  <c r="D4033" i="5"/>
  <c r="D4032" i="5"/>
  <c r="D4031" i="5"/>
  <c r="D4030" i="5"/>
  <c r="D4029" i="5"/>
  <c r="D4028" i="5"/>
  <c r="D4027" i="5"/>
  <c r="D4026" i="5"/>
  <c r="D4025" i="5"/>
  <c r="D4024" i="5"/>
  <c r="D4023" i="5"/>
  <c r="D4022" i="5"/>
  <c r="D4021" i="5"/>
  <c r="D4020" i="5"/>
  <c r="D4019" i="5"/>
  <c r="D4018" i="5"/>
  <c r="D4017" i="5"/>
  <c r="D4016" i="5"/>
  <c r="D4015" i="5"/>
  <c r="D4014" i="5"/>
  <c r="D4013" i="5"/>
  <c r="D4012" i="5"/>
  <c r="D4011" i="5"/>
  <c r="D4010" i="5"/>
  <c r="D4009" i="5"/>
  <c r="D4008" i="5"/>
  <c r="D4007" i="5"/>
  <c r="D4006" i="5"/>
  <c r="D4005" i="5"/>
  <c r="D4004" i="5"/>
  <c r="D4003" i="5"/>
  <c r="D4002" i="5"/>
  <c r="D4001" i="5"/>
  <c r="D4000" i="5"/>
  <c r="D3999" i="5"/>
  <c r="D3998" i="5"/>
  <c r="D3997" i="5"/>
  <c r="D3996" i="5"/>
  <c r="D3995" i="5"/>
  <c r="D3994" i="5"/>
  <c r="D3993" i="5"/>
  <c r="D3992" i="5"/>
  <c r="D3991" i="5"/>
  <c r="D3990" i="5"/>
  <c r="D3989" i="5"/>
  <c r="D3988" i="5"/>
  <c r="D3987" i="5"/>
  <c r="D3986" i="5"/>
  <c r="D3985" i="5"/>
  <c r="D3984" i="5"/>
  <c r="D3983" i="5"/>
  <c r="D3982" i="5"/>
  <c r="D3981" i="5"/>
  <c r="D3980" i="5"/>
  <c r="D3979" i="5"/>
  <c r="D3978" i="5"/>
  <c r="D3977" i="5"/>
  <c r="D3976" i="5"/>
  <c r="D3975" i="5"/>
  <c r="D3974" i="5"/>
  <c r="D3973" i="5"/>
  <c r="D3972" i="5"/>
  <c r="D3971" i="5"/>
  <c r="D3970" i="5"/>
  <c r="D3969" i="5"/>
  <c r="D3968" i="5"/>
  <c r="D3967" i="5"/>
  <c r="D3966" i="5"/>
  <c r="D3965" i="5"/>
  <c r="D3964" i="5"/>
  <c r="D3963" i="5"/>
  <c r="D3962" i="5"/>
  <c r="D3961" i="5"/>
  <c r="D3960" i="5"/>
  <c r="D3959" i="5"/>
  <c r="D3958" i="5"/>
  <c r="D3957" i="5"/>
  <c r="D3956" i="5"/>
  <c r="D3955" i="5"/>
  <c r="D3954" i="5"/>
  <c r="D3953" i="5"/>
  <c r="D3952" i="5"/>
  <c r="D3951" i="5"/>
  <c r="D3950" i="5"/>
  <c r="D3949" i="5"/>
  <c r="D3948" i="5"/>
  <c r="D3947" i="5"/>
  <c r="D3946" i="5"/>
  <c r="D3945" i="5"/>
  <c r="D3944" i="5"/>
  <c r="D3943" i="5"/>
  <c r="D3942" i="5"/>
  <c r="D3941" i="5"/>
  <c r="D3940" i="5"/>
  <c r="D3939" i="5"/>
  <c r="D3938" i="5"/>
  <c r="D3937" i="5"/>
  <c r="D3936" i="5"/>
  <c r="D3935" i="5"/>
  <c r="D3934" i="5"/>
  <c r="D3933" i="5"/>
  <c r="D3932" i="5"/>
  <c r="D3931" i="5"/>
  <c r="D3930" i="5"/>
  <c r="D3929" i="5"/>
  <c r="D3928" i="5"/>
  <c r="D3927" i="5"/>
  <c r="D3926" i="5"/>
  <c r="D3925" i="5"/>
  <c r="D3924" i="5"/>
  <c r="D3923" i="5"/>
  <c r="D3922" i="5"/>
  <c r="D3921" i="5"/>
  <c r="D3920" i="5"/>
  <c r="D3919" i="5"/>
  <c r="D3918" i="5"/>
  <c r="D3917" i="5"/>
  <c r="D3916" i="5"/>
  <c r="D3915" i="5"/>
  <c r="D3914" i="5"/>
  <c r="D3913" i="5"/>
  <c r="D3912" i="5"/>
  <c r="D3911" i="5"/>
  <c r="D3910" i="5"/>
  <c r="D3909" i="5"/>
  <c r="D3908" i="5"/>
  <c r="D3907" i="5"/>
  <c r="D3906" i="5"/>
  <c r="D3905" i="5"/>
  <c r="D3904" i="5"/>
  <c r="D3903" i="5"/>
  <c r="D3902" i="5"/>
  <c r="D3901" i="5"/>
  <c r="D3900" i="5"/>
  <c r="D3899" i="5"/>
  <c r="D3898" i="5"/>
  <c r="D3897" i="5"/>
  <c r="D3896" i="5"/>
  <c r="D3895" i="5"/>
  <c r="D3894" i="5"/>
  <c r="D3893" i="5"/>
  <c r="D3892" i="5"/>
  <c r="D3891" i="5"/>
  <c r="D3890" i="5"/>
  <c r="D3889" i="5"/>
  <c r="D3888" i="5"/>
  <c r="D3887" i="5"/>
  <c r="D3886" i="5"/>
  <c r="D3885" i="5"/>
  <c r="D3884" i="5"/>
  <c r="D3883" i="5"/>
  <c r="D3882" i="5"/>
  <c r="D3881" i="5"/>
  <c r="D3880" i="5"/>
  <c r="D3879" i="5"/>
  <c r="D3878" i="5"/>
  <c r="D3877" i="5"/>
  <c r="D3876" i="5"/>
  <c r="D3875" i="5"/>
  <c r="D3874" i="5"/>
  <c r="D3873" i="5"/>
  <c r="D3872" i="5"/>
  <c r="D3871" i="5"/>
  <c r="D3870" i="5"/>
  <c r="D3869" i="5"/>
  <c r="D3868" i="5"/>
  <c r="D3867" i="5"/>
  <c r="D3866" i="5"/>
  <c r="D3865" i="5"/>
  <c r="D3864" i="5"/>
  <c r="D3863" i="5"/>
  <c r="D3862" i="5"/>
  <c r="D3861" i="5"/>
  <c r="D3860" i="5"/>
  <c r="D3859" i="5"/>
  <c r="D3858" i="5"/>
  <c r="D3857" i="5"/>
  <c r="D3856" i="5"/>
  <c r="D3855" i="5"/>
  <c r="D3854" i="5"/>
  <c r="D3853" i="5"/>
  <c r="D3852" i="5"/>
  <c r="D3851" i="5"/>
  <c r="D3850" i="5"/>
  <c r="D3849" i="5"/>
  <c r="D3848" i="5"/>
  <c r="D3847" i="5"/>
  <c r="D3846" i="5"/>
  <c r="D3845" i="5"/>
  <c r="D3844" i="5"/>
  <c r="D3843" i="5"/>
  <c r="D3842" i="5"/>
  <c r="D3841" i="5"/>
  <c r="D3840" i="5"/>
  <c r="D3839" i="5"/>
  <c r="D3838" i="5"/>
  <c r="D3837" i="5"/>
  <c r="D3836" i="5"/>
  <c r="D3835" i="5"/>
  <c r="D3834" i="5"/>
  <c r="D3833" i="5"/>
  <c r="D3832" i="5"/>
  <c r="D3831" i="5"/>
  <c r="D3830" i="5"/>
  <c r="D3829" i="5"/>
  <c r="D3828" i="5"/>
  <c r="D3827" i="5"/>
  <c r="D3826" i="5"/>
  <c r="D3825" i="5"/>
  <c r="D3824" i="5"/>
  <c r="D3823" i="5"/>
  <c r="D3822" i="5"/>
  <c r="D3821" i="5"/>
  <c r="D3820" i="5"/>
  <c r="D3819" i="5"/>
  <c r="D3818" i="5"/>
  <c r="D3817" i="5"/>
  <c r="D3816" i="5"/>
  <c r="D3815" i="5"/>
  <c r="D3814" i="5"/>
  <c r="D3813" i="5"/>
  <c r="D3812" i="5"/>
  <c r="D3811" i="5"/>
  <c r="D3810" i="5"/>
  <c r="D3809" i="5"/>
  <c r="D3808" i="5"/>
  <c r="D3807" i="5"/>
  <c r="D3806" i="5"/>
  <c r="D3805" i="5"/>
  <c r="D3804" i="5"/>
  <c r="D3803" i="5"/>
  <c r="D3802" i="5"/>
  <c r="D3801" i="5"/>
  <c r="D3800" i="5"/>
  <c r="D3799" i="5"/>
  <c r="D3798" i="5"/>
  <c r="D3797" i="5"/>
  <c r="D3796" i="5"/>
  <c r="D3795" i="5"/>
  <c r="D3794" i="5"/>
  <c r="D3793" i="5"/>
  <c r="D3792" i="5"/>
  <c r="D3791" i="5"/>
  <c r="D3790" i="5"/>
  <c r="D3789" i="5"/>
  <c r="D3788" i="5"/>
  <c r="D3787" i="5"/>
  <c r="D3786" i="5"/>
  <c r="D3785" i="5"/>
  <c r="D3784" i="5"/>
  <c r="D3783" i="5"/>
  <c r="D3782" i="5"/>
  <c r="D3781" i="5"/>
  <c r="D3780" i="5"/>
  <c r="D3779" i="5"/>
  <c r="D3778" i="5"/>
  <c r="D3777" i="5"/>
  <c r="D3776" i="5"/>
  <c r="D3775" i="5"/>
  <c r="D3774" i="5"/>
  <c r="D3773" i="5"/>
  <c r="D3772" i="5"/>
  <c r="D3771" i="5"/>
  <c r="D3770" i="5"/>
  <c r="D3769" i="5"/>
  <c r="D3768" i="5"/>
  <c r="D3767" i="5"/>
  <c r="D3766" i="5"/>
  <c r="D3765" i="5"/>
  <c r="D3764" i="5"/>
  <c r="D3763" i="5"/>
  <c r="D3762" i="5"/>
  <c r="D3761" i="5"/>
  <c r="D3760" i="5"/>
  <c r="D3759" i="5"/>
  <c r="D3758" i="5"/>
  <c r="D3757" i="5"/>
  <c r="D3756" i="5"/>
  <c r="D3755" i="5"/>
  <c r="D3754" i="5"/>
  <c r="D3753" i="5"/>
  <c r="D3752" i="5"/>
  <c r="D3751" i="5"/>
  <c r="D3750" i="5"/>
  <c r="D3749" i="5"/>
  <c r="D3748" i="5"/>
  <c r="D3747" i="5"/>
  <c r="D3746" i="5"/>
  <c r="D3745" i="5"/>
  <c r="D3744" i="5"/>
  <c r="D3743" i="5"/>
  <c r="D3742" i="5"/>
  <c r="D3741" i="5"/>
  <c r="D3740" i="5"/>
  <c r="D3739" i="5"/>
  <c r="D3738" i="5"/>
  <c r="D3737" i="5"/>
  <c r="D3736" i="5"/>
  <c r="D3735" i="5"/>
  <c r="D3734" i="5"/>
  <c r="D3733" i="5"/>
  <c r="D3732" i="5"/>
  <c r="D3731" i="5"/>
  <c r="D3730" i="5"/>
  <c r="D3729" i="5"/>
  <c r="D3728" i="5"/>
  <c r="D3727" i="5"/>
  <c r="D3726" i="5"/>
  <c r="D3725" i="5"/>
  <c r="D3724" i="5"/>
  <c r="D3723" i="5"/>
  <c r="D3722" i="5"/>
  <c r="D3721" i="5"/>
  <c r="D3720" i="5"/>
  <c r="D3719" i="5"/>
  <c r="D3718" i="5"/>
  <c r="D3717" i="5"/>
  <c r="D3716" i="5"/>
  <c r="D3715" i="5"/>
  <c r="D3714" i="5"/>
  <c r="D3713" i="5"/>
  <c r="D3712" i="5"/>
  <c r="D3711" i="5"/>
  <c r="D3710" i="5"/>
  <c r="D3709" i="5"/>
  <c r="D3708" i="5"/>
  <c r="D3707" i="5"/>
  <c r="D3706" i="5"/>
  <c r="D3705" i="5"/>
  <c r="D3704" i="5"/>
  <c r="D3703" i="5"/>
  <c r="D3702" i="5"/>
  <c r="D3701" i="5"/>
  <c r="D3700" i="5"/>
  <c r="D3699" i="5"/>
  <c r="D3698" i="5"/>
  <c r="D3697" i="5"/>
  <c r="D3696" i="5"/>
  <c r="D3695" i="5"/>
  <c r="D3694" i="5"/>
  <c r="D3693" i="5"/>
  <c r="D3692" i="5"/>
  <c r="D3691" i="5"/>
  <c r="D3690" i="5"/>
  <c r="D3689" i="5"/>
  <c r="D3688" i="5"/>
  <c r="D3687" i="5"/>
  <c r="D3686" i="5"/>
  <c r="D3685" i="5"/>
  <c r="D3684" i="5"/>
  <c r="D3683" i="5"/>
  <c r="D3682" i="5"/>
  <c r="D3681" i="5"/>
  <c r="D3680" i="5"/>
  <c r="D3679" i="5"/>
  <c r="D3678" i="5"/>
  <c r="D3677" i="5"/>
  <c r="D3676" i="5"/>
  <c r="D3675" i="5"/>
  <c r="D3674" i="5"/>
  <c r="D3673" i="5"/>
  <c r="D3672" i="5"/>
  <c r="D3671" i="5"/>
  <c r="D3670" i="5"/>
  <c r="D3669" i="5"/>
  <c r="D3668" i="5"/>
  <c r="D3667" i="5"/>
  <c r="D3666" i="5"/>
  <c r="D3665" i="5"/>
  <c r="D3664" i="5"/>
  <c r="D3663" i="5"/>
  <c r="D3662" i="5"/>
  <c r="D3661" i="5"/>
  <c r="D3660" i="5"/>
  <c r="D3659" i="5"/>
  <c r="D3658" i="5"/>
  <c r="D3657" i="5"/>
  <c r="D3656" i="5"/>
  <c r="D3655" i="5"/>
  <c r="D3654" i="5"/>
  <c r="D3653" i="5"/>
  <c r="D3652" i="5"/>
  <c r="D3651" i="5"/>
  <c r="D3650" i="5"/>
  <c r="D3649" i="5"/>
  <c r="D3648" i="5"/>
  <c r="D3647" i="5"/>
  <c r="D3646" i="5"/>
  <c r="D3645" i="5"/>
  <c r="D3644" i="5"/>
  <c r="D3643" i="5"/>
  <c r="D3642" i="5"/>
  <c r="D3641" i="5"/>
  <c r="D3640" i="5"/>
  <c r="D3639" i="5"/>
  <c r="D3638" i="5"/>
  <c r="D3637" i="5"/>
  <c r="D3636" i="5"/>
  <c r="D3635" i="5"/>
  <c r="D3634" i="5"/>
  <c r="D3633" i="5"/>
  <c r="D3632" i="5"/>
  <c r="D3631" i="5"/>
  <c r="D3630" i="5"/>
  <c r="D3629" i="5"/>
  <c r="D3628" i="5"/>
  <c r="D3627" i="5"/>
  <c r="D3626" i="5"/>
  <c r="D3625" i="5"/>
  <c r="D3624" i="5"/>
  <c r="D3623" i="5"/>
  <c r="D3622" i="5"/>
  <c r="D3621" i="5"/>
  <c r="D3620" i="5"/>
  <c r="D3619" i="5"/>
  <c r="D3618" i="5"/>
  <c r="D3617" i="5"/>
  <c r="D3616" i="5"/>
  <c r="D3615" i="5"/>
  <c r="D3614" i="5"/>
  <c r="D3613" i="5"/>
  <c r="D3612" i="5"/>
  <c r="D3611" i="5"/>
  <c r="D3610" i="5"/>
  <c r="D3609" i="5"/>
  <c r="D3608" i="5"/>
  <c r="D3607" i="5"/>
  <c r="D3606" i="5"/>
  <c r="D3605" i="5"/>
  <c r="D3604" i="5"/>
  <c r="D3603" i="5"/>
  <c r="D3602" i="5"/>
  <c r="D3601" i="5"/>
  <c r="D3600" i="5"/>
  <c r="D3599" i="5"/>
  <c r="D3598" i="5"/>
  <c r="D3597" i="5"/>
  <c r="D3596" i="5"/>
  <c r="D3595" i="5"/>
  <c r="D3594" i="5"/>
  <c r="D3593" i="5"/>
  <c r="D3592" i="5"/>
  <c r="D3591" i="5"/>
  <c r="D3590" i="5"/>
  <c r="D3589" i="5"/>
  <c r="D3588" i="5"/>
  <c r="D3587" i="5"/>
  <c r="D3586" i="5"/>
  <c r="D3585" i="5"/>
  <c r="D3584" i="5"/>
  <c r="D3583" i="5"/>
  <c r="D3582" i="5"/>
  <c r="D3581" i="5"/>
  <c r="D3580" i="5"/>
  <c r="D3579" i="5"/>
  <c r="D3578" i="5"/>
  <c r="D3577" i="5"/>
  <c r="D3576" i="5"/>
  <c r="D3575" i="5"/>
  <c r="D3574" i="5"/>
  <c r="D3573" i="5"/>
  <c r="D3572" i="5"/>
  <c r="D3571" i="5"/>
  <c r="D3570" i="5"/>
  <c r="D3569" i="5"/>
  <c r="D3568" i="5"/>
  <c r="D3567" i="5"/>
  <c r="D3566" i="5"/>
  <c r="D3565" i="5"/>
  <c r="D3564" i="5"/>
  <c r="D3563" i="5"/>
  <c r="D3562" i="5"/>
  <c r="D3561" i="5"/>
  <c r="D3560" i="5"/>
  <c r="D3559" i="5"/>
  <c r="D3558" i="5"/>
  <c r="D3557" i="5"/>
  <c r="D3556" i="5"/>
  <c r="D3555" i="5"/>
  <c r="D3554" i="5"/>
  <c r="D3553" i="5"/>
  <c r="D3552" i="5"/>
  <c r="D3551" i="5"/>
  <c r="D3550" i="5"/>
  <c r="D3549" i="5"/>
  <c r="D3548" i="5"/>
  <c r="D3547" i="5"/>
  <c r="D3546" i="5"/>
  <c r="D3545" i="5"/>
  <c r="D3544" i="5"/>
  <c r="D3543" i="5"/>
  <c r="D3542" i="5"/>
  <c r="D3541" i="5"/>
  <c r="D3540" i="5"/>
  <c r="D3539" i="5"/>
  <c r="D3538" i="5"/>
  <c r="D3537" i="5"/>
  <c r="D3536" i="5"/>
  <c r="D3535" i="5"/>
  <c r="D3534" i="5"/>
  <c r="D3533" i="5"/>
  <c r="D3532" i="5"/>
  <c r="D3531" i="5"/>
  <c r="D3530" i="5"/>
  <c r="D3529" i="5"/>
  <c r="D3528" i="5"/>
  <c r="D3527" i="5"/>
  <c r="D3526" i="5"/>
  <c r="D3525" i="5"/>
  <c r="D3524" i="5"/>
  <c r="D3523" i="5"/>
  <c r="D3522" i="5"/>
  <c r="D3521" i="5"/>
  <c r="D3520" i="5"/>
  <c r="D3519" i="5"/>
  <c r="D3518" i="5"/>
  <c r="D3517" i="5"/>
  <c r="D3516" i="5"/>
  <c r="D3515" i="5"/>
  <c r="D3514" i="5"/>
  <c r="D3513" i="5"/>
  <c r="D3512" i="5"/>
  <c r="D3511" i="5"/>
  <c r="D3510" i="5"/>
  <c r="D3509" i="5"/>
  <c r="D3508" i="5"/>
  <c r="D3507" i="5"/>
  <c r="D3506" i="5"/>
  <c r="D3505" i="5"/>
  <c r="D3504" i="5"/>
  <c r="D3503" i="5"/>
  <c r="D3502" i="5"/>
  <c r="D3501" i="5"/>
  <c r="D3500" i="5"/>
  <c r="D3499" i="5"/>
  <c r="D3498" i="5"/>
  <c r="D3497" i="5"/>
  <c r="D3496" i="5"/>
  <c r="D3495" i="5"/>
  <c r="D3494" i="5"/>
  <c r="D3493" i="5"/>
  <c r="D3492" i="5"/>
  <c r="D3491" i="5"/>
  <c r="D3490" i="5"/>
  <c r="D3489" i="5"/>
  <c r="D3488" i="5"/>
  <c r="D3487" i="5"/>
  <c r="D3486" i="5"/>
  <c r="D3485" i="5"/>
  <c r="D3484" i="5"/>
  <c r="D3483" i="5"/>
  <c r="D3482" i="5"/>
  <c r="D3481" i="5"/>
  <c r="D3480" i="5"/>
  <c r="D3479" i="5"/>
  <c r="D3478" i="5"/>
  <c r="D3477" i="5"/>
  <c r="D3476" i="5"/>
  <c r="D3475" i="5"/>
  <c r="D3474" i="5"/>
  <c r="D3473" i="5"/>
  <c r="D3472" i="5"/>
  <c r="D3471" i="5"/>
  <c r="D3470" i="5"/>
  <c r="D3469" i="5"/>
  <c r="D3468" i="5"/>
  <c r="D3467" i="5"/>
  <c r="D3466" i="5"/>
  <c r="D3465" i="5"/>
  <c r="D3464" i="5"/>
  <c r="D3463" i="5"/>
  <c r="D3462" i="5"/>
  <c r="D3461" i="5"/>
  <c r="D3460" i="5"/>
  <c r="D3459" i="5"/>
  <c r="D3458" i="5"/>
  <c r="D3457" i="5"/>
  <c r="D3456" i="5"/>
  <c r="D3455" i="5"/>
  <c r="D3454" i="5"/>
  <c r="D3453" i="5"/>
  <c r="D3452" i="5"/>
  <c r="D3451" i="5"/>
  <c r="D3450" i="5"/>
  <c r="D3449" i="5"/>
  <c r="D3448" i="5"/>
  <c r="D3447" i="5"/>
  <c r="D3446" i="5"/>
  <c r="D3445" i="5"/>
  <c r="D3444" i="5"/>
  <c r="D3443" i="5"/>
  <c r="D3442" i="5"/>
  <c r="D3441" i="5"/>
  <c r="D3440" i="5"/>
  <c r="D3439" i="5"/>
  <c r="D3438" i="5"/>
  <c r="D3437" i="5"/>
  <c r="D3436" i="5"/>
  <c r="D3435" i="5"/>
  <c r="D3434" i="5"/>
  <c r="D3433" i="5"/>
  <c r="D3432" i="5"/>
  <c r="D3431" i="5"/>
  <c r="D3430" i="5"/>
  <c r="D3429" i="5"/>
  <c r="D3428" i="5"/>
  <c r="D3427" i="5"/>
  <c r="D3426" i="5"/>
  <c r="D3425" i="5"/>
  <c r="D3424" i="5"/>
  <c r="D3423" i="5"/>
  <c r="D3422" i="5"/>
  <c r="D3421" i="5"/>
  <c r="D3420" i="5"/>
  <c r="D3419" i="5"/>
  <c r="D3418" i="5"/>
  <c r="D3417" i="5"/>
  <c r="D3416" i="5"/>
  <c r="D3415" i="5"/>
  <c r="D3414" i="5"/>
  <c r="D3413" i="5"/>
  <c r="D3412" i="5"/>
  <c r="D3411" i="5"/>
  <c r="D3410" i="5"/>
  <c r="D3409" i="5"/>
  <c r="D3408" i="5"/>
  <c r="D3407" i="5"/>
  <c r="D3406" i="5"/>
  <c r="D3405" i="5"/>
  <c r="D3404" i="5"/>
  <c r="D3403" i="5"/>
  <c r="D3402" i="5"/>
  <c r="D3401" i="5"/>
  <c r="D3400" i="5"/>
  <c r="D3399" i="5"/>
  <c r="D3398" i="5"/>
  <c r="D3397" i="5"/>
  <c r="D3396" i="5"/>
  <c r="D3395" i="5"/>
  <c r="D3394" i="5"/>
  <c r="D3393" i="5"/>
  <c r="D3392" i="5"/>
  <c r="D3391" i="5"/>
  <c r="D3390" i="5"/>
  <c r="D3389" i="5"/>
  <c r="D3388" i="5"/>
  <c r="D3387" i="5"/>
  <c r="D3386" i="5"/>
  <c r="D3385" i="5"/>
  <c r="D3384" i="5"/>
  <c r="D3383" i="5"/>
  <c r="D3382" i="5"/>
  <c r="D3381" i="5"/>
  <c r="D3380" i="5"/>
  <c r="D3379" i="5"/>
  <c r="D3378" i="5"/>
  <c r="D3377" i="5"/>
  <c r="D3376" i="5"/>
  <c r="D3375" i="5"/>
  <c r="D3374" i="5"/>
  <c r="D3373" i="5"/>
  <c r="D3372" i="5"/>
  <c r="D3371" i="5"/>
  <c r="D3370" i="5"/>
  <c r="D3369" i="5"/>
  <c r="D3368" i="5"/>
  <c r="D3367" i="5"/>
  <c r="D3366" i="5"/>
  <c r="D3365" i="5"/>
  <c r="D3364" i="5"/>
  <c r="D3363" i="5"/>
  <c r="D3362" i="5"/>
  <c r="D3361" i="5"/>
  <c r="D3360" i="5"/>
  <c r="D3359" i="5"/>
  <c r="D3358" i="5"/>
  <c r="D3357" i="5"/>
  <c r="D3356" i="5"/>
  <c r="D3355" i="5"/>
  <c r="D3354" i="5"/>
  <c r="D3353" i="5"/>
  <c r="D3352" i="5"/>
  <c r="D3351" i="5"/>
  <c r="D3350" i="5"/>
  <c r="D3349" i="5"/>
  <c r="D3348" i="5"/>
  <c r="D3347" i="5"/>
  <c r="D3346" i="5"/>
  <c r="D3345" i="5"/>
  <c r="D3344" i="5"/>
  <c r="D3343" i="5"/>
  <c r="D3342" i="5"/>
  <c r="D3341" i="5"/>
  <c r="D3340" i="5"/>
  <c r="D3339" i="5"/>
  <c r="D3338" i="5"/>
  <c r="D3337" i="5"/>
  <c r="D3336" i="5"/>
  <c r="D3335" i="5"/>
  <c r="D3334" i="5"/>
  <c r="D3333" i="5"/>
  <c r="D3332" i="5"/>
  <c r="D3331" i="5"/>
  <c r="D3330" i="5"/>
  <c r="D3329" i="5"/>
  <c r="D3328" i="5"/>
  <c r="D3327" i="5"/>
  <c r="D3326" i="5"/>
  <c r="D3325" i="5"/>
  <c r="D3324" i="5"/>
  <c r="D3323" i="5"/>
  <c r="D3322" i="5"/>
  <c r="D3321" i="5"/>
  <c r="D3320" i="5"/>
  <c r="D3319" i="5"/>
  <c r="D3318" i="5"/>
  <c r="D3317" i="5"/>
  <c r="D3316" i="5"/>
  <c r="D3315" i="5"/>
  <c r="D3314" i="5"/>
  <c r="D3313" i="5"/>
  <c r="D3312" i="5"/>
  <c r="D3311" i="5"/>
  <c r="D3310" i="5"/>
  <c r="D3309" i="5"/>
  <c r="D3308" i="5"/>
  <c r="D3307" i="5"/>
  <c r="D3306" i="5"/>
  <c r="D3305" i="5"/>
  <c r="D3304" i="5"/>
  <c r="D3303" i="5"/>
  <c r="D3302" i="5"/>
  <c r="D3301" i="5"/>
  <c r="D3300" i="5"/>
  <c r="D3299" i="5"/>
  <c r="D3298" i="5"/>
  <c r="D3297" i="5"/>
  <c r="D3296" i="5"/>
  <c r="D3295" i="5"/>
  <c r="D3294" i="5"/>
  <c r="D3293" i="5"/>
  <c r="D3292" i="5"/>
  <c r="D3291" i="5"/>
  <c r="D3290" i="5"/>
  <c r="D3289" i="5"/>
  <c r="D3288" i="5"/>
  <c r="D3287" i="5"/>
  <c r="D3286" i="5"/>
  <c r="D3285" i="5"/>
  <c r="D3284" i="5"/>
  <c r="D3283" i="5"/>
  <c r="D3282" i="5"/>
  <c r="D3281" i="5"/>
  <c r="D3280" i="5"/>
  <c r="D3279" i="5"/>
  <c r="D3278" i="5"/>
  <c r="D3277" i="5"/>
  <c r="D3276" i="5"/>
  <c r="D3275" i="5"/>
  <c r="D3274" i="5"/>
  <c r="D3273" i="5"/>
  <c r="D3272" i="5"/>
  <c r="D3271" i="5"/>
  <c r="D3270" i="5"/>
  <c r="D3269" i="5"/>
  <c r="D3268" i="5"/>
  <c r="D3267" i="5"/>
  <c r="D3266" i="5"/>
  <c r="D3265" i="5"/>
  <c r="D3264" i="5"/>
  <c r="D3263" i="5"/>
  <c r="D3262" i="5"/>
  <c r="D3261" i="5"/>
  <c r="D3260" i="5"/>
  <c r="D3259" i="5"/>
  <c r="D3258" i="5"/>
  <c r="D3257" i="5"/>
  <c r="D3256" i="5"/>
  <c r="D3255" i="5"/>
  <c r="D3254" i="5"/>
  <c r="D3253" i="5"/>
  <c r="D3252" i="5"/>
  <c r="D3251" i="5"/>
  <c r="D3250" i="5"/>
  <c r="D3249" i="5"/>
  <c r="D3248" i="5"/>
  <c r="D3247" i="5"/>
  <c r="D3246" i="5"/>
  <c r="D3245" i="5"/>
  <c r="D3244" i="5"/>
  <c r="D3243" i="5"/>
  <c r="D3242" i="5"/>
  <c r="D3241" i="5"/>
  <c r="D3240" i="5"/>
  <c r="D3239" i="5"/>
  <c r="D3238" i="5"/>
  <c r="D3237" i="5"/>
  <c r="D3236" i="5"/>
  <c r="D3235" i="5"/>
  <c r="D3234" i="5"/>
  <c r="D3233" i="5"/>
  <c r="D3232" i="5"/>
  <c r="D3231" i="5"/>
  <c r="D3230" i="5"/>
  <c r="D3229" i="5"/>
  <c r="D3228" i="5"/>
  <c r="D3227" i="5"/>
  <c r="D3226" i="5"/>
  <c r="D3225" i="5"/>
  <c r="D3224" i="5"/>
  <c r="D3223" i="5"/>
  <c r="D3222" i="5"/>
  <c r="D3221" i="5"/>
  <c r="D3220" i="5"/>
  <c r="D3219" i="5"/>
  <c r="D3218" i="5"/>
  <c r="D3217" i="5"/>
  <c r="D3216" i="5"/>
  <c r="D3215" i="5"/>
  <c r="D3214" i="5"/>
  <c r="D3213" i="5"/>
  <c r="D3212" i="5"/>
  <c r="D3211" i="5"/>
  <c r="D3210" i="5"/>
  <c r="D3209" i="5"/>
  <c r="D3208" i="5"/>
  <c r="D3207" i="5"/>
  <c r="D3206" i="5"/>
  <c r="D3205" i="5"/>
  <c r="D3204" i="5"/>
  <c r="D3203" i="5"/>
  <c r="D3202" i="5"/>
  <c r="D3201" i="5"/>
  <c r="D3200" i="5"/>
  <c r="D3199" i="5"/>
  <c r="D3198" i="5"/>
  <c r="D3197" i="5"/>
  <c r="D3196" i="5"/>
  <c r="D3195" i="5"/>
  <c r="D3194" i="5"/>
  <c r="D3193" i="5"/>
  <c r="D3192" i="5"/>
  <c r="D3191" i="5"/>
  <c r="D3190" i="5"/>
  <c r="D3189" i="5"/>
  <c r="D3188" i="5"/>
  <c r="D3187" i="5"/>
  <c r="D3186" i="5"/>
  <c r="D3185" i="5"/>
  <c r="D3184" i="5"/>
  <c r="D3183" i="5"/>
  <c r="D3182" i="5"/>
  <c r="D3181" i="5"/>
  <c r="D3180" i="5"/>
  <c r="D3179" i="5"/>
  <c r="D3178" i="5"/>
  <c r="D3177" i="5"/>
  <c r="D3176" i="5"/>
  <c r="D3175" i="5"/>
  <c r="D3174" i="5"/>
  <c r="D3173" i="5"/>
  <c r="D3172" i="5"/>
  <c r="D3171" i="5"/>
  <c r="D3170" i="5"/>
  <c r="D3169" i="5"/>
  <c r="D3168" i="5"/>
  <c r="D3167" i="5"/>
  <c r="D3166" i="5"/>
  <c r="D3165" i="5"/>
  <c r="D3164" i="5"/>
  <c r="D3163" i="5"/>
  <c r="D3162" i="5"/>
  <c r="D3161" i="5"/>
  <c r="D3160" i="5"/>
  <c r="D3159" i="5"/>
  <c r="D3158" i="5"/>
  <c r="D3157" i="5"/>
  <c r="D3156" i="5"/>
  <c r="D3155" i="5"/>
  <c r="D3154" i="5"/>
  <c r="D3153" i="5"/>
  <c r="D3152" i="5"/>
  <c r="D3151" i="5"/>
  <c r="D3150" i="5"/>
  <c r="D3149" i="5"/>
  <c r="D3148" i="5"/>
  <c r="D3147" i="5"/>
  <c r="D3146" i="5"/>
  <c r="D3145" i="5"/>
  <c r="D3144" i="5"/>
  <c r="D3143" i="5"/>
  <c r="D3142" i="5"/>
  <c r="D3141" i="5"/>
  <c r="D3140" i="5"/>
  <c r="D3139" i="5"/>
  <c r="D3138" i="5"/>
  <c r="D3137" i="5"/>
  <c r="D3136" i="5"/>
  <c r="D3135" i="5"/>
  <c r="D3134" i="5"/>
  <c r="D3133" i="5"/>
  <c r="D3132" i="5"/>
  <c r="D3131" i="5"/>
  <c r="D3130" i="5"/>
  <c r="D3129" i="5"/>
  <c r="D3128" i="5"/>
  <c r="D3127" i="5"/>
  <c r="D3126" i="5"/>
  <c r="D3125" i="5"/>
  <c r="D3124" i="5"/>
  <c r="D3123" i="5"/>
  <c r="D3122" i="5"/>
  <c r="D3121" i="5"/>
  <c r="D3120" i="5"/>
  <c r="D3119" i="5"/>
  <c r="D3118" i="5"/>
  <c r="D3117" i="5"/>
  <c r="D3116" i="5"/>
  <c r="D3115" i="5"/>
  <c r="D3114" i="5"/>
  <c r="D3113" i="5"/>
  <c r="D3112" i="5"/>
  <c r="D3111" i="5"/>
  <c r="D3110" i="5"/>
  <c r="D3109" i="5"/>
  <c r="D3108" i="5"/>
  <c r="D3107" i="5"/>
  <c r="D3106" i="5"/>
  <c r="D3105" i="5"/>
  <c r="D3104" i="5"/>
  <c r="D3103" i="5"/>
  <c r="D3102" i="5"/>
  <c r="D3101" i="5"/>
  <c r="D3100" i="5"/>
  <c r="D3099" i="5"/>
  <c r="D3098" i="5"/>
  <c r="D3097" i="5"/>
  <c r="D3096" i="5"/>
  <c r="D3095" i="5"/>
  <c r="D3094" i="5"/>
  <c r="D3093" i="5"/>
  <c r="D3092" i="5"/>
  <c r="D3091" i="5"/>
  <c r="D3090" i="5"/>
  <c r="D3089" i="5"/>
  <c r="D3088" i="5"/>
  <c r="D3087" i="5"/>
  <c r="D3086" i="5"/>
  <c r="D3085" i="5"/>
  <c r="D3084" i="5"/>
  <c r="D3083" i="5"/>
  <c r="D3082" i="5"/>
  <c r="D3081" i="5"/>
  <c r="D3080" i="5"/>
  <c r="D3079" i="5"/>
  <c r="D3078" i="5"/>
  <c r="D3077" i="5"/>
  <c r="D3076" i="5"/>
  <c r="D3075" i="5"/>
  <c r="D3074" i="5"/>
  <c r="D3073" i="5"/>
  <c r="D3072" i="5"/>
  <c r="D3071" i="5"/>
  <c r="D3070" i="5"/>
  <c r="D3069" i="5"/>
  <c r="D3068" i="5"/>
  <c r="D3067" i="5"/>
  <c r="D3066" i="5"/>
  <c r="D3065" i="5"/>
  <c r="D3064" i="5"/>
  <c r="D3063" i="5"/>
  <c r="D3062" i="5"/>
  <c r="D3061" i="5"/>
  <c r="D3060" i="5"/>
  <c r="D3059" i="5"/>
  <c r="D3058" i="5"/>
  <c r="D3057" i="5"/>
  <c r="D3056" i="5"/>
  <c r="D3055" i="5"/>
  <c r="D3054" i="5"/>
  <c r="D3053" i="5"/>
  <c r="D3052" i="5"/>
  <c r="D3051" i="5"/>
  <c r="D3050" i="5"/>
  <c r="D3049" i="5"/>
  <c r="D3048" i="5"/>
  <c r="D3047" i="5"/>
  <c r="D3046" i="5"/>
  <c r="D3045" i="5"/>
  <c r="D3044" i="5"/>
  <c r="D3043" i="5"/>
  <c r="D3042" i="5"/>
  <c r="D3041" i="5"/>
  <c r="D3040" i="5"/>
  <c r="D3039" i="5"/>
  <c r="D3038" i="5"/>
  <c r="D3037" i="5"/>
  <c r="D3036" i="5"/>
  <c r="D3035" i="5"/>
  <c r="D3034" i="5"/>
  <c r="D3033" i="5"/>
  <c r="D3032" i="5"/>
  <c r="D3031" i="5"/>
  <c r="D3030" i="5"/>
  <c r="D3029" i="5"/>
  <c r="D3028" i="5"/>
  <c r="D3027" i="5"/>
  <c r="D3026" i="5"/>
  <c r="D3025" i="5"/>
  <c r="D3024" i="5"/>
  <c r="D3023" i="5"/>
  <c r="D3022" i="5"/>
  <c r="D3021" i="5"/>
  <c r="D3020" i="5"/>
  <c r="D3019" i="5"/>
  <c r="D3018" i="5"/>
  <c r="D3017" i="5"/>
  <c r="D3016" i="5"/>
  <c r="D3015" i="5"/>
  <c r="D3014" i="5"/>
  <c r="D3013" i="5"/>
  <c r="D3012" i="5"/>
  <c r="D3011" i="5"/>
  <c r="D3010" i="5"/>
  <c r="D3009" i="5"/>
  <c r="D3008" i="5"/>
  <c r="D3007" i="5"/>
  <c r="D3006" i="5"/>
  <c r="D3005" i="5"/>
  <c r="D3004" i="5"/>
  <c r="D3003" i="5"/>
  <c r="D3002" i="5"/>
  <c r="D3001" i="5"/>
  <c r="D3000" i="5"/>
  <c r="D2999" i="5"/>
  <c r="D2998" i="5"/>
  <c r="D2997" i="5"/>
  <c r="D2996" i="5"/>
  <c r="D2995" i="5"/>
  <c r="D2994" i="5"/>
  <c r="D2993" i="5"/>
  <c r="D2992" i="5"/>
  <c r="D2991" i="5"/>
  <c r="D2990" i="5"/>
  <c r="D2989" i="5"/>
  <c r="D2988" i="5"/>
  <c r="D2987" i="5"/>
  <c r="D2986" i="5"/>
  <c r="D2985" i="5"/>
  <c r="D2984" i="5"/>
  <c r="D2983" i="5"/>
  <c r="D2982" i="5"/>
  <c r="D2981" i="5"/>
  <c r="D2980" i="5"/>
  <c r="D2979" i="5"/>
  <c r="D2978" i="5"/>
  <c r="D2977" i="5"/>
  <c r="D2976" i="5"/>
  <c r="D2975" i="5"/>
  <c r="D2974" i="5"/>
  <c r="D2973" i="5"/>
  <c r="D2972" i="5"/>
  <c r="D2971" i="5"/>
  <c r="D2970" i="5"/>
  <c r="D2969" i="5"/>
  <c r="D2968" i="5"/>
  <c r="D2967" i="5"/>
  <c r="D2966" i="5"/>
  <c r="D2965" i="5"/>
  <c r="D2964" i="5"/>
  <c r="D2963" i="5"/>
  <c r="D2962" i="5"/>
  <c r="D2961" i="5"/>
  <c r="D2960" i="5"/>
  <c r="D2959" i="5"/>
  <c r="D2958" i="5"/>
  <c r="D2957" i="5"/>
  <c r="D2956" i="5"/>
  <c r="D2955" i="5"/>
  <c r="D2954" i="5"/>
  <c r="D2953" i="5"/>
  <c r="D2952" i="5"/>
  <c r="D2951" i="5"/>
  <c r="D2950" i="5"/>
  <c r="D2949" i="5"/>
  <c r="D2948" i="5"/>
  <c r="D2947" i="5"/>
  <c r="D2946" i="5"/>
  <c r="D2945" i="5"/>
  <c r="D2944" i="5"/>
  <c r="D2943" i="5"/>
  <c r="D2942" i="5"/>
  <c r="D2941" i="5"/>
  <c r="D2940" i="5"/>
  <c r="D2939" i="5"/>
  <c r="D2938" i="5"/>
  <c r="D2937" i="5"/>
  <c r="D2936" i="5"/>
  <c r="D2935" i="5"/>
  <c r="D2934" i="5"/>
  <c r="D2933" i="5"/>
  <c r="D2932" i="5"/>
  <c r="D2931" i="5"/>
  <c r="D2930" i="5"/>
  <c r="D2929" i="5"/>
  <c r="D2928" i="5"/>
  <c r="D2927" i="5"/>
  <c r="D2926" i="5"/>
  <c r="D2925" i="5"/>
  <c r="D2924" i="5"/>
  <c r="D2923" i="5"/>
  <c r="D2922" i="5"/>
  <c r="D2921" i="5"/>
  <c r="D2920" i="5"/>
  <c r="D2919" i="5"/>
  <c r="D2918" i="5"/>
  <c r="D2917" i="5"/>
  <c r="D2916" i="5"/>
  <c r="D2915" i="5"/>
  <c r="D2914" i="5"/>
  <c r="D2913" i="5"/>
  <c r="D2912" i="5"/>
  <c r="D2911" i="5"/>
  <c r="D2910" i="5"/>
  <c r="D2909" i="5"/>
  <c r="D2908" i="5"/>
  <c r="D2907" i="5"/>
  <c r="D2906" i="5"/>
  <c r="D2905" i="5"/>
  <c r="D2904" i="5"/>
  <c r="D2903" i="5"/>
  <c r="D2902" i="5"/>
  <c r="D2901" i="5"/>
  <c r="D2900" i="5"/>
  <c r="D2899" i="5"/>
  <c r="D2898" i="5"/>
  <c r="D2897" i="5"/>
  <c r="D2896" i="5"/>
  <c r="D2895" i="5"/>
  <c r="D2894" i="5"/>
  <c r="D2893" i="5"/>
  <c r="D2892" i="5"/>
  <c r="D2891" i="5"/>
  <c r="D2890" i="5"/>
  <c r="D2889" i="5"/>
  <c r="D2888" i="5"/>
  <c r="D2887" i="5"/>
  <c r="D2886" i="5"/>
  <c r="D2885" i="5"/>
  <c r="D2884" i="5"/>
  <c r="D2883" i="5"/>
  <c r="D2882" i="5"/>
  <c r="D2881" i="5"/>
  <c r="D2880" i="5"/>
  <c r="D2879" i="5"/>
  <c r="D2878" i="5"/>
  <c r="D2877" i="5"/>
  <c r="D2876" i="5"/>
  <c r="D2875" i="5"/>
  <c r="D2874" i="5"/>
  <c r="D2873" i="5"/>
  <c r="D2872" i="5"/>
  <c r="D2871" i="5"/>
  <c r="D2870" i="5"/>
  <c r="D2869" i="5"/>
  <c r="D2868" i="5"/>
  <c r="D2867" i="5"/>
  <c r="D2866" i="5"/>
  <c r="D2865" i="5"/>
  <c r="D2864" i="5"/>
  <c r="D2863" i="5"/>
  <c r="D2862" i="5"/>
  <c r="D2861" i="5"/>
  <c r="D2860" i="5"/>
  <c r="D2859" i="5"/>
  <c r="D2858" i="5"/>
  <c r="D2857" i="5"/>
  <c r="D2856" i="5"/>
  <c r="D2855" i="5"/>
  <c r="D2854" i="5"/>
  <c r="D2853" i="5"/>
  <c r="D2852" i="5"/>
  <c r="D2851" i="5"/>
  <c r="D2850" i="5"/>
  <c r="D2849" i="5"/>
  <c r="D2848" i="5"/>
  <c r="D2847" i="5"/>
  <c r="D2846" i="5"/>
  <c r="D2845" i="5"/>
  <c r="D2844" i="5"/>
  <c r="D2843" i="5"/>
  <c r="D2842" i="5"/>
  <c r="D2841" i="5"/>
  <c r="D2840" i="5"/>
  <c r="D2839" i="5"/>
  <c r="D2838" i="5"/>
  <c r="D2837" i="5"/>
  <c r="D2836" i="5"/>
  <c r="D2835" i="5"/>
  <c r="D2834" i="5"/>
  <c r="D2833" i="5"/>
  <c r="D2832" i="5"/>
  <c r="D2831" i="5"/>
  <c r="D2830" i="5"/>
  <c r="D2829" i="5"/>
  <c r="D2828" i="5"/>
  <c r="D2827" i="5"/>
  <c r="D2826" i="5"/>
  <c r="D2825" i="5"/>
  <c r="D2824" i="5"/>
  <c r="D2823" i="5"/>
  <c r="D2822" i="5"/>
  <c r="D2821" i="5"/>
  <c r="D2820" i="5"/>
  <c r="D2819" i="5"/>
  <c r="D2818" i="5"/>
  <c r="D2817" i="5"/>
  <c r="D2816" i="5"/>
  <c r="D2815" i="5"/>
  <c r="D2814" i="5"/>
  <c r="D2813" i="5"/>
  <c r="D2812" i="5"/>
  <c r="D2811" i="5"/>
  <c r="D2810" i="5"/>
  <c r="D2809" i="5"/>
  <c r="D2808" i="5"/>
  <c r="D2807" i="5"/>
  <c r="D2806" i="5"/>
  <c r="D2805" i="5"/>
  <c r="D2804" i="5"/>
  <c r="D2803" i="5"/>
  <c r="D2802" i="5"/>
  <c r="D2801" i="5"/>
  <c r="D2800" i="5"/>
  <c r="D2799" i="5"/>
  <c r="D2798" i="5"/>
  <c r="D2797" i="5"/>
  <c r="D2796" i="5"/>
  <c r="D2795" i="5"/>
  <c r="D2794" i="5"/>
  <c r="D2793" i="5"/>
  <c r="D2792" i="5"/>
  <c r="D2791" i="5"/>
  <c r="D2790" i="5"/>
  <c r="D2789" i="5"/>
  <c r="D2788" i="5"/>
  <c r="D2787" i="5"/>
  <c r="D2786" i="5"/>
  <c r="D2785" i="5"/>
  <c r="D2784" i="5"/>
  <c r="D2783" i="5"/>
  <c r="D2782" i="5"/>
  <c r="D2781" i="5"/>
  <c r="D2780" i="5"/>
  <c r="D2779" i="5"/>
  <c r="D2778" i="5"/>
  <c r="D2777" i="5"/>
  <c r="D2776" i="5"/>
  <c r="D2775" i="5"/>
  <c r="D2774" i="5"/>
  <c r="D2773" i="5"/>
  <c r="D2772" i="5"/>
  <c r="D2771" i="5"/>
  <c r="D2770" i="5"/>
  <c r="D2769" i="5"/>
  <c r="D2768" i="5"/>
  <c r="D2767" i="5"/>
  <c r="D2766" i="5"/>
  <c r="D2765" i="5"/>
  <c r="D2764" i="5"/>
  <c r="D2763" i="5"/>
  <c r="D2762" i="5"/>
  <c r="D2761" i="5"/>
  <c r="D2760" i="5"/>
  <c r="D2759" i="5"/>
  <c r="D2758" i="5"/>
  <c r="D2757" i="5"/>
  <c r="D2756" i="5"/>
  <c r="D2755" i="5"/>
  <c r="D2754" i="5"/>
  <c r="D2753" i="5"/>
  <c r="D2752" i="5"/>
  <c r="D2751" i="5"/>
  <c r="D2750" i="5"/>
  <c r="D2749" i="5"/>
  <c r="D2748" i="5"/>
  <c r="D2747" i="5"/>
  <c r="D2746" i="5"/>
  <c r="D2745" i="5"/>
  <c r="D2744" i="5"/>
  <c r="D2743" i="5"/>
  <c r="D2742" i="5"/>
  <c r="D2741" i="5"/>
  <c r="D2740" i="5"/>
  <c r="D2739" i="5"/>
  <c r="D2738" i="5"/>
  <c r="D2737" i="5"/>
  <c r="D2736" i="5"/>
  <c r="D2735" i="5"/>
  <c r="D2734" i="5"/>
  <c r="D2733" i="5"/>
  <c r="D2732" i="5"/>
  <c r="D2731" i="5"/>
  <c r="D2730" i="5"/>
  <c r="D2729" i="5"/>
  <c r="D2728" i="5"/>
  <c r="D2727" i="5"/>
  <c r="D2726" i="5"/>
  <c r="D2725" i="5"/>
  <c r="D2724" i="5"/>
  <c r="D2723" i="5"/>
  <c r="D2722" i="5"/>
  <c r="D2721" i="5"/>
  <c r="D2720" i="5"/>
  <c r="D2719" i="5"/>
  <c r="D2718" i="5"/>
  <c r="D2717" i="5"/>
  <c r="D2716" i="5"/>
  <c r="D2715" i="5"/>
  <c r="D2714" i="5"/>
  <c r="D2713" i="5"/>
  <c r="D2712" i="5"/>
  <c r="D2711" i="5"/>
  <c r="D2710" i="5"/>
  <c r="D2709" i="5"/>
  <c r="D2708" i="5"/>
  <c r="D2707" i="5"/>
  <c r="D2706" i="5"/>
  <c r="D2705" i="5"/>
  <c r="D2704" i="5"/>
  <c r="D2703" i="5"/>
  <c r="D2702" i="5"/>
  <c r="D2701" i="5"/>
  <c r="D2700" i="5"/>
  <c r="D2699" i="5"/>
  <c r="D2698" i="5"/>
  <c r="D2697" i="5"/>
  <c r="D2696" i="5"/>
  <c r="D2695" i="5"/>
  <c r="D2694" i="5"/>
  <c r="D2693" i="5"/>
  <c r="D2692" i="5"/>
  <c r="D2691" i="5"/>
  <c r="D2690" i="5"/>
  <c r="D2689" i="5"/>
  <c r="D2688" i="5"/>
  <c r="D2687" i="5"/>
  <c r="D2686" i="5"/>
  <c r="D2685" i="5"/>
  <c r="D2684" i="5"/>
  <c r="D2683" i="5"/>
  <c r="D2682" i="5"/>
  <c r="D2681" i="5"/>
  <c r="D2680" i="5"/>
  <c r="D2679" i="5"/>
  <c r="D2678" i="5"/>
  <c r="D2677" i="5"/>
  <c r="D2676" i="5"/>
  <c r="D2675" i="5"/>
  <c r="D2674" i="5"/>
  <c r="D2673" i="5"/>
  <c r="D2672" i="5"/>
  <c r="D2671" i="5"/>
  <c r="D2670" i="5"/>
  <c r="D2669" i="5"/>
  <c r="D2668" i="5"/>
  <c r="D2667" i="5"/>
  <c r="D2666" i="5"/>
  <c r="D2665" i="5"/>
  <c r="D2664" i="5"/>
  <c r="D2663" i="5"/>
  <c r="D2662" i="5"/>
  <c r="D2661" i="5"/>
  <c r="D2660" i="5"/>
  <c r="D2659" i="5"/>
  <c r="D2658" i="5"/>
  <c r="D2657" i="5"/>
  <c r="D2656" i="5"/>
  <c r="D2655" i="5"/>
  <c r="D2654" i="5"/>
  <c r="D2653" i="5"/>
  <c r="D2652" i="5"/>
  <c r="D2651" i="5"/>
  <c r="D2650" i="5"/>
  <c r="D2649" i="5"/>
  <c r="D2648" i="5"/>
  <c r="D2647" i="5"/>
  <c r="D2646" i="5"/>
  <c r="D2645" i="5"/>
  <c r="D2644" i="5"/>
  <c r="D2643" i="5"/>
  <c r="D2642" i="5"/>
  <c r="D2641" i="5"/>
  <c r="D2640" i="5"/>
  <c r="D2639" i="5"/>
  <c r="D2638" i="5"/>
  <c r="D2637" i="5"/>
  <c r="D2636" i="5"/>
  <c r="D2635" i="5"/>
  <c r="D2634" i="5"/>
  <c r="D2633" i="5"/>
  <c r="D2632" i="5"/>
  <c r="D2631" i="5"/>
  <c r="D2630" i="5"/>
  <c r="D2629" i="5"/>
  <c r="D2628" i="5"/>
  <c r="D2627" i="5"/>
  <c r="D2626" i="5"/>
  <c r="D2625" i="5"/>
  <c r="D2624" i="5"/>
  <c r="D2623" i="5"/>
  <c r="D2622" i="5"/>
  <c r="D2621" i="5"/>
  <c r="D2620" i="5"/>
  <c r="D2619" i="5"/>
  <c r="D2618" i="5"/>
  <c r="D2617" i="5"/>
  <c r="D2616" i="5"/>
  <c r="D2615" i="5"/>
  <c r="D2614" i="5"/>
  <c r="D2613" i="5"/>
  <c r="D2612" i="5"/>
  <c r="D2611" i="5"/>
  <c r="D2610" i="5"/>
  <c r="D2609" i="5"/>
  <c r="D2608" i="5"/>
  <c r="D2607" i="5"/>
  <c r="D2606" i="5"/>
  <c r="D2605" i="5"/>
  <c r="D2604" i="5"/>
  <c r="D2603" i="5"/>
  <c r="D2602" i="5"/>
  <c r="D2601" i="5"/>
  <c r="D2600" i="5"/>
  <c r="D2599" i="5"/>
  <c r="D2598" i="5"/>
  <c r="D2597" i="5"/>
  <c r="D2596" i="5"/>
  <c r="D2595" i="5"/>
  <c r="D2594" i="5"/>
  <c r="D2593" i="5"/>
  <c r="D2592" i="5"/>
  <c r="D2591" i="5"/>
  <c r="D2590" i="5"/>
  <c r="D2589" i="5"/>
  <c r="D2588" i="5"/>
  <c r="D2587" i="5"/>
  <c r="D2586" i="5"/>
  <c r="D2585" i="5"/>
  <c r="D2584" i="5"/>
  <c r="D2583" i="5"/>
  <c r="D2582" i="5"/>
  <c r="D2581" i="5"/>
  <c r="D2580" i="5"/>
  <c r="D2579" i="5"/>
  <c r="D2578" i="5"/>
  <c r="D2577" i="5"/>
  <c r="D2576" i="5"/>
  <c r="D2575" i="5"/>
  <c r="D2574" i="5"/>
  <c r="D2573" i="5"/>
  <c r="D2572" i="5"/>
  <c r="D2571" i="5"/>
  <c r="D2570" i="5"/>
  <c r="D2569" i="5"/>
  <c r="D2568" i="5"/>
  <c r="D2567" i="5"/>
  <c r="D2566" i="5"/>
  <c r="D2565" i="5"/>
  <c r="D2564" i="5"/>
  <c r="D2563" i="5"/>
  <c r="D2562" i="5"/>
  <c r="D2561" i="5"/>
  <c r="D2560" i="5"/>
  <c r="D2559" i="5"/>
  <c r="D2558" i="5"/>
  <c r="D2557" i="5"/>
  <c r="D2556" i="5"/>
  <c r="D2555" i="5"/>
  <c r="D2554" i="5"/>
  <c r="D2553" i="5"/>
  <c r="D2552" i="5"/>
  <c r="D2551" i="5"/>
  <c r="D2550" i="5"/>
  <c r="D2549" i="5"/>
  <c r="D2548" i="5"/>
  <c r="D2547" i="5"/>
  <c r="D2546" i="5"/>
  <c r="D2545" i="5"/>
  <c r="D2544" i="5"/>
  <c r="D2543" i="5"/>
  <c r="D2542" i="5"/>
  <c r="D2541" i="5"/>
  <c r="D2540" i="5"/>
  <c r="D2539" i="5"/>
  <c r="D2538" i="5"/>
  <c r="D2537" i="5"/>
  <c r="D2536" i="5"/>
  <c r="D2535" i="5"/>
  <c r="D2534" i="5"/>
  <c r="D2533" i="5"/>
  <c r="D2532" i="5"/>
  <c r="D2531" i="5"/>
  <c r="D2530" i="5"/>
  <c r="D2529" i="5"/>
  <c r="D2528" i="5"/>
  <c r="D2527" i="5"/>
  <c r="D2526" i="5"/>
  <c r="D2525" i="5"/>
  <c r="D2524" i="5"/>
  <c r="D2523" i="5"/>
  <c r="D2522" i="5"/>
  <c r="D2521" i="5"/>
  <c r="D2520" i="5"/>
  <c r="D2519" i="5"/>
  <c r="D2518" i="5"/>
  <c r="D2517" i="5"/>
  <c r="D2516" i="5"/>
  <c r="D2515" i="5"/>
  <c r="D2514" i="5"/>
  <c r="D2513" i="5"/>
  <c r="D2512" i="5"/>
  <c r="D2511" i="5"/>
  <c r="D2510" i="5"/>
  <c r="D2509" i="5"/>
  <c r="D2508" i="5"/>
  <c r="D2507" i="5"/>
  <c r="D2506" i="5"/>
  <c r="D2505" i="5"/>
  <c r="D2504" i="5"/>
  <c r="D2503" i="5"/>
  <c r="D2502" i="5"/>
  <c r="D2501" i="5"/>
  <c r="D2500" i="5"/>
  <c r="D2499" i="5"/>
  <c r="D2498" i="5"/>
  <c r="D2497" i="5"/>
  <c r="D2496" i="5"/>
  <c r="D2495" i="5"/>
  <c r="D2494" i="5"/>
  <c r="D2493" i="5"/>
  <c r="D2492" i="5"/>
  <c r="D2491" i="5"/>
  <c r="D2490" i="5"/>
  <c r="D2489" i="5"/>
  <c r="D2488" i="5"/>
  <c r="D2487" i="5"/>
  <c r="D2486" i="5"/>
  <c r="D2485" i="5"/>
  <c r="D2484" i="5"/>
  <c r="D2483" i="5"/>
  <c r="D2482" i="5"/>
  <c r="D2481" i="5"/>
  <c r="D2480" i="5"/>
  <c r="D2479" i="5"/>
  <c r="D2478" i="5"/>
  <c r="D2477" i="5"/>
  <c r="D2476" i="5"/>
  <c r="D2475" i="5"/>
  <c r="D2474" i="5"/>
  <c r="D2473" i="5"/>
  <c r="D2472" i="5"/>
  <c r="D2471" i="5"/>
  <c r="D2470" i="5"/>
  <c r="D2469" i="5"/>
  <c r="D2468" i="5"/>
  <c r="D2467" i="5"/>
  <c r="D2466" i="5"/>
  <c r="D2465" i="5"/>
  <c r="D2464" i="5"/>
  <c r="D2463" i="5"/>
  <c r="D2462" i="5"/>
  <c r="D2461" i="5"/>
  <c r="D2460" i="5"/>
  <c r="D2459" i="5"/>
  <c r="D2458" i="5"/>
  <c r="D2457" i="5"/>
  <c r="D2456" i="5"/>
  <c r="D2455" i="5"/>
  <c r="D2454" i="5"/>
  <c r="D2453" i="5"/>
  <c r="D2452" i="5"/>
  <c r="D2451" i="5"/>
  <c r="D2450" i="5"/>
  <c r="D2449" i="5"/>
  <c r="D2448" i="5"/>
  <c r="D2447" i="5"/>
  <c r="D2446" i="5"/>
  <c r="D2445" i="5"/>
  <c r="D2444" i="5"/>
  <c r="D2443" i="5"/>
  <c r="D2442" i="5"/>
  <c r="D2441" i="5"/>
  <c r="D2440" i="5"/>
  <c r="D2439" i="5"/>
  <c r="D2438" i="5"/>
  <c r="D2437" i="5"/>
  <c r="D2436" i="5"/>
  <c r="D2435" i="5"/>
  <c r="D2434" i="5"/>
  <c r="D2433" i="5"/>
  <c r="D2432" i="5"/>
  <c r="D2431" i="5"/>
  <c r="D2430" i="5"/>
  <c r="D2429" i="5"/>
  <c r="D2428" i="5"/>
  <c r="D2427" i="5"/>
  <c r="D2426" i="5"/>
  <c r="D2425" i="5"/>
  <c r="D2424" i="5"/>
  <c r="D2423" i="5"/>
  <c r="D2422" i="5"/>
  <c r="D2421" i="5"/>
  <c r="D2420" i="5"/>
  <c r="D2419" i="5"/>
  <c r="D2418" i="5"/>
  <c r="D2417" i="5"/>
  <c r="D2416" i="5"/>
  <c r="D2415" i="5"/>
  <c r="D2414" i="5"/>
  <c r="D2413" i="5"/>
  <c r="D2412" i="5"/>
  <c r="D2411" i="5"/>
  <c r="D2410" i="5"/>
  <c r="D2409" i="5"/>
  <c r="D2408" i="5"/>
  <c r="D2407" i="5"/>
  <c r="D2406" i="5"/>
  <c r="D2405" i="5"/>
  <c r="D2404" i="5"/>
  <c r="D2403" i="5"/>
  <c r="D2402" i="5"/>
  <c r="D2401" i="5"/>
  <c r="D2400" i="5"/>
  <c r="D2399" i="5"/>
  <c r="D2398" i="5"/>
  <c r="D2397" i="5"/>
  <c r="D2396" i="5"/>
  <c r="D2395" i="5"/>
  <c r="D2394" i="5"/>
  <c r="D2393" i="5"/>
  <c r="D2392" i="5"/>
  <c r="D2391" i="5"/>
  <c r="D2390" i="5"/>
  <c r="D2389" i="5"/>
  <c r="D2388" i="5"/>
  <c r="D2387" i="5"/>
  <c r="D2386" i="5"/>
  <c r="D2385" i="5"/>
  <c r="D2384" i="5"/>
  <c r="D2383" i="5"/>
  <c r="D2382" i="5"/>
  <c r="D2381" i="5"/>
  <c r="D2380" i="5"/>
  <c r="D2379" i="5"/>
  <c r="D2378" i="5"/>
  <c r="D2377" i="5"/>
  <c r="D2376" i="5"/>
  <c r="D2375" i="5"/>
  <c r="D2374" i="5"/>
  <c r="D2373" i="5"/>
  <c r="D2372" i="5"/>
  <c r="D2371" i="5"/>
  <c r="D2370" i="5"/>
  <c r="D2369" i="5"/>
  <c r="D2368" i="5"/>
  <c r="D2367" i="5"/>
  <c r="D2366" i="5"/>
  <c r="D2365" i="5"/>
  <c r="D2364" i="5"/>
  <c r="D2363" i="5"/>
  <c r="D2362" i="5"/>
  <c r="D2361" i="5"/>
  <c r="D2360" i="5"/>
  <c r="D2359" i="5"/>
  <c r="D2358" i="5"/>
  <c r="D2357" i="5"/>
  <c r="D2356" i="5"/>
  <c r="D2355" i="5"/>
  <c r="D2354" i="5"/>
  <c r="D2353" i="5"/>
  <c r="D2352" i="5"/>
  <c r="D2351" i="5"/>
  <c r="D2350" i="5"/>
  <c r="D2349" i="5"/>
  <c r="D2348" i="5"/>
  <c r="D2347" i="5"/>
  <c r="D2346" i="5"/>
  <c r="D2345" i="5"/>
  <c r="D2344" i="5"/>
  <c r="D2343" i="5"/>
  <c r="D2342" i="5"/>
  <c r="D2341" i="5"/>
  <c r="D2340" i="5"/>
  <c r="D2339" i="5"/>
  <c r="D2338" i="5"/>
  <c r="D2337" i="5"/>
  <c r="D2336" i="5"/>
  <c r="D2335" i="5"/>
  <c r="D2334" i="5"/>
  <c r="D2333" i="5"/>
  <c r="D2332" i="5"/>
  <c r="D2331" i="5"/>
  <c r="D2330" i="5"/>
  <c r="D2329" i="5"/>
  <c r="D2328" i="5"/>
  <c r="D2327" i="5"/>
  <c r="D2326" i="5"/>
  <c r="D2325" i="5"/>
  <c r="D2324" i="5"/>
  <c r="D2323" i="5"/>
  <c r="D2322" i="5"/>
  <c r="D2321" i="5"/>
  <c r="D2320" i="5"/>
  <c r="D2319" i="5"/>
  <c r="D2318" i="5"/>
  <c r="D2317" i="5"/>
  <c r="D2316" i="5"/>
  <c r="D2315" i="5"/>
  <c r="D2314" i="5"/>
  <c r="D2313" i="5"/>
  <c r="D2312" i="5"/>
  <c r="D2311" i="5"/>
  <c r="D2310" i="5"/>
  <c r="D2309" i="5"/>
  <c r="D2308" i="5"/>
  <c r="D2307" i="5"/>
  <c r="D2306" i="5"/>
  <c r="D2305" i="5"/>
  <c r="D2304" i="5"/>
  <c r="D2303" i="5"/>
  <c r="D2302" i="5"/>
  <c r="D2301" i="5"/>
  <c r="D2300" i="5"/>
  <c r="D2299" i="5"/>
  <c r="D2298" i="5"/>
  <c r="D2297" i="5"/>
  <c r="D2296" i="5"/>
  <c r="D2295" i="5"/>
  <c r="D2294" i="5"/>
  <c r="D2293" i="5"/>
  <c r="D2292" i="5"/>
  <c r="D2291" i="5"/>
  <c r="D2290" i="5"/>
  <c r="D2289" i="5"/>
  <c r="D2288" i="5"/>
  <c r="D2287" i="5"/>
  <c r="D2286" i="5"/>
  <c r="D2285" i="5"/>
  <c r="D2284" i="5"/>
  <c r="D2283" i="5"/>
  <c r="D2282" i="5"/>
  <c r="D2281" i="5"/>
  <c r="D2280" i="5"/>
  <c r="D2279" i="5"/>
  <c r="D2278" i="5"/>
  <c r="D2277" i="5"/>
  <c r="D2276" i="5"/>
  <c r="D2275" i="5"/>
  <c r="D2274" i="5"/>
  <c r="D2273" i="5"/>
  <c r="D2272" i="5"/>
  <c r="D2271" i="5"/>
  <c r="D2270" i="5"/>
  <c r="D2269" i="5"/>
  <c r="D2268" i="5"/>
  <c r="D2267" i="5"/>
  <c r="D2266" i="5"/>
  <c r="D2265" i="5"/>
  <c r="D2264" i="5"/>
  <c r="D2263" i="5"/>
  <c r="D2262" i="5"/>
  <c r="D2261" i="5"/>
  <c r="D2260" i="5"/>
  <c r="D2259" i="5"/>
  <c r="D2258" i="5"/>
  <c r="D2257" i="5"/>
  <c r="D2256" i="5"/>
  <c r="D2255" i="5"/>
  <c r="D2254" i="5"/>
  <c r="D2253" i="5"/>
  <c r="D2252" i="5"/>
  <c r="D2251" i="5"/>
  <c r="D2250" i="5"/>
  <c r="D2249" i="5"/>
  <c r="D2248" i="5"/>
  <c r="D2247" i="5"/>
  <c r="D2246" i="5"/>
  <c r="D2245" i="5"/>
  <c r="D2244" i="5"/>
  <c r="D2243" i="5"/>
  <c r="D2242" i="5"/>
  <c r="D2241" i="5"/>
  <c r="D2240" i="5"/>
  <c r="D2239" i="5"/>
  <c r="D2238" i="5"/>
  <c r="D2237" i="5"/>
  <c r="D2236" i="5"/>
  <c r="D2235" i="5"/>
  <c r="D2234" i="5"/>
  <c r="D2233" i="5"/>
  <c r="D2232" i="5"/>
  <c r="D2231" i="5"/>
  <c r="D2230" i="5"/>
  <c r="D2229" i="5"/>
  <c r="D2228" i="5"/>
  <c r="D2227" i="5"/>
  <c r="D2226" i="5"/>
  <c r="D2225" i="5"/>
  <c r="D2224" i="5"/>
  <c r="D2223" i="5"/>
  <c r="D2222" i="5"/>
  <c r="D2221" i="5"/>
  <c r="D2220" i="5"/>
  <c r="D2219" i="5"/>
  <c r="D2218" i="5"/>
  <c r="D2217" i="5"/>
  <c r="D2216" i="5"/>
  <c r="D2215" i="5"/>
  <c r="D2214" i="5"/>
  <c r="D2213" i="5"/>
  <c r="D2212" i="5"/>
  <c r="D2211" i="5"/>
  <c r="D2210" i="5"/>
  <c r="D2209" i="5"/>
  <c r="D2208" i="5"/>
  <c r="D2207" i="5"/>
  <c r="D2206" i="5"/>
  <c r="D2205" i="5"/>
  <c r="D2204" i="5"/>
  <c r="D2203" i="5"/>
  <c r="D2202" i="5"/>
  <c r="D2201" i="5"/>
  <c r="D2200" i="5"/>
  <c r="D2199" i="5"/>
  <c r="D2198" i="5"/>
  <c r="D2197" i="5"/>
  <c r="D2196" i="5"/>
  <c r="D2195" i="5"/>
  <c r="D2194" i="5"/>
  <c r="D2193" i="5"/>
  <c r="D2192" i="5"/>
  <c r="D2191" i="5"/>
  <c r="D2190" i="5"/>
  <c r="D2189" i="5"/>
  <c r="D2188" i="5"/>
  <c r="D2187" i="5"/>
  <c r="D2186" i="5"/>
  <c r="D2185" i="5"/>
  <c r="D2184" i="5"/>
  <c r="D2183" i="5"/>
  <c r="D2182" i="5"/>
  <c r="D2181" i="5"/>
  <c r="D2180" i="5"/>
  <c r="D2179" i="5"/>
  <c r="D2178" i="5"/>
  <c r="D2177" i="5"/>
  <c r="D2176" i="5"/>
  <c r="D2175" i="5"/>
  <c r="D2174" i="5"/>
  <c r="D2173" i="5"/>
  <c r="D2172" i="5"/>
  <c r="D2171" i="5"/>
  <c r="D2170" i="5"/>
  <c r="D2169" i="5"/>
  <c r="D2168" i="5"/>
  <c r="D2167" i="5"/>
  <c r="D2166" i="5"/>
  <c r="D2165" i="5"/>
  <c r="D2164" i="5"/>
  <c r="D2163" i="5"/>
  <c r="D2162" i="5"/>
  <c r="D2161" i="5"/>
  <c r="D2160" i="5"/>
  <c r="D2159" i="5"/>
  <c r="D2158" i="5"/>
  <c r="D2157" i="5"/>
  <c r="D2156" i="5"/>
  <c r="D2155" i="5"/>
  <c r="D2154" i="5"/>
  <c r="D2153" i="5"/>
  <c r="D2152" i="5"/>
  <c r="D2151" i="5"/>
  <c r="D2150" i="5"/>
  <c r="D2149" i="5"/>
  <c r="D2148" i="5"/>
  <c r="D2147" i="5"/>
  <c r="D2146" i="5"/>
  <c r="D2145" i="5"/>
  <c r="D2144" i="5"/>
  <c r="D2143" i="5"/>
  <c r="D2142" i="5"/>
  <c r="D2141" i="5"/>
  <c r="D2140" i="5"/>
  <c r="D2139" i="5"/>
  <c r="D2138" i="5"/>
  <c r="D2137" i="5"/>
  <c r="D2136" i="5"/>
  <c r="D2135" i="5"/>
  <c r="D2134" i="5"/>
  <c r="D2133" i="5"/>
  <c r="D2132" i="5"/>
  <c r="D2131" i="5"/>
  <c r="D2130" i="5"/>
  <c r="D2129" i="5"/>
  <c r="D2128" i="5"/>
  <c r="D2127" i="5"/>
  <c r="D2126" i="5"/>
  <c r="D2125" i="5"/>
  <c r="D2124" i="5"/>
  <c r="D2123" i="5"/>
  <c r="D2122" i="5"/>
  <c r="D2121" i="5"/>
  <c r="D2120" i="5"/>
  <c r="D2119" i="5"/>
  <c r="D2118" i="5"/>
  <c r="D2117" i="5"/>
  <c r="D2116" i="5"/>
  <c r="D2115" i="5"/>
  <c r="D2114" i="5"/>
  <c r="D2113" i="5"/>
  <c r="D2112" i="5"/>
  <c r="D2111" i="5"/>
  <c r="D2110" i="5"/>
  <c r="D2109" i="5"/>
  <c r="D2108" i="5"/>
  <c r="D2107" i="5"/>
  <c r="D2106" i="5"/>
  <c r="D2105" i="5"/>
  <c r="D2104" i="5"/>
  <c r="D2103" i="5"/>
  <c r="D2102" i="5"/>
  <c r="D2101" i="5"/>
  <c r="D2100" i="5"/>
  <c r="D2099" i="5"/>
  <c r="D2098" i="5"/>
  <c r="D2097" i="5"/>
  <c r="D2096" i="5"/>
  <c r="D2095" i="5"/>
  <c r="D2094" i="5"/>
  <c r="D2093" i="5"/>
  <c r="D2092" i="5"/>
  <c r="D2091" i="5"/>
  <c r="D2090" i="5"/>
  <c r="D2089" i="5"/>
  <c r="D2088" i="5"/>
  <c r="D2087" i="5"/>
  <c r="D2086" i="5"/>
  <c r="D2085" i="5"/>
  <c r="D2084" i="5"/>
  <c r="D2083" i="5"/>
  <c r="D2082" i="5"/>
  <c r="D2081" i="5"/>
  <c r="D2080" i="5"/>
  <c r="D2079" i="5"/>
  <c r="D2078" i="5"/>
  <c r="D2077" i="5"/>
  <c r="D2076" i="5"/>
  <c r="D2075" i="5"/>
  <c r="D2074" i="5"/>
  <c r="D2073" i="5"/>
  <c r="D2072" i="5"/>
  <c r="D2071" i="5"/>
  <c r="D2070" i="5"/>
  <c r="D2069" i="5"/>
  <c r="D2068" i="5"/>
  <c r="D2067" i="5"/>
  <c r="D2066" i="5"/>
  <c r="D2065" i="5"/>
  <c r="D2064" i="5"/>
  <c r="D2063" i="5"/>
  <c r="D2062" i="5"/>
  <c r="D2061" i="5"/>
  <c r="D2060" i="5"/>
  <c r="D2059" i="5"/>
  <c r="D2058" i="5"/>
  <c r="D2057" i="5"/>
  <c r="D2056" i="5"/>
  <c r="D2055" i="5"/>
  <c r="D2054" i="5"/>
  <c r="D2053" i="5"/>
  <c r="D2052" i="5"/>
  <c r="D2051" i="5"/>
  <c r="D2050" i="5"/>
  <c r="D2049" i="5"/>
  <c r="D2048" i="5"/>
  <c r="D2047" i="5"/>
  <c r="D2046" i="5"/>
  <c r="D2045" i="5"/>
  <c r="D2044" i="5"/>
  <c r="D2043" i="5"/>
  <c r="D2042" i="5"/>
  <c r="D2041" i="5"/>
  <c r="D2040" i="5"/>
  <c r="D2039" i="5"/>
  <c r="D2038" i="5"/>
  <c r="D2037" i="5"/>
  <c r="D2036" i="5"/>
  <c r="D2035" i="5"/>
  <c r="D2034" i="5"/>
  <c r="D2033" i="5"/>
  <c r="D2032" i="5"/>
  <c r="D2031" i="5"/>
  <c r="D2030" i="5"/>
  <c r="D2029" i="5"/>
  <c r="D2028" i="5"/>
  <c r="D2027" i="5"/>
  <c r="D2026" i="5"/>
  <c r="D2025" i="5"/>
  <c r="D2024" i="5"/>
  <c r="D2023" i="5"/>
  <c r="D2022" i="5"/>
  <c r="D2021" i="5"/>
  <c r="D2020" i="5"/>
  <c r="D2019" i="5"/>
  <c r="D2018" i="5"/>
  <c r="D2017" i="5"/>
  <c r="D2016" i="5"/>
  <c r="D2015" i="5"/>
  <c r="D2014" i="5"/>
  <c r="D2013" i="5"/>
  <c r="D2012" i="5"/>
  <c r="D2011" i="5"/>
  <c r="D2010" i="5"/>
  <c r="D2009" i="5"/>
  <c r="D2008" i="5"/>
  <c r="D2007" i="5"/>
  <c r="D2006" i="5"/>
  <c r="D2005" i="5"/>
  <c r="D2004" i="5"/>
  <c r="D2003" i="5"/>
  <c r="D2002" i="5"/>
  <c r="D2001" i="5"/>
  <c r="D2000" i="5"/>
  <c r="D1999" i="5"/>
  <c r="D1998" i="5"/>
  <c r="D1997" i="5"/>
  <c r="D1996" i="5"/>
  <c r="D1995" i="5"/>
  <c r="D1994" i="5"/>
  <c r="D1993" i="5"/>
  <c r="D1992" i="5"/>
  <c r="D1991" i="5"/>
  <c r="D1990" i="5"/>
  <c r="D1989" i="5"/>
  <c r="D1988" i="5"/>
  <c r="D1987" i="5"/>
  <c r="D1986" i="5"/>
  <c r="D1985" i="5"/>
  <c r="D1984" i="5"/>
  <c r="D1983" i="5"/>
  <c r="D1982" i="5"/>
  <c r="D1981" i="5"/>
  <c r="D1980" i="5"/>
  <c r="D1979" i="5"/>
  <c r="D1978" i="5"/>
  <c r="D1977" i="5"/>
  <c r="D1976" i="5"/>
  <c r="D1975" i="5"/>
  <c r="D1974" i="5"/>
  <c r="D1973" i="5"/>
  <c r="D1972" i="5"/>
  <c r="D1971" i="5"/>
  <c r="D1970" i="5"/>
  <c r="D1969" i="5"/>
  <c r="D1968" i="5"/>
  <c r="D1967" i="5"/>
  <c r="D1966" i="5"/>
  <c r="D1965" i="5"/>
  <c r="D1964" i="5"/>
  <c r="D1963" i="5"/>
  <c r="D1962" i="5"/>
  <c r="D1961" i="5"/>
  <c r="D1960" i="5"/>
  <c r="D1959" i="5"/>
  <c r="D1958" i="5"/>
  <c r="D1957" i="5"/>
  <c r="D1956" i="5"/>
  <c r="D1955" i="5"/>
  <c r="D1954" i="5"/>
  <c r="D1953" i="5"/>
  <c r="D1952" i="5"/>
  <c r="D1951" i="5"/>
  <c r="D1950" i="5"/>
  <c r="D1949" i="5"/>
  <c r="D1948" i="5"/>
  <c r="D1947" i="5"/>
  <c r="D1946" i="5"/>
  <c r="D1945" i="5"/>
  <c r="D1944" i="5"/>
  <c r="D1943" i="5"/>
  <c r="D1942" i="5"/>
  <c r="D1941" i="5"/>
  <c r="D1940" i="5"/>
  <c r="D1939" i="5"/>
  <c r="D1938" i="5"/>
  <c r="D1937" i="5"/>
  <c r="D1936" i="5"/>
  <c r="D1935" i="5"/>
  <c r="D1934" i="5"/>
  <c r="D1933" i="5"/>
  <c r="D1932" i="5"/>
  <c r="D1931" i="5"/>
  <c r="D1930" i="5"/>
  <c r="D1929" i="5"/>
  <c r="D1928" i="5"/>
  <c r="D1927" i="5"/>
  <c r="D1926" i="5"/>
  <c r="D1925" i="5"/>
  <c r="D1924" i="5"/>
  <c r="D1923" i="5"/>
  <c r="D1922" i="5"/>
  <c r="D1921" i="5"/>
  <c r="D1920" i="5"/>
  <c r="D1919" i="5"/>
  <c r="D1918" i="5"/>
  <c r="D1917" i="5"/>
  <c r="D1916" i="5"/>
  <c r="D1915" i="5"/>
  <c r="D1914" i="5"/>
  <c r="D1913" i="5"/>
  <c r="D1912" i="5"/>
  <c r="D1911" i="5"/>
  <c r="D1910" i="5"/>
  <c r="D1909" i="5"/>
  <c r="D1908" i="5"/>
  <c r="D1907" i="5"/>
  <c r="D1906" i="5"/>
  <c r="D1905" i="5"/>
  <c r="D1904" i="5"/>
  <c r="D1903" i="5"/>
  <c r="D1902" i="5"/>
  <c r="D1901" i="5"/>
  <c r="D1900" i="5"/>
  <c r="D1899" i="5"/>
  <c r="D1898" i="5"/>
  <c r="D1897" i="5"/>
  <c r="D1896" i="5"/>
  <c r="D1895" i="5"/>
  <c r="D1894" i="5"/>
  <c r="D1893" i="5"/>
  <c r="D1892" i="5"/>
  <c r="D1891" i="5"/>
  <c r="D1890" i="5"/>
  <c r="D1889" i="5"/>
  <c r="D1888" i="5"/>
  <c r="D1887" i="5"/>
  <c r="D1886" i="5"/>
  <c r="D1885" i="5"/>
  <c r="D1884" i="5"/>
  <c r="D1883" i="5"/>
  <c r="D1882" i="5"/>
  <c r="D1881" i="5"/>
  <c r="D1880" i="5"/>
  <c r="D1879" i="5"/>
  <c r="D1878" i="5"/>
  <c r="D1877" i="5"/>
  <c r="D1876" i="5"/>
  <c r="D1875" i="5"/>
  <c r="D1874" i="5"/>
  <c r="D1873" i="5"/>
  <c r="D1872" i="5"/>
  <c r="D1871" i="5"/>
  <c r="D1870" i="5"/>
  <c r="D1869" i="5"/>
  <c r="D1868" i="5"/>
  <c r="D1867" i="5"/>
  <c r="D1866" i="5"/>
  <c r="D1865" i="5"/>
  <c r="D1864" i="5"/>
  <c r="D1863" i="5"/>
  <c r="D1862" i="5"/>
  <c r="D1861" i="5"/>
  <c r="D1860" i="5"/>
  <c r="D1859" i="5"/>
  <c r="D1858" i="5"/>
  <c r="D1857" i="5"/>
  <c r="D1856" i="5"/>
  <c r="D1855" i="5"/>
  <c r="D1854" i="5"/>
  <c r="D1853" i="5"/>
  <c r="D1852" i="5"/>
  <c r="D1851" i="5"/>
  <c r="D1850" i="5"/>
  <c r="D1849" i="5"/>
  <c r="D1848" i="5"/>
  <c r="D1847" i="5"/>
  <c r="D1846" i="5"/>
  <c r="D1845" i="5"/>
  <c r="D1844" i="5"/>
  <c r="D1843" i="5"/>
  <c r="D1842" i="5"/>
  <c r="D1841" i="5"/>
  <c r="D1840" i="5"/>
  <c r="D1839" i="5"/>
  <c r="D1838" i="5"/>
  <c r="D1837" i="5"/>
  <c r="D1836" i="5"/>
  <c r="D1835" i="5"/>
  <c r="D1834" i="5"/>
  <c r="D1833" i="5"/>
  <c r="D1832" i="5"/>
  <c r="D1831" i="5"/>
  <c r="D1830" i="5"/>
  <c r="D1829" i="5"/>
  <c r="D1828" i="5"/>
  <c r="D1827" i="5"/>
  <c r="D1826" i="5"/>
  <c r="D1825" i="5"/>
  <c r="D1824" i="5"/>
  <c r="D1823" i="5"/>
  <c r="D1822" i="5"/>
  <c r="D1821" i="5"/>
  <c r="D1820" i="5"/>
  <c r="D1819" i="5"/>
  <c r="D1818" i="5"/>
  <c r="D1817" i="5"/>
  <c r="D1816" i="5"/>
  <c r="D1815" i="5"/>
  <c r="D1814" i="5"/>
  <c r="D1813" i="5"/>
  <c r="D1812" i="5"/>
  <c r="D1811" i="5"/>
  <c r="D1810" i="5"/>
  <c r="D1809" i="5"/>
  <c r="D1808" i="5"/>
  <c r="D1807" i="5"/>
  <c r="D1806" i="5"/>
  <c r="D1805" i="5"/>
  <c r="D1804" i="5"/>
  <c r="D1803" i="5"/>
  <c r="D1802" i="5"/>
  <c r="D1801" i="5"/>
  <c r="D1800" i="5"/>
  <c r="D1799" i="5"/>
  <c r="D1798" i="5"/>
  <c r="D1797" i="5"/>
  <c r="D1796" i="5"/>
  <c r="D1795" i="5"/>
  <c r="D1794" i="5"/>
  <c r="D1793" i="5"/>
  <c r="D1792" i="5"/>
  <c r="D1791" i="5"/>
  <c r="D1790" i="5"/>
  <c r="D1789" i="5"/>
  <c r="D1788" i="5"/>
  <c r="D1787" i="5"/>
  <c r="D1786" i="5"/>
  <c r="D1785" i="5"/>
  <c r="D1784" i="5"/>
  <c r="D1783" i="5"/>
  <c r="D1782" i="5"/>
  <c r="D1781" i="5"/>
  <c r="D1780" i="5"/>
  <c r="D1779" i="5"/>
  <c r="D1778" i="5"/>
  <c r="D1777" i="5"/>
  <c r="D1776" i="5"/>
  <c r="D1775" i="5"/>
  <c r="D1774" i="5"/>
  <c r="D1773" i="5"/>
  <c r="D1772" i="5"/>
  <c r="D1771" i="5"/>
  <c r="D1770" i="5"/>
  <c r="D1769" i="5"/>
  <c r="D1768" i="5"/>
  <c r="D1767" i="5"/>
  <c r="D1766" i="5"/>
  <c r="D1765" i="5"/>
  <c r="D1764" i="5"/>
  <c r="D1763" i="5"/>
  <c r="D1762" i="5"/>
  <c r="D1761" i="5"/>
  <c r="D1760" i="5"/>
  <c r="D1759" i="5"/>
  <c r="D1758" i="5"/>
  <c r="D1757" i="5"/>
  <c r="D1756" i="5"/>
  <c r="D1755" i="5"/>
  <c r="D1754" i="5"/>
  <c r="D1753" i="5"/>
  <c r="D1752" i="5"/>
  <c r="D1751" i="5"/>
  <c r="D1750" i="5"/>
  <c r="D1749" i="5"/>
  <c r="D1748" i="5"/>
  <c r="D1747" i="5"/>
  <c r="D1746" i="5"/>
  <c r="D1745" i="5"/>
  <c r="D1744" i="5"/>
  <c r="D1743" i="5"/>
  <c r="D1742" i="5"/>
  <c r="D1741" i="5"/>
  <c r="D1740" i="5"/>
  <c r="D1739" i="5"/>
  <c r="D1738" i="5"/>
  <c r="D1737" i="5"/>
  <c r="D1736" i="5"/>
  <c r="D1735" i="5"/>
  <c r="D1734" i="5"/>
  <c r="D1733" i="5"/>
  <c r="D1732" i="5"/>
  <c r="D1731" i="5"/>
  <c r="D1730" i="5"/>
  <c r="D1729" i="5"/>
  <c r="D1728" i="5"/>
  <c r="D1727" i="5"/>
  <c r="D1726" i="5"/>
  <c r="D1725" i="5"/>
  <c r="D1724" i="5"/>
  <c r="D1723" i="5"/>
  <c r="D1722" i="5"/>
  <c r="D1721" i="5"/>
  <c r="D1720" i="5"/>
  <c r="D1719" i="5"/>
  <c r="D1718" i="5"/>
  <c r="D1717" i="5"/>
  <c r="D1716" i="5"/>
  <c r="D1715" i="5"/>
  <c r="D1714" i="5"/>
  <c r="D1713" i="5"/>
  <c r="D1712" i="5"/>
  <c r="D1711" i="5"/>
  <c r="D1710" i="5"/>
  <c r="D1709" i="5"/>
  <c r="D1708" i="5"/>
  <c r="D1707" i="5"/>
  <c r="D1706" i="5"/>
  <c r="D1705" i="5"/>
  <c r="D1704" i="5"/>
  <c r="D1703" i="5"/>
  <c r="D1702" i="5"/>
  <c r="D1701" i="5"/>
  <c r="D1700" i="5"/>
  <c r="D1699" i="5"/>
  <c r="D1698" i="5"/>
  <c r="D1697" i="5"/>
  <c r="D1696" i="5"/>
  <c r="D1695" i="5"/>
  <c r="D1694" i="5"/>
  <c r="D1693" i="5"/>
  <c r="D1692" i="5"/>
  <c r="D1691" i="5"/>
  <c r="D1690" i="5"/>
  <c r="D1689" i="5"/>
  <c r="D1688" i="5"/>
  <c r="D1687" i="5"/>
  <c r="D1686" i="5"/>
  <c r="D1685" i="5"/>
  <c r="D1684" i="5"/>
  <c r="D1683" i="5"/>
  <c r="D1682" i="5"/>
  <c r="D1681" i="5"/>
  <c r="D1680" i="5"/>
  <c r="D1679" i="5"/>
  <c r="D1678" i="5"/>
  <c r="D1677" i="5"/>
  <c r="D1676" i="5"/>
  <c r="D1675" i="5"/>
  <c r="D1674" i="5"/>
  <c r="D1673" i="5"/>
  <c r="D1672" i="5"/>
  <c r="D1671" i="5"/>
  <c r="D1670" i="5"/>
  <c r="D1669" i="5"/>
  <c r="D1668" i="5"/>
  <c r="D1667" i="5"/>
  <c r="D1666" i="5"/>
  <c r="D1665" i="5"/>
  <c r="D1664" i="5"/>
  <c r="D1663" i="5"/>
  <c r="D1662" i="5"/>
  <c r="D1661" i="5"/>
  <c r="D1660" i="5"/>
  <c r="D1659" i="5"/>
  <c r="D1658" i="5"/>
  <c r="D1657" i="5"/>
  <c r="D1656" i="5"/>
  <c r="D1655" i="5"/>
  <c r="D1654" i="5"/>
  <c r="D1653" i="5"/>
  <c r="D1652" i="5"/>
  <c r="D1651" i="5"/>
  <c r="D1650" i="5"/>
  <c r="D1649" i="5"/>
  <c r="D1648" i="5"/>
  <c r="D1647" i="5"/>
  <c r="D1646" i="5"/>
  <c r="D1645" i="5"/>
  <c r="D1644" i="5"/>
  <c r="D1643" i="5"/>
  <c r="D1642" i="5"/>
  <c r="D1641" i="5"/>
  <c r="D1640" i="5"/>
  <c r="D1639" i="5"/>
  <c r="D1638" i="5"/>
  <c r="D1637" i="5"/>
  <c r="D1636" i="5"/>
  <c r="D1635" i="5"/>
  <c r="D1634" i="5"/>
  <c r="D1633" i="5"/>
  <c r="D1632" i="5"/>
  <c r="D1631" i="5"/>
  <c r="D1630" i="5"/>
  <c r="D1629" i="5"/>
  <c r="D1628" i="5"/>
  <c r="D1627" i="5"/>
  <c r="D1626" i="5"/>
  <c r="D1625" i="5"/>
  <c r="D1624" i="5"/>
  <c r="D1623" i="5"/>
  <c r="D1622" i="5"/>
  <c r="D1621" i="5"/>
  <c r="D1620" i="5"/>
  <c r="D1619" i="5"/>
  <c r="D1618" i="5"/>
  <c r="D1617" i="5"/>
  <c r="D1616" i="5"/>
  <c r="D1615" i="5"/>
  <c r="D1614" i="5"/>
  <c r="D1613" i="5"/>
  <c r="D1612" i="5"/>
  <c r="D1611" i="5"/>
  <c r="D1610" i="5"/>
  <c r="D1609" i="5"/>
  <c r="D1608" i="5"/>
  <c r="D1607" i="5"/>
  <c r="D1606" i="5"/>
  <c r="D1605" i="5"/>
  <c r="D1604" i="5"/>
  <c r="D1603" i="5"/>
  <c r="D1602" i="5"/>
  <c r="D1601" i="5"/>
  <c r="D1600" i="5"/>
  <c r="D1599" i="5"/>
  <c r="D1598" i="5"/>
  <c r="D1597" i="5"/>
  <c r="D1596" i="5"/>
  <c r="D1595" i="5"/>
  <c r="D1594" i="5"/>
  <c r="D1593" i="5"/>
  <c r="D1592" i="5"/>
  <c r="D1591" i="5"/>
  <c r="D1590" i="5"/>
  <c r="D1589" i="5"/>
  <c r="D1588" i="5"/>
  <c r="D1587" i="5"/>
  <c r="D1586" i="5"/>
  <c r="D1585" i="5"/>
  <c r="D1584" i="5"/>
  <c r="D1583" i="5"/>
  <c r="D1582" i="5"/>
  <c r="D1581" i="5"/>
  <c r="D1580" i="5"/>
  <c r="D1579" i="5"/>
  <c r="D1578" i="5"/>
  <c r="D1577" i="5"/>
  <c r="D1576" i="5"/>
  <c r="D1575" i="5"/>
  <c r="D1574" i="5"/>
  <c r="D1573" i="5"/>
  <c r="D1572" i="5"/>
  <c r="D1571" i="5"/>
  <c r="D1570" i="5"/>
  <c r="D1569" i="5"/>
  <c r="D1568" i="5"/>
  <c r="D1567" i="5"/>
  <c r="D1566" i="5"/>
  <c r="D1565" i="5"/>
  <c r="D1564" i="5"/>
  <c r="D1563" i="5"/>
  <c r="D1562" i="5"/>
  <c r="D1561" i="5"/>
  <c r="D1560" i="5"/>
  <c r="D1559" i="5"/>
  <c r="D1558" i="5"/>
  <c r="D1557" i="5"/>
  <c r="D1556" i="5"/>
  <c r="D1555" i="5"/>
  <c r="D1554" i="5"/>
  <c r="D1553" i="5"/>
  <c r="D1552" i="5"/>
  <c r="D1551" i="5"/>
  <c r="D1550" i="5"/>
  <c r="D1549" i="5"/>
  <c r="D1548" i="5"/>
  <c r="D1547" i="5"/>
  <c r="D1546" i="5"/>
  <c r="D1545" i="5"/>
  <c r="D1544" i="5"/>
  <c r="D1543" i="5"/>
  <c r="D1542" i="5"/>
  <c r="D1541" i="5"/>
  <c r="D1540" i="5"/>
  <c r="D1539" i="5"/>
  <c r="D1538" i="5"/>
  <c r="D1537" i="5"/>
  <c r="D1536" i="5"/>
  <c r="D1535" i="5"/>
  <c r="D1534" i="5"/>
  <c r="D1533" i="5"/>
  <c r="D1532" i="5"/>
  <c r="D1531" i="5"/>
  <c r="D1530" i="5"/>
  <c r="D1529" i="5"/>
  <c r="D1528" i="5"/>
  <c r="D1527" i="5"/>
  <c r="D1526" i="5"/>
  <c r="D1525" i="5"/>
  <c r="D1524" i="5"/>
  <c r="D1523" i="5"/>
  <c r="D1522" i="5"/>
  <c r="D1521" i="5"/>
  <c r="D1520" i="5"/>
  <c r="D1519" i="5"/>
  <c r="D1518" i="5"/>
  <c r="D1517" i="5"/>
  <c r="D1516" i="5"/>
  <c r="D1515" i="5"/>
  <c r="D1514" i="5"/>
  <c r="D1513" i="5"/>
  <c r="D1512" i="5"/>
  <c r="D1511" i="5"/>
  <c r="D1510" i="5"/>
  <c r="D1509" i="5"/>
  <c r="D1508" i="5"/>
  <c r="D1507" i="5"/>
  <c r="D1506" i="5"/>
  <c r="D1505" i="5"/>
  <c r="D1504" i="5"/>
  <c r="D1503" i="5"/>
  <c r="D1502" i="5"/>
  <c r="D1501" i="5"/>
  <c r="D1500" i="5"/>
  <c r="D1499" i="5"/>
  <c r="D1498" i="5"/>
  <c r="D1497" i="5"/>
  <c r="D1496" i="5"/>
  <c r="D1495" i="5"/>
  <c r="D1494" i="5"/>
  <c r="D1493" i="5"/>
  <c r="D1492" i="5"/>
  <c r="D1491" i="5"/>
  <c r="D1490" i="5"/>
  <c r="D1489" i="5"/>
  <c r="D1488" i="5"/>
  <c r="D1487" i="5"/>
  <c r="D1486" i="5"/>
  <c r="D1485" i="5"/>
  <c r="D1484" i="5"/>
  <c r="D1483" i="5"/>
  <c r="D1482" i="5"/>
  <c r="D1481" i="5"/>
  <c r="D1480" i="5"/>
  <c r="D1479" i="5"/>
  <c r="D1478" i="5"/>
  <c r="D1477" i="5"/>
  <c r="D1476" i="5"/>
  <c r="D1475" i="5"/>
  <c r="D1474" i="5"/>
  <c r="D1473" i="5"/>
  <c r="D1472" i="5"/>
  <c r="D1471" i="5"/>
  <c r="D1470" i="5"/>
  <c r="D1469" i="5"/>
  <c r="D1468" i="5"/>
  <c r="D1467" i="5"/>
  <c r="D1466" i="5"/>
  <c r="D1465" i="5"/>
  <c r="D1464" i="5"/>
  <c r="D1463" i="5"/>
  <c r="D1462" i="5"/>
  <c r="D1461" i="5"/>
  <c r="D1460" i="5"/>
  <c r="D1459" i="5"/>
  <c r="D1458" i="5"/>
  <c r="D1457" i="5"/>
  <c r="D1456" i="5"/>
  <c r="D1455" i="5"/>
  <c r="D1454" i="5"/>
  <c r="D1453" i="5"/>
  <c r="D1452" i="5"/>
  <c r="D1451" i="5"/>
  <c r="D1450" i="5"/>
  <c r="D1449" i="5"/>
  <c r="D1448" i="5"/>
  <c r="D1447" i="5"/>
  <c r="D1446" i="5"/>
  <c r="D1445" i="5"/>
  <c r="D1444" i="5"/>
  <c r="D1443" i="5"/>
  <c r="D1442" i="5"/>
  <c r="D1441" i="5"/>
  <c r="D1440" i="5"/>
  <c r="D1439" i="5"/>
  <c r="D1438" i="5"/>
  <c r="D1437" i="5"/>
  <c r="D1436" i="5"/>
  <c r="D1435" i="5"/>
  <c r="D1434" i="5"/>
  <c r="D1433" i="5"/>
  <c r="D1432" i="5"/>
  <c r="D1431" i="5"/>
  <c r="D1430" i="5"/>
  <c r="D1429" i="5"/>
  <c r="D1428" i="5"/>
  <c r="D1427" i="5"/>
  <c r="D1426" i="5"/>
  <c r="D1425" i="5"/>
  <c r="D1424" i="5"/>
  <c r="D1423" i="5"/>
  <c r="D1422" i="5"/>
  <c r="D1421" i="5"/>
  <c r="D1420" i="5"/>
  <c r="D1419" i="5"/>
  <c r="D1418" i="5"/>
  <c r="D1417" i="5"/>
  <c r="D1416" i="5"/>
  <c r="D1415" i="5"/>
  <c r="D1414" i="5"/>
  <c r="D1413" i="5"/>
  <c r="D1412" i="5"/>
  <c r="D1411" i="5"/>
  <c r="D1410" i="5"/>
  <c r="D1409" i="5"/>
  <c r="D1408" i="5"/>
  <c r="D1407" i="5"/>
  <c r="D1406" i="5"/>
  <c r="D1405" i="5"/>
  <c r="D1404" i="5"/>
  <c r="D1403" i="5"/>
  <c r="D1402" i="5"/>
  <c r="D1401" i="5"/>
  <c r="D1400" i="5"/>
  <c r="D1399" i="5"/>
  <c r="D1398" i="5"/>
  <c r="D1397" i="5"/>
  <c r="D1396" i="5"/>
  <c r="D1395" i="5"/>
  <c r="D1394" i="5"/>
  <c r="D1393" i="5"/>
  <c r="D1392" i="5"/>
  <c r="D1391" i="5"/>
  <c r="D1390" i="5"/>
  <c r="D1389" i="5"/>
  <c r="D1388" i="5"/>
  <c r="D1387" i="5"/>
  <c r="D1386" i="5"/>
  <c r="D1385" i="5"/>
  <c r="D1384" i="5"/>
  <c r="D1383" i="5"/>
  <c r="D1382" i="5"/>
  <c r="D1381" i="5"/>
  <c r="D1380" i="5"/>
  <c r="D1379" i="5"/>
  <c r="D1378" i="5"/>
  <c r="D1377" i="5"/>
  <c r="D1376" i="5"/>
  <c r="D1375" i="5"/>
  <c r="D1374" i="5"/>
  <c r="D1373" i="5"/>
  <c r="D1372" i="5"/>
  <c r="D1371" i="5"/>
  <c r="D1370" i="5"/>
  <c r="D1369" i="5"/>
  <c r="D1368" i="5"/>
  <c r="D1367" i="5"/>
  <c r="D1366" i="5"/>
  <c r="D1365" i="5"/>
  <c r="D1364" i="5"/>
  <c r="D1363" i="5"/>
  <c r="D1362" i="5"/>
  <c r="D1361" i="5"/>
  <c r="D1360" i="5"/>
  <c r="D1359" i="5"/>
  <c r="D1358" i="5"/>
  <c r="D1357" i="5"/>
  <c r="D1356" i="5"/>
  <c r="D1355" i="5"/>
  <c r="D1354" i="5"/>
  <c r="D1353" i="5"/>
  <c r="D1352" i="5"/>
  <c r="D1351" i="5"/>
  <c r="D1350" i="5"/>
  <c r="D1349" i="5"/>
  <c r="D1348" i="5"/>
  <c r="D1347" i="5"/>
  <c r="D1346" i="5"/>
  <c r="D1345" i="5"/>
  <c r="D1344" i="5"/>
  <c r="D1343" i="5"/>
  <c r="D1342" i="5"/>
  <c r="D1341" i="5"/>
  <c r="D1340" i="5"/>
  <c r="D1339" i="5"/>
  <c r="D1338" i="5"/>
  <c r="D1337" i="5"/>
  <c r="D1336" i="5"/>
  <c r="D1335" i="5"/>
  <c r="D1334" i="5"/>
  <c r="D1333" i="5"/>
  <c r="D1332" i="5"/>
  <c r="D1331" i="5"/>
  <c r="D1330" i="5"/>
  <c r="D1329" i="5"/>
  <c r="D1328" i="5"/>
  <c r="D1327" i="5"/>
  <c r="D1326" i="5"/>
  <c r="D1325" i="5"/>
  <c r="D1324" i="5"/>
  <c r="D1323" i="5"/>
  <c r="D1322" i="5"/>
  <c r="D1321" i="5"/>
  <c r="D1320" i="5"/>
  <c r="D1319" i="5"/>
  <c r="D1318" i="5"/>
  <c r="D1317" i="5"/>
  <c r="D1316" i="5"/>
  <c r="D1315" i="5"/>
  <c r="D1314" i="5"/>
  <c r="D1313" i="5"/>
  <c r="D1312" i="5"/>
  <c r="D1311" i="5"/>
  <c r="D1310" i="5"/>
  <c r="D1309" i="5"/>
  <c r="D1308" i="5"/>
  <c r="D1307" i="5"/>
  <c r="D1306" i="5"/>
  <c r="D1305" i="5"/>
  <c r="D1304" i="5"/>
  <c r="D1303" i="5"/>
  <c r="D1302" i="5"/>
  <c r="D1301" i="5"/>
  <c r="D1300" i="5"/>
  <c r="D1299" i="5"/>
  <c r="D1298" i="5"/>
  <c r="D1297" i="5"/>
  <c r="D1296" i="5"/>
  <c r="D1295" i="5"/>
  <c r="D1294" i="5"/>
  <c r="D1293" i="5"/>
  <c r="D1292" i="5"/>
  <c r="D1291" i="5"/>
  <c r="D1290" i="5"/>
  <c r="D1289" i="5"/>
  <c r="D1288" i="5"/>
  <c r="D1287" i="5"/>
  <c r="D1286" i="5"/>
  <c r="D1285" i="5"/>
  <c r="D1284" i="5"/>
  <c r="D1283" i="5"/>
  <c r="D1282" i="5"/>
  <c r="D1281" i="5"/>
  <c r="D1280" i="5"/>
  <c r="D1279" i="5"/>
  <c r="D1278" i="5"/>
  <c r="D1277" i="5"/>
  <c r="D1276" i="5"/>
  <c r="D1275" i="5"/>
  <c r="D1274" i="5"/>
  <c r="D1273" i="5"/>
  <c r="D1272" i="5"/>
  <c r="D1271" i="5"/>
  <c r="D1270" i="5"/>
  <c r="D1269" i="5"/>
  <c r="D1268" i="5"/>
  <c r="D1267" i="5"/>
  <c r="D1266" i="5"/>
  <c r="D1265" i="5"/>
  <c r="D1264" i="5"/>
  <c r="D1263" i="5"/>
  <c r="D1262" i="5"/>
  <c r="D1261" i="5"/>
  <c r="D1260" i="5"/>
  <c r="D1259" i="5"/>
  <c r="D1258" i="5"/>
  <c r="D1257" i="5"/>
  <c r="D1256" i="5"/>
  <c r="D1255" i="5"/>
  <c r="D1254" i="5"/>
  <c r="D1253" i="5"/>
  <c r="D1252" i="5"/>
  <c r="D1251" i="5"/>
  <c r="D1250" i="5"/>
  <c r="D1249" i="5"/>
  <c r="D1248" i="5"/>
  <c r="D1247" i="5"/>
  <c r="D1246" i="5"/>
  <c r="D1245" i="5"/>
  <c r="D1244" i="5"/>
  <c r="D1243" i="5"/>
  <c r="D1242" i="5"/>
  <c r="D1241" i="5"/>
  <c r="D1240" i="5"/>
  <c r="D1239" i="5"/>
  <c r="D1238" i="5"/>
  <c r="D1237" i="5"/>
  <c r="D1236" i="5"/>
  <c r="D1235" i="5"/>
  <c r="D1234" i="5"/>
  <c r="D1233" i="5"/>
  <c r="D1232" i="5"/>
  <c r="D1231" i="5"/>
  <c r="D1230" i="5"/>
  <c r="D1229" i="5"/>
  <c r="D1228" i="5"/>
  <c r="D1227" i="5"/>
  <c r="D1226" i="5"/>
  <c r="D1225" i="5"/>
  <c r="D1224" i="5"/>
  <c r="D1223" i="5"/>
  <c r="D1222" i="5"/>
  <c r="D1221" i="5"/>
  <c r="D1220" i="5"/>
  <c r="D1219" i="5"/>
  <c r="D1218" i="5"/>
  <c r="D1217" i="5"/>
  <c r="D1216" i="5"/>
  <c r="D1215" i="5"/>
  <c r="D1214" i="5"/>
  <c r="D1213" i="5"/>
  <c r="D1212" i="5"/>
  <c r="D1211" i="5"/>
  <c r="D1210" i="5"/>
  <c r="D1209" i="5"/>
  <c r="D1208" i="5"/>
  <c r="D1207" i="5"/>
  <c r="D1206" i="5"/>
  <c r="D1205" i="5"/>
  <c r="D1204" i="5"/>
  <c r="D1203" i="5"/>
  <c r="D1202" i="5"/>
  <c r="D1201" i="5"/>
  <c r="D1200" i="5"/>
  <c r="D1199" i="5"/>
  <c r="D1198" i="5"/>
  <c r="D1197" i="5"/>
  <c r="D1196" i="5"/>
  <c r="D1195" i="5"/>
  <c r="D1194" i="5"/>
  <c r="D1193" i="5"/>
  <c r="D1192" i="5"/>
  <c r="D1191" i="5"/>
  <c r="D1190" i="5"/>
  <c r="D1189" i="5"/>
  <c r="D1188" i="5"/>
  <c r="D1187" i="5"/>
  <c r="D1186" i="5"/>
  <c r="D1185" i="5"/>
  <c r="D1184" i="5"/>
  <c r="D1183" i="5"/>
  <c r="D1182" i="5"/>
  <c r="D1181" i="5"/>
  <c r="D1180" i="5"/>
  <c r="D1179" i="5"/>
  <c r="D1178" i="5"/>
  <c r="D1177" i="5"/>
  <c r="D1176" i="5"/>
  <c r="D1175" i="5"/>
  <c r="D1174" i="5"/>
  <c r="D1173" i="5"/>
  <c r="D1172" i="5"/>
  <c r="D1171" i="5"/>
  <c r="D1170" i="5"/>
  <c r="D1169" i="5"/>
  <c r="D1168" i="5"/>
  <c r="D1167" i="5"/>
  <c r="D1166" i="5"/>
  <c r="D1165" i="5"/>
  <c r="D1164" i="5"/>
  <c r="D1163" i="5"/>
  <c r="D1162" i="5"/>
  <c r="D1161" i="5"/>
  <c r="D1160" i="5"/>
  <c r="D1159" i="5"/>
  <c r="D1158" i="5"/>
  <c r="D1157" i="5"/>
  <c r="D1156" i="5"/>
  <c r="D1155" i="5"/>
  <c r="D1154" i="5"/>
  <c r="D1153" i="5"/>
  <c r="D1152" i="5"/>
  <c r="D1151" i="5"/>
  <c r="D1150" i="5"/>
  <c r="D1149" i="5"/>
  <c r="D1148" i="5"/>
  <c r="D1147" i="5"/>
  <c r="D1146" i="5"/>
  <c r="D1145" i="5"/>
  <c r="D1144" i="5"/>
  <c r="D1143" i="5"/>
  <c r="D1142" i="5"/>
  <c r="D1141" i="5"/>
  <c r="D1140" i="5"/>
  <c r="D1139" i="5"/>
  <c r="D1138" i="5"/>
  <c r="D1137" i="5"/>
  <c r="D1136" i="5"/>
  <c r="D1135" i="5"/>
  <c r="D1134" i="5"/>
  <c r="D1133" i="5"/>
  <c r="D1132" i="5"/>
  <c r="D1131" i="5"/>
  <c r="D1130" i="5"/>
  <c r="D1129" i="5"/>
  <c r="D1128" i="5"/>
  <c r="D1127" i="5"/>
  <c r="D1126" i="5"/>
  <c r="D1125" i="5"/>
  <c r="D1124" i="5"/>
  <c r="D1123" i="5"/>
  <c r="D1122" i="5"/>
  <c r="D1121" i="5"/>
  <c r="D1120" i="5"/>
  <c r="D1119" i="5"/>
  <c r="D1118" i="5"/>
  <c r="D1117" i="5"/>
  <c r="D1116" i="5"/>
  <c r="D1115" i="5"/>
  <c r="D1114" i="5"/>
  <c r="D1113" i="5"/>
  <c r="D1112" i="5"/>
  <c r="D1111" i="5"/>
  <c r="D1110" i="5"/>
  <c r="D1109" i="5"/>
  <c r="D1108" i="5"/>
  <c r="D1107" i="5"/>
  <c r="D1106" i="5"/>
  <c r="D1105" i="5"/>
  <c r="D1104" i="5"/>
  <c r="D1103" i="5"/>
  <c r="D1102" i="5"/>
  <c r="D1101" i="5"/>
  <c r="D1100" i="5"/>
  <c r="D1099" i="5"/>
  <c r="D1098" i="5"/>
  <c r="D1097" i="5"/>
  <c r="D1096" i="5"/>
  <c r="D1095" i="5"/>
  <c r="D1094" i="5"/>
  <c r="D1093" i="5"/>
  <c r="D1092" i="5"/>
  <c r="D1091" i="5"/>
  <c r="D1090" i="5"/>
  <c r="D1089" i="5"/>
  <c r="D1088" i="5"/>
  <c r="D1087" i="5"/>
  <c r="D1086" i="5"/>
  <c r="D1085" i="5"/>
  <c r="D1084" i="5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D1067" i="5"/>
  <c r="D1066" i="5"/>
  <c r="D1065" i="5"/>
  <c r="D1064" i="5"/>
  <c r="D1063" i="5"/>
  <c r="D1062" i="5"/>
  <c r="D1061" i="5"/>
  <c r="D1060" i="5"/>
  <c r="D1059" i="5"/>
  <c r="D1058" i="5"/>
  <c r="D1057" i="5"/>
  <c r="D1056" i="5"/>
  <c r="D1055" i="5"/>
  <c r="D1054" i="5"/>
  <c r="D1053" i="5"/>
  <c r="D1052" i="5"/>
  <c r="D1051" i="5"/>
  <c r="D1050" i="5"/>
  <c r="D1049" i="5"/>
  <c r="D1048" i="5"/>
  <c r="D1047" i="5"/>
  <c r="D1046" i="5"/>
  <c r="D1045" i="5"/>
  <c r="D1044" i="5"/>
  <c r="D1043" i="5"/>
  <c r="D1042" i="5"/>
  <c r="D1041" i="5"/>
  <c r="D1040" i="5"/>
  <c r="D1039" i="5"/>
  <c r="D1038" i="5"/>
  <c r="D1037" i="5"/>
  <c r="D1036" i="5"/>
  <c r="D1035" i="5"/>
  <c r="D1034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82" i="5"/>
  <c r="D881" i="5"/>
  <c r="D880" i="5"/>
  <c r="D879" i="5"/>
  <c r="D878" i="5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61" i="5"/>
  <c r="D760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8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5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D592" i="5"/>
  <c r="D591" i="5"/>
  <c r="D590" i="5"/>
  <c r="D589" i="5"/>
  <c r="D588" i="5"/>
  <c r="D587" i="5"/>
  <c r="D586" i="5"/>
  <c r="D585" i="5"/>
  <c r="D584" i="5"/>
  <c r="D583" i="5"/>
  <c r="D582" i="5"/>
  <c r="D581" i="5"/>
  <c r="D580" i="5"/>
  <c r="D579" i="5"/>
  <c r="D578" i="5"/>
  <c r="D577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7" i="5"/>
  <c r="D556" i="5"/>
  <c r="D555" i="5"/>
  <c r="D554" i="5"/>
  <c r="D553" i="5"/>
  <c r="D552" i="5"/>
  <c r="D551" i="5"/>
  <c r="D550" i="5"/>
  <c r="D549" i="5"/>
  <c r="D548" i="5"/>
  <c r="D547" i="5"/>
  <c r="D546" i="5"/>
  <c r="D545" i="5"/>
  <c r="D544" i="5"/>
  <c r="D543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D2" i="5"/>
  <c r="B5001" i="2" a="1"/>
  <c r="B5001" i="2"/>
  <c r="C5001" i="2"/>
  <c r="D5001" i="2" a="1"/>
  <c r="D5001" i="2"/>
  <c r="E5001" i="2"/>
  <c r="B5000" i="2" a="1"/>
  <c r="B5000" i="2"/>
  <c r="C5000" i="2"/>
  <c r="D5000" i="2" a="1"/>
  <c r="D5000" i="2"/>
  <c r="E5000" i="2"/>
  <c r="B4999" i="2" a="1"/>
  <c r="B4999" i="2"/>
  <c r="C4999" i="2"/>
  <c r="D4999" i="2" a="1"/>
  <c r="D4999" i="2"/>
  <c r="E4999" i="2"/>
  <c r="B4998" i="2" a="1"/>
  <c r="B4998" i="2"/>
  <c r="C4998" i="2"/>
  <c r="D4998" i="2" a="1"/>
  <c r="D4998" i="2"/>
  <c r="E4998" i="2"/>
  <c r="B4997" i="2" a="1"/>
  <c r="B4997" i="2"/>
  <c r="C4997" i="2"/>
  <c r="D4997" i="2" a="1"/>
  <c r="D4997" i="2"/>
  <c r="E4997" i="2"/>
  <c r="B4996" i="2" a="1"/>
  <c r="B4996" i="2"/>
  <c r="C4996" i="2"/>
  <c r="D4996" i="2" a="1"/>
  <c r="D4996" i="2"/>
  <c r="E4996" i="2"/>
  <c r="B4995" i="2" a="1"/>
  <c r="B4995" i="2"/>
  <c r="C4995" i="2"/>
  <c r="D4995" i="2" a="1"/>
  <c r="D4995" i="2"/>
  <c r="E4995" i="2"/>
  <c r="B4994" i="2" a="1"/>
  <c r="B4994" i="2"/>
  <c r="C4994" i="2"/>
  <c r="D4994" i="2" a="1"/>
  <c r="D4994" i="2"/>
  <c r="E4994" i="2"/>
  <c r="B4993" i="2" a="1"/>
  <c r="B4993" i="2"/>
  <c r="C4993" i="2"/>
  <c r="D4993" i="2" a="1"/>
  <c r="D4993" i="2"/>
  <c r="E4993" i="2"/>
  <c r="B4992" i="2" a="1"/>
  <c r="B4992" i="2"/>
  <c r="C4992" i="2"/>
  <c r="D4992" i="2" a="1"/>
  <c r="D4992" i="2"/>
  <c r="E4992" i="2"/>
  <c r="B4991" i="2" a="1"/>
  <c r="B4991" i="2"/>
  <c r="C4991" i="2"/>
  <c r="D4991" i="2" a="1"/>
  <c r="D4991" i="2"/>
  <c r="E4991" i="2"/>
  <c r="B4990" i="2" a="1"/>
  <c r="B4990" i="2"/>
  <c r="C4990" i="2"/>
  <c r="D4990" i="2" a="1"/>
  <c r="D4990" i="2"/>
  <c r="E4990" i="2"/>
  <c r="B4989" i="2" a="1"/>
  <c r="B4989" i="2"/>
  <c r="C4989" i="2"/>
  <c r="D4989" i="2" a="1"/>
  <c r="D4989" i="2"/>
  <c r="E4989" i="2"/>
  <c r="B4988" i="2" a="1"/>
  <c r="B4988" i="2"/>
  <c r="C4988" i="2"/>
  <c r="D4988" i="2" a="1"/>
  <c r="D4988" i="2"/>
  <c r="E4988" i="2"/>
  <c r="B4987" i="2" a="1"/>
  <c r="B4987" i="2"/>
  <c r="C4987" i="2"/>
  <c r="D4987" i="2" a="1"/>
  <c r="D4987" i="2"/>
  <c r="E4987" i="2"/>
  <c r="B4986" i="2" a="1"/>
  <c r="B4986" i="2"/>
  <c r="C4986" i="2"/>
  <c r="D4986" i="2" a="1"/>
  <c r="D4986" i="2"/>
  <c r="E4986" i="2"/>
  <c r="B4985" i="2" a="1"/>
  <c r="B4985" i="2"/>
  <c r="C4985" i="2"/>
  <c r="D4985" i="2" a="1"/>
  <c r="D4985" i="2"/>
  <c r="E4985" i="2"/>
  <c r="B4984" i="2" a="1"/>
  <c r="B4984" i="2"/>
  <c r="C4984" i="2"/>
  <c r="D4984" i="2" a="1"/>
  <c r="D4984" i="2"/>
  <c r="E4984" i="2"/>
  <c r="B4983" i="2" a="1"/>
  <c r="B4983" i="2"/>
  <c r="C4983" i="2"/>
  <c r="D4983" i="2" a="1"/>
  <c r="D4983" i="2"/>
  <c r="E4983" i="2"/>
  <c r="B4982" i="2" a="1"/>
  <c r="B4982" i="2"/>
  <c r="C4982" i="2"/>
  <c r="D4982" i="2" a="1"/>
  <c r="D4982" i="2"/>
  <c r="E4982" i="2"/>
  <c r="B4981" i="2" a="1"/>
  <c r="B4981" i="2"/>
  <c r="C4981" i="2"/>
  <c r="D4981" i="2" a="1"/>
  <c r="D4981" i="2"/>
  <c r="E4981" i="2"/>
  <c r="B4980" i="2" a="1"/>
  <c r="B4980" i="2"/>
  <c r="C4980" i="2"/>
  <c r="D4980" i="2" a="1"/>
  <c r="D4980" i="2"/>
  <c r="E4980" i="2"/>
  <c r="B4979" i="2" a="1"/>
  <c r="B4979" i="2"/>
  <c r="C4979" i="2"/>
  <c r="D4979" i="2" a="1"/>
  <c r="D4979" i="2"/>
  <c r="E4979" i="2"/>
  <c r="B4978" i="2" a="1"/>
  <c r="B4978" i="2"/>
  <c r="C4978" i="2"/>
  <c r="D4978" i="2" a="1"/>
  <c r="D4978" i="2"/>
  <c r="E4978" i="2"/>
  <c r="B4977" i="2" a="1"/>
  <c r="B4977" i="2"/>
  <c r="C4977" i="2"/>
  <c r="D4977" i="2" a="1"/>
  <c r="D4977" i="2"/>
  <c r="E4977" i="2"/>
  <c r="B4976" i="2" a="1"/>
  <c r="B4976" i="2"/>
  <c r="C4976" i="2"/>
  <c r="D4976" i="2" a="1"/>
  <c r="D4976" i="2"/>
  <c r="E4976" i="2"/>
  <c r="B4975" i="2" a="1"/>
  <c r="B4975" i="2"/>
  <c r="C4975" i="2"/>
  <c r="D4975" i="2" a="1"/>
  <c r="D4975" i="2"/>
  <c r="E4975" i="2"/>
  <c r="B4974" i="2" a="1"/>
  <c r="B4974" i="2"/>
  <c r="C4974" i="2"/>
  <c r="D4974" i="2" a="1"/>
  <c r="D4974" i="2"/>
  <c r="E4974" i="2"/>
  <c r="B4973" i="2" a="1"/>
  <c r="B4973" i="2"/>
  <c r="C4973" i="2"/>
  <c r="D4973" i="2" a="1"/>
  <c r="D4973" i="2"/>
  <c r="E4973" i="2"/>
  <c r="B4972" i="2" a="1"/>
  <c r="B4972" i="2"/>
  <c r="C4972" i="2"/>
  <c r="D4972" i="2" a="1"/>
  <c r="D4972" i="2"/>
  <c r="E4972" i="2"/>
  <c r="B4971" i="2" a="1"/>
  <c r="B4971" i="2"/>
  <c r="C4971" i="2"/>
  <c r="D4971" i="2" a="1"/>
  <c r="D4971" i="2"/>
  <c r="E4971" i="2"/>
  <c r="B4970" i="2" a="1"/>
  <c r="B4970" i="2"/>
  <c r="C4970" i="2"/>
  <c r="D4970" i="2" a="1"/>
  <c r="D4970" i="2"/>
  <c r="E4970" i="2"/>
  <c r="B4969" i="2" a="1"/>
  <c r="B4969" i="2"/>
  <c r="C4969" i="2"/>
  <c r="D4969" i="2" a="1"/>
  <c r="D4969" i="2"/>
  <c r="E4969" i="2"/>
  <c r="B4968" i="2" a="1"/>
  <c r="B4968" i="2"/>
  <c r="C4968" i="2"/>
  <c r="D4968" i="2" a="1"/>
  <c r="D4968" i="2"/>
  <c r="E4968" i="2"/>
  <c r="B4967" i="2" a="1"/>
  <c r="B4967" i="2"/>
  <c r="C4967" i="2"/>
  <c r="D4967" i="2" a="1"/>
  <c r="D4967" i="2"/>
  <c r="E4967" i="2"/>
  <c r="B4966" i="2" a="1"/>
  <c r="B4966" i="2"/>
  <c r="C4966" i="2"/>
  <c r="D4966" i="2" a="1"/>
  <c r="D4966" i="2"/>
  <c r="E4966" i="2"/>
  <c r="B4965" i="2" a="1"/>
  <c r="B4965" i="2"/>
  <c r="C4965" i="2"/>
  <c r="D4965" i="2" a="1"/>
  <c r="D4965" i="2"/>
  <c r="E4965" i="2"/>
  <c r="B4964" i="2" a="1"/>
  <c r="B4964" i="2"/>
  <c r="C4964" i="2"/>
  <c r="D4964" i="2" a="1"/>
  <c r="D4964" i="2"/>
  <c r="E4964" i="2"/>
  <c r="B4963" i="2" a="1"/>
  <c r="B4963" i="2"/>
  <c r="C4963" i="2"/>
  <c r="D4963" i="2" a="1"/>
  <c r="D4963" i="2"/>
  <c r="E4963" i="2"/>
  <c r="B4962" i="2" a="1"/>
  <c r="B4962" i="2"/>
  <c r="C4962" i="2"/>
  <c r="D4962" i="2" a="1"/>
  <c r="D4962" i="2"/>
  <c r="E4962" i="2"/>
  <c r="B4961" i="2" a="1"/>
  <c r="B4961" i="2"/>
  <c r="C4961" i="2"/>
  <c r="D4961" i="2" a="1"/>
  <c r="D4961" i="2"/>
  <c r="E4961" i="2"/>
  <c r="B4960" i="2" a="1"/>
  <c r="B4960" i="2"/>
  <c r="C4960" i="2"/>
  <c r="D4960" i="2" a="1"/>
  <c r="D4960" i="2"/>
  <c r="E4960" i="2"/>
  <c r="B4959" i="2" a="1"/>
  <c r="B4959" i="2"/>
  <c r="C4959" i="2"/>
  <c r="D4959" i="2" a="1"/>
  <c r="D4959" i="2"/>
  <c r="E4959" i="2"/>
  <c r="B4958" i="2" a="1"/>
  <c r="B4958" i="2"/>
  <c r="C4958" i="2"/>
  <c r="D4958" i="2" a="1"/>
  <c r="D4958" i="2"/>
  <c r="E4958" i="2"/>
  <c r="B4957" i="2" a="1"/>
  <c r="B4957" i="2"/>
  <c r="C4957" i="2"/>
  <c r="D4957" i="2" a="1"/>
  <c r="D4957" i="2"/>
  <c r="E4957" i="2"/>
  <c r="B4956" i="2" a="1"/>
  <c r="B4956" i="2"/>
  <c r="C4956" i="2"/>
  <c r="D4956" i="2" a="1"/>
  <c r="D4956" i="2"/>
  <c r="E4956" i="2"/>
  <c r="B4955" i="2" a="1"/>
  <c r="B4955" i="2"/>
  <c r="C4955" i="2"/>
  <c r="D4955" i="2" a="1"/>
  <c r="D4955" i="2"/>
  <c r="E4955" i="2"/>
  <c r="B4954" i="2" a="1"/>
  <c r="B4954" i="2"/>
  <c r="C4954" i="2"/>
  <c r="D4954" i="2" a="1"/>
  <c r="D4954" i="2"/>
  <c r="E4954" i="2"/>
  <c r="B4953" i="2" a="1"/>
  <c r="B4953" i="2"/>
  <c r="C4953" i="2"/>
  <c r="D4953" i="2" a="1"/>
  <c r="D4953" i="2"/>
  <c r="E4953" i="2"/>
  <c r="B4952" i="2" a="1"/>
  <c r="B4952" i="2"/>
  <c r="C4952" i="2"/>
  <c r="D4952" i="2" a="1"/>
  <c r="D4952" i="2"/>
  <c r="E4952" i="2"/>
  <c r="B4951" i="2" a="1"/>
  <c r="B4951" i="2"/>
  <c r="C4951" i="2"/>
  <c r="D4951" i="2" a="1"/>
  <c r="D4951" i="2"/>
  <c r="E4951" i="2"/>
  <c r="B4950" i="2" a="1"/>
  <c r="B4950" i="2"/>
  <c r="C4950" i="2"/>
  <c r="D4950" i="2" a="1"/>
  <c r="D4950" i="2"/>
  <c r="E4950" i="2"/>
  <c r="B4949" i="2" a="1"/>
  <c r="B4949" i="2"/>
  <c r="C4949" i="2"/>
  <c r="D4949" i="2" a="1"/>
  <c r="D4949" i="2"/>
  <c r="E4949" i="2"/>
  <c r="B4948" i="2" a="1"/>
  <c r="B4948" i="2"/>
  <c r="C4948" i="2"/>
  <c r="D4948" i="2" a="1"/>
  <c r="D4948" i="2"/>
  <c r="E4948" i="2"/>
  <c r="B4947" i="2" a="1"/>
  <c r="B4947" i="2"/>
  <c r="C4947" i="2"/>
  <c r="D4947" i="2" a="1"/>
  <c r="D4947" i="2"/>
  <c r="E4947" i="2"/>
  <c r="B4946" i="2" a="1"/>
  <c r="B4946" i="2"/>
  <c r="C4946" i="2"/>
  <c r="D4946" i="2" a="1"/>
  <c r="D4946" i="2"/>
  <c r="E4946" i="2"/>
  <c r="B4945" i="2" a="1"/>
  <c r="B4945" i="2"/>
  <c r="C4945" i="2"/>
  <c r="D4945" i="2" a="1"/>
  <c r="D4945" i="2"/>
  <c r="E4945" i="2"/>
  <c r="B4944" i="2" a="1"/>
  <c r="B4944" i="2"/>
  <c r="C4944" i="2"/>
  <c r="D4944" i="2" a="1"/>
  <c r="D4944" i="2"/>
  <c r="E4944" i="2"/>
  <c r="B4943" i="2" a="1"/>
  <c r="B4943" i="2"/>
  <c r="C4943" i="2"/>
  <c r="D4943" i="2" a="1"/>
  <c r="D4943" i="2"/>
  <c r="E4943" i="2"/>
  <c r="B4942" i="2" a="1"/>
  <c r="B4942" i="2"/>
  <c r="C4942" i="2"/>
  <c r="D4942" i="2" a="1"/>
  <c r="D4942" i="2"/>
  <c r="E4942" i="2"/>
  <c r="B4941" i="2" a="1"/>
  <c r="B4941" i="2"/>
  <c r="C4941" i="2"/>
  <c r="D4941" i="2" a="1"/>
  <c r="D4941" i="2"/>
  <c r="E4941" i="2"/>
  <c r="B4940" i="2" a="1"/>
  <c r="B4940" i="2"/>
  <c r="C4940" i="2"/>
  <c r="D4940" i="2" a="1"/>
  <c r="D4940" i="2"/>
  <c r="E4940" i="2"/>
  <c r="B4939" i="2" a="1"/>
  <c r="B4939" i="2"/>
  <c r="C4939" i="2"/>
  <c r="D4939" i="2" a="1"/>
  <c r="D4939" i="2"/>
  <c r="E4939" i="2"/>
  <c r="B4938" i="2" a="1"/>
  <c r="B4938" i="2"/>
  <c r="C4938" i="2"/>
  <c r="D4938" i="2" a="1"/>
  <c r="D4938" i="2"/>
  <c r="E4938" i="2"/>
  <c r="B4937" i="2" a="1"/>
  <c r="B4937" i="2"/>
  <c r="C4937" i="2"/>
  <c r="D4937" i="2" a="1"/>
  <c r="D4937" i="2"/>
  <c r="E4937" i="2"/>
  <c r="B4936" i="2" a="1"/>
  <c r="B4936" i="2"/>
  <c r="C4936" i="2"/>
  <c r="D4936" i="2" a="1"/>
  <c r="D4936" i="2"/>
  <c r="E4936" i="2"/>
  <c r="B4935" i="2" a="1"/>
  <c r="B4935" i="2"/>
  <c r="C4935" i="2"/>
  <c r="D4935" i="2" a="1"/>
  <c r="D4935" i="2"/>
  <c r="E4935" i="2"/>
  <c r="B4934" i="2" a="1"/>
  <c r="B4934" i="2"/>
  <c r="C4934" i="2"/>
  <c r="D4934" i="2" a="1"/>
  <c r="D4934" i="2"/>
  <c r="E4934" i="2"/>
  <c r="B4933" i="2" a="1"/>
  <c r="B4933" i="2"/>
  <c r="C4933" i="2"/>
  <c r="D4933" i="2" a="1"/>
  <c r="D4933" i="2"/>
  <c r="E4933" i="2"/>
  <c r="B4932" i="2" a="1"/>
  <c r="B4932" i="2"/>
  <c r="C4932" i="2"/>
  <c r="D4932" i="2" a="1"/>
  <c r="D4932" i="2"/>
  <c r="E4932" i="2"/>
  <c r="B4931" i="2" a="1"/>
  <c r="B4931" i="2"/>
  <c r="C4931" i="2"/>
  <c r="D4931" i="2" a="1"/>
  <c r="D4931" i="2"/>
  <c r="E4931" i="2"/>
  <c r="B4930" i="2" a="1"/>
  <c r="B4930" i="2"/>
  <c r="C4930" i="2"/>
  <c r="D4930" i="2" a="1"/>
  <c r="D4930" i="2"/>
  <c r="E4930" i="2"/>
  <c r="B4929" i="2" a="1"/>
  <c r="B4929" i="2"/>
  <c r="C4929" i="2"/>
  <c r="D4929" i="2" a="1"/>
  <c r="D4929" i="2"/>
  <c r="E4929" i="2"/>
  <c r="B4928" i="2" a="1"/>
  <c r="B4928" i="2"/>
  <c r="C4928" i="2"/>
  <c r="D4928" i="2" a="1"/>
  <c r="D4928" i="2"/>
  <c r="E4928" i="2"/>
  <c r="B4927" i="2" a="1"/>
  <c r="B4927" i="2"/>
  <c r="C4927" i="2"/>
  <c r="D4927" i="2" a="1"/>
  <c r="D4927" i="2"/>
  <c r="E4927" i="2"/>
  <c r="B4926" i="2" a="1"/>
  <c r="B4926" i="2"/>
  <c r="C4926" i="2"/>
  <c r="D4926" i="2" a="1"/>
  <c r="D4926" i="2"/>
  <c r="E4926" i="2"/>
  <c r="B4925" i="2" a="1"/>
  <c r="B4925" i="2"/>
  <c r="C4925" i="2"/>
  <c r="D4925" i="2" a="1"/>
  <c r="D4925" i="2"/>
  <c r="E4925" i="2"/>
  <c r="B4924" i="2" a="1"/>
  <c r="B4924" i="2"/>
  <c r="C4924" i="2"/>
  <c r="D4924" i="2" a="1"/>
  <c r="D4924" i="2"/>
  <c r="E4924" i="2"/>
  <c r="B4923" i="2" a="1"/>
  <c r="B4923" i="2"/>
  <c r="C4923" i="2"/>
  <c r="D4923" i="2" a="1"/>
  <c r="D4923" i="2"/>
  <c r="E4923" i="2"/>
  <c r="B4922" i="2" a="1"/>
  <c r="B4922" i="2"/>
  <c r="C4922" i="2"/>
  <c r="D4922" i="2" a="1"/>
  <c r="D4922" i="2"/>
  <c r="E4922" i="2"/>
  <c r="B4921" i="2" a="1"/>
  <c r="B4921" i="2"/>
  <c r="C4921" i="2"/>
  <c r="D4921" i="2" a="1"/>
  <c r="D4921" i="2"/>
  <c r="E4921" i="2"/>
  <c r="B4920" i="2" a="1"/>
  <c r="B4920" i="2"/>
  <c r="C4920" i="2"/>
  <c r="D4920" i="2" a="1"/>
  <c r="D4920" i="2"/>
  <c r="E4920" i="2"/>
  <c r="B4919" i="2" a="1"/>
  <c r="B4919" i="2"/>
  <c r="C4919" i="2"/>
  <c r="D4919" i="2" a="1"/>
  <c r="D4919" i="2"/>
  <c r="E4919" i="2"/>
  <c r="B4918" i="2" a="1"/>
  <c r="B4918" i="2"/>
  <c r="C4918" i="2"/>
  <c r="D4918" i="2" a="1"/>
  <c r="D4918" i="2"/>
  <c r="E4918" i="2"/>
  <c r="B4917" i="2" a="1"/>
  <c r="B4917" i="2"/>
  <c r="C4917" i="2"/>
  <c r="D4917" i="2" a="1"/>
  <c r="D4917" i="2"/>
  <c r="E4917" i="2"/>
  <c r="B4916" i="2" a="1"/>
  <c r="B4916" i="2"/>
  <c r="C4916" i="2"/>
  <c r="D4916" i="2" a="1"/>
  <c r="D4916" i="2"/>
  <c r="E4916" i="2"/>
  <c r="B4915" i="2" a="1"/>
  <c r="B4915" i="2"/>
  <c r="C4915" i="2"/>
  <c r="D4915" i="2" a="1"/>
  <c r="D4915" i="2"/>
  <c r="E4915" i="2"/>
  <c r="B4914" i="2" a="1"/>
  <c r="B4914" i="2"/>
  <c r="C4914" i="2"/>
  <c r="D4914" i="2" a="1"/>
  <c r="D4914" i="2"/>
  <c r="E4914" i="2"/>
  <c r="B4913" i="2" a="1"/>
  <c r="B4913" i="2"/>
  <c r="C4913" i="2"/>
  <c r="D4913" i="2" a="1"/>
  <c r="D4913" i="2"/>
  <c r="E4913" i="2"/>
  <c r="B4912" i="2" a="1"/>
  <c r="B4912" i="2"/>
  <c r="C4912" i="2"/>
  <c r="D4912" i="2" a="1"/>
  <c r="D4912" i="2"/>
  <c r="E4912" i="2"/>
  <c r="B4911" i="2" a="1"/>
  <c r="B4911" i="2"/>
  <c r="C4911" i="2"/>
  <c r="D4911" i="2" a="1"/>
  <c r="D4911" i="2"/>
  <c r="E4911" i="2"/>
  <c r="B4910" i="2" a="1"/>
  <c r="B4910" i="2"/>
  <c r="C4910" i="2"/>
  <c r="D4910" i="2" a="1"/>
  <c r="D4910" i="2"/>
  <c r="E4910" i="2"/>
  <c r="B4909" i="2" a="1"/>
  <c r="B4909" i="2"/>
  <c r="C4909" i="2"/>
  <c r="D4909" i="2" a="1"/>
  <c r="D4909" i="2"/>
  <c r="E4909" i="2"/>
  <c r="B4908" i="2" a="1"/>
  <c r="B4908" i="2"/>
  <c r="C4908" i="2"/>
  <c r="D4908" i="2" a="1"/>
  <c r="D4908" i="2"/>
  <c r="E4908" i="2"/>
  <c r="B4907" i="2" a="1"/>
  <c r="B4907" i="2"/>
  <c r="C4907" i="2"/>
  <c r="D4907" i="2" a="1"/>
  <c r="D4907" i="2"/>
  <c r="E4907" i="2"/>
  <c r="B4906" i="2" a="1"/>
  <c r="B4906" i="2"/>
  <c r="C4906" i="2"/>
  <c r="D4906" i="2" a="1"/>
  <c r="D4906" i="2"/>
  <c r="E4906" i="2"/>
  <c r="B4905" i="2" a="1"/>
  <c r="B4905" i="2"/>
  <c r="C4905" i="2"/>
  <c r="D4905" i="2" a="1"/>
  <c r="D4905" i="2"/>
  <c r="E4905" i="2"/>
  <c r="B4904" i="2" a="1"/>
  <c r="B4904" i="2"/>
  <c r="C4904" i="2"/>
  <c r="D4904" i="2" a="1"/>
  <c r="D4904" i="2"/>
  <c r="E4904" i="2"/>
  <c r="B4903" i="2" a="1"/>
  <c r="B4903" i="2"/>
  <c r="C4903" i="2"/>
  <c r="D4903" i="2" a="1"/>
  <c r="D4903" i="2"/>
  <c r="E4903" i="2"/>
  <c r="B4902" i="2" a="1"/>
  <c r="B4902" i="2"/>
  <c r="C4902" i="2"/>
  <c r="D4902" i="2" a="1"/>
  <c r="D4902" i="2"/>
  <c r="E4902" i="2"/>
  <c r="B4901" i="2" a="1"/>
  <c r="B4901" i="2"/>
  <c r="C4901" i="2"/>
  <c r="D4901" i="2" a="1"/>
  <c r="D4901" i="2"/>
  <c r="E4901" i="2"/>
  <c r="B4900" i="2" a="1"/>
  <c r="B4900" i="2"/>
  <c r="C4900" i="2"/>
  <c r="D4900" i="2" a="1"/>
  <c r="D4900" i="2"/>
  <c r="E4900" i="2"/>
  <c r="B4899" i="2" a="1"/>
  <c r="B4899" i="2"/>
  <c r="C4899" i="2"/>
  <c r="D4899" i="2" a="1"/>
  <c r="D4899" i="2"/>
  <c r="E4899" i="2"/>
  <c r="B4898" i="2" a="1"/>
  <c r="B4898" i="2"/>
  <c r="C4898" i="2"/>
  <c r="D4898" i="2" a="1"/>
  <c r="D4898" i="2"/>
  <c r="E4898" i="2"/>
  <c r="B4897" i="2" a="1"/>
  <c r="B4897" i="2"/>
  <c r="C4897" i="2"/>
  <c r="D4897" i="2" a="1"/>
  <c r="D4897" i="2"/>
  <c r="E4897" i="2"/>
  <c r="B4896" i="2" a="1"/>
  <c r="B4896" i="2"/>
  <c r="C4896" i="2"/>
  <c r="D4896" i="2" a="1"/>
  <c r="D4896" i="2"/>
  <c r="E4896" i="2"/>
  <c r="B4895" i="2" a="1"/>
  <c r="B4895" i="2"/>
  <c r="C4895" i="2"/>
  <c r="D4895" i="2" a="1"/>
  <c r="D4895" i="2"/>
  <c r="E4895" i="2"/>
  <c r="B4894" i="2" a="1"/>
  <c r="B4894" i="2"/>
  <c r="C4894" i="2"/>
  <c r="D4894" i="2" a="1"/>
  <c r="D4894" i="2"/>
  <c r="E4894" i="2"/>
  <c r="B4893" i="2" a="1"/>
  <c r="B4893" i="2"/>
  <c r="C4893" i="2"/>
  <c r="D4893" i="2" a="1"/>
  <c r="D4893" i="2"/>
  <c r="E4893" i="2"/>
  <c r="B4892" i="2" a="1"/>
  <c r="B4892" i="2"/>
  <c r="C4892" i="2"/>
  <c r="D4892" i="2" a="1"/>
  <c r="D4892" i="2"/>
  <c r="E4892" i="2"/>
  <c r="B4891" i="2" a="1"/>
  <c r="B4891" i="2"/>
  <c r="C4891" i="2"/>
  <c r="D4891" i="2" a="1"/>
  <c r="D4891" i="2"/>
  <c r="E4891" i="2"/>
  <c r="B4890" i="2" a="1"/>
  <c r="B4890" i="2"/>
  <c r="C4890" i="2"/>
  <c r="D4890" i="2" a="1"/>
  <c r="D4890" i="2"/>
  <c r="E4890" i="2"/>
  <c r="B4889" i="2" a="1"/>
  <c r="B4889" i="2"/>
  <c r="C4889" i="2"/>
  <c r="D4889" i="2" a="1"/>
  <c r="D4889" i="2"/>
  <c r="E4889" i="2"/>
  <c r="B4888" i="2" a="1"/>
  <c r="B4888" i="2"/>
  <c r="C4888" i="2"/>
  <c r="D4888" i="2" a="1"/>
  <c r="D4888" i="2"/>
  <c r="E4888" i="2"/>
  <c r="B4887" i="2" a="1"/>
  <c r="B4887" i="2"/>
  <c r="C4887" i="2"/>
  <c r="D4887" i="2" a="1"/>
  <c r="D4887" i="2"/>
  <c r="E4887" i="2"/>
  <c r="B4886" i="2" a="1"/>
  <c r="B4886" i="2"/>
  <c r="C4886" i="2"/>
  <c r="D4886" i="2" a="1"/>
  <c r="D4886" i="2"/>
  <c r="E4886" i="2"/>
  <c r="B4885" i="2" a="1"/>
  <c r="B4885" i="2"/>
  <c r="C4885" i="2"/>
  <c r="D4885" i="2" a="1"/>
  <c r="D4885" i="2"/>
  <c r="E4885" i="2"/>
  <c r="B4884" i="2" a="1"/>
  <c r="B4884" i="2"/>
  <c r="C4884" i="2"/>
  <c r="D4884" i="2" a="1"/>
  <c r="D4884" i="2"/>
  <c r="E4884" i="2"/>
  <c r="B4883" i="2" a="1"/>
  <c r="B4883" i="2"/>
  <c r="C4883" i="2"/>
  <c r="D4883" i="2" a="1"/>
  <c r="D4883" i="2"/>
  <c r="E4883" i="2"/>
  <c r="B4882" i="2" a="1"/>
  <c r="B4882" i="2"/>
  <c r="C4882" i="2"/>
  <c r="D4882" i="2" a="1"/>
  <c r="D4882" i="2"/>
  <c r="E4882" i="2"/>
  <c r="B4881" i="2" a="1"/>
  <c r="B4881" i="2"/>
  <c r="C4881" i="2"/>
  <c r="D4881" i="2" a="1"/>
  <c r="D4881" i="2"/>
  <c r="E4881" i="2"/>
  <c r="B4880" i="2" a="1"/>
  <c r="B4880" i="2"/>
  <c r="C4880" i="2"/>
  <c r="D4880" i="2" a="1"/>
  <c r="D4880" i="2"/>
  <c r="E4880" i="2"/>
  <c r="B4879" i="2" a="1"/>
  <c r="B4879" i="2"/>
  <c r="C4879" i="2"/>
  <c r="D4879" i="2" a="1"/>
  <c r="D4879" i="2"/>
  <c r="E4879" i="2"/>
  <c r="B4878" i="2" a="1"/>
  <c r="B4878" i="2"/>
  <c r="C4878" i="2"/>
  <c r="D4878" i="2" a="1"/>
  <c r="D4878" i="2"/>
  <c r="E4878" i="2"/>
  <c r="B4877" i="2" a="1"/>
  <c r="B4877" i="2"/>
  <c r="C4877" i="2"/>
  <c r="D4877" i="2" a="1"/>
  <c r="D4877" i="2"/>
  <c r="E4877" i="2"/>
  <c r="B4876" i="2" a="1"/>
  <c r="B4876" i="2"/>
  <c r="C4876" i="2"/>
  <c r="D4876" i="2" a="1"/>
  <c r="D4876" i="2"/>
  <c r="E4876" i="2"/>
  <c r="B4875" i="2" a="1"/>
  <c r="B4875" i="2"/>
  <c r="C4875" i="2"/>
  <c r="D4875" i="2" a="1"/>
  <c r="D4875" i="2"/>
  <c r="E4875" i="2"/>
  <c r="B4874" i="2" a="1"/>
  <c r="B4874" i="2"/>
  <c r="C4874" i="2"/>
  <c r="D4874" i="2" a="1"/>
  <c r="D4874" i="2"/>
  <c r="E4874" i="2"/>
  <c r="B4873" i="2" a="1"/>
  <c r="B4873" i="2"/>
  <c r="C4873" i="2"/>
  <c r="D4873" i="2" a="1"/>
  <c r="D4873" i="2"/>
  <c r="E4873" i="2"/>
  <c r="B4872" i="2" a="1"/>
  <c r="B4872" i="2"/>
  <c r="C4872" i="2"/>
  <c r="D4872" i="2" a="1"/>
  <c r="D4872" i="2"/>
  <c r="E4872" i="2"/>
  <c r="B4871" i="2" a="1"/>
  <c r="B4871" i="2"/>
  <c r="C4871" i="2"/>
  <c r="D4871" i="2" a="1"/>
  <c r="D4871" i="2"/>
  <c r="E4871" i="2"/>
  <c r="B4870" i="2" a="1"/>
  <c r="B4870" i="2"/>
  <c r="C4870" i="2"/>
  <c r="D4870" i="2" a="1"/>
  <c r="D4870" i="2"/>
  <c r="E4870" i="2"/>
  <c r="B4869" i="2" a="1"/>
  <c r="B4869" i="2"/>
  <c r="C4869" i="2"/>
  <c r="D4869" i="2" a="1"/>
  <c r="D4869" i="2"/>
  <c r="E4869" i="2"/>
  <c r="B4868" i="2" a="1"/>
  <c r="B4868" i="2"/>
  <c r="C4868" i="2"/>
  <c r="D4868" i="2" a="1"/>
  <c r="D4868" i="2"/>
  <c r="E4868" i="2"/>
  <c r="B4867" i="2" a="1"/>
  <c r="B4867" i="2"/>
  <c r="C4867" i="2"/>
  <c r="D4867" i="2" a="1"/>
  <c r="D4867" i="2"/>
  <c r="E4867" i="2"/>
  <c r="B4866" i="2" a="1"/>
  <c r="B4866" i="2"/>
  <c r="C4866" i="2"/>
  <c r="D4866" i="2" a="1"/>
  <c r="D4866" i="2"/>
  <c r="E4866" i="2"/>
  <c r="B4865" i="2" a="1"/>
  <c r="B4865" i="2"/>
  <c r="C4865" i="2"/>
  <c r="D4865" i="2" a="1"/>
  <c r="D4865" i="2"/>
  <c r="E4865" i="2"/>
  <c r="B4864" i="2" a="1"/>
  <c r="B4864" i="2"/>
  <c r="C4864" i="2"/>
  <c r="D4864" i="2" a="1"/>
  <c r="D4864" i="2"/>
  <c r="E4864" i="2"/>
  <c r="B4863" i="2" a="1"/>
  <c r="B4863" i="2"/>
  <c r="C4863" i="2"/>
  <c r="D4863" i="2" a="1"/>
  <c r="D4863" i="2"/>
  <c r="E4863" i="2"/>
  <c r="B4862" i="2" a="1"/>
  <c r="B4862" i="2"/>
  <c r="C4862" i="2"/>
  <c r="D4862" i="2" a="1"/>
  <c r="D4862" i="2"/>
  <c r="E4862" i="2"/>
  <c r="B4861" i="2" a="1"/>
  <c r="B4861" i="2"/>
  <c r="C4861" i="2"/>
  <c r="D4861" i="2" a="1"/>
  <c r="D4861" i="2"/>
  <c r="E4861" i="2"/>
  <c r="B4860" i="2" a="1"/>
  <c r="B4860" i="2"/>
  <c r="C4860" i="2"/>
  <c r="D4860" i="2" a="1"/>
  <c r="D4860" i="2"/>
  <c r="E4860" i="2"/>
  <c r="B4859" i="2" a="1"/>
  <c r="B4859" i="2"/>
  <c r="C4859" i="2"/>
  <c r="D4859" i="2" a="1"/>
  <c r="D4859" i="2"/>
  <c r="E4859" i="2"/>
  <c r="B4858" i="2" a="1"/>
  <c r="B4858" i="2"/>
  <c r="C4858" i="2"/>
  <c r="D4858" i="2" a="1"/>
  <c r="D4858" i="2"/>
  <c r="E4858" i="2"/>
  <c r="B4857" i="2" a="1"/>
  <c r="B4857" i="2"/>
  <c r="C4857" i="2"/>
  <c r="D4857" i="2" a="1"/>
  <c r="D4857" i="2"/>
  <c r="E4857" i="2"/>
  <c r="B4856" i="2" a="1"/>
  <c r="B4856" i="2"/>
  <c r="C4856" i="2"/>
  <c r="D4856" i="2" a="1"/>
  <c r="D4856" i="2"/>
  <c r="E4856" i="2"/>
  <c r="B4855" i="2" a="1"/>
  <c r="B4855" i="2"/>
  <c r="C4855" i="2"/>
  <c r="D4855" i="2" a="1"/>
  <c r="D4855" i="2"/>
  <c r="E4855" i="2"/>
  <c r="B4854" i="2" a="1"/>
  <c r="B4854" i="2"/>
  <c r="C4854" i="2"/>
  <c r="D4854" i="2" a="1"/>
  <c r="D4854" i="2"/>
  <c r="E4854" i="2"/>
  <c r="B4853" i="2" a="1"/>
  <c r="B4853" i="2"/>
  <c r="C4853" i="2"/>
  <c r="D4853" i="2" a="1"/>
  <c r="D4853" i="2"/>
  <c r="E4853" i="2"/>
  <c r="B4852" i="2" a="1"/>
  <c r="B4852" i="2"/>
  <c r="C4852" i="2"/>
  <c r="D4852" i="2" a="1"/>
  <c r="D4852" i="2"/>
  <c r="E4852" i="2"/>
  <c r="B4851" i="2" a="1"/>
  <c r="B4851" i="2"/>
  <c r="C4851" i="2"/>
  <c r="D4851" i="2" a="1"/>
  <c r="D4851" i="2"/>
  <c r="E4851" i="2"/>
  <c r="B4850" i="2" a="1"/>
  <c r="B4850" i="2"/>
  <c r="C4850" i="2"/>
  <c r="D4850" i="2" a="1"/>
  <c r="D4850" i="2"/>
  <c r="E4850" i="2"/>
  <c r="B4849" i="2" a="1"/>
  <c r="B4849" i="2"/>
  <c r="C4849" i="2"/>
  <c r="D4849" i="2" a="1"/>
  <c r="D4849" i="2"/>
  <c r="E4849" i="2"/>
  <c r="B4848" i="2" a="1"/>
  <c r="B4848" i="2"/>
  <c r="C4848" i="2"/>
  <c r="D4848" i="2" a="1"/>
  <c r="D4848" i="2"/>
  <c r="E4848" i="2"/>
  <c r="B4847" i="2" a="1"/>
  <c r="B4847" i="2"/>
  <c r="C4847" i="2"/>
  <c r="D4847" i="2" a="1"/>
  <c r="D4847" i="2"/>
  <c r="E4847" i="2"/>
  <c r="B4846" i="2" a="1"/>
  <c r="B4846" i="2"/>
  <c r="C4846" i="2"/>
  <c r="D4846" i="2" a="1"/>
  <c r="D4846" i="2"/>
  <c r="E4846" i="2"/>
  <c r="B4845" i="2" a="1"/>
  <c r="B4845" i="2"/>
  <c r="C4845" i="2"/>
  <c r="D4845" i="2" a="1"/>
  <c r="D4845" i="2"/>
  <c r="E4845" i="2"/>
  <c r="B4844" i="2" a="1"/>
  <c r="B4844" i="2"/>
  <c r="C4844" i="2"/>
  <c r="D4844" i="2" a="1"/>
  <c r="D4844" i="2"/>
  <c r="E4844" i="2"/>
  <c r="B4843" i="2" a="1"/>
  <c r="B4843" i="2"/>
  <c r="C4843" i="2"/>
  <c r="D4843" i="2" a="1"/>
  <c r="D4843" i="2"/>
  <c r="E4843" i="2"/>
  <c r="B4842" i="2" a="1"/>
  <c r="B4842" i="2"/>
  <c r="C4842" i="2"/>
  <c r="D4842" i="2" a="1"/>
  <c r="D4842" i="2"/>
  <c r="E4842" i="2"/>
  <c r="B4841" i="2" a="1"/>
  <c r="B4841" i="2"/>
  <c r="C4841" i="2"/>
  <c r="D4841" i="2" a="1"/>
  <c r="D4841" i="2"/>
  <c r="E4841" i="2"/>
  <c r="B4840" i="2" a="1"/>
  <c r="B4840" i="2"/>
  <c r="C4840" i="2"/>
  <c r="D4840" i="2" a="1"/>
  <c r="D4840" i="2"/>
  <c r="E4840" i="2"/>
  <c r="B4839" i="2" a="1"/>
  <c r="B4839" i="2"/>
  <c r="C4839" i="2"/>
  <c r="D4839" i="2" a="1"/>
  <c r="D4839" i="2"/>
  <c r="E4839" i="2"/>
  <c r="B4838" i="2" a="1"/>
  <c r="B4838" i="2"/>
  <c r="C4838" i="2"/>
  <c r="D4838" i="2" a="1"/>
  <c r="D4838" i="2"/>
  <c r="E4838" i="2"/>
  <c r="B4837" i="2" a="1"/>
  <c r="B4837" i="2"/>
  <c r="C4837" i="2"/>
  <c r="D4837" i="2" a="1"/>
  <c r="D4837" i="2"/>
  <c r="E4837" i="2"/>
  <c r="B4836" i="2" a="1"/>
  <c r="B4836" i="2"/>
  <c r="C4836" i="2"/>
  <c r="D4836" i="2" a="1"/>
  <c r="D4836" i="2"/>
  <c r="E4836" i="2"/>
  <c r="B4835" i="2" a="1"/>
  <c r="B4835" i="2"/>
  <c r="C4835" i="2"/>
  <c r="D4835" i="2" a="1"/>
  <c r="D4835" i="2"/>
  <c r="E4835" i="2"/>
  <c r="B4834" i="2" a="1"/>
  <c r="B4834" i="2"/>
  <c r="C4834" i="2"/>
  <c r="D4834" i="2" a="1"/>
  <c r="D4834" i="2"/>
  <c r="E4834" i="2"/>
  <c r="B4833" i="2" a="1"/>
  <c r="B4833" i="2"/>
  <c r="C4833" i="2"/>
  <c r="D4833" i="2" a="1"/>
  <c r="D4833" i="2"/>
  <c r="E4833" i="2"/>
  <c r="B4832" i="2" a="1"/>
  <c r="B4832" i="2"/>
  <c r="C4832" i="2"/>
  <c r="D4832" i="2" a="1"/>
  <c r="D4832" i="2"/>
  <c r="E4832" i="2"/>
  <c r="B4831" i="2" a="1"/>
  <c r="B4831" i="2"/>
  <c r="C4831" i="2"/>
  <c r="D4831" i="2" a="1"/>
  <c r="D4831" i="2"/>
  <c r="E4831" i="2"/>
  <c r="B4830" i="2" a="1"/>
  <c r="B4830" i="2"/>
  <c r="C4830" i="2"/>
  <c r="D4830" i="2" a="1"/>
  <c r="D4830" i="2"/>
  <c r="E4830" i="2"/>
  <c r="B4829" i="2" a="1"/>
  <c r="B4829" i="2"/>
  <c r="C4829" i="2"/>
  <c r="D4829" i="2" a="1"/>
  <c r="D4829" i="2"/>
  <c r="E4829" i="2"/>
  <c r="B4828" i="2" a="1"/>
  <c r="B4828" i="2"/>
  <c r="C4828" i="2"/>
  <c r="D4828" i="2" a="1"/>
  <c r="D4828" i="2"/>
  <c r="E4828" i="2"/>
  <c r="B4827" i="2" a="1"/>
  <c r="B4827" i="2"/>
  <c r="C4827" i="2"/>
  <c r="D4827" i="2" a="1"/>
  <c r="D4827" i="2"/>
  <c r="E4827" i="2"/>
  <c r="B4826" i="2" a="1"/>
  <c r="B4826" i="2"/>
  <c r="C4826" i="2"/>
  <c r="D4826" i="2" a="1"/>
  <c r="D4826" i="2"/>
  <c r="E4826" i="2"/>
  <c r="B4825" i="2" a="1"/>
  <c r="B4825" i="2"/>
  <c r="C4825" i="2"/>
  <c r="D4825" i="2" a="1"/>
  <c r="D4825" i="2"/>
  <c r="E4825" i="2"/>
  <c r="B4824" i="2" a="1"/>
  <c r="B4824" i="2"/>
  <c r="C4824" i="2"/>
  <c r="D4824" i="2" a="1"/>
  <c r="D4824" i="2"/>
  <c r="E4824" i="2"/>
  <c r="B4823" i="2" a="1"/>
  <c r="B4823" i="2"/>
  <c r="C4823" i="2"/>
  <c r="D4823" i="2" a="1"/>
  <c r="D4823" i="2"/>
  <c r="E4823" i="2"/>
  <c r="B4822" i="2" a="1"/>
  <c r="B4822" i="2"/>
  <c r="C4822" i="2"/>
  <c r="D4822" i="2" a="1"/>
  <c r="D4822" i="2"/>
  <c r="E4822" i="2"/>
  <c r="B4821" i="2" a="1"/>
  <c r="B4821" i="2"/>
  <c r="C4821" i="2"/>
  <c r="D4821" i="2" a="1"/>
  <c r="D4821" i="2"/>
  <c r="E4821" i="2"/>
  <c r="B4820" i="2" a="1"/>
  <c r="B4820" i="2"/>
  <c r="C4820" i="2"/>
  <c r="D4820" i="2" a="1"/>
  <c r="D4820" i="2"/>
  <c r="E4820" i="2"/>
  <c r="B4819" i="2" a="1"/>
  <c r="B4819" i="2"/>
  <c r="C4819" i="2"/>
  <c r="D4819" i="2" a="1"/>
  <c r="D4819" i="2"/>
  <c r="E4819" i="2"/>
  <c r="B4818" i="2" a="1"/>
  <c r="B4818" i="2"/>
  <c r="C4818" i="2"/>
  <c r="D4818" i="2" a="1"/>
  <c r="D4818" i="2"/>
  <c r="E4818" i="2"/>
  <c r="B4817" i="2" a="1"/>
  <c r="B4817" i="2"/>
  <c r="C4817" i="2"/>
  <c r="D4817" i="2" a="1"/>
  <c r="D4817" i="2"/>
  <c r="E4817" i="2"/>
  <c r="B4816" i="2" a="1"/>
  <c r="B4816" i="2"/>
  <c r="C4816" i="2"/>
  <c r="D4816" i="2" a="1"/>
  <c r="D4816" i="2"/>
  <c r="E4816" i="2"/>
  <c r="B4815" i="2" a="1"/>
  <c r="B4815" i="2"/>
  <c r="C4815" i="2"/>
  <c r="D4815" i="2" a="1"/>
  <c r="D4815" i="2"/>
  <c r="E4815" i="2"/>
  <c r="B4814" i="2" a="1"/>
  <c r="B4814" i="2"/>
  <c r="C4814" i="2"/>
  <c r="D4814" i="2" a="1"/>
  <c r="D4814" i="2"/>
  <c r="E4814" i="2"/>
  <c r="B4813" i="2" a="1"/>
  <c r="B4813" i="2"/>
  <c r="C4813" i="2"/>
  <c r="D4813" i="2" a="1"/>
  <c r="D4813" i="2"/>
  <c r="E4813" i="2"/>
  <c r="B4812" i="2" a="1"/>
  <c r="B4812" i="2"/>
  <c r="C4812" i="2"/>
  <c r="D4812" i="2" a="1"/>
  <c r="D4812" i="2"/>
  <c r="E4812" i="2"/>
  <c r="B4811" i="2" a="1"/>
  <c r="B4811" i="2"/>
  <c r="C4811" i="2"/>
  <c r="D4811" i="2" a="1"/>
  <c r="D4811" i="2"/>
  <c r="E4811" i="2"/>
  <c r="B4810" i="2" a="1"/>
  <c r="B4810" i="2"/>
  <c r="C4810" i="2"/>
  <c r="D4810" i="2" a="1"/>
  <c r="D4810" i="2"/>
  <c r="E4810" i="2"/>
  <c r="B4809" i="2" a="1"/>
  <c r="B4809" i="2"/>
  <c r="C4809" i="2"/>
  <c r="D4809" i="2" a="1"/>
  <c r="D4809" i="2"/>
  <c r="E4809" i="2"/>
  <c r="B4808" i="2" a="1"/>
  <c r="B4808" i="2"/>
  <c r="C4808" i="2"/>
  <c r="D4808" i="2" a="1"/>
  <c r="D4808" i="2"/>
  <c r="E4808" i="2"/>
  <c r="B4807" i="2" a="1"/>
  <c r="B4807" i="2"/>
  <c r="C4807" i="2"/>
  <c r="D4807" i="2" a="1"/>
  <c r="D4807" i="2"/>
  <c r="E4807" i="2"/>
  <c r="B4806" i="2" a="1"/>
  <c r="B4806" i="2"/>
  <c r="C4806" i="2"/>
  <c r="D4806" i="2" a="1"/>
  <c r="D4806" i="2"/>
  <c r="E4806" i="2"/>
  <c r="B4805" i="2" a="1"/>
  <c r="B4805" i="2"/>
  <c r="C4805" i="2"/>
  <c r="D4805" i="2" a="1"/>
  <c r="D4805" i="2"/>
  <c r="E4805" i="2"/>
  <c r="B4804" i="2" a="1"/>
  <c r="B4804" i="2"/>
  <c r="C4804" i="2"/>
  <c r="D4804" i="2" a="1"/>
  <c r="D4804" i="2"/>
  <c r="E4804" i="2"/>
  <c r="B4803" i="2" a="1"/>
  <c r="B4803" i="2"/>
  <c r="C4803" i="2"/>
  <c r="D4803" i="2" a="1"/>
  <c r="D4803" i="2"/>
  <c r="E4803" i="2"/>
  <c r="B4802" i="2" a="1"/>
  <c r="B4802" i="2"/>
  <c r="C4802" i="2"/>
  <c r="D4802" i="2" a="1"/>
  <c r="D4802" i="2"/>
  <c r="E4802" i="2"/>
  <c r="B4801" i="2" a="1"/>
  <c r="B4801" i="2"/>
  <c r="C4801" i="2"/>
  <c r="D4801" i="2" a="1"/>
  <c r="D4801" i="2"/>
  <c r="E4801" i="2"/>
  <c r="B4800" i="2" a="1"/>
  <c r="B4800" i="2"/>
  <c r="C4800" i="2"/>
  <c r="D4800" i="2" a="1"/>
  <c r="D4800" i="2"/>
  <c r="E4800" i="2"/>
  <c r="B4799" i="2" a="1"/>
  <c r="B4799" i="2"/>
  <c r="C4799" i="2"/>
  <c r="D4799" i="2" a="1"/>
  <c r="D4799" i="2"/>
  <c r="E4799" i="2"/>
  <c r="B4798" i="2" a="1"/>
  <c r="B4798" i="2"/>
  <c r="C4798" i="2"/>
  <c r="D4798" i="2" a="1"/>
  <c r="D4798" i="2"/>
  <c r="E4798" i="2"/>
  <c r="B4797" i="2" a="1"/>
  <c r="B4797" i="2"/>
  <c r="C4797" i="2"/>
  <c r="D4797" i="2" a="1"/>
  <c r="D4797" i="2"/>
  <c r="E4797" i="2"/>
  <c r="B4796" i="2" a="1"/>
  <c r="B4796" i="2"/>
  <c r="C4796" i="2"/>
  <c r="D4796" i="2" a="1"/>
  <c r="D4796" i="2"/>
  <c r="E4796" i="2"/>
  <c r="B4795" i="2" a="1"/>
  <c r="B4795" i="2"/>
  <c r="C4795" i="2"/>
  <c r="D4795" i="2" a="1"/>
  <c r="D4795" i="2"/>
  <c r="E4795" i="2"/>
  <c r="B4794" i="2" a="1"/>
  <c r="B4794" i="2"/>
  <c r="C4794" i="2"/>
  <c r="D4794" i="2" a="1"/>
  <c r="D4794" i="2"/>
  <c r="E4794" i="2"/>
  <c r="B4793" i="2" a="1"/>
  <c r="B4793" i="2"/>
  <c r="C4793" i="2"/>
  <c r="D4793" i="2" a="1"/>
  <c r="D4793" i="2"/>
  <c r="E4793" i="2"/>
  <c r="B4792" i="2" a="1"/>
  <c r="B4792" i="2"/>
  <c r="C4792" i="2"/>
  <c r="D4792" i="2" a="1"/>
  <c r="D4792" i="2"/>
  <c r="E4792" i="2"/>
  <c r="B4791" i="2" a="1"/>
  <c r="B4791" i="2"/>
  <c r="C4791" i="2"/>
  <c r="D4791" i="2" a="1"/>
  <c r="D4791" i="2"/>
  <c r="E4791" i="2"/>
  <c r="B4790" i="2" a="1"/>
  <c r="B4790" i="2"/>
  <c r="C4790" i="2"/>
  <c r="D4790" i="2" a="1"/>
  <c r="D4790" i="2"/>
  <c r="E4790" i="2"/>
  <c r="B4789" i="2" a="1"/>
  <c r="B4789" i="2"/>
  <c r="C4789" i="2"/>
  <c r="D4789" i="2" a="1"/>
  <c r="D4789" i="2"/>
  <c r="E4789" i="2"/>
  <c r="B4788" i="2" a="1"/>
  <c r="B4788" i="2"/>
  <c r="C4788" i="2"/>
  <c r="D4788" i="2" a="1"/>
  <c r="D4788" i="2"/>
  <c r="E4788" i="2"/>
  <c r="B4787" i="2" a="1"/>
  <c r="B4787" i="2"/>
  <c r="C4787" i="2"/>
  <c r="D4787" i="2" a="1"/>
  <c r="D4787" i="2"/>
  <c r="E4787" i="2"/>
  <c r="B4786" i="2" a="1"/>
  <c r="B4786" i="2"/>
  <c r="C4786" i="2"/>
  <c r="D4786" i="2" a="1"/>
  <c r="D4786" i="2"/>
  <c r="E4786" i="2"/>
  <c r="B4785" i="2" a="1"/>
  <c r="B4785" i="2"/>
  <c r="C4785" i="2"/>
  <c r="D4785" i="2" a="1"/>
  <c r="D4785" i="2"/>
  <c r="E4785" i="2"/>
  <c r="B4784" i="2" a="1"/>
  <c r="B4784" i="2"/>
  <c r="C4784" i="2"/>
  <c r="D4784" i="2" a="1"/>
  <c r="D4784" i="2"/>
  <c r="E4784" i="2"/>
  <c r="B4783" i="2" a="1"/>
  <c r="B4783" i="2"/>
  <c r="C4783" i="2"/>
  <c r="D4783" i="2" a="1"/>
  <c r="D4783" i="2"/>
  <c r="E4783" i="2"/>
  <c r="B4782" i="2" a="1"/>
  <c r="B4782" i="2"/>
  <c r="C4782" i="2"/>
  <c r="D4782" i="2" a="1"/>
  <c r="D4782" i="2"/>
  <c r="E4782" i="2"/>
  <c r="B4781" i="2" a="1"/>
  <c r="B4781" i="2"/>
  <c r="C4781" i="2"/>
  <c r="D4781" i="2" a="1"/>
  <c r="D4781" i="2"/>
  <c r="E4781" i="2"/>
  <c r="B4780" i="2" a="1"/>
  <c r="B4780" i="2"/>
  <c r="C4780" i="2"/>
  <c r="D4780" i="2" a="1"/>
  <c r="D4780" i="2"/>
  <c r="E4780" i="2"/>
  <c r="B4779" i="2" a="1"/>
  <c r="B4779" i="2"/>
  <c r="C4779" i="2"/>
  <c r="D4779" i="2" a="1"/>
  <c r="D4779" i="2"/>
  <c r="E4779" i="2"/>
  <c r="B4778" i="2" a="1"/>
  <c r="B4778" i="2"/>
  <c r="C4778" i="2"/>
  <c r="D4778" i="2" a="1"/>
  <c r="D4778" i="2"/>
  <c r="E4778" i="2"/>
  <c r="B4777" i="2" a="1"/>
  <c r="B4777" i="2"/>
  <c r="C4777" i="2"/>
  <c r="D4777" i="2" a="1"/>
  <c r="D4777" i="2"/>
  <c r="E4777" i="2"/>
  <c r="B4776" i="2" a="1"/>
  <c r="B4776" i="2"/>
  <c r="C4776" i="2"/>
  <c r="D4776" i="2" a="1"/>
  <c r="D4776" i="2"/>
  <c r="E4776" i="2"/>
  <c r="B4775" i="2" a="1"/>
  <c r="B4775" i="2"/>
  <c r="C4775" i="2"/>
  <c r="D4775" i="2" a="1"/>
  <c r="D4775" i="2"/>
  <c r="E4775" i="2"/>
  <c r="B4774" i="2" a="1"/>
  <c r="B4774" i="2"/>
  <c r="C4774" i="2"/>
  <c r="D4774" i="2" a="1"/>
  <c r="D4774" i="2"/>
  <c r="E4774" i="2"/>
  <c r="B4773" i="2" a="1"/>
  <c r="B4773" i="2"/>
  <c r="C4773" i="2"/>
  <c r="D4773" i="2" a="1"/>
  <c r="D4773" i="2"/>
  <c r="E4773" i="2"/>
  <c r="B4772" i="2" a="1"/>
  <c r="B4772" i="2"/>
  <c r="C4772" i="2"/>
  <c r="D4772" i="2" a="1"/>
  <c r="D4772" i="2"/>
  <c r="E4772" i="2"/>
  <c r="B4771" i="2" a="1"/>
  <c r="B4771" i="2"/>
  <c r="C4771" i="2"/>
  <c r="D4771" i="2" a="1"/>
  <c r="D4771" i="2"/>
  <c r="E4771" i="2"/>
  <c r="B4770" i="2" a="1"/>
  <c r="B4770" i="2"/>
  <c r="C4770" i="2"/>
  <c r="D4770" i="2" a="1"/>
  <c r="D4770" i="2"/>
  <c r="E4770" i="2"/>
  <c r="B4769" i="2" a="1"/>
  <c r="B4769" i="2"/>
  <c r="C4769" i="2"/>
  <c r="D4769" i="2" a="1"/>
  <c r="D4769" i="2"/>
  <c r="E4769" i="2"/>
  <c r="B4768" i="2" a="1"/>
  <c r="B4768" i="2"/>
  <c r="C4768" i="2"/>
  <c r="D4768" i="2" a="1"/>
  <c r="D4768" i="2"/>
  <c r="E4768" i="2"/>
  <c r="B4767" i="2" a="1"/>
  <c r="B4767" i="2"/>
  <c r="C4767" i="2"/>
  <c r="D4767" i="2" a="1"/>
  <c r="D4767" i="2"/>
  <c r="E4767" i="2"/>
  <c r="B4766" i="2" a="1"/>
  <c r="B4766" i="2"/>
  <c r="C4766" i="2"/>
  <c r="D4766" i="2" a="1"/>
  <c r="D4766" i="2"/>
  <c r="E4766" i="2"/>
  <c r="B4765" i="2" a="1"/>
  <c r="B4765" i="2"/>
  <c r="C4765" i="2"/>
  <c r="D4765" i="2" a="1"/>
  <c r="D4765" i="2"/>
  <c r="E4765" i="2"/>
  <c r="B4764" i="2" a="1"/>
  <c r="B4764" i="2"/>
  <c r="C4764" i="2"/>
  <c r="D4764" i="2" a="1"/>
  <c r="D4764" i="2"/>
  <c r="E4764" i="2"/>
  <c r="B4763" i="2" a="1"/>
  <c r="B4763" i="2"/>
  <c r="C4763" i="2"/>
  <c r="D4763" i="2" a="1"/>
  <c r="D4763" i="2"/>
  <c r="E4763" i="2"/>
  <c r="B4762" i="2" a="1"/>
  <c r="B4762" i="2"/>
  <c r="C4762" i="2"/>
  <c r="D4762" i="2" a="1"/>
  <c r="D4762" i="2"/>
  <c r="E4762" i="2"/>
  <c r="B4761" i="2" a="1"/>
  <c r="B4761" i="2"/>
  <c r="C4761" i="2"/>
  <c r="D4761" i="2" a="1"/>
  <c r="D4761" i="2"/>
  <c r="E4761" i="2"/>
  <c r="B4760" i="2" a="1"/>
  <c r="B4760" i="2"/>
  <c r="C4760" i="2"/>
  <c r="D4760" i="2" a="1"/>
  <c r="D4760" i="2"/>
  <c r="E4760" i="2"/>
  <c r="B4759" i="2" a="1"/>
  <c r="B4759" i="2"/>
  <c r="C4759" i="2"/>
  <c r="D4759" i="2" a="1"/>
  <c r="D4759" i="2"/>
  <c r="E4759" i="2"/>
  <c r="B4758" i="2" a="1"/>
  <c r="B4758" i="2"/>
  <c r="C4758" i="2"/>
  <c r="D4758" i="2" a="1"/>
  <c r="D4758" i="2"/>
  <c r="E4758" i="2"/>
  <c r="B4757" i="2" a="1"/>
  <c r="B4757" i="2"/>
  <c r="C4757" i="2"/>
  <c r="D4757" i="2" a="1"/>
  <c r="D4757" i="2"/>
  <c r="E4757" i="2"/>
  <c r="B4756" i="2" a="1"/>
  <c r="B4756" i="2"/>
  <c r="C4756" i="2"/>
  <c r="D4756" i="2" a="1"/>
  <c r="D4756" i="2"/>
  <c r="E4756" i="2"/>
  <c r="B4755" i="2" a="1"/>
  <c r="B4755" i="2"/>
  <c r="C4755" i="2"/>
  <c r="D4755" i="2" a="1"/>
  <c r="D4755" i="2"/>
  <c r="E4755" i="2"/>
  <c r="B4754" i="2" a="1"/>
  <c r="B4754" i="2"/>
  <c r="C4754" i="2"/>
  <c r="D4754" i="2" a="1"/>
  <c r="D4754" i="2"/>
  <c r="E4754" i="2"/>
  <c r="B4753" i="2" a="1"/>
  <c r="B4753" i="2"/>
  <c r="C4753" i="2"/>
  <c r="D4753" i="2" a="1"/>
  <c r="D4753" i="2"/>
  <c r="E4753" i="2"/>
  <c r="B4752" i="2" a="1"/>
  <c r="B4752" i="2"/>
  <c r="C4752" i="2"/>
  <c r="D4752" i="2" a="1"/>
  <c r="D4752" i="2"/>
  <c r="E4752" i="2"/>
  <c r="B4751" i="2" a="1"/>
  <c r="B4751" i="2"/>
  <c r="C4751" i="2"/>
  <c r="D4751" i="2" a="1"/>
  <c r="D4751" i="2"/>
  <c r="E4751" i="2"/>
  <c r="B4750" i="2" a="1"/>
  <c r="B4750" i="2"/>
  <c r="C4750" i="2"/>
  <c r="D4750" i="2" a="1"/>
  <c r="D4750" i="2"/>
  <c r="E4750" i="2"/>
  <c r="B4749" i="2" a="1"/>
  <c r="B4749" i="2"/>
  <c r="C4749" i="2"/>
  <c r="D4749" i="2" a="1"/>
  <c r="D4749" i="2"/>
  <c r="E4749" i="2"/>
  <c r="B4748" i="2" a="1"/>
  <c r="B4748" i="2"/>
  <c r="C4748" i="2"/>
  <c r="D4748" i="2" a="1"/>
  <c r="D4748" i="2"/>
  <c r="E4748" i="2"/>
  <c r="B4747" i="2" a="1"/>
  <c r="B4747" i="2"/>
  <c r="C4747" i="2"/>
  <c r="D4747" i="2" a="1"/>
  <c r="D4747" i="2"/>
  <c r="E4747" i="2"/>
  <c r="B4746" i="2" a="1"/>
  <c r="B4746" i="2"/>
  <c r="C4746" i="2"/>
  <c r="D4746" i="2" a="1"/>
  <c r="D4746" i="2"/>
  <c r="E4746" i="2"/>
  <c r="B4745" i="2" a="1"/>
  <c r="B4745" i="2"/>
  <c r="C4745" i="2"/>
  <c r="D4745" i="2" a="1"/>
  <c r="D4745" i="2"/>
  <c r="E4745" i="2"/>
  <c r="B4744" i="2" a="1"/>
  <c r="B4744" i="2"/>
  <c r="C4744" i="2"/>
  <c r="D4744" i="2" a="1"/>
  <c r="D4744" i="2"/>
  <c r="E4744" i="2"/>
  <c r="B4743" i="2" a="1"/>
  <c r="B4743" i="2"/>
  <c r="C4743" i="2"/>
  <c r="D4743" i="2" a="1"/>
  <c r="D4743" i="2"/>
  <c r="E4743" i="2"/>
  <c r="B4742" i="2" a="1"/>
  <c r="B4742" i="2"/>
  <c r="C4742" i="2"/>
  <c r="D4742" i="2" a="1"/>
  <c r="D4742" i="2"/>
  <c r="E4742" i="2"/>
  <c r="B4741" i="2" a="1"/>
  <c r="B4741" i="2"/>
  <c r="C4741" i="2"/>
  <c r="D4741" i="2" a="1"/>
  <c r="D4741" i="2"/>
  <c r="E4741" i="2"/>
  <c r="B4740" i="2" a="1"/>
  <c r="B4740" i="2"/>
  <c r="C4740" i="2"/>
  <c r="D4740" i="2" a="1"/>
  <c r="D4740" i="2"/>
  <c r="E4740" i="2"/>
  <c r="B4739" i="2" a="1"/>
  <c r="B4739" i="2"/>
  <c r="C4739" i="2"/>
  <c r="D4739" i="2" a="1"/>
  <c r="D4739" i="2"/>
  <c r="E4739" i="2"/>
  <c r="B4738" i="2" a="1"/>
  <c r="B4738" i="2"/>
  <c r="C4738" i="2"/>
  <c r="D4738" i="2" a="1"/>
  <c r="D4738" i="2"/>
  <c r="E4738" i="2"/>
  <c r="B4737" i="2" a="1"/>
  <c r="B4737" i="2"/>
  <c r="C4737" i="2"/>
  <c r="D4737" i="2" a="1"/>
  <c r="D4737" i="2"/>
  <c r="E4737" i="2"/>
  <c r="B4736" i="2" a="1"/>
  <c r="B4736" i="2"/>
  <c r="C4736" i="2"/>
  <c r="D4736" i="2" a="1"/>
  <c r="D4736" i="2"/>
  <c r="E4736" i="2"/>
  <c r="B4735" i="2" a="1"/>
  <c r="B4735" i="2"/>
  <c r="C4735" i="2"/>
  <c r="D4735" i="2" a="1"/>
  <c r="D4735" i="2"/>
  <c r="E4735" i="2"/>
  <c r="B4734" i="2" a="1"/>
  <c r="B4734" i="2"/>
  <c r="C4734" i="2"/>
  <c r="D4734" i="2" a="1"/>
  <c r="D4734" i="2"/>
  <c r="E4734" i="2"/>
  <c r="B4733" i="2" a="1"/>
  <c r="B4733" i="2"/>
  <c r="C4733" i="2"/>
  <c r="D4733" i="2" a="1"/>
  <c r="D4733" i="2"/>
  <c r="E4733" i="2"/>
  <c r="B4732" i="2" a="1"/>
  <c r="B4732" i="2"/>
  <c r="C4732" i="2"/>
  <c r="D4732" i="2" a="1"/>
  <c r="D4732" i="2"/>
  <c r="E4732" i="2"/>
  <c r="B4731" i="2" a="1"/>
  <c r="B4731" i="2"/>
  <c r="C4731" i="2"/>
  <c r="D4731" i="2" a="1"/>
  <c r="D4731" i="2"/>
  <c r="E4731" i="2"/>
  <c r="B4730" i="2" a="1"/>
  <c r="B4730" i="2"/>
  <c r="C4730" i="2"/>
  <c r="D4730" i="2" a="1"/>
  <c r="D4730" i="2"/>
  <c r="E4730" i="2"/>
  <c r="B4729" i="2" a="1"/>
  <c r="B4729" i="2"/>
  <c r="C4729" i="2"/>
  <c r="D4729" i="2" a="1"/>
  <c r="D4729" i="2"/>
  <c r="E4729" i="2"/>
  <c r="B4728" i="2" a="1"/>
  <c r="B4728" i="2"/>
  <c r="C4728" i="2"/>
  <c r="D4728" i="2" a="1"/>
  <c r="D4728" i="2"/>
  <c r="E4728" i="2"/>
  <c r="B4727" i="2" a="1"/>
  <c r="B4727" i="2"/>
  <c r="C4727" i="2"/>
  <c r="D4727" i="2" a="1"/>
  <c r="D4727" i="2"/>
  <c r="E4727" i="2"/>
  <c r="B4726" i="2" a="1"/>
  <c r="B4726" i="2"/>
  <c r="C4726" i="2"/>
  <c r="D4726" i="2" a="1"/>
  <c r="D4726" i="2"/>
  <c r="E4726" i="2"/>
  <c r="B4725" i="2" a="1"/>
  <c r="B4725" i="2"/>
  <c r="C4725" i="2"/>
  <c r="D4725" i="2" a="1"/>
  <c r="D4725" i="2"/>
  <c r="E4725" i="2"/>
  <c r="B4724" i="2" a="1"/>
  <c r="B4724" i="2"/>
  <c r="C4724" i="2"/>
  <c r="D4724" i="2" a="1"/>
  <c r="D4724" i="2"/>
  <c r="E4724" i="2"/>
  <c r="B4723" i="2" a="1"/>
  <c r="B4723" i="2"/>
  <c r="C4723" i="2"/>
  <c r="D4723" i="2" a="1"/>
  <c r="D4723" i="2"/>
  <c r="E4723" i="2"/>
  <c r="B4722" i="2" a="1"/>
  <c r="B4722" i="2"/>
  <c r="C4722" i="2"/>
  <c r="D4722" i="2" a="1"/>
  <c r="D4722" i="2"/>
  <c r="E4722" i="2"/>
  <c r="B4721" i="2" a="1"/>
  <c r="B4721" i="2"/>
  <c r="C4721" i="2"/>
  <c r="D4721" i="2" a="1"/>
  <c r="D4721" i="2"/>
  <c r="E4721" i="2"/>
  <c r="B4720" i="2" a="1"/>
  <c r="B4720" i="2"/>
  <c r="C4720" i="2"/>
  <c r="D4720" i="2" a="1"/>
  <c r="D4720" i="2"/>
  <c r="E4720" i="2"/>
  <c r="B4719" i="2" a="1"/>
  <c r="B4719" i="2"/>
  <c r="C4719" i="2"/>
  <c r="D4719" i="2" a="1"/>
  <c r="D4719" i="2"/>
  <c r="E4719" i="2"/>
  <c r="B4718" i="2" a="1"/>
  <c r="B4718" i="2"/>
  <c r="C4718" i="2"/>
  <c r="D4718" i="2" a="1"/>
  <c r="D4718" i="2"/>
  <c r="E4718" i="2"/>
  <c r="B4717" i="2" a="1"/>
  <c r="B4717" i="2"/>
  <c r="C4717" i="2"/>
  <c r="D4717" i="2" a="1"/>
  <c r="D4717" i="2"/>
  <c r="E4717" i="2"/>
  <c r="B4716" i="2" a="1"/>
  <c r="B4716" i="2"/>
  <c r="C4716" i="2"/>
  <c r="D4716" i="2" a="1"/>
  <c r="D4716" i="2"/>
  <c r="E4716" i="2"/>
  <c r="B4715" i="2" a="1"/>
  <c r="B4715" i="2"/>
  <c r="C4715" i="2"/>
  <c r="D4715" i="2" a="1"/>
  <c r="D4715" i="2"/>
  <c r="E4715" i="2"/>
  <c r="B4714" i="2" a="1"/>
  <c r="B4714" i="2"/>
  <c r="C4714" i="2"/>
  <c r="D4714" i="2" a="1"/>
  <c r="D4714" i="2"/>
  <c r="E4714" i="2"/>
  <c r="B4713" i="2" a="1"/>
  <c r="B4713" i="2"/>
  <c r="C4713" i="2"/>
  <c r="D4713" i="2" a="1"/>
  <c r="D4713" i="2"/>
  <c r="E4713" i="2"/>
  <c r="B4712" i="2" a="1"/>
  <c r="B4712" i="2"/>
  <c r="C4712" i="2"/>
  <c r="D4712" i="2" a="1"/>
  <c r="D4712" i="2"/>
  <c r="E4712" i="2"/>
  <c r="B4711" i="2" a="1"/>
  <c r="B4711" i="2"/>
  <c r="C4711" i="2"/>
  <c r="D4711" i="2" a="1"/>
  <c r="D4711" i="2"/>
  <c r="E4711" i="2"/>
  <c r="B4710" i="2" a="1"/>
  <c r="B4710" i="2"/>
  <c r="C4710" i="2"/>
  <c r="D4710" i="2" a="1"/>
  <c r="D4710" i="2"/>
  <c r="E4710" i="2"/>
  <c r="B4709" i="2" a="1"/>
  <c r="B4709" i="2"/>
  <c r="C4709" i="2"/>
  <c r="D4709" i="2" a="1"/>
  <c r="D4709" i="2"/>
  <c r="E4709" i="2"/>
  <c r="B4708" i="2" a="1"/>
  <c r="B4708" i="2"/>
  <c r="C4708" i="2"/>
  <c r="D4708" i="2" a="1"/>
  <c r="D4708" i="2"/>
  <c r="E4708" i="2"/>
  <c r="B4707" i="2" a="1"/>
  <c r="B4707" i="2"/>
  <c r="C4707" i="2"/>
  <c r="D4707" i="2" a="1"/>
  <c r="D4707" i="2"/>
  <c r="E4707" i="2"/>
  <c r="B4706" i="2" a="1"/>
  <c r="B4706" i="2"/>
  <c r="C4706" i="2"/>
  <c r="D4706" i="2" a="1"/>
  <c r="D4706" i="2"/>
  <c r="E4706" i="2"/>
  <c r="B4705" i="2" a="1"/>
  <c r="B4705" i="2"/>
  <c r="C4705" i="2"/>
  <c r="D4705" i="2" a="1"/>
  <c r="D4705" i="2"/>
  <c r="E4705" i="2"/>
  <c r="B4704" i="2" a="1"/>
  <c r="B4704" i="2"/>
  <c r="C4704" i="2"/>
  <c r="D4704" i="2" a="1"/>
  <c r="D4704" i="2"/>
  <c r="E4704" i="2"/>
  <c r="B4703" i="2" a="1"/>
  <c r="B4703" i="2"/>
  <c r="C4703" i="2"/>
  <c r="D4703" i="2" a="1"/>
  <c r="D4703" i="2"/>
  <c r="E4703" i="2"/>
  <c r="B4702" i="2" a="1"/>
  <c r="B4702" i="2"/>
  <c r="C4702" i="2"/>
  <c r="D4702" i="2" a="1"/>
  <c r="D4702" i="2"/>
  <c r="E4702" i="2"/>
  <c r="B4701" i="2" a="1"/>
  <c r="B4701" i="2"/>
  <c r="C4701" i="2"/>
  <c r="D4701" i="2" a="1"/>
  <c r="D4701" i="2"/>
  <c r="E4701" i="2"/>
  <c r="B4700" i="2" a="1"/>
  <c r="B4700" i="2"/>
  <c r="C4700" i="2"/>
  <c r="D4700" i="2" a="1"/>
  <c r="D4700" i="2"/>
  <c r="E4700" i="2"/>
  <c r="B4699" i="2" a="1"/>
  <c r="B4699" i="2"/>
  <c r="C4699" i="2"/>
  <c r="D4699" i="2" a="1"/>
  <c r="D4699" i="2"/>
  <c r="E4699" i="2"/>
  <c r="B4698" i="2" a="1"/>
  <c r="B4698" i="2"/>
  <c r="C4698" i="2"/>
  <c r="D4698" i="2" a="1"/>
  <c r="D4698" i="2"/>
  <c r="E4698" i="2"/>
  <c r="B4697" i="2" a="1"/>
  <c r="B4697" i="2"/>
  <c r="C4697" i="2"/>
  <c r="D4697" i="2" a="1"/>
  <c r="D4697" i="2"/>
  <c r="E4697" i="2"/>
  <c r="B4696" i="2" a="1"/>
  <c r="B4696" i="2"/>
  <c r="C4696" i="2"/>
  <c r="D4696" i="2" a="1"/>
  <c r="D4696" i="2"/>
  <c r="E4696" i="2"/>
  <c r="B4695" i="2" a="1"/>
  <c r="B4695" i="2"/>
  <c r="C4695" i="2"/>
  <c r="D4695" i="2" a="1"/>
  <c r="D4695" i="2"/>
  <c r="E4695" i="2"/>
  <c r="B4694" i="2" a="1"/>
  <c r="B4694" i="2"/>
  <c r="C4694" i="2"/>
  <c r="D4694" i="2" a="1"/>
  <c r="D4694" i="2"/>
  <c r="E4694" i="2"/>
  <c r="B4693" i="2" a="1"/>
  <c r="B4693" i="2"/>
  <c r="C4693" i="2"/>
  <c r="D4693" i="2" a="1"/>
  <c r="D4693" i="2"/>
  <c r="E4693" i="2"/>
  <c r="B4692" i="2" a="1"/>
  <c r="B4692" i="2"/>
  <c r="C4692" i="2"/>
  <c r="D4692" i="2" a="1"/>
  <c r="D4692" i="2"/>
  <c r="E4692" i="2"/>
  <c r="B4691" i="2" a="1"/>
  <c r="B4691" i="2"/>
  <c r="C4691" i="2"/>
  <c r="D4691" i="2" a="1"/>
  <c r="D4691" i="2"/>
  <c r="E4691" i="2"/>
  <c r="B4690" i="2" a="1"/>
  <c r="B4690" i="2"/>
  <c r="C4690" i="2"/>
  <c r="D4690" i="2" a="1"/>
  <c r="D4690" i="2"/>
  <c r="E4690" i="2"/>
  <c r="B4689" i="2" a="1"/>
  <c r="B4689" i="2"/>
  <c r="C4689" i="2"/>
  <c r="D4689" i="2" a="1"/>
  <c r="D4689" i="2"/>
  <c r="E4689" i="2"/>
  <c r="B4688" i="2" a="1"/>
  <c r="B4688" i="2"/>
  <c r="C4688" i="2"/>
  <c r="D4688" i="2" a="1"/>
  <c r="D4688" i="2"/>
  <c r="E4688" i="2"/>
  <c r="B4687" i="2" a="1"/>
  <c r="B4687" i="2"/>
  <c r="C4687" i="2"/>
  <c r="D4687" i="2" a="1"/>
  <c r="D4687" i="2"/>
  <c r="E4687" i="2"/>
  <c r="B4686" i="2" a="1"/>
  <c r="B4686" i="2"/>
  <c r="C4686" i="2"/>
  <c r="D4686" i="2" a="1"/>
  <c r="D4686" i="2"/>
  <c r="E4686" i="2"/>
  <c r="B4685" i="2" a="1"/>
  <c r="B4685" i="2"/>
  <c r="C4685" i="2"/>
  <c r="D4685" i="2" a="1"/>
  <c r="D4685" i="2"/>
  <c r="E4685" i="2"/>
  <c r="B4684" i="2" a="1"/>
  <c r="B4684" i="2"/>
  <c r="C4684" i="2"/>
  <c r="D4684" i="2" a="1"/>
  <c r="D4684" i="2"/>
  <c r="E4684" i="2"/>
  <c r="B4683" i="2" a="1"/>
  <c r="B4683" i="2"/>
  <c r="C4683" i="2"/>
  <c r="D4683" i="2" a="1"/>
  <c r="D4683" i="2"/>
  <c r="E4683" i="2"/>
  <c r="B4682" i="2" a="1"/>
  <c r="B4682" i="2"/>
  <c r="C4682" i="2"/>
  <c r="D4682" i="2" a="1"/>
  <c r="D4682" i="2"/>
  <c r="E4682" i="2"/>
  <c r="B4681" i="2" a="1"/>
  <c r="B4681" i="2"/>
  <c r="C4681" i="2"/>
  <c r="D4681" i="2" a="1"/>
  <c r="D4681" i="2"/>
  <c r="E4681" i="2"/>
  <c r="B4680" i="2" a="1"/>
  <c r="B4680" i="2"/>
  <c r="C4680" i="2"/>
  <c r="D4680" i="2" a="1"/>
  <c r="D4680" i="2"/>
  <c r="E4680" i="2"/>
  <c r="B4679" i="2" a="1"/>
  <c r="B4679" i="2"/>
  <c r="C4679" i="2"/>
  <c r="D4679" i="2" a="1"/>
  <c r="D4679" i="2"/>
  <c r="E4679" i="2"/>
  <c r="B4678" i="2" a="1"/>
  <c r="B4678" i="2"/>
  <c r="C4678" i="2"/>
  <c r="D4678" i="2" a="1"/>
  <c r="D4678" i="2"/>
  <c r="E4678" i="2"/>
  <c r="B4677" i="2" a="1"/>
  <c r="B4677" i="2"/>
  <c r="C4677" i="2"/>
  <c r="D4677" i="2" a="1"/>
  <c r="D4677" i="2"/>
  <c r="E4677" i="2"/>
  <c r="B4676" i="2" a="1"/>
  <c r="B4676" i="2"/>
  <c r="C4676" i="2"/>
  <c r="D4676" i="2" a="1"/>
  <c r="D4676" i="2"/>
  <c r="E4676" i="2"/>
  <c r="B4675" i="2" a="1"/>
  <c r="B4675" i="2"/>
  <c r="C4675" i="2"/>
  <c r="D4675" i="2" a="1"/>
  <c r="D4675" i="2"/>
  <c r="E4675" i="2"/>
  <c r="B4674" i="2" a="1"/>
  <c r="B4674" i="2"/>
  <c r="C4674" i="2"/>
  <c r="D4674" i="2" a="1"/>
  <c r="D4674" i="2"/>
  <c r="E4674" i="2"/>
  <c r="B4673" i="2" a="1"/>
  <c r="B4673" i="2"/>
  <c r="C4673" i="2"/>
  <c r="D4673" i="2" a="1"/>
  <c r="D4673" i="2"/>
  <c r="E4673" i="2"/>
  <c r="B4672" i="2" a="1"/>
  <c r="B4672" i="2"/>
  <c r="C4672" i="2"/>
  <c r="D4672" i="2" a="1"/>
  <c r="D4672" i="2"/>
  <c r="E4672" i="2"/>
  <c r="B4671" i="2" a="1"/>
  <c r="B4671" i="2"/>
  <c r="C4671" i="2"/>
  <c r="D4671" i="2" a="1"/>
  <c r="D4671" i="2"/>
  <c r="E4671" i="2"/>
  <c r="B4670" i="2" a="1"/>
  <c r="B4670" i="2"/>
  <c r="C4670" i="2"/>
  <c r="D4670" i="2" a="1"/>
  <c r="D4670" i="2"/>
  <c r="E4670" i="2"/>
  <c r="B4669" i="2" a="1"/>
  <c r="B4669" i="2"/>
  <c r="C4669" i="2"/>
  <c r="D4669" i="2" a="1"/>
  <c r="D4669" i="2"/>
  <c r="E4669" i="2"/>
  <c r="B4668" i="2" a="1"/>
  <c r="B4668" i="2"/>
  <c r="C4668" i="2"/>
  <c r="D4668" i="2" a="1"/>
  <c r="D4668" i="2"/>
  <c r="E4668" i="2"/>
  <c r="B4667" i="2" a="1"/>
  <c r="B4667" i="2"/>
  <c r="C4667" i="2"/>
  <c r="D4667" i="2" a="1"/>
  <c r="D4667" i="2"/>
  <c r="E4667" i="2"/>
  <c r="B4666" i="2" a="1"/>
  <c r="B4666" i="2"/>
  <c r="C4666" i="2"/>
  <c r="D4666" i="2" a="1"/>
  <c r="D4666" i="2"/>
  <c r="E4666" i="2"/>
  <c r="B4665" i="2" a="1"/>
  <c r="B4665" i="2"/>
  <c r="C4665" i="2"/>
  <c r="D4665" i="2" a="1"/>
  <c r="D4665" i="2"/>
  <c r="E4665" i="2"/>
  <c r="B4664" i="2" a="1"/>
  <c r="B4664" i="2"/>
  <c r="C4664" i="2"/>
  <c r="D4664" i="2" a="1"/>
  <c r="D4664" i="2"/>
  <c r="E4664" i="2"/>
  <c r="B4663" i="2" a="1"/>
  <c r="B4663" i="2"/>
  <c r="C4663" i="2"/>
  <c r="D4663" i="2" a="1"/>
  <c r="D4663" i="2"/>
  <c r="E4663" i="2"/>
  <c r="B4662" i="2" a="1"/>
  <c r="B4662" i="2"/>
  <c r="C4662" i="2"/>
  <c r="D4662" i="2" a="1"/>
  <c r="D4662" i="2"/>
  <c r="E4662" i="2"/>
  <c r="B4661" i="2" a="1"/>
  <c r="B4661" i="2"/>
  <c r="C4661" i="2"/>
  <c r="D4661" i="2" a="1"/>
  <c r="D4661" i="2"/>
  <c r="E4661" i="2"/>
  <c r="B4660" i="2" a="1"/>
  <c r="B4660" i="2"/>
  <c r="C4660" i="2"/>
  <c r="D4660" i="2" a="1"/>
  <c r="D4660" i="2"/>
  <c r="E4660" i="2"/>
  <c r="B4659" i="2" a="1"/>
  <c r="B4659" i="2"/>
  <c r="C4659" i="2"/>
  <c r="D4659" i="2" a="1"/>
  <c r="D4659" i="2"/>
  <c r="E4659" i="2"/>
  <c r="B4658" i="2" a="1"/>
  <c r="B4658" i="2"/>
  <c r="C4658" i="2"/>
  <c r="D4658" i="2" a="1"/>
  <c r="D4658" i="2"/>
  <c r="E4658" i="2"/>
  <c r="B4657" i="2" a="1"/>
  <c r="B4657" i="2"/>
  <c r="C4657" i="2"/>
  <c r="D4657" i="2" a="1"/>
  <c r="D4657" i="2"/>
  <c r="E4657" i="2"/>
  <c r="B4656" i="2" a="1"/>
  <c r="B4656" i="2"/>
  <c r="C4656" i="2"/>
  <c r="D4656" i="2" a="1"/>
  <c r="D4656" i="2"/>
  <c r="E4656" i="2"/>
  <c r="B4655" i="2" a="1"/>
  <c r="B4655" i="2"/>
  <c r="C4655" i="2"/>
  <c r="D4655" i="2" a="1"/>
  <c r="D4655" i="2"/>
  <c r="E4655" i="2"/>
  <c r="B4654" i="2" a="1"/>
  <c r="B4654" i="2"/>
  <c r="C4654" i="2"/>
  <c r="D4654" i="2" a="1"/>
  <c r="D4654" i="2"/>
  <c r="E4654" i="2"/>
  <c r="B4653" i="2" a="1"/>
  <c r="B4653" i="2"/>
  <c r="C4653" i="2"/>
  <c r="D4653" i="2" a="1"/>
  <c r="D4653" i="2"/>
  <c r="E4653" i="2"/>
  <c r="B4652" i="2" a="1"/>
  <c r="B4652" i="2"/>
  <c r="C4652" i="2"/>
  <c r="D4652" i="2" a="1"/>
  <c r="D4652" i="2"/>
  <c r="E4652" i="2"/>
  <c r="B4651" i="2" a="1"/>
  <c r="B4651" i="2"/>
  <c r="C4651" i="2"/>
  <c r="D4651" i="2" a="1"/>
  <c r="D4651" i="2"/>
  <c r="E4651" i="2"/>
  <c r="B4650" i="2" a="1"/>
  <c r="B4650" i="2"/>
  <c r="C4650" i="2"/>
  <c r="D4650" i="2" a="1"/>
  <c r="D4650" i="2"/>
  <c r="E4650" i="2"/>
  <c r="B4649" i="2" a="1"/>
  <c r="B4649" i="2"/>
  <c r="C4649" i="2"/>
  <c r="D4649" i="2" a="1"/>
  <c r="D4649" i="2"/>
  <c r="E4649" i="2"/>
  <c r="B4648" i="2" a="1"/>
  <c r="B4648" i="2"/>
  <c r="C4648" i="2"/>
  <c r="D4648" i="2" a="1"/>
  <c r="D4648" i="2"/>
  <c r="E4648" i="2"/>
  <c r="B4647" i="2" a="1"/>
  <c r="B4647" i="2"/>
  <c r="C4647" i="2"/>
  <c r="D4647" i="2" a="1"/>
  <c r="D4647" i="2"/>
  <c r="E4647" i="2"/>
  <c r="B4646" i="2" a="1"/>
  <c r="B4646" i="2"/>
  <c r="C4646" i="2"/>
  <c r="D4646" i="2" a="1"/>
  <c r="D4646" i="2"/>
  <c r="E4646" i="2"/>
  <c r="B4645" i="2" a="1"/>
  <c r="B4645" i="2"/>
  <c r="C4645" i="2"/>
  <c r="D4645" i="2" a="1"/>
  <c r="D4645" i="2"/>
  <c r="E4645" i="2"/>
  <c r="B4644" i="2" a="1"/>
  <c r="B4644" i="2"/>
  <c r="C4644" i="2"/>
  <c r="D4644" i="2" a="1"/>
  <c r="D4644" i="2"/>
  <c r="E4644" i="2"/>
  <c r="B4643" i="2" a="1"/>
  <c r="B4643" i="2"/>
  <c r="C4643" i="2"/>
  <c r="D4643" i="2" a="1"/>
  <c r="D4643" i="2"/>
  <c r="E4643" i="2"/>
  <c r="B4642" i="2" a="1"/>
  <c r="B4642" i="2"/>
  <c r="C4642" i="2"/>
  <c r="D4642" i="2" a="1"/>
  <c r="D4642" i="2"/>
  <c r="E4642" i="2"/>
  <c r="B4641" i="2" a="1"/>
  <c r="B4641" i="2"/>
  <c r="C4641" i="2"/>
  <c r="D4641" i="2" a="1"/>
  <c r="D4641" i="2"/>
  <c r="E4641" i="2"/>
  <c r="B4640" i="2" a="1"/>
  <c r="B4640" i="2"/>
  <c r="C4640" i="2"/>
  <c r="D4640" i="2" a="1"/>
  <c r="D4640" i="2"/>
  <c r="E4640" i="2"/>
  <c r="B4639" i="2" a="1"/>
  <c r="B4639" i="2"/>
  <c r="C4639" i="2"/>
  <c r="D4639" i="2" a="1"/>
  <c r="D4639" i="2"/>
  <c r="E4639" i="2"/>
  <c r="B4638" i="2" a="1"/>
  <c r="B4638" i="2"/>
  <c r="C4638" i="2"/>
  <c r="D4638" i="2" a="1"/>
  <c r="D4638" i="2"/>
  <c r="E4638" i="2"/>
  <c r="B4637" i="2" a="1"/>
  <c r="B4637" i="2"/>
  <c r="C4637" i="2"/>
  <c r="D4637" i="2" a="1"/>
  <c r="D4637" i="2"/>
  <c r="E4637" i="2"/>
  <c r="B4636" i="2" a="1"/>
  <c r="B4636" i="2"/>
  <c r="C4636" i="2"/>
  <c r="D4636" i="2" a="1"/>
  <c r="D4636" i="2"/>
  <c r="E4636" i="2"/>
  <c r="B4635" i="2" a="1"/>
  <c r="B4635" i="2"/>
  <c r="C4635" i="2"/>
  <c r="D4635" i="2" a="1"/>
  <c r="D4635" i="2"/>
  <c r="E4635" i="2"/>
  <c r="B4634" i="2" a="1"/>
  <c r="B4634" i="2"/>
  <c r="C4634" i="2"/>
  <c r="D4634" i="2" a="1"/>
  <c r="D4634" i="2"/>
  <c r="E4634" i="2"/>
  <c r="B4633" i="2" a="1"/>
  <c r="B4633" i="2"/>
  <c r="C4633" i="2"/>
  <c r="D4633" i="2" a="1"/>
  <c r="D4633" i="2"/>
  <c r="E4633" i="2"/>
  <c r="B4632" i="2" a="1"/>
  <c r="B4632" i="2"/>
  <c r="C4632" i="2"/>
  <c r="D4632" i="2" a="1"/>
  <c r="D4632" i="2"/>
  <c r="E4632" i="2"/>
  <c r="B4631" i="2" a="1"/>
  <c r="B4631" i="2"/>
  <c r="C4631" i="2"/>
  <c r="D4631" i="2" a="1"/>
  <c r="D4631" i="2"/>
  <c r="E4631" i="2"/>
  <c r="B4630" i="2" a="1"/>
  <c r="B4630" i="2"/>
  <c r="C4630" i="2"/>
  <c r="D4630" i="2" a="1"/>
  <c r="D4630" i="2"/>
  <c r="E4630" i="2"/>
  <c r="B4629" i="2" a="1"/>
  <c r="B4629" i="2"/>
  <c r="C4629" i="2"/>
  <c r="D4629" i="2" a="1"/>
  <c r="D4629" i="2"/>
  <c r="E4629" i="2"/>
  <c r="B4628" i="2" a="1"/>
  <c r="B4628" i="2"/>
  <c r="C4628" i="2"/>
  <c r="D4628" i="2" a="1"/>
  <c r="D4628" i="2"/>
  <c r="E4628" i="2"/>
  <c r="B4627" i="2" a="1"/>
  <c r="B4627" i="2"/>
  <c r="C4627" i="2"/>
  <c r="D4627" i="2" a="1"/>
  <c r="D4627" i="2"/>
  <c r="E4627" i="2"/>
  <c r="B4626" i="2" a="1"/>
  <c r="B4626" i="2"/>
  <c r="C4626" i="2"/>
  <c r="D4626" i="2" a="1"/>
  <c r="D4626" i="2"/>
  <c r="E4626" i="2"/>
  <c r="B4625" i="2" a="1"/>
  <c r="B4625" i="2"/>
  <c r="C4625" i="2"/>
  <c r="D4625" i="2" a="1"/>
  <c r="D4625" i="2"/>
  <c r="E4625" i="2"/>
  <c r="B4624" i="2" a="1"/>
  <c r="B4624" i="2"/>
  <c r="C4624" i="2"/>
  <c r="D4624" i="2" a="1"/>
  <c r="D4624" i="2"/>
  <c r="E4624" i="2"/>
  <c r="B4623" i="2" a="1"/>
  <c r="B4623" i="2"/>
  <c r="C4623" i="2"/>
  <c r="D4623" i="2" a="1"/>
  <c r="D4623" i="2"/>
  <c r="E4623" i="2"/>
  <c r="B4622" i="2" a="1"/>
  <c r="B4622" i="2"/>
  <c r="C4622" i="2"/>
  <c r="D4622" i="2" a="1"/>
  <c r="D4622" i="2"/>
  <c r="E4622" i="2"/>
  <c r="B4621" i="2" a="1"/>
  <c r="B4621" i="2"/>
  <c r="C4621" i="2"/>
  <c r="D4621" i="2" a="1"/>
  <c r="D4621" i="2"/>
  <c r="E4621" i="2"/>
  <c r="B4620" i="2" a="1"/>
  <c r="B4620" i="2"/>
  <c r="C4620" i="2"/>
  <c r="D4620" i="2" a="1"/>
  <c r="D4620" i="2"/>
  <c r="E4620" i="2"/>
  <c r="B4619" i="2" a="1"/>
  <c r="B4619" i="2"/>
  <c r="C4619" i="2"/>
  <c r="D4619" i="2" a="1"/>
  <c r="D4619" i="2"/>
  <c r="E4619" i="2"/>
  <c r="B4618" i="2" a="1"/>
  <c r="B4618" i="2"/>
  <c r="C4618" i="2"/>
  <c r="D4618" i="2" a="1"/>
  <c r="D4618" i="2"/>
  <c r="E4618" i="2"/>
  <c r="B4617" i="2" a="1"/>
  <c r="B4617" i="2"/>
  <c r="C4617" i="2"/>
  <c r="D4617" i="2" a="1"/>
  <c r="D4617" i="2"/>
  <c r="E4617" i="2"/>
  <c r="B4616" i="2" a="1"/>
  <c r="B4616" i="2"/>
  <c r="C4616" i="2"/>
  <c r="D4616" i="2" a="1"/>
  <c r="D4616" i="2"/>
  <c r="E4616" i="2"/>
  <c r="B4615" i="2" a="1"/>
  <c r="B4615" i="2"/>
  <c r="C4615" i="2"/>
  <c r="D4615" i="2" a="1"/>
  <c r="D4615" i="2"/>
  <c r="E4615" i="2"/>
  <c r="B4614" i="2" a="1"/>
  <c r="B4614" i="2"/>
  <c r="C4614" i="2"/>
  <c r="D4614" i="2" a="1"/>
  <c r="D4614" i="2"/>
  <c r="E4614" i="2"/>
  <c r="B4613" i="2" a="1"/>
  <c r="B4613" i="2"/>
  <c r="C4613" i="2"/>
  <c r="D4613" i="2" a="1"/>
  <c r="D4613" i="2"/>
  <c r="E4613" i="2"/>
  <c r="B4612" i="2" a="1"/>
  <c r="B4612" i="2"/>
  <c r="C4612" i="2"/>
  <c r="D4612" i="2" a="1"/>
  <c r="D4612" i="2"/>
  <c r="E4612" i="2"/>
  <c r="B4611" i="2" a="1"/>
  <c r="B4611" i="2"/>
  <c r="C4611" i="2"/>
  <c r="D4611" i="2" a="1"/>
  <c r="D4611" i="2"/>
  <c r="E4611" i="2"/>
  <c r="B4610" i="2" a="1"/>
  <c r="B4610" i="2"/>
  <c r="C4610" i="2"/>
  <c r="D4610" i="2" a="1"/>
  <c r="D4610" i="2"/>
  <c r="E4610" i="2"/>
  <c r="B4609" i="2" a="1"/>
  <c r="B4609" i="2"/>
  <c r="C4609" i="2"/>
  <c r="D4609" i="2" a="1"/>
  <c r="D4609" i="2"/>
  <c r="E4609" i="2"/>
  <c r="B4608" i="2" a="1"/>
  <c r="B4608" i="2"/>
  <c r="C4608" i="2"/>
  <c r="D4608" i="2" a="1"/>
  <c r="D4608" i="2"/>
  <c r="E4608" i="2"/>
  <c r="B4607" i="2" a="1"/>
  <c r="B4607" i="2"/>
  <c r="C4607" i="2"/>
  <c r="D4607" i="2" a="1"/>
  <c r="D4607" i="2"/>
  <c r="E4607" i="2"/>
  <c r="B4606" i="2" a="1"/>
  <c r="B4606" i="2"/>
  <c r="C4606" i="2"/>
  <c r="D4606" i="2" a="1"/>
  <c r="D4606" i="2"/>
  <c r="E4606" i="2"/>
  <c r="B4605" i="2" a="1"/>
  <c r="B4605" i="2"/>
  <c r="C4605" i="2"/>
  <c r="D4605" i="2" a="1"/>
  <c r="D4605" i="2"/>
  <c r="E4605" i="2"/>
  <c r="B4604" i="2" a="1"/>
  <c r="B4604" i="2"/>
  <c r="C4604" i="2"/>
  <c r="D4604" i="2" a="1"/>
  <c r="D4604" i="2"/>
  <c r="E4604" i="2"/>
  <c r="B4603" i="2" a="1"/>
  <c r="B4603" i="2"/>
  <c r="C4603" i="2"/>
  <c r="D4603" i="2" a="1"/>
  <c r="D4603" i="2"/>
  <c r="E4603" i="2"/>
  <c r="B4602" i="2" a="1"/>
  <c r="B4602" i="2"/>
  <c r="C4602" i="2"/>
  <c r="D4602" i="2" a="1"/>
  <c r="D4602" i="2"/>
  <c r="E4602" i="2"/>
  <c r="B4601" i="2" a="1"/>
  <c r="B4601" i="2"/>
  <c r="C4601" i="2"/>
  <c r="D4601" i="2" a="1"/>
  <c r="D4601" i="2"/>
  <c r="E4601" i="2"/>
  <c r="B4600" i="2" a="1"/>
  <c r="B4600" i="2"/>
  <c r="C4600" i="2"/>
  <c r="D4600" i="2" a="1"/>
  <c r="D4600" i="2"/>
  <c r="E4600" i="2"/>
  <c r="B4599" i="2" a="1"/>
  <c r="B4599" i="2"/>
  <c r="C4599" i="2"/>
  <c r="D4599" i="2" a="1"/>
  <c r="D4599" i="2"/>
  <c r="E4599" i="2"/>
  <c r="B4598" i="2" a="1"/>
  <c r="B4598" i="2"/>
  <c r="C4598" i="2"/>
  <c r="D4598" i="2" a="1"/>
  <c r="D4598" i="2"/>
  <c r="E4598" i="2"/>
  <c r="B4597" i="2" a="1"/>
  <c r="B4597" i="2"/>
  <c r="C4597" i="2"/>
  <c r="D4597" i="2" a="1"/>
  <c r="D4597" i="2"/>
  <c r="E4597" i="2"/>
  <c r="B4596" i="2" a="1"/>
  <c r="B4596" i="2"/>
  <c r="C4596" i="2"/>
  <c r="D4596" i="2" a="1"/>
  <c r="D4596" i="2"/>
  <c r="E4596" i="2"/>
  <c r="B4595" i="2" a="1"/>
  <c r="B4595" i="2"/>
  <c r="C4595" i="2"/>
  <c r="D4595" i="2" a="1"/>
  <c r="D4595" i="2"/>
  <c r="E4595" i="2"/>
  <c r="B4594" i="2" a="1"/>
  <c r="B4594" i="2"/>
  <c r="C4594" i="2"/>
  <c r="D4594" i="2" a="1"/>
  <c r="D4594" i="2"/>
  <c r="E4594" i="2"/>
  <c r="B4593" i="2" a="1"/>
  <c r="B4593" i="2"/>
  <c r="C4593" i="2"/>
  <c r="D4593" i="2" a="1"/>
  <c r="D4593" i="2"/>
  <c r="E4593" i="2"/>
  <c r="B4592" i="2" a="1"/>
  <c r="B4592" i="2"/>
  <c r="C4592" i="2"/>
  <c r="D4592" i="2" a="1"/>
  <c r="D4592" i="2"/>
  <c r="E4592" i="2"/>
  <c r="B4591" i="2" a="1"/>
  <c r="B4591" i="2"/>
  <c r="C4591" i="2"/>
  <c r="D4591" i="2" a="1"/>
  <c r="D4591" i="2"/>
  <c r="E4591" i="2"/>
  <c r="B4590" i="2" a="1"/>
  <c r="B4590" i="2"/>
  <c r="C4590" i="2"/>
  <c r="D4590" i="2" a="1"/>
  <c r="D4590" i="2"/>
  <c r="E4590" i="2"/>
  <c r="B4589" i="2" a="1"/>
  <c r="B4589" i="2"/>
  <c r="C4589" i="2"/>
  <c r="D4589" i="2" a="1"/>
  <c r="D4589" i="2"/>
  <c r="E4589" i="2"/>
  <c r="B4588" i="2" a="1"/>
  <c r="B4588" i="2"/>
  <c r="C4588" i="2"/>
  <c r="D4588" i="2" a="1"/>
  <c r="D4588" i="2"/>
  <c r="E4588" i="2"/>
  <c r="B4587" i="2" a="1"/>
  <c r="B4587" i="2"/>
  <c r="C4587" i="2"/>
  <c r="D4587" i="2" a="1"/>
  <c r="D4587" i="2"/>
  <c r="E4587" i="2"/>
  <c r="B4586" i="2" a="1"/>
  <c r="B4586" i="2"/>
  <c r="C4586" i="2"/>
  <c r="D4586" i="2" a="1"/>
  <c r="D4586" i="2"/>
  <c r="E4586" i="2"/>
  <c r="B4585" i="2" a="1"/>
  <c r="B4585" i="2"/>
  <c r="C4585" i="2"/>
  <c r="D4585" i="2" a="1"/>
  <c r="D4585" i="2"/>
  <c r="E4585" i="2"/>
  <c r="B4584" i="2" a="1"/>
  <c r="B4584" i="2"/>
  <c r="C4584" i="2"/>
  <c r="D4584" i="2" a="1"/>
  <c r="D4584" i="2"/>
  <c r="E4584" i="2"/>
  <c r="B4583" i="2" a="1"/>
  <c r="B4583" i="2"/>
  <c r="C4583" i="2"/>
  <c r="D4583" i="2" a="1"/>
  <c r="D4583" i="2"/>
  <c r="E4583" i="2"/>
  <c r="B4582" i="2" a="1"/>
  <c r="B4582" i="2"/>
  <c r="C4582" i="2"/>
  <c r="D4582" i="2" a="1"/>
  <c r="D4582" i="2"/>
  <c r="E4582" i="2"/>
  <c r="B4581" i="2" a="1"/>
  <c r="B4581" i="2"/>
  <c r="C4581" i="2"/>
  <c r="D4581" i="2" a="1"/>
  <c r="D4581" i="2"/>
  <c r="E4581" i="2"/>
  <c r="B4580" i="2" a="1"/>
  <c r="B4580" i="2"/>
  <c r="C4580" i="2"/>
  <c r="D4580" i="2" a="1"/>
  <c r="D4580" i="2"/>
  <c r="E4580" i="2"/>
  <c r="B4579" i="2" a="1"/>
  <c r="B4579" i="2"/>
  <c r="C4579" i="2"/>
  <c r="D4579" i="2" a="1"/>
  <c r="D4579" i="2"/>
  <c r="E4579" i="2"/>
  <c r="B4578" i="2" a="1"/>
  <c r="B4578" i="2"/>
  <c r="C4578" i="2"/>
  <c r="D4578" i="2" a="1"/>
  <c r="D4578" i="2"/>
  <c r="E4578" i="2"/>
  <c r="B4577" i="2" a="1"/>
  <c r="B4577" i="2"/>
  <c r="C4577" i="2"/>
  <c r="D4577" i="2" a="1"/>
  <c r="D4577" i="2"/>
  <c r="E4577" i="2"/>
  <c r="B4576" i="2" a="1"/>
  <c r="B4576" i="2"/>
  <c r="C4576" i="2"/>
  <c r="D4576" i="2" a="1"/>
  <c r="D4576" i="2"/>
  <c r="E4576" i="2"/>
  <c r="B4575" i="2" a="1"/>
  <c r="B4575" i="2"/>
  <c r="C4575" i="2"/>
  <c r="D4575" i="2" a="1"/>
  <c r="D4575" i="2"/>
  <c r="E4575" i="2"/>
  <c r="B4574" i="2" a="1"/>
  <c r="B4574" i="2"/>
  <c r="C4574" i="2"/>
  <c r="D4574" i="2" a="1"/>
  <c r="D4574" i="2"/>
  <c r="E4574" i="2"/>
  <c r="B4573" i="2" a="1"/>
  <c r="B4573" i="2"/>
  <c r="C4573" i="2"/>
  <c r="D4573" i="2" a="1"/>
  <c r="D4573" i="2"/>
  <c r="E4573" i="2"/>
  <c r="B4572" i="2" a="1"/>
  <c r="B4572" i="2"/>
  <c r="C4572" i="2"/>
  <c r="D4572" i="2" a="1"/>
  <c r="D4572" i="2"/>
  <c r="E4572" i="2"/>
  <c r="B4571" i="2" a="1"/>
  <c r="B4571" i="2"/>
  <c r="C4571" i="2"/>
  <c r="D4571" i="2" a="1"/>
  <c r="D4571" i="2"/>
  <c r="E4571" i="2"/>
  <c r="B4570" i="2" a="1"/>
  <c r="B4570" i="2"/>
  <c r="C4570" i="2"/>
  <c r="D4570" i="2" a="1"/>
  <c r="D4570" i="2"/>
  <c r="E4570" i="2"/>
  <c r="B4569" i="2" a="1"/>
  <c r="B4569" i="2"/>
  <c r="C4569" i="2"/>
  <c r="D4569" i="2" a="1"/>
  <c r="D4569" i="2"/>
  <c r="E4569" i="2"/>
  <c r="B4568" i="2" a="1"/>
  <c r="B4568" i="2"/>
  <c r="C4568" i="2"/>
  <c r="D4568" i="2" a="1"/>
  <c r="D4568" i="2"/>
  <c r="E4568" i="2"/>
  <c r="B4567" i="2" a="1"/>
  <c r="B4567" i="2"/>
  <c r="C4567" i="2"/>
  <c r="D4567" i="2" a="1"/>
  <c r="D4567" i="2"/>
  <c r="E4567" i="2"/>
  <c r="B4566" i="2" a="1"/>
  <c r="B4566" i="2"/>
  <c r="C4566" i="2"/>
  <c r="D4566" i="2" a="1"/>
  <c r="D4566" i="2"/>
  <c r="E4566" i="2"/>
  <c r="B4565" i="2" a="1"/>
  <c r="B4565" i="2"/>
  <c r="C4565" i="2"/>
  <c r="D4565" i="2" a="1"/>
  <c r="D4565" i="2"/>
  <c r="E4565" i="2"/>
  <c r="B4564" i="2" a="1"/>
  <c r="B4564" i="2"/>
  <c r="C4564" i="2"/>
  <c r="D4564" i="2" a="1"/>
  <c r="D4564" i="2"/>
  <c r="E4564" i="2"/>
  <c r="B4563" i="2" a="1"/>
  <c r="B4563" i="2"/>
  <c r="C4563" i="2"/>
  <c r="D4563" i="2" a="1"/>
  <c r="D4563" i="2"/>
  <c r="E4563" i="2"/>
  <c r="B4562" i="2" a="1"/>
  <c r="B4562" i="2"/>
  <c r="C4562" i="2"/>
  <c r="D4562" i="2" a="1"/>
  <c r="D4562" i="2"/>
  <c r="E4562" i="2"/>
  <c r="B4561" i="2" a="1"/>
  <c r="B4561" i="2"/>
  <c r="C4561" i="2"/>
  <c r="D4561" i="2" a="1"/>
  <c r="D4561" i="2"/>
  <c r="E4561" i="2"/>
  <c r="B4560" i="2" a="1"/>
  <c r="B4560" i="2"/>
  <c r="C4560" i="2"/>
  <c r="D4560" i="2" a="1"/>
  <c r="D4560" i="2"/>
  <c r="E4560" i="2"/>
  <c r="B4559" i="2" a="1"/>
  <c r="B4559" i="2"/>
  <c r="C4559" i="2"/>
  <c r="D4559" i="2" a="1"/>
  <c r="D4559" i="2"/>
  <c r="E4559" i="2"/>
  <c r="B4558" i="2" a="1"/>
  <c r="B4558" i="2"/>
  <c r="C4558" i="2"/>
  <c r="D4558" i="2" a="1"/>
  <c r="D4558" i="2"/>
  <c r="E4558" i="2"/>
  <c r="B4557" i="2" a="1"/>
  <c r="B4557" i="2"/>
  <c r="C4557" i="2"/>
  <c r="D4557" i="2" a="1"/>
  <c r="D4557" i="2"/>
  <c r="E4557" i="2"/>
  <c r="B4556" i="2" a="1"/>
  <c r="B4556" i="2"/>
  <c r="C4556" i="2"/>
  <c r="D4556" i="2" a="1"/>
  <c r="D4556" i="2"/>
  <c r="E4556" i="2"/>
  <c r="B4555" i="2" a="1"/>
  <c r="B4555" i="2"/>
  <c r="C4555" i="2"/>
  <c r="D4555" i="2" a="1"/>
  <c r="D4555" i="2"/>
  <c r="E4555" i="2"/>
  <c r="B4554" i="2" a="1"/>
  <c r="B4554" i="2"/>
  <c r="C4554" i="2"/>
  <c r="D4554" i="2" a="1"/>
  <c r="D4554" i="2"/>
  <c r="E4554" i="2"/>
  <c r="B4553" i="2" a="1"/>
  <c r="B4553" i="2"/>
  <c r="C4553" i="2"/>
  <c r="D4553" i="2" a="1"/>
  <c r="D4553" i="2"/>
  <c r="E4553" i="2"/>
  <c r="B4552" i="2" a="1"/>
  <c r="B4552" i="2"/>
  <c r="C4552" i="2"/>
  <c r="D4552" i="2" a="1"/>
  <c r="D4552" i="2"/>
  <c r="E4552" i="2"/>
  <c r="B4551" i="2" a="1"/>
  <c r="B4551" i="2"/>
  <c r="C4551" i="2"/>
  <c r="D4551" i="2" a="1"/>
  <c r="D4551" i="2"/>
  <c r="E4551" i="2"/>
  <c r="B4550" i="2" a="1"/>
  <c r="B4550" i="2"/>
  <c r="C4550" i="2"/>
  <c r="D4550" i="2" a="1"/>
  <c r="D4550" i="2"/>
  <c r="E4550" i="2"/>
  <c r="B4549" i="2" a="1"/>
  <c r="B4549" i="2"/>
  <c r="C4549" i="2"/>
  <c r="D4549" i="2" a="1"/>
  <c r="D4549" i="2"/>
  <c r="E4549" i="2"/>
  <c r="B4548" i="2" a="1"/>
  <c r="B4548" i="2"/>
  <c r="C4548" i="2"/>
  <c r="D4548" i="2" a="1"/>
  <c r="D4548" i="2"/>
  <c r="E4548" i="2"/>
  <c r="B4547" i="2" a="1"/>
  <c r="B4547" i="2"/>
  <c r="C4547" i="2"/>
  <c r="D4547" i="2" a="1"/>
  <c r="D4547" i="2"/>
  <c r="E4547" i="2"/>
  <c r="B4546" i="2" a="1"/>
  <c r="B4546" i="2"/>
  <c r="C4546" i="2"/>
  <c r="D4546" i="2" a="1"/>
  <c r="D4546" i="2"/>
  <c r="E4546" i="2"/>
  <c r="B4545" i="2" a="1"/>
  <c r="B4545" i="2"/>
  <c r="C4545" i="2"/>
  <c r="D4545" i="2" a="1"/>
  <c r="D4545" i="2"/>
  <c r="E4545" i="2"/>
  <c r="B4544" i="2" a="1"/>
  <c r="B4544" i="2"/>
  <c r="C4544" i="2"/>
  <c r="D4544" i="2" a="1"/>
  <c r="D4544" i="2"/>
  <c r="E4544" i="2"/>
  <c r="B4543" i="2" a="1"/>
  <c r="B4543" i="2"/>
  <c r="C4543" i="2"/>
  <c r="D4543" i="2" a="1"/>
  <c r="D4543" i="2"/>
  <c r="E4543" i="2"/>
  <c r="B4542" i="2" a="1"/>
  <c r="B4542" i="2"/>
  <c r="C4542" i="2"/>
  <c r="D4542" i="2" a="1"/>
  <c r="D4542" i="2"/>
  <c r="E4542" i="2"/>
  <c r="B4541" i="2" a="1"/>
  <c r="B4541" i="2"/>
  <c r="C4541" i="2"/>
  <c r="D4541" i="2" a="1"/>
  <c r="D4541" i="2"/>
  <c r="E4541" i="2"/>
  <c r="B4540" i="2" a="1"/>
  <c r="B4540" i="2"/>
  <c r="C4540" i="2"/>
  <c r="D4540" i="2" a="1"/>
  <c r="D4540" i="2"/>
  <c r="E4540" i="2"/>
  <c r="B4539" i="2" a="1"/>
  <c r="B4539" i="2"/>
  <c r="C4539" i="2"/>
  <c r="D4539" i="2" a="1"/>
  <c r="D4539" i="2"/>
  <c r="E4539" i="2"/>
  <c r="B4538" i="2" a="1"/>
  <c r="B4538" i="2"/>
  <c r="C4538" i="2"/>
  <c r="D4538" i="2" a="1"/>
  <c r="D4538" i="2"/>
  <c r="E4538" i="2"/>
  <c r="B4537" i="2" a="1"/>
  <c r="B4537" i="2"/>
  <c r="C4537" i="2"/>
  <c r="D4537" i="2" a="1"/>
  <c r="D4537" i="2"/>
  <c r="E4537" i="2"/>
  <c r="B4536" i="2" a="1"/>
  <c r="B4536" i="2"/>
  <c r="C4536" i="2"/>
  <c r="D4536" i="2" a="1"/>
  <c r="D4536" i="2"/>
  <c r="E4536" i="2"/>
  <c r="B4535" i="2" a="1"/>
  <c r="B4535" i="2"/>
  <c r="C4535" i="2"/>
  <c r="D4535" i="2" a="1"/>
  <c r="D4535" i="2"/>
  <c r="E4535" i="2"/>
  <c r="B4534" i="2" a="1"/>
  <c r="B4534" i="2"/>
  <c r="C4534" i="2"/>
  <c r="D4534" i="2" a="1"/>
  <c r="D4534" i="2"/>
  <c r="E4534" i="2"/>
  <c r="B4533" i="2" a="1"/>
  <c r="B4533" i="2"/>
  <c r="C4533" i="2"/>
  <c r="D4533" i="2" a="1"/>
  <c r="D4533" i="2"/>
  <c r="E4533" i="2"/>
  <c r="B4532" i="2" a="1"/>
  <c r="B4532" i="2"/>
  <c r="C4532" i="2"/>
  <c r="D4532" i="2" a="1"/>
  <c r="D4532" i="2"/>
  <c r="E4532" i="2"/>
  <c r="B4531" i="2" a="1"/>
  <c r="B4531" i="2"/>
  <c r="C4531" i="2"/>
  <c r="D4531" i="2" a="1"/>
  <c r="D4531" i="2"/>
  <c r="E4531" i="2"/>
  <c r="B4530" i="2" a="1"/>
  <c r="B4530" i="2"/>
  <c r="C4530" i="2"/>
  <c r="D4530" i="2" a="1"/>
  <c r="D4530" i="2"/>
  <c r="E4530" i="2"/>
  <c r="B4529" i="2" a="1"/>
  <c r="B4529" i="2"/>
  <c r="C4529" i="2"/>
  <c r="D4529" i="2" a="1"/>
  <c r="D4529" i="2"/>
  <c r="E4529" i="2"/>
  <c r="B4528" i="2" a="1"/>
  <c r="B4528" i="2"/>
  <c r="C4528" i="2"/>
  <c r="D4528" i="2" a="1"/>
  <c r="D4528" i="2"/>
  <c r="E4528" i="2"/>
  <c r="B4527" i="2" a="1"/>
  <c r="B4527" i="2"/>
  <c r="C4527" i="2"/>
  <c r="D4527" i="2" a="1"/>
  <c r="D4527" i="2"/>
  <c r="E4527" i="2"/>
  <c r="B4526" i="2" a="1"/>
  <c r="B4526" i="2"/>
  <c r="C4526" i="2"/>
  <c r="D4526" i="2" a="1"/>
  <c r="D4526" i="2"/>
  <c r="E4526" i="2"/>
  <c r="B4525" i="2" a="1"/>
  <c r="B4525" i="2"/>
  <c r="C4525" i="2"/>
  <c r="D4525" i="2" a="1"/>
  <c r="D4525" i="2"/>
  <c r="E4525" i="2"/>
  <c r="B4524" i="2" a="1"/>
  <c r="B4524" i="2"/>
  <c r="C4524" i="2"/>
  <c r="D4524" i="2" a="1"/>
  <c r="D4524" i="2"/>
  <c r="E4524" i="2"/>
  <c r="B4523" i="2" a="1"/>
  <c r="B4523" i="2"/>
  <c r="C4523" i="2"/>
  <c r="D4523" i="2" a="1"/>
  <c r="D4523" i="2"/>
  <c r="E4523" i="2"/>
  <c r="B4522" i="2" a="1"/>
  <c r="B4522" i="2"/>
  <c r="C4522" i="2"/>
  <c r="D4522" i="2" a="1"/>
  <c r="D4522" i="2"/>
  <c r="E4522" i="2"/>
  <c r="B4521" i="2" a="1"/>
  <c r="B4521" i="2"/>
  <c r="C4521" i="2"/>
  <c r="D4521" i="2" a="1"/>
  <c r="D4521" i="2"/>
  <c r="E4521" i="2"/>
  <c r="B4520" i="2" a="1"/>
  <c r="B4520" i="2"/>
  <c r="C4520" i="2"/>
  <c r="D4520" i="2" a="1"/>
  <c r="D4520" i="2"/>
  <c r="E4520" i="2"/>
  <c r="B4519" i="2" a="1"/>
  <c r="B4519" i="2"/>
  <c r="C4519" i="2"/>
  <c r="D4519" i="2" a="1"/>
  <c r="D4519" i="2"/>
  <c r="E4519" i="2"/>
  <c r="B4518" i="2" a="1"/>
  <c r="B4518" i="2"/>
  <c r="C4518" i="2"/>
  <c r="D4518" i="2" a="1"/>
  <c r="D4518" i="2"/>
  <c r="E4518" i="2"/>
  <c r="B4517" i="2" a="1"/>
  <c r="B4517" i="2"/>
  <c r="C4517" i="2"/>
  <c r="D4517" i="2" a="1"/>
  <c r="D4517" i="2"/>
  <c r="E4517" i="2"/>
  <c r="B4516" i="2" a="1"/>
  <c r="B4516" i="2"/>
  <c r="C4516" i="2"/>
  <c r="D4516" i="2" a="1"/>
  <c r="D4516" i="2"/>
  <c r="E4516" i="2"/>
  <c r="B4515" i="2" a="1"/>
  <c r="B4515" i="2"/>
  <c r="C4515" i="2"/>
  <c r="D4515" i="2" a="1"/>
  <c r="D4515" i="2"/>
  <c r="E4515" i="2"/>
  <c r="B4514" i="2" a="1"/>
  <c r="B4514" i="2"/>
  <c r="C4514" i="2"/>
  <c r="D4514" i="2" a="1"/>
  <c r="D4514" i="2"/>
  <c r="E4514" i="2"/>
  <c r="B4513" i="2" a="1"/>
  <c r="B4513" i="2"/>
  <c r="C4513" i="2"/>
  <c r="D4513" i="2" a="1"/>
  <c r="D4513" i="2"/>
  <c r="E4513" i="2"/>
  <c r="B4512" i="2" a="1"/>
  <c r="B4512" i="2"/>
  <c r="C4512" i="2"/>
  <c r="D4512" i="2" a="1"/>
  <c r="D4512" i="2"/>
  <c r="E4512" i="2"/>
  <c r="B4511" i="2" a="1"/>
  <c r="B4511" i="2"/>
  <c r="C4511" i="2"/>
  <c r="D4511" i="2" a="1"/>
  <c r="D4511" i="2"/>
  <c r="E4511" i="2"/>
  <c r="B4510" i="2" a="1"/>
  <c r="B4510" i="2"/>
  <c r="C4510" i="2"/>
  <c r="D4510" i="2" a="1"/>
  <c r="D4510" i="2"/>
  <c r="E4510" i="2"/>
  <c r="B4509" i="2" a="1"/>
  <c r="B4509" i="2"/>
  <c r="C4509" i="2"/>
  <c r="D4509" i="2" a="1"/>
  <c r="D4509" i="2"/>
  <c r="E4509" i="2"/>
  <c r="B4508" i="2" a="1"/>
  <c r="B4508" i="2"/>
  <c r="C4508" i="2"/>
  <c r="D4508" i="2" a="1"/>
  <c r="D4508" i="2"/>
  <c r="E4508" i="2"/>
  <c r="B4507" i="2" a="1"/>
  <c r="B4507" i="2"/>
  <c r="C4507" i="2"/>
  <c r="D4507" i="2" a="1"/>
  <c r="D4507" i="2"/>
  <c r="E4507" i="2"/>
  <c r="B4506" i="2" a="1"/>
  <c r="B4506" i="2"/>
  <c r="C4506" i="2"/>
  <c r="D4506" i="2" a="1"/>
  <c r="D4506" i="2"/>
  <c r="E4506" i="2"/>
  <c r="B4505" i="2" a="1"/>
  <c r="B4505" i="2"/>
  <c r="C4505" i="2"/>
  <c r="D4505" i="2" a="1"/>
  <c r="D4505" i="2"/>
  <c r="E4505" i="2"/>
  <c r="B4504" i="2" a="1"/>
  <c r="B4504" i="2"/>
  <c r="C4504" i="2"/>
  <c r="D4504" i="2" a="1"/>
  <c r="D4504" i="2"/>
  <c r="E4504" i="2"/>
  <c r="B4503" i="2" a="1"/>
  <c r="B4503" i="2"/>
  <c r="C4503" i="2"/>
  <c r="D4503" i="2" a="1"/>
  <c r="D4503" i="2"/>
  <c r="E4503" i="2"/>
  <c r="B4502" i="2" a="1"/>
  <c r="B4502" i="2"/>
  <c r="C4502" i="2"/>
  <c r="D4502" i="2" a="1"/>
  <c r="D4502" i="2"/>
  <c r="E4502" i="2"/>
  <c r="B4501" i="2" a="1"/>
  <c r="B4501" i="2"/>
  <c r="C4501" i="2"/>
  <c r="D4501" i="2" a="1"/>
  <c r="D4501" i="2"/>
  <c r="E4501" i="2"/>
  <c r="B4500" i="2" a="1"/>
  <c r="B4500" i="2"/>
  <c r="C4500" i="2"/>
  <c r="D4500" i="2" a="1"/>
  <c r="D4500" i="2"/>
  <c r="E4500" i="2"/>
  <c r="B4499" i="2" a="1"/>
  <c r="B4499" i="2"/>
  <c r="C4499" i="2"/>
  <c r="D4499" i="2" a="1"/>
  <c r="D4499" i="2"/>
  <c r="E4499" i="2"/>
  <c r="B4498" i="2" a="1"/>
  <c r="B4498" i="2"/>
  <c r="C4498" i="2"/>
  <c r="D4498" i="2" a="1"/>
  <c r="D4498" i="2"/>
  <c r="E4498" i="2"/>
  <c r="B4497" i="2" a="1"/>
  <c r="B4497" i="2"/>
  <c r="C4497" i="2"/>
  <c r="D4497" i="2" a="1"/>
  <c r="D4497" i="2"/>
  <c r="E4497" i="2"/>
  <c r="B4496" i="2" a="1"/>
  <c r="B4496" i="2"/>
  <c r="C4496" i="2"/>
  <c r="D4496" i="2" a="1"/>
  <c r="D4496" i="2"/>
  <c r="E4496" i="2"/>
  <c r="B4495" i="2" a="1"/>
  <c r="B4495" i="2"/>
  <c r="C4495" i="2"/>
  <c r="D4495" i="2" a="1"/>
  <c r="D4495" i="2"/>
  <c r="E4495" i="2"/>
  <c r="B4494" i="2" a="1"/>
  <c r="B4494" i="2"/>
  <c r="C4494" i="2"/>
  <c r="D4494" i="2" a="1"/>
  <c r="D4494" i="2"/>
  <c r="E4494" i="2"/>
  <c r="B4493" i="2" a="1"/>
  <c r="B4493" i="2"/>
  <c r="C4493" i="2"/>
  <c r="D4493" i="2" a="1"/>
  <c r="D4493" i="2"/>
  <c r="E4493" i="2"/>
  <c r="B4492" i="2" a="1"/>
  <c r="B4492" i="2"/>
  <c r="C4492" i="2"/>
  <c r="D4492" i="2" a="1"/>
  <c r="D4492" i="2"/>
  <c r="E4492" i="2"/>
  <c r="B4491" i="2" a="1"/>
  <c r="B4491" i="2"/>
  <c r="C4491" i="2"/>
  <c r="D4491" i="2" a="1"/>
  <c r="D4491" i="2"/>
  <c r="E4491" i="2"/>
  <c r="B4490" i="2" a="1"/>
  <c r="B4490" i="2"/>
  <c r="C4490" i="2"/>
  <c r="D4490" i="2" a="1"/>
  <c r="D4490" i="2"/>
  <c r="E4490" i="2"/>
  <c r="B4489" i="2" a="1"/>
  <c r="B4489" i="2"/>
  <c r="C4489" i="2"/>
  <c r="D4489" i="2" a="1"/>
  <c r="D4489" i="2"/>
  <c r="E4489" i="2"/>
  <c r="B4488" i="2" a="1"/>
  <c r="B4488" i="2"/>
  <c r="C4488" i="2"/>
  <c r="D4488" i="2" a="1"/>
  <c r="D4488" i="2"/>
  <c r="E4488" i="2"/>
  <c r="B4487" i="2" a="1"/>
  <c r="B4487" i="2"/>
  <c r="C4487" i="2"/>
  <c r="D4487" i="2" a="1"/>
  <c r="D4487" i="2"/>
  <c r="E4487" i="2"/>
  <c r="B4486" i="2" a="1"/>
  <c r="B4486" i="2"/>
  <c r="C4486" i="2"/>
  <c r="D4486" i="2" a="1"/>
  <c r="D4486" i="2"/>
  <c r="E4486" i="2"/>
  <c r="B4485" i="2" a="1"/>
  <c r="B4485" i="2"/>
  <c r="C4485" i="2"/>
  <c r="D4485" i="2" a="1"/>
  <c r="D4485" i="2"/>
  <c r="E4485" i="2"/>
  <c r="B4484" i="2" a="1"/>
  <c r="B4484" i="2"/>
  <c r="C4484" i="2"/>
  <c r="D4484" i="2" a="1"/>
  <c r="D4484" i="2"/>
  <c r="E4484" i="2"/>
  <c r="B4483" i="2" a="1"/>
  <c r="B4483" i="2"/>
  <c r="C4483" i="2"/>
  <c r="D4483" i="2" a="1"/>
  <c r="D4483" i="2"/>
  <c r="E4483" i="2"/>
  <c r="B4482" i="2" a="1"/>
  <c r="B4482" i="2"/>
  <c r="C4482" i="2"/>
  <c r="D4482" i="2" a="1"/>
  <c r="D4482" i="2"/>
  <c r="E4482" i="2"/>
  <c r="B4481" i="2" a="1"/>
  <c r="B4481" i="2"/>
  <c r="C4481" i="2"/>
  <c r="D4481" i="2" a="1"/>
  <c r="D4481" i="2"/>
  <c r="E4481" i="2"/>
  <c r="B4480" i="2" a="1"/>
  <c r="B4480" i="2"/>
  <c r="C4480" i="2"/>
  <c r="D4480" i="2" a="1"/>
  <c r="D4480" i="2"/>
  <c r="E4480" i="2"/>
  <c r="B4479" i="2" a="1"/>
  <c r="B4479" i="2"/>
  <c r="C4479" i="2"/>
  <c r="D4479" i="2" a="1"/>
  <c r="D4479" i="2"/>
  <c r="E4479" i="2"/>
  <c r="B4478" i="2" a="1"/>
  <c r="B4478" i="2"/>
  <c r="C4478" i="2"/>
  <c r="D4478" i="2" a="1"/>
  <c r="D4478" i="2"/>
  <c r="E4478" i="2"/>
  <c r="B4477" i="2" a="1"/>
  <c r="B4477" i="2"/>
  <c r="C4477" i="2"/>
  <c r="D4477" i="2" a="1"/>
  <c r="D4477" i="2"/>
  <c r="E4477" i="2"/>
  <c r="B4476" i="2" a="1"/>
  <c r="B4476" i="2"/>
  <c r="C4476" i="2"/>
  <c r="D4476" i="2" a="1"/>
  <c r="D4476" i="2"/>
  <c r="E4476" i="2"/>
  <c r="B4475" i="2" a="1"/>
  <c r="B4475" i="2"/>
  <c r="C4475" i="2"/>
  <c r="D4475" i="2" a="1"/>
  <c r="D4475" i="2"/>
  <c r="E4475" i="2"/>
  <c r="B4474" i="2" a="1"/>
  <c r="B4474" i="2"/>
  <c r="C4474" i="2"/>
  <c r="D4474" i="2" a="1"/>
  <c r="D4474" i="2"/>
  <c r="E4474" i="2"/>
  <c r="B4473" i="2" a="1"/>
  <c r="B4473" i="2"/>
  <c r="C4473" i="2"/>
  <c r="D4473" i="2" a="1"/>
  <c r="D4473" i="2"/>
  <c r="E4473" i="2"/>
  <c r="B4472" i="2" a="1"/>
  <c r="B4472" i="2"/>
  <c r="C4472" i="2"/>
  <c r="D4472" i="2" a="1"/>
  <c r="D4472" i="2"/>
  <c r="E4472" i="2"/>
  <c r="B4471" i="2" a="1"/>
  <c r="B4471" i="2"/>
  <c r="C4471" i="2"/>
  <c r="D4471" i="2" a="1"/>
  <c r="D4471" i="2"/>
  <c r="E4471" i="2"/>
  <c r="B4470" i="2" a="1"/>
  <c r="B4470" i="2"/>
  <c r="C4470" i="2"/>
  <c r="D4470" i="2" a="1"/>
  <c r="D4470" i="2"/>
  <c r="E4470" i="2"/>
  <c r="B4469" i="2" a="1"/>
  <c r="B4469" i="2"/>
  <c r="C4469" i="2"/>
  <c r="D4469" i="2" a="1"/>
  <c r="D4469" i="2"/>
  <c r="E4469" i="2"/>
  <c r="B4468" i="2" a="1"/>
  <c r="B4468" i="2"/>
  <c r="C4468" i="2"/>
  <c r="D4468" i="2" a="1"/>
  <c r="D4468" i="2"/>
  <c r="E4468" i="2"/>
  <c r="B4467" i="2" a="1"/>
  <c r="B4467" i="2"/>
  <c r="C4467" i="2"/>
  <c r="D4467" i="2" a="1"/>
  <c r="D4467" i="2"/>
  <c r="E4467" i="2"/>
  <c r="B4466" i="2" a="1"/>
  <c r="B4466" i="2"/>
  <c r="C4466" i="2"/>
  <c r="D4466" i="2" a="1"/>
  <c r="D4466" i="2"/>
  <c r="E4466" i="2"/>
  <c r="B4465" i="2" a="1"/>
  <c r="B4465" i="2"/>
  <c r="C4465" i="2"/>
  <c r="D4465" i="2" a="1"/>
  <c r="D4465" i="2"/>
  <c r="E4465" i="2"/>
  <c r="B4464" i="2" a="1"/>
  <c r="B4464" i="2"/>
  <c r="C4464" i="2"/>
  <c r="D4464" i="2" a="1"/>
  <c r="D4464" i="2"/>
  <c r="E4464" i="2"/>
  <c r="B4463" i="2" a="1"/>
  <c r="B4463" i="2"/>
  <c r="C4463" i="2"/>
  <c r="D4463" i="2" a="1"/>
  <c r="D4463" i="2"/>
  <c r="E4463" i="2"/>
  <c r="B4462" i="2" a="1"/>
  <c r="B4462" i="2"/>
  <c r="C4462" i="2"/>
  <c r="D4462" i="2" a="1"/>
  <c r="D4462" i="2"/>
  <c r="E4462" i="2"/>
  <c r="B4461" i="2" a="1"/>
  <c r="B4461" i="2"/>
  <c r="C4461" i="2"/>
  <c r="D4461" i="2" a="1"/>
  <c r="D4461" i="2"/>
  <c r="E4461" i="2"/>
  <c r="B4460" i="2" a="1"/>
  <c r="B4460" i="2"/>
  <c r="C4460" i="2"/>
  <c r="D4460" i="2" a="1"/>
  <c r="D4460" i="2"/>
  <c r="E4460" i="2"/>
  <c r="B4459" i="2" a="1"/>
  <c r="B4459" i="2"/>
  <c r="C4459" i="2"/>
  <c r="D4459" i="2" a="1"/>
  <c r="D4459" i="2"/>
  <c r="E4459" i="2"/>
  <c r="B4458" i="2" a="1"/>
  <c r="B4458" i="2"/>
  <c r="C4458" i="2"/>
  <c r="D4458" i="2" a="1"/>
  <c r="D4458" i="2"/>
  <c r="E4458" i="2"/>
  <c r="B4457" i="2" a="1"/>
  <c r="B4457" i="2"/>
  <c r="C4457" i="2"/>
  <c r="D4457" i="2" a="1"/>
  <c r="D4457" i="2"/>
  <c r="E4457" i="2"/>
  <c r="B4456" i="2" a="1"/>
  <c r="B4456" i="2"/>
  <c r="C4456" i="2"/>
  <c r="D4456" i="2" a="1"/>
  <c r="D4456" i="2"/>
  <c r="E4456" i="2"/>
  <c r="B4455" i="2" a="1"/>
  <c r="B4455" i="2"/>
  <c r="C4455" i="2"/>
  <c r="D4455" i="2" a="1"/>
  <c r="D4455" i="2"/>
  <c r="E4455" i="2"/>
  <c r="B4454" i="2" a="1"/>
  <c r="B4454" i="2"/>
  <c r="C4454" i="2"/>
  <c r="D4454" i="2" a="1"/>
  <c r="D4454" i="2"/>
  <c r="E4454" i="2"/>
  <c r="B4453" i="2" a="1"/>
  <c r="B4453" i="2"/>
  <c r="C4453" i="2"/>
  <c r="D4453" i="2" a="1"/>
  <c r="D4453" i="2"/>
  <c r="E4453" i="2"/>
  <c r="B4452" i="2" a="1"/>
  <c r="B4452" i="2"/>
  <c r="C4452" i="2"/>
  <c r="D4452" i="2" a="1"/>
  <c r="D4452" i="2"/>
  <c r="E4452" i="2"/>
  <c r="B4451" i="2" a="1"/>
  <c r="B4451" i="2"/>
  <c r="C4451" i="2"/>
  <c r="D4451" i="2" a="1"/>
  <c r="D4451" i="2"/>
  <c r="E4451" i="2"/>
  <c r="B4450" i="2" a="1"/>
  <c r="B4450" i="2"/>
  <c r="C4450" i="2"/>
  <c r="D4450" i="2" a="1"/>
  <c r="D4450" i="2"/>
  <c r="E4450" i="2"/>
  <c r="B4449" i="2" a="1"/>
  <c r="B4449" i="2"/>
  <c r="C4449" i="2"/>
  <c r="D4449" i="2" a="1"/>
  <c r="D4449" i="2"/>
  <c r="E4449" i="2"/>
  <c r="B4448" i="2" a="1"/>
  <c r="B4448" i="2"/>
  <c r="C4448" i="2"/>
  <c r="D4448" i="2" a="1"/>
  <c r="D4448" i="2"/>
  <c r="E4448" i="2"/>
  <c r="B4447" i="2" a="1"/>
  <c r="B4447" i="2"/>
  <c r="C4447" i="2"/>
  <c r="D4447" i="2" a="1"/>
  <c r="D4447" i="2"/>
  <c r="E4447" i="2"/>
  <c r="B4446" i="2" a="1"/>
  <c r="B4446" i="2"/>
  <c r="C4446" i="2"/>
  <c r="D4446" i="2" a="1"/>
  <c r="D4446" i="2"/>
  <c r="E4446" i="2"/>
  <c r="B4445" i="2" a="1"/>
  <c r="B4445" i="2"/>
  <c r="C4445" i="2"/>
  <c r="D4445" i="2" a="1"/>
  <c r="D4445" i="2"/>
  <c r="E4445" i="2"/>
  <c r="B4444" i="2" a="1"/>
  <c r="B4444" i="2"/>
  <c r="C4444" i="2"/>
  <c r="D4444" i="2" a="1"/>
  <c r="D4444" i="2"/>
  <c r="E4444" i="2"/>
  <c r="B4443" i="2" a="1"/>
  <c r="B4443" i="2"/>
  <c r="C4443" i="2"/>
  <c r="D4443" i="2" a="1"/>
  <c r="D4443" i="2"/>
  <c r="E4443" i="2"/>
  <c r="B4442" i="2" a="1"/>
  <c r="B4442" i="2"/>
  <c r="C4442" i="2"/>
  <c r="D4442" i="2" a="1"/>
  <c r="D4442" i="2"/>
  <c r="E4442" i="2"/>
  <c r="B4441" i="2" a="1"/>
  <c r="B4441" i="2"/>
  <c r="C4441" i="2"/>
  <c r="D4441" i="2" a="1"/>
  <c r="D4441" i="2"/>
  <c r="E4441" i="2"/>
  <c r="B4440" i="2" a="1"/>
  <c r="B4440" i="2"/>
  <c r="C4440" i="2"/>
  <c r="D4440" i="2" a="1"/>
  <c r="D4440" i="2"/>
  <c r="E4440" i="2"/>
  <c r="B4439" i="2" a="1"/>
  <c r="B4439" i="2"/>
  <c r="C4439" i="2"/>
  <c r="D4439" i="2" a="1"/>
  <c r="D4439" i="2"/>
  <c r="E4439" i="2"/>
  <c r="B4438" i="2" a="1"/>
  <c r="B4438" i="2"/>
  <c r="C4438" i="2"/>
  <c r="D4438" i="2" a="1"/>
  <c r="D4438" i="2"/>
  <c r="E4438" i="2"/>
  <c r="B4437" i="2" a="1"/>
  <c r="B4437" i="2"/>
  <c r="C4437" i="2"/>
  <c r="D4437" i="2" a="1"/>
  <c r="D4437" i="2"/>
  <c r="E4437" i="2"/>
  <c r="B4436" i="2" a="1"/>
  <c r="B4436" i="2"/>
  <c r="C4436" i="2"/>
  <c r="D4436" i="2" a="1"/>
  <c r="D4436" i="2"/>
  <c r="E4436" i="2"/>
  <c r="B4435" i="2" a="1"/>
  <c r="B4435" i="2"/>
  <c r="C4435" i="2"/>
  <c r="D4435" i="2" a="1"/>
  <c r="D4435" i="2"/>
  <c r="E4435" i="2"/>
  <c r="B4434" i="2" a="1"/>
  <c r="B4434" i="2"/>
  <c r="C4434" i="2"/>
  <c r="D4434" i="2" a="1"/>
  <c r="D4434" i="2"/>
  <c r="E4434" i="2"/>
  <c r="B4433" i="2" a="1"/>
  <c r="B4433" i="2"/>
  <c r="C4433" i="2"/>
  <c r="D4433" i="2" a="1"/>
  <c r="D4433" i="2"/>
  <c r="E4433" i="2"/>
  <c r="B4432" i="2" a="1"/>
  <c r="B4432" i="2"/>
  <c r="C4432" i="2"/>
  <c r="D4432" i="2" a="1"/>
  <c r="D4432" i="2"/>
  <c r="E4432" i="2"/>
  <c r="B4431" i="2" a="1"/>
  <c r="B4431" i="2"/>
  <c r="C4431" i="2"/>
  <c r="D4431" i="2" a="1"/>
  <c r="D4431" i="2"/>
  <c r="E4431" i="2"/>
  <c r="B4430" i="2" a="1"/>
  <c r="B4430" i="2"/>
  <c r="C4430" i="2"/>
  <c r="D4430" i="2" a="1"/>
  <c r="D4430" i="2"/>
  <c r="E4430" i="2"/>
  <c r="B4429" i="2" a="1"/>
  <c r="B4429" i="2"/>
  <c r="C4429" i="2"/>
  <c r="D4429" i="2" a="1"/>
  <c r="D4429" i="2"/>
  <c r="E4429" i="2"/>
  <c r="B4428" i="2" a="1"/>
  <c r="B4428" i="2"/>
  <c r="C4428" i="2"/>
  <c r="D4428" i="2" a="1"/>
  <c r="D4428" i="2"/>
  <c r="E4428" i="2"/>
  <c r="B4427" i="2" a="1"/>
  <c r="B4427" i="2"/>
  <c r="C4427" i="2"/>
  <c r="D4427" i="2" a="1"/>
  <c r="D4427" i="2"/>
  <c r="E4427" i="2"/>
  <c r="B4426" i="2" a="1"/>
  <c r="B4426" i="2"/>
  <c r="C4426" i="2"/>
  <c r="D4426" i="2" a="1"/>
  <c r="D4426" i="2"/>
  <c r="E4426" i="2"/>
  <c r="B4425" i="2" a="1"/>
  <c r="B4425" i="2"/>
  <c r="C4425" i="2"/>
  <c r="D4425" i="2" a="1"/>
  <c r="D4425" i="2"/>
  <c r="E4425" i="2"/>
  <c r="B4424" i="2" a="1"/>
  <c r="B4424" i="2"/>
  <c r="C4424" i="2"/>
  <c r="D4424" i="2" a="1"/>
  <c r="D4424" i="2"/>
  <c r="E4424" i="2"/>
  <c r="B4423" i="2" a="1"/>
  <c r="B4423" i="2"/>
  <c r="C4423" i="2"/>
  <c r="D4423" i="2" a="1"/>
  <c r="D4423" i="2"/>
  <c r="E4423" i="2"/>
  <c r="B4422" i="2" a="1"/>
  <c r="B4422" i="2"/>
  <c r="C4422" i="2"/>
  <c r="D4422" i="2" a="1"/>
  <c r="D4422" i="2"/>
  <c r="E4422" i="2"/>
  <c r="B4421" i="2" a="1"/>
  <c r="B4421" i="2"/>
  <c r="C4421" i="2"/>
  <c r="D4421" i="2" a="1"/>
  <c r="D4421" i="2"/>
  <c r="E4421" i="2"/>
  <c r="B4420" i="2" a="1"/>
  <c r="B4420" i="2"/>
  <c r="C4420" i="2"/>
  <c r="D4420" i="2" a="1"/>
  <c r="D4420" i="2"/>
  <c r="E4420" i="2"/>
  <c r="B4419" i="2" a="1"/>
  <c r="B4419" i="2"/>
  <c r="C4419" i="2"/>
  <c r="D4419" i="2" a="1"/>
  <c r="D4419" i="2"/>
  <c r="E4419" i="2"/>
  <c r="B4418" i="2" a="1"/>
  <c r="B4418" i="2"/>
  <c r="C4418" i="2"/>
  <c r="D4418" i="2" a="1"/>
  <c r="D4418" i="2"/>
  <c r="E4418" i="2"/>
  <c r="B4417" i="2" a="1"/>
  <c r="B4417" i="2"/>
  <c r="C4417" i="2"/>
  <c r="D4417" i="2" a="1"/>
  <c r="D4417" i="2"/>
  <c r="E4417" i="2"/>
  <c r="B4416" i="2" a="1"/>
  <c r="B4416" i="2"/>
  <c r="C4416" i="2"/>
  <c r="D4416" i="2" a="1"/>
  <c r="D4416" i="2"/>
  <c r="E4416" i="2"/>
  <c r="B4415" i="2" a="1"/>
  <c r="B4415" i="2"/>
  <c r="C4415" i="2"/>
  <c r="D4415" i="2" a="1"/>
  <c r="D4415" i="2"/>
  <c r="E4415" i="2"/>
  <c r="B4414" i="2" a="1"/>
  <c r="B4414" i="2"/>
  <c r="C4414" i="2"/>
  <c r="D4414" i="2" a="1"/>
  <c r="D4414" i="2"/>
  <c r="E4414" i="2"/>
  <c r="B4413" i="2" a="1"/>
  <c r="B4413" i="2"/>
  <c r="C4413" i="2"/>
  <c r="D4413" i="2" a="1"/>
  <c r="D4413" i="2"/>
  <c r="E4413" i="2"/>
  <c r="B4412" i="2" a="1"/>
  <c r="B4412" i="2"/>
  <c r="C4412" i="2"/>
  <c r="D4412" i="2" a="1"/>
  <c r="D4412" i="2"/>
  <c r="E4412" i="2"/>
  <c r="B4411" i="2" a="1"/>
  <c r="B4411" i="2"/>
  <c r="C4411" i="2"/>
  <c r="D4411" i="2" a="1"/>
  <c r="D4411" i="2"/>
  <c r="E4411" i="2"/>
  <c r="B4410" i="2" a="1"/>
  <c r="B4410" i="2"/>
  <c r="C4410" i="2"/>
  <c r="D4410" i="2" a="1"/>
  <c r="D4410" i="2"/>
  <c r="E4410" i="2"/>
  <c r="B4409" i="2" a="1"/>
  <c r="B4409" i="2"/>
  <c r="C4409" i="2"/>
  <c r="D4409" i="2" a="1"/>
  <c r="D4409" i="2"/>
  <c r="E4409" i="2"/>
  <c r="B4408" i="2" a="1"/>
  <c r="B4408" i="2"/>
  <c r="C4408" i="2"/>
  <c r="D4408" i="2" a="1"/>
  <c r="D4408" i="2"/>
  <c r="E4408" i="2"/>
  <c r="B4407" i="2" a="1"/>
  <c r="B4407" i="2"/>
  <c r="C4407" i="2"/>
  <c r="D4407" i="2" a="1"/>
  <c r="D4407" i="2"/>
  <c r="E4407" i="2"/>
  <c r="B4406" i="2" a="1"/>
  <c r="B4406" i="2"/>
  <c r="C4406" i="2"/>
  <c r="D4406" i="2" a="1"/>
  <c r="D4406" i="2"/>
  <c r="E4406" i="2"/>
  <c r="B4405" i="2" a="1"/>
  <c r="B4405" i="2"/>
  <c r="C4405" i="2"/>
  <c r="D4405" i="2" a="1"/>
  <c r="D4405" i="2"/>
  <c r="E4405" i="2"/>
  <c r="B4404" i="2" a="1"/>
  <c r="B4404" i="2"/>
  <c r="C4404" i="2"/>
  <c r="D4404" i="2" a="1"/>
  <c r="D4404" i="2"/>
  <c r="E4404" i="2"/>
  <c r="B4403" i="2" a="1"/>
  <c r="B4403" i="2"/>
  <c r="C4403" i="2"/>
  <c r="D4403" i="2" a="1"/>
  <c r="D4403" i="2"/>
  <c r="E4403" i="2"/>
  <c r="B4402" i="2" a="1"/>
  <c r="B4402" i="2"/>
  <c r="C4402" i="2"/>
  <c r="D4402" i="2" a="1"/>
  <c r="D4402" i="2"/>
  <c r="E4402" i="2"/>
  <c r="B4401" i="2" a="1"/>
  <c r="B4401" i="2"/>
  <c r="C4401" i="2"/>
  <c r="D4401" i="2" a="1"/>
  <c r="D4401" i="2"/>
  <c r="E4401" i="2"/>
  <c r="B4400" i="2" a="1"/>
  <c r="B4400" i="2"/>
  <c r="C4400" i="2"/>
  <c r="D4400" i="2" a="1"/>
  <c r="D4400" i="2"/>
  <c r="E4400" i="2"/>
  <c r="B4399" i="2" a="1"/>
  <c r="B4399" i="2"/>
  <c r="C4399" i="2"/>
  <c r="D4399" i="2" a="1"/>
  <c r="D4399" i="2"/>
  <c r="E4399" i="2"/>
  <c r="B4398" i="2" a="1"/>
  <c r="B4398" i="2"/>
  <c r="C4398" i="2"/>
  <c r="D4398" i="2" a="1"/>
  <c r="D4398" i="2"/>
  <c r="E4398" i="2"/>
  <c r="B4397" i="2" a="1"/>
  <c r="B4397" i="2"/>
  <c r="C4397" i="2"/>
  <c r="D4397" i="2" a="1"/>
  <c r="D4397" i="2"/>
  <c r="E4397" i="2"/>
  <c r="B4396" i="2" a="1"/>
  <c r="B4396" i="2"/>
  <c r="C4396" i="2"/>
  <c r="D4396" i="2" a="1"/>
  <c r="D4396" i="2"/>
  <c r="E4396" i="2"/>
  <c r="B4395" i="2" a="1"/>
  <c r="B4395" i="2"/>
  <c r="C4395" i="2"/>
  <c r="D4395" i="2" a="1"/>
  <c r="D4395" i="2"/>
  <c r="E4395" i="2"/>
  <c r="B4394" i="2" a="1"/>
  <c r="B4394" i="2"/>
  <c r="C4394" i="2"/>
  <c r="D4394" i="2" a="1"/>
  <c r="D4394" i="2"/>
  <c r="E4394" i="2"/>
  <c r="B4393" i="2" a="1"/>
  <c r="B4393" i="2"/>
  <c r="C4393" i="2"/>
  <c r="D4393" i="2" a="1"/>
  <c r="D4393" i="2"/>
  <c r="E4393" i="2"/>
  <c r="B4392" i="2" a="1"/>
  <c r="B4392" i="2"/>
  <c r="C4392" i="2"/>
  <c r="D4392" i="2" a="1"/>
  <c r="D4392" i="2"/>
  <c r="E4392" i="2"/>
  <c r="B4391" i="2" a="1"/>
  <c r="B4391" i="2"/>
  <c r="C4391" i="2"/>
  <c r="D4391" i="2" a="1"/>
  <c r="D4391" i="2"/>
  <c r="E4391" i="2"/>
  <c r="B4390" i="2" a="1"/>
  <c r="B4390" i="2"/>
  <c r="C4390" i="2"/>
  <c r="D4390" i="2" a="1"/>
  <c r="D4390" i="2"/>
  <c r="E4390" i="2"/>
  <c r="B4389" i="2" a="1"/>
  <c r="B4389" i="2"/>
  <c r="C4389" i="2"/>
  <c r="D4389" i="2" a="1"/>
  <c r="D4389" i="2"/>
  <c r="E4389" i="2"/>
  <c r="B4388" i="2" a="1"/>
  <c r="B4388" i="2"/>
  <c r="C4388" i="2"/>
  <c r="D4388" i="2" a="1"/>
  <c r="D4388" i="2"/>
  <c r="E4388" i="2"/>
  <c r="B4387" i="2" a="1"/>
  <c r="B4387" i="2"/>
  <c r="C4387" i="2"/>
  <c r="D4387" i="2" a="1"/>
  <c r="D4387" i="2"/>
  <c r="E4387" i="2"/>
  <c r="B4386" i="2" a="1"/>
  <c r="B4386" i="2"/>
  <c r="C4386" i="2"/>
  <c r="D4386" i="2" a="1"/>
  <c r="D4386" i="2"/>
  <c r="E4386" i="2"/>
  <c r="B4385" i="2" a="1"/>
  <c r="B4385" i="2"/>
  <c r="C4385" i="2"/>
  <c r="D4385" i="2" a="1"/>
  <c r="D4385" i="2"/>
  <c r="E4385" i="2"/>
  <c r="B4384" i="2" a="1"/>
  <c r="B4384" i="2"/>
  <c r="C4384" i="2"/>
  <c r="D4384" i="2" a="1"/>
  <c r="D4384" i="2"/>
  <c r="E4384" i="2"/>
  <c r="B4383" i="2" a="1"/>
  <c r="B4383" i="2"/>
  <c r="C4383" i="2"/>
  <c r="D4383" i="2" a="1"/>
  <c r="D4383" i="2"/>
  <c r="E4383" i="2"/>
  <c r="B4382" i="2" a="1"/>
  <c r="B4382" i="2"/>
  <c r="C4382" i="2"/>
  <c r="D4382" i="2" a="1"/>
  <c r="D4382" i="2"/>
  <c r="E4382" i="2"/>
  <c r="B4381" i="2" a="1"/>
  <c r="B4381" i="2"/>
  <c r="C4381" i="2"/>
  <c r="D4381" i="2" a="1"/>
  <c r="D4381" i="2"/>
  <c r="E4381" i="2"/>
  <c r="B4380" i="2" a="1"/>
  <c r="B4380" i="2"/>
  <c r="C4380" i="2"/>
  <c r="D4380" i="2" a="1"/>
  <c r="D4380" i="2"/>
  <c r="E4380" i="2"/>
  <c r="B4379" i="2" a="1"/>
  <c r="B4379" i="2"/>
  <c r="C4379" i="2"/>
  <c r="D4379" i="2" a="1"/>
  <c r="D4379" i="2"/>
  <c r="E4379" i="2"/>
  <c r="B4378" i="2" a="1"/>
  <c r="B4378" i="2"/>
  <c r="C4378" i="2"/>
  <c r="D4378" i="2" a="1"/>
  <c r="D4378" i="2"/>
  <c r="E4378" i="2"/>
  <c r="B4377" i="2" a="1"/>
  <c r="B4377" i="2"/>
  <c r="C4377" i="2"/>
  <c r="D4377" i="2" a="1"/>
  <c r="D4377" i="2"/>
  <c r="E4377" i="2"/>
  <c r="B4376" i="2" a="1"/>
  <c r="B4376" i="2"/>
  <c r="C4376" i="2"/>
  <c r="D4376" i="2" a="1"/>
  <c r="D4376" i="2"/>
  <c r="E4376" i="2"/>
  <c r="B4375" i="2" a="1"/>
  <c r="B4375" i="2"/>
  <c r="C4375" i="2"/>
  <c r="D4375" i="2" a="1"/>
  <c r="D4375" i="2"/>
  <c r="E4375" i="2"/>
  <c r="B4374" i="2" a="1"/>
  <c r="B4374" i="2"/>
  <c r="C4374" i="2"/>
  <c r="D4374" i="2" a="1"/>
  <c r="D4374" i="2"/>
  <c r="E4374" i="2"/>
  <c r="B4373" i="2" a="1"/>
  <c r="B4373" i="2"/>
  <c r="C4373" i="2"/>
  <c r="D4373" i="2" a="1"/>
  <c r="D4373" i="2"/>
  <c r="E4373" i="2"/>
  <c r="B4372" i="2" a="1"/>
  <c r="B4372" i="2"/>
  <c r="C4372" i="2"/>
  <c r="D4372" i="2" a="1"/>
  <c r="D4372" i="2"/>
  <c r="E4372" i="2"/>
  <c r="B4371" i="2" a="1"/>
  <c r="B4371" i="2"/>
  <c r="C4371" i="2"/>
  <c r="D4371" i="2" a="1"/>
  <c r="D4371" i="2"/>
  <c r="E4371" i="2"/>
  <c r="B4370" i="2" a="1"/>
  <c r="B4370" i="2"/>
  <c r="C4370" i="2"/>
  <c r="D4370" i="2" a="1"/>
  <c r="D4370" i="2"/>
  <c r="E4370" i="2"/>
  <c r="B4369" i="2" a="1"/>
  <c r="B4369" i="2"/>
  <c r="C4369" i="2"/>
  <c r="D4369" i="2" a="1"/>
  <c r="D4369" i="2"/>
  <c r="E4369" i="2"/>
  <c r="B4368" i="2" a="1"/>
  <c r="B4368" i="2"/>
  <c r="C4368" i="2"/>
  <c r="D4368" i="2" a="1"/>
  <c r="D4368" i="2"/>
  <c r="E4368" i="2"/>
  <c r="B4367" i="2" a="1"/>
  <c r="B4367" i="2"/>
  <c r="C4367" i="2"/>
  <c r="D4367" i="2" a="1"/>
  <c r="D4367" i="2"/>
  <c r="E4367" i="2"/>
  <c r="B4366" i="2" a="1"/>
  <c r="B4366" i="2"/>
  <c r="C4366" i="2"/>
  <c r="D4366" i="2" a="1"/>
  <c r="D4366" i="2"/>
  <c r="E4366" i="2"/>
  <c r="B4365" i="2" a="1"/>
  <c r="B4365" i="2"/>
  <c r="C4365" i="2"/>
  <c r="D4365" i="2" a="1"/>
  <c r="D4365" i="2"/>
  <c r="E4365" i="2"/>
  <c r="B4364" i="2" a="1"/>
  <c r="B4364" i="2"/>
  <c r="C4364" i="2"/>
  <c r="D4364" i="2" a="1"/>
  <c r="D4364" i="2"/>
  <c r="E4364" i="2"/>
  <c r="B4363" i="2" a="1"/>
  <c r="B4363" i="2"/>
  <c r="C4363" i="2"/>
  <c r="D4363" i="2" a="1"/>
  <c r="D4363" i="2"/>
  <c r="E4363" i="2"/>
  <c r="B4362" i="2" a="1"/>
  <c r="B4362" i="2"/>
  <c r="C4362" i="2"/>
  <c r="D4362" i="2" a="1"/>
  <c r="D4362" i="2"/>
  <c r="E4362" i="2"/>
  <c r="B4361" i="2" a="1"/>
  <c r="B4361" i="2"/>
  <c r="C4361" i="2"/>
  <c r="D4361" i="2" a="1"/>
  <c r="D4361" i="2"/>
  <c r="E4361" i="2"/>
  <c r="B4360" i="2" a="1"/>
  <c r="B4360" i="2"/>
  <c r="C4360" i="2"/>
  <c r="D4360" i="2" a="1"/>
  <c r="D4360" i="2"/>
  <c r="E4360" i="2"/>
  <c r="B4359" i="2" a="1"/>
  <c r="B4359" i="2"/>
  <c r="C4359" i="2"/>
  <c r="D4359" i="2" a="1"/>
  <c r="D4359" i="2"/>
  <c r="E4359" i="2"/>
  <c r="B4358" i="2" a="1"/>
  <c r="B4358" i="2"/>
  <c r="C4358" i="2"/>
  <c r="D4358" i="2" a="1"/>
  <c r="D4358" i="2"/>
  <c r="E4358" i="2"/>
  <c r="B4357" i="2" a="1"/>
  <c r="B4357" i="2"/>
  <c r="C4357" i="2"/>
  <c r="D4357" i="2" a="1"/>
  <c r="D4357" i="2"/>
  <c r="E4357" i="2"/>
  <c r="B4356" i="2" a="1"/>
  <c r="B4356" i="2"/>
  <c r="C4356" i="2"/>
  <c r="D4356" i="2" a="1"/>
  <c r="D4356" i="2"/>
  <c r="E4356" i="2"/>
  <c r="B4355" i="2" a="1"/>
  <c r="B4355" i="2"/>
  <c r="C4355" i="2"/>
  <c r="D4355" i="2" a="1"/>
  <c r="D4355" i="2"/>
  <c r="E4355" i="2"/>
  <c r="B4354" i="2" a="1"/>
  <c r="B4354" i="2"/>
  <c r="C4354" i="2"/>
  <c r="D4354" i="2" a="1"/>
  <c r="D4354" i="2"/>
  <c r="E4354" i="2"/>
  <c r="B4353" i="2" a="1"/>
  <c r="B4353" i="2"/>
  <c r="C4353" i="2"/>
  <c r="D4353" i="2" a="1"/>
  <c r="D4353" i="2"/>
  <c r="E4353" i="2"/>
  <c r="B4352" i="2" a="1"/>
  <c r="B4352" i="2"/>
  <c r="C4352" i="2"/>
  <c r="D4352" i="2" a="1"/>
  <c r="D4352" i="2"/>
  <c r="E4352" i="2"/>
  <c r="B4351" i="2" a="1"/>
  <c r="B4351" i="2"/>
  <c r="C4351" i="2"/>
  <c r="D4351" i="2" a="1"/>
  <c r="D4351" i="2"/>
  <c r="E4351" i="2"/>
  <c r="B4350" i="2" a="1"/>
  <c r="B4350" i="2"/>
  <c r="C4350" i="2"/>
  <c r="D4350" i="2" a="1"/>
  <c r="D4350" i="2"/>
  <c r="E4350" i="2"/>
  <c r="B4349" i="2" a="1"/>
  <c r="B4349" i="2"/>
  <c r="C4349" i="2"/>
  <c r="D4349" i="2" a="1"/>
  <c r="D4349" i="2"/>
  <c r="E4349" i="2"/>
  <c r="B4348" i="2" a="1"/>
  <c r="B4348" i="2"/>
  <c r="C4348" i="2"/>
  <c r="D4348" i="2" a="1"/>
  <c r="D4348" i="2"/>
  <c r="E4348" i="2"/>
  <c r="B4347" i="2" a="1"/>
  <c r="B4347" i="2"/>
  <c r="C4347" i="2"/>
  <c r="D4347" i="2" a="1"/>
  <c r="D4347" i="2"/>
  <c r="E4347" i="2"/>
  <c r="B4346" i="2" a="1"/>
  <c r="B4346" i="2"/>
  <c r="C4346" i="2"/>
  <c r="D4346" i="2" a="1"/>
  <c r="D4346" i="2"/>
  <c r="E4346" i="2"/>
  <c r="B4345" i="2" a="1"/>
  <c r="B4345" i="2"/>
  <c r="C4345" i="2"/>
  <c r="D4345" i="2" a="1"/>
  <c r="D4345" i="2"/>
  <c r="E4345" i="2"/>
  <c r="B4344" i="2" a="1"/>
  <c r="B4344" i="2"/>
  <c r="C4344" i="2"/>
  <c r="D4344" i="2" a="1"/>
  <c r="D4344" i="2"/>
  <c r="E4344" i="2"/>
  <c r="B4343" i="2" a="1"/>
  <c r="B4343" i="2"/>
  <c r="C4343" i="2"/>
  <c r="D4343" i="2" a="1"/>
  <c r="D4343" i="2"/>
  <c r="E4343" i="2"/>
  <c r="B4342" i="2" a="1"/>
  <c r="B4342" i="2"/>
  <c r="C4342" i="2"/>
  <c r="D4342" i="2" a="1"/>
  <c r="D4342" i="2"/>
  <c r="E4342" i="2"/>
  <c r="B4341" i="2" a="1"/>
  <c r="B4341" i="2"/>
  <c r="C4341" i="2"/>
  <c r="D4341" i="2" a="1"/>
  <c r="D4341" i="2"/>
  <c r="E4341" i="2"/>
  <c r="B4340" i="2" a="1"/>
  <c r="B4340" i="2"/>
  <c r="C4340" i="2"/>
  <c r="D4340" i="2" a="1"/>
  <c r="D4340" i="2"/>
  <c r="E4340" i="2"/>
  <c r="B4339" i="2" a="1"/>
  <c r="B4339" i="2"/>
  <c r="C4339" i="2"/>
  <c r="D4339" i="2" a="1"/>
  <c r="D4339" i="2"/>
  <c r="E4339" i="2"/>
  <c r="B4338" i="2" a="1"/>
  <c r="B4338" i="2"/>
  <c r="C4338" i="2"/>
  <c r="D4338" i="2" a="1"/>
  <c r="D4338" i="2"/>
  <c r="E4338" i="2"/>
  <c r="B4337" i="2" a="1"/>
  <c r="B4337" i="2"/>
  <c r="C4337" i="2"/>
  <c r="D4337" i="2" a="1"/>
  <c r="D4337" i="2"/>
  <c r="E4337" i="2"/>
  <c r="B4336" i="2" a="1"/>
  <c r="B4336" i="2"/>
  <c r="C4336" i="2"/>
  <c r="D4336" i="2" a="1"/>
  <c r="D4336" i="2"/>
  <c r="E4336" i="2"/>
  <c r="B4335" i="2" a="1"/>
  <c r="B4335" i="2"/>
  <c r="C4335" i="2"/>
  <c r="D4335" i="2" a="1"/>
  <c r="D4335" i="2"/>
  <c r="E4335" i="2"/>
  <c r="B4334" i="2" a="1"/>
  <c r="B4334" i="2"/>
  <c r="C4334" i="2"/>
  <c r="D4334" i="2" a="1"/>
  <c r="D4334" i="2"/>
  <c r="E4334" i="2"/>
  <c r="B4333" i="2" a="1"/>
  <c r="B4333" i="2"/>
  <c r="C4333" i="2"/>
  <c r="D4333" i="2" a="1"/>
  <c r="D4333" i="2"/>
  <c r="E4333" i="2"/>
  <c r="B4332" i="2" a="1"/>
  <c r="B4332" i="2"/>
  <c r="C4332" i="2"/>
  <c r="D4332" i="2" a="1"/>
  <c r="D4332" i="2"/>
  <c r="E4332" i="2"/>
  <c r="B4331" i="2" a="1"/>
  <c r="B4331" i="2"/>
  <c r="C4331" i="2"/>
  <c r="D4331" i="2" a="1"/>
  <c r="D4331" i="2"/>
  <c r="E4331" i="2"/>
  <c r="B4330" i="2" a="1"/>
  <c r="B4330" i="2"/>
  <c r="C4330" i="2"/>
  <c r="D4330" i="2" a="1"/>
  <c r="D4330" i="2"/>
  <c r="E4330" i="2"/>
  <c r="B4329" i="2" a="1"/>
  <c r="B4329" i="2"/>
  <c r="C4329" i="2"/>
  <c r="D4329" i="2" a="1"/>
  <c r="D4329" i="2"/>
  <c r="E4329" i="2"/>
  <c r="B4328" i="2" a="1"/>
  <c r="B4328" i="2"/>
  <c r="C4328" i="2"/>
  <c r="D4328" i="2" a="1"/>
  <c r="D4328" i="2"/>
  <c r="E4328" i="2"/>
  <c r="B4327" i="2" a="1"/>
  <c r="B4327" i="2"/>
  <c r="C4327" i="2"/>
  <c r="D4327" i="2" a="1"/>
  <c r="D4327" i="2"/>
  <c r="E4327" i="2"/>
  <c r="B4326" i="2" a="1"/>
  <c r="B4326" i="2"/>
  <c r="C4326" i="2"/>
  <c r="D4326" i="2" a="1"/>
  <c r="D4326" i="2"/>
  <c r="E4326" i="2"/>
  <c r="B4325" i="2" a="1"/>
  <c r="B4325" i="2"/>
  <c r="C4325" i="2"/>
  <c r="D4325" i="2" a="1"/>
  <c r="D4325" i="2"/>
  <c r="E4325" i="2"/>
  <c r="B4324" i="2" a="1"/>
  <c r="B4324" i="2"/>
  <c r="C4324" i="2"/>
  <c r="D4324" i="2" a="1"/>
  <c r="D4324" i="2"/>
  <c r="E4324" i="2"/>
  <c r="B4323" i="2" a="1"/>
  <c r="B4323" i="2"/>
  <c r="C4323" i="2"/>
  <c r="D4323" i="2" a="1"/>
  <c r="D4323" i="2"/>
  <c r="E4323" i="2"/>
  <c r="B4322" i="2" a="1"/>
  <c r="B4322" i="2"/>
  <c r="C4322" i="2"/>
  <c r="D4322" i="2" a="1"/>
  <c r="D4322" i="2"/>
  <c r="E4322" i="2"/>
  <c r="B4321" i="2" a="1"/>
  <c r="B4321" i="2"/>
  <c r="C4321" i="2"/>
  <c r="D4321" i="2" a="1"/>
  <c r="D4321" i="2"/>
  <c r="E4321" i="2"/>
  <c r="B4320" i="2" a="1"/>
  <c r="B4320" i="2"/>
  <c r="C4320" i="2"/>
  <c r="D4320" i="2" a="1"/>
  <c r="D4320" i="2"/>
  <c r="E4320" i="2"/>
  <c r="B4319" i="2" a="1"/>
  <c r="B4319" i="2"/>
  <c r="C4319" i="2"/>
  <c r="D4319" i="2" a="1"/>
  <c r="D4319" i="2"/>
  <c r="E4319" i="2"/>
  <c r="B4318" i="2" a="1"/>
  <c r="B4318" i="2"/>
  <c r="C4318" i="2"/>
  <c r="D4318" i="2" a="1"/>
  <c r="D4318" i="2"/>
  <c r="E4318" i="2"/>
  <c r="B4317" i="2" a="1"/>
  <c r="B4317" i="2"/>
  <c r="C4317" i="2"/>
  <c r="D4317" i="2" a="1"/>
  <c r="D4317" i="2"/>
  <c r="E4317" i="2"/>
  <c r="B4316" i="2" a="1"/>
  <c r="B4316" i="2"/>
  <c r="C4316" i="2"/>
  <c r="D4316" i="2" a="1"/>
  <c r="D4316" i="2"/>
  <c r="E4316" i="2"/>
  <c r="B4315" i="2" a="1"/>
  <c r="B4315" i="2"/>
  <c r="C4315" i="2"/>
  <c r="D4315" i="2" a="1"/>
  <c r="D4315" i="2"/>
  <c r="E4315" i="2"/>
  <c r="B4314" i="2" a="1"/>
  <c r="B4314" i="2"/>
  <c r="C4314" i="2"/>
  <c r="D4314" i="2" a="1"/>
  <c r="D4314" i="2"/>
  <c r="E4314" i="2"/>
  <c r="B4313" i="2" a="1"/>
  <c r="B4313" i="2"/>
  <c r="C4313" i="2"/>
  <c r="D4313" i="2" a="1"/>
  <c r="D4313" i="2"/>
  <c r="E4313" i="2"/>
  <c r="B4312" i="2" a="1"/>
  <c r="B4312" i="2"/>
  <c r="C4312" i="2"/>
  <c r="D4312" i="2" a="1"/>
  <c r="D4312" i="2"/>
  <c r="E4312" i="2"/>
  <c r="B4311" i="2" a="1"/>
  <c r="B4311" i="2"/>
  <c r="C4311" i="2"/>
  <c r="D4311" i="2" a="1"/>
  <c r="D4311" i="2"/>
  <c r="E4311" i="2"/>
  <c r="B4310" i="2" a="1"/>
  <c r="B4310" i="2"/>
  <c r="C4310" i="2"/>
  <c r="D4310" i="2" a="1"/>
  <c r="D4310" i="2"/>
  <c r="E4310" i="2"/>
  <c r="B4309" i="2" a="1"/>
  <c r="B4309" i="2"/>
  <c r="C4309" i="2"/>
  <c r="D4309" i="2" a="1"/>
  <c r="D4309" i="2"/>
  <c r="E4309" i="2"/>
  <c r="B4308" i="2" a="1"/>
  <c r="B4308" i="2"/>
  <c r="C4308" i="2"/>
  <c r="D4308" i="2" a="1"/>
  <c r="D4308" i="2"/>
  <c r="E4308" i="2"/>
  <c r="B4307" i="2" a="1"/>
  <c r="B4307" i="2"/>
  <c r="C4307" i="2"/>
  <c r="D4307" i="2" a="1"/>
  <c r="D4307" i="2"/>
  <c r="E4307" i="2"/>
  <c r="B4306" i="2" a="1"/>
  <c r="B4306" i="2"/>
  <c r="C4306" i="2"/>
  <c r="D4306" i="2" a="1"/>
  <c r="D4306" i="2"/>
  <c r="E4306" i="2"/>
  <c r="B4305" i="2" a="1"/>
  <c r="B4305" i="2"/>
  <c r="C4305" i="2"/>
  <c r="D4305" i="2" a="1"/>
  <c r="D4305" i="2"/>
  <c r="E4305" i="2"/>
  <c r="B4304" i="2" a="1"/>
  <c r="B4304" i="2"/>
  <c r="C4304" i="2"/>
  <c r="D4304" i="2" a="1"/>
  <c r="D4304" i="2"/>
  <c r="E4304" i="2"/>
  <c r="B4303" i="2" a="1"/>
  <c r="B4303" i="2"/>
  <c r="C4303" i="2"/>
  <c r="D4303" i="2" a="1"/>
  <c r="D4303" i="2"/>
  <c r="E4303" i="2"/>
  <c r="B4302" i="2" a="1"/>
  <c r="B4302" i="2"/>
  <c r="C4302" i="2"/>
  <c r="D4302" i="2" a="1"/>
  <c r="D4302" i="2"/>
  <c r="E4302" i="2"/>
  <c r="B4301" i="2" a="1"/>
  <c r="B4301" i="2"/>
  <c r="C4301" i="2"/>
  <c r="D4301" i="2" a="1"/>
  <c r="D4301" i="2"/>
  <c r="E4301" i="2"/>
  <c r="B4300" i="2" a="1"/>
  <c r="B4300" i="2"/>
  <c r="C4300" i="2"/>
  <c r="D4300" i="2" a="1"/>
  <c r="D4300" i="2"/>
  <c r="E4300" i="2"/>
  <c r="B4299" i="2" a="1"/>
  <c r="B4299" i="2"/>
  <c r="C4299" i="2"/>
  <c r="D4299" i="2" a="1"/>
  <c r="D4299" i="2"/>
  <c r="E4299" i="2"/>
  <c r="B4298" i="2" a="1"/>
  <c r="B4298" i="2"/>
  <c r="C4298" i="2"/>
  <c r="D4298" i="2" a="1"/>
  <c r="D4298" i="2"/>
  <c r="E4298" i="2"/>
  <c r="B4297" i="2" a="1"/>
  <c r="B4297" i="2"/>
  <c r="C4297" i="2"/>
  <c r="D4297" i="2" a="1"/>
  <c r="D4297" i="2"/>
  <c r="E4297" i="2"/>
  <c r="B4296" i="2" a="1"/>
  <c r="B4296" i="2"/>
  <c r="C4296" i="2"/>
  <c r="D4296" i="2" a="1"/>
  <c r="D4296" i="2"/>
  <c r="E4296" i="2"/>
  <c r="B4295" i="2" a="1"/>
  <c r="B4295" i="2"/>
  <c r="C4295" i="2"/>
  <c r="D4295" i="2" a="1"/>
  <c r="D4295" i="2"/>
  <c r="E4295" i="2"/>
  <c r="B4294" i="2" a="1"/>
  <c r="B4294" i="2"/>
  <c r="C4294" i="2"/>
  <c r="D4294" i="2" a="1"/>
  <c r="D4294" i="2"/>
  <c r="E4294" i="2"/>
  <c r="B4293" i="2" a="1"/>
  <c r="B4293" i="2"/>
  <c r="C4293" i="2"/>
  <c r="D4293" i="2" a="1"/>
  <c r="D4293" i="2"/>
  <c r="E4293" i="2"/>
  <c r="B4292" i="2" a="1"/>
  <c r="B4292" i="2"/>
  <c r="C4292" i="2"/>
  <c r="D4292" i="2" a="1"/>
  <c r="D4292" i="2"/>
  <c r="E4292" i="2"/>
  <c r="B4291" i="2" a="1"/>
  <c r="B4291" i="2"/>
  <c r="C4291" i="2"/>
  <c r="D4291" i="2" a="1"/>
  <c r="D4291" i="2"/>
  <c r="E4291" i="2"/>
  <c r="B4290" i="2" a="1"/>
  <c r="B4290" i="2"/>
  <c r="C4290" i="2"/>
  <c r="D4290" i="2" a="1"/>
  <c r="D4290" i="2"/>
  <c r="E4290" i="2"/>
  <c r="B4289" i="2" a="1"/>
  <c r="B4289" i="2"/>
  <c r="C4289" i="2"/>
  <c r="D4289" i="2" a="1"/>
  <c r="D4289" i="2"/>
  <c r="E4289" i="2"/>
  <c r="B4288" i="2" a="1"/>
  <c r="B4288" i="2"/>
  <c r="C4288" i="2"/>
  <c r="D4288" i="2" a="1"/>
  <c r="D4288" i="2"/>
  <c r="E4288" i="2"/>
  <c r="B4287" i="2" a="1"/>
  <c r="B4287" i="2"/>
  <c r="C4287" i="2"/>
  <c r="D4287" i="2" a="1"/>
  <c r="D4287" i="2"/>
  <c r="E4287" i="2"/>
  <c r="B4286" i="2" a="1"/>
  <c r="B4286" i="2"/>
  <c r="C4286" i="2"/>
  <c r="D4286" i="2" a="1"/>
  <c r="D4286" i="2"/>
  <c r="E4286" i="2"/>
  <c r="B4285" i="2" a="1"/>
  <c r="B4285" i="2"/>
  <c r="C4285" i="2"/>
  <c r="D4285" i="2" a="1"/>
  <c r="D4285" i="2"/>
  <c r="E4285" i="2"/>
  <c r="B4284" i="2" a="1"/>
  <c r="B4284" i="2"/>
  <c r="C4284" i="2"/>
  <c r="D4284" i="2" a="1"/>
  <c r="D4284" i="2"/>
  <c r="E4284" i="2"/>
  <c r="B4283" i="2" a="1"/>
  <c r="B4283" i="2"/>
  <c r="C4283" i="2"/>
  <c r="D4283" i="2" a="1"/>
  <c r="D4283" i="2"/>
  <c r="E4283" i="2"/>
  <c r="B4282" i="2" a="1"/>
  <c r="B4282" i="2"/>
  <c r="C4282" i="2"/>
  <c r="D4282" i="2" a="1"/>
  <c r="D4282" i="2"/>
  <c r="E4282" i="2"/>
  <c r="B4281" i="2" a="1"/>
  <c r="B4281" i="2"/>
  <c r="C4281" i="2"/>
  <c r="D4281" i="2" a="1"/>
  <c r="D4281" i="2"/>
  <c r="E4281" i="2"/>
  <c r="B4280" i="2" a="1"/>
  <c r="B4280" i="2"/>
  <c r="C4280" i="2"/>
  <c r="D4280" i="2" a="1"/>
  <c r="D4280" i="2"/>
  <c r="E4280" i="2"/>
  <c r="B4279" i="2" a="1"/>
  <c r="B4279" i="2"/>
  <c r="C4279" i="2"/>
  <c r="D4279" i="2" a="1"/>
  <c r="D4279" i="2"/>
  <c r="E4279" i="2"/>
  <c r="B4278" i="2" a="1"/>
  <c r="B4278" i="2"/>
  <c r="C4278" i="2"/>
  <c r="D4278" i="2" a="1"/>
  <c r="D4278" i="2"/>
  <c r="E4278" i="2"/>
  <c r="B4277" i="2" a="1"/>
  <c r="B4277" i="2"/>
  <c r="C4277" i="2"/>
  <c r="D4277" i="2" a="1"/>
  <c r="D4277" i="2"/>
  <c r="E4277" i="2"/>
  <c r="B4276" i="2" a="1"/>
  <c r="B4276" i="2"/>
  <c r="C4276" i="2"/>
  <c r="D4276" i="2" a="1"/>
  <c r="D4276" i="2"/>
  <c r="E4276" i="2"/>
  <c r="B4275" i="2" a="1"/>
  <c r="B4275" i="2"/>
  <c r="C4275" i="2"/>
  <c r="D4275" i="2" a="1"/>
  <c r="D4275" i="2"/>
  <c r="E4275" i="2"/>
  <c r="B4274" i="2" a="1"/>
  <c r="B4274" i="2"/>
  <c r="C4274" i="2"/>
  <c r="D4274" i="2" a="1"/>
  <c r="D4274" i="2"/>
  <c r="E4274" i="2"/>
  <c r="B4273" i="2" a="1"/>
  <c r="B4273" i="2"/>
  <c r="C4273" i="2"/>
  <c r="D4273" i="2" a="1"/>
  <c r="D4273" i="2"/>
  <c r="E4273" i="2"/>
  <c r="B4272" i="2" a="1"/>
  <c r="B4272" i="2"/>
  <c r="C4272" i="2"/>
  <c r="D4272" i="2" a="1"/>
  <c r="D4272" i="2"/>
  <c r="E4272" i="2"/>
  <c r="B4271" i="2" a="1"/>
  <c r="B4271" i="2"/>
  <c r="C4271" i="2"/>
  <c r="D4271" i="2" a="1"/>
  <c r="D4271" i="2"/>
  <c r="E4271" i="2"/>
  <c r="B4270" i="2" a="1"/>
  <c r="B4270" i="2"/>
  <c r="C4270" i="2"/>
  <c r="D4270" i="2" a="1"/>
  <c r="D4270" i="2"/>
  <c r="E4270" i="2"/>
  <c r="B4269" i="2" a="1"/>
  <c r="B4269" i="2"/>
  <c r="C4269" i="2"/>
  <c r="D4269" i="2" a="1"/>
  <c r="D4269" i="2"/>
  <c r="E4269" i="2"/>
  <c r="B4268" i="2" a="1"/>
  <c r="B4268" i="2"/>
  <c r="C4268" i="2"/>
  <c r="D4268" i="2" a="1"/>
  <c r="D4268" i="2"/>
  <c r="E4268" i="2"/>
  <c r="B4267" i="2" a="1"/>
  <c r="B4267" i="2"/>
  <c r="C4267" i="2"/>
  <c r="D4267" i="2" a="1"/>
  <c r="D4267" i="2"/>
  <c r="E4267" i="2"/>
  <c r="B4266" i="2" a="1"/>
  <c r="B4266" i="2"/>
  <c r="C4266" i="2"/>
  <c r="D4266" i="2" a="1"/>
  <c r="D4266" i="2"/>
  <c r="E4266" i="2"/>
  <c r="B4265" i="2" a="1"/>
  <c r="B4265" i="2"/>
  <c r="C4265" i="2"/>
  <c r="D4265" i="2" a="1"/>
  <c r="D4265" i="2"/>
  <c r="E4265" i="2"/>
  <c r="B4264" i="2" a="1"/>
  <c r="B4264" i="2"/>
  <c r="C4264" i="2"/>
  <c r="D4264" i="2" a="1"/>
  <c r="D4264" i="2"/>
  <c r="E4264" i="2"/>
  <c r="B4263" i="2" a="1"/>
  <c r="B4263" i="2"/>
  <c r="C4263" i="2"/>
  <c r="D4263" i="2" a="1"/>
  <c r="D4263" i="2"/>
  <c r="E4263" i="2"/>
  <c r="B4262" i="2" a="1"/>
  <c r="B4262" i="2"/>
  <c r="C4262" i="2"/>
  <c r="D4262" i="2" a="1"/>
  <c r="D4262" i="2"/>
  <c r="E4262" i="2"/>
  <c r="B4261" i="2" a="1"/>
  <c r="B4261" i="2"/>
  <c r="C4261" i="2"/>
  <c r="D4261" i="2" a="1"/>
  <c r="D4261" i="2"/>
  <c r="E4261" i="2"/>
  <c r="B4260" i="2" a="1"/>
  <c r="B4260" i="2"/>
  <c r="C4260" i="2"/>
  <c r="D4260" i="2" a="1"/>
  <c r="D4260" i="2"/>
  <c r="E4260" i="2"/>
  <c r="B4259" i="2" a="1"/>
  <c r="B4259" i="2"/>
  <c r="C4259" i="2"/>
  <c r="D4259" i="2" a="1"/>
  <c r="D4259" i="2"/>
  <c r="E4259" i="2"/>
  <c r="B4258" i="2" a="1"/>
  <c r="B4258" i="2"/>
  <c r="C4258" i="2"/>
  <c r="D4258" i="2" a="1"/>
  <c r="D4258" i="2"/>
  <c r="E4258" i="2"/>
  <c r="B4257" i="2" a="1"/>
  <c r="B4257" i="2"/>
  <c r="C4257" i="2"/>
  <c r="D4257" i="2" a="1"/>
  <c r="D4257" i="2"/>
  <c r="E4257" i="2"/>
  <c r="B4256" i="2" a="1"/>
  <c r="B4256" i="2"/>
  <c r="C4256" i="2"/>
  <c r="D4256" i="2" a="1"/>
  <c r="D4256" i="2"/>
  <c r="E4256" i="2"/>
  <c r="B4255" i="2" a="1"/>
  <c r="B4255" i="2"/>
  <c r="C4255" i="2"/>
  <c r="D4255" i="2" a="1"/>
  <c r="D4255" i="2"/>
  <c r="E4255" i="2"/>
  <c r="B4254" i="2" a="1"/>
  <c r="B4254" i="2"/>
  <c r="C4254" i="2"/>
  <c r="D4254" i="2" a="1"/>
  <c r="D4254" i="2"/>
  <c r="E4254" i="2"/>
  <c r="B4253" i="2" a="1"/>
  <c r="B4253" i="2"/>
  <c r="C4253" i="2"/>
  <c r="D4253" i="2" a="1"/>
  <c r="D4253" i="2"/>
  <c r="E4253" i="2"/>
  <c r="B4252" i="2" a="1"/>
  <c r="B4252" i="2"/>
  <c r="C4252" i="2"/>
  <c r="D4252" i="2" a="1"/>
  <c r="D4252" i="2"/>
  <c r="E4252" i="2"/>
  <c r="B4251" i="2" a="1"/>
  <c r="B4251" i="2"/>
  <c r="C4251" i="2"/>
  <c r="D4251" i="2" a="1"/>
  <c r="D4251" i="2"/>
  <c r="E4251" i="2"/>
  <c r="B4250" i="2" a="1"/>
  <c r="B4250" i="2"/>
  <c r="C4250" i="2"/>
  <c r="D4250" i="2" a="1"/>
  <c r="D4250" i="2"/>
  <c r="E4250" i="2"/>
  <c r="B4249" i="2" a="1"/>
  <c r="B4249" i="2"/>
  <c r="C4249" i="2"/>
  <c r="D4249" i="2" a="1"/>
  <c r="D4249" i="2"/>
  <c r="E4249" i="2"/>
  <c r="B4248" i="2" a="1"/>
  <c r="B4248" i="2"/>
  <c r="C4248" i="2"/>
  <c r="D4248" i="2" a="1"/>
  <c r="D4248" i="2"/>
  <c r="E4248" i="2"/>
  <c r="B4247" i="2" a="1"/>
  <c r="B4247" i="2"/>
  <c r="C4247" i="2"/>
  <c r="D4247" i="2" a="1"/>
  <c r="D4247" i="2"/>
  <c r="E4247" i="2"/>
  <c r="B4246" i="2" a="1"/>
  <c r="B4246" i="2"/>
  <c r="C4246" i="2"/>
  <c r="D4246" i="2" a="1"/>
  <c r="D4246" i="2"/>
  <c r="E4246" i="2"/>
  <c r="B4245" i="2" a="1"/>
  <c r="B4245" i="2"/>
  <c r="C4245" i="2"/>
  <c r="D4245" i="2" a="1"/>
  <c r="D4245" i="2"/>
  <c r="E4245" i="2"/>
  <c r="B4244" i="2" a="1"/>
  <c r="B4244" i="2"/>
  <c r="C4244" i="2"/>
  <c r="D4244" i="2" a="1"/>
  <c r="D4244" i="2"/>
  <c r="E4244" i="2"/>
  <c r="B4243" i="2" a="1"/>
  <c r="B4243" i="2"/>
  <c r="C4243" i="2"/>
  <c r="D4243" i="2" a="1"/>
  <c r="D4243" i="2"/>
  <c r="E4243" i="2"/>
  <c r="B4242" i="2" a="1"/>
  <c r="B4242" i="2"/>
  <c r="C4242" i="2"/>
  <c r="D4242" i="2" a="1"/>
  <c r="D4242" i="2"/>
  <c r="E4242" i="2"/>
  <c r="B4241" i="2" a="1"/>
  <c r="B4241" i="2"/>
  <c r="C4241" i="2"/>
  <c r="D4241" i="2" a="1"/>
  <c r="D4241" i="2"/>
  <c r="E4241" i="2"/>
  <c r="B4240" i="2" a="1"/>
  <c r="B4240" i="2"/>
  <c r="C4240" i="2"/>
  <c r="D4240" i="2" a="1"/>
  <c r="D4240" i="2"/>
  <c r="E4240" i="2"/>
  <c r="B4239" i="2" a="1"/>
  <c r="B4239" i="2"/>
  <c r="C4239" i="2"/>
  <c r="D4239" i="2" a="1"/>
  <c r="D4239" i="2"/>
  <c r="E4239" i="2"/>
  <c r="B4238" i="2" a="1"/>
  <c r="B4238" i="2"/>
  <c r="C4238" i="2"/>
  <c r="D4238" i="2" a="1"/>
  <c r="D4238" i="2"/>
  <c r="E4238" i="2"/>
  <c r="B4237" i="2" a="1"/>
  <c r="B4237" i="2"/>
  <c r="C4237" i="2"/>
  <c r="D4237" i="2" a="1"/>
  <c r="D4237" i="2"/>
  <c r="E4237" i="2"/>
  <c r="B4236" i="2" a="1"/>
  <c r="B4236" i="2"/>
  <c r="C4236" i="2"/>
  <c r="D4236" i="2" a="1"/>
  <c r="D4236" i="2"/>
  <c r="E4236" i="2"/>
  <c r="B4235" i="2" a="1"/>
  <c r="B4235" i="2"/>
  <c r="C4235" i="2"/>
  <c r="D4235" i="2" a="1"/>
  <c r="D4235" i="2"/>
  <c r="E4235" i="2"/>
  <c r="B4234" i="2" a="1"/>
  <c r="B4234" i="2"/>
  <c r="C4234" i="2"/>
  <c r="D4234" i="2" a="1"/>
  <c r="D4234" i="2"/>
  <c r="E4234" i="2"/>
  <c r="B4233" i="2" a="1"/>
  <c r="B4233" i="2"/>
  <c r="C4233" i="2"/>
  <c r="D4233" i="2" a="1"/>
  <c r="D4233" i="2"/>
  <c r="E4233" i="2"/>
  <c r="B4232" i="2" a="1"/>
  <c r="B4232" i="2"/>
  <c r="C4232" i="2"/>
  <c r="D4232" i="2" a="1"/>
  <c r="D4232" i="2"/>
  <c r="E4232" i="2"/>
  <c r="B4231" i="2" a="1"/>
  <c r="B4231" i="2"/>
  <c r="C4231" i="2"/>
  <c r="D4231" i="2" a="1"/>
  <c r="D4231" i="2"/>
  <c r="E4231" i="2"/>
  <c r="B4230" i="2" a="1"/>
  <c r="B4230" i="2"/>
  <c r="C4230" i="2"/>
  <c r="D4230" i="2" a="1"/>
  <c r="D4230" i="2"/>
  <c r="E4230" i="2"/>
  <c r="B4229" i="2" a="1"/>
  <c r="B4229" i="2"/>
  <c r="C4229" i="2"/>
  <c r="D4229" i="2" a="1"/>
  <c r="D4229" i="2"/>
  <c r="E4229" i="2"/>
  <c r="B4228" i="2" a="1"/>
  <c r="B4228" i="2"/>
  <c r="C4228" i="2"/>
  <c r="D4228" i="2" a="1"/>
  <c r="D4228" i="2"/>
  <c r="E4228" i="2"/>
  <c r="B4227" i="2" a="1"/>
  <c r="B4227" i="2"/>
  <c r="C4227" i="2"/>
  <c r="D4227" i="2" a="1"/>
  <c r="D4227" i="2"/>
  <c r="E4227" i="2"/>
  <c r="B4226" i="2" a="1"/>
  <c r="B4226" i="2"/>
  <c r="C4226" i="2"/>
  <c r="D4226" i="2" a="1"/>
  <c r="D4226" i="2"/>
  <c r="E4226" i="2"/>
  <c r="B4225" i="2" a="1"/>
  <c r="B4225" i="2"/>
  <c r="C4225" i="2"/>
  <c r="D4225" i="2" a="1"/>
  <c r="D4225" i="2"/>
  <c r="E4225" i="2"/>
  <c r="B4224" i="2" a="1"/>
  <c r="B4224" i="2"/>
  <c r="C4224" i="2"/>
  <c r="D4224" i="2" a="1"/>
  <c r="D4224" i="2"/>
  <c r="E4224" i="2"/>
  <c r="B4223" i="2" a="1"/>
  <c r="B4223" i="2"/>
  <c r="C4223" i="2"/>
  <c r="D4223" i="2" a="1"/>
  <c r="D4223" i="2"/>
  <c r="E4223" i="2"/>
  <c r="B4222" i="2" a="1"/>
  <c r="B4222" i="2"/>
  <c r="C4222" i="2"/>
  <c r="D4222" i="2" a="1"/>
  <c r="D4222" i="2"/>
  <c r="E4222" i="2"/>
  <c r="B4221" i="2" a="1"/>
  <c r="B4221" i="2"/>
  <c r="C4221" i="2"/>
  <c r="D4221" i="2" a="1"/>
  <c r="D4221" i="2"/>
  <c r="E4221" i="2"/>
  <c r="B4220" i="2" a="1"/>
  <c r="B4220" i="2"/>
  <c r="C4220" i="2"/>
  <c r="D4220" i="2" a="1"/>
  <c r="D4220" i="2"/>
  <c r="E4220" i="2"/>
  <c r="B4219" i="2" a="1"/>
  <c r="B4219" i="2"/>
  <c r="C4219" i="2"/>
  <c r="D4219" i="2" a="1"/>
  <c r="D4219" i="2"/>
  <c r="E4219" i="2"/>
  <c r="B4218" i="2" a="1"/>
  <c r="B4218" i="2"/>
  <c r="C4218" i="2"/>
  <c r="D4218" i="2" a="1"/>
  <c r="D4218" i="2"/>
  <c r="E4218" i="2"/>
  <c r="B4217" i="2" a="1"/>
  <c r="B4217" i="2"/>
  <c r="C4217" i="2"/>
  <c r="D4217" i="2" a="1"/>
  <c r="D4217" i="2"/>
  <c r="E4217" i="2"/>
  <c r="B4216" i="2" a="1"/>
  <c r="B4216" i="2"/>
  <c r="C4216" i="2"/>
  <c r="D4216" i="2" a="1"/>
  <c r="D4216" i="2"/>
  <c r="E4216" i="2"/>
  <c r="B4215" i="2" a="1"/>
  <c r="B4215" i="2"/>
  <c r="C4215" i="2"/>
  <c r="D4215" i="2" a="1"/>
  <c r="D4215" i="2"/>
  <c r="E4215" i="2"/>
  <c r="B4214" i="2" a="1"/>
  <c r="B4214" i="2"/>
  <c r="C4214" i="2"/>
  <c r="D4214" i="2" a="1"/>
  <c r="D4214" i="2"/>
  <c r="E4214" i="2"/>
  <c r="B4213" i="2" a="1"/>
  <c r="B4213" i="2"/>
  <c r="C4213" i="2"/>
  <c r="D4213" i="2" a="1"/>
  <c r="D4213" i="2"/>
  <c r="E4213" i="2"/>
  <c r="B4212" i="2" a="1"/>
  <c r="B4212" i="2"/>
  <c r="C4212" i="2"/>
  <c r="D4212" i="2" a="1"/>
  <c r="D4212" i="2"/>
  <c r="E4212" i="2"/>
  <c r="B4211" i="2" a="1"/>
  <c r="B4211" i="2"/>
  <c r="C4211" i="2"/>
  <c r="D4211" i="2" a="1"/>
  <c r="D4211" i="2"/>
  <c r="E4211" i="2"/>
  <c r="B4210" i="2" a="1"/>
  <c r="B4210" i="2"/>
  <c r="C4210" i="2"/>
  <c r="D4210" i="2" a="1"/>
  <c r="D4210" i="2"/>
  <c r="E4210" i="2"/>
  <c r="B4209" i="2" a="1"/>
  <c r="B4209" i="2"/>
  <c r="C4209" i="2"/>
  <c r="D4209" i="2" a="1"/>
  <c r="D4209" i="2"/>
  <c r="E4209" i="2"/>
  <c r="B4208" i="2" a="1"/>
  <c r="B4208" i="2"/>
  <c r="C4208" i="2"/>
  <c r="D4208" i="2" a="1"/>
  <c r="D4208" i="2"/>
  <c r="E4208" i="2"/>
  <c r="B4207" i="2" a="1"/>
  <c r="B4207" i="2"/>
  <c r="C4207" i="2"/>
  <c r="D4207" i="2" a="1"/>
  <c r="D4207" i="2"/>
  <c r="E4207" i="2"/>
  <c r="B4206" i="2" a="1"/>
  <c r="B4206" i="2"/>
  <c r="C4206" i="2"/>
  <c r="D4206" i="2" a="1"/>
  <c r="D4206" i="2"/>
  <c r="E4206" i="2"/>
  <c r="B4205" i="2" a="1"/>
  <c r="B4205" i="2"/>
  <c r="C4205" i="2"/>
  <c r="D4205" i="2" a="1"/>
  <c r="D4205" i="2"/>
  <c r="E4205" i="2"/>
  <c r="B4204" i="2" a="1"/>
  <c r="B4204" i="2"/>
  <c r="C4204" i="2"/>
  <c r="D4204" i="2" a="1"/>
  <c r="D4204" i="2"/>
  <c r="E4204" i="2"/>
  <c r="B4203" i="2" a="1"/>
  <c r="B4203" i="2"/>
  <c r="C4203" i="2"/>
  <c r="D4203" i="2" a="1"/>
  <c r="D4203" i="2"/>
  <c r="E4203" i="2"/>
  <c r="B4202" i="2" a="1"/>
  <c r="B4202" i="2"/>
  <c r="C4202" i="2"/>
  <c r="D4202" i="2" a="1"/>
  <c r="D4202" i="2"/>
  <c r="E4202" i="2"/>
  <c r="B4201" i="2" a="1"/>
  <c r="B4201" i="2"/>
  <c r="C4201" i="2"/>
  <c r="D4201" i="2" a="1"/>
  <c r="D4201" i="2"/>
  <c r="E4201" i="2"/>
  <c r="B4200" i="2" a="1"/>
  <c r="B4200" i="2"/>
  <c r="C4200" i="2"/>
  <c r="D4200" i="2" a="1"/>
  <c r="D4200" i="2"/>
  <c r="E4200" i="2"/>
  <c r="B4199" i="2" a="1"/>
  <c r="B4199" i="2"/>
  <c r="C4199" i="2"/>
  <c r="D4199" i="2" a="1"/>
  <c r="D4199" i="2"/>
  <c r="E4199" i="2"/>
  <c r="B4198" i="2" a="1"/>
  <c r="B4198" i="2"/>
  <c r="C4198" i="2"/>
  <c r="D4198" i="2" a="1"/>
  <c r="D4198" i="2"/>
  <c r="E4198" i="2"/>
  <c r="B4197" i="2" a="1"/>
  <c r="B4197" i="2"/>
  <c r="C4197" i="2"/>
  <c r="D4197" i="2" a="1"/>
  <c r="D4197" i="2"/>
  <c r="E4197" i="2"/>
  <c r="B4196" i="2" a="1"/>
  <c r="B4196" i="2"/>
  <c r="C4196" i="2"/>
  <c r="D4196" i="2" a="1"/>
  <c r="D4196" i="2"/>
  <c r="E4196" i="2"/>
  <c r="B4195" i="2" a="1"/>
  <c r="B4195" i="2"/>
  <c r="C4195" i="2"/>
  <c r="D4195" i="2" a="1"/>
  <c r="D4195" i="2"/>
  <c r="E4195" i="2"/>
  <c r="B4194" i="2" a="1"/>
  <c r="B4194" i="2"/>
  <c r="C4194" i="2"/>
  <c r="D4194" i="2" a="1"/>
  <c r="D4194" i="2"/>
  <c r="E4194" i="2"/>
  <c r="B4193" i="2" a="1"/>
  <c r="B4193" i="2"/>
  <c r="C4193" i="2"/>
  <c r="D4193" i="2" a="1"/>
  <c r="D4193" i="2"/>
  <c r="E4193" i="2"/>
  <c r="B4192" i="2" a="1"/>
  <c r="B4192" i="2"/>
  <c r="C4192" i="2"/>
  <c r="D4192" i="2" a="1"/>
  <c r="D4192" i="2"/>
  <c r="E4192" i="2"/>
  <c r="B4191" i="2" a="1"/>
  <c r="B4191" i="2"/>
  <c r="C4191" i="2"/>
  <c r="D4191" i="2" a="1"/>
  <c r="D4191" i="2"/>
  <c r="E4191" i="2"/>
  <c r="B4190" i="2" a="1"/>
  <c r="B4190" i="2"/>
  <c r="C4190" i="2"/>
  <c r="D4190" i="2" a="1"/>
  <c r="D4190" i="2"/>
  <c r="E4190" i="2"/>
  <c r="B4189" i="2" a="1"/>
  <c r="B4189" i="2"/>
  <c r="C4189" i="2"/>
  <c r="D4189" i="2" a="1"/>
  <c r="D4189" i="2"/>
  <c r="E4189" i="2"/>
  <c r="B4188" i="2" a="1"/>
  <c r="B4188" i="2"/>
  <c r="C4188" i="2"/>
  <c r="D4188" i="2" a="1"/>
  <c r="D4188" i="2"/>
  <c r="E4188" i="2"/>
  <c r="B4187" i="2" a="1"/>
  <c r="B4187" i="2"/>
  <c r="C4187" i="2"/>
  <c r="D4187" i="2" a="1"/>
  <c r="D4187" i="2"/>
  <c r="E4187" i="2"/>
  <c r="B4186" i="2" a="1"/>
  <c r="B4186" i="2"/>
  <c r="C4186" i="2"/>
  <c r="D4186" i="2" a="1"/>
  <c r="D4186" i="2"/>
  <c r="E4186" i="2"/>
  <c r="B4185" i="2" a="1"/>
  <c r="B4185" i="2"/>
  <c r="C4185" i="2"/>
  <c r="D4185" i="2" a="1"/>
  <c r="D4185" i="2"/>
  <c r="E4185" i="2"/>
  <c r="B4184" i="2" a="1"/>
  <c r="B4184" i="2"/>
  <c r="C4184" i="2"/>
  <c r="D4184" i="2" a="1"/>
  <c r="D4184" i="2"/>
  <c r="E4184" i="2"/>
  <c r="B4183" i="2" a="1"/>
  <c r="B4183" i="2"/>
  <c r="C4183" i="2"/>
  <c r="D4183" i="2" a="1"/>
  <c r="D4183" i="2"/>
  <c r="E4183" i="2"/>
  <c r="B4182" i="2" a="1"/>
  <c r="B4182" i="2"/>
  <c r="C4182" i="2"/>
  <c r="D4182" i="2" a="1"/>
  <c r="D4182" i="2"/>
  <c r="E4182" i="2"/>
  <c r="B4181" i="2" a="1"/>
  <c r="B4181" i="2"/>
  <c r="C4181" i="2"/>
  <c r="D4181" i="2" a="1"/>
  <c r="D4181" i="2"/>
  <c r="E4181" i="2"/>
  <c r="B4180" i="2" a="1"/>
  <c r="B4180" i="2"/>
  <c r="C4180" i="2"/>
  <c r="D4180" i="2" a="1"/>
  <c r="D4180" i="2"/>
  <c r="E4180" i="2"/>
  <c r="B4179" i="2" a="1"/>
  <c r="B4179" i="2"/>
  <c r="C4179" i="2"/>
  <c r="D4179" i="2" a="1"/>
  <c r="D4179" i="2"/>
  <c r="E4179" i="2"/>
  <c r="B4178" i="2" a="1"/>
  <c r="B4178" i="2"/>
  <c r="C4178" i="2"/>
  <c r="D4178" i="2" a="1"/>
  <c r="D4178" i="2"/>
  <c r="E4178" i="2"/>
  <c r="B4177" i="2" a="1"/>
  <c r="B4177" i="2"/>
  <c r="C4177" i="2"/>
  <c r="D4177" i="2" a="1"/>
  <c r="D4177" i="2"/>
  <c r="E4177" i="2"/>
  <c r="B4176" i="2" a="1"/>
  <c r="B4176" i="2"/>
  <c r="C4176" i="2"/>
  <c r="D4176" i="2" a="1"/>
  <c r="D4176" i="2"/>
  <c r="E4176" i="2"/>
  <c r="B4175" i="2" a="1"/>
  <c r="B4175" i="2"/>
  <c r="C4175" i="2"/>
  <c r="D4175" i="2" a="1"/>
  <c r="D4175" i="2"/>
  <c r="E4175" i="2"/>
  <c r="B4174" i="2" a="1"/>
  <c r="B4174" i="2"/>
  <c r="C4174" i="2"/>
  <c r="D4174" i="2" a="1"/>
  <c r="D4174" i="2"/>
  <c r="E4174" i="2"/>
  <c r="B4173" i="2" a="1"/>
  <c r="B4173" i="2"/>
  <c r="C4173" i="2"/>
  <c r="D4173" i="2" a="1"/>
  <c r="D4173" i="2"/>
  <c r="E4173" i="2"/>
  <c r="B4172" i="2" a="1"/>
  <c r="B4172" i="2"/>
  <c r="C4172" i="2"/>
  <c r="D4172" i="2" a="1"/>
  <c r="D4172" i="2"/>
  <c r="E4172" i="2"/>
  <c r="B4171" i="2" a="1"/>
  <c r="B4171" i="2"/>
  <c r="C4171" i="2"/>
  <c r="D4171" i="2" a="1"/>
  <c r="D4171" i="2"/>
  <c r="E4171" i="2"/>
  <c r="B4170" i="2" a="1"/>
  <c r="B4170" i="2"/>
  <c r="C4170" i="2"/>
  <c r="D4170" i="2" a="1"/>
  <c r="D4170" i="2"/>
  <c r="E4170" i="2"/>
  <c r="B4169" i="2" a="1"/>
  <c r="B4169" i="2"/>
  <c r="C4169" i="2"/>
  <c r="D4169" i="2" a="1"/>
  <c r="D4169" i="2"/>
  <c r="E4169" i="2"/>
  <c r="B4168" i="2" a="1"/>
  <c r="B4168" i="2"/>
  <c r="C4168" i="2"/>
  <c r="D4168" i="2" a="1"/>
  <c r="D4168" i="2"/>
  <c r="E4168" i="2"/>
  <c r="B4167" i="2" a="1"/>
  <c r="B4167" i="2"/>
  <c r="C4167" i="2"/>
  <c r="D4167" i="2" a="1"/>
  <c r="D4167" i="2"/>
  <c r="E4167" i="2"/>
  <c r="B4166" i="2" a="1"/>
  <c r="B4166" i="2"/>
  <c r="C4166" i="2"/>
  <c r="D4166" i="2" a="1"/>
  <c r="D4166" i="2"/>
  <c r="E4166" i="2"/>
  <c r="B4165" i="2" a="1"/>
  <c r="B4165" i="2"/>
  <c r="C4165" i="2"/>
  <c r="D4165" i="2" a="1"/>
  <c r="D4165" i="2"/>
  <c r="E4165" i="2"/>
  <c r="B4164" i="2" a="1"/>
  <c r="B4164" i="2"/>
  <c r="C4164" i="2"/>
  <c r="D4164" i="2" a="1"/>
  <c r="D4164" i="2"/>
  <c r="E4164" i="2"/>
  <c r="B4163" i="2" a="1"/>
  <c r="B4163" i="2"/>
  <c r="C4163" i="2"/>
  <c r="D4163" i="2" a="1"/>
  <c r="D4163" i="2"/>
  <c r="E4163" i="2"/>
  <c r="B4162" i="2" a="1"/>
  <c r="B4162" i="2"/>
  <c r="C4162" i="2"/>
  <c r="D4162" i="2" a="1"/>
  <c r="D4162" i="2"/>
  <c r="E4162" i="2"/>
  <c r="B4161" i="2" a="1"/>
  <c r="B4161" i="2"/>
  <c r="C4161" i="2"/>
  <c r="D4161" i="2" a="1"/>
  <c r="D4161" i="2"/>
  <c r="E4161" i="2"/>
  <c r="B4160" i="2" a="1"/>
  <c r="B4160" i="2"/>
  <c r="C4160" i="2"/>
  <c r="D4160" i="2" a="1"/>
  <c r="D4160" i="2"/>
  <c r="E4160" i="2"/>
  <c r="B4159" i="2" a="1"/>
  <c r="B4159" i="2"/>
  <c r="C4159" i="2"/>
  <c r="D4159" i="2" a="1"/>
  <c r="D4159" i="2"/>
  <c r="E4159" i="2"/>
  <c r="B4158" i="2" a="1"/>
  <c r="B4158" i="2"/>
  <c r="C4158" i="2"/>
  <c r="D4158" i="2" a="1"/>
  <c r="D4158" i="2"/>
  <c r="E4158" i="2"/>
  <c r="B4157" i="2" a="1"/>
  <c r="B4157" i="2"/>
  <c r="C4157" i="2"/>
  <c r="D4157" i="2" a="1"/>
  <c r="D4157" i="2"/>
  <c r="E4157" i="2"/>
  <c r="B4156" i="2" a="1"/>
  <c r="B4156" i="2"/>
  <c r="C4156" i="2"/>
  <c r="D4156" i="2" a="1"/>
  <c r="D4156" i="2"/>
  <c r="E4156" i="2"/>
  <c r="B4155" i="2" a="1"/>
  <c r="B4155" i="2"/>
  <c r="C4155" i="2"/>
  <c r="D4155" i="2" a="1"/>
  <c r="D4155" i="2"/>
  <c r="E4155" i="2"/>
  <c r="B4154" i="2" a="1"/>
  <c r="B4154" i="2"/>
  <c r="C4154" i="2"/>
  <c r="D4154" i="2" a="1"/>
  <c r="D4154" i="2"/>
  <c r="E4154" i="2"/>
  <c r="B4153" i="2" a="1"/>
  <c r="B4153" i="2"/>
  <c r="C4153" i="2"/>
  <c r="D4153" i="2" a="1"/>
  <c r="D4153" i="2"/>
  <c r="E4153" i="2"/>
  <c r="B4152" i="2" a="1"/>
  <c r="B4152" i="2"/>
  <c r="C4152" i="2"/>
  <c r="D4152" i="2" a="1"/>
  <c r="D4152" i="2"/>
  <c r="E4152" i="2"/>
  <c r="B4151" i="2" a="1"/>
  <c r="B4151" i="2"/>
  <c r="C4151" i="2"/>
  <c r="D4151" i="2" a="1"/>
  <c r="D4151" i="2"/>
  <c r="E4151" i="2"/>
  <c r="B4150" i="2" a="1"/>
  <c r="B4150" i="2"/>
  <c r="C4150" i="2"/>
  <c r="D4150" i="2" a="1"/>
  <c r="D4150" i="2"/>
  <c r="E4150" i="2"/>
  <c r="B4149" i="2" a="1"/>
  <c r="B4149" i="2"/>
  <c r="C4149" i="2"/>
  <c r="D4149" i="2" a="1"/>
  <c r="D4149" i="2"/>
  <c r="E4149" i="2"/>
  <c r="B4148" i="2" a="1"/>
  <c r="B4148" i="2"/>
  <c r="C4148" i="2"/>
  <c r="D4148" i="2" a="1"/>
  <c r="D4148" i="2"/>
  <c r="E4148" i="2"/>
  <c r="B4147" i="2" a="1"/>
  <c r="B4147" i="2"/>
  <c r="C4147" i="2"/>
  <c r="D4147" i="2" a="1"/>
  <c r="D4147" i="2"/>
  <c r="E4147" i="2"/>
  <c r="B4146" i="2" a="1"/>
  <c r="B4146" i="2"/>
  <c r="C4146" i="2"/>
  <c r="D4146" i="2" a="1"/>
  <c r="D4146" i="2"/>
  <c r="E4146" i="2"/>
  <c r="B4145" i="2" a="1"/>
  <c r="B4145" i="2"/>
  <c r="C4145" i="2"/>
  <c r="D4145" i="2" a="1"/>
  <c r="D4145" i="2"/>
  <c r="E4145" i="2"/>
  <c r="B4144" i="2" a="1"/>
  <c r="B4144" i="2"/>
  <c r="C4144" i="2"/>
  <c r="D4144" i="2" a="1"/>
  <c r="D4144" i="2"/>
  <c r="E4144" i="2"/>
  <c r="B4143" i="2" a="1"/>
  <c r="B4143" i="2"/>
  <c r="C4143" i="2"/>
  <c r="D4143" i="2" a="1"/>
  <c r="D4143" i="2"/>
  <c r="E4143" i="2"/>
  <c r="B4142" i="2" a="1"/>
  <c r="B4142" i="2"/>
  <c r="C4142" i="2"/>
  <c r="D4142" i="2" a="1"/>
  <c r="D4142" i="2"/>
  <c r="E4142" i="2"/>
  <c r="B4141" i="2" a="1"/>
  <c r="B4141" i="2"/>
  <c r="C4141" i="2"/>
  <c r="D4141" i="2" a="1"/>
  <c r="D4141" i="2"/>
  <c r="E4141" i="2"/>
  <c r="B4140" i="2" a="1"/>
  <c r="B4140" i="2"/>
  <c r="C4140" i="2"/>
  <c r="D4140" i="2" a="1"/>
  <c r="D4140" i="2"/>
  <c r="E4140" i="2"/>
  <c r="B4139" i="2" a="1"/>
  <c r="B4139" i="2"/>
  <c r="C4139" i="2"/>
  <c r="D4139" i="2" a="1"/>
  <c r="D4139" i="2"/>
  <c r="E4139" i="2"/>
  <c r="B4138" i="2" a="1"/>
  <c r="B4138" i="2"/>
  <c r="C4138" i="2"/>
  <c r="D4138" i="2" a="1"/>
  <c r="D4138" i="2"/>
  <c r="E4138" i="2"/>
  <c r="B4137" i="2" a="1"/>
  <c r="B4137" i="2"/>
  <c r="C4137" i="2"/>
  <c r="D4137" i="2" a="1"/>
  <c r="D4137" i="2"/>
  <c r="E4137" i="2"/>
  <c r="B4136" i="2" a="1"/>
  <c r="B4136" i="2"/>
  <c r="C4136" i="2"/>
  <c r="D4136" i="2" a="1"/>
  <c r="D4136" i="2"/>
  <c r="E4136" i="2"/>
  <c r="B4135" i="2" a="1"/>
  <c r="B4135" i="2"/>
  <c r="C4135" i="2"/>
  <c r="D4135" i="2" a="1"/>
  <c r="D4135" i="2"/>
  <c r="E4135" i="2"/>
  <c r="B4134" i="2" a="1"/>
  <c r="B4134" i="2"/>
  <c r="C4134" i="2"/>
  <c r="D4134" i="2" a="1"/>
  <c r="D4134" i="2"/>
  <c r="E4134" i="2"/>
  <c r="B4133" i="2" a="1"/>
  <c r="B4133" i="2"/>
  <c r="C4133" i="2"/>
  <c r="D4133" i="2" a="1"/>
  <c r="D4133" i="2"/>
  <c r="E4133" i="2"/>
  <c r="B4132" i="2" a="1"/>
  <c r="B4132" i="2"/>
  <c r="C4132" i="2"/>
  <c r="D4132" i="2" a="1"/>
  <c r="D4132" i="2"/>
  <c r="E4132" i="2"/>
  <c r="B4131" i="2" a="1"/>
  <c r="B4131" i="2"/>
  <c r="C4131" i="2"/>
  <c r="D4131" i="2" a="1"/>
  <c r="D4131" i="2"/>
  <c r="E4131" i="2"/>
  <c r="B4130" i="2" a="1"/>
  <c r="B4130" i="2"/>
  <c r="C4130" i="2"/>
  <c r="D4130" i="2" a="1"/>
  <c r="D4130" i="2"/>
  <c r="E4130" i="2"/>
  <c r="B4129" i="2" a="1"/>
  <c r="B4129" i="2"/>
  <c r="C4129" i="2"/>
  <c r="D4129" i="2" a="1"/>
  <c r="D4129" i="2"/>
  <c r="E4129" i="2"/>
  <c r="B4128" i="2" a="1"/>
  <c r="B4128" i="2"/>
  <c r="C4128" i="2"/>
  <c r="D4128" i="2" a="1"/>
  <c r="D4128" i="2"/>
  <c r="E4128" i="2"/>
  <c r="B4127" i="2" a="1"/>
  <c r="B4127" i="2"/>
  <c r="C4127" i="2"/>
  <c r="D4127" i="2" a="1"/>
  <c r="D4127" i="2"/>
  <c r="E4127" i="2"/>
  <c r="B4126" i="2" a="1"/>
  <c r="B4126" i="2"/>
  <c r="C4126" i="2"/>
  <c r="D4126" i="2" a="1"/>
  <c r="D4126" i="2"/>
  <c r="E4126" i="2"/>
  <c r="B4125" i="2" a="1"/>
  <c r="B4125" i="2"/>
  <c r="C4125" i="2"/>
  <c r="D4125" i="2" a="1"/>
  <c r="D4125" i="2"/>
  <c r="E4125" i="2"/>
  <c r="B4124" i="2" a="1"/>
  <c r="B4124" i="2"/>
  <c r="C4124" i="2"/>
  <c r="D4124" i="2" a="1"/>
  <c r="D4124" i="2"/>
  <c r="E4124" i="2"/>
  <c r="B4123" i="2" a="1"/>
  <c r="B4123" i="2"/>
  <c r="C4123" i="2"/>
  <c r="D4123" i="2" a="1"/>
  <c r="D4123" i="2"/>
  <c r="E4123" i="2"/>
  <c r="B4122" i="2" a="1"/>
  <c r="B4122" i="2"/>
  <c r="C4122" i="2"/>
  <c r="D4122" i="2" a="1"/>
  <c r="D4122" i="2"/>
  <c r="E4122" i="2"/>
  <c r="B4121" i="2" a="1"/>
  <c r="B4121" i="2"/>
  <c r="C4121" i="2"/>
  <c r="D4121" i="2" a="1"/>
  <c r="D4121" i="2"/>
  <c r="E4121" i="2"/>
  <c r="B4120" i="2" a="1"/>
  <c r="B4120" i="2"/>
  <c r="C4120" i="2"/>
  <c r="D4120" i="2" a="1"/>
  <c r="D4120" i="2"/>
  <c r="E4120" i="2"/>
  <c r="B4119" i="2" a="1"/>
  <c r="B4119" i="2"/>
  <c r="C4119" i="2"/>
  <c r="D4119" i="2" a="1"/>
  <c r="D4119" i="2"/>
  <c r="E4119" i="2"/>
  <c r="B4118" i="2" a="1"/>
  <c r="B4118" i="2"/>
  <c r="C4118" i="2"/>
  <c r="D4118" i="2" a="1"/>
  <c r="D4118" i="2"/>
  <c r="E4118" i="2"/>
  <c r="B4117" i="2" a="1"/>
  <c r="B4117" i="2"/>
  <c r="C4117" i="2"/>
  <c r="D4117" i="2" a="1"/>
  <c r="D4117" i="2"/>
  <c r="E4117" i="2"/>
  <c r="B4116" i="2" a="1"/>
  <c r="B4116" i="2"/>
  <c r="C4116" i="2"/>
  <c r="D4116" i="2" a="1"/>
  <c r="D4116" i="2"/>
  <c r="E4116" i="2"/>
  <c r="B4115" i="2" a="1"/>
  <c r="B4115" i="2"/>
  <c r="C4115" i="2"/>
  <c r="D4115" i="2" a="1"/>
  <c r="D4115" i="2"/>
  <c r="E4115" i="2"/>
  <c r="B4114" i="2" a="1"/>
  <c r="B4114" i="2"/>
  <c r="C4114" i="2"/>
  <c r="D4114" i="2" a="1"/>
  <c r="D4114" i="2"/>
  <c r="E4114" i="2"/>
  <c r="B4113" i="2" a="1"/>
  <c r="B4113" i="2"/>
  <c r="C4113" i="2"/>
  <c r="D4113" i="2" a="1"/>
  <c r="D4113" i="2"/>
  <c r="E4113" i="2"/>
  <c r="B4112" i="2" a="1"/>
  <c r="B4112" i="2"/>
  <c r="C4112" i="2"/>
  <c r="D4112" i="2" a="1"/>
  <c r="D4112" i="2"/>
  <c r="E4112" i="2"/>
  <c r="B4111" i="2" a="1"/>
  <c r="B4111" i="2"/>
  <c r="C4111" i="2"/>
  <c r="D4111" i="2" a="1"/>
  <c r="D4111" i="2"/>
  <c r="E4111" i="2"/>
  <c r="B4110" i="2" a="1"/>
  <c r="B4110" i="2"/>
  <c r="C4110" i="2"/>
  <c r="D4110" i="2" a="1"/>
  <c r="D4110" i="2"/>
  <c r="E4110" i="2"/>
  <c r="B4109" i="2" a="1"/>
  <c r="B4109" i="2"/>
  <c r="C4109" i="2"/>
  <c r="D4109" i="2" a="1"/>
  <c r="D4109" i="2"/>
  <c r="E4109" i="2"/>
  <c r="B4108" i="2" a="1"/>
  <c r="B4108" i="2"/>
  <c r="C4108" i="2"/>
  <c r="D4108" i="2" a="1"/>
  <c r="D4108" i="2"/>
  <c r="E4108" i="2"/>
  <c r="B4107" i="2" a="1"/>
  <c r="B4107" i="2"/>
  <c r="C4107" i="2"/>
  <c r="D4107" i="2" a="1"/>
  <c r="D4107" i="2"/>
  <c r="E4107" i="2"/>
  <c r="B4106" i="2" a="1"/>
  <c r="B4106" i="2"/>
  <c r="C4106" i="2"/>
  <c r="D4106" i="2" a="1"/>
  <c r="D4106" i="2"/>
  <c r="E4106" i="2"/>
  <c r="B4105" i="2" a="1"/>
  <c r="B4105" i="2"/>
  <c r="C4105" i="2"/>
  <c r="D4105" i="2" a="1"/>
  <c r="D4105" i="2"/>
  <c r="E4105" i="2"/>
  <c r="B4104" i="2" a="1"/>
  <c r="B4104" i="2"/>
  <c r="C4104" i="2"/>
  <c r="D4104" i="2" a="1"/>
  <c r="D4104" i="2"/>
  <c r="E4104" i="2"/>
  <c r="B4103" i="2" a="1"/>
  <c r="B4103" i="2"/>
  <c r="C4103" i="2"/>
  <c r="D4103" i="2" a="1"/>
  <c r="D4103" i="2"/>
  <c r="E4103" i="2"/>
  <c r="B4102" i="2" a="1"/>
  <c r="B4102" i="2"/>
  <c r="C4102" i="2"/>
  <c r="D4102" i="2" a="1"/>
  <c r="D4102" i="2"/>
  <c r="E4102" i="2"/>
  <c r="B4101" i="2" a="1"/>
  <c r="B4101" i="2"/>
  <c r="C4101" i="2"/>
  <c r="D4101" i="2" a="1"/>
  <c r="D4101" i="2"/>
  <c r="E4101" i="2"/>
  <c r="B4100" i="2" a="1"/>
  <c r="B4100" i="2"/>
  <c r="C4100" i="2"/>
  <c r="D4100" i="2" a="1"/>
  <c r="D4100" i="2"/>
  <c r="E4100" i="2"/>
  <c r="B4099" i="2" a="1"/>
  <c r="B4099" i="2"/>
  <c r="C4099" i="2"/>
  <c r="D4099" i="2" a="1"/>
  <c r="D4099" i="2"/>
  <c r="E4099" i="2"/>
  <c r="B4098" i="2" a="1"/>
  <c r="B4098" i="2"/>
  <c r="C4098" i="2"/>
  <c r="D4098" i="2" a="1"/>
  <c r="D4098" i="2"/>
  <c r="E4098" i="2"/>
  <c r="B4097" i="2" a="1"/>
  <c r="B4097" i="2"/>
  <c r="C4097" i="2"/>
  <c r="D4097" i="2" a="1"/>
  <c r="D4097" i="2"/>
  <c r="E4097" i="2"/>
  <c r="B4096" i="2" a="1"/>
  <c r="B4096" i="2"/>
  <c r="C4096" i="2"/>
  <c r="D4096" i="2" a="1"/>
  <c r="D4096" i="2"/>
  <c r="E4096" i="2"/>
  <c r="B4095" i="2" a="1"/>
  <c r="B4095" i="2"/>
  <c r="C4095" i="2"/>
  <c r="D4095" i="2" a="1"/>
  <c r="D4095" i="2"/>
  <c r="E4095" i="2"/>
  <c r="B4094" i="2" a="1"/>
  <c r="B4094" i="2"/>
  <c r="C4094" i="2"/>
  <c r="D4094" i="2" a="1"/>
  <c r="D4094" i="2"/>
  <c r="E4094" i="2"/>
  <c r="B4093" i="2" a="1"/>
  <c r="B4093" i="2"/>
  <c r="C4093" i="2"/>
  <c r="D4093" i="2" a="1"/>
  <c r="D4093" i="2"/>
  <c r="E4093" i="2"/>
  <c r="B4092" i="2" a="1"/>
  <c r="B4092" i="2"/>
  <c r="C4092" i="2"/>
  <c r="D4092" i="2" a="1"/>
  <c r="D4092" i="2"/>
  <c r="E4092" i="2"/>
  <c r="B4091" i="2" a="1"/>
  <c r="B4091" i="2"/>
  <c r="C4091" i="2"/>
  <c r="D4091" i="2" a="1"/>
  <c r="D4091" i="2"/>
  <c r="E4091" i="2"/>
  <c r="B4090" i="2" a="1"/>
  <c r="B4090" i="2"/>
  <c r="C4090" i="2"/>
  <c r="D4090" i="2" a="1"/>
  <c r="D4090" i="2"/>
  <c r="E4090" i="2"/>
  <c r="B4089" i="2" a="1"/>
  <c r="B4089" i="2"/>
  <c r="C4089" i="2"/>
  <c r="D4089" i="2" a="1"/>
  <c r="D4089" i="2"/>
  <c r="E4089" i="2"/>
  <c r="B4088" i="2" a="1"/>
  <c r="B4088" i="2"/>
  <c r="C4088" i="2"/>
  <c r="D4088" i="2" a="1"/>
  <c r="D4088" i="2"/>
  <c r="E4088" i="2"/>
  <c r="B4087" i="2" a="1"/>
  <c r="B4087" i="2"/>
  <c r="C4087" i="2"/>
  <c r="D4087" i="2" a="1"/>
  <c r="D4087" i="2"/>
  <c r="E4087" i="2"/>
  <c r="B4086" i="2" a="1"/>
  <c r="B4086" i="2"/>
  <c r="C4086" i="2"/>
  <c r="D4086" i="2" a="1"/>
  <c r="D4086" i="2"/>
  <c r="E4086" i="2"/>
  <c r="B4085" i="2" a="1"/>
  <c r="B4085" i="2"/>
  <c r="C4085" i="2"/>
  <c r="D4085" i="2" a="1"/>
  <c r="D4085" i="2"/>
  <c r="E4085" i="2"/>
  <c r="B4084" i="2" a="1"/>
  <c r="B4084" i="2"/>
  <c r="C4084" i="2"/>
  <c r="D4084" i="2" a="1"/>
  <c r="D4084" i="2"/>
  <c r="E4084" i="2"/>
  <c r="B4083" i="2" a="1"/>
  <c r="B4083" i="2"/>
  <c r="C4083" i="2"/>
  <c r="D4083" i="2" a="1"/>
  <c r="D4083" i="2"/>
  <c r="E4083" i="2"/>
  <c r="B4082" i="2" a="1"/>
  <c r="B4082" i="2"/>
  <c r="C4082" i="2"/>
  <c r="D4082" i="2" a="1"/>
  <c r="D4082" i="2"/>
  <c r="E4082" i="2"/>
  <c r="B4081" i="2" a="1"/>
  <c r="B4081" i="2"/>
  <c r="C4081" i="2"/>
  <c r="D4081" i="2" a="1"/>
  <c r="D4081" i="2"/>
  <c r="E4081" i="2"/>
  <c r="B4080" i="2" a="1"/>
  <c r="B4080" i="2"/>
  <c r="C4080" i="2"/>
  <c r="D4080" i="2" a="1"/>
  <c r="D4080" i="2"/>
  <c r="E4080" i="2"/>
  <c r="B4079" i="2" a="1"/>
  <c r="B4079" i="2"/>
  <c r="C4079" i="2"/>
  <c r="D4079" i="2" a="1"/>
  <c r="D4079" i="2"/>
  <c r="E4079" i="2"/>
  <c r="B4078" i="2" a="1"/>
  <c r="B4078" i="2"/>
  <c r="C4078" i="2"/>
  <c r="D4078" i="2" a="1"/>
  <c r="D4078" i="2"/>
  <c r="E4078" i="2"/>
  <c r="B4077" i="2" a="1"/>
  <c r="B4077" i="2"/>
  <c r="C4077" i="2"/>
  <c r="D4077" i="2" a="1"/>
  <c r="D4077" i="2"/>
  <c r="E4077" i="2"/>
  <c r="B4076" i="2" a="1"/>
  <c r="B4076" i="2"/>
  <c r="C4076" i="2"/>
  <c r="D4076" i="2" a="1"/>
  <c r="D4076" i="2"/>
  <c r="E4076" i="2"/>
  <c r="B4075" i="2" a="1"/>
  <c r="B4075" i="2"/>
  <c r="C4075" i="2"/>
  <c r="D4075" i="2" a="1"/>
  <c r="D4075" i="2"/>
  <c r="E4075" i="2"/>
  <c r="B4074" i="2" a="1"/>
  <c r="B4074" i="2"/>
  <c r="C4074" i="2"/>
  <c r="D4074" i="2" a="1"/>
  <c r="D4074" i="2"/>
  <c r="E4074" i="2"/>
  <c r="B4073" i="2" a="1"/>
  <c r="B4073" i="2"/>
  <c r="C4073" i="2"/>
  <c r="D4073" i="2" a="1"/>
  <c r="D4073" i="2"/>
  <c r="E4073" i="2"/>
  <c r="B4072" i="2" a="1"/>
  <c r="B4072" i="2"/>
  <c r="C4072" i="2"/>
  <c r="D4072" i="2" a="1"/>
  <c r="D4072" i="2"/>
  <c r="E4072" i="2"/>
  <c r="B4071" i="2" a="1"/>
  <c r="B4071" i="2"/>
  <c r="C4071" i="2"/>
  <c r="D4071" i="2" a="1"/>
  <c r="D4071" i="2"/>
  <c r="E4071" i="2"/>
  <c r="B4070" i="2" a="1"/>
  <c r="B4070" i="2"/>
  <c r="C4070" i="2"/>
  <c r="D4070" i="2" a="1"/>
  <c r="D4070" i="2"/>
  <c r="E4070" i="2"/>
  <c r="B4069" i="2" a="1"/>
  <c r="B4069" i="2"/>
  <c r="C4069" i="2"/>
  <c r="D4069" i="2" a="1"/>
  <c r="D4069" i="2"/>
  <c r="E4069" i="2"/>
  <c r="B4068" i="2" a="1"/>
  <c r="B4068" i="2"/>
  <c r="C4068" i="2"/>
  <c r="D4068" i="2" a="1"/>
  <c r="D4068" i="2"/>
  <c r="E4068" i="2"/>
  <c r="B4067" i="2" a="1"/>
  <c r="B4067" i="2"/>
  <c r="C4067" i="2"/>
  <c r="D4067" i="2" a="1"/>
  <c r="D4067" i="2"/>
  <c r="E4067" i="2"/>
  <c r="B4066" i="2" a="1"/>
  <c r="B4066" i="2"/>
  <c r="C4066" i="2"/>
  <c r="D4066" i="2" a="1"/>
  <c r="D4066" i="2"/>
  <c r="E4066" i="2"/>
  <c r="B4065" i="2" a="1"/>
  <c r="B4065" i="2"/>
  <c r="C4065" i="2"/>
  <c r="D4065" i="2" a="1"/>
  <c r="D4065" i="2"/>
  <c r="E4065" i="2"/>
  <c r="B4064" i="2" a="1"/>
  <c r="B4064" i="2"/>
  <c r="C4064" i="2"/>
  <c r="D4064" i="2" a="1"/>
  <c r="D4064" i="2"/>
  <c r="E4064" i="2"/>
  <c r="B4063" i="2" a="1"/>
  <c r="B4063" i="2"/>
  <c r="C4063" i="2"/>
  <c r="D4063" i="2" a="1"/>
  <c r="D4063" i="2"/>
  <c r="E4063" i="2"/>
  <c r="B4062" i="2" a="1"/>
  <c r="B4062" i="2"/>
  <c r="C4062" i="2"/>
  <c r="D4062" i="2" a="1"/>
  <c r="D4062" i="2"/>
  <c r="E4062" i="2"/>
  <c r="B4061" i="2" a="1"/>
  <c r="B4061" i="2"/>
  <c r="C4061" i="2"/>
  <c r="D4061" i="2" a="1"/>
  <c r="D4061" i="2"/>
  <c r="E4061" i="2"/>
  <c r="B4060" i="2" a="1"/>
  <c r="B4060" i="2"/>
  <c r="C4060" i="2"/>
  <c r="D4060" i="2" a="1"/>
  <c r="D4060" i="2"/>
  <c r="E4060" i="2"/>
  <c r="B4059" i="2" a="1"/>
  <c r="B4059" i="2"/>
  <c r="C4059" i="2"/>
  <c r="D4059" i="2" a="1"/>
  <c r="D4059" i="2"/>
  <c r="E4059" i="2"/>
  <c r="B4058" i="2" a="1"/>
  <c r="B4058" i="2"/>
  <c r="C4058" i="2"/>
  <c r="D4058" i="2" a="1"/>
  <c r="D4058" i="2"/>
  <c r="E4058" i="2"/>
  <c r="B4057" i="2" a="1"/>
  <c r="B4057" i="2"/>
  <c r="C4057" i="2"/>
  <c r="D4057" i="2" a="1"/>
  <c r="D4057" i="2"/>
  <c r="E4057" i="2"/>
  <c r="B4056" i="2" a="1"/>
  <c r="B4056" i="2"/>
  <c r="C4056" i="2"/>
  <c r="D4056" i="2" a="1"/>
  <c r="D4056" i="2"/>
  <c r="E4056" i="2"/>
  <c r="B4055" i="2" a="1"/>
  <c r="B4055" i="2"/>
  <c r="C4055" i="2"/>
  <c r="D4055" i="2" a="1"/>
  <c r="D4055" i="2"/>
  <c r="E4055" i="2"/>
  <c r="B4054" i="2" a="1"/>
  <c r="B4054" i="2"/>
  <c r="C4054" i="2"/>
  <c r="D4054" i="2" a="1"/>
  <c r="D4054" i="2"/>
  <c r="E4054" i="2"/>
  <c r="B4053" i="2" a="1"/>
  <c r="B4053" i="2"/>
  <c r="C4053" i="2"/>
  <c r="D4053" i="2" a="1"/>
  <c r="D4053" i="2"/>
  <c r="E4053" i="2"/>
  <c r="B4052" i="2" a="1"/>
  <c r="B4052" i="2"/>
  <c r="C4052" i="2"/>
  <c r="D4052" i="2" a="1"/>
  <c r="D4052" i="2"/>
  <c r="E4052" i="2"/>
  <c r="B4051" i="2" a="1"/>
  <c r="B4051" i="2"/>
  <c r="C4051" i="2"/>
  <c r="D4051" i="2" a="1"/>
  <c r="D4051" i="2"/>
  <c r="E4051" i="2"/>
  <c r="B4050" i="2" a="1"/>
  <c r="B4050" i="2"/>
  <c r="C4050" i="2"/>
  <c r="D4050" i="2" a="1"/>
  <c r="D4050" i="2"/>
  <c r="E4050" i="2"/>
  <c r="B4049" i="2" a="1"/>
  <c r="B4049" i="2"/>
  <c r="C4049" i="2"/>
  <c r="D4049" i="2" a="1"/>
  <c r="D4049" i="2"/>
  <c r="E4049" i="2"/>
  <c r="B4048" i="2" a="1"/>
  <c r="B4048" i="2"/>
  <c r="C4048" i="2"/>
  <c r="D4048" i="2" a="1"/>
  <c r="D4048" i="2"/>
  <c r="E4048" i="2"/>
  <c r="B4047" i="2" a="1"/>
  <c r="B4047" i="2"/>
  <c r="C4047" i="2"/>
  <c r="D4047" i="2" a="1"/>
  <c r="D4047" i="2"/>
  <c r="E4047" i="2"/>
  <c r="B4046" i="2" a="1"/>
  <c r="B4046" i="2"/>
  <c r="C4046" i="2"/>
  <c r="D4046" i="2" a="1"/>
  <c r="D4046" i="2"/>
  <c r="E4046" i="2"/>
  <c r="B4045" i="2" a="1"/>
  <c r="B4045" i="2"/>
  <c r="C4045" i="2"/>
  <c r="D4045" i="2" a="1"/>
  <c r="D4045" i="2"/>
  <c r="E4045" i="2"/>
  <c r="B4044" i="2" a="1"/>
  <c r="B4044" i="2"/>
  <c r="C4044" i="2"/>
  <c r="D4044" i="2" a="1"/>
  <c r="D4044" i="2"/>
  <c r="E4044" i="2"/>
  <c r="B4043" i="2" a="1"/>
  <c r="B4043" i="2"/>
  <c r="C4043" i="2"/>
  <c r="D4043" i="2" a="1"/>
  <c r="D4043" i="2"/>
  <c r="E4043" i="2"/>
  <c r="B4042" i="2" a="1"/>
  <c r="B4042" i="2"/>
  <c r="C4042" i="2"/>
  <c r="D4042" i="2" a="1"/>
  <c r="D4042" i="2"/>
  <c r="E4042" i="2"/>
  <c r="B4041" i="2" a="1"/>
  <c r="B4041" i="2"/>
  <c r="C4041" i="2"/>
  <c r="D4041" i="2" a="1"/>
  <c r="D4041" i="2"/>
  <c r="E4041" i="2"/>
  <c r="B4040" i="2" a="1"/>
  <c r="B4040" i="2"/>
  <c r="C4040" i="2"/>
  <c r="D4040" i="2" a="1"/>
  <c r="D4040" i="2"/>
  <c r="E4040" i="2"/>
  <c r="B4039" i="2" a="1"/>
  <c r="B4039" i="2"/>
  <c r="C4039" i="2"/>
  <c r="D4039" i="2" a="1"/>
  <c r="D4039" i="2"/>
  <c r="E4039" i="2"/>
  <c r="B4038" i="2" a="1"/>
  <c r="B4038" i="2"/>
  <c r="C4038" i="2"/>
  <c r="D4038" i="2" a="1"/>
  <c r="D4038" i="2"/>
  <c r="E4038" i="2"/>
  <c r="B4037" i="2" a="1"/>
  <c r="B4037" i="2"/>
  <c r="C4037" i="2"/>
  <c r="D4037" i="2" a="1"/>
  <c r="D4037" i="2"/>
  <c r="E4037" i="2"/>
  <c r="B4036" i="2" a="1"/>
  <c r="B4036" i="2"/>
  <c r="C4036" i="2"/>
  <c r="D4036" i="2" a="1"/>
  <c r="D4036" i="2"/>
  <c r="E4036" i="2"/>
  <c r="B4035" i="2" a="1"/>
  <c r="B4035" i="2"/>
  <c r="C4035" i="2"/>
  <c r="D4035" i="2" a="1"/>
  <c r="D4035" i="2"/>
  <c r="E4035" i="2"/>
  <c r="B4034" i="2" a="1"/>
  <c r="B4034" i="2"/>
  <c r="C4034" i="2"/>
  <c r="D4034" i="2" a="1"/>
  <c r="D4034" i="2"/>
  <c r="E4034" i="2"/>
  <c r="B4033" i="2" a="1"/>
  <c r="B4033" i="2"/>
  <c r="C4033" i="2"/>
  <c r="D4033" i="2" a="1"/>
  <c r="D4033" i="2"/>
  <c r="E4033" i="2"/>
  <c r="B4032" i="2" a="1"/>
  <c r="B4032" i="2"/>
  <c r="C4032" i="2"/>
  <c r="D4032" i="2" a="1"/>
  <c r="D4032" i="2"/>
  <c r="E4032" i="2"/>
  <c r="B4031" i="2" a="1"/>
  <c r="B4031" i="2"/>
  <c r="C4031" i="2"/>
  <c r="D4031" i="2" a="1"/>
  <c r="D4031" i="2"/>
  <c r="E4031" i="2"/>
  <c r="B4030" i="2" a="1"/>
  <c r="B4030" i="2"/>
  <c r="C4030" i="2"/>
  <c r="D4030" i="2" a="1"/>
  <c r="D4030" i="2"/>
  <c r="E4030" i="2"/>
  <c r="B4029" i="2" a="1"/>
  <c r="B4029" i="2"/>
  <c r="C4029" i="2"/>
  <c r="D4029" i="2" a="1"/>
  <c r="D4029" i="2"/>
  <c r="E4029" i="2"/>
  <c r="B4028" i="2" a="1"/>
  <c r="B4028" i="2"/>
  <c r="C4028" i="2"/>
  <c r="D4028" i="2" a="1"/>
  <c r="D4028" i="2"/>
  <c r="E4028" i="2"/>
  <c r="B4027" i="2" a="1"/>
  <c r="B4027" i="2"/>
  <c r="C4027" i="2"/>
  <c r="D4027" i="2" a="1"/>
  <c r="D4027" i="2"/>
  <c r="E4027" i="2"/>
  <c r="B4026" i="2" a="1"/>
  <c r="B4026" i="2"/>
  <c r="C4026" i="2"/>
  <c r="D4026" i="2" a="1"/>
  <c r="D4026" i="2"/>
  <c r="E4026" i="2"/>
  <c r="B4025" i="2" a="1"/>
  <c r="B4025" i="2"/>
  <c r="C4025" i="2"/>
  <c r="D4025" i="2" a="1"/>
  <c r="D4025" i="2"/>
  <c r="E4025" i="2"/>
  <c r="B4024" i="2" a="1"/>
  <c r="B4024" i="2"/>
  <c r="C4024" i="2"/>
  <c r="D4024" i="2" a="1"/>
  <c r="D4024" i="2"/>
  <c r="E4024" i="2"/>
  <c r="B4023" i="2" a="1"/>
  <c r="B4023" i="2"/>
  <c r="C4023" i="2"/>
  <c r="D4023" i="2" a="1"/>
  <c r="D4023" i="2"/>
  <c r="E4023" i="2"/>
  <c r="B4022" i="2" a="1"/>
  <c r="B4022" i="2"/>
  <c r="C4022" i="2"/>
  <c r="D4022" i="2" a="1"/>
  <c r="D4022" i="2"/>
  <c r="E4022" i="2"/>
  <c r="B4021" i="2" a="1"/>
  <c r="B4021" i="2"/>
  <c r="C4021" i="2"/>
  <c r="D4021" i="2" a="1"/>
  <c r="D4021" i="2"/>
  <c r="E4021" i="2"/>
  <c r="B4020" i="2" a="1"/>
  <c r="B4020" i="2"/>
  <c r="C4020" i="2"/>
  <c r="D4020" i="2" a="1"/>
  <c r="D4020" i="2"/>
  <c r="E4020" i="2"/>
  <c r="B4019" i="2" a="1"/>
  <c r="B4019" i="2"/>
  <c r="C4019" i="2"/>
  <c r="D4019" i="2" a="1"/>
  <c r="D4019" i="2"/>
  <c r="E4019" i="2"/>
  <c r="B4018" i="2" a="1"/>
  <c r="B4018" i="2"/>
  <c r="C4018" i="2"/>
  <c r="D4018" i="2" a="1"/>
  <c r="D4018" i="2"/>
  <c r="E4018" i="2"/>
  <c r="B4017" i="2" a="1"/>
  <c r="B4017" i="2"/>
  <c r="C4017" i="2"/>
  <c r="D4017" i="2" a="1"/>
  <c r="D4017" i="2"/>
  <c r="E4017" i="2"/>
  <c r="B4016" i="2" a="1"/>
  <c r="B4016" i="2"/>
  <c r="C4016" i="2"/>
  <c r="D4016" i="2" a="1"/>
  <c r="D4016" i="2"/>
  <c r="E4016" i="2"/>
  <c r="B4015" i="2" a="1"/>
  <c r="B4015" i="2"/>
  <c r="C4015" i="2"/>
  <c r="D4015" i="2" a="1"/>
  <c r="D4015" i="2"/>
  <c r="E4015" i="2"/>
  <c r="B4014" i="2" a="1"/>
  <c r="B4014" i="2"/>
  <c r="C4014" i="2"/>
  <c r="D4014" i="2" a="1"/>
  <c r="D4014" i="2"/>
  <c r="E4014" i="2"/>
  <c r="B4013" i="2" a="1"/>
  <c r="B4013" i="2"/>
  <c r="C4013" i="2"/>
  <c r="D4013" i="2" a="1"/>
  <c r="D4013" i="2"/>
  <c r="E4013" i="2"/>
  <c r="B4012" i="2" a="1"/>
  <c r="B4012" i="2"/>
  <c r="C4012" i="2"/>
  <c r="D4012" i="2" a="1"/>
  <c r="D4012" i="2"/>
  <c r="E4012" i="2"/>
  <c r="B4011" i="2" a="1"/>
  <c r="B4011" i="2"/>
  <c r="C4011" i="2"/>
  <c r="D4011" i="2" a="1"/>
  <c r="D4011" i="2"/>
  <c r="E4011" i="2"/>
  <c r="B4010" i="2" a="1"/>
  <c r="B4010" i="2"/>
  <c r="C4010" i="2"/>
  <c r="D4010" i="2" a="1"/>
  <c r="D4010" i="2"/>
  <c r="E4010" i="2"/>
  <c r="B4009" i="2" a="1"/>
  <c r="B4009" i="2"/>
  <c r="C4009" i="2"/>
  <c r="D4009" i="2" a="1"/>
  <c r="D4009" i="2"/>
  <c r="E4009" i="2"/>
  <c r="B4008" i="2" a="1"/>
  <c r="B4008" i="2"/>
  <c r="C4008" i="2"/>
  <c r="D4008" i="2" a="1"/>
  <c r="D4008" i="2"/>
  <c r="E4008" i="2"/>
  <c r="B4007" i="2" a="1"/>
  <c r="B4007" i="2"/>
  <c r="C4007" i="2"/>
  <c r="D4007" i="2" a="1"/>
  <c r="D4007" i="2"/>
  <c r="E4007" i="2"/>
  <c r="B4006" i="2" a="1"/>
  <c r="B4006" i="2"/>
  <c r="C4006" i="2"/>
  <c r="D4006" i="2" a="1"/>
  <c r="D4006" i="2"/>
  <c r="E4006" i="2"/>
  <c r="B4005" i="2" a="1"/>
  <c r="B4005" i="2"/>
  <c r="C4005" i="2"/>
  <c r="D4005" i="2" a="1"/>
  <c r="D4005" i="2"/>
  <c r="E4005" i="2"/>
  <c r="B4004" i="2" a="1"/>
  <c r="B4004" i="2"/>
  <c r="C4004" i="2"/>
  <c r="D4004" i="2" a="1"/>
  <c r="D4004" i="2"/>
  <c r="E4004" i="2"/>
  <c r="B4003" i="2" a="1"/>
  <c r="B4003" i="2"/>
  <c r="C4003" i="2"/>
  <c r="D4003" i="2" a="1"/>
  <c r="D4003" i="2"/>
  <c r="E4003" i="2"/>
  <c r="B4002" i="2" a="1"/>
  <c r="B4002" i="2"/>
  <c r="C4002" i="2"/>
  <c r="D4002" i="2" a="1"/>
  <c r="D4002" i="2"/>
  <c r="E4002" i="2"/>
  <c r="B4001" i="2" a="1"/>
  <c r="B4001" i="2"/>
  <c r="C4001" i="2"/>
  <c r="D4001" i="2" a="1"/>
  <c r="D4001" i="2"/>
  <c r="E4001" i="2"/>
  <c r="B4000" i="2" a="1"/>
  <c r="B4000" i="2"/>
  <c r="C4000" i="2"/>
  <c r="D4000" i="2" a="1"/>
  <c r="D4000" i="2"/>
  <c r="E4000" i="2"/>
  <c r="B3999" i="2" a="1"/>
  <c r="B3999" i="2"/>
  <c r="C3999" i="2"/>
  <c r="D3999" i="2" a="1"/>
  <c r="D3999" i="2"/>
  <c r="E3999" i="2"/>
  <c r="B3998" i="2" a="1"/>
  <c r="B3998" i="2"/>
  <c r="C3998" i="2"/>
  <c r="D3998" i="2" a="1"/>
  <c r="D3998" i="2"/>
  <c r="E3998" i="2"/>
  <c r="B3997" i="2" a="1"/>
  <c r="B3997" i="2"/>
  <c r="C3997" i="2"/>
  <c r="D3997" i="2" a="1"/>
  <c r="D3997" i="2"/>
  <c r="E3997" i="2"/>
  <c r="B3996" i="2" a="1"/>
  <c r="B3996" i="2"/>
  <c r="C3996" i="2"/>
  <c r="D3996" i="2" a="1"/>
  <c r="D3996" i="2"/>
  <c r="E3996" i="2"/>
  <c r="B3995" i="2" a="1"/>
  <c r="B3995" i="2"/>
  <c r="C3995" i="2"/>
  <c r="D3995" i="2" a="1"/>
  <c r="D3995" i="2"/>
  <c r="E3995" i="2"/>
  <c r="B3994" i="2" a="1"/>
  <c r="B3994" i="2"/>
  <c r="C3994" i="2"/>
  <c r="D3994" i="2" a="1"/>
  <c r="D3994" i="2"/>
  <c r="E3994" i="2"/>
  <c r="B3993" i="2" a="1"/>
  <c r="B3993" i="2"/>
  <c r="C3993" i="2"/>
  <c r="D3993" i="2" a="1"/>
  <c r="D3993" i="2"/>
  <c r="E3993" i="2"/>
  <c r="B3992" i="2" a="1"/>
  <c r="B3992" i="2"/>
  <c r="C3992" i="2"/>
  <c r="D3992" i="2" a="1"/>
  <c r="D3992" i="2"/>
  <c r="E3992" i="2"/>
  <c r="B3991" i="2" a="1"/>
  <c r="B3991" i="2"/>
  <c r="C3991" i="2"/>
  <c r="D3991" i="2" a="1"/>
  <c r="D3991" i="2"/>
  <c r="E3991" i="2"/>
  <c r="B3990" i="2" a="1"/>
  <c r="B3990" i="2"/>
  <c r="C3990" i="2"/>
  <c r="D3990" i="2" a="1"/>
  <c r="D3990" i="2"/>
  <c r="E3990" i="2"/>
  <c r="B3989" i="2" a="1"/>
  <c r="B3989" i="2"/>
  <c r="C3989" i="2"/>
  <c r="D3989" i="2" a="1"/>
  <c r="D3989" i="2"/>
  <c r="E3989" i="2"/>
  <c r="B3988" i="2" a="1"/>
  <c r="B3988" i="2"/>
  <c r="C3988" i="2"/>
  <c r="D3988" i="2" a="1"/>
  <c r="D3988" i="2"/>
  <c r="E3988" i="2"/>
  <c r="B3987" i="2" a="1"/>
  <c r="B3987" i="2"/>
  <c r="C3987" i="2"/>
  <c r="D3987" i="2" a="1"/>
  <c r="D3987" i="2"/>
  <c r="E3987" i="2"/>
  <c r="B3986" i="2" a="1"/>
  <c r="B3986" i="2"/>
  <c r="C3986" i="2"/>
  <c r="D3986" i="2" a="1"/>
  <c r="D3986" i="2"/>
  <c r="E3986" i="2"/>
  <c r="B3985" i="2" a="1"/>
  <c r="B3985" i="2"/>
  <c r="C3985" i="2"/>
  <c r="D3985" i="2" a="1"/>
  <c r="D3985" i="2"/>
  <c r="E3985" i="2"/>
  <c r="B3984" i="2" a="1"/>
  <c r="B3984" i="2"/>
  <c r="C3984" i="2"/>
  <c r="D3984" i="2" a="1"/>
  <c r="D3984" i="2"/>
  <c r="E3984" i="2"/>
  <c r="B3983" i="2" a="1"/>
  <c r="B3983" i="2"/>
  <c r="C3983" i="2"/>
  <c r="D3983" i="2" a="1"/>
  <c r="D3983" i="2"/>
  <c r="E3983" i="2"/>
  <c r="B3982" i="2" a="1"/>
  <c r="B3982" i="2"/>
  <c r="C3982" i="2"/>
  <c r="D3982" i="2" a="1"/>
  <c r="D3982" i="2"/>
  <c r="E3982" i="2"/>
  <c r="B3981" i="2" a="1"/>
  <c r="B3981" i="2"/>
  <c r="C3981" i="2"/>
  <c r="D3981" i="2" a="1"/>
  <c r="D3981" i="2"/>
  <c r="E3981" i="2"/>
  <c r="B3980" i="2" a="1"/>
  <c r="B3980" i="2"/>
  <c r="C3980" i="2"/>
  <c r="D3980" i="2" a="1"/>
  <c r="D3980" i="2"/>
  <c r="E3980" i="2"/>
  <c r="B3979" i="2" a="1"/>
  <c r="B3979" i="2"/>
  <c r="C3979" i="2"/>
  <c r="D3979" i="2" a="1"/>
  <c r="D3979" i="2"/>
  <c r="E3979" i="2"/>
  <c r="B3978" i="2" a="1"/>
  <c r="B3978" i="2"/>
  <c r="C3978" i="2"/>
  <c r="D3978" i="2" a="1"/>
  <c r="D3978" i="2"/>
  <c r="E3978" i="2"/>
  <c r="B3977" i="2" a="1"/>
  <c r="B3977" i="2"/>
  <c r="C3977" i="2"/>
  <c r="D3977" i="2" a="1"/>
  <c r="D3977" i="2"/>
  <c r="E3977" i="2"/>
  <c r="B3976" i="2" a="1"/>
  <c r="B3976" i="2"/>
  <c r="C3976" i="2"/>
  <c r="D3976" i="2" a="1"/>
  <c r="D3976" i="2"/>
  <c r="E3976" i="2"/>
  <c r="B3975" i="2" a="1"/>
  <c r="B3975" i="2"/>
  <c r="C3975" i="2"/>
  <c r="D3975" i="2" a="1"/>
  <c r="D3975" i="2"/>
  <c r="E3975" i="2"/>
  <c r="B3974" i="2" a="1"/>
  <c r="B3974" i="2"/>
  <c r="C3974" i="2"/>
  <c r="D3974" i="2" a="1"/>
  <c r="D3974" i="2"/>
  <c r="E3974" i="2"/>
  <c r="B3973" i="2" a="1"/>
  <c r="B3973" i="2"/>
  <c r="C3973" i="2"/>
  <c r="D3973" i="2" a="1"/>
  <c r="D3973" i="2"/>
  <c r="E3973" i="2"/>
  <c r="B3972" i="2" a="1"/>
  <c r="B3972" i="2"/>
  <c r="C3972" i="2"/>
  <c r="D3972" i="2" a="1"/>
  <c r="D3972" i="2"/>
  <c r="E3972" i="2"/>
  <c r="B3971" i="2" a="1"/>
  <c r="B3971" i="2"/>
  <c r="C3971" i="2"/>
  <c r="D3971" i="2" a="1"/>
  <c r="D3971" i="2"/>
  <c r="E3971" i="2"/>
  <c r="B3970" i="2" a="1"/>
  <c r="B3970" i="2"/>
  <c r="C3970" i="2"/>
  <c r="D3970" i="2" a="1"/>
  <c r="D3970" i="2"/>
  <c r="E3970" i="2"/>
  <c r="B3969" i="2" a="1"/>
  <c r="B3969" i="2"/>
  <c r="C3969" i="2"/>
  <c r="D3969" i="2" a="1"/>
  <c r="D3969" i="2"/>
  <c r="E3969" i="2"/>
  <c r="B3968" i="2" a="1"/>
  <c r="B3968" i="2"/>
  <c r="C3968" i="2"/>
  <c r="D3968" i="2" a="1"/>
  <c r="D3968" i="2"/>
  <c r="E3968" i="2"/>
  <c r="B3967" i="2" a="1"/>
  <c r="B3967" i="2"/>
  <c r="C3967" i="2"/>
  <c r="D3967" i="2" a="1"/>
  <c r="D3967" i="2"/>
  <c r="E3967" i="2"/>
  <c r="B3966" i="2" a="1"/>
  <c r="B3966" i="2"/>
  <c r="C3966" i="2"/>
  <c r="D3966" i="2" a="1"/>
  <c r="D3966" i="2"/>
  <c r="E3966" i="2"/>
  <c r="B3965" i="2" a="1"/>
  <c r="B3965" i="2"/>
  <c r="C3965" i="2"/>
  <c r="D3965" i="2" a="1"/>
  <c r="D3965" i="2"/>
  <c r="E3965" i="2"/>
  <c r="B3964" i="2" a="1"/>
  <c r="B3964" i="2"/>
  <c r="C3964" i="2"/>
  <c r="D3964" i="2" a="1"/>
  <c r="D3964" i="2"/>
  <c r="E3964" i="2"/>
  <c r="B3963" i="2" a="1"/>
  <c r="B3963" i="2"/>
  <c r="C3963" i="2"/>
  <c r="D3963" i="2" a="1"/>
  <c r="D3963" i="2"/>
  <c r="E3963" i="2"/>
  <c r="B3962" i="2" a="1"/>
  <c r="B3962" i="2"/>
  <c r="C3962" i="2"/>
  <c r="D3962" i="2" a="1"/>
  <c r="D3962" i="2"/>
  <c r="E3962" i="2"/>
  <c r="B3961" i="2" a="1"/>
  <c r="B3961" i="2"/>
  <c r="C3961" i="2"/>
  <c r="D3961" i="2" a="1"/>
  <c r="D3961" i="2"/>
  <c r="E3961" i="2"/>
  <c r="B3960" i="2" a="1"/>
  <c r="B3960" i="2"/>
  <c r="C3960" i="2"/>
  <c r="D3960" i="2" a="1"/>
  <c r="D3960" i="2"/>
  <c r="E3960" i="2"/>
  <c r="B3959" i="2" a="1"/>
  <c r="B3959" i="2"/>
  <c r="C3959" i="2"/>
  <c r="D3959" i="2" a="1"/>
  <c r="D3959" i="2"/>
  <c r="E3959" i="2"/>
  <c r="B3958" i="2" a="1"/>
  <c r="B3958" i="2"/>
  <c r="C3958" i="2"/>
  <c r="D3958" i="2" a="1"/>
  <c r="D3958" i="2"/>
  <c r="E3958" i="2"/>
  <c r="B3957" i="2" a="1"/>
  <c r="B3957" i="2"/>
  <c r="C3957" i="2"/>
  <c r="D3957" i="2" a="1"/>
  <c r="D3957" i="2"/>
  <c r="E3957" i="2"/>
  <c r="B3956" i="2" a="1"/>
  <c r="B3956" i="2"/>
  <c r="C3956" i="2"/>
  <c r="D3956" i="2" a="1"/>
  <c r="D3956" i="2"/>
  <c r="E3956" i="2"/>
  <c r="B3955" i="2" a="1"/>
  <c r="B3955" i="2"/>
  <c r="C3955" i="2"/>
  <c r="D3955" i="2" a="1"/>
  <c r="D3955" i="2"/>
  <c r="E3955" i="2"/>
  <c r="B3954" i="2" a="1"/>
  <c r="B3954" i="2"/>
  <c r="C3954" i="2"/>
  <c r="D3954" i="2" a="1"/>
  <c r="D3954" i="2"/>
  <c r="E3954" i="2"/>
  <c r="B3953" i="2" a="1"/>
  <c r="B3953" i="2"/>
  <c r="C3953" i="2"/>
  <c r="D3953" i="2" a="1"/>
  <c r="D3953" i="2"/>
  <c r="E3953" i="2"/>
  <c r="B3952" i="2" a="1"/>
  <c r="B3952" i="2"/>
  <c r="C3952" i="2"/>
  <c r="D3952" i="2" a="1"/>
  <c r="D3952" i="2"/>
  <c r="E3952" i="2"/>
  <c r="B3951" i="2" a="1"/>
  <c r="B3951" i="2"/>
  <c r="C3951" i="2"/>
  <c r="D3951" i="2" a="1"/>
  <c r="D3951" i="2"/>
  <c r="E3951" i="2"/>
  <c r="B3950" i="2" a="1"/>
  <c r="B3950" i="2"/>
  <c r="C3950" i="2"/>
  <c r="D3950" i="2" a="1"/>
  <c r="D3950" i="2"/>
  <c r="E3950" i="2"/>
  <c r="B3949" i="2" a="1"/>
  <c r="B3949" i="2"/>
  <c r="C3949" i="2"/>
  <c r="D3949" i="2" a="1"/>
  <c r="D3949" i="2"/>
  <c r="E3949" i="2"/>
  <c r="B3948" i="2" a="1"/>
  <c r="B3948" i="2"/>
  <c r="C3948" i="2"/>
  <c r="D3948" i="2" a="1"/>
  <c r="D3948" i="2"/>
  <c r="E3948" i="2"/>
  <c r="B3947" i="2" a="1"/>
  <c r="B3947" i="2"/>
  <c r="C3947" i="2"/>
  <c r="D3947" i="2" a="1"/>
  <c r="D3947" i="2"/>
  <c r="E3947" i="2"/>
  <c r="B3946" i="2" a="1"/>
  <c r="B3946" i="2"/>
  <c r="C3946" i="2"/>
  <c r="D3946" i="2" a="1"/>
  <c r="D3946" i="2"/>
  <c r="E3946" i="2"/>
  <c r="B3945" i="2" a="1"/>
  <c r="B3945" i="2"/>
  <c r="C3945" i="2"/>
  <c r="D3945" i="2" a="1"/>
  <c r="D3945" i="2"/>
  <c r="E3945" i="2"/>
  <c r="B3944" i="2" a="1"/>
  <c r="B3944" i="2"/>
  <c r="C3944" i="2"/>
  <c r="D3944" i="2" a="1"/>
  <c r="D3944" i="2"/>
  <c r="E3944" i="2"/>
  <c r="B3943" i="2" a="1"/>
  <c r="B3943" i="2"/>
  <c r="C3943" i="2"/>
  <c r="D3943" i="2" a="1"/>
  <c r="D3943" i="2"/>
  <c r="E3943" i="2"/>
  <c r="B3942" i="2" a="1"/>
  <c r="B3942" i="2"/>
  <c r="C3942" i="2"/>
  <c r="D3942" i="2" a="1"/>
  <c r="D3942" i="2"/>
  <c r="E3942" i="2"/>
  <c r="B3941" i="2" a="1"/>
  <c r="B3941" i="2"/>
  <c r="C3941" i="2"/>
  <c r="D3941" i="2" a="1"/>
  <c r="D3941" i="2"/>
  <c r="E3941" i="2"/>
  <c r="B3940" i="2" a="1"/>
  <c r="B3940" i="2"/>
  <c r="C3940" i="2"/>
  <c r="D3940" i="2" a="1"/>
  <c r="D3940" i="2"/>
  <c r="E3940" i="2"/>
  <c r="B3939" i="2" a="1"/>
  <c r="B3939" i="2"/>
  <c r="C3939" i="2"/>
  <c r="D3939" i="2" a="1"/>
  <c r="D3939" i="2"/>
  <c r="E3939" i="2"/>
  <c r="B3938" i="2" a="1"/>
  <c r="B3938" i="2"/>
  <c r="C3938" i="2"/>
  <c r="D3938" i="2" a="1"/>
  <c r="D3938" i="2"/>
  <c r="E3938" i="2"/>
  <c r="B3937" i="2" a="1"/>
  <c r="B3937" i="2"/>
  <c r="C3937" i="2"/>
  <c r="D3937" i="2" a="1"/>
  <c r="D3937" i="2"/>
  <c r="E3937" i="2"/>
  <c r="B3936" i="2" a="1"/>
  <c r="B3936" i="2"/>
  <c r="C3936" i="2"/>
  <c r="D3936" i="2" a="1"/>
  <c r="D3936" i="2"/>
  <c r="E3936" i="2"/>
  <c r="B3935" i="2" a="1"/>
  <c r="B3935" i="2"/>
  <c r="C3935" i="2"/>
  <c r="D3935" i="2" a="1"/>
  <c r="D3935" i="2"/>
  <c r="E3935" i="2"/>
  <c r="B3934" i="2" a="1"/>
  <c r="B3934" i="2"/>
  <c r="C3934" i="2"/>
  <c r="D3934" i="2" a="1"/>
  <c r="D3934" i="2"/>
  <c r="E3934" i="2"/>
  <c r="B3933" i="2" a="1"/>
  <c r="B3933" i="2"/>
  <c r="C3933" i="2"/>
  <c r="D3933" i="2" a="1"/>
  <c r="D3933" i="2"/>
  <c r="E3933" i="2"/>
  <c r="B3932" i="2" a="1"/>
  <c r="B3932" i="2"/>
  <c r="C3932" i="2"/>
  <c r="D3932" i="2" a="1"/>
  <c r="D3932" i="2"/>
  <c r="E3932" i="2"/>
  <c r="B3931" i="2" a="1"/>
  <c r="B3931" i="2"/>
  <c r="C3931" i="2"/>
  <c r="D3931" i="2" a="1"/>
  <c r="D3931" i="2"/>
  <c r="E3931" i="2"/>
  <c r="B3930" i="2" a="1"/>
  <c r="B3930" i="2"/>
  <c r="C3930" i="2"/>
  <c r="D3930" i="2" a="1"/>
  <c r="D3930" i="2"/>
  <c r="E3930" i="2"/>
  <c r="B3929" i="2" a="1"/>
  <c r="B3929" i="2"/>
  <c r="C3929" i="2"/>
  <c r="D3929" i="2" a="1"/>
  <c r="D3929" i="2"/>
  <c r="E3929" i="2"/>
  <c r="B3928" i="2" a="1"/>
  <c r="B3928" i="2"/>
  <c r="C3928" i="2"/>
  <c r="D3928" i="2" a="1"/>
  <c r="D3928" i="2"/>
  <c r="E3928" i="2"/>
  <c r="B3927" i="2" a="1"/>
  <c r="B3927" i="2"/>
  <c r="C3927" i="2"/>
  <c r="D3927" i="2" a="1"/>
  <c r="D3927" i="2"/>
  <c r="E3927" i="2"/>
  <c r="B3926" i="2" a="1"/>
  <c r="B3926" i="2"/>
  <c r="C3926" i="2"/>
  <c r="D3926" i="2" a="1"/>
  <c r="D3926" i="2"/>
  <c r="E3926" i="2"/>
  <c r="B3925" i="2" a="1"/>
  <c r="B3925" i="2"/>
  <c r="C3925" i="2"/>
  <c r="D3925" i="2" a="1"/>
  <c r="D3925" i="2"/>
  <c r="E3925" i="2"/>
  <c r="B3924" i="2" a="1"/>
  <c r="B3924" i="2"/>
  <c r="C3924" i="2"/>
  <c r="D3924" i="2" a="1"/>
  <c r="D3924" i="2"/>
  <c r="E3924" i="2"/>
  <c r="B3923" i="2" a="1"/>
  <c r="B3923" i="2"/>
  <c r="C3923" i="2"/>
  <c r="D3923" i="2" a="1"/>
  <c r="D3923" i="2"/>
  <c r="E3923" i="2"/>
  <c r="B3922" i="2" a="1"/>
  <c r="B3922" i="2"/>
  <c r="C3922" i="2"/>
  <c r="D3922" i="2" a="1"/>
  <c r="D3922" i="2"/>
  <c r="E3922" i="2"/>
  <c r="B3921" i="2" a="1"/>
  <c r="B3921" i="2"/>
  <c r="C3921" i="2"/>
  <c r="D3921" i="2" a="1"/>
  <c r="D3921" i="2"/>
  <c r="E3921" i="2"/>
  <c r="B3920" i="2" a="1"/>
  <c r="B3920" i="2"/>
  <c r="C3920" i="2"/>
  <c r="D3920" i="2" a="1"/>
  <c r="D3920" i="2"/>
  <c r="E3920" i="2"/>
  <c r="B3919" i="2" a="1"/>
  <c r="B3919" i="2"/>
  <c r="C3919" i="2"/>
  <c r="D3919" i="2" a="1"/>
  <c r="D3919" i="2"/>
  <c r="E3919" i="2"/>
  <c r="B3918" i="2" a="1"/>
  <c r="B3918" i="2"/>
  <c r="C3918" i="2"/>
  <c r="D3918" i="2" a="1"/>
  <c r="D3918" i="2"/>
  <c r="E3918" i="2"/>
  <c r="B3917" i="2" a="1"/>
  <c r="B3917" i="2"/>
  <c r="C3917" i="2"/>
  <c r="D3917" i="2" a="1"/>
  <c r="D3917" i="2"/>
  <c r="E3917" i="2"/>
  <c r="B3916" i="2" a="1"/>
  <c r="B3916" i="2"/>
  <c r="C3916" i="2"/>
  <c r="D3916" i="2" a="1"/>
  <c r="D3916" i="2"/>
  <c r="E3916" i="2"/>
  <c r="B3915" i="2" a="1"/>
  <c r="B3915" i="2"/>
  <c r="C3915" i="2"/>
  <c r="D3915" i="2" a="1"/>
  <c r="D3915" i="2"/>
  <c r="E3915" i="2"/>
  <c r="B3914" i="2" a="1"/>
  <c r="B3914" i="2"/>
  <c r="C3914" i="2"/>
  <c r="D3914" i="2" a="1"/>
  <c r="D3914" i="2"/>
  <c r="E3914" i="2"/>
  <c r="B3913" i="2" a="1"/>
  <c r="B3913" i="2"/>
  <c r="C3913" i="2"/>
  <c r="D3913" i="2" a="1"/>
  <c r="D3913" i="2"/>
  <c r="E3913" i="2"/>
  <c r="B3912" i="2" a="1"/>
  <c r="B3912" i="2"/>
  <c r="C3912" i="2"/>
  <c r="D3912" i="2" a="1"/>
  <c r="D3912" i="2"/>
  <c r="E3912" i="2"/>
  <c r="B3911" i="2" a="1"/>
  <c r="B3911" i="2"/>
  <c r="C3911" i="2"/>
  <c r="D3911" i="2" a="1"/>
  <c r="D3911" i="2"/>
  <c r="E3911" i="2"/>
  <c r="B3910" i="2" a="1"/>
  <c r="B3910" i="2"/>
  <c r="C3910" i="2"/>
  <c r="D3910" i="2" a="1"/>
  <c r="D3910" i="2"/>
  <c r="E3910" i="2"/>
  <c r="B3909" i="2" a="1"/>
  <c r="B3909" i="2"/>
  <c r="C3909" i="2"/>
  <c r="D3909" i="2" a="1"/>
  <c r="D3909" i="2"/>
  <c r="E3909" i="2"/>
  <c r="B3908" i="2" a="1"/>
  <c r="B3908" i="2"/>
  <c r="C3908" i="2"/>
  <c r="D3908" i="2" a="1"/>
  <c r="D3908" i="2"/>
  <c r="E3908" i="2"/>
  <c r="B3907" i="2" a="1"/>
  <c r="B3907" i="2"/>
  <c r="C3907" i="2"/>
  <c r="D3907" i="2" a="1"/>
  <c r="D3907" i="2"/>
  <c r="E3907" i="2"/>
  <c r="B3906" i="2" a="1"/>
  <c r="B3906" i="2"/>
  <c r="C3906" i="2"/>
  <c r="D3906" i="2" a="1"/>
  <c r="D3906" i="2"/>
  <c r="E3906" i="2"/>
  <c r="B3905" i="2" a="1"/>
  <c r="B3905" i="2"/>
  <c r="C3905" i="2"/>
  <c r="D3905" i="2" a="1"/>
  <c r="D3905" i="2"/>
  <c r="E3905" i="2"/>
  <c r="B3904" i="2" a="1"/>
  <c r="B3904" i="2"/>
  <c r="C3904" i="2"/>
  <c r="D3904" i="2" a="1"/>
  <c r="D3904" i="2"/>
  <c r="E3904" i="2"/>
  <c r="B3903" i="2" a="1"/>
  <c r="B3903" i="2"/>
  <c r="C3903" i="2"/>
  <c r="D3903" i="2" a="1"/>
  <c r="D3903" i="2"/>
  <c r="E3903" i="2"/>
  <c r="B3902" i="2" a="1"/>
  <c r="B3902" i="2"/>
  <c r="C3902" i="2"/>
  <c r="D3902" i="2" a="1"/>
  <c r="D3902" i="2"/>
  <c r="E3902" i="2"/>
  <c r="B3901" i="2" a="1"/>
  <c r="B3901" i="2"/>
  <c r="C3901" i="2"/>
  <c r="D3901" i="2" a="1"/>
  <c r="D3901" i="2"/>
  <c r="E3901" i="2"/>
  <c r="B3900" i="2" a="1"/>
  <c r="B3900" i="2"/>
  <c r="C3900" i="2"/>
  <c r="D3900" i="2" a="1"/>
  <c r="D3900" i="2"/>
  <c r="E3900" i="2"/>
  <c r="B3899" i="2" a="1"/>
  <c r="B3899" i="2"/>
  <c r="C3899" i="2"/>
  <c r="D3899" i="2" a="1"/>
  <c r="D3899" i="2"/>
  <c r="E3899" i="2"/>
  <c r="B3898" i="2" a="1"/>
  <c r="B3898" i="2"/>
  <c r="C3898" i="2"/>
  <c r="D3898" i="2" a="1"/>
  <c r="D3898" i="2"/>
  <c r="E3898" i="2"/>
  <c r="B3897" i="2" a="1"/>
  <c r="B3897" i="2"/>
  <c r="C3897" i="2"/>
  <c r="D3897" i="2" a="1"/>
  <c r="D3897" i="2"/>
  <c r="E3897" i="2"/>
  <c r="B3896" i="2" a="1"/>
  <c r="B3896" i="2"/>
  <c r="C3896" i="2"/>
  <c r="D3896" i="2" a="1"/>
  <c r="D3896" i="2"/>
  <c r="E3896" i="2"/>
  <c r="B3895" i="2" a="1"/>
  <c r="B3895" i="2"/>
  <c r="C3895" i="2"/>
  <c r="D3895" i="2" a="1"/>
  <c r="D3895" i="2"/>
  <c r="E3895" i="2"/>
  <c r="B3894" i="2" a="1"/>
  <c r="B3894" i="2"/>
  <c r="C3894" i="2"/>
  <c r="D3894" i="2" a="1"/>
  <c r="D3894" i="2"/>
  <c r="E3894" i="2"/>
  <c r="B3893" i="2" a="1"/>
  <c r="B3893" i="2"/>
  <c r="C3893" i="2"/>
  <c r="D3893" i="2" a="1"/>
  <c r="D3893" i="2"/>
  <c r="E3893" i="2"/>
  <c r="B3892" i="2" a="1"/>
  <c r="B3892" i="2"/>
  <c r="C3892" i="2"/>
  <c r="D3892" i="2" a="1"/>
  <c r="D3892" i="2"/>
  <c r="E3892" i="2"/>
  <c r="B3891" i="2" a="1"/>
  <c r="B3891" i="2"/>
  <c r="C3891" i="2"/>
  <c r="D3891" i="2" a="1"/>
  <c r="D3891" i="2"/>
  <c r="E3891" i="2"/>
  <c r="B3890" i="2" a="1"/>
  <c r="B3890" i="2"/>
  <c r="C3890" i="2"/>
  <c r="D3890" i="2" a="1"/>
  <c r="D3890" i="2"/>
  <c r="E3890" i="2"/>
  <c r="B3889" i="2" a="1"/>
  <c r="B3889" i="2"/>
  <c r="C3889" i="2"/>
  <c r="D3889" i="2" a="1"/>
  <c r="D3889" i="2"/>
  <c r="E3889" i="2"/>
  <c r="B3888" i="2" a="1"/>
  <c r="B3888" i="2"/>
  <c r="C3888" i="2"/>
  <c r="D3888" i="2" a="1"/>
  <c r="D3888" i="2"/>
  <c r="E3888" i="2"/>
  <c r="B3887" i="2" a="1"/>
  <c r="B3887" i="2"/>
  <c r="C3887" i="2"/>
  <c r="D3887" i="2" a="1"/>
  <c r="D3887" i="2"/>
  <c r="E3887" i="2"/>
  <c r="B3886" i="2" a="1"/>
  <c r="B3886" i="2"/>
  <c r="C3886" i="2"/>
  <c r="D3886" i="2" a="1"/>
  <c r="D3886" i="2"/>
  <c r="E3886" i="2"/>
  <c r="B3885" i="2" a="1"/>
  <c r="B3885" i="2"/>
  <c r="C3885" i="2"/>
  <c r="D3885" i="2" a="1"/>
  <c r="D3885" i="2"/>
  <c r="E3885" i="2"/>
  <c r="B3884" i="2" a="1"/>
  <c r="B3884" i="2"/>
  <c r="C3884" i="2"/>
  <c r="D3884" i="2" a="1"/>
  <c r="D3884" i="2"/>
  <c r="E3884" i="2"/>
  <c r="B3883" i="2" a="1"/>
  <c r="B3883" i="2"/>
  <c r="C3883" i="2"/>
  <c r="D3883" i="2" a="1"/>
  <c r="D3883" i="2"/>
  <c r="E3883" i="2"/>
  <c r="B3882" i="2" a="1"/>
  <c r="B3882" i="2"/>
  <c r="C3882" i="2"/>
  <c r="D3882" i="2" a="1"/>
  <c r="D3882" i="2"/>
  <c r="E3882" i="2"/>
  <c r="B3881" i="2" a="1"/>
  <c r="B3881" i="2"/>
  <c r="C3881" i="2"/>
  <c r="D3881" i="2" a="1"/>
  <c r="D3881" i="2"/>
  <c r="E3881" i="2"/>
  <c r="B3880" i="2" a="1"/>
  <c r="B3880" i="2"/>
  <c r="C3880" i="2"/>
  <c r="D3880" i="2" a="1"/>
  <c r="D3880" i="2"/>
  <c r="E3880" i="2"/>
  <c r="B3879" i="2" a="1"/>
  <c r="B3879" i="2"/>
  <c r="C3879" i="2"/>
  <c r="D3879" i="2" a="1"/>
  <c r="D3879" i="2"/>
  <c r="E3879" i="2"/>
  <c r="B3878" i="2" a="1"/>
  <c r="B3878" i="2"/>
  <c r="C3878" i="2"/>
  <c r="D3878" i="2" a="1"/>
  <c r="D3878" i="2"/>
  <c r="E3878" i="2"/>
  <c r="B3877" i="2" a="1"/>
  <c r="B3877" i="2"/>
  <c r="C3877" i="2"/>
  <c r="D3877" i="2" a="1"/>
  <c r="D3877" i="2"/>
  <c r="E3877" i="2"/>
  <c r="B3876" i="2" a="1"/>
  <c r="B3876" i="2"/>
  <c r="C3876" i="2"/>
  <c r="D3876" i="2" a="1"/>
  <c r="D3876" i="2"/>
  <c r="E3876" i="2"/>
  <c r="B3875" i="2" a="1"/>
  <c r="B3875" i="2"/>
  <c r="C3875" i="2"/>
  <c r="D3875" i="2" a="1"/>
  <c r="D3875" i="2"/>
  <c r="E3875" i="2"/>
  <c r="B3874" i="2" a="1"/>
  <c r="B3874" i="2"/>
  <c r="C3874" i="2"/>
  <c r="D3874" i="2" a="1"/>
  <c r="D3874" i="2"/>
  <c r="E3874" i="2"/>
  <c r="B3873" i="2" a="1"/>
  <c r="B3873" i="2"/>
  <c r="C3873" i="2"/>
  <c r="D3873" i="2" a="1"/>
  <c r="D3873" i="2"/>
  <c r="E3873" i="2"/>
  <c r="B3872" i="2" a="1"/>
  <c r="B3872" i="2"/>
  <c r="C3872" i="2"/>
  <c r="D3872" i="2" a="1"/>
  <c r="D3872" i="2"/>
  <c r="E3872" i="2"/>
  <c r="B3871" i="2" a="1"/>
  <c r="B3871" i="2"/>
  <c r="C3871" i="2"/>
  <c r="D3871" i="2" a="1"/>
  <c r="D3871" i="2"/>
  <c r="E3871" i="2"/>
  <c r="B3870" i="2" a="1"/>
  <c r="B3870" i="2"/>
  <c r="C3870" i="2"/>
  <c r="D3870" i="2" a="1"/>
  <c r="D3870" i="2"/>
  <c r="E3870" i="2"/>
  <c r="B3869" i="2" a="1"/>
  <c r="B3869" i="2"/>
  <c r="C3869" i="2"/>
  <c r="D3869" i="2" a="1"/>
  <c r="D3869" i="2"/>
  <c r="E3869" i="2"/>
  <c r="B3868" i="2" a="1"/>
  <c r="B3868" i="2"/>
  <c r="C3868" i="2"/>
  <c r="D3868" i="2" a="1"/>
  <c r="D3868" i="2"/>
  <c r="E3868" i="2"/>
  <c r="B3867" i="2" a="1"/>
  <c r="B3867" i="2"/>
  <c r="C3867" i="2"/>
  <c r="D3867" i="2" a="1"/>
  <c r="D3867" i="2"/>
  <c r="E3867" i="2"/>
  <c r="B3866" i="2" a="1"/>
  <c r="B3866" i="2"/>
  <c r="C3866" i="2"/>
  <c r="D3866" i="2" a="1"/>
  <c r="D3866" i="2"/>
  <c r="E3866" i="2"/>
  <c r="B3865" i="2" a="1"/>
  <c r="B3865" i="2"/>
  <c r="C3865" i="2"/>
  <c r="D3865" i="2" a="1"/>
  <c r="D3865" i="2"/>
  <c r="E3865" i="2"/>
  <c r="B3864" i="2" a="1"/>
  <c r="B3864" i="2"/>
  <c r="C3864" i="2"/>
  <c r="D3864" i="2" a="1"/>
  <c r="D3864" i="2"/>
  <c r="E3864" i="2"/>
  <c r="B3863" i="2" a="1"/>
  <c r="B3863" i="2"/>
  <c r="C3863" i="2"/>
  <c r="D3863" i="2" a="1"/>
  <c r="D3863" i="2"/>
  <c r="E3863" i="2"/>
  <c r="B3862" i="2" a="1"/>
  <c r="B3862" i="2"/>
  <c r="C3862" i="2"/>
  <c r="D3862" i="2" a="1"/>
  <c r="D3862" i="2"/>
  <c r="E3862" i="2"/>
  <c r="B3861" i="2" a="1"/>
  <c r="B3861" i="2"/>
  <c r="C3861" i="2"/>
  <c r="D3861" i="2" a="1"/>
  <c r="D3861" i="2"/>
  <c r="E3861" i="2"/>
  <c r="B3860" i="2" a="1"/>
  <c r="B3860" i="2"/>
  <c r="C3860" i="2"/>
  <c r="D3860" i="2" a="1"/>
  <c r="D3860" i="2"/>
  <c r="E3860" i="2"/>
  <c r="B3859" i="2" a="1"/>
  <c r="B3859" i="2"/>
  <c r="C3859" i="2"/>
  <c r="D3859" i="2" a="1"/>
  <c r="D3859" i="2"/>
  <c r="E3859" i="2"/>
  <c r="B3858" i="2" a="1"/>
  <c r="B3858" i="2"/>
  <c r="C3858" i="2"/>
  <c r="D3858" i="2" a="1"/>
  <c r="D3858" i="2"/>
  <c r="E3858" i="2"/>
  <c r="B3857" i="2" a="1"/>
  <c r="B3857" i="2"/>
  <c r="C3857" i="2"/>
  <c r="D3857" i="2" a="1"/>
  <c r="D3857" i="2"/>
  <c r="E3857" i="2"/>
  <c r="B3856" i="2" a="1"/>
  <c r="B3856" i="2"/>
  <c r="C3856" i="2"/>
  <c r="D3856" i="2" a="1"/>
  <c r="D3856" i="2"/>
  <c r="E3856" i="2"/>
  <c r="B3855" i="2" a="1"/>
  <c r="B3855" i="2"/>
  <c r="C3855" i="2"/>
  <c r="D3855" i="2" a="1"/>
  <c r="D3855" i="2"/>
  <c r="E3855" i="2"/>
  <c r="B3854" i="2" a="1"/>
  <c r="B3854" i="2"/>
  <c r="C3854" i="2"/>
  <c r="D3854" i="2" a="1"/>
  <c r="D3854" i="2"/>
  <c r="E3854" i="2"/>
  <c r="B3853" i="2" a="1"/>
  <c r="B3853" i="2"/>
  <c r="C3853" i="2"/>
  <c r="D3853" i="2" a="1"/>
  <c r="D3853" i="2"/>
  <c r="E3853" i="2"/>
  <c r="B3852" i="2" a="1"/>
  <c r="B3852" i="2"/>
  <c r="C3852" i="2"/>
  <c r="D3852" i="2" a="1"/>
  <c r="D3852" i="2"/>
  <c r="E3852" i="2"/>
  <c r="B3851" i="2" a="1"/>
  <c r="B3851" i="2"/>
  <c r="C3851" i="2"/>
  <c r="D3851" i="2" a="1"/>
  <c r="D3851" i="2"/>
  <c r="E3851" i="2"/>
  <c r="B3850" i="2" a="1"/>
  <c r="B3850" i="2"/>
  <c r="C3850" i="2"/>
  <c r="D3850" i="2" a="1"/>
  <c r="D3850" i="2"/>
  <c r="E3850" i="2"/>
  <c r="B3849" i="2" a="1"/>
  <c r="B3849" i="2"/>
  <c r="C3849" i="2"/>
  <c r="D3849" i="2" a="1"/>
  <c r="D3849" i="2"/>
  <c r="E3849" i="2"/>
  <c r="B3848" i="2" a="1"/>
  <c r="B3848" i="2"/>
  <c r="C3848" i="2"/>
  <c r="D3848" i="2" a="1"/>
  <c r="D3848" i="2"/>
  <c r="E3848" i="2"/>
  <c r="B3847" i="2" a="1"/>
  <c r="B3847" i="2"/>
  <c r="C3847" i="2"/>
  <c r="D3847" i="2" a="1"/>
  <c r="D3847" i="2"/>
  <c r="E3847" i="2"/>
  <c r="B3846" i="2" a="1"/>
  <c r="B3846" i="2"/>
  <c r="C3846" i="2"/>
  <c r="D3846" i="2" a="1"/>
  <c r="D3846" i="2"/>
  <c r="E3846" i="2"/>
  <c r="B3845" i="2" a="1"/>
  <c r="B3845" i="2"/>
  <c r="C3845" i="2"/>
  <c r="D3845" i="2" a="1"/>
  <c r="D3845" i="2"/>
  <c r="E3845" i="2"/>
  <c r="B3844" i="2" a="1"/>
  <c r="B3844" i="2"/>
  <c r="C3844" i="2"/>
  <c r="D3844" i="2" a="1"/>
  <c r="D3844" i="2"/>
  <c r="E3844" i="2"/>
  <c r="B3843" i="2" a="1"/>
  <c r="B3843" i="2"/>
  <c r="C3843" i="2"/>
  <c r="D3843" i="2" a="1"/>
  <c r="D3843" i="2"/>
  <c r="E3843" i="2"/>
  <c r="B3842" i="2" a="1"/>
  <c r="B3842" i="2"/>
  <c r="C3842" i="2"/>
  <c r="D3842" i="2" a="1"/>
  <c r="D3842" i="2"/>
  <c r="E3842" i="2"/>
  <c r="B3841" i="2" a="1"/>
  <c r="B3841" i="2"/>
  <c r="C3841" i="2"/>
  <c r="D3841" i="2" a="1"/>
  <c r="D3841" i="2"/>
  <c r="E3841" i="2"/>
  <c r="B3840" i="2" a="1"/>
  <c r="B3840" i="2"/>
  <c r="C3840" i="2"/>
  <c r="D3840" i="2" a="1"/>
  <c r="D3840" i="2"/>
  <c r="E3840" i="2"/>
  <c r="B3839" i="2" a="1"/>
  <c r="B3839" i="2"/>
  <c r="C3839" i="2"/>
  <c r="D3839" i="2" a="1"/>
  <c r="D3839" i="2"/>
  <c r="E3839" i="2"/>
  <c r="B3838" i="2" a="1"/>
  <c r="B3838" i="2"/>
  <c r="C3838" i="2"/>
  <c r="D3838" i="2" a="1"/>
  <c r="D3838" i="2"/>
  <c r="E3838" i="2"/>
  <c r="B3837" i="2" a="1"/>
  <c r="B3837" i="2"/>
  <c r="C3837" i="2"/>
  <c r="D3837" i="2" a="1"/>
  <c r="D3837" i="2"/>
  <c r="E3837" i="2"/>
  <c r="B3836" i="2" a="1"/>
  <c r="B3836" i="2"/>
  <c r="C3836" i="2"/>
  <c r="D3836" i="2" a="1"/>
  <c r="D3836" i="2"/>
  <c r="E3836" i="2"/>
  <c r="B3835" i="2" a="1"/>
  <c r="B3835" i="2"/>
  <c r="C3835" i="2"/>
  <c r="D3835" i="2" a="1"/>
  <c r="D3835" i="2"/>
  <c r="E3835" i="2"/>
  <c r="B3834" i="2" a="1"/>
  <c r="B3834" i="2"/>
  <c r="C3834" i="2"/>
  <c r="D3834" i="2" a="1"/>
  <c r="D3834" i="2"/>
  <c r="E3834" i="2"/>
  <c r="B3833" i="2" a="1"/>
  <c r="B3833" i="2"/>
  <c r="C3833" i="2"/>
  <c r="D3833" i="2" a="1"/>
  <c r="D3833" i="2"/>
  <c r="E3833" i="2"/>
  <c r="B3832" i="2" a="1"/>
  <c r="B3832" i="2"/>
  <c r="C3832" i="2"/>
  <c r="D3832" i="2" a="1"/>
  <c r="D3832" i="2"/>
  <c r="E3832" i="2"/>
  <c r="B3831" i="2" a="1"/>
  <c r="B3831" i="2"/>
  <c r="C3831" i="2"/>
  <c r="D3831" i="2" a="1"/>
  <c r="D3831" i="2"/>
  <c r="E3831" i="2"/>
  <c r="B3830" i="2" a="1"/>
  <c r="B3830" i="2"/>
  <c r="C3830" i="2"/>
  <c r="D3830" i="2" a="1"/>
  <c r="D3830" i="2"/>
  <c r="E3830" i="2"/>
  <c r="B3829" i="2" a="1"/>
  <c r="B3829" i="2"/>
  <c r="C3829" i="2"/>
  <c r="D3829" i="2" a="1"/>
  <c r="D3829" i="2"/>
  <c r="E3829" i="2"/>
  <c r="B3828" i="2" a="1"/>
  <c r="B3828" i="2"/>
  <c r="C3828" i="2"/>
  <c r="D3828" i="2" a="1"/>
  <c r="D3828" i="2"/>
  <c r="E3828" i="2"/>
  <c r="B3827" i="2" a="1"/>
  <c r="B3827" i="2"/>
  <c r="C3827" i="2"/>
  <c r="D3827" i="2" a="1"/>
  <c r="D3827" i="2"/>
  <c r="E3827" i="2"/>
  <c r="B3826" i="2" a="1"/>
  <c r="B3826" i="2"/>
  <c r="C3826" i="2"/>
  <c r="D3826" i="2" a="1"/>
  <c r="D3826" i="2"/>
  <c r="E3826" i="2"/>
  <c r="B3825" i="2" a="1"/>
  <c r="B3825" i="2"/>
  <c r="C3825" i="2"/>
  <c r="D3825" i="2" a="1"/>
  <c r="D3825" i="2"/>
  <c r="E3825" i="2"/>
  <c r="B3824" i="2" a="1"/>
  <c r="B3824" i="2"/>
  <c r="C3824" i="2"/>
  <c r="D3824" i="2" a="1"/>
  <c r="D3824" i="2"/>
  <c r="E3824" i="2"/>
  <c r="B3823" i="2" a="1"/>
  <c r="B3823" i="2"/>
  <c r="C3823" i="2"/>
  <c r="D3823" i="2" a="1"/>
  <c r="D3823" i="2"/>
  <c r="E3823" i="2"/>
  <c r="B3822" i="2" a="1"/>
  <c r="B3822" i="2"/>
  <c r="C3822" i="2"/>
  <c r="D3822" i="2" a="1"/>
  <c r="D3822" i="2"/>
  <c r="E3822" i="2"/>
  <c r="B3821" i="2" a="1"/>
  <c r="B3821" i="2"/>
  <c r="C3821" i="2"/>
  <c r="D3821" i="2" a="1"/>
  <c r="D3821" i="2"/>
  <c r="E3821" i="2"/>
  <c r="B3820" i="2" a="1"/>
  <c r="B3820" i="2"/>
  <c r="C3820" i="2"/>
  <c r="D3820" i="2" a="1"/>
  <c r="D3820" i="2"/>
  <c r="E3820" i="2"/>
  <c r="B3819" i="2" a="1"/>
  <c r="B3819" i="2"/>
  <c r="C3819" i="2"/>
  <c r="D3819" i="2" a="1"/>
  <c r="D3819" i="2"/>
  <c r="E3819" i="2"/>
  <c r="B3818" i="2" a="1"/>
  <c r="B3818" i="2"/>
  <c r="C3818" i="2"/>
  <c r="D3818" i="2" a="1"/>
  <c r="D3818" i="2"/>
  <c r="E3818" i="2"/>
  <c r="B3817" i="2" a="1"/>
  <c r="B3817" i="2"/>
  <c r="C3817" i="2"/>
  <c r="D3817" i="2" a="1"/>
  <c r="D3817" i="2"/>
  <c r="E3817" i="2"/>
  <c r="B3816" i="2" a="1"/>
  <c r="B3816" i="2"/>
  <c r="C3816" i="2"/>
  <c r="D3816" i="2" a="1"/>
  <c r="D3816" i="2"/>
  <c r="E3816" i="2"/>
  <c r="B3815" i="2" a="1"/>
  <c r="B3815" i="2"/>
  <c r="C3815" i="2"/>
  <c r="D3815" i="2" a="1"/>
  <c r="D3815" i="2"/>
  <c r="E3815" i="2"/>
  <c r="B3814" i="2" a="1"/>
  <c r="B3814" i="2"/>
  <c r="C3814" i="2"/>
  <c r="D3814" i="2" a="1"/>
  <c r="D3814" i="2"/>
  <c r="E3814" i="2"/>
  <c r="B3813" i="2" a="1"/>
  <c r="B3813" i="2"/>
  <c r="C3813" i="2"/>
  <c r="D3813" i="2" a="1"/>
  <c r="D3813" i="2"/>
  <c r="E3813" i="2"/>
  <c r="B3812" i="2" a="1"/>
  <c r="B3812" i="2"/>
  <c r="C3812" i="2"/>
  <c r="D3812" i="2" a="1"/>
  <c r="D3812" i="2"/>
  <c r="E3812" i="2"/>
  <c r="B3811" i="2" a="1"/>
  <c r="B3811" i="2"/>
  <c r="C3811" i="2"/>
  <c r="D3811" i="2" a="1"/>
  <c r="D3811" i="2"/>
  <c r="E3811" i="2"/>
  <c r="B3810" i="2" a="1"/>
  <c r="B3810" i="2"/>
  <c r="C3810" i="2"/>
  <c r="D3810" i="2" a="1"/>
  <c r="D3810" i="2"/>
  <c r="E3810" i="2"/>
  <c r="B3809" i="2" a="1"/>
  <c r="B3809" i="2"/>
  <c r="C3809" i="2"/>
  <c r="D3809" i="2" a="1"/>
  <c r="D3809" i="2"/>
  <c r="E3809" i="2"/>
  <c r="B3808" i="2" a="1"/>
  <c r="B3808" i="2"/>
  <c r="C3808" i="2"/>
  <c r="D3808" i="2" a="1"/>
  <c r="D3808" i="2"/>
  <c r="E3808" i="2"/>
  <c r="B3807" i="2" a="1"/>
  <c r="B3807" i="2"/>
  <c r="C3807" i="2"/>
  <c r="D3807" i="2" a="1"/>
  <c r="D3807" i="2"/>
  <c r="E3807" i="2"/>
  <c r="B3806" i="2" a="1"/>
  <c r="B3806" i="2"/>
  <c r="C3806" i="2"/>
  <c r="D3806" i="2" a="1"/>
  <c r="D3806" i="2"/>
  <c r="E3806" i="2"/>
  <c r="B3805" i="2" a="1"/>
  <c r="B3805" i="2"/>
  <c r="C3805" i="2"/>
  <c r="D3805" i="2" a="1"/>
  <c r="D3805" i="2"/>
  <c r="E3805" i="2"/>
  <c r="B3804" i="2" a="1"/>
  <c r="B3804" i="2"/>
  <c r="C3804" i="2"/>
  <c r="D3804" i="2" a="1"/>
  <c r="D3804" i="2"/>
  <c r="E3804" i="2"/>
  <c r="B3803" i="2" a="1"/>
  <c r="B3803" i="2"/>
  <c r="C3803" i="2"/>
  <c r="D3803" i="2" a="1"/>
  <c r="D3803" i="2"/>
  <c r="E3803" i="2"/>
  <c r="B3802" i="2" a="1"/>
  <c r="B3802" i="2"/>
  <c r="C3802" i="2"/>
  <c r="D3802" i="2" a="1"/>
  <c r="D3802" i="2"/>
  <c r="E3802" i="2"/>
  <c r="B3801" i="2" a="1"/>
  <c r="B3801" i="2"/>
  <c r="C3801" i="2"/>
  <c r="D3801" i="2" a="1"/>
  <c r="D3801" i="2"/>
  <c r="E3801" i="2"/>
  <c r="B3800" i="2" a="1"/>
  <c r="B3800" i="2"/>
  <c r="C3800" i="2"/>
  <c r="D3800" i="2" a="1"/>
  <c r="D3800" i="2"/>
  <c r="E3800" i="2"/>
  <c r="B3799" i="2" a="1"/>
  <c r="B3799" i="2"/>
  <c r="C3799" i="2"/>
  <c r="D3799" i="2" a="1"/>
  <c r="D3799" i="2"/>
  <c r="E3799" i="2"/>
  <c r="B3798" i="2" a="1"/>
  <c r="B3798" i="2"/>
  <c r="C3798" i="2"/>
  <c r="D3798" i="2" a="1"/>
  <c r="D3798" i="2"/>
  <c r="E3798" i="2"/>
  <c r="B3797" i="2" a="1"/>
  <c r="B3797" i="2"/>
  <c r="C3797" i="2"/>
  <c r="D3797" i="2" a="1"/>
  <c r="D3797" i="2"/>
  <c r="E3797" i="2"/>
  <c r="B3796" i="2" a="1"/>
  <c r="B3796" i="2"/>
  <c r="C3796" i="2"/>
  <c r="D3796" i="2" a="1"/>
  <c r="D3796" i="2"/>
  <c r="E3796" i="2"/>
  <c r="B3795" i="2" a="1"/>
  <c r="B3795" i="2"/>
  <c r="C3795" i="2"/>
  <c r="D3795" i="2" a="1"/>
  <c r="D3795" i="2"/>
  <c r="E3795" i="2"/>
  <c r="B3794" i="2" a="1"/>
  <c r="B3794" i="2"/>
  <c r="C3794" i="2"/>
  <c r="D3794" i="2" a="1"/>
  <c r="D3794" i="2"/>
  <c r="E3794" i="2"/>
  <c r="B3793" i="2" a="1"/>
  <c r="B3793" i="2"/>
  <c r="C3793" i="2"/>
  <c r="D3793" i="2" a="1"/>
  <c r="D3793" i="2"/>
  <c r="E3793" i="2"/>
  <c r="B3792" i="2" a="1"/>
  <c r="B3792" i="2"/>
  <c r="C3792" i="2"/>
  <c r="D3792" i="2" a="1"/>
  <c r="D3792" i="2"/>
  <c r="E3792" i="2"/>
  <c r="B3791" i="2" a="1"/>
  <c r="B3791" i="2"/>
  <c r="C3791" i="2"/>
  <c r="D3791" i="2" a="1"/>
  <c r="D3791" i="2"/>
  <c r="E3791" i="2"/>
  <c r="B3790" i="2" a="1"/>
  <c r="B3790" i="2"/>
  <c r="C3790" i="2"/>
  <c r="D3790" i="2" a="1"/>
  <c r="D3790" i="2"/>
  <c r="E3790" i="2"/>
  <c r="B3789" i="2" a="1"/>
  <c r="B3789" i="2"/>
  <c r="C3789" i="2"/>
  <c r="D3789" i="2" a="1"/>
  <c r="D3789" i="2"/>
  <c r="E3789" i="2"/>
  <c r="B3788" i="2" a="1"/>
  <c r="B3788" i="2"/>
  <c r="C3788" i="2"/>
  <c r="D3788" i="2" a="1"/>
  <c r="D3788" i="2"/>
  <c r="E3788" i="2"/>
  <c r="B3787" i="2" a="1"/>
  <c r="B3787" i="2"/>
  <c r="C3787" i="2"/>
  <c r="D3787" i="2" a="1"/>
  <c r="D3787" i="2"/>
  <c r="E3787" i="2"/>
  <c r="B3786" i="2" a="1"/>
  <c r="B3786" i="2"/>
  <c r="C3786" i="2"/>
  <c r="D3786" i="2" a="1"/>
  <c r="D3786" i="2"/>
  <c r="E3786" i="2"/>
  <c r="B3785" i="2" a="1"/>
  <c r="B3785" i="2"/>
  <c r="C3785" i="2"/>
  <c r="D3785" i="2" a="1"/>
  <c r="D3785" i="2"/>
  <c r="E3785" i="2"/>
  <c r="B3784" i="2" a="1"/>
  <c r="B3784" i="2"/>
  <c r="C3784" i="2"/>
  <c r="D3784" i="2" a="1"/>
  <c r="D3784" i="2"/>
  <c r="E3784" i="2"/>
  <c r="B3783" i="2" a="1"/>
  <c r="B3783" i="2"/>
  <c r="C3783" i="2"/>
  <c r="D3783" i="2" a="1"/>
  <c r="D3783" i="2"/>
  <c r="E3783" i="2"/>
  <c r="B3782" i="2" a="1"/>
  <c r="B3782" i="2"/>
  <c r="C3782" i="2"/>
  <c r="D3782" i="2" a="1"/>
  <c r="D3782" i="2"/>
  <c r="E3782" i="2"/>
  <c r="B3781" i="2" a="1"/>
  <c r="B3781" i="2"/>
  <c r="C3781" i="2"/>
  <c r="D3781" i="2" a="1"/>
  <c r="D3781" i="2"/>
  <c r="E3781" i="2"/>
  <c r="B3780" i="2" a="1"/>
  <c r="B3780" i="2"/>
  <c r="C3780" i="2"/>
  <c r="D3780" i="2" a="1"/>
  <c r="D3780" i="2"/>
  <c r="E3780" i="2"/>
  <c r="B3779" i="2" a="1"/>
  <c r="B3779" i="2"/>
  <c r="C3779" i="2"/>
  <c r="D3779" i="2" a="1"/>
  <c r="D3779" i="2"/>
  <c r="E3779" i="2"/>
  <c r="B3778" i="2" a="1"/>
  <c r="B3778" i="2"/>
  <c r="C3778" i="2"/>
  <c r="D3778" i="2" a="1"/>
  <c r="D3778" i="2"/>
  <c r="E3778" i="2"/>
  <c r="B3777" i="2" a="1"/>
  <c r="B3777" i="2"/>
  <c r="C3777" i="2"/>
  <c r="D3777" i="2" a="1"/>
  <c r="D3777" i="2"/>
  <c r="E3777" i="2"/>
  <c r="B3776" i="2" a="1"/>
  <c r="B3776" i="2"/>
  <c r="C3776" i="2"/>
  <c r="D3776" i="2" a="1"/>
  <c r="D3776" i="2"/>
  <c r="E3776" i="2"/>
  <c r="B3775" i="2" a="1"/>
  <c r="B3775" i="2"/>
  <c r="C3775" i="2"/>
  <c r="D3775" i="2" a="1"/>
  <c r="D3775" i="2"/>
  <c r="E3775" i="2"/>
  <c r="B3774" i="2" a="1"/>
  <c r="B3774" i="2"/>
  <c r="C3774" i="2"/>
  <c r="D3774" i="2" a="1"/>
  <c r="D3774" i="2"/>
  <c r="E3774" i="2"/>
  <c r="B3773" i="2" a="1"/>
  <c r="B3773" i="2"/>
  <c r="C3773" i="2"/>
  <c r="D3773" i="2" a="1"/>
  <c r="D3773" i="2"/>
  <c r="E3773" i="2"/>
  <c r="B3772" i="2" a="1"/>
  <c r="B3772" i="2"/>
  <c r="C3772" i="2"/>
  <c r="D3772" i="2" a="1"/>
  <c r="D3772" i="2"/>
  <c r="E3772" i="2"/>
  <c r="B3771" i="2" a="1"/>
  <c r="B3771" i="2"/>
  <c r="C3771" i="2"/>
  <c r="D3771" i="2" a="1"/>
  <c r="D3771" i="2"/>
  <c r="E3771" i="2"/>
  <c r="B3770" i="2" a="1"/>
  <c r="B3770" i="2"/>
  <c r="C3770" i="2"/>
  <c r="D3770" i="2" a="1"/>
  <c r="D3770" i="2"/>
  <c r="E3770" i="2"/>
  <c r="B3769" i="2" a="1"/>
  <c r="B3769" i="2"/>
  <c r="C3769" i="2"/>
  <c r="D3769" i="2" a="1"/>
  <c r="D3769" i="2"/>
  <c r="E3769" i="2"/>
  <c r="B3768" i="2" a="1"/>
  <c r="B3768" i="2"/>
  <c r="C3768" i="2"/>
  <c r="D3768" i="2" a="1"/>
  <c r="D3768" i="2"/>
  <c r="E3768" i="2"/>
  <c r="B3767" i="2" a="1"/>
  <c r="B3767" i="2"/>
  <c r="C3767" i="2"/>
  <c r="D3767" i="2" a="1"/>
  <c r="D3767" i="2"/>
  <c r="E3767" i="2"/>
  <c r="B3766" i="2" a="1"/>
  <c r="B3766" i="2"/>
  <c r="C3766" i="2"/>
  <c r="D3766" i="2" a="1"/>
  <c r="D3766" i="2"/>
  <c r="E3766" i="2"/>
  <c r="B3765" i="2" a="1"/>
  <c r="B3765" i="2"/>
  <c r="C3765" i="2"/>
  <c r="D3765" i="2" a="1"/>
  <c r="D3765" i="2"/>
  <c r="E3765" i="2"/>
  <c r="B3764" i="2" a="1"/>
  <c r="B3764" i="2"/>
  <c r="C3764" i="2"/>
  <c r="D3764" i="2" a="1"/>
  <c r="D3764" i="2"/>
  <c r="E3764" i="2"/>
  <c r="B3763" i="2" a="1"/>
  <c r="B3763" i="2"/>
  <c r="C3763" i="2"/>
  <c r="D3763" i="2" a="1"/>
  <c r="D3763" i="2"/>
  <c r="E3763" i="2"/>
  <c r="B3762" i="2" a="1"/>
  <c r="B3762" i="2"/>
  <c r="C3762" i="2"/>
  <c r="D3762" i="2" a="1"/>
  <c r="D3762" i="2"/>
  <c r="E3762" i="2"/>
  <c r="B3761" i="2" a="1"/>
  <c r="B3761" i="2"/>
  <c r="C3761" i="2"/>
  <c r="D3761" i="2" a="1"/>
  <c r="D3761" i="2"/>
  <c r="E3761" i="2"/>
  <c r="B3760" i="2" a="1"/>
  <c r="B3760" i="2"/>
  <c r="C3760" i="2"/>
  <c r="D3760" i="2" a="1"/>
  <c r="D3760" i="2"/>
  <c r="E3760" i="2"/>
  <c r="B3759" i="2" a="1"/>
  <c r="B3759" i="2"/>
  <c r="C3759" i="2"/>
  <c r="D3759" i="2" a="1"/>
  <c r="D3759" i="2"/>
  <c r="E3759" i="2"/>
  <c r="B3758" i="2" a="1"/>
  <c r="B3758" i="2"/>
  <c r="C3758" i="2"/>
  <c r="D3758" i="2" a="1"/>
  <c r="D3758" i="2"/>
  <c r="E3758" i="2"/>
  <c r="B3757" i="2" a="1"/>
  <c r="B3757" i="2"/>
  <c r="C3757" i="2"/>
  <c r="D3757" i="2" a="1"/>
  <c r="D3757" i="2"/>
  <c r="E3757" i="2"/>
  <c r="B3756" i="2" a="1"/>
  <c r="B3756" i="2"/>
  <c r="C3756" i="2"/>
  <c r="D3756" i="2" a="1"/>
  <c r="D3756" i="2"/>
  <c r="E3756" i="2"/>
  <c r="B3755" i="2" a="1"/>
  <c r="B3755" i="2"/>
  <c r="C3755" i="2"/>
  <c r="D3755" i="2" a="1"/>
  <c r="D3755" i="2"/>
  <c r="E3755" i="2"/>
  <c r="B3754" i="2" a="1"/>
  <c r="B3754" i="2"/>
  <c r="C3754" i="2"/>
  <c r="D3754" i="2" a="1"/>
  <c r="D3754" i="2"/>
  <c r="E3754" i="2"/>
  <c r="B3753" i="2" a="1"/>
  <c r="B3753" i="2"/>
  <c r="C3753" i="2"/>
  <c r="D3753" i="2" a="1"/>
  <c r="D3753" i="2"/>
  <c r="E3753" i="2"/>
  <c r="B3752" i="2" a="1"/>
  <c r="B3752" i="2"/>
  <c r="C3752" i="2"/>
  <c r="D3752" i="2" a="1"/>
  <c r="D3752" i="2"/>
  <c r="E3752" i="2"/>
  <c r="B3751" i="2" a="1"/>
  <c r="B3751" i="2"/>
  <c r="C3751" i="2"/>
  <c r="D3751" i="2" a="1"/>
  <c r="D3751" i="2"/>
  <c r="E3751" i="2"/>
  <c r="B3750" i="2" a="1"/>
  <c r="B3750" i="2"/>
  <c r="C3750" i="2"/>
  <c r="D3750" i="2" a="1"/>
  <c r="D3750" i="2"/>
  <c r="E3750" i="2"/>
  <c r="B3749" i="2" a="1"/>
  <c r="B3749" i="2"/>
  <c r="C3749" i="2"/>
  <c r="D3749" i="2" a="1"/>
  <c r="D3749" i="2"/>
  <c r="E3749" i="2"/>
  <c r="B3748" i="2" a="1"/>
  <c r="B3748" i="2"/>
  <c r="C3748" i="2"/>
  <c r="D3748" i="2" a="1"/>
  <c r="D3748" i="2"/>
  <c r="E3748" i="2"/>
  <c r="B3747" i="2" a="1"/>
  <c r="B3747" i="2"/>
  <c r="C3747" i="2"/>
  <c r="D3747" i="2" a="1"/>
  <c r="D3747" i="2"/>
  <c r="E3747" i="2"/>
  <c r="B3746" i="2" a="1"/>
  <c r="B3746" i="2"/>
  <c r="C3746" i="2"/>
  <c r="D3746" i="2" a="1"/>
  <c r="D3746" i="2"/>
  <c r="E3746" i="2"/>
  <c r="B3745" i="2" a="1"/>
  <c r="B3745" i="2"/>
  <c r="C3745" i="2"/>
  <c r="D3745" i="2" a="1"/>
  <c r="D3745" i="2"/>
  <c r="E3745" i="2"/>
  <c r="B3744" i="2" a="1"/>
  <c r="B3744" i="2"/>
  <c r="C3744" i="2"/>
  <c r="D3744" i="2" a="1"/>
  <c r="D3744" i="2"/>
  <c r="E3744" i="2"/>
  <c r="B3743" i="2" a="1"/>
  <c r="B3743" i="2"/>
  <c r="C3743" i="2"/>
  <c r="D3743" i="2" a="1"/>
  <c r="D3743" i="2"/>
  <c r="E3743" i="2"/>
  <c r="B3742" i="2" a="1"/>
  <c r="B3742" i="2"/>
  <c r="C3742" i="2"/>
  <c r="D3742" i="2" a="1"/>
  <c r="D3742" i="2"/>
  <c r="E3742" i="2"/>
  <c r="B3741" i="2" a="1"/>
  <c r="B3741" i="2"/>
  <c r="C3741" i="2"/>
  <c r="D3741" i="2" a="1"/>
  <c r="D3741" i="2"/>
  <c r="E3741" i="2"/>
  <c r="B3740" i="2" a="1"/>
  <c r="B3740" i="2"/>
  <c r="C3740" i="2"/>
  <c r="D3740" i="2" a="1"/>
  <c r="D3740" i="2"/>
  <c r="E3740" i="2"/>
  <c r="B3739" i="2" a="1"/>
  <c r="B3739" i="2"/>
  <c r="C3739" i="2"/>
  <c r="D3739" i="2" a="1"/>
  <c r="D3739" i="2"/>
  <c r="E3739" i="2"/>
  <c r="B3738" i="2" a="1"/>
  <c r="B3738" i="2"/>
  <c r="C3738" i="2"/>
  <c r="D3738" i="2" a="1"/>
  <c r="D3738" i="2"/>
  <c r="E3738" i="2"/>
  <c r="B3737" i="2" a="1"/>
  <c r="B3737" i="2"/>
  <c r="C3737" i="2"/>
  <c r="D3737" i="2" a="1"/>
  <c r="D3737" i="2"/>
  <c r="E3737" i="2"/>
  <c r="B3736" i="2" a="1"/>
  <c r="B3736" i="2"/>
  <c r="C3736" i="2"/>
  <c r="D3736" i="2" a="1"/>
  <c r="D3736" i="2"/>
  <c r="E3736" i="2"/>
  <c r="B3735" i="2" a="1"/>
  <c r="B3735" i="2"/>
  <c r="C3735" i="2"/>
  <c r="D3735" i="2" a="1"/>
  <c r="D3735" i="2"/>
  <c r="E3735" i="2"/>
  <c r="B3734" i="2" a="1"/>
  <c r="B3734" i="2"/>
  <c r="C3734" i="2"/>
  <c r="D3734" i="2" a="1"/>
  <c r="D3734" i="2"/>
  <c r="E3734" i="2"/>
  <c r="B3733" i="2" a="1"/>
  <c r="B3733" i="2"/>
  <c r="C3733" i="2"/>
  <c r="D3733" i="2" a="1"/>
  <c r="D3733" i="2"/>
  <c r="E3733" i="2"/>
  <c r="B3732" i="2" a="1"/>
  <c r="B3732" i="2"/>
  <c r="C3732" i="2"/>
  <c r="D3732" i="2" a="1"/>
  <c r="D3732" i="2"/>
  <c r="E3732" i="2"/>
  <c r="B3731" i="2" a="1"/>
  <c r="B3731" i="2"/>
  <c r="C3731" i="2"/>
  <c r="D3731" i="2" a="1"/>
  <c r="D3731" i="2"/>
  <c r="E3731" i="2"/>
  <c r="B3730" i="2" a="1"/>
  <c r="B3730" i="2"/>
  <c r="C3730" i="2"/>
  <c r="D3730" i="2" a="1"/>
  <c r="D3730" i="2"/>
  <c r="E3730" i="2"/>
  <c r="B3729" i="2" a="1"/>
  <c r="B3729" i="2"/>
  <c r="C3729" i="2"/>
  <c r="D3729" i="2" a="1"/>
  <c r="D3729" i="2"/>
  <c r="E3729" i="2"/>
  <c r="B3728" i="2" a="1"/>
  <c r="B3728" i="2"/>
  <c r="C3728" i="2"/>
  <c r="D3728" i="2" a="1"/>
  <c r="D3728" i="2"/>
  <c r="E3728" i="2"/>
  <c r="B3727" i="2" a="1"/>
  <c r="B3727" i="2"/>
  <c r="C3727" i="2"/>
  <c r="D3727" i="2" a="1"/>
  <c r="D3727" i="2"/>
  <c r="E3727" i="2"/>
  <c r="B3726" i="2" a="1"/>
  <c r="B3726" i="2"/>
  <c r="C3726" i="2"/>
  <c r="D3726" i="2" a="1"/>
  <c r="D3726" i="2"/>
  <c r="E3726" i="2"/>
  <c r="B3725" i="2" a="1"/>
  <c r="B3725" i="2"/>
  <c r="C3725" i="2"/>
  <c r="D3725" i="2" a="1"/>
  <c r="D3725" i="2"/>
  <c r="E3725" i="2"/>
  <c r="B3724" i="2" a="1"/>
  <c r="B3724" i="2"/>
  <c r="C3724" i="2"/>
  <c r="D3724" i="2" a="1"/>
  <c r="D3724" i="2"/>
  <c r="E3724" i="2"/>
  <c r="B3723" i="2" a="1"/>
  <c r="B3723" i="2"/>
  <c r="C3723" i="2"/>
  <c r="D3723" i="2" a="1"/>
  <c r="D3723" i="2"/>
  <c r="E3723" i="2"/>
  <c r="B3722" i="2" a="1"/>
  <c r="B3722" i="2"/>
  <c r="C3722" i="2"/>
  <c r="D3722" i="2" a="1"/>
  <c r="D3722" i="2"/>
  <c r="E3722" i="2"/>
  <c r="B3721" i="2" a="1"/>
  <c r="B3721" i="2"/>
  <c r="C3721" i="2"/>
  <c r="D3721" i="2" a="1"/>
  <c r="D3721" i="2"/>
  <c r="E3721" i="2"/>
  <c r="B3720" i="2" a="1"/>
  <c r="B3720" i="2"/>
  <c r="C3720" i="2"/>
  <c r="D3720" i="2" a="1"/>
  <c r="D3720" i="2"/>
  <c r="E3720" i="2"/>
  <c r="B3719" i="2" a="1"/>
  <c r="B3719" i="2"/>
  <c r="C3719" i="2"/>
  <c r="D3719" i="2" a="1"/>
  <c r="D3719" i="2"/>
  <c r="E3719" i="2"/>
  <c r="B3718" i="2" a="1"/>
  <c r="B3718" i="2"/>
  <c r="C3718" i="2"/>
  <c r="D3718" i="2" a="1"/>
  <c r="D3718" i="2"/>
  <c r="E3718" i="2"/>
  <c r="B3717" i="2" a="1"/>
  <c r="B3717" i="2"/>
  <c r="C3717" i="2"/>
  <c r="D3717" i="2" a="1"/>
  <c r="D3717" i="2"/>
  <c r="E3717" i="2"/>
  <c r="B3716" i="2" a="1"/>
  <c r="B3716" i="2"/>
  <c r="C3716" i="2"/>
  <c r="D3716" i="2" a="1"/>
  <c r="D3716" i="2"/>
  <c r="E3716" i="2"/>
  <c r="B3715" i="2" a="1"/>
  <c r="B3715" i="2"/>
  <c r="C3715" i="2"/>
  <c r="D3715" i="2" a="1"/>
  <c r="D3715" i="2"/>
  <c r="E3715" i="2"/>
  <c r="B3714" i="2" a="1"/>
  <c r="B3714" i="2"/>
  <c r="C3714" i="2"/>
  <c r="D3714" i="2" a="1"/>
  <c r="D3714" i="2"/>
  <c r="E3714" i="2"/>
  <c r="B3713" i="2" a="1"/>
  <c r="B3713" i="2"/>
  <c r="C3713" i="2"/>
  <c r="D3713" i="2" a="1"/>
  <c r="D3713" i="2"/>
  <c r="E3713" i="2"/>
  <c r="B3712" i="2" a="1"/>
  <c r="B3712" i="2"/>
  <c r="C3712" i="2"/>
  <c r="D3712" i="2" a="1"/>
  <c r="D3712" i="2"/>
  <c r="E3712" i="2"/>
  <c r="B3711" i="2" a="1"/>
  <c r="B3711" i="2"/>
  <c r="C3711" i="2"/>
  <c r="D3711" i="2" a="1"/>
  <c r="D3711" i="2"/>
  <c r="E3711" i="2"/>
  <c r="B3710" i="2" a="1"/>
  <c r="B3710" i="2"/>
  <c r="C3710" i="2"/>
  <c r="D3710" i="2" a="1"/>
  <c r="D3710" i="2"/>
  <c r="E3710" i="2"/>
  <c r="B3709" i="2" a="1"/>
  <c r="B3709" i="2"/>
  <c r="C3709" i="2"/>
  <c r="D3709" i="2" a="1"/>
  <c r="D3709" i="2"/>
  <c r="E3709" i="2"/>
  <c r="B3708" i="2" a="1"/>
  <c r="B3708" i="2"/>
  <c r="C3708" i="2"/>
  <c r="D3708" i="2" a="1"/>
  <c r="D3708" i="2"/>
  <c r="E3708" i="2"/>
  <c r="B3707" i="2" a="1"/>
  <c r="B3707" i="2"/>
  <c r="C3707" i="2"/>
  <c r="D3707" i="2" a="1"/>
  <c r="D3707" i="2"/>
  <c r="E3707" i="2"/>
  <c r="B3706" i="2" a="1"/>
  <c r="B3706" i="2"/>
  <c r="C3706" i="2"/>
  <c r="D3706" i="2" a="1"/>
  <c r="D3706" i="2"/>
  <c r="E3706" i="2"/>
  <c r="B3705" i="2" a="1"/>
  <c r="B3705" i="2"/>
  <c r="C3705" i="2"/>
  <c r="D3705" i="2" a="1"/>
  <c r="D3705" i="2"/>
  <c r="E3705" i="2"/>
  <c r="B3704" i="2" a="1"/>
  <c r="B3704" i="2"/>
  <c r="C3704" i="2"/>
  <c r="D3704" i="2" a="1"/>
  <c r="D3704" i="2"/>
  <c r="E3704" i="2"/>
  <c r="B3703" i="2" a="1"/>
  <c r="B3703" i="2"/>
  <c r="C3703" i="2"/>
  <c r="D3703" i="2" a="1"/>
  <c r="D3703" i="2"/>
  <c r="E3703" i="2"/>
  <c r="B3702" i="2" a="1"/>
  <c r="B3702" i="2"/>
  <c r="C3702" i="2"/>
  <c r="D3702" i="2" a="1"/>
  <c r="D3702" i="2"/>
  <c r="E3702" i="2"/>
  <c r="B3701" i="2" a="1"/>
  <c r="B3701" i="2"/>
  <c r="C3701" i="2"/>
  <c r="D3701" i="2" a="1"/>
  <c r="D3701" i="2"/>
  <c r="E3701" i="2"/>
  <c r="B3700" i="2" a="1"/>
  <c r="B3700" i="2"/>
  <c r="C3700" i="2"/>
  <c r="D3700" i="2" a="1"/>
  <c r="D3700" i="2"/>
  <c r="E3700" i="2"/>
  <c r="B3699" i="2" a="1"/>
  <c r="B3699" i="2"/>
  <c r="C3699" i="2"/>
  <c r="D3699" i="2" a="1"/>
  <c r="D3699" i="2"/>
  <c r="E3699" i="2"/>
  <c r="B3698" i="2" a="1"/>
  <c r="B3698" i="2"/>
  <c r="C3698" i="2"/>
  <c r="D3698" i="2" a="1"/>
  <c r="D3698" i="2"/>
  <c r="E3698" i="2"/>
  <c r="B3697" i="2" a="1"/>
  <c r="B3697" i="2"/>
  <c r="C3697" i="2"/>
  <c r="D3697" i="2" a="1"/>
  <c r="D3697" i="2"/>
  <c r="E3697" i="2"/>
  <c r="B3696" i="2" a="1"/>
  <c r="B3696" i="2"/>
  <c r="C3696" i="2"/>
  <c r="D3696" i="2" a="1"/>
  <c r="D3696" i="2"/>
  <c r="E3696" i="2"/>
  <c r="B3695" i="2" a="1"/>
  <c r="B3695" i="2"/>
  <c r="C3695" i="2"/>
  <c r="D3695" i="2" a="1"/>
  <c r="D3695" i="2"/>
  <c r="E3695" i="2"/>
  <c r="B3694" i="2" a="1"/>
  <c r="B3694" i="2"/>
  <c r="C3694" i="2"/>
  <c r="D3694" i="2" a="1"/>
  <c r="D3694" i="2"/>
  <c r="E3694" i="2"/>
  <c r="B3693" i="2" a="1"/>
  <c r="B3693" i="2"/>
  <c r="C3693" i="2"/>
  <c r="D3693" i="2" a="1"/>
  <c r="D3693" i="2"/>
  <c r="E3693" i="2"/>
  <c r="B3692" i="2" a="1"/>
  <c r="B3692" i="2"/>
  <c r="C3692" i="2"/>
  <c r="D3692" i="2" a="1"/>
  <c r="D3692" i="2"/>
  <c r="E3692" i="2"/>
  <c r="B3691" i="2" a="1"/>
  <c r="B3691" i="2"/>
  <c r="C3691" i="2"/>
  <c r="D3691" i="2" a="1"/>
  <c r="D3691" i="2"/>
  <c r="E3691" i="2"/>
  <c r="B3690" i="2" a="1"/>
  <c r="B3690" i="2"/>
  <c r="C3690" i="2"/>
  <c r="D3690" i="2" a="1"/>
  <c r="D3690" i="2"/>
  <c r="E3690" i="2"/>
  <c r="B3689" i="2" a="1"/>
  <c r="B3689" i="2"/>
  <c r="C3689" i="2"/>
  <c r="D3689" i="2" a="1"/>
  <c r="D3689" i="2"/>
  <c r="E3689" i="2"/>
  <c r="B3688" i="2" a="1"/>
  <c r="B3688" i="2"/>
  <c r="C3688" i="2"/>
  <c r="D3688" i="2" a="1"/>
  <c r="D3688" i="2"/>
  <c r="E3688" i="2"/>
  <c r="B3687" i="2" a="1"/>
  <c r="B3687" i="2"/>
  <c r="C3687" i="2"/>
  <c r="D3687" i="2" a="1"/>
  <c r="D3687" i="2"/>
  <c r="E3687" i="2"/>
  <c r="B3686" i="2" a="1"/>
  <c r="B3686" i="2"/>
  <c r="C3686" i="2"/>
  <c r="D3686" i="2" a="1"/>
  <c r="D3686" i="2"/>
  <c r="E3686" i="2"/>
  <c r="B3685" i="2" a="1"/>
  <c r="B3685" i="2"/>
  <c r="C3685" i="2"/>
  <c r="D3685" i="2" a="1"/>
  <c r="D3685" i="2"/>
  <c r="E3685" i="2"/>
  <c r="B3684" i="2" a="1"/>
  <c r="B3684" i="2"/>
  <c r="C3684" i="2"/>
  <c r="D3684" i="2" a="1"/>
  <c r="D3684" i="2"/>
  <c r="E3684" i="2"/>
  <c r="B3683" i="2" a="1"/>
  <c r="B3683" i="2"/>
  <c r="C3683" i="2"/>
  <c r="D3683" i="2" a="1"/>
  <c r="D3683" i="2"/>
  <c r="E3683" i="2"/>
  <c r="B3682" i="2" a="1"/>
  <c r="B3682" i="2"/>
  <c r="C3682" i="2"/>
  <c r="D3682" i="2" a="1"/>
  <c r="D3682" i="2"/>
  <c r="E3682" i="2"/>
  <c r="B3681" i="2" a="1"/>
  <c r="B3681" i="2"/>
  <c r="C3681" i="2"/>
  <c r="D3681" i="2" a="1"/>
  <c r="D3681" i="2"/>
  <c r="E3681" i="2"/>
  <c r="B3680" i="2" a="1"/>
  <c r="B3680" i="2"/>
  <c r="C3680" i="2"/>
  <c r="D3680" i="2" a="1"/>
  <c r="D3680" i="2"/>
  <c r="E3680" i="2"/>
  <c r="B3679" i="2" a="1"/>
  <c r="B3679" i="2"/>
  <c r="C3679" i="2"/>
  <c r="D3679" i="2" a="1"/>
  <c r="D3679" i="2"/>
  <c r="E3679" i="2"/>
  <c r="B3678" i="2" a="1"/>
  <c r="B3678" i="2"/>
  <c r="C3678" i="2"/>
  <c r="D3678" i="2" a="1"/>
  <c r="D3678" i="2"/>
  <c r="E3678" i="2"/>
  <c r="B3677" i="2" a="1"/>
  <c r="B3677" i="2"/>
  <c r="C3677" i="2"/>
  <c r="D3677" i="2" a="1"/>
  <c r="D3677" i="2"/>
  <c r="E3677" i="2"/>
  <c r="B3676" i="2" a="1"/>
  <c r="B3676" i="2"/>
  <c r="C3676" i="2"/>
  <c r="D3676" i="2" a="1"/>
  <c r="D3676" i="2"/>
  <c r="E3676" i="2"/>
  <c r="B3675" i="2" a="1"/>
  <c r="B3675" i="2"/>
  <c r="C3675" i="2"/>
  <c r="D3675" i="2" a="1"/>
  <c r="D3675" i="2"/>
  <c r="E3675" i="2"/>
  <c r="B3674" i="2" a="1"/>
  <c r="B3674" i="2"/>
  <c r="C3674" i="2"/>
  <c r="D3674" i="2" a="1"/>
  <c r="D3674" i="2"/>
  <c r="E3674" i="2"/>
  <c r="B3673" i="2" a="1"/>
  <c r="B3673" i="2"/>
  <c r="C3673" i="2"/>
  <c r="D3673" i="2" a="1"/>
  <c r="D3673" i="2"/>
  <c r="E3673" i="2"/>
  <c r="B3672" i="2" a="1"/>
  <c r="B3672" i="2"/>
  <c r="C3672" i="2"/>
  <c r="D3672" i="2" a="1"/>
  <c r="D3672" i="2"/>
  <c r="E3672" i="2"/>
  <c r="B3671" i="2" a="1"/>
  <c r="B3671" i="2"/>
  <c r="C3671" i="2"/>
  <c r="D3671" i="2" a="1"/>
  <c r="D3671" i="2"/>
  <c r="E3671" i="2"/>
  <c r="B3670" i="2" a="1"/>
  <c r="B3670" i="2"/>
  <c r="C3670" i="2"/>
  <c r="D3670" i="2" a="1"/>
  <c r="D3670" i="2"/>
  <c r="E3670" i="2"/>
  <c r="B3669" i="2" a="1"/>
  <c r="B3669" i="2"/>
  <c r="C3669" i="2"/>
  <c r="D3669" i="2" a="1"/>
  <c r="D3669" i="2"/>
  <c r="E3669" i="2"/>
  <c r="B3668" i="2" a="1"/>
  <c r="B3668" i="2"/>
  <c r="C3668" i="2"/>
  <c r="D3668" i="2" a="1"/>
  <c r="D3668" i="2"/>
  <c r="E3668" i="2"/>
  <c r="B3667" i="2" a="1"/>
  <c r="B3667" i="2"/>
  <c r="C3667" i="2"/>
  <c r="D3667" i="2" a="1"/>
  <c r="D3667" i="2"/>
  <c r="E3667" i="2"/>
  <c r="B3666" i="2" a="1"/>
  <c r="B3666" i="2"/>
  <c r="C3666" i="2"/>
  <c r="D3666" i="2" a="1"/>
  <c r="D3666" i="2"/>
  <c r="E3666" i="2"/>
  <c r="B3665" i="2" a="1"/>
  <c r="B3665" i="2"/>
  <c r="C3665" i="2"/>
  <c r="D3665" i="2" a="1"/>
  <c r="D3665" i="2"/>
  <c r="E3665" i="2"/>
  <c r="B3664" i="2" a="1"/>
  <c r="B3664" i="2"/>
  <c r="C3664" i="2"/>
  <c r="D3664" i="2" a="1"/>
  <c r="D3664" i="2"/>
  <c r="E3664" i="2"/>
  <c r="B3663" i="2" a="1"/>
  <c r="B3663" i="2"/>
  <c r="C3663" i="2"/>
  <c r="D3663" i="2" a="1"/>
  <c r="D3663" i="2"/>
  <c r="E3663" i="2"/>
  <c r="B3662" i="2" a="1"/>
  <c r="B3662" i="2"/>
  <c r="C3662" i="2"/>
  <c r="D3662" i="2" a="1"/>
  <c r="D3662" i="2"/>
  <c r="E3662" i="2"/>
  <c r="B3661" i="2" a="1"/>
  <c r="B3661" i="2"/>
  <c r="C3661" i="2"/>
  <c r="D3661" i="2" a="1"/>
  <c r="D3661" i="2"/>
  <c r="E3661" i="2"/>
  <c r="B3660" i="2" a="1"/>
  <c r="B3660" i="2"/>
  <c r="C3660" i="2"/>
  <c r="D3660" i="2" a="1"/>
  <c r="D3660" i="2"/>
  <c r="E3660" i="2"/>
  <c r="B3659" i="2" a="1"/>
  <c r="B3659" i="2"/>
  <c r="C3659" i="2"/>
  <c r="D3659" i="2" a="1"/>
  <c r="D3659" i="2"/>
  <c r="E3659" i="2"/>
  <c r="B3658" i="2" a="1"/>
  <c r="B3658" i="2"/>
  <c r="C3658" i="2"/>
  <c r="D3658" i="2" a="1"/>
  <c r="D3658" i="2"/>
  <c r="E3658" i="2"/>
  <c r="B3657" i="2" a="1"/>
  <c r="B3657" i="2"/>
  <c r="C3657" i="2"/>
  <c r="D3657" i="2" a="1"/>
  <c r="D3657" i="2"/>
  <c r="E3657" i="2"/>
  <c r="B3656" i="2" a="1"/>
  <c r="B3656" i="2"/>
  <c r="C3656" i="2"/>
  <c r="D3656" i="2" a="1"/>
  <c r="D3656" i="2"/>
  <c r="E3656" i="2"/>
  <c r="B3655" i="2" a="1"/>
  <c r="B3655" i="2"/>
  <c r="C3655" i="2"/>
  <c r="D3655" i="2" a="1"/>
  <c r="D3655" i="2"/>
  <c r="E3655" i="2"/>
  <c r="B3654" i="2" a="1"/>
  <c r="B3654" i="2"/>
  <c r="C3654" i="2"/>
  <c r="D3654" i="2" a="1"/>
  <c r="D3654" i="2"/>
  <c r="E3654" i="2"/>
  <c r="B3653" i="2" a="1"/>
  <c r="B3653" i="2"/>
  <c r="C3653" i="2"/>
  <c r="D3653" i="2" a="1"/>
  <c r="D3653" i="2"/>
  <c r="E3653" i="2"/>
  <c r="B3652" i="2" a="1"/>
  <c r="B3652" i="2"/>
  <c r="C3652" i="2"/>
  <c r="D3652" i="2" a="1"/>
  <c r="D3652" i="2"/>
  <c r="E3652" i="2"/>
  <c r="B3651" i="2" a="1"/>
  <c r="B3651" i="2"/>
  <c r="C3651" i="2"/>
  <c r="D3651" i="2" a="1"/>
  <c r="D3651" i="2"/>
  <c r="E3651" i="2"/>
  <c r="B3650" i="2" a="1"/>
  <c r="B3650" i="2"/>
  <c r="C3650" i="2"/>
  <c r="D3650" i="2" a="1"/>
  <c r="D3650" i="2"/>
  <c r="E3650" i="2"/>
  <c r="B3649" i="2" a="1"/>
  <c r="B3649" i="2"/>
  <c r="C3649" i="2"/>
  <c r="D3649" i="2" a="1"/>
  <c r="D3649" i="2"/>
  <c r="E3649" i="2"/>
  <c r="B3648" i="2" a="1"/>
  <c r="B3648" i="2"/>
  <c r="C3648" i="2"/>
  <c r="D3648" i="2" a="1"/>
  <c r="D3648" i="2"/>
  <c r="E3648" i="2"/>
  <c r="B3647" i="2" a="1"/>
  <c r="B3647" i="2"/>
  <c r="C3647" i="2"/>
  <c r="D3647" i="2" a="1"/>
  <c r="D3647" i="2"/>
  <c r="E3647" i="2"/>
  <c r="B3646" i="2" a="1"/>
  <c r="B3646" i="2"/>
  <c r="C3646" i="2"/>
  <c r="D3646" i="2" a="1"/>
  <c r="D3646" i="2"/>
  <c r="E3646" i="2"/>
  <c r="B3645" i="2" a="1"/>
  <c r="B3645" i="2"/>
  <c r="C3645" i="2"/>
  <c r="D3645" i="2" a="1"/>
  <c r="D3645" i="2"/>
  <c r="E3645" i="2"/>
  <c r="B3644" i="2" a="1"/>
  <c r="B3644" i="2"/>
  <c r="C3644" i="2"/>
  <c r="D3644" i="2" a="1"/>
  <c r="D3644" i="2"/>
  <c r="E3644" i="2"/>
  <c r="B3643" i="2" a="1"/>
  <c r="B3643" i="2"/>
  <c r="C3643" i="2"/>
  <c r="D3643" i="2" a="1"/>
  <c r="D3643" i="2"/>
  <c r="E3643" i="2"/>
  <c r="B3642" i="2" a="1"/>
  <c r="B3642" i="2"/>
  <c r="C3642" i="2"/>
  <c r="D3642" i="2" a="1"/>
  <c r="D3642" i="2"/>
  <c r="E3642" i="2"/>
  <c r="B3641" i="2" a="1"/>
  <c r="B3641" i="2"/>
  <c r="C3641" i="2"/>
  <c r="D3641" i="2" a="1"/>
  <c r="D3641" i="2"/>
  <c r="E3641" i="2"/>
  <c r="B3640" i="2" a="1"/>
  <c r="B3640" i="2"/>
  <c r="C3640" i="2"/>
  <c r="D3640" i="2" a="1"/>
  <c r="D3640" i="2"/>
  <c r="E3640" i="2"/>
  <c r="B3639" i="2" a="1"/>
  <c r="B3639" i="2"/>
  <c r="C3639" i="2"/>
  <c r="D3639" i="2" a="1"/>
  <c r="D3639" i="2"/>
  <c r="E3639" i="2"/>
  <c r="B3638" i="2" a="1"/>
  <c r="B3638" i="2"/>
  <c r="C3638" i="2"/>
  <c r="D3638" i="2" a="1"/>
  <c r="D3638" i="2"/>
  <c r="E3638" i="2"/>
  <c r="B3637" i="2" a="1"/>
  <c r="B3637" i="2"/>
  <c r="C3637" i="2"/>
  <c r="D3637" i="2" a="1"/>
  <c r="D3637" i="2"/>
  <c r="E3637" i="2"/>
  <c r="B3636" i="2" a="1"/>
  <c r="B3636" i="2"/>
  <c r="C3636" i="2"/>
  <c r="D3636" i="2" a="1"/>
  <c r="D3636" i="2"/>
  <c r="E3636" i="2"/>
  <c r="B3635" i="2" a="1"/>
  <c r="B3635" i="2"/>
  <c r="C3635" i="2"/>
  <c r="D3635" i="2" a="1"/>
  <c r="D3635" i="2"/>
  <c r="E3635" i="2"/>
  <c r="B3634" i="2" a="1"/>
  <c r="B3634" i="2"/>
  <c r="C3634" i="2"/>
  <c r="D3634" i="2" a="1"/>
  <c r="D3634" i="2"/>
  <c r="E3634" i="2"/>
  <c r="B3633" i="2" a="1"/>
  <c r="B3633" i="2"/>
  <c r="C3633" i="2"/>
  <c r="D3633" i="2" a="1"/>
  <c r="D3633" i="2"/>
  <c r="E3633" i="2"/>
  <c r="B3632" i="2" a="1"/>
  <c r="B3632" i="2"/>
  <c r="C3632" i="2"/>
  <c r="D3632" i="2" a="1"/>
  <c r="D3632" i="2"/>
  <c r="E3632" i="2"/>
  <c r="B3631" i="2" a="1"/>
  <c r="B3631" i="2"/>
  <c r="C3631" i="2"/>
  <c r="D3631" i="2" a="1"/>
  <c r="D3631" i="2"/>
  <c r="E3631" i="2"/>
  <c r="B3630" i="2" a="1"/>
  <c r="B3630" i="2"/>
  <c r="C3630" i="2"/>
  <c r="D3630" i="2" a="1"/>
  <c r="D3630" i="2"/>
  <c r="E3630" i="2"/>
  <c r="B3629" i="2" a="1"/>
  <c r="B3629" i="2"/>
  <c r="C3629" i="2"/>
  <c r="D3629" i="2" a="1"/>
  <c r="D3629" i="2"/>
  <c r="E3629" i="2"/>
  <c r="B3628" i="2" a="1"/>
  <c r="B3628" i="2"/>
  <c r="C3628" i="2"/>
  <c r="D3628" i="2" a="1"/>
  <c r="D3628" i="2"/>
  <c r="E3628" i="2"/>
  <c r="B3627" i="2" a="1"/>
  <c r="B3627" i="2"/>
  <c r="C3627" i="2"/>
  <c r="D3627" i="2" a="1"/>
  <c r="D3627" i="2"/>
  <c r="E3627" i="2"/>
  <c r="B3626" i="2" a="1"/>
  <c r="B3626" i="2"/>
  <c r="C3626" i="2"/>
  <c r="D3626" i="2" a="1"/>
  <c r="D3626" i="2"/>
  <c r="E3626" i="2"/>
  <c r="B3625" i="2" a="1"/>
  <c r="B3625" i="2"/>
  <c r="C3625" i="2"/>
  <c r="D3625" i="2" a="1"/>
  <c r="D3625" i="2"/>
  <c r="E3625" i="2"/>
  <c r="B3624" i="2" a="1"/>
  <c r="B3624" i="2"/>
  <c r="C3624" i="2"/>
  <c r="D3624" i="2" a="1"/>
  <c r="D3624" i="2"/>
  <c r="E3624" i="2"/>
  <c r="B3623" i="2" a="1"/>
  <c r="B3623" i="2"/>
  <c r="C3623" i="2"/>
  <c r="D3623" i="2" a="1"/>
  <c r="D3623" i="2"/>
  <c r="E3623" i="2"/>
  <c r="B3622" i="2" a="1"/>
  <c r="B3622" i="2"/>
  <c r="C3622" i="2"/>
  <c r="D3622" i="2" a="1"/>
  <c r="D3622" i="2"/>
  <c r="E3622" i="2"/>
  <c r="B3621" i="2" a="1"/>
  <c r="B3621" i="2"/>
  <c r="C3621" i="2"/>
  <c r="D3621" i="2" a="1"/>
  <c r="D3621" i="2"/>
  <c r="E3621" i="2"/>
  <c r="B3620" i="2" a="1"/>
  <c r="B3620" i="2"/>
  <c r="C3620" i="2"/>
  <c r="D3620" i="2" a="1"/>
  <c r="D3620" i="2"/>
  <c r="E3620" i="2"/>
  <c r="B3619" i="2" a="1"/>
  <c r="B3619" i="2"/>
  <c r="C3619" i="2"/>
  <c r="D3619" i="2" a="1"/>
  <c r="D3619" i="2"/>
  <c r="E3619" i="2"/>
  <c r="B3618" i="2" a="1"/>
  <c r="B3618" i="2"/>
  <c r="C3618" i="2"/>
  <c r="D3618" i="2" a="1"/>
  <c r="D3618" i="2"/>
  <c r="E3618" i="2"/>
  <c r="B3617" i="2" a="1"/>
  <c r="B3617" i="2"/>
  <c r="C3617" i="2"/>
  <c r="D3617" i="2" a="1"/>
  <c r="D3617" i="2"/>
  <c r="E3617" i="2"/>
  <c r="B3616" i="2" a="1"/>
  <c r="B3616" i="2"/>
  <c r="C3616" i="2"/>
  <c r="D3616" i="2" a="1"/>
  <c r="D3616" i="2"/>
  <c r="E3616" i="2"/>
  <c r="B3615" i="2" a="1"/>
  <c r="B3615" i="2"/>
  <c r="C3615" i="2"/>
  <c r="D3615" i="2" a="1"/>
  <c r="D3615" i="2"/>
  <c r="E3615" i="2"/>
  <c r="B3614" i="2" a="1"/>
  <c r="B3614" i="2"/>
  <c r="C3614" i="2"/>
  <c r="D3614" i="2" a="1"/>
  <c r="D3614" i="2"/>
  <c r="E3614" i="2"/>
  <c r="B3613" i="2" a="1"/>
  <c r="B3613" i="2"/>
  <c r="C3613" i="2"/>
  <c r="D3613" i="2" a="1"/>
  <c r="D3613" i="2"/>
  <c r="E3613" i="2"/>
  <c r="B3612" i="2" a="1"/>
  <c r="B3612" i="2"/>
  <c r="C3612" i="2"/>
  <c r="D3612" i="2" a="1"/>
  <c r="D3612" i="2"/>
  <c r="E3612" i="2"/>
  <c r="B3611" i="2" a="1"/>
  <c r="B3611" i="2"/>
  <c r="C3611" i="2"/>
  <c r="D3611" i="2" a="1"/>
  <c r="D3611" i="2"/>
  <c r="E3611" i="2"/>
  <c r="B3610" i="2" a="1"/>
  <c r="B3610" i="2"/>
  <c r="C3610" i="2"/>
  <c r="D3610" i="2" a="1"/>
  <c r="D3610" i="2"/>
  <c r="E3610" i="2"/>
  <c r="B3609" i="2" a="1"/>
  <c r="B3609" i="2"/>
  <c r="C3609" i="2"/>
  <c r="D3609" i="2" a="1"/>
  <c r="D3609" i="2"/>
  <c r="E3609" i="2"/>
  <c r="B3608" i="2" a="1"/>
  <c r="B3608" i="2"/>
  <c r="C3608" i="2"/>
  <c r="D3608" i="2" a="1"/>
  <c r="D3608" i="2"/>
  <c r="E3608" i="2"/>
  <c r="B3607" i="2" a="1"/>
  <c r="B3607" i="2"/>
  <c r="C3607" i="2"/>
  <c r="D3607" i="2" a="1"/>
  <c r="D3607" i="2"/>
  <c r="E3607" i="2"/>
  <c r="B3606" i="2" a="1"/>
  <c r="B3606" i="2"/>
  <c r="C3606" i="2"/>
  <c r="D3606" i="2" a="1"/>
  <c r="D3606" i="2"/>
  <c r="E3606" i="2"/>
  <c r="B3605" i="2" a="1"/>
  <c r="B3605" i="2"/>
  <c r="C3605" i="2"/>
  <c r="D3605" i="2" a="1"/>
  <c r="D3605" i="2"/>
  <c r="E3605" i="2"/>
  <c r="B3604" i="2" a="1"/>
  <c r="B3604" i="2"/>
  <c r="C3604" i="2"/>
  <c r="D3604" i="2" a="1"/>
  <c r="D3604" i="2"/>
  <c r="E3604" i="2"/>
  <c r="B3603" i="2" a="1"/>
  <c r="B3603" i="2"/>
  <c r="C3603" i="2"/>
  <c r="D3603" i="2" a="1"/>
  <c r="D3603" i="2"/>
  <c r="E3603" i="2"/>
  <c r="B3602" i="2" a="1"/>
  <c r="B3602" i="2"/>
  <c r="C3602" i="2"/>
  <c r="D3602" i="2" a="1"/>
  <c r="D3602" i="2"/>
  <c r="E3602" i="2"/>
  <c r="B3601" i="2" a="1"/>
  <c r="B3601" i="2"/>
  <c r="C3601" i="2"/>
  <c r="D3601" i="2" a="1"/>
  <c r="D3601" i="2"/>
  <c r="E3601" i="2"/>
  <c r="B3600" i="2" a="1"/>
  <c r="B3600" i="2"/>
  <c r="C3600" i="2"/>
  <c r="D3600" i="2" a="1"/>
  <c r="D3600" i="2"/>
  <c r="E3600" i="2"/>
  <c r="B3599" i="2" a="1"/>
  <c r="B3599" i="2"/>
  <c r="C3599" i="2"/>
  <c r="D3599" i="2" a="1"/>
  <c r="D3599" i="2"/>
  <c r="E3599" i="2"/>
  <c r="B3598" i="2" a="1"/>
  <c r="B3598" i="2"/>
  <c r="C3598" i="2"/>
  <c r="D3598" i="2" a="1"/>
  <c r="D3598" i="2"/>
  <c r="E3598" i="2"/>
  <c r="B3597" i="2" a="1"/>
  <c r="B3597" i="2"/>
  <c r="C3597" i="2"/>
  <c r="D3597" i="2" a="1"/>
  <c r="D3597" i="2"/>
  <c r="E3597" i="2"/>
  <c r="B3596" i="2" a="1"/>
  <c r="B3596" i="2"/>
  <c r="C3596" i="2"/>
  <c r="D3596" i="2" a="1"/>
  <c r="D3596" i="2"/>
  <c r="E3596" i="2"/>
  <c r="B3595" i="2" a="1"/>
  <c r="B3595" i="2"/>
  <c r="C3595" i="2"/>
  <c r="D3595" i="2" a="1"/>
  <c r="D3595" i="2"/>
  <c r="E3595" i="2"/>
  <c r="B3594" i="2" a="1"/>
  <c r="B3594" i="2"/>
  <c r="C3594" i="2"/>
  <c r="D3594" i="2" a="1"/>
  <c r="D3594" i="2"/>
  <c r="E3594" i="2"/>
  <c r="B3593" i="2" a="1"/>
  <c r="B3593" i="2"/>
  <c r="C3593" i="2"/>
  <c r="D3593" i="2" a="1"/>
  <c r="D3593" i="2"/>
  <c r="E3593" i="2"/>
  <c r="B3592" i="2" a="1"/>
  <c r="B3592" i="2"/>
  <c r="C3592" i="2"/>
  <c r="D3592" i="2" a="1"/>
  <c r="D3592" i="2"/>
  <c r="E3592" i="2"/>
  <c r="B3591" i="2" a="1"/>
  <c r="B3591" i="2"/>
  <c r="C3591" i="2"/>
  <c r="D3591" i="2" a="1"/>
  <c r="D3591" i="2"/>
  <c r="E3591" i="2"/>
  <c r="B3590" i="2" a="1"/>
  <c r="B3590" i="2"/>
  <c r="C3590" i="2"/>
  <c r="D3590" i="2" a="1"/>
  <c r="D3590" i="2"/>
  <c r="E3590" i="2"/>
  <c r="B3589" i="2" a="1"/>
  <c r="B3589" i="2"/>
  <c r="C3589" i="2"/>
  <c r="D3589" i="2" a="1"/>
  <c r="D3589" i="2"/>
  <c r="E3589" i="2"/>
  <c r="B3588" i="2" a="1"/>
  <c r="B3588" i="2"/>
  <c r="C3588" i="2"/>
  <c r="D3588" i="2" a="1"/>
  <c r="D3588" i="2"/>
  <c r="E3588" i="2"/>
  <c r="B3587" i="2" a="1"/>
  <c r="B3587" i="2"/>
  <c r="C3587" i="2"/>
  <c r="D3587" i="2" a="1"/>
  <c r="D3587" i="2"/>
  <c r="E3587" i="2"/>
  <c r="B3586" i="2" a="1"/>
  <c r="B3586" i="2"/>
  <c r="C3586" i="2"/>
  <c r="D3586" i="2" a="1"/>
  <c r="D3586" i="2"/>
  <c r="E3586" i="2"/>
  <c r="B3585" i="2" a="1"/>
  <c r="B3585" i="2"/>
  <c r="C3585" i="2"/>
  <c r="D3585" i="2" a="1"/>
  <c r="D3585" i="2"/>
  <c r="E3585" i="2"/>
  <c r="B3584" i="2" a="1"/>
  <c r="B3584" i="2"/>
  <c r="C3584" i="2"/>
  <c r="D3584" i="2" a="1"/>
  <c r="D3584" i="2"/>
  <c r="E3584" i="2"/>
  <c r="B3583" i="2" a="1"/>
  <c r="B3583" i="2"/>
  <c r="C3583" i="2"/>
  <c r="D3583" i="2" a="1"/>
  <c r="D3583" i="2"/>
  <c r="E3583" i="2"/>
  <c r="B3582" i="2" a="1"/>
  <c r="B3582" i="2"/>
  <c r="C3582" i="2"/>
  <c r="D3582" i="2" a="1"/>
  <c r="D3582" i="2"/>
  <c r="E3582" i="2"/>
  <c r="B3581" i="2" a="1"/>
  <c r="B3581" i="2"/>
  <c r="C3581" i="2"/>
  <c r="D3581" i="2" a="1"/>
  <c r="D3581" i="2"/>
  <c r="E3581" i="2"/>
  <c r="B3580" i="2" a="1"/>
  <c r="B3580" i="2"/>
  <c r="C3580" i="2"/>
  <c r="D3580" i="2" a="1"/>
  <c r="D3580" i="2"/>
  <c r="E3580" i="2"/>
  <c r="B3579" i="2" a="1"/>
  <c r="B3579" i="2"/>
  <c r="C3579" i="2"/>
  <c r="D3579" i="2" a="1"/>
  <c r="D3579" i="2"/>
  <c r="E3579" i="2"/>
  <c r="B3578" i="2" a="1"/>
  <c r="B3578" i="2"/>
  <c r="C3578" i="2"/>
  <c r="D3578" i="2" a="1"/>
  <c r="D3578" i="2"/>
  <c r="E3578" i="2"/>
  <c r="B3577" i="2" a="1"/>
  <c r="B3577" i="2"/>
  <c r="C3577" i="2"/>
  <c r="D3577" i="2" a="1"/>
  <c r="D3577" i="2"/>
  <c r="E3577" i="2"/>
  <c r="B3576" i="2" a="1"/>
  <c r="B3576" i="2"/>
  <c r="C3576" i="2"/>
  <c r="D3576" i="2" a="1"/>
  <c r="D3576" i="2"/>
  <c r="E3576" i="2"/>
  <c r="B3575" i="2" a="1"/>
  <c r="B3575" i="2"/>
  <c r="C3575" i="2"/>
  <c r="D3575" i="2" a="1"/>
  <c r="D3575" i="2"/>
  <c r="E3575" i="2"/>
  <c r="B3574" i="2" a="1"/>
  <c r="B3574" i="2"/>
  <c r="C3574" i="2"/>
  <c r="D3574" i="2" a="1"/>
  <c r="D3574" i="2"/>
  <c r="E3574" i="2"/>
  <c r="B3573" i="2" a="1"/>
  <c r="B3573" i="2"/>
  <c r="C3573" i="2"/>
  <c r="D3573" i="2" a="1"/>
  <c r="D3573" i="2"/>
  <c r="E3573" i="2"/>
  <c r="B3572" i="2" a="1"/>
  <c r="B3572" i="2"/>
  <c r="C3572" i="2"/>
  <c r="D3572" i="2" a="1"/>
  <c r="D3572" i="2"/>
  <c r="E3572" i="2"/>
  <c r="B3571" i="2" a="1"/>
  <c r="B3571" i="2"/>
  <c r="C3571" i="2"/>
  <c r="D3571" i="2" a="1"/>
  <c r="D3571" i="2"/>
  <c r="E3571" i="2"/>
  <c r="B3570" i="2" a="1"/>
  <c r="B3570" i="2"/>
  <c r="C3570" i="2"/>
  <c r="D3570" i="2" a="1"/>
  <c r="D3570" i="2"/>
  <c r="E3570" i="2"/>
  <c r="B3569" i="2" a="1"/>
  <c r="B3569" i="2"/>
  <c r="C3569" i="2"/>
  <c r="D3569" i="2" a="1"/>
  <c r="D3569" i="2"/>
  <c r="E3569" i="2"/>
  <c r="B3568" i="2" a="1"/>
  <c r="B3568" i="2"/>
  <c r="C3568" i="2"/>
  <c r="D3568" i="2" a="1"/>
  <c r="D3568" i="2"/>
  <c r="E3568" i="2"/>
  <c r="B3567" i="2" a="1"/>
  <c r="B3567" i="2"/>
  <c r="C3567" i="2"/>
  <c r="D3567" i="2" a="1"/>
  <c r="D3567" i="2"/>
  <c r="E3567" i="2"/>
  <c r="B3566" i="2" a="1"/>
  <c r="B3566" i="2"/>
  <c r="C3566" i="2"/>
  <c r="D3566" i="2" a="1"/>
  <c r="D3566" i="2"/>
  <c r="E3566" i="2"/>
  <c r="B3565" i="2" a="1"/>
  <c r="B3565" i="2"/>
  <c r="C3565" i="2"/>
  <c r="D3565" i="2" a="1"/>
  <c r="D3565" i="2"/>
  <c r="E3565" i="2"/>
  <c r="B3564" i="2" a="1"/>
  <c r="B3564" i="2"/>
  <c r="C3564" i="2"/>
  <c r="D3564" i="2" a="1"/>
  <c r="D3564" i="2"/>
  <c r="E3564" i="2"/>
  <c r="B3563" i="2" a="1"/>
  <c r="B3563" i="2"/>
  <c r="C3563" i="2"/>
  <c r="D3563" i="2" a="1"/>
  <c r="D3563" i="2"/>
  <c r="E3563" i="2"/>
  <c r="B3562" i="2" a="1"/>
  <c r="B3562" i="2"/>
  <c r="C3562" i="2"/>
  <c r="D3562" i="2" a="1"/>
  <c r="D3562" i="2"/>
  <c r="E3562" i="2"/>
  <c r="B3561" i="2" a="1"/>
  <c r="B3561" i="2"/>
  <c r="C3561" i="2"/>
  <c r="D3561" i="2" a="1"/>
  <c r="D3561" i="2"/>
  <c r="E3561" i="2"/>
  <c r="B3560" i="2" a="1"/>
  <c r="B3560" i="2"/>
  <c r="C3560" i="2"/>
  <c r="D3560" i="2" a="1"/>
  <c r="D3560" i="2"/>
  <c r="E3560" i="2"/>
  <c r="B3559" i="2" a="1"/>
  <c r="B3559" i="2"/>
  <c r="C3559" i="2"/>
  <c r="D3559" i="2" a="1"/>
  <c r="D3559" i="2"/>
  <c r="E3559" i="2"/>
  <c r="B3558" i="2" a="1"/>
  <c r="B3558" i="2"/>
  <c r="C3558" i="2"/>
  <c r="D3558" i="2" a="1"/>
  <c r="D3558" i="2"/>
  <c r="E3558" i="2"/>
  <c r="B3557" i="2" a="1"/>
  <c r="B3557" i="2"/>
  <c r="C3557" i="2"/>
  <c r="D3557" i="2" a="1"/>
  <c r="D3557" i="2"/>
  <c r="E3557" i="2"/>
  <c r="B3556" i="2" a="1"/>
  <c r="B3556" i="2"/>
  <c r="C3556" i="2"/>
  <c r="D3556" i="2" a="1"/>
  <c r="D3556" i="2"/>
  <c r="E3556" i="2"/>
  <c r="B3555" i="2" a="1"/>
  <c r="B3555" i="2"/>
  <c r="C3555" i="2"/>
  <c r="D3555" i="2" a="1"/>
  <c r="D3555" i="2"/>
  <c r="E3555" i="2"/>
  <c r="B3554" i="2" a="1"/>
  <c r="B3554" i="2"/>
  <c r="C3554" i="2"/>
  <c r="D3554" i="2" a="1"/>
  <c r="D3554" i="2"/>
  <c r="E3554" i="2"/>
  <c r="B3553" i="2" a="1"/>
  <c r="B3553" i="2"/>
  <c r="C3553" i="2"/>
  <c r="D3553" i="2" a="1"/>
  <c r="D3553" i="2"/>
  <c r="E3553" i="2"/>
  <c r="B3552" i="2" a="1"/>
  <c r="B3552" i="2"/>
  <c r="C3552" i="2"/>
  <c r="D3552" i="2" a="1"/>
  <c r="D3552" i="2"/>
  <c r="E3552" i="2"/>
  <c r="B3551" i="2" a="1"/>
  <c r="B3551" i="2"/>
  <c r="C3551" i="2"/>
  <c r="D3551" i="2" a="1"/>
  <c r="D3551" i="2"/>
  <c r="E3551" i="2"/>
  <c r="B3550" i="2" a="1"/>
  <c r="B3550" i="2"/>
  <c r="C3550" i="2"/>
  <c r="D3550" i="2" a="1"/>
  <c r="D3550" i="2"/>
  <c r="E3550" i="2"/>
  <c r="B3549" i="2" a="1"/>
  <c r="B3549" i="2"/>
  <c r="C3549" i="2"/>
  <c r="D3549" i="2" a="1"/>
  <c r="D3549" i="2"/>
  <c r="E3549" i="2"/>
  <c r="B3548" i="2" a="1"/>
  <c r="B3548" i="2"/>
  <c r="C3548" i="2"/>
  <c r="D3548" i="2" a="1"/>
  <c r="D3548" i="2"/>
  <c r="E3548" i="2"/>
  <c r="B3547" i="2" a="1"/>
  <c r="B3547" i="2"/>
  <c r="C3547" i="2"/>
  <c r="D3547" i="2" a="1"/>
  <c r="D3547" i="2"/>
  <c r="E3547" i="2"/>
  <c r="B3546" i="2" a="1"/>
  <c r="B3546" i="2"/>
  <c r="C3546" i="2"/>
  <c r="D3546" i="2" a="1"/>
  <c r="D3546" i="2"/>
  <c r="E3546" i="2"/>
  <c r="B3545" i="2" a="1"/>
  <c r="B3545" i="2"/>
  <c r="C3545" i="2"/>
  <c r="D3545" i="2" a="1"/>
  <c r="D3545" i="2"/>
  <c r="E3545" i="2"/>
  <c r="B3544" i="2" a="1"/>
  <c r="B3544" i="2"/>
  <c r="C3544" i="2"/>
  <c r="D3544" i="2" a="1"/>
  <c r="D3544" i="2"/>
  <c r="E3544" i="2"/>
  <c r="B3543" i="2" a="1"/>
  <c r="B3543" i="2"/>
  <c r="C3543" i="2"/>
  <c r="D3543" i="2" a="1"/>
  <c r="D3543" i="2"/>
  <c r="E3543" i="2"/>
  <c r="B3542" i="2" a="1"/>
  <c r="B3542" i="2"/>
  <c r="C3542" i="2"/>
  <c r="D3542" i="2" a="1"/>
  <c r="D3542" i="2"/>
  <c r="E3542" i="2"/>
  <c r="B3541" i="2" a="1"/>
  <c r="B3541" i="2"/>
  <c r="C3541" i="2"/>
  <c r="D3541" i="2" a="1"/>
  <c r="D3541" i="2"/>
  <c r="E3541" i="2"/>
  <c r="B3540" i="2" a="1"/>
  <c r="B3540" i="2"/>
  <c r="C3540" i="2"/>
  <c r="D3540" i="2" a="1"/>
  <c r="D3540" i="2"/>
  <c r="E3540" i="2"/>
  <c r="B3539" i="2" a="1"/>
  <c r="B3539" i="2"/>
  <c r="C3539" i="2"/>
  <c r="D3539" i="2" a="1"/>
  <c r="D3539" i="2"/>
  <c r="E3539" i="2"/>
  <c r="B3538" i="2" a="1"/>
  <c r="B3538" i="2"/>
  <c r="C3538" i="2"/>
  <c r="D3538" i="2" a="1"/>
  <c r="D3538" i="2"/>
  <c r="E3538" i="2"/>
  <c r="B3537" i="2" a="1"/>
  <c r="B3537" i="2"/>
  <c r="C3537" i="2"/>
  <c r="D3537" i="2" a="1"/>
  <c r="D3537" i="2"/>
  <c r="E3537" i="2"/>
  <c r="B3536" i="2" a="1"/>
  <c r="B3536" i="2"/>
  <c r="C3536" i="2"/>
  <c r="D3536" i="2" a="1"/>
  <c r="D3536" i="2"/>
  <c r="E3536" i="2"/>
  <c r="B3535" i="2" a="1"/>
  <c r="B3535" i="2"/>
  <c r="C3535" i="2"/>
  <c r="D3535" i="2" a="1"/>
  <c r="D3535" i="2"/>
  <c r="E3535" i="2"/>
  <c r="B3534" i="2" a="1"/>
  <c r="B3534" i="2"/>
  <c r="C3534" i="2"/>
  <c r="D3534" i="2" a="1"/>
  <c r="D3534" i="2"/>
  <c r="E3534" i="2"/>
  <c r="B3533" i="2" a="1"/>
  <c r="B3533" i="2"/>
  <c r="C3533" i="2"/>
  <c r="D3533" i="2" a="1"/>
  <c r="D3533" i="2"/>
  <c r="E3533" i="2"/>
  <c r="B3532" i="2" a="1"/>
  <c r="B3532" i="2"/>
  <c r="C3532" i="2"/>
  <c r="D3532" i="2" a="1"/>
  <c r="D3532" i="2"/>
  <c r="E3532" i="2"/>
  <c r="B3531" i="2" a="1"/>
  <c r="B3531" i="2"/>
  <c r="C3531" i="2"/>
  <c r="D3531" i="2" a="1"/>
  <c r="D3531" i="2"/>
  <c r="E3531" i="2"/>
  <c r="B3530" i="2" a="1"/>
  <c r="B3530" i="2"/>
  <c r="C3530" i="2"/>
  <c r="D3530" i="2" a="1"/>
  <c r="D3530" i="2"/>
  <c r="E3530" i="2"/>
  <c r="B3529" i="2" a="1"/>
  <c r="B3529" i="2"/>
  <c r="C3529" i="2"/>
  <c r="D3529" i="2" a="1"/>
  <c r="D3529" i="2"/>
  <c r="E3529" i="2"/>
  <c r="B3528" i="2" a="1"/>
  <c r="B3528" i="2"/>
  <c r="C3528" i="2"/>
  <c r="D3528" i="2" a="1"/>
  <c r="D3528" i="2"/>
  <c r="E3528" i="2"/>
  <c r="B3527" i="2" a="1"/>
  <c r="B3527" i="2"/>
  <c r="C3527" i="2"/>
  <c r="D3527" i="2" a="1"/>
  <c r="D3527" i="2"/>
  <c r="E3527" i="2"/>
  <c r="B3526" i="2" a="1"/>
  <c r="B3526" i="2"/>
  <c r="C3526" i="2"/>
  <c r="D3526" i="2" a="1"/>
  <c r="D3526" i="2"/>
  <c r="E3526" i="2"/>
  <c r="B3525" i="2" a="1"/>
  <c r="B3525" i="2"/>
  <c r="C3525" i="2"/>
  <c r="D3525" i="2" a="1"/>
  <c r="D3525" i="2"/>
  <c r="E3525" i="2"/>
  <c r="B3524" i="2" a="1"/>
  <c r="B3524" i="2"/>
  <c r="C3524" i="2"/>
  <c r="D3524" i="2" a="1"/>
  <c r="D3524" i="2"/>
  <c r="E3524" i="2"/>
  <c r="B3523" i="2" a="1"/>
  <c r="B3523" i="2"/>
  <c r="C3523" i="2"/>
  <c r="D3523" i="2" a="1"/>
  <c r="D3523" i="2"/>
  <c r="E3523" i="2"/>
  <c r="B3522" i="2" a="1"/>
  <c r="B3522" i="2"/>
  <c r="C3522" i="2"/>
  <c r="D3522" i="2" a="1"/>
  <c r="D3522" i="2"/>
  <c r="E3522" i="2"/>
  <c r="B3521" i="2" a="1"/>
  <c r="B3521" i="2"/>
  <c r="C3521" i="2"/>
  <c r="D3521" i="2" a="1"/>
  <c r="D3521" i="2"/>
  <c r="E3521" i="2"/>
  <c r="B3520" i="2" a="1"/>
  <c r="B3520" i="2"/>
  <c r="C3520" i="2"/>
  <c r="D3520" i="2" a="1"/>
  <c r="D3520" i="2"/>
  <c r="E3520" i="2"/>
  <c r="B3519" i="2" a="1"/>
  <c r="B3519" i="2"/>
  <c r="C3519" i="2"/>
  <c r="D3519" i="2" a="1"/>
  <c r="D3519" i="2"/>
  <c r="E3519" i="2"/>
  <c r="B3518" i="2" a="1"/>
  <c r="B3518" i="2"/>
  <c r="C3518" i="2"/>
  <c r="D3518" i="2" a="1"/>
  <c r="D3518" i="2"/>
  <c r="E3518" i="2"/>
  <c r="B3517" i="2" a="1"/>
  <c r="B3517" i="2"/>
  <c r="C3517" i="2"/>
  <c r="D3517" i="2" a="1"/>
  <c r="D3517" i="2"/>
  <c r="E3517" i="2"/>
  <c r="B3516" i="2" a="1"/>
  <c r="B3516" i="2"/>
  <c r="C3516" i="2"/>
  <c r="D3516" i="2" a="1"/>
  <c r="D3516" i="2"/>
  <c r="E3516" i="2"/>
  <c r="B3515" i="2" a="1"/>
  <c r="B3515" i="2"/>
  <c r="C3515" i="2"/>
  <c r="D3515" i="2" a="1"/>
  <c r="D3515" i="2"/>
  <c r="E3515" i="2"/>
  <c r="B3514" i="2" a="1"/>
  <c r="B3514" i="2"/>
  <c r="C3514" i="2"/>
  <c r="D3514" i="2" a="1"/>
  <c r="D3514" i="2"/>
  <c r="E3514" i="2"/>
  <c r="B3513" i="2" a="1"/>
  <c r="B3513" i="2"/>
  <c r="C3513" i="2"/>
  <c r="D3513" i="2" a="1"/>
  <c r="D3513" i="2"/>
  <c r="E3513" i="2"/>
  <c r="B3512" i="2" a="1"/>
  <c r="B3512" i="2"/>
  <c r="C3512" i="2"/>
  <c r="D3512" i="2" a="1"/>
  <c r="D3512" i="2"/>
  <c r="E3512" i="2"/>
  <c r="B3511" i="2" a="1"/>
  <c r="B3511" i="2"/>
  <c r="C3511" i="2"/>
  <c r="D3511" i="2" a="1"/>
  <c r="D3511" i="2"/>
  <c r="E3511" i="2"/>
  <c r="B3510" i="2" a="1"/>
  <c r="B3510" i="2"/>
  <c r="C3510" i="2"/>
  <c r="D3510" i="2" a="1"/>
  <c r="D3510" i="2"/>
  <c r="E3510" i="2"/>
  <c r="B3509" i="2" a="1"/>
  <c r="B3509" i="2"/>
  <c r="C3509" i="2"/>
  <c r="D3509" i="2" a="1"/>
  <c r="D3509" i="2"/>
  <c r="E3509" i="2"/>
  <c r="B3508" i="2" a="1"/>
  <c r="B3508" i="2"/>
  <c r="C3508" i="2"/>
  <c r="D3508" i="2" a="1"/>
  <c r="D3508" i="2"/>
  <c r="E3508" i="2"/>
  <c r="B3507" i="2" a="1"/>
  <c r="B3507" i="2"/>
  <c r="C3507" i="2"/>
  <c r="D3507" i="2" a="1"/>
  <c r="D3507" i="2"/>
  <c r="E3507" i="2"/>
  <c r="B3506" i="2" a="1"/>
  <c r="B3506" i="2"/>
  <c r="C3506" i="2"/>
  <c r="D3506" i="2" a="1"/>
  <c r="D3506" i="2"/>
  <c r="E3506" i="2"/>
  <c r="B3505" i="2" a="1"/>
  <c r="B3505" i="2"/>
  <c r="C3505" i="2"/>
  <c r="D3505" i="2" a="1"/>
  <c r="D3505" i="2"/>
  <c r="E3505" i="2"/>
  <c r="B3504" i="2" a="1"/>
  <c r="B3504" i="2"/>
  <c r="C3504" i="2"/>
  <c r="D3504" i="2" a="1"/>
  <c r="D3504" i="2"/>
  <c r="E3504" i="2"/>
  <c r="B3503" i="2" a="1"/>
  <c r="B3503" i="2"/>
  <c r="C3503" i="2"/>
  <c r="D3503" i="2" a="1"/>
  <c r="D3503" i="2"/>
  <c r="E3503" i="2"/>
  <c r="B3502" i="2" a="1"/>
  <c r="B3502" i="2"/>
  <c r="C3502" i="2"/>
  <c r="D3502" i="2" a="1"/>
  <c r="D3502" i="2"/>
  <c r="E3502" i="2"/>
  <c r="B3501" i="2" a="1"/>
  <c r="B3501" i="2"/>
  <c r="C3501" i="2"/>
  <c r="D3501" i="2" a="1"/>
  <c r="D3501" i="2"/>
  <c r="E3501" i="2"/>
  <c r="B3500" i="2" a="1"/>
  <c r="B3500" i="2"/>
  <c r="C3500" i="2"/>
  <c r="D3500" i="2" a="1"/>
  <c r="D3500" i="2"/>
  <c r="E3500" i="2"/>
  <c r="B3499" i="2" a="1"/>
  <c r="B3499" i="2"/>
  <c r="C3499" i="2"/>
  <c r="D3499" i="2" a="1"/>
  <c r="D3499" i="2"/>
  <c r="E3499" i="2"/>
  <c r="B3498" i="2" a="1"/>
  <c r="B3498" i="2"/>
  <c r="C3498" i="2"/>
  <c r="D3498" i="2" a="1"/>
  <c r="D3498" i="2"/>
  <c r="E3498" i="2"/>
  <c r="B3497" i="2" a="1"/>
  <c r="B3497" i="2"/>
  <c r="C3497" i="2"/>
  <c r="D3497" i="2" a="1"/>
  <c r="D3497" i="2"/>
  <c r="E3497" i="2"/>
  <c r="B3496" i="2" a="1"/>
  <c r="B3496" i="2"/>
  <c r="C3496" i="2"/>
  <c r="D3496" i="2" a="1"/>
  <c r="D3496" i="2"/>
  <c r="E3496" i="2"/>
  <c r="B3495" i="2" a="1"/>
  <c r="B3495" i="2"/>
  <c r="C3495" i="2"/>
  <c r="D3495" i="2" a="1"/>
  <c r="D3495" i="2"/>
  <c r="E3495" i="2"/>
  <c r="B3494" i="2" a="1"/>
  <c r="B3494" i="2"/>
  <c r="C3494" i="2"/>
  <c r="D3494" i="2" a="1"/>
  <c r="D3494" i="2"/>
  <c r="E3494" i="2"/>
  <c r="B3493" i="2" a="1"/>
  <c r="B3493" i="2"/>
  <c r="C3493" i="2"/>
  <c r="D3493" i="2" a="1"/>
  <c r="D3493" i="2"/>
  <c r="E3493" i="2"/>
  <c r="B3492" i="2" a="1"/>
  <c r="B3492" i="2"/>
  <c r="C3492" i="2"/>
  <c r="D3492" i="2" a="1"/>
  <c r="D3492" i="2"/>
  <c r="E3492" i="2"/>
  <c r="B3491" i="2" a="1"/>
  <c r="B3491" i="2"/>
  <c r="C3491" i="2"/>
  <c r="D3491" i="2" a="1"/>
  <c r="D3491" i="2"/>
  <c r="E3491" i="2"/>
  <c r="B3490" i="2" a="1"/>
  <c r="B3490" i="2"/>
  <c r="C3490" i="2"/>
  <c r="D3490" i="2" a="1"/>
  <c r="D3490" i="2"/>
  <c r="E3490" i="2"/>
  <c r="B3489" i="2" a="1"/>
  <c r="B3489" i="2"/>
  <c r="C3489" i="2"/>
  <c r="D3489" i="2" a="1"/>
  <c r="D3489" i="2"/>
  <c r="E3489" i="2"/>
  <c r="B3488" i="2" a="1"/>
  <c r="B3488" i="2"/>
  <c r="C3488" i="2"/>
  <c r="D3488" i="2" a="1"/>
  <c r="D3488" i="2"/>
  <c r="E3488" i="2"/>
  <c r="B3487" i="2" a="1"/>
  <c r="B3487" i="2"/>
  <c r="C3487" i="2"/>
  <c r="D3487" i="2" a="1"/>
  <c r="D3487" i="2"/>
  <c r="E3487" i="2"/>
  <c r="B3486" i="2" a="1"/>
  <c r="B3486" i="2"/>
  <c r="C3486" i="2"/>
  <c r="D3486" i="2" a="1"/>
  <c r="D3486" i="2"/>
  <c r="E3486" i="2"/>
  <c r="B3485" i="2" a="1"/>
  <c r="B3485" i="2"/>
  <c r="C3485" i="2"/>
  <c r="D3485" i="2" a="1"/>
  <c r="D3485" i="2"/>
  <c r="E3485" i="2"/>
  <c r="B3484" i="2" a="1"/>
  <c r="B3484" i="2"/>
  <c r="C3484" i="2"/>
  <c r="D3484" i="2" a="1"/>
  <c r="D3484" i="2"/>
  <c r="E3484" i="2"/>
  <c r="B3483" i="2" a="1"/>
  <c r="B3483" i="2"/>
  <c r="C3483" i="2"/>
  <c r="D3483" i="2" a="1"/>
  <c r="D3483" i="2"/>
  <c r="E3483" i="2"/>
  <c r="B3482" i="2" a="1"/>
  <c r="B3482" i="2"/>
  <c r="C3482" i="2"/>
  <c r="D3482" i="2" a="1"/>
  <c r="D3482" i="2"/>
  <c r="E3482" i="2"/>
  <c r="B3481" i="2" a="1"/>
  <c r="B3481" i="2"/>
  <c r="C3481" i="2"/>
  <c r="D3481" i="2" a="1"/>
  <c r="D3481" i="2"/>
  <c r="E3481" i="2"/>
  <c r="B3480" i="2" a="1"/>
  <c r="B3480" i="2"/>
  <c r="C3480" i="2"/>
  <c r="D3480" i="2" a="1"/>
  <c r="D3480" i="2"/>
  <c r="E3480" i="2"/>
  <c r="B3479" i="2" a="1"/>
  <c r="B3479" i="2"/>
  <c r="C3479" i="2"/>
  <c r="D3479" i="2" a="1"/>
  <c r="D3479" i="2"/>
  <c r="E3479" i="2"/>
  <c r="B3478" i="2" a="1"/>
  <c r="B3478" i="2"/>
  <c r="C3478" i="2"/>
  <c r="D3478" i="2" a="1"/>
  <c r="D3478" i="2"/>
  <c r="E3478" i="2"/>
  <c r="B3477" i="2" a="1"/>
  <c r="B3477" i="2"/>
  <c r="C3477" i="2"/>
  <c r="D3477" i="2" a="1"/>
  <c r="D3477" i="2"/>
  <c r="E3477" i="2"/>
  <c r="B3476" i="2" a="1"/>
  <c r="B3476" i="2"/>
  <c r="C3476" i="2"/>
  <c r="D3476" i="2" a="1"/>
  <c r="D3476" i="2"/>
  <c r="E3476" i="2"/>
  <c r="B3475" i="2" a="1"/>
  <c r="B3475" i="2"/>
  <c r="C3475" i="2"/>
  <c r="D3475" i="2" a="1"/>
  <c r="D3475" i="2"/>
  <c r="E3475" i="2"/>
  <c r="B3474" i="2" a="1"/>
  <c r="B3474" i="2"/>
  <c r="C3474" i="2"/>
  <c r="D3474" i="2" a="1"/>
  <c r="D3474" i="2"/>
  <c r="E3474" i="2"/>
  <c r="B3473" i="2" a="1"/>
  <c r="B3473" i="2"/>
  <c r="C3473" i="2"/>
  <c r="D3473" i="2" a="1"/>
  <c r="D3473" i="2"/>
  <c r="E3473" i="2"/>
  <c r="B3472" i="2" a="1"/>
  <c r="B3472" i="2"/>
  <c r="C3472" i="2"/>
  <c r="D3472" i="2" a="1"/>
  <c r="D3472" i="2"/>
  <c r="E3472" i="2"/>
  <c r="B3471" i="2" a="1"/>
  <c r="B3471" i="2"/>
  <c r="C3471" i="2"/>
  <c r="D3471" i="2" a="1"/>
  <c r="D3471" i="2"/>
  <c r="E3471" i="2"/>
  <c r="B3470" i="2" a="1"/>
  <c r="B3470" i="2"/>
  <c r="C3470" i="2"/>
  <c r="D3470" i="2" a="1"/>
  <c r="D3470" i="2"/>
  <c r="E3470" i="2"/>
  <c r="B3469" i="2" a="1"/>
  <c r="B3469" i="2"/>
  <c r="C3469" i="2"/>
  <c r="D3469" i="2" a="1"/>
  <c r="D3469" i="2"/>
  <c r="E3469" i="2"/>
  <c r="B3468" i="2" a="1"/>
  <c r="B3468" i="2"/>
  <c r="C3468" i="2"/>
  <c r="D3468" i="2" a="1"/>
  <c r="D3468" i="2"/>
  <c r="E3468" i="2"/>
  <c r="B3467" i="2" a="1"/>
  <c r="B3467" i="2"/>
  <c r="C3467" i="2"/>
  <c r="D3467" i="2" a="1"/>
  <c r="D3467" i="2"/>
  <c r="E3467" i="2"/>
  <c r="B3466" i="2" a="1"/>
  <c r="B3466" i="2"/>
  <c r="C3466" i="2"/>
  <c r="D3466" i="2" a="1"/>
  <c r="D3466" i="2"/>
  <c r="E3466" i="2"/>
  <c r="B3465" i="2" a="1"/>
  <c r="B3465" i="2"/>
  <c r="C3465" i="2"/>
  <c r="D3465" i="2" a="1"/>
  <c r="D3465" i="2"/>
  <c r="E3465" i="2"/>
  <c r="B3464" i="2" a="1"/>
  <c r="B3464" i="2"/>
  <c r="C3464" i="2"/>
  <c r="D3464" i="2" a="1"/>
  <c r="D3464" i="2"/>
  <c r="E3464" i="2"/>
  <c r="B3463" i="2" a="1"/>
  <c r="B3463" i="2"/>
  <c r="C3463" i="2"/>
  <c r="D3463" i="2" a="1"/>
  <c r="D3463" i="2"/>
  <c r="E3463" i="2"/>
  <c r="B3462" i="2" a="1"/>
  <c r="B3462" i="2"/>
  <c r="C3462" i="2"/>
  <c r="D3462" i="2" a="1"/>
  <c r="D3462" i="2"/>
  <c r="E3462" i="2"/>
  <c r="B3461" i="2" a="1"/>
  <c r="B3461" i="2"/>
  <c r="C3461" i="2"/>
  <c r="D3461" i="2" a="1"/>
  <c r="D3461" i="2"/>
  <c r="E3461" i="2"/>
  <c r="B3460" i="2" a="1"/>
  <c r="B3460" i="2"/>
  <c r="C3460" i="2"/>
  <c r="D3460" i="2" a="1"/>
  <c r="D3460" i="2"/>
  <c r="E3460" i="2"/>
  <c r="B3459" i="2" a="1"/>
  <c r="B3459" i="2"/>
  <c r="C3459" i="2"/>
  <c r="D3459" i="2" a="1"/>
  <c r="D3459" i="2"/>
  <c r="E3459" i="2"/>
  <c r="B3458" i="2" a="1"/>
  <c r="B3458" i="2"/>
  <c r="C3458" i="2"/>
  <c r="D3458" i="2" a="1"/>
  <c r="D3458" i="2"/>
  <c r="E3458" i="2"/>
  <c r="B3457" i="2" a="1"/>
  <c r="B3457" i="2"/>
  <c r="C3457" i="2"/>
  <c r="D3457" i="2" a="1"/>
  <c r="D3457" i="2"/>
  <c r="E3457" i="2"/>
  <c r="B3456" i="2" a="1"/>
  <c r="B3456" i="2"/>
  <c r="C3456" i="2"/>
  <c r="D3456" i="2" a="1"/>
  <c r="D3456" i="2"/>
  <c r="E3456" i="2"/>
  <c r="B3455" i="2" a="1"/>
  <c r="B3455" i="2"/>
  <c r="C3455" i="2"/>
  <c r="D3455" i="2" a="1"/>
  <c r="D3455" i="2"/>
  <c r="E3455" i="2"/>
  <c r="B3454" i="2" a="1"/>
  <c r="B3454" i="2"/>
  <c r="C3454" i="2"/>
  <c r="D3454" i="2" a="1"/>
  <c r="D3454" i="2"/>
  <c r="E3454" i="2"/>
  <c r="B3453" i="2" a="1"/>
  <c r="B3453" i="2"/>
  <c r="C3453" i="2"/>
  <c r="D3453" i="2" a="1"/>
  <c r="D3453" i="2"/>
  <c r="E3453" i="2"/>
  <c r="B3452" i="2" a="1"/>
  <c r="B3452" i="2"/>
  <c r="C3452" i="2"/>
  <c r="D3452" i="2" a="1"/>
  <c r="D3452" i="2"/>
  <c r="E3452" i="2"/>
  <c r="B3451" i="2" a="1"/>
  <c r="B3451" i="2"/>
  <c r="C3451" i="2"/>
  <c r="D3451" i="2" a="1"/>
  <c r="D3451" i="2"/>
  <c r="E3451" i="2"/>
  <c r="B3450" i="2" a="1"/>
  <c r="B3450" i="2"/>
  <c r="C3450" i="2"/>
  <c r="D3450" i="2" a="1"/>
  <c r="D3450" i="2"/>
  <c r="E3450" i="2"/>
  <c r="B3449" i="2" a="1"/>
  <c r="B3449" i="2"/>
  <c r="C3449" i="2"/>
  <c r="D3449" i="2" a="1"/>
  <c r="D3449" i="2"/>
  <c r="E3449" i="2"/>
  <c r="B3448" i="2" a="1"/>
  <c r="B3448" i="2"/>
  <c r="C3448" i="2"/>
  <c r="D3448" i="2" a="1"/>
  <c r="D3448" i="2"/>
  <c r="E3448" i="2"/>
  <c r="B3447" i="2" a="1"/>
  <c r="B3447" i="2"/>
  <c r="C3447" i="2"/>
  <c r="D3447" i="2" a="1"/>
  <c r="D3447" i="2"/>
  <c r="E3447" i="2"/>
  <c r="B3446" i="2" a="1"/>
  <c r="B3446" i="2"/>
  <c r="C3446" i="2"/>
  <c r="D3446" i="2" a="1"/>
  <c r="D3446" i="2"/>
  <c r="E3446" i="2"/>
  <c r="B3445" i="2" a="1"/>
  <c r="B3445" i="2"/>
  <c r="C3445" i="2"/>
  <c r="D3445" i="2" a="1"/>
  <c r="D3445" i="2"/>
  <c r="E3445" i="2"/>
  <c r="B3444" i="2" a="1"/>
  <c r="B3444" i="2"/>
  <c r="C3444" i="2"/>
  <c r="D3444" i="2" a="1"/>
  <c r="D3444" i="2"/>
  <c r="E3444" i="2"/>
  <c r="B3443" i="2" a="1"/>
  <c r="B3443" i="2"/>
  <c r="C3443" i="2"/>
  <c r="D3443" i="2" a="1"/>
  <c r="D3443" i="2"/>
  <c r="E3443" i="2"/>
  <c r="B3442" i="2" a="1"/>
  <c r="B3442" i="2"/>
  <c r="C3442" i="2"/>
  <c r="D3442" i="2" a="1"/>
  <c r="D3442" i="2"/>
  <c r="E3442" i="2"/>
  <c r="B3441" i="2" a="1"/>
  <c r="B3441" i="2"/>
  <c r="C3441" i="2"/>
  <c r="D3441" i="2" a="1"/>
  <c r="D3441" i="2"/>
  <c r="E3441" i="2"/>
  <c r="B3440" i="2" a="1"/>
  <c r="B3440" i="2"/>
  <c r="C3440" i="2"/>
  <c r="D3440" i="2" a="1"/>
  <c r="D3440" i="2"/>
  <c r="E3440" i="2"/>
  <c r="B3439" i="2" a="1"/>
  <c r="B3439" i="2"/>
  <c r="C3439" i="2"/>
  <c r="D3439" i="2" a="1"/>
  <c r="D3439" i="2"/>
  <c r="E3439" i="2"/>
  <c r="B3438" i="2" a="1"/>
  <c r="B3438" i="2"/>
  <c r="C3438" i="2"/>
  <c r="D3438" i="2" a="1"/>
  <c r="D3438" i="2"/>
  <c r="E3438" i="2"/>
  <c r="B3437" i="2" a="1"/>
  <c r="B3437" i="2"/>
  <c r="C3437" i="2"/>
  <c r="D3437" i="2" a="1"/>
  <c r="D3437" i="2"/>
  <c r="E3437" i="2"/>
  <c r="B3436" i="2" a="1"/>
  <c r="B3436" i="2"/>
  <c r="C3436" i="2"/>
  <c r="D3436" i="2" a="1"/>
  <c r="D3436" i="2"/>
  <c r="E3436" i="2"/>
  <c r="B3435" i="2" a="1"/>
  <c r="B3435" i="2"/>
  <c r="C3435" i="2"/>
  <c r="D3435" i="2" a="1"/>
  <c r="D3435" i="2"/>
  <c r="E3435" i="2"/>
  <c r="B3434" i="2" a="1"/>
  <c r="B3434" i="2"/>
  <c r="C3434" i="2"/>
  <c r="D3434" i="2" a="1"/>
  <c r="D3434" i="2"/>
  <c r="E3434" i="2"/>
  <c r="B3433" i="2" a="1"/>
  <c r="B3433" i="2"/>
  <c r="C3433" i="2"/>
  <c r="D3433" i="2" a="1"/>
  <c r="D3433" i="2"/>
  <c r="E3433" i="2"/>
  <c r="B3432" i="2" a="1"/>
  <c r="B3432" i="2"/>
  <c r="C3432" i="2"/>
  <c r="D3432" i="2" a="1"/>
  <c r="D3432" i="2"/>
  <c r="E3432" i="2"/>
  <c r="B3431" i="2" a="1"/>
  <c r="B3431" i="2"/>
  <c r="C3431" i="2"/>
  <c r="D3431" i="2" a="1"/>
  <c r="D3431" i="2"/>
  <c r="E3431" i="2"/>
  <c r="B3430" i="2" a="1"/>
  <c r="B3430" i="2"/>
  <c r="C3430" i="2"/>
  <c r="D3430" i="2" a="1"/>
  <c r="D3430" i="2"/>
  <c r="E3430" i="2"/>
  <c r="B3429" i="2" a="1"/>
  <c r="B3429" i="2"/>
  <c r="C3429" i="2"/>
  <c r="D3429" i="2" a="1"/>
  <c r="D3429" i="2"/>
  <c r="E3429" i="2"/>
  <c r="B3428" i="2" a="1"/>
  <c r="B3428" i="2"/>
  <c r="C3428" i="2"/>
  <c r="D3428" i="2" a="1"/>
  <c r="D3428" i="2"/>
  <c r="E3428" i="2"/>
  <c r="B3427" i="2" a="1"/>
  <c r="B3427" i="2"/>
  <c r="C3427" i="2"/>
  <c r="D3427" i="2" a="1"/>
  <c r="D3427" i="2"/>
  <c r="E3427" i="2"/>
  <c r="B3426" i="2" a="1"/>
  <c r="B3426" i="2"/>
  <c r="C3426" i="2"/>
  <c r="D3426" i="2" a="1"/>
  <c r="D3426" i="2"/>
  <c r="E3426" i="2"/>
  <c r="B3425" i="2" a="1"/>
  <c r="B3425" i="2"/>
  <c r="C3425" i="2"/>
  <c r="D3425" i="2" a="1"/>
  <c r="D3425" i="2"/>
  <c r="E3425" i="2"/>
  <c r="B3424" i="2" a="1"/>
  <c r="B3424" i="2"/>
  <c r="C3424" i="2"/>
  <c r="D3424" i="2" a="1"/>
  <c r="D3424" i="2"/>
  <c r="E3424" i="2"/>
  <c r="B3423" i="2" a="1"/>
  <c r="B3423" i="2"/>
  <c r="C3423" i="2"/>
  <c r="D3423" i="2" a="1"/>
  <c r="D3423" i="2"/>
  <c r="E3423" i="2"/>
  <c r="B3422" i="2" a="1"/>
  <c r="B3422" i="2"/>
  <c r="C3422" i="2"/>
  <c r="D3422" i="2" a="1"/>
  <c r="D3422" i="2"/>
  <c r="E3422" i="2"/>
  <c r="B3421" i="2" a="1"/>
  <c r="B3421" i="2"/>
  <c r="C3421" i="2"/>
  <c r="D3421" i="2" a="1"/>
  <c r="D3421" i="2"/>
  <c r="E3421" i="2"/>
  <c r="B3420" i="2" a="1"/>
  <c r="B3420" i="2"/>
  <c r="C3420" i="2"/>
  <c r="D3420" i="2" a="1"/>
  <c r="D3420" i="2"/>
  <c r="E3420" i="2"/>
  <c r="B3419" i="2" a="1"/>
  <c r="B3419" i="2"/>
  <c r="C3419" i="2"/>
  <c r="D3419" i="2" a="1"/>
  <c r="D3419" i="2"/>
  <c r="E3419" i="2"/>
  <c r="B3418" i="2" a="1"/>
  <c r="B3418" i="2"/>
  <c r="C3418" i="2"/>
  <c r="D3418" i="2" a="1"/>
  <c r="D3418" i="2"/>
  <c r="E3418" i="2"/>
  <c r="B3417" i="2" a="1"/>
  <c r="B3417" i="2"/>
  <c r="C3417" i="2"/>
  <c r="D3417" i="2" a="1"/>
  <c r="D3417" i="2"/>
  <c r="E3417" i="2"/>
  <c r="B3416" i="2" a="1"/>
  <c r="B3416" i="2"/>
  <c r="C3416" i="2"/>
  <c r="D3416" i="2" a="1"/>
  <c r="D3416" i="2"/>
  <c r="E3416" i="2"/>
  <c r="B3415" i="2" a="1"/>
  <c r="B3415" i="2"/>
  <c r="C3415" i="2"/>
  <c r="D3415" i="2" a="1"/>
  <c r="D3415" i="2"/>
  <c r="E3415" i="2"/>
  <c r="B3414" i="2" a="1"/>
  <c r="B3414" i="2"/>
  <c r="C3414" i="2"/>
  <c r="D3414" i="2" a="1"/>
  <c r="D3414" i="2"/>
  <c r="E3414" i="2"/>
  <c r="B3413" i="2" a="1"/>
  <c r="B3413" i="2"/>
  <c r="C3413" i="2"/>
  <c r="D3413" i="2" a="1"/>
  <c r="D3413" i="2"/>
  <c r="E3413" i="2"/>
  <c r="B3412" i="2" a="1"/>
  <c r="B3412" i="2"/>
  <c r="C3412" i="2"/>
  <c r="D3412" i="2" a="1"/>
  <c r="D3412" i="2"/>
  <c r="E3412" i="2"/>
  <c r="B3411" i="2" a="1"/>
  <c r="B3411" i="2"/>
  <c r="C3411" i="2"/>
  <c r="D3411" i="2" a="1"/>
  <c r="D3411" i="2"/>
  <c r="E3411" i="2"/>
  <c r="B3410" i="2" a="1"/>
  <c r="B3410" i="2"/>
  <c r="C3410" i="2"/>
  <c r="D3410" i="2" a="1"/>
  <c r="D3410" i="2"/>
  <c r="E3410" i="2"/>
  <c r="B3409" i="2" a="1"/>
  <c r="B3409" i="2"/>
  <c r="C3409" i="2"/>
  <c r="D3409" i="2" a="1"/>
  <c r="D3409" i="2"/>
  <c r="E3409" i="2"/>
  <c r="B3408" i="2" a="1"/>
  <c r="B3408" i="2"/>
  <c r="C3408" i="2"/>
  <c r="D3408" i="2" a="1"/>
  <c r="D3408" i="2"/>
  <c r="E3408" i="2"/>
  <c r="B3407" i="2" a="1"/>
  <c r="B3407" i="2"/>
  <c r="C3407" i="2"/>
  <c r="D3407" i="2" a="1"/>
  <c r="D3407" i="2"/>
  <c r="E3407" i="2"/>
  <c r="B3406" i="2" a="1"/>
  <c r="B3406" i="2"/>
  <c r="C3406" i="2"/>
  <c r="D3406" i="2" a="1"/>
  <c r="D3406" i="2"/>
  <c r="E3406" i="2"/>
  <c r="B3405" i="2" a="1"/>
  <c r="B3405" i="2"/>
  <c r="C3405" i="2"/>
  <c r="D3405" i="2" a="1"/>
  <c r="D3405" i="2"/>
  <c r="E3405" i="2"/>
  <c r="B3404" i="2" a="1"/>
  <c r="B3404" i="2"/>
  <c r="C3404" i="2"/>
  <c r="D3404" i="2" a="1"/>
  <c r="D3404" i="2"/>
  <c r="E3404" i="2"/>
  <c r="B3403" i="2" a="1"/>
  <c r="B3403" i="2"/>
  <c r="C3403" i="2"/>
  <c r="D3403" i="2" a="1"/>
  <c r="D3403" i="2"/>
  <c r="E3403" i="2"/>
  <c r="B3402" i="2" a="1"/>
  <c r="B3402" i="2"/>
  <c r="C3402" i="2"/>
  <c r="D3402" i="2" a="1"/>
  <c r="D3402" i="2"/>
  <c r="E3402" i="2"/>
  <c r="B3401" i="2" a="1"/>
  <c r="B3401" i="2"/>
  <c r="C3401" i="2"/>
  <c r="D3401" i="2" a="1"/>
  <c r="D3401" i="2"/>
  <c r="E3401" i="2"/>
  <c r="B3400" i="2" a="1"/>
  <c r="B3400" i="2"/>
  <c r="C3400" i="2"/>
  <c r="D3400" i="2" a="1"/>
  <c r="D3400" i="2"/>
  <c r="E3400" i="2"/>
  <c r="B3399" i="2" a="1"/>
  <c r="B3399" i="2"/>
  <c r="C3399" i="2"/>
  <c r="D3399" i="2" a="1"/>
  <c r="D3399" i="2"/>
  <c r="E3399" i="2"/>
  <c r="B3398" i="2" a="1"/>
  <c r="B3398" i="2"/>
  <c r="C3398" i="2"/>
  <c r="D3398" i="2" a="1"/>
  <c r="D3398" i="2"/>
  <c r="E3398" i="2"/>
  <c r="B3397" i="2" a="1"/>
  <c r="B3397" i="2"/>
  <c r="C3397" i="2"/>
  <c r="D3397" i="2" a="1"/>
  <c r="D3397" i="2"/>
  <c r="E3397" i="2"/>
  <c r="B3396" i="2" a="1"/>
  <c r="B3396" i="2"/>
  <c r="C3396" i="2"/>
  <c r="D3396" i="2" a="1"/>
  <c r="D3396" i="2"/>
  <c r="E3396" i="2"/>
  <c r="B3395" i="2" a="1"/>
  <c r="B3395" i="2"/>
  <c r="C3395" i="2"/>
  <c r="D3395" i="2" a="1"/>
  <c r="D3395" i="2"/>
  <c r="E3395" i="2"/>
  <c r="B3394" i="2" a="1"/>
  <c r="B3394" i="2"/>
  <c r="C3394" i="2"/>
  <c r="D3394" i="2" a="1"/>
  <c r="D3394" i="2"/>
  <c r="E3394" i="2"/>
  <c r="B3393" i="2" a="1"/>
  <c r="B3393" i="2"/>
  <c r="C3393" i="2"/>
  <c r="D3393" i="2" a="1"/>
  <c r="D3393" i="2"/>
  <c r="E3393" i="2"/>
  <c r="B3392" i="2" a="1"/>
  <c r="B3392" i="2"/>
  <c r="C3392" i="2"/>
  <c r="D3392" i="2" a="1"/>
  <c r="D3392" i="2"/>
  <c r="E3392" i="2"/>
  <c r="B3391" i="2" a="1"/>
  <c r="B3391" i="2"/>
  <c r="C3391" i="2"/>
  <c r="D3391" i="2" a="1"/>
  <c r="D3391" i="2"/>
  <c r="E3391" i="2"/>
  <c r="B3390" i="2" a="1"/>
  <c r="B3390" i="2"/>
  <c r="C3390" i="2"/>
  <c r="D3390" i="2" a="1"/>
  <c r="D3390" i="2"/>
  <c r="E3390" i="2"/>
  <c r="B3389" i="2" a="1"/>
  <c r="B3389" i="2"/>
  <c r="C3389" i="2"/>
  <c r="D3389" i="2" a="1"/>
  <c r="D3389" i="2"/>
  <c r="E3389" i="2"/>
  <c r="B3388" i="2" a="1"/>
  <c r="B3388" i="2"/>
  <c r="C3388" i="2"/>
  <c r="D3388" i="2" a="1"/>
  <c r="D3388" i="2"/>
  <c r="E3388" i="2"/>
  <c r="B3387" i="2" a="1"/>
  <c r="B3387" i="2"/>
  <c r="C3387" i="2"/>
  <c r="D3387" i="2" a="1"/>
  <c r="D3387" i="2"/>
  <c r="E3387" i="2"/>
  <c r="B3386" i="2" a="1"/>
  <c r="B3386" i="2"/>
  <c r="C3386" i="2"/>
  <c r="D3386" i="2" a="1"/>
  <c r="D3386" i="2"/>
  <c r="E3386" i="2"/>
  <c r="B3385" i="2" a="1"/>
  <c r="B3385" i="2"/>
  <c r="C3385" i="2"/>
  <c r="D3385" i="2" a="1"/>
  <c r="D3385" i="2"/>
  <c r="E3385" i="2"/>
  <c r="B3384" i="2" a="1"/>
  <c r="B3384" i="2"/>
  <c r="C3384" i="2"/>
  <c r="D3384" i="2" a="1"/>
  <c r="D3384" i="2"/>
  <c r="E3384" i="2"/>
  <c r="B3383" i="2" a="1"/>
  <c r="B3383" i="2"/>
  <c r="C3383" i="2"/>
  <c r="D3383" i="2" a="1"/>
  <c r="D3383" i="2"/>
  <c r="E3383" i="2"/>
  <c r="B3382" i="2" a="1"/>
  <c r="B3382" i="2"/>
  <c r="C3382" i="2"/>
  <c r="D3382" i="2" a="1"/>
  <c r="D3382" i="2"/>
  <c r="E3382" i="2"/>
  <c r="B3381" i="2" a="1"/>
  <c r="B3381" i="2"/>
  <c r="C3381" i="2"/>
  <c r="D3381" i="2" a="1"/>
  <c r="D3381" i="2"/>
  <c r="E3381" i="2"/>
  <c r="B3380" i="2" a="1"/>
  <c r="B3380" i="2"/>
  <c r="C3380" i="2"/>
  <c r="D3380" i="2" a="1"/>
  <c r="D3380" i="2"/>
  <c r="E3380" i="2"/>
  <c r="B3379" i="2" a="1"/>
  <c r="B3379" i="2"/>
  <c r="C3379" i="2"/>
  <c r="D3379" i="2" a="1"/>
  <c r="D3379" i="2"/>
  <c r="E3379" i="2"/>
  <c r="B3378" i="2" a="1"/>
  <c r="B3378" i="2"/>
  <c r="C3378" i="2"/>
  <c r="D3378" i="2" a="1"/>
  <c r="D3378" i="2"/>
  <c r="E3378" i="2"/>
  <c r="B3377" i="2" a="1"/>
  <c r="B3377" i="2"/>
  <c r="C3377" i="2"/>
  <c r="D3377" i="2" a="1"/>
  <c r="D3377" i="2"/>
  <c r="E3377" i="2"/>
  <c r="B3376" i="2" a="1"/>
  <c r="B3376" i="2"/>
  <c r="C3376" i="2"/>
  <c r="D3376" i="2" a="1"/>
  <c r="D3376" i="2"/>
  <c r="E3376" i="2"/>
  <c r="B3375" i="2" a="1"/>
  <c r="B3375" i="2"/>
  <c r="C3375" i="2"/>
  <c r="D3375" i="2" a="1"/>
  <c r="D3375" i="2"/>
  <c r="E3375" i="2"/>
  <c r="B3374" i="2" a="1"/>
  <c r="B3374" i="2"/>
  <c r="C3374" i="2"/>
  <c r="D3374" i="2" a="1"/>
  <c r="D3374" i="2"/>
  <c r="E3374" i="2"/>
  <c r="B3373" i="2" a="1"/>
  <c r="B3373" i="2"/>
  <c r="C3373" i="2"/>
  <c r="D3373" i="2" a="1"/>
  <c r="D3373" i="2"/>
  <c r="E3373" i="2"/>
  <c r="B3372" i="2" a="1"/>
  <c r="B3372" i="2"/>
  <c r="C3372" i="2"/>
  <c r="D3372" i="2" a="1"/>
  <c r="D3372" i="2"/>
  <c r="E3372" i="2"/>
  <c r="B3371" i="2" a="1"/>
  <c r="B3371" i="2"/>
  <c r="C3371" i="2"/>
  <c r="D3371" i="2" a="1"/>
  <c r="D3371" i="2"/>
  <c r="E3371" i="2"/>
  <c r="B3370" i="2" a="1"/>
  <c r="B3370" i="2"/>
  <c r="C3370" i="2"/>
  <c r="D3370" i="2" a="1"/>
  <c r="D3370" i="2"/>
  <c r="E3370" i="2"/>
  <c r="B3369" i="2" a="1"/>
  <c r="B3369" i="2"/>
  <c r="C3369" i="2"/>
  <c r="D3369" i="2" a="1"/>
  <c r="D3369" i="2"/>
  <c r="E3369" i="2"/>
  <c r="B3368" i="2" a="1"/>
  <c r="B3368" i="2"/>
  <c r="C3368" i="2"/>
  <c r="D3368" i="2" a="1"/>
  <c r="D3368" i="2"/>
  <c r="E3368" i="2"/>
  <c r="B3367" i="2" a="1"/>
  <c r="B3367" i="2"/>
  <c r="C3367" i="2"/>
  <c r="D3367" i="2" a="1"/>
  <c r="D3367" i="2"/>
  <c r="E3367" i="2"/>
  <c r="B3366" i="2" a="1"/>
  <c r="B3366" i="2"/>
  <c r="C3366" i="2"/>
  <c r="D3366" i="2" a="1"/>
  <c r="D3366" i="2"/>
  <c r="E3366" i="2"/>
  <c r="B3365" i="2" a="1"/>
  <c r="B3365" i="2"/>
  <c r="C3365" i="2"/>
  <c r="D3365" i="2" a="1"/>
  <c r="D3365" i="2"/>
  <c r="E3365" i="2"/>
  <c r="B3364" i="2" a="1"/>
  <c r="B3364" i="2"/>
  <c r="C3364" i="2"/>
  <c r="D3364" i="2" a="1"/>
  <c r="D3364" i="2"/>
  <c r="E3364" i="2"/>
  <c r="B3363" i="2" a="1"/>
  <c r="B3363" i="2"/>
  <c r="C3363" i="2"/>
  <c r="D3363" i="2" a="1"/>
  <c r="D3363" i="2"/>
  <c r="E3363" i="2"/>
  <c r="B3362" i="2" a="1"/>
  <c r="B3362" i="2"/>
  <c r="C3362" i="2"/>
  <c r="D3362" i="2" a="1"/>
  <c r="D3362" i="2"/>
  <c r="E3362" i="2"/>
  <c r="B3361" i="2" a="1"/>
  <c r="B3361" i="2"/>
  <c r="C3361" i="2"/>
  <c r="D3361" i="2" a="1"/>
  <c r="D3361" i="2"/>
  <c r="E3361" i="2"/>
  <c r="B3360" i="2" a="1"/>
  <c r="B3360" i="2"/>
  <c r="C3360" i="2"/>
  <c r="D3360" i="2" a="1"/>
  <c r="D3360" i="2"/>
  <c r="E3360" i="2"/>
  <c r="B3359" i="2" a="1"/>
  <c r="B3359" i="2"/>
  <c r="C3359" i="2"/>
  <c r="D3359" i="2" a="1"/>
  <c r="D3359" i="2"/>
  <c r="E3359" i="2"/>
  <c r="B3358" i="2" a="1"/>
  <c r="B3358" i="2"/>
  <c r="C3358" i="2"/>
  <c r="D3358" i="2" a="1"/>
  <c r="D3358" i="2"/>
  <c r="E3358" i="2"/>
  <c r="B3357" i="2" a="1"/>
  <c r="B3357" i="2"/>
  <c r="C3357" i="2"/>
  <c r="D3357" i="2" a="1"/>
  <c r="D3357" i="2"/>
  <c r="E3357" i="2"/>
  <c r="B3356" i="2" a="1"/>
  <c r="B3356" i="2"/>
  <c r="C3356" i="2"/>
  <c r="D3356" i="2" a="1"/>
  <c r="D3356" i="2"/>
  <c r="E3356" i="2"/>
  <c r="B3355" i="2" a="1"/>
  <c r="B3355" i="2"/>
  <c r="C3355" i="2"/>
  <c r="D3355" i="2" a="1"/>
  <c r="D3355" i="2"/>
  <c r="E3355" i="2"/>
  <c r="B3354" i="2" a="1"/>
  <c r="B3354" i="2"/>
  <c r="C3354" i="2"/>
  <c r="D3354" i="2" a="1"/>
  <c r="D3354" i="2"/>
  <c r="E3354" i="2"/>
  <c r="B3353" i="2" a="1"/>
  <c r="B3353" i="2"/>
  <c r="C3353" i="2"/>
  <c r="D3353" i="2" a="1"/>
  <c r="D3353" i="2"/>
  <c r="E3353" i="2"/>
  <c r="B3352" i="2" a="1"/>
  <c r="B3352" i="2"/>
  <c r="C3352" i="2"/>
  <c r="D3352" i="2" a="1"/>
  <c r="D3352" i="2"/>
  <c r="E3352" i="2"/>
  <c r="B3351" i="2" a="1"/>
  <c r="B3351" i="2"/>
  <c r="C3351" i="2"/>
  <c r="D3351" i="2" a="1"/>
  <c r="D3351" i="2"/>
  <c r="E3351" i="2"/>
  <c r="B3350" i="2" a="1"/>
  <c r="B3350" i="2"/>
  <c r="C3350" i="2"/>
  <c r="D3350" i="2" a="1"/>
  <c r="D3350" i="2"/>
  <c r="E3350" i="2"/>
  <c r="B3349" i="2" a="1"/>
  <c r="B3349" i="2"/>
  <c r="C3349" i="2"/>
  <c r="D3349" i="2" a="1"/>
  <c r="D3349" i="2"/>
  <c r="E3349" i="2"/>
  <c r="B3348" i="2" a="1"/>
  <c r="B3348" i="2"/>
  <c r="C3348" i="2"/>
  <c r="D3348" i="2" a="1"/>
  <c r="D3348" i="2"/>
  <c r="E3348" i="2"/>
  <c r="B3347" i="2" a="1"/>
  <c r="B3347" i="2"/>
  <c r="C3347" i="2"/>
  <c r="D3347" i="2" a="1"/>
  <c r="D3347" i="2"/>
  <c r="E3347" i="2"/>
  <c r="B3346" i="2" a="1"/>
  <c r="B3346" i="2"/>
  <c r="C3346" i="2"/>
  <c r="D3346" i="2" a="1"/>
  <c r="D3346" i="2"/>
  <c r="E3346" i="2"/>
  <c r="B3345" i="2" a="1"/>
  <c r="B3345" i="2"/>
  <c r="C3345" i="2"/>
  <c r="D3345" i="2" a="1"/>
  <c r="D3345" i="2"/>
  <c r="E3345" i="2"/>
  <c r="B3344" i="2" a="1"/>
  <c r="B3344" i="2"/>
  <c r="C3344" i="2"/>
  <c r="D3344" i="2" a="1"/>
  <c r="D3344" i="2"/>
  <c r="E3344" i="2"/>
  <c r="B3343" i="2" a="1"/>
  <c r="B3343" i="2"/>
  <c r="C3343" i="2"/>
  <c r="D3343" i="2" a="1"/>
  <c r="D3343" i="2"/>
  <c r="E3343" i="2"/>
  <c r="B3342" i="2" a="1"/>
  <c r="B3342" i="2"/>
  <c r="C3342" i="2"/>
  <c r="D3342" i="2" a="1"/>
  <c r="D3342" i="2"/>
  <c r="E3342" i="2"/>
  <c r="B3341" i="2" a="1"/>
  <c r="B3341" i="2"/>
  <c r="C3341" i="2"/>
  <c r="D3341" i="2" a="1"/>
  <c r="D3341" i="2"/>
  <c r="E3341" i="2"/>
  <c r="B3340" i="2" a="1"/>
  <c r="B3340" i="2"/>
  <c r="C3340" i="2"/>
  <c r="D3340" i="2" a="1"/>
  <c r="D3340" i="2"/>
  <c r="E3340" i="2"/>
  <c r="B3339" i="2" a="1"/>
  <c r="B3339" i="2"/>
  <c r="C3339" i="2"/>
  <c r="D3339" i="2" a="1"/>
  <c r="D3339" i="2"/>
  <c r="E3339" i="2"/>
  <c r="B3338" i="2" a="1"/>
  <c r="B3338" i="2"/>
  <c r="C3338" i="2"/>
  <c r="D3338" i="2" a="1"/>
  <c r="D3338" i="2"/>
  <c r="E3338" i="2"/>
  <c r="B3337" i="2" a="1"/>
  <c r="B3337" i="2"/>
  <c r="C3337" i="2"/>
  <c r="D3337" i="2" a="1"/>
  <c r="D3337" i="2"/>
  <c r="E3337" i="2"/>
  <c r="B3336" i="2" a="1"/>
  <c r="B3336" i="2"/>
  <c r="C3336" i="2"/>
  <c r="D3336" i="2" a="1"/>
  <c r="D3336" i="2"/>
  <c r="E3336" i="2"/>
  <c r="B3335" i="2" a="1"/>
  <c r="B3335" i="2"/>
  <c r="C3335" i="2"/>
  <c r="D3335" i="2" a="1"/>
  <c r="D3335" i="2"/>
  <c r="E3335" i="2"/>
  <c r="B3334" i="2" a="1"/>
  <c r="B3334" i="2"/>
  <c r="C3334" i="2"/>
  <c r="D3334" i="2" a="1"/>
  <c r="D3334" i="2"/>
  <c r="E3334" i="2"/>
  <c r="B3333" i="2" a="1"/>
  <c r="B3333" i="2"/>
  <c r="C3333" i="2"/>
  <c r="D3333" i="2" a="1"/>
  <c r="D3333" i="2"/>
  <c r="E3333" i="2"/>
  <c r="B3332" i="2" a="1"/>
  <c r="B3332" i="2"/>
  <c r="C3332" i="2"/>
  <c r="D3332" i="2" a="1"/>
  <c r="D3332" i="2"/>
  <c r="E3332" i="2"/>
  <c r="B3331" i="2" a="1"/>
  <c r="B3331" i="2"/>
  <c r="C3331" i="2"/>
  <c r="D3331" i="2" a="1"/>
  <c r="D3331" i="2"/>
  <c r="E3331" i="2"/>
  <c r="B3330" i="2" a="1"/>
  <c r="B3330" i="2"/>
  <c r="C3330" i="2"/>
  <c r="D3330" i="2" a="1"/>
  <c r="D3330" i="2"/>
  <c r="E3330" i="2"/>
  <c r="B3329" i="2" a="1"/>
  <c r="B3329" i="2"/>
  <c r="C3329" i="2"/>
  <c r="D3329" i="2" a="1"/>
  <c r="D3329" i="2"/>
  <c r="E3329" i="2"/>
  <c r="B3328" i="2" a="1"/>
  <c r="B3328" i="2"/>
  <c r="C3328" i="2"/>
  <c r="D3328" i="2" a="1"/>
  <c r="D3328" i="2"/>
  <c r="E3328" i="2"/>
  <c r="B3327" i="2" a="1"/>
  <c r="B3327" i="2"/>
  <c r="C3327" i="2"/>
  <c r="D3327" i="2" a="1"/>
  <c r="D3327" i="2"/>
  <c r="E3327" i="2"/>
  <c r="B3326" i="2" a="1"/>
  <c r="B3326" i="2"/>
  <c r="C3326" i="2"/>
  <c r="D3326" i="2" a="1"/>
  <c r="D3326" i="2"/>
  <c r="E3326" i="2"/>
  <c r="B3325" i="2" a="1"/>
  <c r="B3325" i="2"/>
  <c r="C3325" i="2"/>
  <c r="D3325" i="2" a="1"/>
  <c r="D3325" i="2"/>
  <c r="E3325" i="2"/>
  <c r="B3324" i="2" a="1"/>
  <c r="B3324" i="2"/>
  <c r="C3324" i="2"/>
  <c r="D3324" i="2" a="1"/>
  <c r="D3324" i="2"/>
  <c r="E3324" i="2"/>
  <c r="B3323" i="2" a="1"/>
  <c r="B3323" i="2"/>
  <c r="C3323" i="2"/>
  <c r="D3323" i="2" a="1"/>
  <c r="D3323" i="2"/>
  <c r="E3323" i="2"/>
  <c r="B3322" i="2" a="1"/>
  <c r="B3322" i="2"/>
  <c r="C3322" i="2"/>
  <c r="D3322" i="2" a="1"/>
  <c r="D3322" i="2"/>
  <c r="E3322" i="2"/>
  <c r="B3321" i="2" a="1"/>
  <c r="B3321" i="2"/>
  <c r="C3321" i="2"/>
  <c r="D3321" i="2" a="1"/>
  <c r="D3321" i="2"/>
  <c r="E3321" i="2"/>
  <c r="B3320" i="2" a="1"/>
  <c r="B3320" i="2"/>
  <c r="C3320" i="2"/>
  <c r="D3320" i="2" a="1"/>
  <c r="D3320" i="2"/>
  <c r="E3320" i="2"/>
  <c r="B3319" i="2" a="1"/>
  <c r="B3319" i="2"/>
  <c r="C3319" i="2"/>
  <c r="D3319" i="2" a="1"/>
  <c r="D3319" i="2"/>
  <c r="E3319" i="2"/>
  <c r="B3318" i="2" a="1"/>
  <c r="B3318" i="2"/>
  <c r="C3318" i="2"/>
  <c r="D3318" i="2" a="1"/>
  <c r="D3318" i="2"/>
  <c r="E3318" i="2"/>
  <c r="B3317" i="2" a="1"/>
  <c r="B3317" i="2"/>
  <c r="C3317" i="2"/>
  <c r="D3317" i="2" a="1"/>
  <c r="D3317" i="2"/>
  <c r="E3317" i="2"/>
  <c r="B3316" i="2" a="1"/>
  <c r="B3316" i="2"/>
  <c r="C3316" i="2"/>
  <c r="D3316" i="2" a="1"/>
  <c r="D3316" i="2"/>
  <c r="E3316" i="2"/>
  <c r="B3315" i="2" a="1"/>
  <c r="B3315" i="2"/>
  <c r="C3315" i="2"/>
  <c r="D3315" i="2" a="1"/>
  <c r="D3315" i="2"/>
  <c r="E3315" i="2"/>
  <c r="B3314" i="2" a="1"/>
  <c r="B3314" i="2"/>
  <c r="C3314" i="2"/>
  <c r="D3314" i="2" a="1"/>
  <c r="D3314" i="2"/>
  <c r="E3314" i="2"/>
  <c r="B3313" i="2" a="1"/>
  <c r="B3313" i="2"/>
  <c r="C3313" i="2"/>
  <c r="D3313" i="2" a="1"/>
  <c r="D3313" i="2"/>
  <c r="E3313" i="2"/>
  <c r="B3312" i="2" a="1"/>
  <c r="B3312" i="2"/>
  <c r="C3312" i="2"/>
  <c r="D3312" i="2" a="1"/>
  <c r="D3312" i="2"/>
  <c r="E3312" i="2"/>
  <c r="B3311" i="2" a="1"/>
  <c r="B3311" i="2"/>
  <c r="C3311" i="2"/>
  <c r="D3311" i="2" a="1"/>
  <c r="D3311" i="2"/>
  <c r="E3311" i="2"/>
  <c r="B3310" i="2" a="1"/>
  <c r="B3310" i="2"/>
  <c r="C3310" i="2"/>
  <c r="D3310" i="2" a="1"/>
  <c r="D3310" i="2"/>
  <c r="E3310" i="2"/>
  <c r="B3309" i="2" a="1"/>
  <c r="B3309" i="2"/>
  <c r="C3309" i="2"/>
  <c r="D3309" i="2" a="1"/>
  <c r="D3309" i="2"/>
  <c r="E3309" i="2"/>
  <c r="B3308" i="2" a="1"/>
  <c r="B3308" i="2"/>
  <c r="C3308" i="2"/>
  <c r="D3308" i="2" a="1"/>
  <c r="D3308" i="2"/>
  <c r="E3308" i="2"/>
  <c r="B3307" i="2" a="1"/>
  <c r="B3307" i="2"/>
  <c r="C3307" i="2"/>
  <c r="D3307" i="2" a="1"/>
  <c r="D3307" i="2"/>
  <c r="E3307" i="2"/>
  <c r="B3306" i="2" a="1"/>
  <c r="B3306" i="2"/>
  <c r="C3306" i="2"/>
  <c r="D3306" i="2" a="1"/>
  <c r="D3306" i="2"/>
  <c r="E3306" i="2"/>
  <c r="B3305" i="2" a="1"/>
  <c r="B3305" i="2"/>
  <c r="C3305" i="2"/>
  <c r="D3305" i="2" a="1"/>
  <c r="D3305" i="2"/>
  <c r="E3305" i="2"/>
  <c r="B3304" i="2" a="1"/>
  <c r="B3304" i="2"/>
  <c r="C3304" i="2"/>
  <c r="D3304" i="2" a="1"/>
  <c r="D3304" i="2"/>
  <c r="E3304" i="2"/>
  <c r="B3303" i="2" a="1"/>
  <c r="B3303" i="2"/>
  <c r="C3303" i="2"/>
  <c r="D3303" i="2" a="1"/>
  <c r="D3303" i="2"/>
  <c r="E3303" i="2"/>
  <c r="B3302" i="2" a="1"/>
  <c r="B3302" i="2"/>
  <c r="C3302" i="2"/>
  <c r="D3302" i="2" a="1"/>
  <c r="D3302" i="2"/>
  <c r="E3302" i="2"/>
  <c r="B3301" i="2" a="1"/>
  <c r="B3301" i="2"/>
  <c r="C3301" i="2"/>
  <c r="D3301" i="2" a="1"/>
  <c r="D3301" i="2"/>
  <c r="E3301" i="2"/>
  <c r="B3300" i="2" a="1"/>
  <c r="B3300" i="2"/>
  <c r="C3300" i="2"/>
  <c r="D3300" i="2" a="1"/>
  <c r="D3300" i="2"/>
  <c r="E3300" i="2"/>
  <c r="B3299" i="2" a="1"/>
  <c r="B3299" i="2"/>
  <c r="C3299" i="2"/>
  <c r="D3299" i="2" a="1"/>
  <c r="D3299" i="2"/>
  <c r="E3299" i="2"/>
  <c r="B3298" i="2" a="1"/>
  <c r="B3298" i="2"/>
  <c r="C3298" i="2"/>
  <c r="D3298" i="2" a="1"/>
  <c r="D3298" i="2"/>
  <c r="E3298" i="2"/>
  <c r="B3297" i="2" a="1"/>
  <c r="B3297" i="2"/>
  <c r="C3297" i="2"/>
  <c r="D3297" i="2" a="1"/>
  <c r="D3297" i="2"/>
  <c r="E3297" i="2"/>
  <c r="B3296" i="2" a="1"/>
  <c r="B3296" i="2"/>
  <c r="C3296" i="2"/>
  <c r="D3296" i="2" a="1"/>
  <c r="D3296" i="2"/>
  <c r="E3296" i="2"/>
  <c r="B3295" i="2" a="1"/>
  <c r="B3295" i="2"/>
  <c r="C3295" i="2"/>
  <c r="D3295" i="2" a="1"/>
  <c r="D3295" i="2"/>
  <c r="E3295" i="2"/>
  <c r="B3294" i="2" a="1"/>
  <c r="B3294" i="2"/>
  <c r="C3294" i="2"/>
  <c r="D3294" i="2" a="1"/>
  <c r="D3294" i="2"/>
  <c r="E3294" i="2"/>
  <c r="B3293" i="2" a="1"/>
  <c r="B3293" i="2"/>
  <c r="C3293" i="2"/>
  <c r="D3293" i="2" a="1"/>
  <c r="D3293" i="2"/>
  <c r="E3293" i="2"/>
  <c r="B3292" i="2" a="1"/>
  <c r="B3292" i="2"/>
  <c r="C3292" i="2"/>
  <c r="D3292" i="2" a="1"/>
  <c r="D3292" i="2"/>
  <c r="E3292" i="2"/>
  <c r="B3291" i="2" a="1"/>
  <c r="B3291" i="2"/>
  <c r="C3291" i="2"/>
  <c r="D3291" i="2" a="1"/>
  <c r="D3291" i="2"/>
  <c r="E3291" i="2"/>
  <c r="B3290" i="2" a="1"/>
  <c r="B3290" i="2"/>
  <c r="C3290" i="2"/>
  <c r="D3290" i="2" a="1"/>
  <c r="D3290" i="2"/>
  <c r="E3290" i="2"/>
  <c r="B3289" i="2" a="1"/>
  <c r="B3289" i="2"/>
  <c r="C3289" i="2"/>
  <c r="D3289" i="2" a="1"/>
  <c r="D3289" i="2"/>
  <c r="E3289" i="2"/>
  <c r="B3288" i="2" a="1"/>
  <c r="B3288" i="2"/>
  <c r="C3288" i="2"/>
  <c r="D3288" i="2" a="1"/>
  <c r="D3288" i="2"/>
  <c r="E3288" i="2"/>
  <c r="B3287" i="2" a="1"/>
  <c r="B3287" i="2"/>
  <c r="C3287" i="2"/>
  <c r="D3287" i="2" a="1"/>
  <c r="D3287" i="2"/>
  <c r="E3287" i="2"/>
  <c r="B3286" i="2" a="1"/>
  <c r="B3286" i="2"/>
  <c r="C3286" i="2"/>
  <c r="D3286" i="2" a="1"/>
  <c r="D3286" i="2"/>
  <c r="E3286" i="2"/>
  <c r="B3285" i="2" a="1"/>
  <c r="B3285" i="2"/>
  <c r="C3285" i="2"/>
  <c r="D3285" i="2" a="1"/>
  <c r="D3285" i="2"/>
  <c r="E3285" i="2"/>
  <c r="B3284" i="2" a="1"/>
  <c r="B3284" i="2"/>
  <c r="C3284" i="2"/>
  <c r="D3284" i="2" a="1"/>
  <c r="D3284" i="2"/>
  <c r="E3284" i="2"/>
  <c r="B3283" i="2" a="1"/>
  <c r="B3283" i="2"/>
  <c r="C3283" i="2"/>
  <c r="D3283" i="2" a="1"/>
  <c r="D3283" i="2"/>
  <c r="E3283" i="2"/>
  <c r="B3282" i="2" a="1"/>
  <c r="B3282" i="2"/>
  <c r="C3282" i="2"/>
  <c r="D3282" i="2" a="1"/>
  <c r="D3282" i="2"/>
  <c r="E3282" i="2"/>
  <c r="B3281" i="2" a="1"/>
  <c r="B3281" i="2"/>
  <c r="C3281" i="2"/>
  <c r="D3281" i="2" a="1"/>
  <c r="D3281" i="2"/>
  <c r="E3281" i="2"/>
  <c r="B3280" i="2" a="1"/>
  <c r="B3280" i="2"/>
  <c r="C3280" i="2"/>
  <c r="D3280" i="2" a="1"/>
  <c r="D3280" i="2"/>
  <c r="E3280" i="2"/>
  <c r="B3279" i="2" a="1"/>
  <c r="B3279" i="2"/>
  <c r="C3279" i="2"/>
  <c r="D3279" i="2" a="1"/>
  <c r="D3279" i="2"/>
  <c r="E3279" i="2"/>
  <c r="B3278" i="2" a="1"/>
  <c r="B3278" i="2"/>
  <c r="C3278" i="2"/>
  <c r="D3278" i="2" a="1"/>
  <c r="D3278" i="2"/>
  <c r="E3278" i="2"/>
  <c r="B3277" i="2" a="1"/>
  <c r="B3277" i="2"/>
  <c r="C3277" i="2"/>
  <c r="D3277" i="2" a="1"/>
  <c r="D3277" i="2"/>
  <c r="E3277" i="2"/>
  <c r="B3276" i="2" a="1"/>
  <c r="B3276" i="2"/>
  <c r="C3276" i="2"/>
  <c r="D3276" i="2" a="1"/>
  <c r="D3276" i="2"/>
  <c r="E3276" i="2"/>
  <c r="B3275" i="2" a="1"/>
  <c r="B3275" i="2"/>
  <c r="C3275" i="2"/>
  <c r="D3275" i="2" a="1"/>
  <c r="D3275" i="2"/>
  <c r="E3275" i="2"/>
  <c r="B3274" i="2" a="1"/>
  <c r="B3274" i="2"/>
  <c r="C3274" i="2"/>
  <c r="D3274" i="2" a="1"/>
  <c r="D3274" i="2"/>
  <c r="E3274" i="2"/>
  <c r="B3273" i="2" a="1"/>
  <c r="B3273" i="2"/>
  <c r="C3273" i="2"/>
  <c r="D3273" i="2" a="1"/>
  <c r="D3273" i="2"/>
  <c r="E3273" i="2"/>
  <c r="B3272" i="2" a="1"/>
  <c r="B3272" i="2"/>
  <c r="C3272" i="2"/>
  <c r="D3272" i="2" a="1"/>
  <c r="D3272" i="2"/>
  <c r="E3272" i="2"/>
  <c r="B3271" i="2" a="1"/>
  <c r="B3271" i="2"/>
  <c r="C3271" i="2"/>
  <c r="D3271" i="2" a="1"/>
  <c r="D3271" i="2"/>
  <c r="E3271" i="2"/>
  <c r="B3270" i="2" a="1"/>
  <c r="B3270" i="2"/>
  <c r="C3270" i="2"/>
  <c r="D3270" i="2" a="1"/>
  <c r="D3270" i="2"/>
  <c r="E3270" i="2"/>
  <c r="B3269" i="2" a="1"/>
  <c r="B3269" i="2"/>
  <c r="C3269" i="2"/>
  <c r="D3269" i="2" a="1"/>
  <c r="D3269" i="2"/>
  <c r="E3269" i="2"/>
  <c r="B3268" i="2" a="1"/>
  <c r="B3268" i="2"/>
  <c r="C3268" i="2"/>
  <c r="D3268" i="2" a="1"/>
  <c r="D3268" i="2"/>
  <c r="E3268" i="2"/>
  <c r="B3267" i="2" a="1"/>
  <c r="B3267" i="2"/>
  <c r="C3267" i="2"/>
  <c r="D3267" i="2" a="1"/>
  <c r="D3267" i="2"/>
  <c r="E3267" i="2"/>
  <c r="B3266" i="2" a="1"/>
  <c r="B3266" i="2"/>
  <c r="C3266" i="2"/>
  <c r="D3266" i="2" a="1"/>
  <c r="D3266" i="2"/>
  <c r="E3266" i="2"/>
  <c r="B3265" i="2" a="1"/>
  <c r="B3265" i="2"/>
  <c r="C3265" i="2"/>
  <c r="D3265" i="2" a="1"/>
  <c r="D3265" i="2"/>
  <c r="E3265" i="2"/>
  <c r="B3264" i="2" a="1"/>
  <c r="B3264" i="2"/>
  <c r="C3264" i="2"/>
  <c r="D3264" i="2" a="1"/>
  <c r="D3264" i="2"/>
  <c r="E3264" i="2"/>
  <c r="B3263" i="2" a="1"/>
  <c r="B3263" i="2"/>
  <c r="C3263" i="2"/>
  <c r="D3263" i="2" a="1"/>
  <c r="D3263" i="2"/>
  <c r="E3263" i="2"/>
  <c r="B3262" i="2" a="1"/>
  <c r="B3262" i="2"/>
  <c r="C3262" i="2"/>
  <c r="D3262" i="2" a="1"/>
  <c r="D3262" i="2"/>
  <c r="E3262" i="2"/>
  <c r="B3261" i="2" a="1"/>
  <c r="B3261" i="2"/>
  <c r="C3261" i="2"/>
  <c r="D3261" i="2" a="1"/>
  <c r="D3261" i="2"/>
  <c r="E3261" i="2"/>
  <c r="B3260" i="2" a="1"/>
  <c r="B3260" i="2"/>
  <c r="C3260" i="2"/>
  <c r="D3260" i="2" a="1"/>
  <c r="D3260" i="2"/>
  <c r="E3260" i="2"/>
  <c r="B3259" i="2" a="1"/>
  <c r="B3259" i="2"/>
  <c r="C3259" i="2"/>
  <c r="D3259" i="2" a="1"/>
  <c r="D3259" i="2"/>
  <c r="E3259" i="2"/>
  <c r="B3258" i="2" a="1"/>
  <c r="B3258" i="2"/>
  <c r="C3258" i="2"/>
  <c r="D3258" i="2" a="1"/>
  <c r="D3258" i="2"/>
  <c r="E3258" i="2"/>
  <c r="B3257" i="2" a="1"/>
  <c r="B3257" i="2"/>
  <c r="C3257" i="2"/>
  <c r="D3257" i="2" a="1"/>
  <c r="D3257" i="2"/>
  <c r="E3257" i="2"/>
  <c r="B3256" i="2" a="1"/>
  <c r="B3256" i="2"/>
  <c r="C3256" i="2"/>
  <c r="D3256" i="2" a="1"/>
  <c r="D3256" i="2"/>
  <c r="E3256" i="2"/>
  <c r="B3255" i="2" a="1"/>
  <c r="B3255" i="2"/>
  <c r="C3255" i="2"/>
  <c r="D3255" i="2" a="1"/>
  <c r="D3255" i="2"/>
  <c r="E3255" i="2"/>
  <c r="B3254" i="2" a="1"/>
  <c r="B3254" i="2"/>
  <c r="C3254" i="2"/>
  <c r="D3254" i="2" a="1"/>
  <c r="D3254" i="2"/>
  <c r="E3254" i="2"/>
  <c r="B3253" i="2" a="1"/>
  <c r="B3253" i="2"/>
  <c r="C3253" i="2"/>
  <c r="D3253" i="2" a="1"/>
  <c r="D3253" i="2"/>
  <c r="E3253" i="2"/>
  <c r="B3252" i="2" a="1"/>
  <c r="B3252" i="2"/>
  <c r="C3252" i="2"/>
  <c r="D3252" i="2" a="1"/>
  <c r="D3252" i="2"/>
  <c r="E3252" i="2"/>
  <c r="B3251" i="2" a="1"/>
  <c r="B3251" i="2"/>
  <c r="C3251" i="2"/>
  <c r="D3251" i="2" a="1"/>
  <c r="D3251" i="2"/>
  <c r="E3251" i="2"/>
  <c r="B3250" i="2" a="1"/>
  <c r="B3250" i="2"/>
  <c r="C3250" i="2"/>
  <c r="D3250" i="2" a="1"/>
  <c r="D3250" i="2"/>
  <c r="E3250" i="2"/>
  <c r="B3249" i="2" a="1"/>
  <c r="B3249" i="2"/>
  <c r="C3249" i="2"/>
  <c r="D3249" i="2" a="1"/>
  <c r="D3249" i="2"/>
  <c r="E3249" i="2"/>
  <c r="B3248" i="2" a="1"/>
  <c r="B3248" i="2"/>
  <c r="C3248" i="2"/>
  <c r="D3248" i="2" a="1"/>
  <c r="D3248" i="2"/>
  <c r="E3248" i="2"/>
  <c r="B3247" i="2" a="1"/>
  <c r="B3247" i="2"/>
  <c r="C3247" i="2"/>
  <c r="D3247" i="2" a="1"/>
  <c r="D3247" i="2"/>
  <c r="E3247" i="2"/>
  <c r="B3246" i="2" a="1"/>
  <c r="B3246" i="2"/>
  <c r="C3246" i="2"/>
  <c r="D3246" i="2" a="1"/>
  <c r="D3246" i="2"/>
  <c r="E3246" i="2"/>
  <c r="B3245" i="2" a="1"/>
  <c r="B3245" i="2"/>
  <c r="C3245" i="2"/>
  <c r="D3245" i="2" a="1"/>
  <c r="D3245" i="2"/>
  <c r="E3245" i="2"/>
  <c r="B3244" i="2" a="1"/>
  <c r="B3244" i="2"/>
  <c r="C3244" i="2"/>
  <c r="D3244" i="2" a="1"/>
  <c r="D3244" i="2"/>
  <c r="E3244" i="2"/>
  <c r="B3243" i="2" a="1"/>
  <c r="B3243" i="2"/>
  <c r="C3243" i="2"/>
  <c r="D3243" i="2" a="1"/>
  <c r="D3243" i="2"/>
  <c r="E3243" i="2"/>
  <c r="B3242" i="2" a="1"/>
  <c r="B3242" i="2"/>
  <c r="C3242" i="2"/>
  <c r="D3242" i="2" a="1"/>
  <c r="D3242" i="2"/>
  <c r="E3242" i="2"/>
  <c r="B3241" i="2" a="1"/>
  <c r="B3241" i="2"/>
  <c r="C3241" i="2"/>
  <c r="D3241" i="2" a="1"/>
  <c r="D3241" i="2"/>
  <c r="E3241" i="2"/>
  <c r="B3240" i="2" a="1"/>
  <c r="B3240" i="2"/>
  <c r="C3240" i="2"/>
  <c r="D3240" i="2" a="1"/>
  <c r="D3240" i="2"/>
  <c r="E3240" i="2"/>
  <c r="B3239" i="2" a="1"/>
  <c r="B3239" i="2"/>
  <c r="C3239" i="2"/>
  <c r="D3239" i="2" a="1"/>
  <c r="D3239" i="2"/>
  <c r="E3239" i="2"/>
  <c r="B3238" i="2" a="1"/>
  <c r="B3238" i="2"/>
  <c r="C3238" i="2"/>
  <c r="D3238" i="2" a="1"/>
  <c r="D3238" i="2"/>
  <c r="E3238" i="2"/>
  <c r="B3237" i="2" a="1"/>
  <c r="B3237" i="2"/>
  <c r="C3237" i="2"/>
  <c r="D3237" i="2" a="1"/>
  <c r="D3237" i="2"/>
  <c r="E3237" i="2"/>
  <c r="B3236" i="2" a="1"/>
  <c r="B3236" i="2"/>
  <c r="C3236" i="2"/>
  <c r="D3236" i="2" a="1"/>
  <c r="D3236" i="2"/>
  <c r="E3236" i="2"/>
  <c r="B3235" i="2" a="1"/>
  <c r="B3235" i="2"/>
  <c r="C3235" i="2"/>
  <c r="D3235" i="2" a="1"/>
  <c r="D3235" i="2"/>
  <c r="E3235" i="2"/>
  <c r="B3234" i="2" a="1"/>
  <c r="B3234" i="2"/>
  <c r="C3234" i="2"/>
  <c r="D3234" i="2" a="1"/>
  <c r="D3234" i="2"/>
  <c r="E3234" i="2"/>
  <c r="B3233" i="2" a="1"/>
  <c r="B3233" i="2"/>
  <c r="C3233" i="2"/>
  <c r="D3233" i="2" a="1"/>
  <c r="D3233" i="2"/>
  <c r="E3233" i="2"/>
  <c r="B3232" i="2" a="1"/>
  <c r="B3232" i="2"/>
  <c r="C3232" i="2"/>
  <c r="D3232" i="2" a="1"/>
  <c r="D3232" i="2"/>
  <c r="E3232" i="2"/>
  <c r="B3231" i="2" a="1"/>
  <c r="B3231" i="2"/>
  <c r="C3231" i="2"/>
  <c r="D3231" i="2" a="1"/>
  <c r="D3231" i="2"/>
  <c r="E3231" i="2"/>
  <c r="B3230" i="2" a="1"/>
  <c r="B3230" i="2"/>
  <c r="C3230" i="2"/>
  <c r="D3230" i="2" a="1"/>
  <c r="D3230" i="2"/>
  <c r="E3230" i="2"/>
  <c r="B3229" i="2" a="1"/>
  <c r="B3229" i="2"/>
  <c r="C3229" i="2"/>
  <c r="D3229" i="2" a="1"/>
  <c r="D3229" i="2"/>
  <c r="E3229" i="2"/>
  <c r="B3228" i="2" a="1"/>
  <c r="B3228" i="2"/>
  <c r="C3228" i="2"/>
  <c r="D3228" i="2" a="1"/>
  <c r="D3228" i="2"/>
  <c r="E3228" i="2"/>
  <c r="B3227" i="2" a="1"/>
  <c r="B3227" i="2"/>
  <c r="C3227" i="2"/>
  <c r="D3227" i="2" a="1"/>
  <c r="D3227" i="2"/>
  <c r="E3227" i="2"/>
  <c r="B3226" i="2" a="1"/>
  <c r="B3226" i="2"/>
  <c r="C3226" i="2"/>
  <c r="D3226" i="2" a="1"/>
  <c r="D3226" i="2"/>
  <c r="E3226" i="2"/>
  <c r="B3225" i="2" a="1"/>
  <c r="B3225" i="2"/>
  <c r="C3225" i="2"/>
  <c r="D3225" i="2" a="1"/>
  <c r="D3225" i="2"/>
  <c r="E3225" i="2"/>
  <c r="B3224" i="2" a="1"/>
  <c r="B3224" i="2"/>
  <c r="C3224" i="2"/>
  <c r="D3224" i="2" a="1"/>
  <c r="D3224" i="2"/>
  <c r="E3224" i="2"/>
  <c r="B3223" i="2" a="1"/>
  <c r="B3223" i="2"/>
  <c r="C3223" i="2"/>
  <c r="D3223" i="2" a="1"/>
  <c r="D3223" i="2"/>
  <c r="E3223" i="2"/>
  <c r="B3222" i="2" a="1"/>
  <c r="B3222" i="2"/>
  <c r="C3222" i="2"/>
  <c r="D3222" i="2" a="1"/>
  <c r="D3222" i="2"/>
  <c r="E3222" i="2"/>
  <c r="B3221" i="2" a="1"/>
  <c r="B3221" i="2"/>
  <c r="C3221" i="2"/>
  <c r="D3221" i="2" a="1"/>
  <c r="D3221" i="2"/>
  <c r="E3221" i="2"/>
  <c r="B3220" i="2" a="1"/>
  <c r="B3220" i="2"/>
  <c r="C3220" i="2"/>
  <c r="D3220" i="2" a="1"/>
  <c r="D3220" i="2"/>
  <c r="E3220" i="2"/>
  <c r="B3219" i="2" a="1"/>
  <c r="B3219" i="2"/>
  <c r="C3219" i="2"/>
  <c r="D3219" i="2" a="1"/>
  <c r="D3219" i="2"/>
  <c r="E3219" i="2"/>
  <c r="B3218" i="2" a="1"/>
  <c r="B3218" i="2"/>
  <c r="C3218" i="2"/>
  <c r="D3218" i="2" a="1"/>
  <c r="D3218" i="2"/>
  <c r="E3218" i="2"/>
  <c r="B3217" i="2" a="1"/>
  <c r="B3217" i="2"/>
  <c r="C3217" i="2"/>
  <c r="D3217" i="2" a="1"/>
  <c r="D3217" i="2"/>
  <c r="E3217" i="2"/>
  <c r="B3216" i="2" a="1"/>
  <c r="B3216" i="2"/>
  <c r="C3216" i="2"/>
  <c r="D3216" i="2" a="1"/>
  <c r="D3216" i="2"/>
  <c r="E3216" i="2"/>
  <c r="B3215" i="2" a="1"/>
  <c r="B3215" i="2"/>
  <c r="C3215" i="2"/>
  <c r="D3215" i="2" a="1"/>
  <c r="D3215" i="2"/>
  <c r="E3215" i="2"/>
  <c r="B3214" i="2" a="1"/>
  <c r="B3214" i="2"/>
  <c r="C3214" i="2"/>
  <c r="D3214" i="2" a="1"/>
  <c r="D3214" i="2"/>
  <c r="E3214" i="2"/>
  <c r="B3213" i="2" a="1"/>
  <c r="B3213" i="2"/>
  <c r="C3213" i="2"/>
  <c r="D3213" i="2" a="1"/>
  <c r="D3213" i="2"/>
  <c r="E3213" i="2"/>
  <c r="B3212" i="2" a="1"/>
  <c r="B3212" i="2"/>
  <c r="C3212" i="2"/>
  <c r="D3212" i="2" a="1"/>
  <c r="D3212" i="2"/>
  <c r="E3212" i="2"/>
  <c r="B3211" i="2" a="1"/>
  <c r="B3211" i="2"/>
  <c r="C3211" i="2"/>
  <c r="D3211" i="2" a="1"/>
  <c r="D3211" i="2"/>
  <c r="E3211" i="2"/>
  <c r="B3210" i="2" a="1"/>
  <c r="B3210" i="2"/>
  <c r="C3210" i="2"/>
  <c r="D3210" i="2" a="1"/>
  <c r="D3210" i="2"/>
  <c r="E3210" i="2"/>
  <c r="B3209" i="2" a="1"/>
  <c r="B3209" i="2"/>
  <c r="C3209" i="2"/>
  <c r="D3209" i="2" a="1"/>
  <c r="D3209" i="2"/>
  <c r="E3209" i="2"/>
  <c r="B3208" i="2" a="1"/>
  <c r="B3208" i="2"/>
  <c r="C3208" i="2"/>
  <c r="D3208" i="2" a="1"/>
  <c r="D3208" i="2"/>
  <c r="E3208" i="2"/>
  <c r="B3207" i="2" a="1"/>
  <c r="B3207" i="2"/>
  <c r="C3207" i="2"/>
  <c r="D3207" i="2" a="1"/>
  <c r="D3207" i="2"/>
  <c r="E3207" i="2"/>
  <c r="B3206" i="2" a="1"/>
  <c r="B3206" i="2"/>
  <c r="C3206" i="2"/>
  <c r="D3206" i="2" a="1"/>
  <c r="D3206" i="2"/>
  <c r="E3206" i="2"/>
  <c r="B3205" i="2" a="1"/>
  <c r="B3205" i="2"/>
  <c r="C3205" i="2"/>
  <c r="D3205" i="2" a="1"/>
  <c r="D3205" i="2"/>
  <c r="E3205" i="2"/>
  <c r="B3204" i="2" a="1"/>
  <c r="B3204" i="2"/>
  <c r="C3204" i="2"/>
  <c r="D3204" i="2" a="1"/>
  <c r="D3204" i="2"/>
  <c r="E3204" i="2"/>
  <c r="B3203" i="2" a="1"/>
  <c r="B3203" i="2"/>
  <c r="C3203" i="2"/>
  <c r="D3203" i="2" a="1"/>
  <c r="D3203" i="2"/>
  <c r="E3203" i="2"/>
  <c r="B3202" i="2" a="1"/>
  <c r="B3202" i="2"/>
  <c r="C3202" i="2"/>
  <c r="D3202" i="2" a="1"/>
  <c r="D3202" i="2"/>
  <c r="E3202" i="2"/>
  <c r="B3201" i="2" a="1"/>
  <c r="B3201" i="2"/>
  <c r="C3201" i="2"/>
  <c r="D3201" i="2" a="1"/>
  <c r="D3201" i="2"/>
  <c r="E3201" i="2"/>
  <c r="B3200" i="2" a="1"/>
  <c r="B3200" i="2"/>
  <c r="C3200" i="2"/>
  <c r="D3200" i="2" a="1"/>
  <c r="D3200" i="2"/>
  <c r="E3200" i="2"/>
  <c r="B3199" i="2" a="1"/>
  <c r="B3199" i="2"/>
  <c r="C3199" i="2"/>
  <c r="D3199" i="2" a="1"/>
  <c r="D3199" i="2"/>
  <c r="E3199" i="2"/>
  <c r="B3198" i="2" a="1"/>
  <c r="B3198" i="2"/>
  <c r="C3198" i="2"/>
  <c r="D3198" i="2" a="1"/>
  <c r="D3198" i="2"/>
  <c r="E3198" i="2"/>
  <c r="B3197" i="2" a="1"/>
  <c r="B3197" i="2"/>
  <c r="C3197" i="2"/>
  <c r="D3197" i="2" a="1"/>
  <c r="D3197" i="2"/>
  <c r="E3197" i="2"/>
  <c r="B3196" i="2" a="1"/>
  <c r="B3196" i="2"/>
  <c r="C3196" i="2"/>
  <c r="D3196" i="2" a="1"/>
  <c r="D3196" i="2"/>
  <c r="E3196" i="2"/>
  <c r="B3195" i="2" a="1"/>
  <c r="B3195" i="2"/>
  <c r="C3195" i="2"/>
  <c r="D3195" i="2" a="1"/>
  <c r="D3195" i="2"/>
  <c r="E3195" i="2"/>
  <c r="B3194" i="2" a="1"/>
  <c r="B3194" i="2"/>
  <c r="C3194" i="2"/>
  <c r="D3194" i="2" a="1"/>
  <c r="D3194" i="2"/>
  <c r="E3194" i="2"/>
  <c r="B3193" i="2" a="1"/>
  <c r="B3193" i="2"/>
  <c r="C3193" i="2"/>
  <c r="D3193" i="2" a="1"/>
  <c r="D3193" i="2"/>
  <c r="E3193" i="2"/>
  <c r="B3192" i="2" a="1"/>
  <c r="B3192" i="2"/>
  <c r="C3192" i="2"/>
  <c r="D3192" i="2" a="1"/>
  <c r="D3192" i="2"/>
  <c r="E3192" i="2"/>
  <c r="B3191" i="2" a="1"/>
  <c r="B3191" i="2"/>
  <c r="C3191" i="2"/>
  <c r="D3191" i="2" a="1"/>
  <c r="D3191" i="2"/>
  <c r="E3191" i="2"/>
  <c r="B3190" i="2" a="1"/>
  <c r="B3190" i="2"/>
  <c r="C3190" i="2"/>
  <c r="D3190" i="2" a="1"/>
  <c r="D3190" i="2"/>
  <c r="E3190" i="2"/>
  <c r="B3189" i="2" a="1"/>
  <c r="B3189" i="2"/>
  <c r="C3189" i="2"/>
  <c r="D3189" i="2" a="1"/>
  <c r="D3189" i="2"/>
  <c r="E3189" i="2"/>
  <c r="B3188" i="2" a="1"/>
  <c r="B3188" i="2"/>
  <c r="C3188" i="2"/>
  <c r="D3188" i="2" a="1"/>
  <c r="D3188" i="2"/>
  <c r="E3188" i="2"/>
  <c r="B3187" i="2" a="1"/>
  <c r="B3187" i="2"/>
  <c r="C3187" i="2"/>
  <c r="D3187" i="2" a="1"/>
  <c r="D3187" i="2"/>
  <c r="E3187" i="2"/>
  <c r="B3186" i="2" a="1"/>
  <c r="B3186" i="2"/>
  <c r="C3186" i="2"/>
  <c r="D3186" i="2" a="1"/>
  <c r="D3186" i="2"/>
  <c r="E3186" i="2"/>
  <c r="B3185" i="2" a="1"/>
  <c r="B3185" i="2"/>
  <c r="C3185" i="2"/>
  <c r="D3185" i="2" a="1"/>
  <c r="D3185" i="2"/>
  <c r="E3185" i="2"/>
  <c r="B3184" i="2" a="1"/>
  <c r="B3184" i="2"/>
  <c r="C3184" i="2"/>
  <c r="D3184" i="2" a="1"/>
  <c r="D3184" i="2"/>
  <c r="E3184" i="2"/>
  <c r="B3183" i="2" a="1"/>
  <c r="B3183" i="2"/>
  <c r="C3183" i="2"/>
  <c r="D3183" i="2" a="1"/>
  <c r="D3183" i="2"/>
  <c r="E3183" i="2"/>
  <c r="B3182" i="2" a="1"/>
  <c r="B3182" i="2"/>
  <c r="C3182" i="2"/>
  <c r="D3182" i="2" a="1"/>
  <c r="D3182" i="2"/>
  <c r="E3182" i="2"/>
  <c r="B3181" i="2" a="1"/>
  <c r="B3181" i="2"/>
  <c r="C3181" i="2"/>
  <c r="D3181" i="2" a="1"/>
  <c r="D3181" i="2"/>
  <c r="E3181" i="2"/>
  <c r="B3180" i="2" a="1"/>
  <c r="B3180" i="2"/>
  <c r="C3180" i="2"/>
  <c r="D3180" i="2" a="1"/>
  <c r="D3180" i="2"/>
  <c r="E3180" i="2"/>
  <c r="B3179" i="2" a="1"/>
  <c r="B3179" i="2"/>
  <c r="C3179" i="2"/>
  <c r="D3179" i="2" a="1"/>
  <c r="D3179" i="2"/>
  <c r="E3179" i="2"/>
  <c r="B3178" i="2" a="1"/>
  <c r="B3178" i="2"/>
  <c r="C3178" i="2"/>
  <c r="D3178" i="2" a="1"/>
  <c r="D3178" i="2"/>
  <c r="E3178" i="2"/>
  <c r="B3177" i="2" a="1"/>
  <c r="B3177" i="2"/>
  <c r="C3177" i="2"/>
  <c r="D3177" i="2" a="1"/>
  <c r="D3177" i="2"/>
  <c r="E3177" i="2"/>
  <c r="B3176" i="2" a="1"/>
  <c r="B3176" i="2"/>
  <c r="C3176" i="2"/>
  <c r="D3176" i="2" a="1"/>
  <c r="D3176" i="2"/>
  <c r="E3176" i="2"/>
  <c r="B3175" i="2" a="1"/>
  <c r="B3175" i="2"/>
  <c r="C3175" i="2"/>
  <c r="D3175" i="2" a="1"/>
  <c r="D3175" i="2"/>
  <c r="E3175" i="2"/>
  <c r="B3174" i="2" a="1"/>
  <c r="B3174" i="2"/>
  <c r="C3174" i="2"/>
  <c r="D3174" i="2" a="1"/>
  <c r="D3174" i="2"/>
  <c r="E3174" i="2"/>
  <c r="B3173" i="2" a="1"/>
  <c r="B3173" i="2"/>
  <c r="C3173" i="2"/>
  <c r="D3173" i="2" a="1"/>
  <c r="D3173" i="2"/>
  <c r="E3173" i="2"/>
  <c r="B3172" i="2" a="1"/>
  <c r="B3172" i="2"/>
  <c r="C3172" i="2"/>
  <c r="D3172" i="2" a="1"/>
  <c r="D3172" i="2"/>
  <c r="E3172" i="2"/>
  <c r="B3171" i="2" a="1"/>
  <c r="B3171" i="2"/>
  <c r="C3171" i="2"/>
  <c r="D3171" i="2" a="1"/>
  <c r="D3171" i="2"/>
  <c r="E3171" i="2"/>
  <c r="B3170" i="2" a="1"/>
  <c r="B3170" i="2"/>
  <c r="C3170" i="2"/>
  <c r="D3170" i="2" a="1"/>
  <c r="D3170" i="2"/>
  <c r="E3170" i="2"/>
  <c r="B3169" i="2" a="1"/>
  <c r="B3169" i="2"/>
  <c r="C3169" i="2"/>
  <c r="D3169" i="2" a="1"/>
  <c r="D3169" i="2"/>
  <c r="E3169" i="2"/>
  <c r="B3168" i="2" a="1"/>
  <c r="B3168" i="2"/>
  <c r="C3168" i="2"/>
  <c r="D3168" i="2" a="1"/>
  <c r="D3168" i="2"/>
  <c r="E3168" i="2"/>
  <c r="B3167" i="2" a="1"/>
  <c r="B3167" i="2"/>
  <c r="C3167" i="2"/>
  <c r="D3167" i="2" a="1"/>
  <c r="D3167" i="2"/>
  <c r="E3167" i="2"/>
  <c r="B3166" i="2" a="1"/>
  <c r="B3166" i="2"/>
  <c r="C3166" i="2"/>
  <c r="D3166" i="2" a="1"/>
  <c r="D3166" i="2"/>
  <c r="E3166" i="2"/>
  <c r="B3165" i="2" a="1"/>
  <c r="B3165" i="2"/>
  <c r="C3165" i="2"/>
  <c r="D3165" i="2" a="1"/>
  <c r="D3165" i="2"/>
  <c r="E3165" i="2"/>
  <c r="B3164" i="2" a="1"/>
  <c r="B3164" i="2"/>
  <c r="C3164" i="2"/>
  <c r="D3164" i="2" a="1"/>
  <c r="D3164" i="2"/>
  <c r="E3164" i="2"/>
  <c r="B3163" i="2" a="1"/>
  <c r="B3163" i="2"/>
  <c r="C3163" i="2"/>
  <c r="D3163" i="2" a="1"/>
  <c r="D3163" i="2"/>
  <c r="E3163" i="2"/>
  <c r="B3162" i="2" a="1"/>
  <c r="B3162" i="2"/>
  <c r="C3162" i="2"/>
  <c r="D3162" i="2" a="1"/>
  <c r="D3162" i="2"/>
  <c r="E3162" i="2"/>
  <c r="B3161" i="2" a="1"/>
  <c r="B3161" i="2"/>
  <c r="C3161" i="2"/>
  <c r="D3161" i="2" a="1"/>
  <c r="D3161" i="2"/>
  <c r="E3161" i="2"/>
  <c r="B3160" i="2" a="1"/>
  <c r="B3160" i="2"/>
  <c r="C3160" i="2"/>
  <c r="D3160" i="2" a="1"/>
  <c r="D3160" i="2"/>
  <c r="E3160" i="2"/>
  <c r="B3159" i="2" a="1"/>
  <c r="B3159" i="2"/>
  <c r="C3159" i="2"/>
  <c r="D3159" i="2" a="1"/>
  <c r="D3159" i="2"/>
  <c r="E3159" i="2"/>
  <c r="B3158" i="2" a="1"/>
  <c r="B3158" i="2"/>
  <c r="C3158" i="2"/>
  <c r="D3158" i="2" a="1"/>
  <c r="D3158" i="2"/>
  <c r="E3158" i="2"/>
  <c r="B3157" i="2" a="1"/>
  <c r="B3157" i="2"/>
  <c r="C3157" i="2"/>
  <c r="D3157" i="2" a="1"/>
  <c r="D3157" i="2"/>
  <c r="E3157" i="2"/>
  <c r="B3156" i="2" a="1"/>
  <c r="B3156" i="2"/>
  <c r="C3156" i="2"/>
  <c r="D3156" i="2" a="1"/>
  <c r="D3156" i="2"/>
  <c r="E3156" i="2"/>
  <c r="B3155" i="2" a="1"/>
  <c r="B3155" i="2"/>
  <c r="C3155" i="2"/>
  <c r="D3155" i="2" a="1"/>
  <c r="D3155" i="2"/>
  <c r="E3155" i="2"/>
  <c r="B3154" i="2" a="1"/>
  <c r="B3154" i="2"/>
  <c r="C3154" i="2"/>
  <c r="D3154" i="2" a="1"/>
  <c r="D3154" i="2"/>
  <c r="E3154" i="2"/>
  <c r="B3153" i="2" a="1"/>
  <c r="B3153" i="2"/>
  <c r="C3153" i="2"/>
  <c r="D3153" i="2" a="1"/>
  <c r="D3153" i="2"/>
  <c r="E3153" i="2"/>
  <c r="B3152" i="2" a="1"/>
  <c r="B3152" i="2"/>
  <c r="C3152" i="2"/>
  <c r="D3152" i="2" a="1"/>
  <c r="D3152" i="2"/>
  <c r="E3152" i="2"/>
  <c r="B3151" i="2" a="1"/>
  <c r="B3151" i="2"/>
  <c r="C3151" i="2"/>
  <c r="D3151" i="2" a="1"/>
  <c r="D3151" i="2"/>
  <c r="E3151" i="2"/>
  <c r="B3150" i="2" a="1"/>
  <c r="B3150" i="2"/>
  <c r="C3150" i="2"/>
  <c r="D3150" i="2" a="1"/>
  <c r="D3150" i="2"/>
  <c r="E3150" i="2"/>
  <c r="B3149" i="2" a="1"/>
  <c r="B3149" i="2"/>
  <c r="C3149" i="2"/>
  <c r="D3149" i="2" a="1"/>
  <c r="D3149" i="2"/>
  <c r="E3149" i="2"/>
  <c r="B3148" i="2" a="1"/>
  <c r="B3148" i="2"/>
  <c r="C3148" i="2"/>
  <c r="D3148" i="2" a="1"/>
  <c r="D3148" i="2"/>
  <c r="E3148" i="2"/>
  <c r="B3147" i="2" a="1"/>
  <c r="B3147" i="2"/>
  <c r="C3147" i="2"/>
  <c r="D3147" i="2" a="1"/>
  <c r="D3147" i="2"/>
  <c r="E3147" i="2"/>
  <c r="B3146" i="2" a="1"/>
  <c r="B3146" i="2"/>
  <c r="C3146" i="2"/>
  <c r="D3146" i="2" a="1"/>
  <c r="D3146" i="2"/>
  <c r="E3146" i="2"/>
  <c r="B3145" i="2" a="1"/>
  <c r="B3145" i="2"/>
  <c r="C3145" i="2"/>
  <c r="D3145" i="2" a="1"/>
  <c r="D3145" i="2"/>
  <c r="E3145" i="2"/>
  <c r="B3144" i="2" a="1"/>
  <c r="B3144" i="2"/>
  <c r="C3144" i="2"/>
  <c r="D3144" i="2" a="1"/>
  <c r="D3144" i="2"/>
  <c r="E3144" i="2"/>
  <c r="B3143" i="2" a="1"/>
  <c r="B3143" i="2"/>
  <c r="C3143" i="2"/>
  <c r="D3143" i="2" a="1"/>
  <c r="D3143" i="2"/>
  <c r="E3143" i="2"/>
  <c r="B3142" i="2" a="1"/>
  <c r="B3142" i="2"/>
  <c r="C3142" i="2"/>
  <c r="D3142" i="2" a="1"/>
  <c r="D3142" i="2"/>
  <c r="E3142" i="2"/>
  <c r="B3141" i="2" a="1"/>
  <c r="B3141" i="2"/>
  <c r="C3141" i="2"/>
  <c r="D3141" i="2" a="1"/>
  <c r="D3141" i="2"/>
  <c r="E3141" i="2"/>
  <c r="B3140" i="2" a="1"/>
  <c r="B3140" i="2"/>
  <c r="C3140" i="2"/>
  <c r="D3140" i="2" a="1"/>
  <c r="D3140" i="2"/>
  <c r="E3140" i="2"/>
  <c r="B3139" i="2" a="1"/>
  <c r="B3139" i="2"/>
  <c r="C3139" i="2"/>
  <c r="D3139" i="2" a="1"/>
  <c r="D3139" i="2"/>
  <c r="E3139" i="2"/>
  <c r="B3138" i="2" a="1"/>
  <c r="B3138" i="2"/>
  <c r="C3138" i="2"/>
  <c r="D3138" i="2" a="1"/>
  <c r="D3138" i="2"/>
  <c r="E3138" i="2"/>
  <c r="B3137" i="2" a="1"/>
  <c r="B3137" i="2"/>
  <c r="C3137" i="2"/>
  <c r="D3137" i="2" a="1"/>
  <c r="D3137" i="2"/>
  <c r="E3137" i="2"/>
  <c r="B3136" i="2" a="1"/>
  <c r="B3136" i="2"/>
  <c r="C3136" i="2"/>
  <c r="D3136" i="2" a="1"/>
  <c r="D3136" i="2"/>
  <c r="E3136" i="2"/>
  <c r="B3135" i="2" a="1"/>
  <c r="B3135" i="2"/>
  <c r="C3135" i="2"/>
  <c r="D3135" i="2" a="1"/>
  <c r="D3135" i="2"/>
  <c r="E3135" i="2"/>
  <c r="B3134" i="2" a="1"/>
  <c r="B3134" i="2"/>
  <c r="C3134" i="2"/>
  <c r="D3134" i="2" a="1"/>
  <c r="D3134" i="2"/>
  <c r="E3134" i="2"/>
  <c r="B3133" i="2" a="1"/>
  <c r="B3133" i="2"/>
  <c r="C3133" i="2"/>
  <c r="D3133" i="2" a="1"/>
  <c r="D3133" i="2"/>
  <c r="E3133" i="2"/>
  <c r="B3132" i="2" a="1"/>
  <c r="B3132" i="2"/>
  <c r="C3132" i="2"/>
  <c r="D3132" i="2" a="1"/>
  <c r="D3132" i="2"/>
  <c r="E3132" i="2"/>
  <c r="B3131" i="2" a="1"/>
  <c r="B3131" i="2"/>
  <c r="C3131" i="2"/>
  <c r="D3131" i="2" a="1"/>
  <c r="D3131" i="2"/>
  <c r="E3131" i="2"/>
  <c r="B3130" i="2" a="1"/>
  <c r="B3130" i="2"/>
  <c r="C3130" i="2"/>
  <c r="D3130" i="2" a="1"/>
  <c r="D3130" i="2"/>
  <c r="E3130" i="2"/>
  <c r="B3129" i="2" a="1"/>
  <c r="B3129" i="2"/>
  <c r="C3129" i="2"/>
  <c r="D3129" i="2" a="1"/>
  <c r="D3129" i="2"/>
  <c r="E3129" i="2"/>
  <c r="B3128" i="2" a="1"/>
  <c r="B3128" i="2"/>
  <c r="C3128" i="2"/>
  <c r="D3128" i="2" a="1"/>
  <c r="D3128" i="2"/>
  <c r="E3128" i="2"/>
  <c r="B3127" i="2" a="1"/>
  <c r="B3127" i="2"/>
  <c r="C3127" i="2"/>
  <c r="D3127" i="2" a="1"/>
  <c r="D3127" i="2"/>
  <c r="E3127" i="2"/>
  <c r="B3126" i="2" a="1"/>
  <c r="B3126" i="2"/>
  <c r="C3126" i="2"/>
  <c r="D3126" i="2" a="1"/>
  <c r="D3126" i="2"/>
  <c r="E3126" i="2"/>
  <c r="B3125" i="2" a="1"/>
  <c r="B3125" i="2"/>
  <c r="C3125" i="2"/>
  <c r="D3125" i="2" a="1"/>
  <c r="D3125" i="2"/>
  <c r="E3125" i="2"/>
  <c r="B3124" i="2" a="1"/>
  <c r="B3124" i="2"/>
  <c r="C3124" i="2"/>
  <c r="D3124" i="2" a="1"/>
  <c r="D3124" i="2"/>
  <c r="E3124" i="2"/>
  <c r="B3123" i="2" a="1"/>
  <c r="B3123" i="2"/>
  <c r="C3123" i="2"/>
  <c r="D3123" i="2" a="1"/>
  <c r="D3123" i="2"/>
  <c r="E3123" i="2"/>
  <c r="B3122" i="2" a="1"/>
  <c r="B3122" i="2"/>
  <c r="C3122" i="2"/>
  <c r="D3122" i="2" a="1"/>
  <c r="D3122" i="2"/>
  <c r="E3122" i="2"/>
  <c r="B3121" i="2" a="1"/>
  <c r="B3121" i="2"/>
  <c r="C3121" i="2"/>
  <c r="D3121" i="2" a="1"/>
  <c r="D3121" i="2"/>
  <c r="E3121" i="2"/>
  <c r="B3120" i="2" a="1"/>
  <c r="B3120" i="2"/>
  <c r="C3120" i="2"/>
  <c r="D3120" i="2" a="1"/>
  <c r="D3120" i="2"/>
  <c r="E3120" i="2"/>
  <c r="B3119" i="2" a="1"/>
  <c r="B3119" i="2"/>
  <c r="C3119" i="2"/>
  <c r="D3119" i="2" a="1"/>
  <c r="D3119" i="2"/>
  <c r="E3119" i="2"/>
  <c r="B3118" i="2" a="1"/>
  <c r="B3118" i="2"/>
  <c r="C3118" i="2"/>
  <c r="D3118" i="2" a="1"/>
  <c r="D3118" i="2"/>
  <c r="E3118" i="2"/>
  <c r="B3117" i="2" a="1"/>
  <c r="B3117" i="2"/>
  <c r="C3117" i="2"/>
  <c r="D3117" i="2" a="1"/>
  <c r="D3117" i="2"/>
  <c r="E3117" i="2"/>
  <c r="B3116" i="2" a="1"/>
  <c r="B3116" i="2"/>
  <c r="C3116" i="2"/>
  <c r="D3116" i="2" a="1"/>
  <c r="D3116" i="2"/>
  <c r="E3116" i="2"/>
  <c r="B3115" i="2" a="1"/>
  <c r="B3115" i="2"/>
  <c r="C3115" i="2"/>
  <c r="D3115" i="2" a="1"/>
  <c r="D3115" i="2"/>
  <c r="E3115" i="2"/>
  <c r="B3114" i="2" a="1"/>
  <c r="B3114" i="2"/>
  <c r="C3114" i="2"/>
  <c r="D3114" i="2" a="1"/>
  <c r="D3114" i="2"/>
  <c r="E3114" i="2"/>
  <c r="B3113" i="2" a="1"/>
  <c r="B3113" i="2"/>
  <c r="C3113" i="2"/>
  <c r="D3113" i="2" a="1"/>
  <c r="D3113" i="2"/>
  <c r="E3113" i="2"/>
  <c r="B3112" i="2" a="1"/>
  <c r="B3112" i="2"/>
  <c r="C3112" i="2"/>
  <c r="D3112" i="2" a="1"/>
  <c r="D3112" i="2"/>
  <c r="E3112" i="2"/>
  <c r="B3111" i="2" a="1"/>
  <c r="B3111" i="2"/>
  <c r="C3111" i="2"/>
  <c r="D3111" i="2" a="1"/>
  <c r="D3111" i="2"/>
  <c r="E3111" i="2"/>
  <c r="B3110" i="2" a="1"/>
  <c r="B3110" i="2"/>
  <c r="C3110" i="2"/>
  <c r="D3110" i="2" a="1"/>
  <c r="D3110" i="2"/>
  <c r="E3110" i="2"/>
  <c r="B3109" i="2" a="1"/>
  <c r="B3109" i="2"/>
  <c r="C3109" i="2"/>
  <c r="D3109" i="2" a="1"/>
  <c r="D3109" i="2"/>
  <c r="E3109" i="2"/>
  <c r="B3108" i="2" a="1"/>
  <c r="B3108" i="2"/>
  <c r="C3108" i="2"/>
  <c r="D3108" i="2" a="1"/>
  <c r="D3108" i="2"/>
  <c r="E3108" i="2"/>
  <c r="B3107" i="2" a="1"/>
  <c r="B3107" i="2"/>
  <c r="C3107" i="2"/>
  <c r="D3107" i="2" a="1"/>
  <c r="D3107" i="2"/>
  <c r="E3107" i="2"/>
  <c r="B3106" i="2" a="1"/>
  <c r="B3106" i="2"/>
  <c r="C3106" i="2"/>
  <c r="D3106" i="2" a="1"/>
  <c r="D3106" i="2"/>
  <c r="E3106" i="2"/>
  <c r="B3105" i="2" a="1"/>
  <c r="B3105" i="2"/>
  <c r="C3105" i="2"/>
  <c r="D3105" i="2" a="1"/>
  <c r="D3105" i="2"/>
  <c r="E3105" i="2"/>
  <c r="B3104" i="2" a="1"/>
  <c r="B3104" i="2"/>
  <c r="C3104" i="2"/>
  <c r="D3104" i="2" a="1"/>
  <c r="D3104" i="2"/>
  <c r="E3104" i="2"/>
  <c r="B3103" i="2" a="1"/>
  <c r="B3103" i="2"/>
  <c r="C3103" i="2"/>
  <c r="D3103" i="2" a="1"/>
  <c r="D3103" i="2"/>
  <c r="E3103" i="2"/>
  <c r="B3102" i="2" a="1"/>
  <c r="B3102" i="2"/>
  <c r="C3102" i="2"/>
  <c r="D3102" i="2" a="1"/>
  <c r="D3102" i="2"/>
  <c r="E3102" i="2"/>
  <c r="B3101" i="2" a="1"/>
  <c r="B3101" i="2"/>
  <c r="C3101" i="2"/>
  <c r="D3101" i="2" a="1"/>
  <c r="D3101" i="2"/>
  <c r="E3101" i="2"/>
  <c r="B3100" i="2" a="1"/>
  <c r="B3100" i="2"/>
  <c r="C3100" i="2"/>
  <c r="D3100" i="2" a="1"/>
  <c r="D3100" i="2"/>
  <c r="E3100" i="2"/>
  <c r="B3099" i="2" a="1"/>
  <c r="B3099" i="2"/>
  <c r="C3099" i="2"/>
  <c r="D3099" i="2" a="1"/>
  <c r="D3099" i="2"/>
  <c r="E3099" i="2"/>
  <c r="B3098" i="2" a="1"/>
  <c r="B3098" i="2"/>
  <c r="C3098" i="2"/>
  <c r="D3098" i="2" a="1"/>
  <c r="D3098" i="2"/>
  <c r="E3098" i="2"/>
  <c r="B3097" i="2" a="1"/>
  <c r="B3097" i="2"/>
  <c r="C3097" i="2"/>
  <c r="D3097" i="2" a="1"/>
  <c r="D3097" i="2"/>
  <c r="E3097" i="2"/>
  <c r="B3096" i="2" a="1"/>
  <c r="B3096" i="2"/>
  <c r="C3096" i="2"/>
  <c r="D3096" i="2" a="1"/>
  <c r="D3096" i="2"/>
  <c r="E3096" i="2"/>
  <c r="B3095" i="2" a="1"/>
  <c r="B3095" i="2"/>
  <c r="C3095" i="2"/>
  <c r="D3095" i="2" a="1"/>
  <c r="D3095" i="2"/>
  <c r="E3095" i="2"/>
  <c r="B3094" i="2" a="1"/>
  <c r="B3094" i="2"/>
  <c r="C3094" i="2"/>
  <c r="D3094" i="2" a="1"/>
  <c r="D3094" i="2"/>
  <c r="E3094" i="2"/>
  <c r="B3093" i="2" a="1"/>
  <c r="B3093" i="2"/>
  <c r="C3093" i="2"/>
  <c r="D3093" i="2" a="1"/>
  <c r="D3093" i="2"/>
  <c r="E3093" i="2"/>
  <c r="B3092" i="2" a="1"/>
  <c r="B3092" i="2"/>
  <c r="C3092" i="2"/>
  <c r="D3092" i="2" a="1"/>
  <c r="D3092" i="2"/>
  <c r="E3092" i="2"/>
  <c r="B3091" i="2" a="1"/>
  <c r="B3091" i="2"/>
  <c r="C3091" i="2"/>
  <c r="D3091" i="2" a="1"/>
  <c r="D3091" i="2"/>
  <c r="E3091" i="2"/>
  <c r="B3090" i="2" a="1"/>
  <c r="B3090" i="2"/>
  <c r="C3090" i="2"/>
  <c r="D3090" i="2" a="1"/>
  <c r="D3090" i="2"/>
  <c r="E3090" i="2"/>
  <c r="B3089" i="2" a="1"/>
  <c r="B3089" i="2"/>
  <c r="C3089" i="2"/>
  <c r="D3089" i="2" a="1"/>
  <c r="D3089" i="2"/>
  <c r="E3089" i="2"/>
  <c r="B3088" i="2" a="1"/>
  <c r="B3088" i="2"/>
  <c r="C3088" i="2"/>
  <c r="D3088" i="2" a="1"/>
  <c r="D3088" i="2"/>
  <c r="E3088" i="2"/>
  <c r="B3087" i="2" a="1"/>
  <c r="B3087" i="2"/>
  <c r="C3087" i="2"/>
  <c r="D3087" i="2" a="1"/>
  <c r="D3087" i="2"/>
  <c r="E3087" i="2"/>
  <c r="B3086" i="2" a="1"/>
  <c r="B3086" i="2"/>
  <c r="C3086" i="2"/>
  <c r="D3086" i="2" a="1"/>
  <c r="D3086" i="2"/>
  <c r="E3086" i="2"/>
  <c r="B3085" i="2" a="1"/>
  <c r="B3085" i="2"/>
  <c r="C3085" i="2"/>
  <c r="D3085" i="2" a="1"/>
  <c r="D3085" i="2"/>
  <c r="E3085" i="2"/>
  <c r="B3084" i="2" a="1"/>
  <c r="B3084" i="2"/>
  <c r="C3084" i="2"/>
  <c r="D3084" i="2" a="1"/>
  <c r="D3084" i="2"/>
  <c r="E3084" i="2"/>
  <c r="B3083" i="2" a="1"/>
  <c r="B3083" i="2"/>
  <c r="C3083" i="2"/>
  <c r="D3083" i="2" a="1"/>
  <c r="D3083" i="2"/>
  <c r="E3083" i="2"/>
  <c r="B3082" i="2" a="1"/>
  <c r="B3082" i="2"/>
  <c r="C3082" i="2"/>
  <c r="D3082" i="2" a="1"/>
  <c r="D3082" i="2"/>
  <c r="E3082" i="2"/>
  <c r="B3081" i="2" a="1"/>
  <c r="B3081" i="2"/>
  <c r="C3081" i="2"/>
  <c r="D3081" i="2" a="1"/>
  <c r="D3081" i="2"/>
  <c r="E3081" i="2"/>
  <c r="B3080" i="2" a="1"/>
  <c r="B3080" i="2"/>
  <c r="C3080" i="2"/>
  <c r="D3080" i="2" a="1"/>
  <c r="D3080" i="2"/>
  <c r="E3080" i="2"/>
  <c r="B3079" i="2" a="1"/>
  <c r="B3079" i="2"/>
  <c r="C3079" i="2"/>
  <c r="D3079" i="2" a="1"/>
  <c r="D3079" i="2"/>
  <c r="E3079" i="2"/>
  <c r="B3078" i="2" a="1"/>
  <c r="B3078" i="2"/>
  <c r="C3078" i="2"/>
  <c r="D3078" i="2" a="1"/>
  <c r="D3078" i="2"/>
  <c r="E3078" i="2"/>
  <c r="B3077" i="2" a="1"/>
  <c r="B3077" i="2"/>
  <c r="C3077" i="2"/>
  <c r="D3077" i="2" a="1"/>
  <c r="D3077" i="2"/>
  <c r="E3077" i="2"/>
  <c r="B3076" i="2" a="1"/>
  <c r="B3076" i="2"/>
  <c r="C3076" i="2"/>
  <c r="D3076" i="2" a="1"/>
  <c r="D3076" i="2"/>
  <c r="E3076" i="2"/>
  <c r="B3075" i="2" a="1"/>
  <c r="B3075" i="2"/>
  <c r="C3075" i="2"/>
  <c r="D3075" i="2" a="1"/>
  <c r="D3075" i="2"/>
  <c r="E3075" i="2"/>
  <c r="B3074" i="2" a="1"/>
  <c r="B3074" i="2"/>
  <c r="C3074" i="2"/>
  <c r="D3074" i="2" a="1"/>
  <c r="D3074" i="2"/>
  <c r="E3074" i="2"/>
  <c r="B3073" i="2" a="1"/>
  <c r="B3073" i="2"/>
  <c r="C3073" i="2"/>
  <c r="D3073" i="2" a="1"/>
  <c r="D3073" i="2"/>
  <c r="E3073" i="2"/>
  <c r="B3072" i="2" a="1"/>
  <c r="B3072" i="2"/>
  <c r="C3072" i="2"/>
  <c r="D3072" i="2" a="1"/>
  <c r="D3072" i="2"/>
  <c r="E3072" i="2"/>
  <c r="B3071" i="2" a="1"/>
  <c r="B3071" i="2"/>
  <c r="C3071" i="2"/>
  <c r="D3071" i="2" a="1"/>
  <c r="D3071" i="2"/>
  <c r="E3071" i="2"/>
  <c r="B3070" i="2" a="1"/>
  <c r="B3070" i="2"/>
  <c r="C3070" i="2"/>
  <c r="D3070" i="2" a="1"/>
  <c r="D3070" i="2"/>
  <c r="E3070" i="2"/>
  <c r="B3069" i="2" a="1"/>
  <c r="B3069" i="2"/>
  <c r="C3069" i="2"/>
  <c r="D3069" i="2" a="1"/>
  <c r="D3069" i="2"/>
  <c r="E3069" i="2"/>
  <c r="B3068" i="2" a="1"/>
  <c r="B3068" i="2"/>
  <c r="C3068" i="2"/>
  <c r="D3068" i="2" a="1"/>
  <c r="D3068" i="2"/>
  <c r="E3068" i="2"/>
  <c r="B3067" i="2" a="1"/>
  <c r="B3067" i="2"/>
  <c r="C3067" i="2"/>
  <c r="D3067" i="2" a="1"/>
  <c r="D3067" i="2"/>
  <c r="E3067" i="2"/>
  <c r="B3066" i="2" a="1"/>
  <c r="B3066" i="2"/>
  <c r="C3066" i="2"/>
  <c r="D3066" i="2" a="1"/>
  <c r="D3066" i="2"/>
  <c r="E3066" i="2"/>
  <c r="B3065" i="2" a="1"/>
  <c r="B3065" i="2"/>
  <c r="C3065" i="2"/>
  <c r="D3065" i="2" a="1"/>
  <c r="D3065" i="2"/>
  <c r="E3065" i="2"/>
  <c r="B3064" i="2" a="1"/>
  <c r="B3064" i="2"/>
  <c r="C3064" i="2"/>
  <c r="D3064" i="2" a="1"/>
  <c r="D3064" i="2"/>
  <c r="E3064" i="2"/>
  <c r="B3063" i="2" a="1"/>
  <c r="B3063" i="2"/>
  <c r="C3063" i="2"/>
  <c r="D3063" i="2" a="1"/>
  <c r="D3063" i="2"/>
  <c r="E3063" i="2"/>
  <c r="B3062" i="2" a="1"/>
  <c r="B3062" i="2"/>
  <c r="C3062" i="2"/>
  <c r="D3062" i="2" a="1"/>
  <c r="D3062" i="2"/>
  <c r="E3062" i="2"/>
  <c r="B3061" i="2" a="1"/>
  <c r="B3061" i="2"/>
  <c r="C3061" i="2"/>
  <c r="D3061" i="2" a="1"/>
  <c r="D3061" i="2"/>
  <c r="E3061" i="2"/>
  <c r="B3060" i="2" a="1"/>
  <c r="B3060" i="2"/>
  <c r="C3060" i="2"/>
  <c r="D3060" i="2" a="1"/>
  <c r="D3060" i="2"/>
  <c r="E3060" i="2"/>
  <c r="B3059" i="2" a="1"/>
  <c r="B3059" i="2"/>
  <c r="C3059" i="2"/>
  <c r="D3059" i="2" a="1"/>
  <c r="D3059" i="2"/>
  <c r="E3059" i="2"/>
  <c r="B3058" i="2" a="1"/>
  <c r="B3058" i="2"/>
  <c r="C3058" i="2"/>
  <c r="D3058" i="2" a="1"/>
  <c r="D3058" i="2"/>
  <c r="E3058" i="2"/>
  <c r="B3057" i="2" a="1"/>
  <c r="B3057" i="2"/>
  <c r="C3057" i="2"/>
  <c r="D3057" i="2" a="1"/>
  <c r="D3057" i="2"/>
  <c r="E3057" i="2"/>
  <c r="B3056" i="2" a="1"/>
  <c r="B3056" i="2"/>
  <c r="C3056" i="2"/>
  <c r="D3056" i="2" a="1"/>
  <c r="D3056" i="2"/>
  <c r="E3056" i="2"/>
  <c r="B3055" i="2" a="1"/>
  <c r="B3055" i="2"/>
  <c r="C3055" i="2"/>
  <c r="D3055" i="2" a="1"/>
  <c r="D3055" i="2"/>
  <c r="E3055" i="2"/>
  <c r="B3054" i="2" a="1"/>
  <c r="B3054" i="2"/>
  <c r="C3054" i="2"/>
  <c r="D3054" i="2" a="1"/>
  <c r="D3054" i="2"/>
  <c r="E3054" i="2"/>
  <c r="B3053" i="2" a="1"/>
  <c r="B3053" i="2"/>
  <c r="C3053" i="2"/>
  <c r="D3053" i="2" a="1"/>
  <c r="D3053" i="2"/>
  <c r="E3053" i="2"/>
  <c r="B3052" i="2" a="1"/>
  <c r="B3052" i="2"/>
  <c r="C3052" i="2"/>
  <c r="D3052" i="2" a="1"/>
  <c r="D3052" i="2"/>
  <c r="E3052" i="2"/>
  <c r="B3051" i="2" a="1"/>
  <c r="B3051" i="2"/>
  <c r="C3051" i="2"/>
  <c r="D3051" i="2" a="1"/>
  <c r="D3051" i="2"/>
  <c r="E3051" i="2"/>
  <c r="B3050" i="2" a="1"/>
  <c r="B3050" i="2"/>
  <c r="C3050" i="2"/>
  <c r="D3050" i="2" a="1"/>
  <c r="D3050" i="2"/>
  <c r="E3050" i="2"/>
  <c r="B3049" i="2" a="1"/>
  <c r="B3049" i="2"/>
  <c r="C3049" i="2"/>
  <c r="D3049" i="2" a="1"/>
  <c r="D3049" i="2"/>
  <c r="E3049" i="2"/>
  <c r="B3048" i="2" a="1"/>
  <c r="B3048" i="2"/>
  <c r="C3048" i="2"/>
  <c r="D3048" i="2" a="1"/>
  <c r="D3048" i="2"/>
  <c r="E3048" i="2"/>
  <c r="B3047" i="2" a="1"/>
  <c r="B3047" i="2"/>
  <c r="C3047" i="2"/>
  <c r="D3047" i="2" a="1"/>
  <c r="D3047" i="2"/>
  <c r="E3047" i="2"/>
  <c r="B3046" i="2" a="1"/>
  <c r="B3046" i="2"/>
  <c r="C3046" i="2"/>
  <c r="D3046" i="2" a="1"/>
  <c r="D3046" i="2"/>
  <c r="E3046" i="2"/>
  <c r="B3045" i="2" a="1"/>
  <c r="B3045" i="2"/>
  <c r="C3045" i="2"/>
  <c r="D3045" i="2" a="1"/>
  <c r="D3045" i="2"/>
  <c r="E3045" i="2"/>
  <c r="B3044" i="2" a="1"/>
  <c r="B3044" i="2"/>
  <c r="C3044" i="2"/>
  <c r="D3044" i="2" a="1"/>
  <c r="D3044" i="2"/>
  <c r="E3044" i="2"/>
  <c r="B3043" i="2" a="1"/>
  <c r="B3043" i="2"/>
  <c r="C3043" i="2"/>
  <c r="D3043" i="2" a="1"/>
  <c r="D3043" i="2"/>
  <c r="E3043" i="2"/>
  <c r="B3042" i="2" a="1"/>
  <c r="B3042" i="2"/>
  <c r="C3042" i="2"/>
  <c r="D3042" i="2" a="1"/>
  <c r="D3042" i="2"/>
  <c r="E3042" i="2"/>
  <c r="B3041" i="2" a="1"/>
  <c r="B3041" i="2"/>
  <c r="C3041" i="2"/>
  <c r="D3041" i="2" a="1"/>
  <c r="D3041" i="2"/>
  <c r="E3041" i="2"/>
  <c r="B3040" i="2" a="1"/>
  <c r="B3040" i="2"/>
  <c r="C3040" i="2"/>
  <c r="D3040" i="2" a="1"/>
  <c r="D3040" i="2"/>
  <c r="E3040" i="2"/>
  <c r="B3039" i="2" a="1"/>
  <c r="B3039" i="2"/>
  <c r="C3039" i="2"/>
  <c r="D3039" i="2" a="1"/>
  <c r="D3039" i="2"/>
  <c r="E3039" i="2"/>
  <c r="B3038" i="2" a="1"/>
  <c r="B3038" i="2"/>
  <c r="C3038" i="2"/>
  <c r="D3038" i="2" a="1"/>
  <c r="D3038" i="2"/>
  <c r="E3038" i="2"/>
  <c r="B3037" i="2" a="1"/>
  <c r="B3037" i="2"/>
  <c r="C3037" i="2"/>
  <c r="D3037" i="2" a="1"/>
  <c r="D3037" i="2"/>
  <c r="E3037" i="2"/>
  <c r="B3036" i="2" a="1"/>
  <c r="B3036" i="2"/>
  <c r="C3036" i="2"/>
  <c r="D3036" i="2" a="1"/>
  <c r="D3036" i="2"/>
  <c r="E3036" i="2"/>
  <c r="B3035" i="2" a="1"/>
  <c r="B3035" i="2"/>
  <c r="C3035" i="2"/>
  <c r="D3035" i="2" a="1"/>
  <c r="D3035" i="2"/>
  <c r="E3035" i="2"/>
  <c r="B3034" i="2" a="1"/>
  <c r="B3034" i="2"/>
  <c r="C3034" i="2"/>
  <c r="D3034" i="2" a="1"/>
  <c r="D3034" i="2"/>
  <c r="E3034" i="2"/>
  <c r="B3033" i="2" a="1"/>
  <c r="B3033" i="2"/>
  <c r="C3033" i="2"/>
  <c r="D3033" i="2" a="1"/>
  <c r="D3033" i="2"/>
  <c r="E3033" i="2"/>
  <c r="B3032" i="2" a="1"/>
  <c r="B3032" i="2"/>
  <c r="C3032" i="2"/>
  <c r="D3032" i="2" a="1"/>
  <c r="D3032" i="2"/>
  <c r="E3032" i="2"/>
  <c r="B3031" i="2" a="1"/>
  <c r="B3031" i="2"/>
  <c r="C3031" i="2"/>
  <c r="D3031" i="2" a="1"/>
  <c r="D3031" i="2"/>
  <c r="E3031" i="2"/>
  <c r="B3030" i="2" a="1"/>
  <c r="B3030" i="2"/>
  <c r="C3030" i="2"/>
  <c r="D3030" i="2" a="1"/>
  <c r="D3030" i="2"/>
  <c r="E3030" i="2"/>
  <c r="B3029" i="2" a="1"/>
  <c r="B3029" i="2"/>
  <c r="C3029" i="2"/>
  <c r="D3029" i="2" a="1"/>
  <c r="D3029" i="2"/>
  <c r="E3029" i="2"/>
  <c r="B3028" i="2" a="1"/>
  <c r="B3028" i="2"/>
  <c r="C3028" i="2"/>
  <c r="D3028" i="2" a="1"/>
  <c r="D3028" i="2"/>
  <c r="E3028" i="2"/>
  <c r="B3027" i="2" a="1"/>
  <c r="B3027" i="2"/>
  <c r="C3027" i="2"/>
  <c r="D3027" i="2" a="1"/>
  <c r="D3027" i="2"/>
  <c r="E3027" i="2"/>
  <c r="B3026" i="2" a="1"/>
  <c r="B3026" i="2"/>
  <c r="C3026" i="2"/>
  <c r="D3026" i="2" a="1"/>
  <c r="D3026" i="2"/>
  <c r="E3026" i="2"/>
  <c r="B3025" i="2" a="1"/>
  <c r="B3025" i="2"/>
  <c r="C3025" i="2"/>
  <c r="D3025" i="2" a="1"/>
  <c r="D3025" i="2"/>
  <c r="E3025" i="2"/>
  <c r="B3024" i="2" a="1"/>
  <c r="B3024" i="2"/>
  <c r="C3024" i="2"/>
  <c r="D3024" i="2" a="1"/>
  <c r="D3024" i="2"/>
  <c r="E3024" i="2"/>
  <c r="B3023" i="2" a="1"/>
  <c r="B3023" i="2"/>
  <c r="C3023" i="2"/>
  <c r="D3023" i="2" a="1"/>
  <c r="D3023" i="2"/>
  <c r="E3023" i="2"/>
  <c r="B3022" i="2" a="1"/>
  <c r="B3022" i="2"/>
  <c r="C3022" i="2"/>
  <c r="D3022" i="2" a="1"/>
  <c r="D3022" i="2"/>
  <c r="E3022" i="2"/>
  <c r="B3021" i="2" a="1"/>
  <c r="B3021" i="2"/>
  <c r="C3021" i="2"/>
  <c r="D3021" i="2" a="1"/>
  <c r="D3021" i="2"/>
  <c r="E3021" i="2"/>
  <c r="B3020" i="2" a="1"/>
  <c r="B3020" i="2"/>
  <c r="C3020" i="2"/>
  <c r="D3020" i="2" a="1"/>
  <c r="D3020" i="2"/>
  <c r="E3020" i="2"/>
  <c r="B3019" i="2" a="1"/>
  <c r="B3019" i="2"/>
  <c r="C3019" i="2"/>
  <c r="D3019" i="2" a="1"/>
  <c r="D3019" i="2"/>
  <c r="E3019" i="2"/>
  <c r="B3018" i="2" a="1"/>
  <c r="B3018" i="2"/>
  <c r="C3018" i="2"/>
  <c r="D3018" i="2" a="1"/>
  <c r="D3018" i="2"/>
  <c r="E3018" i="2"/>
  <c r="B3017" i="2" a="1"/>
  <c r="B3017" i="2"/>
  <c r="C3017" i="2"/>
  <c r="D3017" i="2" a="1"/>
  <c r="D3017" i="2"/>
  <c r="E3017" i="2"/>
  <c r="B3016" i="2" a="1"/>
  <c r="B3016" i="2"/>
  <c r="C3016" i="2"/>
  <c r="D3016" i="2" a="1"/>
  <c r="D3016" i="2"/>
  <c r="E3016" i="2"/>
  <c r="B3015" i="2" a="1"/>
  <c r="B3015" i="2"/>
  <c r="C3015" i="2"/>
  <c r="D3015" i="2" a="1"/>
  <c r="D3015" i="2"/>
  <c r="E3015" i="2"/>
  <c r="B3014" i="2" a="1"/>
  <c r="B3014" i="2"/>
  <c r="C3014" i="2"/>
  <c r="D3014" i="2" a="1"/>
  <c r="D3014" i="2"/>
  <c r="E3014" i="2"/>
  <c r="B3013" i="2" a="1"/>
  <c r="B3013" i="2"/>
  <c r="C3013" i="2"/>
  <c r="D3013" i="2" a="1"/>
  <c r="D3013" i="2"/>
  <c r="E3013" i="2"/>
  <c r="B3012" i="2" a="1"/>
  <c r="B3012" i="2"/>
  <c r="C3012" i="2"/>
  <c r="D3012" i="2" a="1"/>
  <c r="D3012" i="2"/>
  <c r="E3012" i="2"/>
  <c r="B3011" i="2" a="1"/>
  <c r="B3011" i="2"/>
  <c r="C3011" i="2"/>
  <c r="D3011" i="2" a="1"/>
  <c r="D3011" i="2"/>
  <c r="E3011" i="2"/>
  <c r="B3010" i="2" a="1"/>
  <c r="B3010" i="2"/>
  <c r="C3010" i="2"/>
  <c r="D3010" i="2" a="1"/>
  <c r="D3010" i="2"/>
  <c r="E3010" i="2"/>
  <c r="B3009" i="2" a="1"/>
  <c r="B3009" i="2"/>
  <c r="C3009" i="2"/>
  <c r="D3009" i="2" a="1"/>
  <c r="D3009" i="2"/>
  <c r="E3009" i="2"/>
  <c r="B3008" i="2" a="1"/>
  <c r="B3008" i="2"/>
  <c r="C3008" i="2"/>
  <c r="D3008" i="2" a="1"/>
  <c r="D3008" i="2"/>
  <c r="E3008" i="2"/>
  <c r="B3007" i="2" a="1"/>
  <c r="B3007" i="2"/>
  <c r="C3007" i="2"/>
  <c r="D3007" i="2" a="1"/>
  <c r="D3007" i="2"/>
  <c r="E3007" i="2"/>
  <c r="B3006" i="2" a="1"/>
  <c r="B3006" i="2"/>
  <c r="C3006" i="2"/>
  <c r="D3006" i="2" a="1"/>
  <c r="D3006" i="2"/>
  <c r="E3006" i="2"/>
  <c r="B3005" i="2" a="1"/>
  <c r="B3005" i="2"/>
  <c r="C3005" i="2"/>
  <c r="D3005" i="2" a="1"/>
  <c r="D3005" i="2"/>
  <c r="E3005" i="2"/>
  <c r="B3004" i="2" a="1"/>
  <c r="B3004" i="2"/>
  <c r="C3004" i="2"/>
  <c r="D3004" i="2" a="1"/>
  <c r="D3004" i="2"/>
  <c r="E3004" i="2"/>
  <c r="B3003" i="2" a="1"/>
  <c r="B3003" i="2"/>
  <c r="C3003" i="2"/>
  <c r="D3003" i="2" a="1"/>
  <c r="D3003" i="2"/>
  <c r="E3003" i="2"/>
  <c r="B3002" i="2" a="1"/>
  <c r="B3002" i="2"/>
  <c r="C3002" i="2"/>
  <c r="D3002" i="2" a="1"/>
  <c r="D3002" i="2"/>
  <c r="E3002" i="2"/>
  <c r="B3001" i="2" a="1"/>
  <c r="B3001" i="2"/>
  <c r="C3001" i="2"/>
  <c r="D3001" i="2" a="1"/>
  <c r="D3001" i="2"/>
  <c r="E3001" i="2"/>
  <c r="B3000" i="2" a="1"/>
  <c r="B3000" i="2"/>
  <c r="C3000" i="2"/>
  <c r="D3000" i="2" a="1"/>
  <c r="D3000" i="2"/>
  <c r="E3000" i="2"/>
  <c r="B2999" i="2" a="1"/>
  <c r="B2999" i="2"/>
  <c r="C2999" i="2"/>
  <c r="D2999" i="2" a="1"/>
  <c r="D2999" i="2"/>
  <c r="E2999" i="2"/>
  <c r="B2998" i="2" a="1"/>
  <c r="B2998" i="2"/>
  <c r="C2998" i="2"/>
  <c r="D2998" i="2" a="1"/>
  <c r="D2998" i="2"/>
  <c r="E2998" i="2"/>
  <c r="B2997" i="2" a="1"/>
  <c r="B2997" i="2"/>
  <c r="C2997" i="2"/>
  <c r="D2997" i="2" a="1"/>
  <c r="D2997" i="2"/>
  <c r="E2997" i="2"/>
  <c r="B2996" i="2" a="1"/>
  <c r="B2996" i="2"/>
  <c r="C2996" i="2"/>
  <c r="D2996" i="2" a="1"/>
  <c r="D2996" i="2"/>
  <c r="E2996" i="2"/>
  <c r="B2995" i="2" a="1"/>
  <c r="B2995" i="2"/>
  <c r="C2995" i="2"/>
  <c r="D2995" i="2" a="1"/>
  <c r="D2995" i="2"/>
  <c r="E2995" i="2"/>
  <c r="B2994" i="2" a="1"/>
  <c r="B2994" i="2"/>
  <c r="C2994" i="2"/>
  <c r="D2994" i="2" a="1"/>
  <c r="D2994" i="2"/>
  <c r="E2994" i="2"/>
  <c r="B2993" i="2" a="1"/>
  <c r="B2993" i="2"/>
  <c r="C2993" i="2"/>
  <c r="D2993" i="2" a="1"/>
  <c r="D2993" i="2"/>
  <c r="E2993" i="2"/>
  <c r="B2992" i="2" a="1"/>
  <c r="B2992" i="2"/>
  <c r="C2992" i="2"/>
  <c r="D2992" i="2" a="1"/>
  <c r="D2992" i="2"/>
  <c r="E2992" i="2"/>
  <c r="B2991" i="2" a="1"/>
  <c r="B2991" i="2"/>
  <c r="C2991" i="2"/>
  <c r="D2991" i="2" a="1"/>
  <c r="D2991" i="2"/>
  <c r="E2991" i="2"/>
  <c r="B2990" i="2" a="1"/>
  <c r="B2990" i="2"/>
  <c r="C2990" i="2"/>
  <c r="D2990" i="2" a="1"/>
  <c r="D2990" i="2"/>
  <c r="E2990" i="2"/>
  <c r="B2989" i="2" a="1"/>
  <c r="B2989" i="2"/>
  <c r="C2989" i="2"/>
  <c r="D2989" i="2" a="1"/>
  <c r="D2989" i="2"/>
  <c r="E2989" i="2"/>
  <c r="B2988" i="2" a="1"/>
  <c r="B2988" i="2"/>
  <c r="C2988" i="2"/>
  <c r="D2988" i="2" a="1"/>
  <c r="D2988" i="2"/>
  <c r="E2988" i="2"/>
  <c r="B2987" i="2" a="1"/>
  <c r="B2987" i="2"/>
  <c r="C2987" i="2"/>
  <c r="D2987" i="2" a="1"/>
  <c r="D2987" i="2"/>
  <c r="E2987" i="2"/>
  <c r="B2986" i="2" a="1"/>
  <c r="B2986" i="2"/>
  <c r="C2986" i="2"/>
  <c r="D2986" i="2" a="1"/>
  <c r="D2986" i="2"/>
  <c r="E2986" i="2"/>
  <c r="B2985" i="2" a="1"/>
  <c r="B2985" i="2"/>
  <c r="C2985" i="2"/>
  <c r="D2985" i="2" a="1"/>
  <c r="D2985" i="2"/>
  <c r="E2985" i="2"/>
  <c r="B2984" i="2" a="1"/>
  <c r="B2984" i="2"/>
  <c r="C2984" i="2"/>
  <c r="D2984" i="2" a="1"/>
  <c r="D2984" i="2"/>
  <c r="E2984" i="2"/>
  <c r="B2983" i="2" a="1"/>
  <c r="B2983" i="2"/>
  <c r="C2983" i="2"/>
  <c r="D2983" i="2" a="1"/>
  <c r="D2983" i="2"/>
  <c r="E2983" i="2"/>
  <c r="B2982" i="2" a="1"/>
  <c r="B2982" i="2"/>
  <c r="C2982" i="2"/>
  <c r="D2982" i="2" a="1"/>
  <c r="D2982" i="2"/>
  <c r="E2982" i="2"/>
  <c r="B2981" i="2" a="1"/>
  <c r="B2981" i="2"/>
  <c r="C2981" i="2"/>
  <c r="D2981" i="2" a="1"/>
  <c r="D2981" i="2"/>
  <c r="E2981" i="2"/>
  <c r="B2980" i="2" a="1"/>
  <c r="B2980" i="2"/>
  <c r="C2980" i="2"/>
  <c r="D2980" i="2" a="1"/>
  <c r="D2980" i="2"/>
  <c r="E2980" i="2"/>
  <c r="B2979" i="2" a="1"/>
  <c r="B2979" i="2"/>
  <c r="C2979" i="2"/>
  <c r="D2979" i="2" a="1"/>
  <c r="D2979" i="2"/>
  <c r="E2979" i="2"/>
  <c r="B2978" i="2" a="1"/>
  <c r="B2978" i="2"/>
  <c r="C2978" i="2"/>
  <c r="D2978" i="2" a="1"/>
  <c r="D2978" i="2"/>
  <c r="E2978" i="2"/>
  <c r="B2977" i="2" a="1"/>
  <c r="B2977" i="2"/>
  <c r="C2977" i="2"/>
  <c r="D2977" i="2" a="1"/>
  <c r="D2977" i="2"/>
  <c r="E2977" i="2"/>
  <c r="B2976" i="2" a="1"/>
  <c r="B2976" i="2"/>
  <c r="C2976" i="2"/>
  <c r="D2976" i="2" a="1"/>
  <c r="D2976" i="2"/>
  <c r="E2976" i="2"/>
  <c r="B2975" i="2" a="1"/>
  <c r="B2975" i="2"/>
  <c r="C2975" i="2"/>
  <c r="D2975" i="2" a="1"/>
  <c r="D2975" i="2"/>
  <c r="E2975" i="2"/>
  <c r="B2974" i="2" a="1"/>
  <c r="B2974" i="2"/>
  <c r="C2974" i="2"/>
  <c r="D2974" i="2" a="1"/>
  <c r="D2974" i="2"/>
  <c r="E2974" i="2"/>
  <c r="B2973" i="2" a="1"/>
  <c r="B2973" i="2"/>
  <c r="C2973" i="2"/>
  <c r="D2973" i="2" a="1"/>
  <c r="D2973" i="2"/>
  <c r="E2973" i="2"/>
  <c r="B2972" i="2" a="1"/>
  <c r="B2972" i="2"/>
  <c r="C2972" i="2"/>
  <c r="D2972" i="2" a="1"/>
  <c r="D2972" i="2"/>
  <c r="E2972" i="2"/>
  <c r="B2971" i="2" a="1"/>
  <c r="B2971" i="2"/>
  <c r="C2971" i="2"/>
  <c r="D2971" i="2" a="1"/>
  <c r="D2971" i="2"/>
  <c r="E2971" i="2"/>
  <c r="B2970" i="2" a="1"/>
  <c r="B2970" i="2"/>
  <c r="C2970" i="2"/>
  <c r="D2970" i="2" a="1"/>
  <c r="D2970" i="2"/>
  <c r="E2970" i="2"/>
  <c r="B2969" i="2" a="1"/>
  <c r="B2969" i="2"/>
  <c r="C2969" i="2"/>
  <c r="D2969" i="2" a="1"/>
  <c r="D2969" i="2"/>
  <c r="E2969" i="2"/>
  <c r="B2968" i="2" a="1"/>
  <c r="B2968" i="2"/>
  <c r="C2968" i="2"/>
  <c r="D2968" i="2" a="1"/>
  <c r="D2968" i="2"/>
  <c r="E2968" i="2"/>
  <c r="B2967" i="2" a="1"/>
  <c r="B2967" i="2"/>
  <c r="C2967" i="2"/>
  <c r="D2967" i="2" a="1"/>
  <c r="D2967" i="2"/>
  <c r="E2967" i="2"/>
  <c r="B2966" i="2" a="1"/>
  <c r="B2966" i="2"/>
  <c r="C2966" i="2"/>
  <c r="D2966" i="2" a="1"/>
  <c r="D2966" i="2"/>
  <c r="E2966" i="2"/>
  <c r="B2965" i="2" a="1"/>
  <c r="B2965" i="2"/>
  <c r="C2965" i="2"/>
  <c r="D2965" i="2" a="1"/>
  <c r="D2965" i="2"/>
  <c r="E2965" i="2"/>
  <c r="B2964" i="2" a="1"/>
  <c r="B2964" i="2"/>
  <c r="C2964" i="2"/>
  <c r="D2964" i="2" a="1"/>
  <c r="D2964" i="2"/>
  <c r="E2964" i="2"/>
  <c r="B2963" i="2" a="1"/>
  <c r="B2963" i="2"/>
  <c r="C2963" i="2"/>
  <c r="D2963" i="2" a="1"/>
  <c r="D2963" i="2"/>
  <c r="E2963" i="2"/>
  <c r="B2962" i="2" a="1"/>
  <c r="B2962" i="2"/>
  <c r="C2962" i="2"/>
  <c r="D2962" i="2" a="1"/>
  <c r="D2962" i="2"/>
  <c r="E2962" i="2"/>
  <c r="B2961" i="2" a="1"/>
  <c r="B2961" i="2"/>
  <c r="C2961" i="2"/>
  <c r="D2961" i="2" a="1"/>
  <c r="D2961" i="2"/>
  <c r="E2961" i="2"/>
  <c r="B2960" i="2" a="1"/>
  <c r="B2960" i="2"/>
  <c r="C2960" i="2"/>
  <c r="D2960" i="2" a="1"/>
  <c r="D2960" i="2"/>
  <c r="E2960" i="2"/>
  <c r="B2959" i="2" a="1"/>
  <c r="B2959" i="2"/>
  <c r="C2959" i="2"/>
  <c r="D2959" i="2" a="1"/>
  <c r="D2959" i="2"/>
  <c r="E2959" i="2"/>
  <c r="B2958" i="2" a="1"/>
  <c r="B2958" i="2"/>
  <c r="C2958" i="2"/>
  <c r="D2958" i="2" a="1"/>
  <c r="D2958" i="2"/>
  <c r="E2958" i="2"/>
  <c r="B2957" i="2" a="1"/>
  <c r="B2957" i="2"/>
  <c r="C2957" i="2"/>
  <c r="D2957" i="2" a="1"/>
  <c r="D2957" i="2"/>
  <c r="E2957" i="2"/>
  <c r="B2956" i="2" a="1"/>
  <c r="B2956" i="2"/>
  <c r="C2956" i="2"/>
  <c r="D2956" i="2" a="1"/>
  <c r="D2956" i="2"/>
  <c r="E2956" i="2"/>
  <c r="B2955" i="2" a="1"/>
  <c r="B2955" i="2"/>
  <c r="C2955" i="2"/>
  <c r="D2955" i="2" a="1"/>
  <c r="D2955" i="2"/>
  <c r="E2955" i="2"/>
  <c r="B2954" i="2" a="1"/>
  <c r="B2954" i="2"/>
  <c r="C2954" i="2"/>
  <c r="D2954" i="2" a="1"/>
  <c r="D2954" i="2"/>
  <c r="E2954" i="2"/>
  <c r="B2953" i="2" a="1"/>
  <c r="B2953" i="2"/>
  <c r="C2953" i="2"/>
  <c r="D2953" i="2" a="1"/>
  <c r="D2953" i="2"/>
  <c r="E2953" i="2"/>
  <c r="B2952" i="2" a="1"/>
  <c r="B2952" i="2"/>
  <c r="C2952" i="2"/>
  <c r="D2952" i="2" a="1"/>
  <c r="D2952" i="2"/>
  <c r="E2952" i="2"/>
  <c r="B2951" i="2" a="1"/>
  <c r="B2951" i="2"/>
  <c r="C2951" i="2"/>
  <c r="D2951" i="2" a="1"/>
  <c r="D2951" i="2"/>
  <c r="E2951" i="2"/>
  <c r="B2950" i="2" a="1"/>
  <c r="B2950" i="2"/>
  <c r="C2950" i="2"/>
  <c r="D2950" i="2" a="1"/>
  <c r="D2950" i="2"/>
  <c r="E2950" i="2"/>
  <c r="B2949" i="2" a="1"/>
  <c r="B2949" i="2"/>
  <c r="C2949" i="2"/>
  <c r="D2949" i="2" a="1"/>
  <c r="D2949" i="2"/>
  <c r="E2949" i="2"/>
  <c r="B2948" i="2" a="1"/>
  <c r="B2948" i="2"/>
  <c r="C2948" i="2"/>
  <c r="D2948" i="2" a="1"/>
  <c r="D2948" i="2"/>
  <c r="E2948" i="2"/>
  <c r="B2947" i="2" a="1"/>
  <c r="B2947" i="2"/>
  <c r="C2947" i="2"/>
  <c r="D2947" i="2" a="1"/>
  <c r="D2947" i="2"/>
  <c r="E2947" i="2"/>
  <c r="B2946" i="2" a="1"/>
  <c r="B2946" i="2"/>
  <c r="C2946" i="2"/>
  <c r="D2946" i="2" a="1"/>
  <c r="D2946" i="2"/>
  <c r="E2946" i="2"/>
  <c r="B2945" i="2" a="1"/>
  <c r="B2945" i="2"/>
  <c r="C2945" i="2"/>
  <c r="D2945" i="2" a="1"/>
  <c r="D2945" i="2"/>
  <c r="E2945" i="2"/>
  <c r="B2944" i="2" a="1"/>
  <c r="B2944" i="2"/>
  <c r="C2944" i="2"/>
  <c r="D2944" i="2" a="1"/>
  <c r="D2944" i="2"/>
  <c r="E2944" i="2"/>
  <c r="B2943" i="2" a="1"/>
  <c r="B2943" i="2"/>
  <c r="C2943" i="2"/>
  <c r="D2943" i="2" a="1"/>
  <c r="D2943" i="2"/>
  <c r="E2943" i="2"/>
  <c r="B2942" i="2" a="1"/>
  <c r="B2942" i="2"/>
  <c r="C2942" i="2"/>
  <c r="D2942" i="2" a="1"/>
  <c r="D2942" i="2"/>
  <c r="E2942" i="2"/>
  <c r="B2941" i="2" a="1"/>
  <c r="B2941" i="2"/>
  <c r="C2941" i="2"/>
  <c r="D2941" i="2" a="1"/>
  <c r="D2941" i="2"/>
  <c r="E2941" i="2"/>
  <c r="B2940" i="2" a="1"/>
  <c r="B2940" i="2"/>
  <c r="C2940" i="2"/>
  <c r="D2940" i="2" a="1"/>
  <c r="D2940" i="2"/>
  <c r="E2940" i="2"/>
  <c r="B2939" i="2" a="1"/>
  <c r="B2939" i="2"/>
  <c r="C2939" i="2"/>
  <c r="D2939" i="2" a="1"/>
  <c r="D2939" i="2"/>
  <c r="E2939" i="2"/>
  <c r="B2938" i="2" a="1"/>
  <c r="B2938" i="2"/>
  <c r="C2938" i="2"/>
  <c r="D2938" i="2" a="1"/>
  <c r="D2938" i="2"/>
  <c r="E2938" i="2"/>
  <c r="B2937" i="2" a="1"/>
  <c r="B2937" i="2"/>
  <c r="C2937" i="2"/>
  <c r="D2937" i="2" a="1"/>
  <c r="D2937" i="2"/>
  <c r="E2937" i="2"/>
  <c r="B2936" i="2" a="1"/>
  <c r="B2936" i="2"/>
  <c r="C2936" i="2"/>
  <c r="D2936" i="2" a="1"/>
  <c r="D2936" i="2"/>
  <c r="E2936" i="2"/>
  <c r="B2935" i="2" a="1"/>
  <c r="B2935" i="2"/>
  <c r="C2935" i="2"/>
  <c r="D2935" i="2" a="1"/>
  <c r="D2935" i="2"/>
  <c r="E2935" i="2"/>
  <c r="B2934" i="2" a="1"/>
  <c r="B2934" i="2"/>
  <c r="C2934" i="2"/>
  <c r="D2934" i="2" a="1"/>
  <c r="D2934" i="2"/>
  <c r="E2934" i="2"/>
  <c r="B2933" i="2" a="1"/>
  <c r="B2933" i="2"/>
  <c r="C2933" i="2"/>
  <c r="D2933" i="2" a="1"/>
  <c r="D2933" i="2"/>
  <c r="E2933" i="2"/>
  <c r="B2932" i="2" a="1"/>
  <c r="B2932" i="2"/>
  <c r="C2932" i="2"/>
  <c r="D2932" i="2" a="1"/>
  <c r="D2932" i="2"/>
  <c r="E2932" i="2"/>
  <c r="B2931" i="2" a="1"/>
  <c r="B2931" i="2"/>
  <c r="C2931" i="2"/>
  <c r="D2931" i="2" a="1"/>
  <c r="D2931" i="2"/>
  <c r="E2931" i="2"/>
  <c r="B2930" i="2" a="1"/>
  <c r="B2930" i="2"/>
  <c r="C2930" i="2"/>
  <c r="D2930" i="2" a="1"/>
  <c r="D2930" i="2"/>
  <c r="E2930" i="2"/>
  <c r="B2929" i="2" a="1"/>
  <c r="B2929" i="2"/>
  <c r="C2929" i="2"/>
  <c r="D2929" i="2" a="1"/>
  <c r="D2929" i="2"/>
  <c r="E2929" i="2"/>
  <c r="B2928" i="2" a="1"/>
  <c r="B2928" i="2"/>
  <c r="C2928" i="2"/>
  <c r="D2928" i="2" a="1"/>
  <c r="D2928" i="2"/>
  <c r="E2928" i="2"/>
  <c r="B2927" i="2" a="1"/>
  <c r="B2927" i="2"/>
  <c r="C2927" i="2"/>
  <c r="D2927" i="2" a="1"/>
  <c r="D2927" i="2"/>
  <c r="E2927" i="2"/>
  <c r="B2926" i="2" a="1"/>
  <c r="B2926" i="2"/>
  <c r="C2926" i="2"/>
  <c r="D2926" i="2" a="1"/>
  <c r="D2926" i="2"/>
  <c r="E2926" i="2"/>
  <c r="B2925" i="2" a="1"/>
  <c r="B2925" i="2"/>
  <c r="C2925" i="2"/>
  <c r="D2925" i="2" a="1"/>
  <c r="D2925" i="2"/>
  <c r="E2925" i="2"/>
  <c r="B2924" i="2" a="1"/>
  <c r="B2924" i="2"/>
  <c r="C2924" i="2"/>
  <c r="D2924" i="2" a="1"/>
  <c r="D2924" i="2"/>
  <c r="E2924" i="2"/>
  <c r="B2923" i="2" a="1"/>
  <c r="B2923" i="2"/>
  <c r="C2923" i="2"/>
  <c r="D2923" i="2" a="1"/>
  <c r="D2923" i="2"/>
  <c r="E2923" i="2"/>
  <c r="B2922" i="2" a="1"/>
  <c r="B2922" i="2"/>
  <c r="C2922" i="2"/>
  <c r="D2922" i="2" a="1"/>
  <c r="D2922" i="2"/>
  <c r="E2922" i="2"/>
  <c r="B2921" i="2" a="1"/>
  <c r="B2921" i="2"/>
  <c r="C2921" i="2"/>
  <c r="D2921" i="2" a="1"/>
  <c r="D2921" i="2"/>
  <c r="E2921" i="2"/>
  <c r="B2920" i="2" a="1"/>
  <c r="B2920" i="2"/>
  <c r="C2920" i="2"/>
  <c r="D2920" i="2" a="1"/>
  <c r="D2920" i="2"/>
  <c r="E2920" i="2"/>
  <c r="B2919" i="2" a="1"/>
  <c r="B2919" i="2"/>
  <c r="C2919" i="2"/>
  <c r="D2919" i="2" a="1"/>
  <c r="D2919" i="2"/>
  <c r="E2919" i="2"/>
  <c r="B2918" i="2" a="1"/>
  <c r="B2918" i="2"/>
  <c r="C2918" i="2"/>
  <c r="D2918" i="2" a="1"/>
  <c r="D2918" i="2"/>
  <c r="E2918" i="2"/>
  <c r="B2917" i="2" a="1"/>
  <c r="B2917" i="2"/>
  <c r="C2917" i="2"/>
  <c r="D2917" i="2" a="1"/>
  <c r="D2917" i="2"/>
  <c r="E2917" i="2"/>
  <c r="B2916" i="2" a="1"/>
  <c r="B2916" i="2"/>
  <c r="C2916" i="2"/>
  <c r="D2916" i="2" a="1"/>
  <c r="D2916" i="2"/>
  <c r="E2916" i="2"/>
  <c r="B2915" i="2" a="1"/>
  <c r="B2915" i="2"/>
  <c r="C2915" i="2"/>
  <c r="D2915" i="2" a="1"/>
  <c r="D2915" i="2"/>
  <c r="E2915" i="2"/>
  <c r="B2914" i="2" a="1"/>
  <c r="B2914" i="2"/>
  <c r="C2914" i="2"/>
  <c r="D2914" i="2" a="1"/>
  <c r="D2914" i="2"/>
  <c r="E2914" i="2"/>
  <c r="B2913" i="2" a="1"/>
  <c r="B2913" i="2"/>
  <c r="C2913" i="2"/>
  <c r="D2913" i="2" a="1"/>
  <c r="D2913" i="2"/>
  <c r="E2913" i="2"/>
  <c r="B2912" i="2" a="1"/>
  <c r="B2912" i="2"/>
  <c r="C2912" i="2"/>
  <c r="D2912" i="2" a="1"/>
  <c r="D2912" i="2"/>
  <c r="E2912" i="2"/>
  <c r="B2911" i="2" a="1"/>
  <c r="B2911" i="2"/>
  <c r="C2911" i="2"/>
  <c r="D2911" i="2" a="1"/>
  <c r="D2911" i="2"/>
  <c r="E2911" i="2"/>
  <c r="B2910" i="2" a="1"/>
  <c r="B2910" i="2"/>
  <c r="C2910" i="2"/>
  <c r="D2910" i="2" a="1"/>
  <c r="D2910" i="2"/>
  <c r="E2910" i="2"/>
  <c r="B2909" i="2" a="1"/>
  <c r="B2909" i="2"/>
  <c r="C2909" i="2"/>
  <c r="D2909" i="2" a="1"/>
  <c r="D2909" i="2"/>
  <c r="E2909" i="2"/>
  <c r="B2908" i="2" a="1"/>
  <c r="B2908" i="2"/>
  <c r="C2908" i="2"/>
  <c r="D2908" i="2" a="1"/>
  <c r="D2908" i="2"/>
  <c r="E2908" i="2"/>
  <c r="B2907" i="2" a="1"/>
  <c r="B2907" i="2"/>
  <c r="C2907" i="2"/>
  <c r="D2907" i="2" a="1"/>
  <c r="D2907" i="2"/>
  <c r="E2907" i="2"/>
  <c r="B2906" i="2" a="1"/>
  <c r="B2906" i="2"/>
  <c r="C2906" i="2"/>
  <c r="D2906" i="2" a="1"/>
  <c r="D2906" i="2"/>
  <c r="E2906" i="2"/>
  <c r="B2905" i="2" a="1"/>
  <c r="B2905" i="2"/>
  <c r="C2905" i="2"/>
  <c r="D2905" i="2" a="1"/>
  <c r="D2905" i="2"/>
  <c r="E2905" i="2"/>
  <c r="B2904" i="2" a="1"/>
  <c r="B2904" i="2"/>
  <c r="C2904" i="2"/>
  <c r="D2904" i="2" a="1"/>
  <c r="D2904" i="2"/>
  <c r="E2904" i="2"/>
  <c r="B2903" i="2" a="1"/>
  <c r="B2903" i="2"/>
  <c r="C2903" i="2"/>
  <c r="D2903" i="2" a="1"/>
  <c r="D2903" i="2"/>
  <c r="E2903" i="2"/>
  <c r="B2902" i="2" a="1"/>
  <c r="B2902" i="2"/>
  <c r="C2902" i="2"/>
  <c r="D2902" i="2" a="1"/>
  <c r="D2902" i="2"/>
  <c r="E2902" i="2"/>
  <c r="B2901" i="2" a="1"/>
  <c r="B2901" i="2"/>
  <c r="C2901" i="2"/>
  <c r="D2901" i="2" a="1"/>
  <c r="D2901" i="2"/>
  <c r="E2901" i="2"/>
  <c r="B2900" i="2" a="1"/>
  <c r="B2900" i="2"/>
  <c r="C2900" i="2"/>
  <c r="D2900" i="2" a="1"/>
  <c r="D2900" i="2"/>
  <c r="E2900" i="2"/>
  <c r="B2899" i="2" a="1"/>
  <c r="B2899" i="2"/>
  <c r="C2899" i="2"/>
  <c r="D2899" i="2" a="1"/>
  <c r="D2899" i="2"/>
  <c r="E2899" i="2"/>
  <c r="B2898" i="2" a="1"/>
  <c r="B2898" i="2"/>
  <c r="C2898" i="2"/>
  <c r="D2898" i="2" a="1"/>
  <c r="D2898" i="2"/>
  <c r="E2898" i="2"/>
  <c r="B2897" i="2" a="1"/>
  <c r="B2897" i="2"/>
  <c r="C2897" i="2"/>
  <c r="D2897" i="2" a="1"/>
  <c r="D2897" i="2"/>
  <c r="E2897" i="2"/>
  <c r="B2896" i="2" a="1"/>
  <c r="B2896" i="2"/>
  <c r="C2896" i="2"/>
  <c r="D2896" i="2" a="1"/>
  <c r="D2896" i="2"/>
  <c r="E2896" i="2"/>
  <c r="B2895" i="2" a="1"/>
  <c r="B2895" i="2"/>
  <c r="C2895" i="2"/>
  <c r="D2895" i="2" a="1"/>
  <c r="D2895" i="2"/>
  <c r="E2895" i="2"/>
  <c r="B2894" i="2" a="1"/>
  <c r="B2894" i="2"/>
  <c r="C2894" i="2"/>
  <c r="D2894" i="2" a="1"/>
  <c r="D2894" i="2"/>
  <c r="E2894" i="2"/>
  <c r="B2893" i="2" a="1"/>
  <c r="B2893" i="2"/>
  <c r="C2893" i="2"/>
  <c r="D2893" i="2" a="1"/>
  <c r="D2893" i="2"/>
  <c r="E2893" i="2"/>
  <c r="B2892" i="2" a="1"/>
  <c r="B2892" i="2"/>
  <c r="C2892" i="2"/>
  <c r="D2892" i="2" a="1"/>
  <c r="D2892" i="2"/>
  <c r="E2892" i="2"/>
  <c r="B2891" i="2" a="1"/>
  <c r="B2891" i="2"/>
  <c r="C2891" i="2"/>
  <c r="D2891" i="2" a="1"/>
  <c r="D2891" i="2"/>
  <c r="E2891" i="2"/>
  <c r="B2890" i="2" a="1"/>
  <c r="B2890" i="2"/>
  <c r="C2890" i="2"/>
  <c r="D2890" i="2" a="1"/>
  <c r="D2890" i="2"/>
  <c r="E2890" i="2"/>
  <c r="B2889" i="2" a="1"/>
  <c r="B2889" i="2"/>
  <c r="C2889" i="2"/>
  <c r="D2889" i="2" a="1"/>
  <c r="D2889" i="2"/>
  <c r="E2889" i="2"/>
  <c r="B2888" i="2" a="1"/>
  <c r="B2888" i="2"/>
  <c r="C2888" i="2"/>
  <c r="D2888" i="2" a="1"/>
  <c r="D2888" i="2"/>
  <c r="E2888" i="2"/>
  <c r="B2887" i="2" a="1"/>
  <c r="B2887" i="2"/>
  <c r="C2887" i="2"/>
  <c r="D2887" i="2" a="1"/>
  <c r="D2887" i="2"/>
  <c r="E2887" i="2"/>
  <c r="B2886" i="2" a="1"/>
  <c r="B2886" i="2"/>
  <c r="C2886" i="2"/>
  <c r="D2886" i="2" a="1"/>
  <c r="D2886" i="2"/>
  <c r="E2886" i="2"/>
  <c r="B2885" i="2" a="1"/>
  <c r="B2885" i="2"/>
  <c r="C2885" i="2"/>
  <c r="D2885" i="2" a="1"/>
  <c r="D2885" i="2"/>
  <c r="E2885" i="2"/>
  <c r="B2884" i="2" a="1"/>
  <c r="B2884" i="2"/>
  <c r="C2884" i="2"/>
  <c r="D2884" i="2" a="1"/>
  <c r="D2884" i="2"/>
  <c r="E2884" i="2"/>
  <c r="B2883" i="2" a="1"/>
  <c r="B2883" i="2"/>
  <c r="C2883" i="2"/>
  <c r="D2883" i="2" a="1"/>
  <c r="D2883" i="2"/>
  <c r="E2883" i="2"/>
  <c r="B2882" i="2" a="1"/>
  <c r="B2882" i="2"/>
  <c r="C2882" i="2"/>
  <c r="D2882" i="2" a="1"/>
  <c r="D2882" i="2"/>
  <c r="E2882" i="2"/>
  <c r="B2881" i="2" a="1"/>
  <c r="B2881" i="2"/>
  <c r="C2881" i="2"/>
  <c r="D2881" i="2" a="1"/>
  <c r="D2881" i="2"/>
  <c r="E2881" i="2"/>
  <c r="B2880" i="2" a="1"/>
  <c r="B2880" i="2"/>
  <c r="C2880" i="2"/>
  <c r="D2880" i="2" a="1"/>
  <c r="D2880" i="2"/>
  <c r="E2880" i="2"/>
  <c r="B2879" i="2" a="1"/>
  <c r="B2879" i="2"/>
  <c r="C2879" i="2"/>
  <c r="D2879" i="2" a="1"/>
  <c r="D2879" i="2"/>
  <c r="E2879" i="2"/>
  <c r="B2878" i="2" a="1"/>
  <c r="B2878" i="2"/>
  <c r="C2878" i="2"/>
  <c r="D2878" i="2" a="1"/>
  <c r="D2878" i="2"/>
  <c r="E2878" i="2"/>
  <c r="B2877" i="2" a="1"/>
  <c r="B2877" i="2"/>
  <c r="C2877" i="2"/>
  <c r="D2877" i="2" a="1"/>
  <c r="D2877" i="2"/>
  <c r="E2877" i="2"/>
  <c r="B2876" i="2" a="1"/>
  <c r="B2876" i="2"/>
  <c r="C2876" i="2"/>
  <c r="D2876" i="2" a="1"/>
  <c r="D2876" i="2"/>
  <c r="E2876" i="2"/>
  <c r="B2875" i="2" a="1"/>
  <c r="B2875" i="2"/>
  <c r="C2875" i="2"/>
  <c r="D2875" i="2" a="1"/>
  <c r="D2875" i="2"/>
  <c r="E2875" i="2"/>
  <c r="B2874" i="2" a="1"/>
  <c r="B2874" i="2"/>
  <c r="C2874" i="2"/>
  <c r="D2874" i="2" a="1"/>
  <c r="D2874" i="2"/>
  <c r="E2874" i="2"/>
  <c r="B2873" i="2" a="1"/>
  <c r="B2873" i="2"/>
  <c r="C2873" i="2"/>
  <c r="D2873" i="2" a="1"/>
  <c r="D2873" i="2"/>
  <c r="E2873" i="2"/>
  <c r="B2872" i="2" a="1"/>
  <c r="B2872" i="2"/>
  <c r="C2872" i="2"/>
  <c r="D2872" i="2" a="1"/>
  <c r="D2872" i="2"/>
  <c r="E2872" i="2"/>
  <c r="B2871" i="2" a="1"/>
  <c r="B2871" i="2"/>
  <c r="C2871" i="2"/>
  <c r="D2871" i="2" a="1"/>
  <c r="D2871" i="2"/>
  <c r="E2871" i="2"/>
  <c r="B2870" i="2" a="1"/>
  <c r="B2870" i="2"/>
  <c r="C2870" i="2"/>
  <c r="D2870" i="2" a="1"/>
  <c r="D2870" i="2"/>
  <c r="E2870" i="2"/>
  <c r="B2869" i="2" a="1"/>
  <c r="B2869" i="2"/>
  <c r="C2869" i="2"/>
  <c r="D2869" i="2" a="1"/>
  <c r="D2869" i="2"/>
  <c r="E2869" i="2"/>
  <c r="B2868" i="2" a="1"/>
  <c r="B2868" i="2"/>
  <c r="C2868" i="2"/>
  <c r="D2868" i="2" a="1"/>
  <c r="D2868" i="2"/>
  <c r="E2868" i="2"/>
  <c r="B2867" i="2" a="1"/>
  <c r="B2867" i="2"/>
  <c r="C2867" i="2"/>
  <c r="D2867" i="2" a="1"/>
  <c r="D2867" i="2"/>
  <c r="E2867" i="2"/>
  <c r="B2866" i="2" a="1"/>
  <c r="B2866" i="2"/>
  <c r="C2866" i="2"/>
  <c r="D2866" i="2" a="1"/>
  <c r="D2866" i="2"/>
  <c r="E2866" i="2"/>
  <c r="B2865" i="2" a="1"/>
  <c r="B2865" i="2"/>
  <c r="C2865" i="2"/>
  <c r="D2865" i="2" a="1"/>
  <c r="D2865" i="2"/>
  <c r="E2865" i="2"/>
  <c r="B2864" i="2" a="1"/>
  <c r="B2864" i="2"/>
  <c r="C2864" i="2"/>
  <c r="D2864" i="2" a="1"/>
  <c r="D2864" i="2"/>
  <c r="E2864" i="2"/>
  <c r="B2863" i="2" a="1"/>
  <c r="B2863" i="2"/>
  <c r="C2863" i="2"/>
  <c r="D2863" i="2" a="1"/>
  <c r="D2863" i="2"/>
  <c r="E2863" i="2"/>
  <c r="B2862" i="2" a="1"/>
  <c r="B2862" i="2"/>
  <c r="C2862" i="2"/>
  <c r="D2862" i="2" a="1"/>
  <c r="D2862" i="2"/>
  <c r="E2862" i="2"/>
  <c r="B2861" i="2" a="1"/>
  <c r="B2861" i="2"/>
  <c r="C2861" i="2"/>
  <c r="D2861" i="2" a="1"/>
  <c r="D2861" i="2"/>
  <c r="E2861" i="2"/>
  <c r="B2860" i="2" a="1"/>
  <c r="B2860" i="2"/>
  <c r="C2860" i="2"/>
  <c r="D2860" i="2" a="1"/>
  <c r="D2860" i="2"/>
  <c r="E2860" i="2"/>
  <c r="B2859" i="2" a="1"/>
  <c r="B2859" i="2"/>
  <c r="C2859" i="2"/>
  <c r="D2859" i="2" a="1"/>
  <c r="D2859" i="2"/>
  <c r="E2859" i="2"/>
  <c r="B2858" i="2" a="1"/>
  <c r="B2858" i="2"/>
  <c r="C2858" i="2"/>
  <c r="D2858" i="2" a="1"/>
  <c r="D2858" i="2"/>
  <c r="E2858" i="2"/>
  <c r="B2857" i="2" a="1"/>
  <c r="B2857" i="2"/>
  <c r="C2857" i="2"/>
  <c r="D2857" i="2" a="1"/>
  <c r="D2857" i="2"/>
  <c r="E2857" i="2"/>
  <c r="B2856" i="2" a="1"/>
  <c r="B2856" i="2"/>
  <c r="C2856" i="2"/>
  <c r="D2856" i="2" a="1"/>
  <c r="D2856" i="2"/>
  <c r="E2856" i="2"/>
  <c r="B2855" i="2" a="1"/>
  <c r="B2855" i="2"/>
  <c r="C2855" i="2"/>
  <c r="D2855" i="2" a="1"/>
  <c r="D2855" i="2"/>
  <c r="E2855" i="2"/>
  <c r="B2854" i="2" a="1"/>
  <c r="B2854" i="2"/>
  <c r="C2854" i="2"/>
  <c r="D2854" i="2" a="1"/>
  <c r="D2854" i="2"/>
  <c r="E2854" i="2"/>
  <c r="B2853" i="2" a="1"/>
  <c r="B2853" i="2"/>
  <c r="C2853" i="2"/>
  <c r="D2853" i="2" a="1"/>
  <c r="D2853" i="2"/>
  <c r="E2853" i="2"/>
  <c r="B2852" i="2" a="1"/>
  <c r="B2852" i="2"/>
  <c r="C2852" i="2"/>
  <c r="D2852" i="2" a="1"/>
  <c r="D2852" i="2"/>
  <c r="E2852" i="2"/>
  <c r="B2851" i="2" a="1"/>
  <c r="B2851" i="2"/>
  <c r="C2851" i="2"/>
  <c r="D2851" i="2" a="1"/>
  <c r="D2851" i="2"/>
  <c r="E2851" i="2"/>
  <c r="B2850" i="2" a="1"/>
  <c r="B2850" i="2"/>
  <c r="C2850" i="2"/>
  <c r="D2850" i="2" a="1"/>
  <c r="D2850" i="2"/>
  <c r="E2850" i="2"/>
  <c r="B2849" i="2" a="1"/>
  <c r="B2849" i="2"/>
  <c r="C2849" i="2"/>
  <c r="D2849" i="2" a="1"/>
  <c r="D2849" i="2"/>
  <c r="E2849" i="2"/>
  <c r="B2848" i="2" a="1"/>
  <c r="B2848" i="2"/>
  <c r="C2848" i="2"/>
  <c r="D2848" i="2" a="1"/>
  <c r="D2848" i="2"/>
  <c r="E2848" i="2"/>
  <c r="B2847" i="2" a="1"/>
  <c r="B2847" i="2"/>
  <c r="C2847" i="2"/>
  <c r="D2847" i="2" a="1"/>
  <c r="D2847" i="2"/>
  <c r="E2847" i="2"/>
  <c r="B2846" i="2" a="1"/>
  <c r="B2846" i="2"/>
  <c r="C2846" i="2"/>
  <c r="D2846" i="2" a="1"/>
  <c r="D2846" i="2"/>
  <c r="E2846" i="2"/>
  <c r="B2845" i="2" a="1"/>
  <c r="B2845" i="2"/>
  <c r="C2845" i="2"/>
  <c r="D2845" i="2" a="1"/>
  <c r="D2845" i="2"/>
  <c r="E2845" i="2"/>
  <c r="B2844" i="2" a="1"/>
  <c r="B2844" i="2"/>
  <c r="C2844" i="2"/>
  <c r="D2844" i="2" a="1"/>
  <c r="D2844" i="2"/>
  <c r="E2844" i="2"/>
  <c r="B2843" i="2" a="1"/>
  <c r="B2843" i="2"/>
  <c r="C2843" i="2"/>
  <c r="D2843" i="2" a="1"/>
  <c r="D2843" i="2"/>
  <c r="E2843" i="2"/>
  <c r="B2842" i="2" a="1"/>
  <c r="B2842" i="2"/>
  <c r="C2842" i="2"/>
  <c r="D2842" i="2" a="1"/>
  <c r="D2842" i="2"/>
  <c r="E2842" i="2"/>
  <c r="B2841" i="2" a="1"/>
  <c r="B2841" i="2"/>
  <c r="C2841" i="2"/>
  <c r="D2841" i="2" a="1"/>
  <c r="D2841" i="2"/>
  <c r="E2841" i="2"/>
  <c r="B2840" i="2" a="1"/>
  <c r="B2840" i="2"/>
  <c r="C2840" i="2"/>
  <c r="D2840" i="2" a="1"/>
  <c r="D2840" i="2"/>
  <c r="E2840" i="2"/>
  <c r="B2839" i="2" a="1"/>
  <c r="B2839" i="2"/>
  <c r="C2839" i="2"/>
  <c r="D2839" i="2" a="1"/>
  <c r="D2839" i="2"/>
  <c r="E2839" i="2"/>
  <c r="B2838" i="2" a="1"/>
  <c r="B2838" i="2"/>
  <c r="C2838" i="2"/>
  <c r="D2838" i="2" a="1"/>
  <c r="D2838" i="2"/>
  <c r="E2838" i="2"/>
  <c r="B2837" i="2" a="1"/>
  <c r="B2837" i="2"/>
  <c r="C2837" i="2"/>
  <c r="D2837" i="2" a="1"/>
  <c r="D2837" i="2"/>
  <c r="E2837" i="2"/>
  <c r="B2836" i="2" a="1"/>
  <c r="B2836" i="2"/>
  <c r="C2836" i="2"/>
  <c r="D2836" i="2" a="1"/>
  <c r="D2836" i="2"/>
  <c r="E2836" i="2"/>
  <c r="B2835" i="2" a="1"/>
  <c r="B2835" i="2"/>
  <c r="C2835" i="2"/>
  <c r="D2835" i="2" a="1"/>
  <c r="D2835" i="2"/>
  <c r="E2835" i="2"/>
  <c r="B2834" i="2" a="1"/>
  <c r="B2834" i="2"/>
  <c r="C2834" i="2"/>
  <c r="D2834" i="2" a="1"/>
  <c r="D2834" i="2"/>
  <c r="E2834" i="2"/>
  <c r="B2833" i="2" a="1"/>
  <c r="B2833" i="2"/>
  <c r="C2833" i="2"/>
  <c r="D2833" i="2" a="1"/>
  <c r="D2833" i="2"/>
  <c r="E2833" i="2"/>
  <c r="B2832" i="2" a="1"/>
  <c r="B2832" i="2"/>
  <c r="C2832" i="2"/>
  <c r="D2832" i="2" a="1"/>
  <c r="D2832" i="2"/>
  <c r="E2832" i="2"/>
  <c r="B2831" i="2" a="1"/>
  <c r="B2831" i="2"/>
  <c r="C2831" i="2"/>
  <c r="D2831" i="2" a="1"/>
  <c r="D2831" i="2"/>
  <c r="E2831" i="2"/>
  <c r="B2830" i="2" a="1"/>
  <c r="B2830" i="2"/>
  <c r="C2830" i="2"/>
  <c r="D2830" i="2" a="1"/>
  <c r="D2830" i="2"/>
  <c r="E2830" i="2"/>
  <c r="B2829" i="2" a="1"/>
  <c r="B2829" i="2"/>
  <c r="C2829" i="2"/>
  <c r="D2829" i="2" a="1"/>
  <c r="D2829" i="2"/>
  <c r="E2829" i="2"/>
  <c r="B2828" i="2" a="1"/>
  <c r="B2828" i="2"/>
  <c r="C2828" i="2"/>
  <c r="D2828" i="2" a="1"/>
  <c r="D2828" i="2"/>
  <c r="E2828" i="2"/>
  <c r="B2827" i="2" a="1"/>
  <c r="B2827" i="2"/>
  <c r="C2827" i="2"/>
  <c r="D2827" i="2" a="1"/>
  <c r="D2827" i="2"/>
  <c r="E2827" i="2"/>
  <c r="B2826" i="2" a="1"/>
  <c r="B2826" i="2"/>
  <c r="C2826" i="2"/>
  <c r="D2826" i="2" a="1"/>
  <c r="D2826" i="2"/>
  <c r="E2826" i="2"/>
  <c r="B2825" i="2" a="1"/>
  <c r="B2825" i="2"/>
  <c r="C2825" i="2"/>
  <c r="D2825" i="2" a="1"/>
  <c r="D2825" i="2"/>
  <c r="E2825" i="2"/>
  <c r="B2824" i="2" a="1"/>
  <c r="B2824" i="2"/>
  <c r="C2824" i="2"/>
  <c r="D2824" i="2" a="1"/>
  <c r="D2824" i="2"/>
  <c r="E2824" i="2"/>
  <c r="B2823" i="2" a="1"/>
  <c r="B2823" i="2"/>
  <c r="C2823" i="2"/>
  <c r="D2823" i="2" a="1"/>
  <c r="D2823" i="2"/>
  <c r="E2823" i="2"/>
  <c r="B2822" i="2" a="1"/>
  <c r="B2822" i="2"/>
  <c r="C2822" i="2"/>
  <c r="D2822" i="2" a="1"/>
  <c r="D2822" i="2"/>
  <c r="E2822" i="2"/>
  <c r="B2821" i="2" a="1"/>
  <c r="B2821" i="2"/>
  <c r="C2821" i="2"/>
  <c r="D2821" i="2" a="1"/>
  <c r="D2821" i="2"/>
  <c r="E2821" i="2"/>
  <c r="B2820" i="2" a="1"/>
  <c r="B2820" i="2"/>
  <c r="C2820" i="2"/>
  <c r="D2820" i="2" a="1"/>
  <c r="D2820" i="2"/>
  <c r="E2820" i="2"/>
  <c r="B2819" i="2" a="1"/>
  <c r="B2819" i="2"/>
  <c r="C2819" i="2"/>
  <c r="D2819" i="2" a="1"/>
  <c r="D2819" i="2"/>
  <c r="E2819" i="2"/>
  <c r="B2818" i="2" a="1"/>
  <c r="B2818" i="2"/>
  <c r="C2818" i="2"/>
  <c r="D2818" i="2" a="1"/>
  <c r="D2818" i="2"/>
  <c r="E2818" i="2"/>
  <c r="B2817" i="2" a="1"/>
  <c r="B2817" i="2"/>
  <c r="C2817" i="2"/>
  <c r="D2817" i="2" a="1"/>
  <c r="D2817" i="2"/>
  <c r="E2817" i="2"/>
  <c r="B2816" i="2" a="1"/>
  <c r="B2816" i="2"/>
  <c r="C2816" i="2"/>
  <c r="D2816" i="2" a="1"/>
  <c r="D2816" i="2"/>
  <c r="E2816" i="2"/>
  <c r="B2815" i="2" a="1"/>
  <c r="B2815" i="2"/>
  <c r="C2815" i="2"/>
  <c r="D2815" i="2" a="1"/>
  <c r="D2815" i="2"/>
  <c r="E2815" i="2"/>
  <c r="B2814" i="2" a="1"/>
  <c r="B2814" i="2"/>
  <c r="C2814" i="2"/>
  <c r="D2814" i="2" a="1"/>
  <c r="D2814" i="2"/>
  <c r="E2814" i="2"/>
  <c r="B2813" i="2" a="1"/>
  <c r="B2813" i="2"/>
  <c r="C2813" i="2"/>
  <c r="D2813" i="2" a="1"/>
  <c r="D2813" i="2"/>
  <c r="E2813" i="2"/>
  <c r="B2812" i="2" a="1"/>
  <c r="B2812" i="2"/>
  <c r="C2812" i="2"/>
  <c r="D2812" i="2" a="1"/>
  <c r="D2812" i="2"/>
  <c r="E2812" i="2"/>
  <c r="B2811" i="2" a="1"/>
  <c r="B2811" i="2"/>
  <c r="C2811" i="2"/>
  <c r="D2811" i="2" a="1"/>
  <c r="D2811" i="2"/>
  <c r="E2811" i="2"/>
  <c r="B2810" i="2" a="1"/>
  <c r="B2810" i="2"/>
  <c r="C2810" i="2"/>
  <c r="D2810" i="2" a="1"/>
  <c r="D2810" i="2"/>
  <c r="E2810" i="2"/>
  <c r="B2809" i="2" a="1"/>
  <c r="B2809" i="2"/>
  <c r="C2809" i="2"/>
  <c r="D2809" i="2" a="1"/>
  <c r="D2809" i="2"/>
  <c r="E2809" i="2"/>
  <c r="B2808" i="2" a="1"/>
  <c r="B2808" i="2"/>
  <c r="C2808" i="2"/>
  <c r="D2808" i="2" a="1"/>
  <c r="D2808" i="2"/>
  <c r="E2808" i="2"/>
  <c r="B2807" i="2" a="1"/>
  <c r="B2807" i="2"/>
  <c r="C2807" i="2"/>
  <c r="D2807" i="2" a="1"/>
  <c r="D2807" i="2"/>
  <c r="E2807" i="2"/>
  <c r="B2806" i="2" a="1"/>
  <c r="B2806" i="2"/>
  <c r="C2806" i="2"/>
  <c r="D2806" i="2" a="1"/>
  <c r="D2806" i="2"/>
  <c r="E2806" i="2"/>
  <c r="B2805" i="2" a="1"/>
  <c r="B2805" i="2"/>
  <c r="C2805" i="2"/>
  <c r="D2805" i="2" a="1"/>
  <c r="D2805" i="2"/>
  <c r="E2805" i="2"/>
  <c r="B2804" i="2" a="1"/>
  <c r="B2804" i="2"/>
  <c r="C2804" i="2"/>
  <c r="D2804" i="2" a="1"/>
  <c r="D2804" i="2"/>
  <c r="E2804" i="2"/>
  <c r="B2803" i="2" a="1"/>
  <c r="B2803" i="2"/>
  <c r="C2803" i="2"/>
  <c r="D2803" i="2" a="1"/>
  <c r="D2803" i="2"/>
  <c r="E2803" i="2"/>
  <c r="B2802" i="2" a="1"/>
  <c r="B2802" i="2"/>
  <c r="C2802" i="2"/>
  <c r="D2802" i="2" a="1"/>
  <c r="D2802" i="2"/>
  <c r="E2802" i="2"/>
  <c r="B2801" i="2" a="1"/>
  <c r="B2801" i="2"/>
  <c r="C2801" i="2"/>
  <c r="D2801" i="2" a="1"/>
  <c r="D2801" i="2"/>
  <c r="E2801" i="2"/>
  <c r="B2800" i="2" a="1"/>
  <c r="B2800" i="2"/>
  <c r="C2800" i="2"/>
  <c r="D2800" i="2" a="1"/>
  <c r="D2800" i="2"/>
  <c r="E2800" i="2"/>
  <c r="B2799" i="2" a="1"/>
  <c r="B2799" i="2"/>
  <c r="C2799" i="2"/>
  <c r="D2799" i="2" a="1"/>
  <c r="D2799" i="2"/>
  <c r="E2799" i="2"/>
  <c r="B2798" i="2" a="1"/>
  <c r="B2798" i="2"/>
  <c r="C2798" i="2"/>
  <c r="D2798" i="2" a="1"/>
  <c r="D2798" i="2"/>
  <c r="E2798" i="2"/>
  <c r="B2797" i="2" a="1"/>
  <c r="B2797" i="2"/>
  <c r="C2797" i="2"/>
  <c r="D2797" i="2" a="1"/>
  <c r="D2797" i="2"/>
  <c r="E2797" i="2"/>
  <c r="B2796" i="2" a="1"/>
  <c r="B2796" i="2"/>
  <c r="C2796" i="2"/>
  <c r="D2796" i="2" a="1"/>
  <c r="D2796" i="2"/>
  <c r="E2796" i="2"/>
  <c r="B2795" i="2" a="1"/>
  <c r="B2795" i="2"/>
  <c r="C2795" i="2"/>
  <c r="D2795" i="2" a="1"/>
  <c r="D2795" i="2"/>
  <c r="E2795" i="2"/>
  <c r="B2794" i="2" a="1"/>
  <c r="B2794" i="2"/>
  <c r="C2794" i="2"/>
  <c r="D2794" i="2" a="1"/>
  <c r="D2794" i="2"/>
  <c r="E2794" i="2"/>
  <c r="B2793" i="2" a="1"/>
  <c r="B2793" i="2"/>
  <c r="C2793" i="2"/>
  <c r="D2793" i="2" a="1"/>
  <c r="D2793" i="2"/>
  <c r="E2793" i="2"/>
  <c r="B2792" i="2" a="1"/>
  <c r="B2792" i="2"/>
  <c r="C2792" i="2"/>
  <c r="D2792" i="2" a="1"/>
  <c r="D2792" i="2"/>
  <c r="E2792" i="2"/>
  <c r="B2791" i="2" a="1"/>
  <c r="B2791" i="2"/>
  <c r="C2791" i="2"/>
  <c r="D2791" i="2" a="1"/>
  <c r="D2791" i="2"/>
  <c r="E2791" i="2"/>
  <c r="B2790" i="2" a="1"/>
  <c r="B2790" i="2"/>
  <c r="C2790" i="2"/>
  <c r="D2790" i="2" a="1"/>
  <c r="D2790" i="2"/>
  <c r="E2790" i="2"/>
  <c r="B2789" i="2" a="1"/>
  <c r="B2789" i="2"/>
  <c r="C2789" i="2"/>
  <c r="D2789" i="2" a="1"/>
  <c r="D2789" i="2"/>
  <c r="E2789" i="2"/>
  <c r="B2788" i="2" a="1"/>
  <c r="B2788" i="2"/>
  <c r="C2788" i="2"/>
  <c r="D2788" i="2" a="1"/>
  <c r="D2788" i="2"/>
  <c r="E2788" i="2"/>
  <c r="B2787" i="2" a="1"/>
  <c r="B2787" i="2"/>
  <c r="C2787" i="2"/>
  <c r="D2787" i="2" a="1"/>
  <c r="D2787" i="2"/>
  <c r="E2787" i="2"/>
  <c r="B2786" i="2" a="1"/>
  <c r="B2786" i="2"/>
  <c r="C2786" i="2"/>
  <c r="D2786" i="2" a="1"/>
  <c r="D2786" i="2"/>
  <c r="E2786" i="2"/>
  <c r="B2785" i="2" a="1"/>
  <c r="B2785" i="2"/>
  <c r="C2785" i="2"/>
  <c r="D2785" i="2" a="1"/>
  <c r="D2785" i="2"/>
  <c r="E2785" i="2"/>
  <c r="B2784" i="2" a="1"/>
  <c r="B2784" i="2"/>
  <c r="C2784" i="2"/>
  <c r="D2784" i="2" a="1"/>
  <c r="D2784" i="2"/>
  <c r="E2784" i="2"/>
  <c r="B2783" i="2" a="1"/>
  <c r="B2783" i="2"/>
  <c r="C2783" i="2"/>
  <c r="D2783" i="2" a="1"/>
  <c r="D2783" i="2"/>
  <c r="E2783" i="2"/>
  <c r="B2782" i="2" a="1"/>
  <c r="B2782" i="2"/>
  <c r="C2782" i="2"/>
  <c r="D2782" i="2" a="1"/>
  <c r="D2782" i="2"/>
  <c r="E2782" i="2"/>
  <c r="B2781" i="2" a="1"/>
  <c r="B2781" i="2"/>
  <c r="C2781" i="2"/>
  <c r="D2781" i="2" a="1"/>
  <c r="D2781" i="2"/>
  <c r="E2781" i="2"/>
  <c r="B2780" i="2" a="1"/>
  <c r="B2780" i="2"/>
  <c r="C2780" i="2"/>
  <c r="D2780" i="2" a="1"/>
  <c r="D2780" i="2"/>
  <c r="E2780" i="2"/>
  <c r="B2779" i="2" a="1"/>
  <c r="B2779" i="2"/>
  <c r="C2779" i="2"/>
  <c r="D2779" i="2" a="1"/>
  <c r="D2779" i="2"/>
  <c r="E2779" i="2"/>
  <c r="B2778" i="2" a="1"/>
  <c r="B2778" i="2"/>
  <c r="C2778" i="2"/>
  <c r="D2778" i="2" a="1"/>
  <c r="D2778" i="2"/>
  <c r="E2778" i="2"/>
  <c r="B2777" i="2" a="1"/>
  <c r="B2777" i="2"/>
  <c r="C2777" i="2"/>
  <c r="D2777" i="2" a="1"/>
  <c r="D2777" i="2"/>
  <c r="E2777" i="2"/>
  <c r="B2776" i="2" a="1"/>
  <c r="B2776" i="2"/>
  <c r="C2776" i="2"/>
  <c r="D2776" i="2" a="1"/>
  <c r="D2776" i="2"/>
  <c r="E2776" i="2"/>
  <c r="B2775" i="2" a="1"/>
  <c r="B2775" i="2"/>
  <c r="C2775" i="2"/>
  <c r="D2775" i="2" a="1"/>
  <c r="D2775" i="2"/>
  <c r="E2775" i="2"/>
  <c r="B2774" i="2" a="1"/>
  <c r="B2774" i="2"/>
  <c r="C2774" i="2"/>
  <c r="D2774" i="2" a="1"/>
  <c r="D2774" i="2"/>
  <c r="E2774" i="2"/>
  <c r="B2773" i="2" a="1"/>
  <c r="B2773" i="2"/>
  <c r="C2773" i="2"/>
  <c r="D2773" i="2" a="1"/>
  <c r="D2773" i="2"/>
  <c r="E2773" i="2"/>
  <c r="B2772" i="2" a="1"/>
  <c r="B2772" i="2"/>
  <c r="C2772" i="2"/>
  <c r="D2772" i="2" a="1"/>
  <c r="D2772" i="2"/>
  <c r="E2772" i="2"/>
  <c r="B2771" i="2" a="1"/>
  <c r="B2771" i="2"/>
  <c r="C2771" i="2"/>
  <c r="D2771" i="2" a="1"/>
  <c r="D2771" i="2"/>
  <c r="E2771" i="2"/>
  <c r="B2770" i="2" a="1"/>
  <c r="B2770" i="2"/>
  <c r="C2770" i="2"/>
  <c r="D2770" i="2" a="1"/>
  <c r="D2770" i="2"/>
  <c r="E2770" i="2"/>
  <c r="B2769" i="2" a="1"/>
  <c r="B2769" i="2"/>
  <c r="C2769" i="2"/>
  <c r="D2769" i="2" a="1"/>
  <c r="D2769" i="2"/>
  <c r="E2769" i="2"/>
  <c r="B2768" i="2" a="1"/>
  <c r="B2768" i="2"/>
  <c r="C2768" i="2"/>
  <c r="D2768" i="2" a="1"/>
  <c r="D2768" i="2"/>
  <c r="E2768" i="2"/>
  <c r="B2767" i="2" a="1"/>
  <c r="B2767" i="2"/>
  <c r="C2767" i="2"/>
  <c r="D2767" i="2" a="1"/>
  <c r="D2767" i="2"/>
  <c r="E2767" i="2"/>
  <c r="B2766" i="2" a="1"/>
  <c r="B2766" i="2"/>
  <c r="C2766" i="2"/>
  <c r="D2766" i="2" a="1"/>
  <c r="D2766" i="2"/>
  <c r="E2766" i="2"/>
  <c r="B2765" i="2" a="1"/>
  <c r="B2765" i="2"/>
  <c r="C2765" i="2"/>
  <c r="D2765" i="2" a="1"/>
  <c r="D2765" i="2"/>
  <c r="E2765" i="2"/>
  <c r="B2764" i="2" a="1"/>
  <c r="B2764" i="2"/>
  <c r="C2764" i="2"/>
  <c r="D2764" i="2" a="1"/>
  <c r="D2764" i="2"/>
  <c r="E2764" i="2"/>
  <c r="B2763" i="2" a="1"/>
  <c r="B2763" i="2"/>
  <c r="C2763" i="2"/>
  <c r="D2763" i="2" a="1"/>
  <c r="D2763" i="2"/>
  <c r="E2763" i="2"/>
  <c r="B2762" i="2" a="1"/>
  <c r="B2762" i="2"/>
  <c r="C2762" i="2"/>
  <c r="D2762" i="2" a="1"/>
  <c r="D2762" i="2"/>
  <c r="E2762" i="2"/>
  <c r="B2761" i="2" a="1"/>
  <c r="B2761" i="2"/>
  <c r="C2761" i="2"/>
  <c r="D2761" i="2" a="1"/>
  <c r="D2761" i="2"/>
  <c r="E2761" i="2"/>
  <c r="B2760" i="2" a="1"/>
  <c r="B2760" i="2"/>
  <c r="C2760" i="2"/>
  <c r="D2760" i="2" a="1"/>
  <c r="D2760" i="2"/>
  <c r="E2760" i="2"/>
  <c r="B2759" i="2" a="1"/>
  <c r="B2759" i="2"/>
  <c r="C2759" i="2"/>
  <c r="D2759" i="2" a="1"/>
  <c r="D2759" i="2"/>
  <c r="E2759" i="2"/>
  <c r="B2758" i="2" a="1"/>
  <c r="B2758" i="2"/>
  <c r="C2758" i="2"/>
  <c r="D2758" i="2" a="1"/>
  <c r="D2758" i="2"/>
  <c r="E2758" i="2"/>
  <c r="B2757" i="2" a="1"/>
  <c r="B2757" i="2"/>
  <c r="C2757" i="2"/>
  <c r="D2757" i="2" a="1"/>
  <c r="D2757" i="2"/>
  <c r="E2757" i="2"/>
  <c r="B2756" i="2" a="1"/>
  <c r="B2756" i="2"/>
  <c r="C2756" i="2"/>
  <c r="D2756" i="2" a="1"/>
  <c r="D2756" i="2"/>
  <c r="E2756" i="2"/>
  <c r="B2755" i="2" a="1"/>
  <c r="B2755" i="2"/>
  <c r="C2755" i="2"/>
  <c r="D2755" i="2" a="1"/>
  <c r="D2755" i="2"/>
  <c r="E2755" i="2"/>
  <c r="B2754" i="2" a="1"/>
  <c r="B2754" i="2"/>
  <c r="C2754" i="2"/>
  <c r="D2754" i="2" a="1"/>
  <c r="D2754" i="2"/>
  <c r="E2754" i="2"/>
  <c r="B2753" i="2" a="1"/>
  <c r="B2753" i="2"/>
  <c r="C2753" i="2"/>
  <c r="D2753" i="2" a="1"/>
  <c r="D2753" i="2"/>
  <c r="E2753" i="2"/>
  <c r="B2752" i="2" a="1"/>
  <c r="B2752" i="2"/>
  <c r="C2752" i="2"/>
  <c r="D2752" i="2" a="1"/>
  <c r="D2752" i="2"/>
  <c r="E2752" i="2"/>
  <c r="B2751" i="2" a="1"/>
  <c r="B2751" i="2"/>
  <c r="C2751" i="2"/>
  <c r="D2751" i="2" a="1"/>
  <c r="D2751" i="2"/>
  <c r="E2751" i="2"/>
  <c r="B2750" i="2" a="1"/>
  <c r="B2750" i="2"/>
  <c r="C2750" i="2"/>
  <c r="D2750" i="2" a="1"/>
  <c r="D2750" i="2"/>
  <c r="E2750" i="2"/>
  <c r="B2749" i="2" a="1"/>
  <c r="B2749" i="2"/>
  <c r="C2749" i="2"/>
  <c r="D2749" i="2" a="1"/>
  <c r="D2749" i="2"/>
  <c r="E2749" i="2"/>
  <c r="B2748" i="2" a="1"/>
  <c r="B2748" i="2"/>
  <c r="C2748" i="2"/>
  <c r="D2748" i="2" a="1"/>
  <c r="D2748" i="2"/>
  <c r="E2748" i="2"/>
  <c r="B2747" i="2" a="1"/>
  <c r="B2747" i="2"/>
  <c r="C2747" i="2"/>
  <c r="D2747" i="2" a="1"/>
  <c r="D2747" i="2"/>
  <c r="E2747" i="2"/>
  <c r="B2746" i="2" a="1"/>
  <c r="B2746" i="2"/>
  <c r="C2746" i="2"/>
  <c r="D2746" i="2" a="1"/>
  <c r="D2746" i="2"/>
  <c r="E2746" i="2"/>
  <c r="B2745" i="2" a="1"/>
  <c r="B2745" i="2"/>
  <c r="C2745" i="2"/>
  <c r="D2745" i="2" a="1"/>
  <c r="D2745" i="2"/>
  <c r="E2745" i="2"/>
  <c r="B2744" i="2" a="1"/>
  <c r="B2744" i="2"/>
  <c r="C2744" i="2"/>
  <c r="D2744" i="2" a="1"/>
  <c r="D2744" i="2"/>
  <c r="E2744" i="2"/>
  <c r="B2743" i="2" a="1"/>
  <c r="B2743" i="2"/>
  <c r="C2743" i="2"/>
  <c r="D2743" i="2" a="1"/>
  <c r="D2743" i="2"/>
  <c r="E2743" i="2"/>
  <c r="B2742" i="2" a="1"/>
  <c r="B2742" i="2"/>
  <c r="C2742" i="2"/>
  <c r="D2742" i="2" a="1"/>
  <c r="D2742" i="2"/>
  <c r="E2742" i="2"/>
  <c r="B2741" i="2" a="1"/>
  <c r="B2741" i="2"/>
  <c r="C2741" i="2"/>
  <c r="D2741" i="2" a="1"/>
  <c r="D2741" i="2"/>
  <c r="E2741" i="2"/>
  <c r="B2740" i="2" a="1"/>
  <c r="B2740" i="2"/>
  <c r="C2740" i="2"/>
  <c r="D2740" i="2" a="1"/>
  <c r="D2740" i="2"/>
  <c r="E2740" i="2"/>
  <c r="B2739" i="2" a="1"/>
  <c r="B2739" i="2"/>
  <c r="C2739" i="2"/>
  <c r="D2739" i="2" a="1"/>
  <c r="D2739" i="2"/>
  <c r="E2739" i="2"/>
  <c r="B2738" i="2" a="1"/>
  <c r="B2738" i="2"/>
  <c r="C2738" i="2"/>
  <c r="D2738" i="2" a="1"/>
  <c r="D2738" i="2"/>
  <c r="E2738" i="2"/>
  <c r="B2737" i="2" a="1"/>
  <c r="B2737" i="2"/>
  <c r="C2737" i="2"/>
  <c r="D2737" i="2" a="1"/>
  <c r="D2737" i="2"/>
  <c r="E2737" i="2"/>
  <c r="B2736" i="2" a="1"/>
  <c r="B2736" i="2"/>
  <c r="C2736" i="2"/>
  <c r="D2736" i="2" a="1"/>
  <c r="D2736" i="2"/>
  <c r="E2736" i="2"/>
  <c r="B2735" i="2" a="1"/>
  <c r="B2735" i="2"/>
  <c r="C2735" i="2"/>
  <c r="D2735" i="2" a="1"/>
  <c r="D2735" i="2"/>
  <c r="E2735" i="2"/>
  <c r="B2734" i="2" a="1"/>
  <c r="B2734" i="2"/>
  <c r="C2734" i="2"/>
  <c r="D2734" i="2" a="1"/>
  <c r="D2734" i="2"/>
  <c r="E2734" i="2"/>
  <c r="B2733" i="2" a="1"/>
  <c r="B2733" i="2"/>
  <c r="C2733" i="2"/>
  <c r="D2733" i="2" a="1"/>
  <c r="D2733" i="2"/>
  <c r="E2733" i="2"/>
  <c r="B2732" i="2" a="1"/>
  <c r="B2732" i="2"/>
  <c r="C2732" i="2"/>
  <c r="D2732" i="2" a="1"/>
  <c r="D2732" i="2"/>
  <c r="E2732" i="2"/>
  <c r="B2731" i="2" a="1"/>
  <c r="B2731" i="2"/>
  <c r="C2731" i="2"/>
  <c r="D2731" i="2" a="1"/>
  <c r="D2731" i="2"/>
  <c r="E2731" i="2"/>
  <c r="B2730" i="2" a="1"/>
  <c r="B2730" i="2"/>
  <c r="C2730" i="2"/>
  <c r="D2730" i="2" a="1"/>
  <c r="D2730" i="2"/>
  <c r="E2730" i="2"/>
  <c r="B2729" i="2" a="1"/>
  <c r="B2729" i="2"/>
  <c r="C2729" i="2"/>
  <c r="D2729" i="2" a="1"/>
  <c r="D2729" i="2"/>
  <c r="E2729" i="2"/>
  <c r="B2728" i="2" a="1"/>
  <c r="B2728" i="2"/>
  <c r="C2728" i="2"/>
  <c r="D2728" i="2" a="1"/>
  <c r="D2728" i="2"/>
  <c r="E2728" i="2"/>
  <c r="B2727" i="2" a="1"/>
  <c r="B2727" i="2"/>
  <c r="C2727" i="2"/>
  <c r="D2727" i="2" a="1"/>
  <c r="D2727" i="2"/>
  <c r="E2727" i="2"/>
  <c r="B2726" i="2" a="1"/>
  <c r="B2726" i="2"/>
  <c r="C2726" i="2"/>
  <c r="D2726" i="2" a="1"/>
  <c r="D2726" i="2"/>
  <c r="E2726" i="2"/>
  <c r="B2725" i="2" a="1"/>
  <c r="B2725" i="2"/>
  <c r="C2725" i="2"/>
  <c r="D2725" i="2" a="1"/>
  <c r="D2725" i="2"/>
  <c r="E2725" i="2"/>
  <c r="B2724" i="2" a="1"/>
  <c r="B2724" i="2"/>
  <c r="C2724" i="2"/>
  <c r="D2724" i="2" a="1"/>
  <c r="D2724" i="2"/>
  <c r="E2724" i="2"/>
  <c r="B2723" i="2" a="1"/>
  <c r="B2723" i="2"/>
  <c r="C2723" i="2"/>
  <c r="D2723" i="2" a="1"/>
  <c r="D2723" i="2"/>
  <c r="E2723" i="2"/>
  <c r="B2722" i="2" a="1"/>
  <c r="B2722" i="2"/>
  <c r="C2722" i="2"/>
  <c r="D2722" i="2" a="1"/>
  <c r="D2722" i="2"/>
  <c r="E2722" i="2"/>
  <c r="B2721" i="2" a="1"/>
  <c r="B2721" i="2"/>
  <c r="C2721" i="2"/>
  <c r="D2721" i="2" a="1"/>
  <c r="D2721" i="2"/>
  <c r="E2721" i="2"/>
  <c r="B2720" i="2" a="1"/>
  <c r="B2720" i="2"/>
  <c r="C2720" i="2"/>
  <c r="D2720" i="2" a="1"/>
  <c r="D2720" i="2"/>
  <c r="E2720" i="2"/>
  <c r="B2719" i="2" a="1"/>
  <c r="B2719" i="2"/>
  <c r="C2719" i="2"/>
  <c r="D2719" i="2" a="1"/>
  <c r="D2719" i="2"/>
  <c r="E2719" i="2"/>
  <c r="B2718" i="2" a="1"/>
  <c r="B2718" i="2"/>
  <c r="C2718" i="2"/>
  <c r="D2718" i="2" a="1"/>
  <c r="D2718" i="2"/>
  <c r="E2718" i="2"/>
  <c r="B2717" i="2" a="1"/>
  <c r="B2717" i="2"/>
  <c r="C2717" i="2"/>
  <c r="D2717" i="2" a="1"/>
  <c r="D2717" i="2"/>
  <c r="E2717" i="2"/>
  <c r="B2716" i="2" a="1"/>
  <c r="B2716" i="2"/>
  <c r="C2716" i="2"/>
  <c r="D2716" i="2" a="1"/>
  <c r="D2716" i="2"/>
  <c r="E2716" i="2"/>
  <c r="B2715" i="2" a="1"/>
  <c r="B2715" i="2"/>
  <c r="C2715" i="2"/>
  <c r="D2715" i="2" a="1"/>
  <c r="D2715" i="2"/>
  <c r="E2715" i="2"/>
  <c r="B2714" i="2" a="1"/>
  <c r="B2714" i="2"/>
  <c r="C2714" i="2"/>
  <c r="D2714" i="2" a="1"/>
  <c r="D2714" i="2"/>
  <c r="E2714" i="2"/>
  <c r="B2713" i="2" a="1"/>
  <c r="B2713" i="2"/>
  <c r="C2713" i="2"/>
  <c r="D2713" i="2" a="1"/>
  <c r="D2713" i="2"/>
  <c r="E2713" i="2"/>
  <c r="B2712" i="2" a="1"/>
  <c r="B2712" i="2"/>
  <c r="C2712" i="2"/>
  <c r="D2712" i="2" a="1"/>
  <c r="D2712" i="2"/>
  <c r="E2712" i="2"/>
  <c r="B2711" i="2" a="1"/>
  <c r="B2711" i="2"/>
  <c r="C2711" i="2"/>
  <c r="D2711" i="2" a="1"/>
  <c r="D2711" i="2"/>
  <c r="E2711" i="2"/>
  <c r="B2710" i="2" a="1"/>
  <c r="B2710" i="2"/>
  <c r="C2710" i="2"/>
  <c r="D2710" i="2" a="1"/>
  <c r="D2710" i="2"/>
  <c r="E2710" i="2"/>
  <c r="B2709" i="2" a="1"/>
  <c r="B2709" i="2"/>
  <c r="C2709" i="2"/>
  <c r="D2709" i="2" a="1"/>
  <c r="D2709" i="2"/>
  <c r="E2709" i="2"/>
  <c r="B2708" i="2" a="1"/>
  <c r="B2708" i="2"/>
  <c r="C2708" i="2"/>
  <c r="D2708" i="2" a="1"/>
  <c r="D2708" i="2"/>
  <c r="E2708" i="2"/>
  <c r="B2707" i="2" a="1"/>
  <c r="B2707" i="2"/>
  <c r="C2707" i="2"/>
  <c r="D2707" i="2" a="1"/>
  <c r="D2707" i="2"/>
  <c r="E2707" i="2"/>
  <c r="B2706" i="2" a="1"/>
  <c r="B2706" i="2"/>
  <c r="C2706" i="2"/>
  <c r="D2706" i="2" a="1"/>
  <c r="D2706" i="2"/>
  <c r="E2706" i="2"/>
  <c r="B2705" i="2" a="1"/>
  <c r="B2705" i="2"/>
  <c r="C2705" i="2"/>
  <c r="D2705" i="2" a="1"/>
  <c r="D2705" i="2"/>
  <c r="E2705" i="2"/>
  <c r="B2704" i="2" a="1"/>
  <c r="B2704" i="2"/>
  <c r="C2704" i="2"/>
  <c r="D2704" i="2" a="1"/>
  <c r="D2704" i="2"/>
  <c r="E2704" i="2"/>
  <c r="B2703" i="2" a="1"/>
  <c r="B2703" i="2"/>
  <c r="C2703" i="2"/>
  <c r="D2703" i="2" a="1"/>
  <c r="D2703" i="2"/>
  <c r="E2703" i="2"/>
  <c r="B2702" i="2" a="1"/>
  <c r="B2702" i="2"/>
  <c r="C2702" i="2"/>
  <c r="D2702" i="2" a="1"/>
  <c r="D2702" i="2"/>
  <c r="E2702" i="2"/>
  <c r="B2701" i="2" a="1"/>
  <c r="B2701" i="2"/>
  <c r="C2701" i="2"/>
  <c r="D2701" i="2" a="1"/>
  <c r="D2701" i="2"/>
  <c r="E2701" i="2"/>
  <c r="B2700" i="2" a="1"/>
  <c r="B2700" i="2"/>
  <c r="C2700" i="2"/>
  <c r="D2700" i="2" a="1"/>
  <c r="D2700" i="2"/>
  <c r="E2700" i="2"/>
  <c r="B2699" i="2" a="1"/>
  <c r="B2699" i="2"/>
  <c r="C2699" i="2"/>
  <c r="D2699" i="2" a="1"/>
  <c r="D2699" i="2"/>
  <c r="E2699" i="2"/>
  <c r="B2698" i="2" a="1"/>
  <c r="B2698" i="2"/>
  <c r="C2698" i="2"/>
  <c r="D2698" i="2" a="1"/>
  <c r="D2698" i="2"/>
  <c r="E2698" i="2"/>
  <c r="B2697" i="2" a="1"/>
  <c r="B2697" i="2"/>
  <c r="C2697" i="2"/>
  <c r="D2697" i="2" a="1"/>
  <c r="D2697" i="2"/>
  <c r="E2697" i="2"/>
  <c r="B2696" i="2" a="1"/>
  <c r="B2696" i="2"/>
  <c r="C2696" i="2"/>
  <c r="D2696" i="2" a="1"/>
  <c r="D2696" i="2"/>
  <c r="E2696" i="2"/>
  <c r="B2695" i="2" a="1"/>
  <c r="B2695" i="2"/>
  <c r="C2695" i="2"/>
  <c r="D2695" i="2" a="1"/>
  <c r="D2695" i="2"/>
  <c r="E2695" i="2"/>
  <c r="B2694" i="2" a="1"/>
  <c r="B2694" i="2"/>
  <c r="C2694" i="2"/>
  <c r="D2694" i="2" a="1"/>
  <c r="D2694" i="2"/>
  <c r="E2694" i="2"/>
  <c r="B2693" i="2" a="1"/>
  <c r="B2693" i="2"/>
  <c r="C2693" i="2"/>
  <c r="D2693" i="2" a="1"/>
  <c r="D2693" i="2"/>
  <c r="E2693" i="2"/>
  <c r="B2692" i="2" a="1"/>
  <c r="B2692" i="2"/>
  <c r="C2692" i="2"/>
  <c r="D2692" i="2" a="1"/>
  <c r="D2692" i="2"/>
  <c r="E2692" i="2"/>
  <c r="B2691" i="2" a="1"/>
  <c r="B2691" i="2"/>
  <c r="C2691" i="2"/>
  <c r="D2691" i="2" a="1"/>
  <c r="D2691" i="2"/>
  <c r="E2691" i="2"/>
  <c r="B2690" i="2" a="1"/>
  <c r="B2690" i="2"/>
  <c r="C2690" i="2"/>
  <c r="D2690" i="2" a="1"/>
  <c r="D2690" i="2"/>
  <c r="E2690" i="2"/>
  <c r="B2689" i="2" a="1"/>
  <c r="B2689" i="2"/>
  <c r="C2689" i="2"/>
  <c r="D2689" i="2" a="1"/>
  <c r="D2689" i="2"/>
  <c r="E2689" i="2"/>
  <c r="B2688" i="2" a="1"/>
  <c r="B2688" i="2"/>
  <c r="C2688" i="2"/>
  <c r="D2688" i="2" a="1"/>
  <c r="D2688" i="2"/>
  <c r="E2688" i="2"/>
  <c r="B2687" i="2" a="1"/>
  <c r="B2687" i="2"/>
  <c r="C2687" i="2"/>
  <c r="D2687" i="2" a="1"/>
  <c r="D2687" i="2"/>
  <c r="E2687" i="2"/>
  <c r="B2686" i="2" a="1"/>
  <c r="B2686" i="2"/>
  <c r="C2686" i="2"/>
  <c r="D2686" i="2" a="1"/>
  <c r="D2686" i="2"/>
  <c r="E2686" i="2"/>
  <c r="B2685" i="2" a="1"/>
  <c r="B2685" i="2"/>
  <c r="C2685" i="2"/>
  <c r="D2685" i="2" a="1"/>
  <c r="D2685" i="2"/>
  <c r="E2685" i="2"/>
  <c r="B2684" i="2" a="1"/>
  <c r="B2684" i="2"/>
  <c r="C2684" i="2"/>
  <c r="D2684" i="2" a="1"/>
  <c r="D2684" i="2"/>
  <c r="E2684" i="2"/>
  <c r="B2683" i="2" a="1"/>
  <c r="B2683" i="2"/>
  <c r="C2683" i="2"/>
  <c r="D2683" i="2" a="1"/>
  <c r="D2683" i="2"/>
  <c r="E2683" i="2"/>
  <c r="B2682" i="2" a="1"/>
  <c r="B2682" i="2"/>
  <c r="C2682" i="2"/>
  <c r="D2682" i="2" a="1"/>
  <c r="D2682" i="2"/>
  <c r="E2682" i="2"/>
  <c r="B2681" i="2" a="1"/>
  <c r="B2681" i="2"/>
  <c r="C2681" i="2"/>
  <c r="D2681" i="2" a="1"/>
  <c r="D2681" i="2"/>
  <c r="E2681" i="2"/>
  <c r="B2680" i="2" a="1"/>
  <c r="B2680" i="2"/>
  <c r="C2680" i="2"/>
  <c r="D2680" i="2" a="1"/>
  <c r="D2680" i="2"/>
  <c r="E2680" i="2"/>
  <c r="B2679" i="2" a="1"/>
  <c r="B2679" i="2"/>
  <c r="C2679" i="2"/>
  <c r="D2679" i="2" a="1"/>
  <c r="D2679" i="2"/>
  <c r="E2679" i="2"/>
  <c r="B2678" i="2" a="1"/>
  <c r="B2678" i="2"/>
  <c r="C2678" i="2"/>
  <c r="D2678" i="2" a="1"/>
  <c r="D2678" i="2"/>
  <c r="E2678" i="2"/>
  <c r="B2677" i="2" a="1"/>
  <c r="B2677" i="2"/>
  <c r="C2677" i="2"/>
  <c r="D2677" i="2" a="1"/>
  <c r="D2677" i="2"/>
  <c r="E2677" i="2"/>
  <c r="B2676" i="2" a="1"/>
  <c r="B2676" i="2"/>
  <c r="C2676" i="2"/>
  <c r="D2676" i="2" a="1"/>
  <c r="D2676" i="2"/>
  <c r="E2676" i="2"/>
  <c r="B2675" i="2" a="1"/>
  <c r="B2675" i="2"/>
  <c r="C2675" i="2"/>
  <c r="D2675" i="2" a="1"/>
  <c r="D2675" i="2"/>
  <c r="E2675" i="2"/>
  <c r="B2674" i="2" a="1"/>
  <c r="B2674" i="2"/>
  <c r="C2674" i="2"/>
  <c r="D2674" i="2" a="1"/>
  <c r="D2674" i="2"/>
  <c r="E2674" i="2"/>
  <c r="B2673" i="2" a="1"/>
  <c r="B2673" i="2"/>
  <c r="C2673" i="2"/>
  <c r="D2673" i="2" a="1"/>
  <c r="D2673" i="2"/>
  <c r="E2673" i="2"/>
  <c r="B2672" i="2" a="1"/>
  <c r="B2672" i="2"/>
  <c r="C2672" i="2"/>
  <c r="D2672" i="2" a="1"/>
  <c r="D2672" i="2"/>
  <c r="E2672" i="2"/>
  <c r="B2671" i="2" a="1"/>
  <c r="B2671" i="2"/>
  <c r="C2671" i="2"/>
  <c r="D2671" i="2" a="1"/>
  <c r="D2671" i="2"/>
  <c r="E2671" i="2"/>
  <c r="B2670" i="2" a="1"/>
  <c r="B2670" i="2"/>
  <c r="C2670" i="2"/>
  <c r="D2670" i="2" a="1"/>
  <c r="D2670" i="2"/>
  <c r="E2670" i="2"/>
  <c r="B2669" i="2" a="1"/>
  <c r="B2669" i="2"/>
  <c r="C2669" i="2"/>
  <c r="D2669" i="2" a="1"/>
  <c r="D2669" i="2"/>
  <c r="E2669" i="2"/>
  <c r="B2668" i="2" a="1"/>
  <c r="B2668" i="2"/>
  <c r="C2668" i="2"/>
  <c r="D2668" i="2" a="1"/>
  <c r="D2668" i="2"/>
  <c r="E2668" i="2"/>
  <c r="B2667" i="2" a="1"/>
  <c r="B2667" i="2"/>
  <c r="C2667" i="2"/>
  <c r="D2667" i="2" a="1"/>
  <c r="D2667" i="2"/>
  <c r="E2667" i="2"/>
  <c r="B2666" i="2" a="1"/>
  <c r="B2666" i="2"/>
  <c r="C2666" i="2"/>
  <c r="D2666" i="2" a="1"/>
  <c r="D2666" i="2"/>
  <c r="E2666" i="2"/>
  <c r="B2665" i="2" a="1"/>
  <c r="B2665" i="2"/>
  <c r="C2665" i="2"/>
  <c r="D2665" i="2" a="1"/>
  <c r="D2665" i="2"/>
  <c r="E2665" i="2"/>
  <c r="B2664" i="2" a="1"/>
  <c r="B2664" i="2"/>
  <c r="C2664" i="2"/>
  <c r="D2664" i="2" a="1"/>
  <c r="D2664" i="2"/>
  <c r="E2664" i="2"/>
  <c r="B2663" i="2" a="1"/>
  <c r="B2663" i="2"/>
  <c r="C2663" i="2"/>
  <c r="D2663" i="2" a="1"/>
  <c r="D2663" i="2"/>
  <c r="E2663" i="2"/>
  <c r="B2662" i="2" a="1"/>
  <c r="B2662" i="2"/>
  <c r="C2662" i="2"/>
  <c r="D2662" i="2" a="1"/>
  <c r="D2662" i="2"/>
  <c r="E2662" i="2"/>
  <c r="B2661" i="2" a="1"/>
  <c r="B2661" i="2"/>
  <c r="C2661" i="2"/>
  <c r="D2661" i="2" a="1"/>
  <c r="D2661" i="2"/>
  <c r="E2661" i="2"/>
  <c r="B2660" i="2" a="1"/>
  <c r="B2660" i="2"/>
  <c r="C2660" i="2"/>
  <c r="D2660" i="2" a="1"/>
  <c r="D2660" i="2"/>
  <c r="E2660" i="2"/>
  <c r="B2659" i="2" a="1"/>
  <c r="B2659" i="2"/>
  <c r="C2659" i="2"/>
  <c r="D2659" i="2" a="1"/>
  <c r="D2659" i="2"/>
  <c r="E2659" i="2"/>
  <c r="B2658" i="2" a="1"/>
  <c r="B2658" i="2"/>
  <c r="C2658" i="2"/>
  <c r="D2658" i="2" a="1"/>
  <c r="D2658" i="2"/>
  <c r="E2658" i="2"/>
  <c r="B2657" i="2" a="1"/>
  <c r="B2657" i="2"/>
  <c r="C2657" i="2"/>
  <c r="D2657" i="2" a="1"/>
  <c r="D2657" i="2"/>
  <c r="E2657" i="2"/>
  <c r="B2656" i="2" a="1"/>
  <c r="B2656" i="2"/>
  <c r="C2656" i="2"/>
  <c r="D2656" i="2" a="1"/>
  <c r="D2656" i="2"/>
  <c r="E2656" i="2"/>
  <c r="B2655" i="2" a="1"/>
  <c r="B2655" i="2"/>
  <c r="C2655" i="2"/>
  <c r="D2655" i="2" a="1"/>
  <c r="D2655" i="2"/>
  <c r="E2655" i="2"/>
  <c r="B2654" i="2" a="1"/>
  <c r="B2654" i="2"/>
  <c r="C2654" i="2"/>
  <c r="D2654" i="2" a="1"/>
  <c r="D2654" i="2"/>
  <c r="E2654" i="2"/>
  <c r="B2653" i="2" a="1"/>
  <c r="B2653" i="2"/>
  <c r="C2653" i="2"/>
  <c r="D2653" i="2" a="1"/>
  <c r="D2653" i="2"/>
  <c r="E2653" i="2"/>
  <c r="B2652" i="2" a="1"/>
  <c r="B2652" i="2"/>
  <c r="C2652" i="2"/>
  <c r="D2652" i="2" a="1"/>
  <c r="D2652" i="2"/>
  <c r="E2652" i="2"/>
  <c r="B2651" i="2" a="1"/>
  <c r="B2651" i="2"/>
  <c r="C2651" i="2"/>
  <c r="D2651" i="2" a="1"/>
  <c r="D2651" i="2"/>
  <c r="E2651" i="2"/>
  <c r="B2650" i="2" a="1"/>
  <c r="B2650" i="2"/>
  <c r="C2650" i="2"/>
  <c r="D2650" i="2" a="1"/>
  <c r="D2650" i="2"/>
  <c r="E2650" i="2"/>
  <c r="B2649" i="2" a="1"/>
  <c r="B2649" i="2"/>
  <c r="C2649" i="2"/>
  <c r="D2649" i="2" a="1"/>
  <c r="D2649" i="2"/>
  <c r="E2649" i="2"/>
  <c r="B2648" i="2" a="1"/>
  <c r="B2648" i="2"/>
  <c r="C2648" i="2"/>
  <c r="D2648" i="2" a="1"/>
  <c r="D2648" i="2"/>
  <c r="E2648" i="2"/>
  <c r="B2647" i="2" a="1"/>
  <c r="B2647" i="2"/>
  <c r="C2647" i="2"/>
  <c r="D2647" i="2" a="1"/>
  <c r="D2647" i="2"/>
  <c r="E2647" i="2"/>
  <c r="B2646" i="2" a="1"/>
  <c r="B2646" i="2"/>
  <c r="C2646" i="2"/>
  <c r="D2646" i="2" a="1"/>
  <c r="D2646" i="2"/>
  <c r="E2646" i="2"/>
  <c r="B2645" i="2" a="1"/>
  <c r="B2645" i="2"/>
  <c r="C2645" i="2"/>
  <c r="D2645" i="2" a="1"/>
  <c r="D2645" i="2"/>
  <c r="E2645" i="2"/>
  <c r="B2644" i="2" a="1"/>
  <c r="B2644" i="2"/>
  <c r="C2644" i="2"/>
  <c r="D2644" i="2" a="1"/>
  <c r="D2644" i="2"/>
  <c r="E2644" i="2"/>
  <c r="B2643" i="2" a="1"/>
  <c r="B2643" i="2"/>
  <c r="C2643" i="2"/>
  <c r="D2643" i="2" a="1"/>
  <c r="D2643" i="2"/>
  <c r="E2643" i="2"/>
  <c r="B2642" i="2" a="1"/>
  <c r="B2642" i="2"/>
  <c r="C2642" i="2"/>
  <c r="D2642" i="2" a="1"/>
  <c r="D2642" i="2"/>
  <c r="E2642" i="2"/>
  <c r="B2641" i="2" a="1"/>
  <c r="B2641" i="2"/>
  <c r="C2641" i="2"/>
  <c r="D2641" i="2" a="1"/>
  <c r="D2641" i="2"/>
  <c r="E2641" i="2"/>
  <c r="B2640" i="2" a="1"/>
  <c r="B2640" i="2"/>
  <c r="C2640" i="2"/>
  <c r="D2640" i="2" a="1"/>
  <c r="D2640" i="2"/>
  <c r="E2640" i="2"/>
  <c r="B2639" i="2" a="1"/>
  <c r="B2639" i="2"/>
  <c r="C2639" i="2"/>
  <c r="D2639" i="2" a="1"/>
  <c r="D2639" i="2"/>
  <c r="E2639" i="2"/>
  <c r="B2638" i="2" a="1"/>
  <c r="B2638" i="2"/>
  <c r="C2638" i="2"/>
  <c r="D2638" i="2" a="1"/>
  <c r="D2638" i="2"/>
  <c r="E2638" i="2"/>
  <c r="B2637" i="2" a="1"/>
  <c r="B2637" i="2"/>
  <c r="C2637" i="2"/>
  <c r="D2637" i="2" a="1"/>
  <c r="D2637" i="2"/>
  <c r="E2637" i="2"/>
  <c r="B2636" i="2" a="1"/>
  <c r="B2636" i="2"/>
  <c r="C2636" i="2"/>
  <c r="D2636" i="2" a="1"/>
  <c r="D2636" i="2"/>
  <c r="E2636" i="2"/>
  <c r="B2635" i="2" a="1"/>
  <c r="B2635" i="2"/>
  <c r="C2635" i="2"/>
  <c r="D2635" i="2" a="1"/>
  <c r="D2635" i="2"/>
  <c r="E2635" i="2"/>
  <c r="B2634" i="2" a="1"/>
  <c r="B2634" i="2"/>
  <c r="C2634" i="2"/>
  <c r="D2634" i="2" a="1"/>
  <c r="D2634" i="2"/>
  <c r="E2634" i="2"/>
  <c r="B2633" i="2" a="1"/>
  <c r="B2633" i="2"/>
  <c r="C2633" i="2"/>
  <c r="D2633" i="2" a="1"/>
  <c r="D2633" i="2"/>
  <c r="E2633" i="2"/>
  <c r="B2632" i="2" a="1"/>
  <c r="B2632" i="2"/>
  <c r="C2632" i="2"/>
  <c r="D2632" i="2" a="1"/>
  <c r="D2632" i="2"/>
  <c r="E2632" i="2"/>
  <c r="B2631" i="2" a="1"/>
  <c r="B2631" i="2"/>
  <c r="C2631" i="2"/>
  <c r="D2631" i="2" a="1"/>
  <c r="D2631" i="2"/>
  <c r="E2631" i="2"/>
  <c r="B2630" i="2" a="1"/>
  <c r="B2630" i="2"/>
  <c r="C2630" i="2"/>
  <c r="D2630" i="2" a="1"/>
  <c r="D2630" i="2"/>
  <c r="E2630" i="2"/>
  <c r="B2629" i="2" a="1"/>
  <c r="B2629" i="2"/>
  <c r="C2629" i="2"/>
  <c r="D2629" i="2" a="1"/>
  <c r="D2629" i="2"/>
  <c r="E2629" i="2"/>
  <c r="B2628" i="2" a="1"/>
  <c r="B2628" i="2"/>
  <c r="C2628" i="2"/>
  <c r="D2628" i="2" a="1"/>
  <c r="D2628" i="2"/>
  <c r="E2628" i="2"/>
  <c r="B2627" i="2" a="1"/>
  <c r="B2627" i="2"/>
  <c r="C2627" i="2"/>
  <c r="D2627" i="2" a="1"/>
  <c r="D2627" i="2"/>
  <c r="E2627" i="2"/>
  <c r="B2626" i="2" a="1"/>
  <c r="B2626" i="2"/>
  <c r="C2626" i="2"/>
  <c r="D2626" i="2" a="1"/>
  <c r="D2626" i="2"/>
  <c r="E2626" i="2"/>
  <c r="B2625" i="2" a="1"/>
  <c r="B2625" i="2"/>
  <c r="C2625" i="2"/>
  <c r="D2625" i="2" a="1"/>
  <c r="D2625" i="2"/>
  <c r="E2625" i="2"/>
  <c r="B2624" i="2" a="1"/>
  <c r="B2624" i="2"/>
  <c r="C2624" i="2"/>
  <c r="D2624" i="2" a="1"/>
  <c r="D2624" i="2"/>
  <c r="E2624" i="2"/>
  <c r="B2623" i="2" a="1"/>
  <c r="B2623" i="2"/>
  <c r="C2623" i="2"/>
  <c r="D2623" i="2" a="1"/>
  <c r="D2623" i="2"/>
  <c r="E2623" i="2"/>
  <c r="B2622" i="2" a="1"/>
  <c r="B2622" i="2"/>
  <c r="C2622" i="2"/>
  <c r="D2622" i="2" a="1"/>
  <c r="D2622" i="2"/>
  <c r="E2622" i="2"/>
  <c r="B2621" i="2" a="1"/>
  <c r="B2621" i="2"/>
  <c r="C2621" i="2"/>
  <c r="D2621" i="2" a="1"/>
  <c r="D2621" i="2"/>
  <c r="E2621" i="2"/>
  <c r="B2620" i="2" a="1"/>
  <c r="B2620" i="2"/>
  <c r="C2620" i="2"/>
  <c r="D2620" i="2" a="1"/>
  <c r="D2620" i="2"/>
  <c r="E2620" i="2"/>
  <c r="B2619" i="2" a="1"/>
  <c r="B2619" i="2"/>
  <c r="C2619" i="2"/>
  <c r="D2619" i="2" a="1"/>
  <c r="D2619" i="2"/>
  <c r="E2619" i="2"/>
  <c r="B2618" i="2" a="1"/>
  <c r="B2618" i="2"/>
  <c r="C2618" i="2"/>
  <c r="D2618" i="2" a="1"/>
  <c r="D2618" i="2"/>
  <c r="E2618" i="2"/>
  <c r="B2617" i="2" a="1"/>
  <c r="B2617" i="2"/>
  <c r="C2617" i="2"/>
  <c r="D2617" i="2" a="1"/>
  <c r="D2617" i="2"/>
  <c r="E2617" i="2"/>
  <c r="B2616" i="2" a="1"/>
  <c r="B2616" i="2"/>
  <c r="C2616" i="2"/>
  <c r="D2616" i="2" a="1"/>
  <c r="D2616" i="2"/>
  <c r="E2616" i="2"/>
  <c r="B2615" i="2" a="1"/>
  <c r="B2615" i="2"/>
  <c r="C2615" i="2"/>
  <c r="D2615" i="2" a="1"/>
  <c r="D2615" i="2"/>
  <c r="E2615" i="2"/>
  <c r="B2614" i="2" a="1"/>
  <c r="B2614" i="2"/>
  <c r="C2614" i="2"/>
  <c r="D2614" i="2" a="1"/>
  <c r="D2614" i="2"/>
  <c r="E2614" i="2"/>
  <c r="B2613" i="2" a="1"/>
  <c r="B2613" i="2"/>
  <c r="C2613" i="2"/>
  <c r="D2613" i="2" a="1"/>
  <c r="D2613" i="2"/>
  <c r="E2613" i="2"/>
  <c r="B2612" i="2" a="1"/>
  <c r="B2612" i="2"/>
  <c r="C2612" i="2"/>
  <c r="D2612" i="2" a="1"/>
  <c r="D2612" i="2"/>
  <c r="E2612" i="2"/>
  <c r="B2611" i="2" a="1"/>
  <c r="B2611" i="2"/>
  <c r="C2611" i="2"/>
  <c r="D2611" i="2" a="1"/>
  <c r="D2611" i="2"/>
  <c r="E2611" i="2"/>
  <c r="B2610" i="2" a="1"/>
  <c r="B2610" i="2"/>
  <c r="C2610" i="2"/>
  <c r="D2610" i="2" a="1"/>
  <c r="D2610" i="2"/>
  <c r="E2610" i="2"/>
  <c r="B2609" i="2" a="1"/>
  <c r="B2609" i="2"/>
  <c r="C2609" i="2"/>
  <c r="D2609" i="2" a="1"/>
  <c r="D2609" i="2"/>
  <c r="E2609" i="2"/>
  <c r="B2608" i="2" a="1"/>
  <c r="B2608" i="2"/>
  <c r="C2608" i="2"/>
  <c r="D2608" i="2" a="1"/>
  <c r="D2608" i="2"/>
  <c r="E2608" i="2"/>
  <c r="B2607" i="2" a="1"/>
  <c r="B2607" i="2"/>
  <c r="C2607" i="2"/>
  <c r="D2607" i="2" a="1"/>
  <c r="D2607" i="2"/>
  <c r="E2607" i="2"/>
  <c r="B2606" i="2" a="1"/>
  <c r="B2606" i="2"/>
  <c r="C2606" i="2"/>
  <c r="D2606" i="2" a="1"/>
  <c r="D2606" i="2"/>
  <c r="E2606" i="2"/>
  <c r="B2605" i="2" a="1"/>
  <c r="B2605" i="2"/>
  <c r="C2605" i="2"/>
  <c r="D2605" i="2" a="1"/>
  <c r="D2605" i="2"/>
  <c r="E2605" i="2"/>
  <c r="B2604" i="2" a="1"/>
  <c r="B2604" i="2"/>
  <c r="C2604" i="2"/>
  <c r="D2604" i="2" a="1"/>
  <c r="D2604" i="2"/>
  <c r="E2604" i="2"/>
  <c r="B2603" i="2" a="1"/>
  <c r="B2603" i="2"/>
  <c r="C2603" i="2"/>
  <c r="D2603" i="2" a="1"/>
  <c r="D2603" i="2"/>
  <c r="E2603" i="2"/>
  <c r="B2602" i="2" a="1"/>
  <c r="B2602" i="2"/>
  <c r="C2602" i="2"/>
  <c r="D2602" i="2" a="1"/>
  <c r="D2602" i="2"/>
  <c r="E2602" i="2"/>
  <c r="B2601" i="2" a="1"/>
  <c r="B2601" i="2"/>
  <c r="C2601" i="2"/>
  <c r="D2601" i="2" a="1"/>
  <c r="D2601" i="2"/>
  <c r="E2601" i="2"/>
  <c r="B2600" i="2" a="1"/>
  <c r="B2600" i="2"/>
  <c r="C2600" i="2"/>
  <c r="D2600" i="2" a="1"/>
  <c r="D2600" i="2"/>
  <c r="E2600" i="2"/>
  <c r="B2599" i="2" a="1"/>
  <c r="B2599" i="2"/>
  <c r="C2599" i="2"/>
  <c r="D2599" i="2" a="1"/>
  <c r="D2599" i="2"/>
  <c r="E2599" i="2"/>
  <c r="B2598" i="2" a="1"/>
  <c r="B2598" i="2"/>
  <c r="C2598" i="2"/>
  <c r="D2598" i="2" a="1"/>
  <c r="D2598" i="2"/>
  <c r="E2598" i="2"/>
  <c r="B2597" i="2" a="1"/>
  <c r="B2597" i="2"/>
  <c r="C2597" i="2"/>
  <c r="D2597" i="2" a="1"/>
  <c r="D2597" i="2"/>
  <c r="E2597" i="2"/>
  <c r="B2596" i="2" a="1"/>
  <c r="B2596" i="2"/>
  <c r="C2596" i="2"/>
  <c r="D2596" i="2" a="1"/>
  <c r="D2596" i="2"/>
  <c r="E2596" i="2"/>
  <c r="B2595" i="2" a="1"/>
  <c r="B2595" i="2"/>
  <c r="C2595" i="2"/>
  <c r="D2595" i="2" a="1"/>
  <c r="D2595" i="2"/>
  <c r="E2595" i="2"/>
  <c r="B2594" i="2" a="1"/>
  <c r="B2594" i="2"/>
  <c r="C2594" i="2"/>
  <c r="D2594" i="2" a="1"/>
  <c r="D2594" i="2"/>
  <c r="E2594" i="2"/>
  <c r="B2593" i="2" a="1"/>
  <c r="B2593" i="2"/>
  <c r="C2593" i="2"/>
  <c r="D2593" i="2" a="1"/>
  <c r="D2593" i="2"/>
  <c r="E2593" i="2"/>
  <c r="B2592" i="2" a="1"/>
  <c r="B2592" i="2"/>
  <c r="C2592" i="2"/>
  <c r="D2592" i="2" a="1"/>
  <c r="D2592" i="2"/>
  <c r="E2592" i="2"/>
  <c r="B2591" i="2" a="1"/>
  <c r="B2591" i="2"/>
  <c r="C2591" i="2"/>
  <c r="D2591" i="2" a="1"/>
  <c r="D2591" i="2"/>
  <c r="E2591" i="2"/>
  <c r="B2590" i="2" a="1"/>
  <c r="B2590" i="2"/>
  <c r="C2590" i="2"/>
  <c r="D2590" i="2" a="1"/>
  <c r="D2590" i="2"/>
  <c r="E2590" i="2"/>
  <c r="B2589" i="2" a="1"/>
  <c r="B2589" i="2"/>
  <c r="C2589" i="2"/>
  <c r="D2589" i="2" a="1"/>
  <c r="D2589" i="2"/>
  <c r="E2589" i="2"/>
  <c r="B2588" i="2" a="1"/>
  <c r="B2588" i="2"/>
  <c r="C2588" i="2"/>
  <c r="D2588" i="2" a="1"/>
  <c r="D2588" i="2"/>
  <c r="E2588" i="2"/>
  <c r="B2587" i="2" a="1"/>
  <c r="B2587" i="2"/>
  <c r="C2587" i="2"/>
  <c r="D2587" i="2" a="1"/>
  <c r="D2587" i="2"/>
  <c r="E2587" i="2"/>
  <c r="B2586" i="2" a="1"/>
  <c r="B2586" i="2"/>
  <c r="C2586" i="2"/>
  <c r="D2586" i="2" a="1"/>
  <c r="D2586" i="2"/>
  <c r="E2586" i="2"/>
  <c r="B2585" i="2" a="1"/>
  <c r="B2585" i="2"/>
  <c r="C2585" i="2"/>
  <c r="D2585" i="2" a="1"/>
  <c r="D2585" i="2"/>
  <c r="E2585" i="2"/>
  <c r="B2584" i="2" a="1"/>
  <c r="B2584" i="2"/>
  <c r="C2584" i="2"/>
  <c r="D2584" i="2" a="1"/>
  <c r="D2584" i="2"/>
  <c r="E2584" i="2"/>
  <c r="B2583" i="2" a="1"/>
  <c r="B2583" i="2"/>
  <c r="C2583" i="2"/>
  <c r="D2583" i="2" a="1"/>
  <c r="D2583" i="2"/>
  <c r="E2583" i="2"/>
  <c r="B2582" i="2" a="1"/>
  <c r="B2582" i="2"/>
  <c r="C2582" i="2"/>
  <c r="D2582" i="2" a="1"/>
  <c r="D2582" i="2"/>
  <c r="E2582" i="2"/>
  <c r="B2581" i="2" a="1"/>
  <c r="B2581" i="2"/>
  <c r="C2581" i="2"/>
  <c r="D2581" i="2" a="1"/>
  <c r="D2581" i="2"/>
  <c r="E2581" i="2"/>
  <c r="B2580" i="2" a="1"/>
  <c r="B2580" i="2"/>
  <c r="C2580" i="2"/>
  <c r="D2580" i="2" a="1"/>
  <c r="D2580" i="2"/>
  <c r="E2580" i="2"/>
  <c r="B2579" i="2" a="1"/>
  <c r="B2579" i="2"/>
  <c r="C2579" i="2"/>
  <c r="D2579" i="2" a="1"/>
  <c r="D2579" i="2"/>
  <c r="E2579" i="2"/>
  <c r="B2578" i="2" a="1"/>
  <c r="B2578" i="2"/>
  <c r="C2578" i="2"/>
  <c r="D2578" i="2" a="1"/>
  <c r="D2578" i="2"/>
  <c r="E2578" i="2"/>
  <c r="B2577" i="2" a="1"/>
  <c r="B2577" i="2"/>
  <c r="C2577" i="2"/>
  <c r="D2577" i="2" a="1"/>
  <c r="D2577" i="2"/>
  <c r="E2577" i="2"/>
  <c r="B2576" i="2" a="1"/>
  <c r="B2576" i="2"/>
  <c r="C2576" i="2"/>
  <c r="D2576" i="2" a="1"/>
  <c r="D2576" i="2"/>
  <c r="E2576" i="2"/>
  <c r="B2575" i="2" a="1"/>
  <c r="B2575" i="2"/>
  <c r="C2575" i="2"/>
  <c r="D2575" i="2" a="1"/>
  <c r="D2575" i="2"/>
  <c r="E2575" i="2"/>
  <c r="B2574" i="2" a="1"/>
  <c r="B2574" i="2"/>
  <c r="C2574" i="2"/>
  <c r="D2574" i="2" a="1"/>
  <c r="D2574" i="2"/>
  <c r="E2574" i="2"/>
  <c r="B2573" i="2" a="1"/>
  <c r="B2573" i="2"/>
  <c r="C2573" i="2"/>
  <c r="D2573" i="2" a="1"/>
  <c r="D2573" i="2"/>
  <c r="E2573" i="2"/>
  <c r="B2572" i="2" a="1"/>
  <c r="B2572" i="2"/>
  <c r="C2572" i="2"/>
  <c r="D2572" i="2" a="1"/>
  <c r="D2572" i="2"/>
  <c r="E2572" i="2"/>
  <c r="B2571" i="2" a="1"/>
  <c r="B2571" i="2"/>
  <c r="C2571" i="2"/>
  <c r="D2571" i="2" a="1"/>
  <c r="D2571" i="2"/>
  <c r="E2571" i="2"/>
  <c r="B2570" i="2" a="1"/>
  <c r="B2570" i="2"/>
  <c r="C2570" i="2"/>
  <c r="D2570" i="2" a="1"/>
  <c r="D2570" i="2"/>
  <c r="E2570" i="2"/>
  <c r="B2569" i="2" a="1"/>
  <c r="B2569" i="2"/>
  <c r="C2569" i="2"/>
  <c r="D2569" i="2" a="1"/>
  <c r="D2569" i="2"/>
  <c r="E2569" i="2"/>
  <c r="B2568" i="2" a="1"/>
  <c r="B2568" i="2"/>
  <c r="C2568" i="2"/>
  <c r="D2568" i="2" a="1"/>
  <c r="D2568" i="2"/>
  <c r="E2568" i="2"/>
  <c r="B2567" i="2" a="1"/>
  <c r="B2567" i="2"/>
  <c r="C2567" i="2"/>
  <c r="D2567" i="2" a="1"/>
  <c r="D2567" i="2"/>
  <c r="E2567" i="2"/>
  <c r="B2566" i="2" a="1"/>
  <c r="B2566" i="2"/>
  <c r="C2566" i="2"/>
  <c r="D2566" i="2" a="1"/>
  <c r="D2566" i="2"/>
  <c r="E2566" i="2"/>
  <c r="B2565" i="2" a="1"/>
  <c r="B2565" i="2"/>
  <c r="C2565" i="2"/>
  <c r="D2565" i="2" a="1"/>
  <c r="D2565" i="2"/>
  <c r="E2565" i="2"/>
  <c r="B2564" i="2" a="1"/>
  <c r="B2564" i="2"/>
  <c r="C2564" i="2"/>
  <c r="D2564" i="2" a="1"/>
  <c r="D2564" i="2"/>
  <c r="E2564" i="2"/>
  <c r="B2563" i="2" a="1"/>
  <c r="B2563" i="2"/>
  <c r="C2563" i="2"/>
  <c r="D2563" i="2" a="1"/>
  <c r="D2563" i="2"/>
  <c r="E2563" i="2"/>
  <c r="B2562" i="2" a="1"/>
  <c r="B2562" i="2"/>
  <c r="C2562" i="2"/>
  <c r="D2562" i="2" a="1"/>
  <c r="D2562" i="2"/>
  <c r="E2562" i="2"/>
  <c r="B2561" i="2" a="1"/>
  <c r="B2561" i="2"/>
  <c r="C2561" i="2"/>
  <c r="D2561" i="2" a="1"/>
  <c r="D2561" i="2"/>
  <c r="E2561" i="2"/>
  <c r="B2560" i="2" a="1"/>
  <c r="B2560" i="2"/>
  <c r="C2560" i="2"/>
  <c r="D2560" i="2" a="1"/>
  <c r="D2560" i="2"/>
  <c r="E2560" i="2"/>
  <c r="B2559" i="2" a="1"/>
  <c r="B2559" i="2"/>
  <c r="C2559" i="2"/>
  <c r="D2559" i="2" a="1"/>
  <c r="D2559" i="2"/>
  <c r="E2559" i="2"/>
  <c r="B2558" i="2" a="1"/>
  <c r="B2558" i="2"/>
  <c r="C2558" i="2"/>
  <c r="D2558" i="2" a="1"/>
  <c r="D2558" i="2"/>
  <c r="E2558" i="2"/>
  <c r="B2557" i="2" a="1"/>
  <c r="B2557" i="2"/>
  <c r="C2557" i="2"/>
  <c r="D2557" i="2" a="1"/>
  <c r="D2557" i="2"/>
  <c r="E2557" i="2"/>
  <c r="B2556" i="2" a="1"/>
  <c r="B2556" i="2"/>
  <c r="C2556" i="2"/>
  <c r="D2556" i="2" a="1"/>
  <c r="D2556" i="2"/>
  <c r="E2556" i="2"/>
  <c r="B2555" i="2" a="1"/>
  <c r="B2555" i="2"/>
  <c r="C2555" i="2"/>
  <c r="D2555" i="2" a="1"/>
  <c r="D2555" i="2"/>
  <c r="E2555" i="2"/>
  <c r="B2554" i="2" a="1"/>
  <c r="B2554" i="2"/>
  <c r="C2554" i="2"/>
  <c r="D2554" i="2" a="1"/>
  <c r="D2554" i="2"/>
  <c r="E2554" i="2"/>
  <c r="B2553" i="2" a="1"/>
  <c r="B2553" i="2"/>
  <c r="C2553" i="2"/>
  <c r="D2553" i="2" a="1"/>
  <c r="D2553" i="2"/>
  <c r="E2553" i="2"/>
  <c r="B2552" i="2" a="1"/>
  <c r="B2552" i="2"/>
  <c r="C2552" i="2"/>
  <c r="D2552" i="2" a="1"/>
  <c r="D2552" i="2"/>
  <c r="E2552" i="2"/>
  <c r="B2551" i="2" a="1"/>
  <c r="B2551" i="2"/>
  <c r="C2551" i="2"/>
  <c r="D2551" i="2" a="1"/>
  <c r="D2551" i="2"/>
  <c r="E2551" i="2"/>
  <c r="B2550" i="2" a="1"/>
  <c r="B2550" i="2"/>
  <c r="C2550" i="2"/>
  <c r="D2550" i="2" a="1"/>
  <c r="D2550" i="2"/>
  <c r="E2550" i="2"/>
  <c r="B2549" i="2" a="1"/>
  <c r="B2549" i="2"/>
  <c r="C2549" i="2"/>
  <c r="D2549" i="2" a="1"/>
  <c r="D2549" i="2"/>
  <c r="E2549" i="2"/>
  <c r="B2548" i="2" a="1"/>
  <c r="B2548" i="2"/>
  <c r="C2548" i="2"/>
  <c r="D2548" i="2" a="1"/>
  <c r="D2548" i="2"/>
  <c r="E2548" i="2"/>
  <c r="B2547" i="2" a="1"/>
  <c r="B2547" i="2"/>
  <c r="C2547" i="2"/>
  <c r="D2547" i="2" a="1"/>
  <c r="D2547" i="2"/>
  <c r="E2547" i="2"/>
  <c r="B2546" i="2" a="1"/>
  <c r="B2546" i="2"/>
  <c r="C2546" i="2"/>
  <c r="D2546" i="2" a="1"/>
  <c r="D2546" i="2"/>
  <c r="E2546" i="2"/>
  <c r="B2545" i="2" a="1"/>
  <c r="B2545" i="2"/>
  <c r="C2545" i="2"/>
  <c r="D2545" i="2" a="1"/>
  <c r="D2545" i="2"/>
  <c r="E2545" i="2"/>
  <c r="B2544" i="2" a="1"/>
  <c r="B2544" i="2"/>
  <c r="C2544" i="2"/>
  <c r="D2544" i="2" a="1"/>
  <c r="D2544" i="2"/>
  <c r="E2544" i="2"/>
  <c r="B2543" i="2" a="1"/>
  <c r="B2543" i="2"/>
  <c r="C2543" i="2"/>
  <c r="D2543" i="2" a="1"/>
  <c r="D2543" i="2"/>
  <c r="E2543" i="2"/>
  <c r="B2542" i="2" a="1"/>
  <c r="B2542" i="2"/>
  <c r="C2542" i="2"/>
  <c r="D2542" i="2" a="1"/>
  <c r="D2542" i="2"/>
  <c r="E2542" i="2"/>
  <c r="B2541" i="2" a="1"/>
  <c r="B2541" i="2"/>
  <c r="C2541" i="2"/>
  <c r="D2541" i="2" a="1"/>
  <c r="D2541" i="2"/>
  <c r="E2541" i="2"/>
  <c r="B2540" i="2" a="1"/>
  <c r="B2540" i="2"/>
  <c r="C2540" i="2"/>
  <c r="D2540" i="2" a="1"/>
  <c r="D2540" i="2"/>
  <c r="E2540" i="2"/>
  <c r="B2539" i="2" a="1"/>
  <c r="B2539" i="2"/>
  <c r="C2539" i="2"/>
  <c r="D2539" i="2" a="1"/>
  <c r="D2539" i="2"/>
  <c r="E2539" i="2"/>
  <c r="B2538" i="2" a="1"/>
  <c r="B2538" i="2"/>
  <c r="C2538" i="2"/>
  <c r="D2538" i="2" a="1"/>
  <c r="D2538" i="2"/>
  <c r="E2538" i="2"/>
  <c r="B2537" i="2" a="1"/>
  <c r="B2537" i="2"/>
  <c r="C2537" i="2"/>
  <c r="D2537" i="2" a="1"/>
  <c r="D2537" i="2"/>
  <c r="E2537" i="2"/>
  <c r="B2536" i="2" a="1"/>
  <c r="B2536" i="2"/>
  <c r="C2536" i="2"/>
  <c r="D2536" i="2" a="1"/>
  <c r="D2536" i="2"/>
  <c r="E2536" i="2"/>
  <c r="B2535" i="2" a="1"/>
  <c r="B2535" i="2"/>
  <c r="C2535" i="2"/>
  <c r="D2535" i="2" a="1"/>
  <c r="D2535" i="2"/>
  <c r="E2535" i="2"/>
  <c r="B2534" i="2" a="1"/>
  <c r="B2534" i="2"/>
  <c r="C2534" i="2"/>
  <c r="D2534" i="2" a="1"/>
  <c r="D2534" i="2"/>
  <c r="E2534" i="2"/>
  <c r="B2533" i="2" a="1"/>
  <c r="B2533" i="2"/>
  <c r="C2533" i="2"/>
  <c r="D2533" i="2" a="1"/>
  <c r="D2533" i="2"/>
  <c r="E2533" i="2"/>
  <c r="B2532" i="2" a="1"/>
  <c r="B2532" i="2"/>
  <c r="C2532" i="2"/>
  <c r="D2532" i="2" a="1"/>
  <c r="D2532" i="2"/>
  <c r="E2532" i="2"/>
  <c r="B2531" i="2" a="1"/>
  <c r="B2531" i="2"/>
  <c r="C2531" i="2"/>
  <c r="D2531" i="2" a="1"/>
  <c r="D2531" i="2"/>
  <c r="E2531" i="2"/>
  <c r="B2530" i="2" a="1"/>
  <c r="B2530" i="2"/>
  <c r="C2530" i="2"/>
  <c r="D2530" i="2" a="1"/>
  <c r="D2530" i="2"/>
  <c r="E2530" i="2"/>
  <c r="B2529" i="2" a="1"/>
  <c r="B2529" i="2"/>
  <c r="C2529" i="2"/>
  <c r="D2529" i="2" a="1"/>
  <c r="D2529" i="2"/>
  <c r="E2529" i="2"/>
  <c r="B2528" i="2" a="1"/>
  <c r="B2528" i="2"/>
  <c r="C2528" i="2"/>
  <c r="D2528" i="2" a="1"/>
  <c r="D2528" i="2"/>
  <c r="E2528" i="2"/>
  <c r="B2527" i="2" a="1"/>
  <c r="B2527" i="2"/>
  <c r="C2527" i="2"/>
  <c r="D2527" i="2" a="1"/>
  <c r="D2527" i="2"/>
  <c r="E2527" i="2"/>
  <c r="B2526" i="2" a="1"/>
  <c r="B2526" i="2"/>
  <c r="C2526" i="2"/>
  <c r="D2526" i="2" a="1"/>
  <c r="D2526" i="2"/>
  <c r="E2526" i="2"/>
  <c r="B2525" i="2" a="1"/>
  <c r="B2525" i="2"/>
  <c r="C2525" i="2"/>
  <c r="D2525" i="2" a="1"/>
  <c r="D2525" i="2"/>
  <c r="E2525" i="2"/>
  <c r="B2524" i="2" a="1"/>
  <c r="B2524" i="2"/>
  <c r="C2524" i="2"/>
  <c r="D2524" i="2" a="1"/>
  <c r="D2524" i="2"/>
  <c r="E2524" i="2"/>
  <c r="B2523" i="2" a="1"/>
  <c r="B2523" i="2"/>
  <c r="C2523" i="2"/>
  <c r="D2523" i="2" a="1"/>
  <c r="D2523" i="2"/>
  <c r="E2523" i="2"/>
  <c r="B2522" i="2" a="1"/>
  <c r="B2522" i="2"/>
  <c r="C2522" i="2"/>
  <c r="D2522" i="2" a="1"/>
  <c r="D2522" i="2"/>
  <c r="E2522" i="2"/>
  <c r="B2521" i="2" a="1"/>
  <c r="B2521" i="2"/>
  <c r="C2521" i="2"/>
  <c r="D2521" i="2" a="1"/>
  <c r="D2521" i="2"/>
  <c r="E2521" i="2"/>
  <c r="B2520" i="2" a="1"/>
  <c r="B2520" i="2"/>
  <c r="C2520" i="2"/>
  <c r="D2520" i="2" a="1"/>
  <c r="D2520" i="2"/>
  <c r="E2520" i="2"/>
  <c r="B2519" i="2" a="1"/>
  <c r="B2519" i="2"/>
  <c r="C2519" i="2"/>
  <c r="D2519" i="2" a="1"/>
  <c r="D2519" i="2"/>
  <c r="E2519" i="2"/>
  <c r="B2518" i="2" a="1"/>
  <c r="B2518" i="2"/>
  <c r="C2518" i="2"/>
  <c r="D2518" i="2" a="1"/>
  <c r="D2518" i="2"/>
  <c r="E2518" i="2"/>
  <c r="B2517" i="2" a="1"/>
  <c r="B2517" i="2"/>
  <c r="C2517" i="2"/>
  <c r="D2517" i="2" a="1"/>
  <c r="D2517" i="2"/>
  <c r="E2517" i="2"/>
  <c r="B2516" i="2" a="1"/>
  <c r="B2516" i="2"/>
  <c r="C2516" i="2"/>
  <c r="D2516" i="2" a="1"/>
  <c r="D2516" i="2"/>
  <c r="E2516" i="2"/>
  <c r="B2515" i="2" a="1"/>
  <c r="B2515" i="2"/>
  <c r="C2515" i="2"/>
  <c r="D2515" i="2" a="1"/>
  <c r="D2515" i="2"/>
  <c r="E2515" i="2"/>
  <c r="B2514" i="2" a="1"/>
  <c r="B2514" i="2"/>
  <c r="C2514" i="2"/>
  <c r="D2514" i="2" a="1"/>
  <c r="D2514" i="2"/>
  <c r="E2514" i="2"/>
  <c r="B2513" i="2" a="1"/>
  <c r="B2513" i="2"/>
  <c r="C2513" i="2"/>
  <c r="D2513" i="2" a="1"/>
  <c r="D2513" i="2"/>
  <c r="E2513" i="2"/>
  <c r="B2512" i="2" a="1"/>
  <c r="B2512" i="2"/>
  <c r="C2512" i="2"/>
  <c r="D2512" i="2" a="1"/>
  <c r="D2512" i="2"/>
  <c r="E2512" i="2"/>
  <c r="B2511" i="2" a="1"/>
  <c r="B2511" i="2"/>
  <c r="C2511" i="2"/>
  <c r="D2511" i="2" a="1"/>
  <c r="D2511" i="2"/>
  <c r="E2511" i="2"/>
  <c r="B2510" i="2" a="1"/>
  <c r="B2510" i="2"/>
  <c r="C2510" i="2"/>
  <c r="D2510" i="2" a="1"/>
  <c r="D2510" i="2"/>
  <c r="E2510" i="2"/>
  <c r="B2509" i="2" a="1"/>
  <c r="B2509" i="2"/>
  <c r="C2509" i="2"/>
  <c r="D2509" i="2" a="1"/>
  <c r="D2509" i="2"/>
  <c r="E2509" i="2"/>
  <c r="B2508" i="2" a="1"/>
  <c r="B2508" i="2"/>
  <c r="C2508" i="2"/>
  <c r="D2508" i="2" a="1"/>
  <c r="D2508" i="2"/>
  <c r="E2508" i="2"/>
  <c r="B2507" i="2" a="1"/>
  <c r="B2507" i="2"/>
  <c r="C2507" i="2"/>
  <c r="D2507" i="2" a="1"/>
  <c r="D2507" i="2"/>
  <c r="E2507" i="2"/>
  <c r="B2506" i="2" a="1"/>
  <c r="B2506" i="2"/>
  <c r="C2506" i="2"/>
  <c r="D2506" i="2" a="1"/>
  <c r="D2506" i="2"/>
  <c r="E2506" i="2"/>
  <c r="B2505" i="2" a="1"/>
  <c r="B2505" i="2"/>
  <c r="C2505" i="2"/>
  <c r="D2505" i="2" a="1"/>
  <c r="D2505" i="2"/>
  <c r="E2505" i="2"/>
  <c r="B2504" i="2" a="1"/>
  <c r="B2504" i="2"/>
  <c r="C2504" i="2"/>
  <c r="D2504" i="2" a="1"/>
  <c r="D2504" i="2"/>
  <c r="E2504" i="2"/>
  <c r="B2503" i="2" a="1"/>
  <c r="B2503" i="2"/>
  <c r="C2503" i="2"/>
  <c r="D2503" i="2" a="1"/>
  <c r="D2503" i="2"/>
  <c r="E2503" i="2"/>
  <c r="B2502" i="2" a="1"/>
  <c r="B2502" i="2"/>
  <c r="C2502" i="2"/>
  <c r="D2502" i="2" a="1"/>
  <c r="D2502" i="2"/>
  <c r="E2502" i="2"/>
  <c r="B2501" i="2" a="1"/>
  <c r="B2501" i="2"/>
  <c r="C2501" i="2"/>
  <c r="D2501" i="2" a="1"/>
  <c r="D2501" i="2"/>
  <c r="E2501" i="2"/>
  <c r="B2500" i="2" a="1"/>
  <c r="B2500" i="2"/>
  <c r="C2500" i="2"/>
  <c r="D2500" i="2" a="1"/>
  <c r="D2500" i="2"/>
  <c r="E2500" i="2"/>
  <c r="B2499" i="2" a="1"/>
  <c r="B2499" i="2"/>
  <c r="C2499" i="2"/>
  <c r="D2499" i="2" a="1"/>
  <c r="D2499" i="2"/>
  <c r="E2499" i="2"/>
  <c r="B2498" i="2" a="1"/>
  <c r="B2498" i="2"/>
  <c r="C2498" i="2"/>
  <c r="D2498" i="2" a="1"/>
  <c r="D2498" i="2"/>
  <c r="E2498" i="2"/>
  <c r="B2497" i="2" a="1"/>
  <c r="B2497" i="2"/>
  <c r="C2497" i="2"/>
  <c r="D2497" i="2" a="1"/>
  <c r="D2497" i="2"/>
  <c r="E2497" i="2"/>
  <c r="B2496" i="2" a="1"/>
  <c r="B2496" i="2"/>
  <c r="C2496" i="2"/>
  <c r="D2496" i="2" a="1"/>
  <c r="D2496" i="2"/>
  <c r="E2496" i="2"/>
  <c r="B2495" i="2" a="1"/>
  <c r="B2495" i="2"/>
  <c r="C2495" i="2"/>
  <c r="D2495" i="2" a="1"/>
  <c r="D2495" i="2"/>
  <c r="E2495" i="2"/>
  <c r="B2494" i="2" a="1"/>
  <c r="B2494" i="2"/>
  <c r="C2494" i="2"/>
  <c r="D2494" i="2" a="1"/>
  <c r="D2494" i="2"/>
  <c r="E2494" i="2"/>
  <c r="B2493" i="2" a="1"/>
  <c r="B2493" i="2"/>
  <c r="C2493" i="2"/>
  <c r="D2493" i="2" a="1"/>
  <c r="D2493" i="2"/>
  <c r="E2493" i="2"/>
  <c r="B2492" i="2" a="1"/>
  <c r="B2492" i="2"/>
  <c r="C2492" i="2"/>
  <c r="D2492" i="2" a="1"/>
  <c r="D2492" i="2"/>
  <c r="E2492" i="2"/>
  <c r="B2491" i="2" a="1"/>
  <c r="B2491" i="2"/>
  <c r="C2491" i="2"/>
  <c r="D2491" i="2" a="1"/>
  <c r="D2491" i="2"/>
  <c r="E2491" i="2"/>
  <c r="B2490" i="2" a="1"/>
  <c r="B2490" i="2"/>
  <c r="C2490" i="2"/>
  <c r="D2490" i="2" a="1"/>
  <c r="D2490" i="2"/>
  <c r="E2490" i="2"/>
  <c r="B2489" i="2" a="1"/>
  <c r="B2489" i="2"/>
  <c r="C2489" i="2"/>
  <c r="D2489" i="2" a="1"/>
  <c r="D2489" i="2"/>
  <c r="E2489" i="2"/>
  <c r="B2488" i="2" a="1"/>
  <c r="B2488" i="2"/>
  <c r="C2488" i="2"/>
  <c r="D2488" i="2" a="1"/>
  <c r="D2488" i="2"/>
  <c r="E2488" i="2"/>
  <c r="B2487" i="2" a="1"/>
  <c r="B2487" i="2"/>
  <c r="C2487" i="2"/>
  <c r="D2487" i="2" a="1"/>
  <c r="D2487" i="2"/>
  <c r="E2487" i="2"/>
  <c r="B2486" i="2" a="1"/>
  <c r="B2486" i="2"/>
  <c r="C2486" i="2"/>
  <c r="D2486" i="2" a="1"/>
  <c r="D2486" i="2"/>
  <c r="E2486" i="2"/>
  <c r="B2485" i="2" a="1"/>
  <c r="B2485" i="2"/>
  <c r="C2485" i="2"/>
  <c r="D2485" i="2" a="1"/>
  <c r="D2485" i="2"/>
  <c r="E2485" i="2"/>
  <c r="B2484" i="2" a="1"/>
  <c r="B2484" i="2"/>
  <c r="C2484" i="2"/>
  <c r="D2484" i="2" a="1"/>
  <c r="D2484" i="2"/>
  <c r="E2484" i="2"/>
  <c r="B2483" i="2" a="1"/>
  <c r="B2483" i="2"/>
  <c r="C2483" i="2"/>
  <c r="D2483" i="2" a="1"/>
  <c r="D2483" i="2"/>
  <c r="E2483" i="2"/>
  <c r="B2482" i="2" a="1"/>
  <c r="B2482" i="2"/>
  <c r="C2482" i="2"/>
  <c r="D2482" i="2" a="1"/>
  <c r="D2482" i="2"/>
  <c r="E2482" i="2"/>
  <c r="B2481" i="2" a="1"/>
  <c r="B2481" i="2"/>
  <c r="C2481" i="2"/>
  <c r="D2481" i="2" a="1"/>
  <c r="D2481" i="2"/>
  <c r="E2481" i="2"/>
  <c r="B2480" i="2" a="1"/>
  <c r="B2480" i="2"/>
  <c r="C2480" i="2"/>
  <c r="D2480" i="2" a="1"/>
  <c r="D2480" i="2"/>
  <c r="E2480" i="2"/>
  <c r="B2479" i="2" a="1"/>
  <c r="B2479" i="2"/>
  <c r="C2479" i="2"/>
  <c r="D2479" i="2" a="1"/>
  <c r="D2479" i="2"/>
  <c r="E2479" i="2"/>
  <c r="B2478" i="2" a="1"/>
  <c r="B2478" i="2"/>
  <c r="C2478" i="2"/>
  <c r="D2478" i="2" a="1"/>
  <c r="D2478" i="2"/>
  <c r="E2478" i="2"/>
  <c r="B2477" i="2" a="1"/>
  <c r="B2477" i="2"/>
  <c r="C2477" i="2"/>
  <c r="D2477" i="2" a="1"/>
  <c r="D2477" i="2"/>
  <c r="E2477" i="2"/>
  <c r="B2476" i="2" a="1"/>
  <c r="B2476" i="2"/>
  <c r="C2476" i="2"/>
  <c r="D2476" i="2" a="1"/>
  <c r="D2476" i="2"/>
  <c r="E2476" i="2"/>
  <c r="B2475" i="2" a="1"/>
  <c r="B2475" i="2"/>
  <c r="C2475" i="2"/>
  <c r="D2475" i="2" a="1"/>
  <c r="D2475" i="2"/>
  <c r="E2475" i="2"/>
  <c r="B2474" i="2" a="1"/>
  <c r="B2474" i="2"/>
  <c r="C2474" i="2"/>
  <c r="D2474" i="2" a="1"/>
  <c r="D2474" i="2"/>
  <c r="E2474" i="2"/>
  <c r="B2473" i="2" a="1"/>
  <c r="B2473" i="2"/>
  <c r="C2473" i="2"/>
  <c r="D2473" i="2" a="1"/>
  <c r="D2473" i="2"/>
  <c r="E2473" i="2"/>
  <c r="B2472" i="2" a="1"/>
  <c r="B2472" i="2"/>
  <c r="C2472" i="2"/>
  <c r="D2472" i="2" a="1"/>
  <c r="D2472" i="2"/>
  <c r="E2472" i="2"/>
  <c r="B2471" i="2" a="1"/>
  <c r="B2471" i="2"/>
  <c r="C2471" i="2"/>
  <c r="D2471" i="2" a="1"/>
  <c r="D2471" i="2"/>
  <c r="E2471" i="2"/>
  <c r="B2470" i="2" a="1"/>
  <c r="B2470" i="2"/>
  <c r="C2470" i="2"/>
  <c r="D2470" i="2" a="1"/>
  <c r="D2470" i="2"/>
  <c r="E2470" i="2"/>
  <c r="B2469" i="2" a="1"/>
  <c r="B2469" i="2"/>
  <c r="C2469" i="2"/>
  <c r="D2469" i="2" a="1"/>
  <c r="D2469" i="2"/>
  <c r="E2469" i="2"/>
  <c r="B2468" i="2" a="1"/>
  <c r="B2468" i="2"/>
  <c r="C2468" i="2"/>
  <c r="D2468" i="2" a="1"/>
  <c r="D2468" i="2"/>
  <c r="E2468" i="2"/>
  <c r="B2467" i="2" a="1"/>
  <c r="B2467" i="2"/>
  <c r="C2467" i="2"/>
  <c r="D2467" i="2" a="1"/>
  <c r="D2467" i="2"/>
  <c r="E2467" i="2"/>
  <c r="B2466" i="2" a="1"/>
  <c r="B2466" i="2"/>
  <c r="C2466" i="2"/>
  <c r="D2466" i="2" a="1"/>
  <c r="D2466" i="2"/>
  <c r="E2466" i="2"/>
  <c r="B2465" i="2" a="1"/>
  <c r="B2465" i="2"/>
  <c r="C2465" i="2"/>
  <c r="D2465" i="2" a="1"/>
  <c r="D2465" i="2"/>
  <c r="E2465" i="2"/>
  <c r="B2464" i="2" a="1"/>
  <c r="B2464" i="2"/>
  <c r="C2464" i="2"/>
  <c r="D2464" i="2" a="1"/>
  <c r="D2464" i="2"/>
  <c r="E2464" i="2"/>
  <c r="B2463" i="2" a="1"/>
  <c r="B2463" i="2"/>
  <c r="C2463" i="2"/>
  <c r="D2463" i="2" a="1"/>
  <c r="D2463" i="2"/>
  <c r="E2463" i="2"/>
  <c r="B2462" i="2" a="1"/>
  <c r="B2462" i="2"/>
  <c r="C2462" i="2"/>
  <c r="D2462" i="2" a="1"/>
  <c r="D2462" i="2"/>
  <c r="E2462" i="2"/>
  <c r="B2461" i="2" a="1"/>
  <c r="B2461" i="2"/>
  <c r="C2461" i="2"/>
  <c r="D2461" i="2" a="1"/>
  <c r="D2461" i="2"/>
  <c r="E2461" i="2"/>
  <c r="B2460" i="2" a="1"/>
  <c r="B2460" i="2"/>
  <c r="C2460" i="2"/>
  <c r="D2460" i="2" a="1"/>
  <c r="D2460" i="2"/>
  <c r="E2460" i="2"/>
  <c r="B2459" i="2" a="1"/>
  <c r="B2459" i="2"/>
  <c r="C2459" i="2"/>
  <c r="D2459" i="2" a="1"/>
  <c r="D2459" i="2"/>
  <c r="E2459" i="2"/>
  <c r="B2458" i="2" a="1"/>
  <c r="B2458" i="2"/>
  <c r="C2458" i="2"/>
  <c r="D2458" i="2" a="1"/>
  <c r="D2458" i="2"/>
  <c r="E2458" i="2"/>
  <c r="B2457" i="2" a="1"/>
  <c r="B2457" i="2"/>
  <c r="C2457" i="2"/>
  <c r="D2457" i="2" a="1"/>
  <c r="D2457" i="2"/>
  <c r="E2457" i="2"/>
  <c r="B2456" i="2" a="1"/>
  <c r="B2456" i="2"/>
  <c r="C2456" i="2"/>
  <c r="D2456" i="2" a="1"/>
  <c r="D2456" i="2"/>
  <c r="E2456" i="2"/>
  <c r="B2455" i="2" a="1"/>
  <c r="B2455" i="2"/>
  <c r="C2455" i="2"/>
  <c r="D2455" i="2" a="1"/>
  <c r="D2455" i="2"/>
  <c r="E2455" i="2"/>
  <c r="B2454" i="2" a="1"/>
  <c r="B2454" i="2"/>
  <c r="C2454" i="2"/>
  <c r="D2454" i="2" a="1"/>
  <c r="D2454" i="2"/>
  <c r="E2454" i="2"/>
  <c r="B2453" i="2" a="1"/>
  <c r="B2453" i="2"/>
  <c r="C2453" i="2"/>
  <c r="D2453" i="2" a="1"/>
  <c r="D2453" i="2"/>
  <c r="E2453" i="2"/>
  <c r="B2452" i="2" a="1"/>
  <c r="B2452" i="2"/>
  <c r="C2452" i="2"/>
  <c r="D2452" i="2" a="1"/>
  <c r="D2452" i="2"/>
  <c r="E2452" i="2"/>
  <c r="B2451" i="2" a="1"/>
  <c r="B2451" i="2"/>
  <c r="C2451" i="2"/>
  <c r="D2451" i="2" a="1"/>
  <c r="D2451" i="2"/>
  <c r="E2451" i="2"/>
  <c r="B2450" i="2" a="1"/>
  <c r="B2450" i="2"/>
  <c r="C2450" i="2"/>
  <c r="D2450" i="2" a="1"/>
  <c r="D2450" i="2"/>
  <c r="E2450" i="2"/>
  <c r="B2449" i="2" a="1"/>
  <c r="B2449" i="2"/>
  <c r="C2449" i="2"/>
  <c r="D2449" i="2" a="1"/>
  <c r="D2449" i="2"/>
  <c r="E2449" i="2"/>
  <c r="B2448" i="2" a="1"/>
  <c r="B2448" i="2"/>
  <c r="C2448" i="2"/>
  <c r="D2448" i="2" a="1"/>
  <c r="D2448" i="2"/>
  <c r="E2448" i="2"/>
  <c r="B2447" i="2" a="1"/>
  <c r="B2447" i="2"/>
  <c r="C2447" i="2"/>
  <c r="D2447" i="2" a="1"/>
  <c r="D2447" i="2"/>
  <c r="E2447" i="2"/>
  <c r="B2446" i="2" a="1"/>
  <c r="B2446" i="2"/>
  <c r="C2446" i="2"/>
  <c r="D2446" i="2" a="1"/>
  <c r="D2446" i="2"/>
  <c r="E2446" i="2"/>
  <c r="B2445" i="2" a="1"/>
  <c r="B2445" i="2"/>
  <c r="C2445" i="2"/>
  <c r="D2445" i="2" a="1"/>
  <c r="D2445" i="2"/>
  <c r="E2445" i="2"/>
  <c r="B2444" i="2" a="1"/>
  <c r="B2444" i="2"/>
  <c r="C2444" i="2"/>
  <c r="D2444" i="2" a="1"/>
  <c r="D2444" i="2"/>
  <c r="E2444" i="2"/>
  <c r="B2443" i="2" a="1"/>
  <c r="B2443" i="2"/>
  <c r="C2443" i="2"/>
  <c r="D2443" i="2" a="1"/>
  <c r="D2443" i="2"/>
  <c r="E2443" i="2"/>
  <c r="B2442" i="2" a="1"/>
  <c r="B2442" i="2"/>
  <c r="C2442" i="2"/>
  <c r="D2442" i="2" a="1"/>
  <c r="D2442" i="2"/>
  <c r="E2442" i="2"/>
  <c r="B2441" i="2" a="1"/>
  <c r="B2441" i="2"/>
  <c r="C2441" i="2"/>
  <c r="D2441" i="2" a="1"/>
  <c r="D2441" i="2"/>
  <c r="E2441" i="2"/>
  <c r="B2440" i="2" a="1"/>
  <c r="B2440" i="2"/>
  <c r="C2440" i="2"/>
  <c r="D2440" i="2" a="1"/>
  <c r="D2440" i="2"/>
  <c r="E2440" i="2"/>
  <c r="B2439" i="2" a="1"/>
  <c r="B2439" i="2"/>
  <c r="C2439" i="2"/>
  <c r="D2439" i="2" a="1"/>
  <c r="D2439" i="2"/>
  <c r="E2439" i="2"/>
  <c r="B2438" i="2" a="1"/>
  <c r="B2438" i="2"/>
  <c r="C2438" i="2"/>
  <c r="D2438" i="2" a="1"/>
  <c r="D2438" i="2"/>
  <c r="E2438" i="2"/>
  <c r="B2437" i="2" a="1"/>
  <c r="B2437" i="2"/>
  <c r="C2437" i="2"/>
  <c r="D2437" i="2" a="1"/>
  <c r="D2437" i="2"/>
  <c r="E2437" i="2"/>
  <c r="B2436" i="2" a="1"/>
  <c r="B2436" i="2"/>
  <c r="C2436" i="2"/>
  <c r="D2436" i="2" a="1"/>
  <c r="D2436" i="2"/>
  <c r="E2436" i="2"/>
  <c r="B2435" i="2" a="1"/>
  <c r="B2435" i="2"/>
  <c r="C2435" i="2"/>
  <c r="D2435" i="2" a="1"/>
  <c r="D2435" i="2"/>
  <c r="E2435" i="2"/>
  <c r="B2434" i="2" a="1"/>
  <c r="B2434" i="2"/>
  <c r="C2434" i="2"/>
  <c r="D2434" i="2" a="1"/>
  <c r="D2434" i="2"/>
  <c r="E2434" i="2"/>
  <c r="B2433" i="2" a="1"/>
  <c r="B2433" i="2"/>
  <c r="C2433" i="2"/>
  <c r="D2433" i="2" a="1"/>
  <c r="D2433" i="2"/>
  <c r="E2433" i="2"/>
  <c r="B2432" i="2" a="1"/>
  <c r="B2432" i="2"/>
  <c r="C2432" i="2"/>
  <c r="D2432" i="2" a="1"/>
  <c r="D2432" i="2"/>
  <c r="E2432" i="2"/>
  <c r="B2431" i="2" a="1"/>
  <c r="B2431" i="2"/>
  <c r="C2431" i="2"/>
  <c r="D2431" i="2" a="1"/>
  <c r="D2431" i="2"/>
  <c r="E2431" i="2"/>
  <c r="B2430" i="2" a="1"/>
  <c r="B2430" i="2"/>
  <c r="C2430" i="2"/>
  <c r="D2430" i="2" a="1"/>
  <c r="D2430" i="2"/>
  <c r="E2430" i="2"/>
  <c r="B2429" i="2" a="1"/>
  <c r="B2429" i="2"/>
  <c r="C2429" i="2"/>
  <c r="D2429" i="2" a="1"/>
  <c r="D2429" i="2"/>
  <c r="E2429" i="2"/>
  <c r="B2428" i="2" a="1"/>
  <c r="B2428" i="2"/>
  <c r="C2428" i="2"/>
  <c r="D2428" i="2" a="1"/>
  <c r="D2428" i="2"/>
  <c r="E2428" i="2"/>
  <c r="B2427" i="2" a="1"/>
  <c r="B2427" i="2"/>
  <c r="C2427" i="2"/>
  <c r="D2427" i="2" a="1"/>
  <c r="D2427" i="2"/>
  <c r="E2427" i="2"/>
  <c r="B2426" i="2" a="1"/>
  <c r="B2426" i="2"/>
  <c r="C2426" i="2"/>
  <c r="D2426" i="2" a="1"/>
  <c r="D2426" i="2"/>
  <c r="E2426" i="2"/>
  <c r="B2425" i="2" a="1"/>
  <c r="B2425" i="2"/>
  <c r="C2425" i="2"/>
  <c r="D2425" i="2" a="1"/>
  <c r="D2425" i="2"/>
  <c r="E2425" i="2"/>
  <c r="B2424" i="2" a="1"/>
  <c r="B2424" i="2"/>
  <c r="C2424" i="2"/>
  <c r="D2424" i="2" a="1"/>
  <c r="D2424" i="2"/>
  <c r="E2424" i="2"/>
  <c r="B2423" i="2" a="1"/>
  <c r="B2423" i="2"/>
  <c r="C2423" i="2"/>
  <c r="D2423" i="2" a="1"/>
  <c r="D2423" i="2"/>
  <c r="E2423" i="2"/>
  <c r="B2422" i="2" a="1"/>
  <c r="B2422" i="2"/>
  <c r="C2422" i="2"/>
  <c r="D2422" i="2" a="1"/>
  <c r="D2422" i="2"/>
  <c r="E2422" i="2"/>
  <c r="B2421" i="2" a="1"/>
  <c r="B2421" i="2"/>
  <c r="C2421" i="2"/>
  <c r="D2421" i="2" a="1"/>
  <c r="D2421" i="2"/>
  <c r="E2421" i="2"/>
  <c r="B2420" i="2" a="1"/>
  <c r="B2420" i="2"/>
  <c r="C2420" i="2"/>
  <c r="D2420" i="2" a="1"/>
  <c r="D2420" i="2"/>
  <c r="E2420" i="2"/>
  <c r="B2419" i="2" a="1"/>
  <c r="B2419" i="2"/>
  <c r="C2419" i="2"/>
  <c r="D2419" i="2" a="1"/>
  <c r="D2419" i="2"/>
  <c r="E2419" i="2"/>
  <c r="B2418" i="2" a="1"/>
  <c r="B2418" i="2"/>
  <c r="C2418" i="2"/>
  <c r="D2418" i="2" a="1"/>
  <c r="D2418" i="2"/>
  <c r="E2418" i="2"/>
  <c r="B2417" i="2" a="1"/>
  <c r="B2417" i="2"/>
  <c r="C2417" i="2"/>
  <c r="D2417" i="2" a="1"/>
  <c r="D2417" i="2"/>
  <c r="E2417" i="2"/>
  <c r="B2416" i="2" a="1"/>
  <c r="B2416" i="2"/>
  <c r="C2416" i="2"/>
  <c r="D2416" i="2" a="1"/>
  <c r="D2416" i="2"/>
  <c r="E2416" i="2"/>
  <c r="B2415" i="2" a="1"/>
  <c r="B2415" i="2"/>
  <c r="C2415" i="2"/>
  <c r="D2415" i="2" a="1"/>
  <c r="D2415" i="2"/>
  <c r="E2415" i="2"/>
  <c r="B2414" i="2" a="1"/>
  <c r="B2414" i="2"/>
  <c r="C2414" i="2"/>
  <c r="D2414" i="2" a="1"/>
  <c r="D2414" i="2"/>
  <c r="E2414" i="2"/>
  <c r="B2413" i="2" a="1"/>
  <c r="B2413" i="2"/>
  <c r="C2413" i="2"/>
  <c r="D2413" i="2" a="1"/>
  <c r="D2413" i="2"/>
  <c r="E2413" i="2"/>
  <c r="B2412" i="2" a="1"/>
  <c r="B2412" i="2"/>
  <c r="C2412" i="2"/>
  <c r="D2412" i="2" a="1"/>
  <c r="D2412" i="2"/>
  <c r="E2412" i="2"/>
  <c r="B2411" i="2" a="1"/>
  <c r="B2411" i="2"/>
  <c r="C2411" i="2"/>
  <c r="D2411" i="2" a="1"/>
  <c r="D2411" i="2"/>
  <c r="E2411" i="2"/>
  <c r="B2410" i="2" a="1"/>
  <c r="B2410" i="2"/>
  <c r="C2410" i="2"/>
  <c r="D2410" i="2" a="1"/>
  <c r="D2410" i="2"/>
  <c r="E2410" i="2"/>
  <c r="B2409" i="2" a="1"/>
  <c r="B2409" i="2"/>
  <c r="C2409" i="2"/>
  <c r="D2409" i="2" a="1"/>
  <c r="D2409" i="2"/>
  <c r="E2409" i="2"/>
  <c r="B2408" i="2" a="1"/>
  <c r="B2408" i="2"/>
  <c r="C2408" i="2"/>
  <c r="D2408" i="2" a="1"/>
  <c r="D2408" i="2"/>
  <c r="E2408" i="2"/>
  <c r="B2407" i="2" a="1"/>
  <c r="B2407" i="2"/>
  <c r="C2407" i="2"/>
  <c r="D2407" i="2" a="1"/>
  <c r="D2407" i="2"/>
  <c r="E2407" i="2"/>
  <c r="B2406" i="2" a="1"/>
  <c r="B2406" i="2"/>
  <c r="C2406" i="2"/>
  <c r="D2406" i="2" a="1"/>
  <c r="D2406" i="2"/>
  <c r="E2406" i="2"/>
  <c r="B2405" i="2" a="1"/>
  <c r="B2405" i="2"/>
  <c r="C2405" i="2"/>
  <c r="D2405" i="2" a="1"/>
  <c r="D2405" i="2"/>
  <c r="E2405" i="2"/>
  <c r="B2404" i="2" a="1"/>
  <c r="B2404" i="2"/>
  <c r="C2404" i="2"/>
  <c r="D2404" i="2" a="1"/>
  <c r="D2404" i="2"/>
  <c r="E2404" i="2"/>
  <c r="B2403" i="2" a="1"/>
  <c r="B2403" i="2"/>
  <c r="C2403" i="2"/>
  <c r="D2403" i="2" a="1"/>
  <c r="D2403" i="2"/>
  <c r="E2403" i="2"/>
  <c r="B2402" i="2" a="1"/>
  <c r="B2402" i="2"/>
  <c r="C2402" i="2"/>
  <c r="D2402" i="2" a="1"/>
  <c r="D2402" i="2"/>
  <c r="E2402" i="2"/>
  <c r="B2401" i="2" a="1"/>
  <c r="B2401" i="2"/>
  <c r="C2401" i="2"/>
  <c r="D2401" i="2" a="1"/>
  <c r="D2401" i="2"/>
  <c r="E2401" i="2"/>
  <c r="B2400" i="2" a="1"/>
  <c r="B2400" i="2"/>
  <c r="C2400" i="2"/>
  <c r="D2400" i="2" a="1"/>
  <c r="D2400" i="2"/>
  <c r="E2400" i="2"/>
  <c r="B2399" i="2" a="1"/>
  <c r="B2399" i="2"/>
  <c r="C2399" i="2"/>
  <c r="D2399" i="2" a="1"/>
  <c r="D2399" i="2"/>
  <c r="E2399" i="2"/>
  <c r="B2398" i="2" a="1"/>
  <c r="B2398" i="2"/>
  <c r="C2398" i="2"/>
  <c r="D2398" i="2" a="1"/>
  <c r="D2398" i="2"/>
  <c r="E2398" i="2"/>
  <c r="B2397" i="2" a="1"/>
  <c r="B2397" i="2"/>
  <c r="C2397" i="2"/>
  <c r="D2397" i="2" a="1"/>
  <c r="D2397" i="2"/>
  <c r="E2397" i="2"/>
  <c r="B2396" i="2" a="1"/>
  <c r="B2396" i="2"/>
  <c r="C2396" i="2"/>
  <c r="D2396" i="2" a="1"/>
  <c r="D2396" i="2"/>
  <c r="E2396" i="2"/>
  <c r="B2395" i="2" a="1"/>
  <c r="B2395" i="2"/>
  <c r="C2395" i="2"/>
  <c r="D2395" i="2" a="1"/>
  <c r="D2395" i="2"/>
  <c r="E2395" i="2"/>
  <c r="B2394" i="2" a="1"/>
  <c r="B2394" i="2"/>
  <c r="C2394" i="2"/>
  <c r="D2394" i="2" a="1"/>
  <c r="D2394" i="2"/>
  <c r="E2394" i="2"/>
  <c r="B2393" i="2" a="1"/>
  <c r="B2393" i="2"/>
  <c r="C2393" i="2"/>
  <c r="D2393" i="2" a="1"/>
  <c r="D2393" i="2"/>
  <c r="E2393" i="2"/>
  <c r="B2392" i="2" a="1"/>
  <c r="B2392" i="2"/>
  <c r="C2392" i="2"/>
  <c r="D2392" i="2" a="1"/>
  <c r="D2392" i="2"/>
  <c r="E2392" i="2"/>
  <c r="B2391" i="2" a="1"/>
  <c r="B2391" i="2"/>
  <c r="C2391" i="2"/>
  <c r="D2391" i="2" a="1"/>
  <c r="D2391" i="2"/>
  <c r="E2391" i="2"/>
  <c r="B2390" i="2" a="1"/>
  <c r="B2390" i="2"/>
  <c r="C2390" i="2"/>
  <c r="D2390" i="2" a="1"/>
  <c r="D2390" i="2"/>
  <c r="E2390" i="2"/>
  <c r="B2389" i="2" a="1"/>
  <c r="B2389" i="2"/>
  <c r="C2389" i="2"/>
  <c r="D2389" i="2" a="1"/>
  <c r="D2389" i="2"/>
  <c r="E2389" i="2"/>
  <c r="B2388" i="2" a="1"/>
  <c r="B2388" i="2"/>
  <c r="C2388" i="2"/>
  <c r="D2388" i="2" a="1"/>
  <c r="D2388" i="2"/>
  <c r="E2388" i="2"/>
  <c r="B2387" i="2" a="1"/>
  <c r="B2387" i="2"/>
  <c r="C2387" i="2"/>
  <c r="D2387" i="2" a="1"/>
  <c r="D2387" i="2"/>
  <c r="E2387" i="2"/>
  <c r="B2386" i="2" a="1"/>
  <c r="B2386" i="2"/>
  <c r="C2386" i="2"/>
  <c r="D2386" i="2" a="1"/>
  <c r="D2386" i="2"/>
  <c r="E2386" i="2"/>
  <c r="B2385" i="2" a="1"/>
  <c r="B2385" i="2"/>
  <c r="C2385" i="2"/>
  <c r="D2385" i="2" a="1"/>
  <c r="D2385" i="2"/>
  <c r="E2385" i="2"/>
  <c r="B2384" i="2" a="1"/>
  <c r="B2384" i="2"/>
  <c r="C2384" i="2"/>
  <c r="D2384" i="2" a="1"/>
  <c r="D2384" i="2"/>
  <c r="E2384" i="2"/>
  <c r="B2383" i="2" a="1"/>
  <c r="B2383" i="2"/>
  <c r="C2383" i="2"/>
  <c r="D2383" i="2" a="1"/>
  <c r="D2383" i="2"/>
  <c r="E2383" i="2"/>
  <c r="B2382" i="2" a="1"/>
  <c r="B2382" i="2"/>
  <c r="C2382" i="2"/>
  <c r="D2382" i="2" a="1"/>
  <c r="D2382" i="2"/>
  <c r="E2382" i="2"/>
  <c r="B2381" i="2" a="1"/>
  <c r="B2381" i="2"/>
  <c r="C2381" i="2"/>
  <c r="D2381" i="2" a="1"/>
  <c r="D2381" i="2"/>
  <c r="E2381" i="2"/>
  <c r="B2380" i="2" a="1"/>
  <c r="B2380" i="2"/>
  <c r="C2380" i="2"/>
  <c r="D2380" i="2" a="1"/>
  <c r="D2380" i="2"/>
  <c r="E2380" i="2"/>
  <c r="B2379" i="2" a="1"/>
  <c r="B2379" i="2"/>
  <c r="C2379" i="2"/>
  <c r="D2379" i="2" a="1"/>
  <c r="D2379" i="2"/>
  <c r="E2379" i="2"/>
  <c r="B2378" i="2" a="1"/>
  <c r="B2378" i="2"/>
  <c r="C2378" i="2"/>
  <c r="D2378" i="2" a="1"/>
  <c r="D2378" i="2"/>
  <c r="E2378" i="2"/>
  <c r="B2377" i="2" a="1"/>
  <c r="B2377" i="2"/>
  <c r="C2377" i="2"/>
  <c r="D2377" i="2" a="1"/>
  <c r="D2377" i="2"/>
  <c r="E2377" i="2"/>
  <c r="B2376" i="2" a="1"/>
  <c r="B2376" i="2"/>
  <c r="C2376" i="2"/>
  <c r="D2376" i="2" a="1"/>
  <c r="D2376" i="2"/>
  <c r="E2376" i="2"/>
  <c r="B2375" i="2" a="1"/>
  <c r="B2375" i="2"/>
  <c r="C2375" i="2"/>
  <c r="D2375" i="2" a="1"/>
  <c r="D2375" i="2"/>
  <c r="E2375" i="2"/>
  <c r="B2374" i="2" a="1"/>
  <c r="B2374" i="2"/>
  <c r="C2374" i="2"/>
  <c r="D2374" i="2" a="1"/>
  <c r="D2374" i="2"/>
  <c r="E2374" i="2"/>
  <c r="B2373" i="2" a="1"/>
  <c r="B2373" i="2"/>
  <c r="C2373" i="2"/>
  <c r="D2373" i="2" a="1"/>
  <c r="D2373" i="2"/>
  <c r="E2373" i="2"/>
  <c r="B2372" i="2" a="1"/>
  <c r="B2372" i="2"/>
  <c r="C2372" i="2"/>
  <c r="D2372" i="2" a="1"/>
  <c r="D2372" i="2"/>
  <c r="E2372" i="2"/>
  <c r="B2371" i="2" a="1"/>
  <c r="B2371" i="2"/>
  <c r="C2371" i="2"/>
  <c r="D2371" i="2" a="1"/>
  <c r="D2371" i="2"/>
  <c r="E2371" i="2"/>
  <c r="B2370" i="2" a="1"/>
  <c r="B2370" i="2"/>
  <c r="C2370" i="2"/>
  <c r="D2370" i="2" a="1"/>
  <c r="D2370" i="2"/>
  <c r="E2370" i="2"/>
  <c r="B2369" i="2" a="1"/>
  <c r="B2369" i="2"/>
  <c r="C2369" i="2"/>
  <c r="D2369" i="2" a="1"/>
  <c r="D2369" i="2"/>
  <c r="E2369" i="2"/>
  <c r="B2368" i="2" a="1"/>
  <c r="B2368" i="2"/>
  <c r="C2368" i="2"/>
  <c r="D2368" i="2" a="1"/>
  <c r="D2368" i="2"/>
  <c r="E2368" i="2"/>
  <c r="B2367" i="2" a="1"/>
  <c r="B2367" i="2"/>
  <c r="C2367" i="2"/>
  <c r="D2367" i="2" a="1"/>
  <c r="D2367" i="2"/>
  <c r="E2367" i="2"/>
  <c r="B2366" i="2" a="1"/>
  <c r="B2366" i="2"/>
  <c r="C2366" i="2"/>
  <c r="D2366" i="2" a="1"/>
  <c r="D2366" i="2"/>
  <c r="E2366" i="2"/>
  <c r="B2365" i="2" a="1"/>
  <c r="B2365" i="2"/>
  <c r="C2365" i="2"/>
  <c r="D2365" i="2" a="1"/>
  <c r="D2365" i="2"/>
  <c r="E2365" i="2"/>
  <c r="B2364" i="2" a="1"/>
  <c r="B2364" i="2"/>
  <c r="C2364" i="2"/>
  <c r="D2364" i="2" a="1"/>
  <c r="D2364" i="2"/>
  <c r="E2364" i="2"/>
  <c r="B2363" i="2" a="1"/>
  <c r="B2363" i="2"/>
  <c r="C2363" i="2"/>
  <c r="D2363" i="2" a="1"/>
  <c r="D2363" i="2"/>
  <c r="E2363" i="2"/>
  <c r="B2362" i="2" a="1"/>
  <c r="B2362" i="2"/>
  <c r="C2362" i="2"/>
  <c r="D2362" i="2" a="1"/>
  <c r="D2362" i="2"/>
  <c r="E2362" i="2"/>
  <c r="B2361" i="2" a="1"/>
  <c r="B2361" i="2"/>
  <c r="C2361" i="2"/>
  <c r="D2361" i="2" a="1"/>
  <c r="D2361" i="2"/>
  <c r="E2361" i="2"/>
  <c r="B2360" i="2" a="1"/>
  <c r="B2360" i="2"/>
  <c r="C2360" i="2"/>
  <c r="D2360" i="2" a="1"/>
  <c r="D2360" i="2"/>
  <c r="E2360" i="2"/>
  <c r="B2359" i="2" a="1"/>
  <c r="B2359" i="2"/>
  <c r="C2359" i="2"/>
  <c r="D2359" i="2" a="1"/>
  <c r="D2359" i="2"/>
  <c r="E2359" i="2"/>
  <c r="B2358" i="2" a="1"/>
  <c r="B2358" i="2"/>
  <c r="C2358" i="2"/>
  <c r="D2358" i="2" a="1"/>
  <c r="D2358" i="2"/>
  <c r="E2358" i="2"/>
  <c r="B2357" i="2" a="1"/>
  <c r="B2357" i="2"/>
  <c r="C2357" i="2"/>
  <c r="D2357" i="2" a="1"/>
  <c r="D2357" i="2"/>
  <c r="E2357" i="2"/>
  <c r="B2356" i="2" a="1"/>
  <c r="B2356" i="2"/>
  <c r="C2356" i="2"/>
  <c r="D2356" i="2" a="1"/>
  <c r="D2356" i="2"/>
  <c r="E2356" i="2"/>
  <c r="B2355" i="2" a="1"/>
  <c r="B2355" i="2"/>
  <c r="C2355" i="2"/>
  <c r="D2355" i="2" a="1"/>
  <c r="D2355" i="2"/>
  <c r="E2355" i="2"/>
  <c r="B2354" i="2" a="1"/>
  <c r="B2354" i="2"/>
  <c r="C2354" i="2"/>
  <c r="D2354" i="2" a="1"/>
  <c r="D2354" i="2"/>
  <c r="E2354" i="2"/>
  <c r="B2353" i="2" a="1"/>
  <c r="B2353" i="2"/>
  <c r="C2353" i="2"/>
  <c r="D2353" i="2" a="1"/>
  <c r="D2353" i="2"/>
  <c r="E2353" i="2"/>
  <c r="B2352" i="2" a="1"/>
  <c r="B2352" i="2"/>
  <c r="C2352" i="2"/>
  <c r="D2352" i="2" a="1"/>
  <c r="D2352" i="2"/>
  <c r="E2352" i="2"/>
  <c r="B2351" i="2" a="1"/>
  <c r="B2351" i="2"/>
  <c r="C2351" i="2"/>
  <c r="D2351" i="2" a="1"/>
  <c r="D2351" i="2"/>
  <c r="E2351" i="2"/>
  <c r="B2350" i="2" a="1"/>
  <c r="B2350" i="2"/>
  <c r="C2350" i="2"/>
  <c r="D2350" i="2" a="1"/>
  <c r="D2350" i="2"/>
  <c r="E2350" i="2"/>
  <c r="B2349" i="2" a="1"/>
  <c r="B2349" i="2"/>
  <c r="C2349" i="2"/>
  <c r="D2349" i="2" a="1"/>
  <c r="D2349" i="2"/>
  <c r="E2349" i="2"/>
  <c r="B2348" i="2" a="1"/>
  <c r="B2348" i="2"/>
  <c r="C2348" i="2"/>
  <c r="D2348" i="2" a="1"/>
  <c r="D2348" i="2"/>
  <c r="E2348" i="2"/>
  <c r="B2347" i="2" a="1"/>
  <c r="B2347" i="2"/>
  <c r="C2347" i="2"/>
  <c r="D2347" i="2" a="1"/>
  <c r="D2347" i="2"/>
  <c r="E2347" i="2"/>
  <c r="B2346" i="2" a="1"/>
  <c r="B2346" i="2"/>
  <c r="C2346" i="2"/>
  <c r="D2346" i="2" a="1"/>
  <c r="D2346" i="2"/>
  <c r="E2346" i="2"/>
  <c r="B2345" i="2" a="1"/>
  <c r="B2345" i="2"/>
  <c r="C2345" i="2"/>
  <c r="D2345" i="2" a="1"/>
  <c r="D2345" i="2"/>
  <c r="E2345" i="2"/>
  <c r="B2344" i="2" a="1"/>
  <c r="B2344" i="2"/>
  <c r="C2344" i="2"/>
  <c r="D2344" i="2" a="1"/>
  <c r="D2344" i="2"/>
  <c r="E2344" i="2"/>
  <c r="B2343" i="2" a="1"/>
  <c r="B2343" i="2"/>
  <c r="C2343" i="2"/>
  <c r="D2343" i="2" a="1"/>
  <c r="D2343" i="2"/>
  <c r="E2343" i="2"/>
  <c r="B2342" i="2" a="1"/>
  <c r="B2342" i="2"/>
  <c r="C2342" i="2"/>
  <c r="D2342" i="2" a="1"/>
  <c r="D2342" i="2"/>
  <c r="E2342" i="2"/>
  <c r="B2341" i="2" a="1"/>
  <c r="B2341" i="2"/>
  <c r="C2341" i="2"/>
  <c r="D2341" i="2" a="1"/>
  <c r="D2341" i="2"/>
  <c r="E2341" i="2"/>
  <c r="B2340" i="2" a="1"/>
  <c r="B2340" i="2"/>
  <c r="C2340" i="2"/>
  <c r="D2340" i="2" a="1"/>
  <c r="D2340" i="2"/>
  <c r="E2340" i="2"/>
  <c r="B2339" i="2" a="1"/>
  <c r="B2339" i="2"/>
  <c r="C2339" i="2"/>
  <c r="D2339" i="2" a="1"/>
  <c r="D2339" i="2"/>
  <c r="E2339" i="2"/>
  <c r="B2338" i="2" a="1"/>
  <c r="B2338" i="2"/>
  <c r="C2338" i="2"/>
  <c r="D2338" i="2" a="1"/>
  <c r="D2338" i="2"/>
  <c r="E2338" i="2"/>
  <c r="B2337" i="2" a="1"/>
  <c r="B2337" i="2"/>
  <c r="C2337" i="2"/>
  <c r="D2337" i="2" a="1"/>
  <c r="D2337" i="2"/>
  <c r="E2337" i="2"/>
  <c r="B2336" i="2" a="1"/>
  <c r="B2336" i="2"/>
  <c r="C2336" i="2"/>
  <c r="D2336" i="2" a="1"/>
  <c r="D2336" i="2"/>
  <c r="E2336" i="2"/>
  <c r="B2335" i="2" a="1"/>
  <c r="B2335" i="2"/>
  <c r="C2335" i="2"/>
  <c r="D2335" i="2" a="1"/>
  <c r="D2335" i="2"/>
  <c r="E2335" i="2"/>
  <c r="B2334" i="2" a="1"/>
  <c r="B2334" i="2"/>
  <c r="C2334" i="2"/>
  <c r="D2334" i="2" a="1"/>
  <c r="D2334" i="2"/>
  <c r="E2334" i="2"/>
  <c r="B2333" i="2" a="1"/>
  <c r="B2333" i="2"/>
  <c r="C2333" i="2"/>
  <c r="D2333" i="2" a="1"/>
  <c r="D2333" i="2"/>
  <c r="E2333" i="2"/>
  <c r="B2332" i="2" a="1"/>
  <c r="B2332" i="2"/>
  <c r="C2332" i="2"/>
  <c r="D2332" i="2" a="1"/>
  <c r="D2332" i="2"/>
  <c r="E2332" i="2"/>
  <c r="B2331" i="2" a="1"/>
  <c r="B2331" i="2"/>
  <c r="C2331" i="2"/>
  <c r="D2331" i="2" a="1"/>
  <c r="D2331" i="2"/>
  <c r="E2331" i="2"/>
  <c r="B2330" i="2" a="1"/>
  <c r="B2330" i="2"/>
  <c r="C2330" i="2"/>
  <c r="D2330" i="2" a="1"/>
  <c r="D2330" i="2"/>
  <c r="E2330" i="2"/>
  <c r="B2329" i="2" a="1"/>
  <c r="B2329" i="2"/>
  <c r="C2329" i="2"/>
  <c r="D2329" i="2" a="1"/>
  <c r="D2329" i="2"/>
  <c r="E2329" i="2"/>
  <c r="B2328" i="2" a="1"/>
  <c r="B2328" i="2"/>
  <c r="C2328" i="2"/>
  <c r="D2328" i="2" a="1"/>
  <c r="D2328" i="2"/>
  <c r="E2328" i="2"/>
  <c r="B2327" i="2" a="1"/>
  <c r="B2327" i="2"/>
  <c r="C2327" i="2"/>
  <c r="D2327" i="2" a="1"/>
  <c r="D2327" i="2"/>
  <c r="E2327" i="2"/>
  <c r="B2326" i="2" a="1"/>
  <c r="B2326" i="2"/>
  <c r="C2326" i="2"/>
  <c r="D2326" i="2" a="1"/>
  <c r="D2326" i="2"/>
  <c r="E2326" i="2"/>
  <c r="B2325" i="2" a="1"/>
  <c r="B2325" i="2"/>
  <c r="C2325" i="2"/>
  <c r="D2325" i="2" a="1"/>
  <c r="D2325" i="2"/>
  <c r="E2325" i="2"/>
  <c r="B2324" i="2" a="1"/>
  <c r="B2324" i="2"/>
  <c r="C2324" i="2"/>
  <c r="D2324" i="2" a="1"/>
  <c r="D2324" i="2"/>
  <c r="E2324" i="2"/>
  <c r="B2323" i="2" a="1"/>
  <c r="B2323" i="2"/>
  <c r="C2323" i="2"/>
  <c r="D2323" i="2" a="1"/>
  <c r="D2323" i="2"/>
  <c r="E2323" i="2"/>
  <c r="B2322" i="2" a="1"/>
  <c r="B2322" i="2"/>
  <c r="C2322" i="2"/>
  <c r="D2322" i="2" a="1"/>
  <c r="D2322" i="2"/>
  <c r="E2322" i="2"/>
  <c r="B2321" i="2" a="1"/>
  <c r="B2321" i="2"/>
  <c r="C2321" i="2"/>
  <c r="D2321" i="2" a="1"/>
  <c r="D2321" i="2"/>
  <c r="E2321" i="2"/>
  <c r="B2320" i="2" a="1"/>
  <c r="B2320" i="2"/>
  <c r="C2320" i="2"/>
  <c r="D2320" i="2" a="1"/>
  <c r="D2320" i="2"/>
  <c r="E2320" i="2"/>
  <c r="B2319" i="2" a="1"/>
  <c r="B2319" i="2"/>
  <c r="C2319" i="2"/>
  <c r="D2319" i="2" a="1"/>
  <c r="D2319" i="2"/>
  <c r="E2319" i="2"/>
  <c r="B2318" i="2" a="1"/>
  <c r="B2318" i="2"/>
  <c r="C2318" i="2"/>
  <c r="D2318" i="2" a="1"/>
  <c r="D2318" i="2"/>
  <c r="E2318" i="2"/>
  <c r="B2317" i="2" a="1"/>
  <c r="B2317" i="2"/>
  <c r="C2317" i="2"/>
  <c r="D2317" i="2" a="1"/>
  <c r="D2317" i="2"/>
  <c r="E2317" i="2"/>
  <c r="B2316" i="2" a="1"/>
  <c r="B2316" i="2"/>
  <c r="C2316" i="2"/>
  <c r="D2316" i="2" a="1"/>
  <c r="D2316" i="2"/>
  <c r="E2316" i="2"/>
  <c r="B2315" i="2" a="1"/>
  <c r="B2315" i="2"/>
  <c r="C2315" i="2"/>
  <c r="D2315" i="2" a="1"/>
  <c r="D2315" i="2"/>
  <c r="E2315" i="2"/>
  <c r="B2314" i="2" a="1"/>
  <c r="B2314" i="2"/>
  <c r="C2314" i="2"/>
  <c r="D2314" i="2" a="1"/>
  <c r="D2314" i="2"/>
  <c r="E2314" i="2"/>
  <c r="B2313" i="2" a="1"/>
  <c r="B2313" i="2"/>
  <c r="C2313" i="2"/>
  <c r="D2313" i="2" a="1"/>
  <c r="D2313" i="2"/>
  <c r="E2313" i="2"/>
  <c r="B2312" i="2" a="1"/>
  <c r="B2312" i="2"/>
  <c r="C2312" i="2"/>
  <c r="D2312" i="2" a="1"/>
  <c r="D2312" i="2"/>
  <c r="E2312" i="2"/>
  <c r="B2311" i="2" a="1"/>
  <c r="B2311" i="2"/>
  <c r="C2311" i="2"/>
  <c r="D2311" i="2" a="1"/>
  <c r="D2311" i="2"/>
  <c r="E2311" i="2"/>
  <c r="B2310" i="2" a="1"/>
  <c r="B2310" i="2"/>
  <c r="C2310" i="2"/>
  <c r="D2310" i="2" a="1"/>
  <c r="D2310" i="2"/>
  <c r="E2310" i="2"/>
  <c r="B2309" i="2" a="1"/>
  <c r="B2309" i="2"/>
  <c r="C2309" i="2"/>
  <c r="D2309" i="2" a="1"/>
  <c r="D2309" i="2"/>
  <c r="E2309" i="2"/>
  <c r="B2308" i="2" a="1"/>
  <c r="B2308" i="2"/>
  <c r="C2308" i="2"/>
  <c r="D2308" i="2" a="1"/>
  <c r="D2308" i="2"/>
  <c r="E2308" i="2"/>
  <c r="B2307" i="2" a="1"/>
  <c r="B2307" i="2"/>
  <c r="C2307" i="2"/>
  <c r="D2307" i="2" a="1"/>
  <c r="D2307" i="2"/>
  <c r="E2307" i="2"/>
  <c r="B2306" i="2" a="1"/>
  <c r="B2306" i="2"/>
  <c r="C2306" i="2"/>
  <c r="D2306" i="2" a="1"/>
  <c r="D2306" i="2"/>
  <c r="E2306" i="2"/>
  <c r="B2305" i="2" a="1"/>
  <c r="B2305" i="2"/>
  <c r="C2305" i="2"/>
  <c r="D2305" i="2" a="1"/>
  <c r="D2305" i="2"/>
  <c r="E2305" i="2"/>
  <c r="B2304" i="2" a="1"/>
  <c r="B2304" i="2"/>
  <c r="C2304" i="2"/>
  <c r="D2304" i="2" a="1"/>
  <c r="D2304" i="2"/>
  <c r="E2304" i="2"/>
  <c r="B2303" i="2" a="1"/>
  <c r="B2303" i="2"/>
  <c r="C2303" i="2"/>
  <c r="D2303" i="2" a="1"/>
  <c r="D2303" i="2"/>
  <c r="E2303" i="2"/>
  <c r="B2302" i="2" a="1"/>
  <c r="B2302" i="2"/>
  <c r="C2302" i="2"/>
  <c r="D2302" i="2" a="1"/>
  <c r="D2302" i="2"/>
  <c r="E2302" i="2"/>
  <c r="B2301" i="2" a="1"/>
  <c r="B2301" i="2"/>
  <c r="C2301" i="2"/>
  <c r="D2301" i="2" a="1"/>
  <c r="D2301" i="2"/>
  <c r="E2301" i="2"/>
  <c r="B2300" i="2" a="1"/>
  <c r="B2300" i="2"/>
  <c r="C2300" i="2"/>
  <c r="D2300" i="2" a="1"/>
  <c r="D2300" i="2"/>
  <c r="E2300" i="2"/>
  <c r="B2299" i="2" a="1"/>
  <c r="B2299" i="2"/>
  <c r="C2299" i="2"/>
  <c r="D2299" i="2" a="1"/>
  <c r="D2299" i="2"/>
  <c r="E2299" i="2"/>
  <c r="B2298" i="2" a="1"/>
  <c r="B2298" i="2"/>
  <c r="C2298" i="2"/>
  <c r="D2298" i="2" a="1"/>
  <c r="D2298" i="2"/>
  <c r="E2298" i="2"/>
  <c r="B2297" i="2" a="1"/>
  <c r="B2297" i="2"/>
  <c r="C2297" i="2"/>
  <c r="D2297" i="2" a="1"/>
  <c r="D2297" i="2"/>
  <c r="E2297" i="2"/>
  <c r="B2296" i="2" a="1"/>
  <c r="B2296" i="2"/>
  <c r="C2296" i="2"/>
  <c r="D2296" i="2" a="1"/>
  <c r="D2296" i="2"/>
  <c r="E2296" i="2"/>
  <c r="B2295" i="2" a="1"/>
  <c r="B2295" i="2"/>
  <c r="C2295" i="2"/>
  <c r="D2295" i="2" a="1"/>
  <c r="D2295" i="2"/>
  <c r="E2295" i="2"/>
  <c r="B2294" i="2" a="1"/>
  <c r="B2294" i="2"/>
  <c r="C2294" i="2"/>
  <c r="D2294" i="2" a="1"/>
  <c r="D2294" i="2"/>
  <c r="E2294" i="2"/>
  <c r="B2293" i="2" a="1"/>
  <c r="B2293" i="2"/>
  <c r="C2293" i="2"/>
  <c r="D2293" i="2" a="1"/>
  <c r="D2293" i="2"/>
  <c r="E2293" i="2"/>
  <c r="B2292" i="2" a="1"/>
  <c r="B2292" i="2"/>
  <c r="C2292" i="2"/>
  <c r="D2292" i="2" a="1"/>
  <c r="D2292" i="2"/>
  <c r="E2292" i="2"/>
  <c r="B2291" i="2" a="1"/>
  <c r="B2291" i="2"/>
  <c r="C2291" i="2"/>
  <c r="D2291" i="2" a="1"/>
  <c r="D2291" i="2"/>
  <c r="E2291" i="2"/>
  <c r="B2290" i="2" a="1"/>
  <c r="B2290" i="2"/>
  <c r="C2290" i="2"/>
  <c r="D2290" i="2" a="1"/>
  <c r="D2290" i="2"/>
  <c r="E2290" i="2"/>
  <c r="B2289" i="2" a="1"/>
  <c r="B2289" i="2"/>
  <c r="C2289" i="2"/>
  <c r="D2289" i="2" a="1"/>
  <c r="D2289" i="2"/>
  <c r="E2289" i="2"/>
  <c r="B2288" i="2" a="1"/>
  <c r="B2288" i="2"/>
  <c r="C2288" i="2"/>
  <c r="D2288" i="2" a="1"/>
  <c r="D2288" i="2"/>
  <c r="E2288" i="2"/>
  <c r="B2287" i="2" a="1"/>
  <c r="B2287" i="2"/>
  <c r="C2287" i="2"/>
  <c r="D2287" i="2" a="1"/>
  <c r="D2287" i="2"/>
  <c r="E2287" i="2"/>
  <c r="B2286" i="2" a="1"/>
  <c r="B2286" i="2"/>
  <c r="C2286" i="2"/>
  <c r="D2286" i="2" a="1"/>
  <c r="D2286" i="2"/>
  <c r="E2286" i="2"/>
  <c r="B2285" i="2" a="1"/>
  <c r="B2285" i="2"/>
  <c r="C2285" i="2"/>
  <c r="D2285" i="2" a="1"/>
  <c r="D2285" i="2"/>
  <c r="E2285" i="2"/>
  <c r="B2284" i="2" a="1"/>
  <c r="B2284" i="2"/>
  <c r="C2284" i="2"/>
  <c r="D2284" i="2" a="1"/>
  <c r="D2284" i="2"/>
  <c r="E2284" i="2"/>
  <c r="B2283" i="2" a="1"/>
  <c r="B2283" i="2"/>
  <c r="C2283" i="2"/>
  <c r="D2283" i="2" a="1"/>
  <c r="D2283" i="2"/>
  <c r="E2283" i="2"/>
  <c r="B2282" i="2" a="1"/>
  <c r="B2282" i="2"/>
  <c r="C2282" i="2"/>
  <c r="D2282" i="2" a="1"/>
  <c r="D2282" i="2"/>
  <c r="E2282" i="2"/>
  <c r="B2281" i="2" a="1"/>
  <c r="B2281" i="2"/>
  <c r="C2281" i="2"/>
  <c r="D2281" i="2" a="1"/>
  <c r="D2281" i="2"/>
  <c r="E2281" i="2"/>
  <c r="B2280" i="2" a="1"/>
  <c r="B2280" i="2"/>
  <c r="C2280" i="2"/>
  <c r="D2280" i="2" a="1"/>
  <c r="D2280" i="2"/>
  <c r="E2280" i="2"/>
  <c r="B2279" i="2" a="1"/>
  <c r="B2279" i="2"/>
  <c r="C2279" i="2"/>
  <c r="D2279" i="2" a="1"/>
  <c r="D2279" i="2"/>
  <c r="E2279" i="2"/>
  <c r="B2278" i="2" a="1"/>
  <c r="B2278" i="2"/>
  <c r="C2278" i="2"/>
  <c r="D2278" i="2" a="1"/>
  <c r="D2278" i="2"/>
  <c r="E2278" i="2"/>
  <c r="B2277" i="2" a="1"/>
  <c r="B2277" i="2"/>
  <c r="C2277" i="2"/>
  <c r="D2277" i="2" a="1"/>
  <c r="D2277" i="2"/>
  <c r="E2277" i="2"/>
  <c r="B2276" i="2" a="1"/>
  <c r="B2276" i="2"/>
  <c r="C2276" i="2"/>
  <c r="D2276" i="2" a="1"/>
  <c r="D2276" i="2"/>
  <c r="E2276" i="2"/>
  <c r="B2275" i="2" a="1"/>
  <c r="B2275" i="2"/>
  <c r="C2275" i="2"/>
  <c r="D2275" i="2" a="1"/>
  <c r="D2275" i="2"/>
  <c r="E2275" i="2"/>
  <c r="B2274" i="2" a="1"/>
  <c r="B2274" i="2"/>
  <c r="C2274" i="2"/>
  <c r="D2274" i="2" a="1"/>
  <c r="D2274" i="2"/>
  <c r="E2274" i="2"/>
  <c r="B2273" i="2" a="1"/>
  <c r="B2273" i="2"/>
  <c r="C2273" i="2"/>
  <c r="D2273" i="2" a="1"/>
  <c r="D2273" i="2"/>
  <c r="E2273" i="2"/>
  <c r="B2272" i="2" a="1"/>
  <c r="B2272" i="2"/>
  <c r="C2272" i="2"/>
  <c r="D2272" i="2" a="1"/>
  <c r="D2272" i="2"/>
  <c r="E2272" i="2"/>
  <c r="B2271" i="2" a="1"/>
  <c r="B2271" i="2"/>
  <c r="C2271" i="2"/>
  <c r="D2271" i="2" a="1"/>
  <c r="D2271" i="2"/>
  <c r="E2271" i="2"/>
  <c r="B2270" i="2" a="1"/>
  <c r="B2270" i="2"/>
  <c r="C2270" i="2"/>
  <c r="D2270" i="2" a="1"/>
  <c r="D2270" i="2"/>
  <c r="E2270" i="2"/>
  <c r="B2269" i="2" a="1"/>
  <c r="B2269" i="2"/>
  <c r="C2269" i="2"/>
  <c r="D2269" i="2" a="1"/>
  <c r="D2269" i="2"/>
  <c r="E2269" i="2"/>
  <c r="B2268" i="2" a="1"/>
  <c r="B2268" i="2"/>
  <c r="C2268" i="2"/>
  <c r="D2268" i="2" a="1"/>
  <c r="D2268" i="2"/>
  <c r="E2268" i="2"/>
  <c r="B2267" i="2" a="1"/>
  <c r="B2267" i="2"/>
  <c r="C2267" i="2"/>
  <c r="D2267" i="2" a="1"/>
  <c r="D2267" i="2"/>
  <c r="E2267" i="2"/>
  <c r="B2266" i="2" a="1"/>
  <c r="B2266" i="2"/>
  <c r="C2266" i="2"/>
  <c r="D2266" i="2" a="1"/>
  <c r="D2266" i="2"/>
  <c r="E2266" i="2"/>
  <c r="B2265" i="2" a="1"/>
  <c r="B2265" i="2"/>
  <c r="C2265" i="2"/>
  <c r="D2265" i="2" a="1"/>
  <c r="D2265" i="2"/>
  <c r="E2265" i="2"/>
  <c r="B2264" i="2" a="1"/>
  <c r="B2264" i="2"/>
  <c r="C2264" i="2"/>
  <c r="D2264" i="2" a="1"/>
  <c r="D2264" i="2"/>
  <c r="E2264" i="2"/>
  <c r="B2263" i="2" a="1"/>
  <c r="B2263" i="2"/>
  <c r="C2263" i="2"/>
  <c r="D2263" i="2" a="1"/>
  <c r="D2263" i="2"/>
  <c r="E2263" i="2"/>
  <c r="B2262" i="2" a="1"/>
  <c r="B2262" i="2"/>
  <c r="C2262" i="2"/>
  <c r="D2262" i="2" a="1"/>
  <c r="D2262" i="2"/>
  <c r="E2262" i="2"/>
  <c r="B2261" i="2" a="1"/>
  <c r="B2261" i="2"/>
  <c r="C2261" i="2"/>
  <c r="D2261" i="2" a="1"/>
  <c r="D2261" i="2"/>
  <c r="E2261" i="2"/>
  <c r="B2260" i="2" a="1"/>
  <c r="B2260" i="2"/>
  <c r="C2260" i="2"/>
  <c r="D2260" i="2" a="1"/>
  <c r="D2260" i="2"/>
  <c r="E2260" i="2"/>
  <c r="B2259" i="2" a="1"/>
  <c r="B2259" i="2"/>
  <c r="C2259" i="2"/>
  <c r="D2259" i="2" a="1"/>
  <c r="D2259" i="2"/>
  <c r="E2259" i="2"/>
  <c r="B2258" i="2" a="1"/>
  <c r="B2258" i="2"/>
  <c r="C2258" i="2"/>
  <c r="D2258" i="2" a="1"/>
  <c r="D2258" i="2"/>
  <c r="E2258" i="2"/>
  <c r="B2257" i="2" a="1"/>
  <c r="B2257" i="2"/>
  <c r="C2257" i="2"/>
  <c r="D2257" i="2" a="1"/>
  <c r="D2257" i="2"/>
  <c r="E2257" i="2"/>
  <c r="B2256" i="2" a="1"/>
  <c r="B2256" i="2"/>
  <c r="C2256" i="2"/>
  <c r="D2256" i="2" a="1"/>
  <c r="D2256" i="2"/>
  <c r="E2256" i="2"/>
  <c r="B2255" i="2" a="1"/>
  <c r="B2255" i="2"/>
  <c r="C2255" i="2"/>
  <c r="D2255" i="2" a="1"/>
  <c r="D2255" i="2"/>
  <c r="E2255" i="2"/>
  <c r="B2254" i="2" a="1"/>
  <c r="B2254" i="2"/>
  <c r="C2254" i="2"/>
  <c r="D2254" i="2" a="1"/>
  <c r="D2254" i="2"/>
  <c r="E2254" i="2"/>
  <c r="B2253" i="2" a="1"/>
  <c r="B2253" i="2"/>
  <c r="C2253" i="2"/>
  <c r="D2253" i="2" a="1"/>
  <c r="D2253" i="2"/>
  <c r="E2253" i="2"/>
  <c r="B2252" i="2" a="1"/>
  <c r="B2252" i="2"/>
  <c r="C2252" i="2"/>
  <c r="D2252" i="2" a="1"/>
  <c r="D2252" i="2"/>
  <c r="E2252" i="2"/>
  <c r="B2251" i="2" a="1"/>
  <c r="B2251" i="2"/>
  <c r="C2251" i="2"/>
  <c r="D2251" i="2" a="1"/>
  <c r="D2251" i="2"/>
  <c r="E2251" i="2"/>
  <c r="B2250" i="2" a="1"/>
  <c r="B2250" i="2"/>
  <c r="C2250" i="2"/>
  <c r="D2250" i="2" a="1"/>
  <c r="D2250" i="2"/>
  <c r="E2250" i="2"/>
  <c r="B2249" i="2" a="1"/>
  <c r="B2249" i="2"/>
  <c r="C2249" i="2"/>
  <c r="D2249" i="2" a="1"/>
  <c r="D2249" i="2"/>
  <c r="E2249" i="2"/>
  <c r="B2248" i="2" a="1"/>
  <c r="B2248" i="2"/>
  <c r="C2248" i="2"/>
  <c r="D2248" i="2" a="1"/>
  <c r="D2248" i="2"/>
  <c r="E2248" i="2"/>
  <c r="B2247" i="2" a="1"/>
  <c r="B2247" i="2"/>
  <c r="C2247" i="2"/>
  <c r="D2247" i="2" a="1"/>
  <c r="D2247" i="2"/>
  <c r="E2247" i="2"/>
  <c r="B2246" i="2" a="1"/>
  <c r="B2246" i="2"/>
  <c r="C2246" i="2"/>
  <c r="D2246" i="2" a="1"/>
  <c r="D2246" i="2"/>
  <c r="E2246" i="2"/>
  <c r="B2245" i="2" a="1"/>
  <c r="B2245" i="2"/>
  <c r="C2245" i="2"/>
  <c r="D2245" i="2" a="1"/>
  <c r="D2245" i="2"/>
  <c r="E2245" i="2"/>
  <c r="B2244" i="2" a="1"/>
  <c r="B2244" i="2"/>
  <c r="C2244" i="2"/>
  <c r="D2244" i="2" a="1"/>
  <c r="D2244" i="2"/>
  <c r="E2244" i="2"/>
  <c r="B2243" i="2" a="1"/>
  <c r="B2243" i="2"/>
  <c r="C2243" i="2"/>
  <c r="D2243" i="2" a="1"/>
  <c r="D2243" i="2"/>
  <c r="E2243" i="2"/>
  <c r="B2242" i="2" a="1"/>
  <c r="B2242" i="2"/>
  <c r="C2242" i="2"/>
  <c r="D2242" i="2" a="1"/>
  <c r="D2242" i="2"/>
  <c r="E2242" i="2"/>
  <c r="B2241" i="2" a="1"/>
  <c r="B2241" i="2"/>
  <c r="C2241" i="2"/>
  <c r="D2241" i="2" a="1"/>
  <c r="D2241" i="2"/>
  <c r="E2241" i="2"/>
  <c r="B2240" i="2" a="1"/>
  <c r="B2240" i="2"/>
  <c r="C2240" i="2"/>
  <c r="D2240" i="2" a="1"/>
  <c r="D2240" i="2"/>
  <c r="E2240" i="2"/>
  <c r="B2239" i="2" a="1"/>
  <c r="B2239" i="2"/>
  <c r="C2239" i="2"/>
  <c r="D2239" i="2" a="1"/>
  <c r="D2239" i="2"/>
  <c r="E2239" i="2"/>
  <c r="B2238" i="2" a="1"/>
  <c r="B2238" i="2"/>
  <c r="C2238" i="2"/>
  <c r="D2238" i="2" a="1"/>
  <c r="D2238" i="2"/>
  <c r="E2238" i="2"/>
  <c r="B2237" i="2" a="1"/>
  <c r="B2237" i="2"/>
  <c r="C2237" i="2"/>
  <c r="D2237" i="2" a="1"/>
  <c r="D2237" i="2"/>
  <c r="E2237" i="2"/>
  <c r="B2236" i="2" a="1"/>
  <c r="B2236" i="2"/>
  <c r="C2236" i="2"/>
  <c r="D2236" i="2" a="1"/>
  <c r="D2236" i="2"/>
  <c r="E2236" i="2"/>
  <c r="B2235" i="2" a="1"/>
  <c r="B2235" i="2"/>
  <c r="C2235" i="2"/>
  <c r="D2235" i="2" a="1"/>
  <c r="D2235" i="2"/>
  <c r="E2235" i="2"/>
  <c r="B2234" i="2" a="1"/>
  <c r="B2234" i="2"/>
  <c r="C2234" i="2"/>
  <c r="D2234" i="2" a="1"/>
  <c r="D2234" i="2"/>
  <c r="E2234" i="2"/>
  <c r="B2233" i="2" a="1"/>
  <c r="B2233" i="2"/>
  <c r="C2233" i="2"/>
  <c r="D2233" i="2" a="1"/>
  <c r="D2233" i="2"/>
  <c r="E2233" i="2"/>
  <c r="B2232" i="2" a="1"/>
  <c r="B2232" i="2"/>
  <c r="C2232" i="2"/>
  <c r="D2232" i="2" a="1"/>
  <c r="D2232" i="2"/>
  <c r="E2232" i="2"/>
  <c r="B2231" i="2" a="1"/>
  <c r="B2231" i="2"/>
  <c r="C2231" i="2"/>
  <c r="D2231" i="2" a="1"/>
  <c r="D2231" i="2"/>
  <c r="E2231" i="2"/>
  <c r="B2230" i="2" a="1"/>
  <c r="B2230" i="2"/>
  <c r="C2230" i="2"/>
  <c r="D2230" i="2" a="1"/>
  <c r="D2230" i="2"/>
  <c r="E2230" i="2"/>
  <c r="B2229" i="2" a="1"/>
  <c r="B2229" i="2"/>
  <c r="C2229" i="2"/>
  <c r="D2229" i="2" a="1"/>
  <c r="D2229" i="2"/>
  <c r="E2229" i="2"/>
  <c r="B2228" i="2" a="1"/>
  <c r="B2228" i="2"/>
  <c r="C2228" i="2"/>
  <c r="D2228" i="2" a="1"/>
  <c r="D2228" i="2"/>
  <c r="E2228" i="2"/>
  <c r="B2227" i="2" a="1"/>
  <c r="B2227" i="2"/>
  <c r="C2227" i="2"/>
  <c r="D2227" i="2" a="1"/>
  <c r="D2227" i="2"/>
  <c r="E2227" i="2"/>
  <c r="B2226" i="2" a="1"/>
  <c r="B2226" i="2"/>
  <c r="C2226" i="2"/>
  <c r="D2226" i="2" a="1"/>
  <c r="D2226" i="2"/>
  <c r="E2226" i="2"/>
  <c r="B2225" i="2" a="1"/>
  <c r="B2225" i="2"/>
  <c r="C2225" i="2"/>
  <c r="D2225" i="2" a="1"/>
  <c r="D2225" i="2"/>
  <c r="E2225" i="2"/>
  <c r="B2224" i="2" a="1"/>
  <c r="B2224" i="2"/>
  <c r="C2224" i="2"/>
  <c r="D2224" i="2" a="1"/>
  <c r="D2224" i="2"/>
  <c r="E2224" i="2"/>
  <c r="B2223" i="2" a="1"/>
  <c r="B2223" i="2"/>
  <c r="C2223" i="2"/>
  <c r="D2223" i="2" a="1"/>
  <c r="D2223" i="2"/>
  <c r="E2223" i="2"/>
  <c r="B2222" i="2" a="1"/>
  <c r="B2222" i="2"/>
  <c r="C2222" i="2"/>
  <c r="D2222" i="2" a="1"/>
  <c r="D2222" i="2"/>
  <c r="E2222" i="2"/>
  <c r="B2221" i="2" a="1"/>
  <c r="B2221" i="2"/>
  <c r="C2221" i="2"/>
  <c r="D2221" i="2" a="1"/>
  <c r="D2221" i="2"/>
  <c r="E2221" i="2"/>
  <c r="B2220" i="2" a="1"/>
  <c r="B2220" i="2"/>
  <c r="C2220" i="2"/>
  <c r="D2220" i="2" a="1"/>
  <c r="D2220" i="2"/>
  <c r="E2220" i="2"/>
  <c r="B2219" i="2" a="1"/>
  <c r="B2219" i="2"/>
  <c r="C2219" i="2"/>
  <c r="D2219" i="2" a="1"/>
  <c r="D2219" i="2"/>
  <c r="E2219" i="2"/>
  <c r="B2218" i="2" a="1"/>
  <c r="B2218" i="2"/>
  <c r="C2218" i="2"/>
  <c r="D2218" i="2" a="1"/>
  <c r="D2218" i="2"/>
  <c r="E2218" i="2"/>
  <c r="B2217" i="2" a="1"/>
  <c r="B2217" i="2"/>
  <c r="C2217" i="2"/>
  <c r="D2217" i="2" a="1"/>
  <c r="D2217" i="2"/>
  <c r="E2217" i="2"/>
  <c r="B2216" i="2" a="1"/>
  <c r="B2216" i="2"/>
  <c r="C2216" i="2"/>
  <c r="D2216" i="2" a="1"/>
  <c r="D2216" i="2"/>
  <c r="E2216" i="2"/>
  <c r="B2215" i="2" a="1"/>
  <c r="B2215" i="2"/>
  <c r="C2215" i="2"/>
  <c r="D2215" i="2" a="1"/>
  <c r="D2215" i="2"/>
  <c r="E2215" i="2"/>
  <c r="B2214" i="2" a="1"/>
  <c r="B2214" i="2"/>
  <c r="C2214" i="2"/>
  <c r="D2214" i="2" a="1"/>
  <c r="D2214" i="2"/>
  <c r="E2214" i="2"/>
  <c r="B2213" i="2" a="1"/>
  <c r="B2213" i="2"/>
  <c r="C2213" i="2"/>
  <c r="D2213" i="2" a="1"/>
  <c r="D2213" i="2"/>
  <c r="E2213" i="2"/>
  <c r="B2212" i="2" a="1"/>
  <c r="B2212" i="2"/>
  <c r="C2212" i="2"/>
  <c r="D2212" i="2" a="1"/>
  <c r="D2212" i="2"/>
  <c r="E2212" i="2"/>
  <c r="B2211" i="2" a="1"/>
  <c r="B2211" i="2"/>
  <c r="C2211" i="2"/>
  <c r="D2211" i="2" a="1"/>
  <c r="D2211" i="2"/>
  <c r="E2211" i="2"/>
  <c r="B2210" i="2" a="1"/>
  <c r="B2210" i="2"/>
  <c r="C2210" i="2"/>
  <c r="D2210" i="2" a="1"/>
  <c r="D2210" i="2"/>
  <c r="E2210" i="2"/>
  <c r="B2209" i="2" a="1"/>
  <c r="B2209" i="2"/>
  <c r="C2209" i="2"/>
  <c r="D2209" i="2" a="1"/>
  <c r="D2209" i="2"/>
  <c r="E2209" i="2"/>
  <c r="B2208" i="2" a="1"/>
  <c r="B2208" i="2"/>
  <c r="C2208" i="2"/>
  <c r="D2208" i="2" a="1"/>
  <c r="D2208" i="2"/>
  <c r="E2208" i="2"/>
  <c r="B2207" i="2" a="1"/>
  <c r="B2207" i="2"/>
  <c r="C2207" i="2"/>
  <c r="D2207" i="2" a="1"/>
  <c r="D2207" i="2"/>
  <c r="E2207" i="2"/>
  <c r="B2206" i="2" a="1"/>
  <c r="B2206" i="2"/>
  <c r="C2206" i="2"/>
  <c r="D2206" i="2" a="1"/>
  <c r="D2206" i="2"/>
  <c r="E2206" i="2"/>
  <c r="B2205" i="2" a="1"/>
  <c r="B2205" i="2"/>
  <c r="C2205" i="2"/>
  <c r="D2205" i="2" a="1"/>
  <c r="D2205" i="2"/>
  <c r="E2205" i="2"/>
  <c r="B2204" i="2" a="1"/>
  <c r="B2204" i="2"/>
  <c r="C2204" i="2"/>
  <c r="D2204" i="2" a="1"/>
  <c r="D2204" i="2"/>
  <c r="E2204" i="2"/>
  <c r="B2203" i="2" a="1"/>
  <c r="B2203" i="2"/>
  <c r="C2203" i="2"/>
  <c r="D2203" i="2" a="1"/>
  <c r="D2203" i="2"/>
  <c r="E2203" i="2"/>
  <c r="B2202" i="2" a="1"/>
  <c r="B2202" i="2"/>
  <c r="C2202" i="2"/>
  <c r="D2202" i="2" a="1"/>
  <c r="D2202" i="2"/>
  <c r="E2202" i="2"/>
  <c r="B2201" i="2" a="1"/>
  <c r="B2201" i="2"/>
  <c r="C2201" i="2"/>
  <c r="D2201" i="2" a="1"/>
  <c r="D2201" i="2"/>
  <c r="E2201" i="2"/>
  <c r="B2200" i="2" a="1"/>
  <c r="B2200" i="2"/>
  <c r="C2200" i="2"/>
  <c r="D2200" i="2" a="1"/>
  <c r="D2200" i="2"/>
  <c r="E2200" i="2"/>
  <c r="B2199" i="2" a="1"/>
  <c r="B2199" i="2"/>
  <c r="C2199" i="2"/>
  <c r="D2199" i="2" a="1"/>
  <c r="D2199" i="2"/>
  <c r="E2199" i="2"/>
  <c r="B2198" i="2" a="1"/>
  <c r="B2198" i="2"/>
  <c r="C2198" i="2"/>
  <c r="D2198" i="2" a="1"/>
  <c r="D2198" i="2"/>
  <c r="E2198" i="2"/>
  <c r="B2197" i="2" a="1"/>
  <c r="B2197" i="2"/>
  <c r="C2197" i="2"/>
  <c r="D2197" i="2" a="1"/>
  <c r="D2197" i="2"/>
  <c r="E2197" i="2"/>
  <c r="B2196" i="2" a="1"/>
  <c r="B2196" i="2"/>
  <c r="C2196" i="2"/>
  <c r="D2196" i="2" a="1"/>
  <c r="D2196" i="2"/>
  <c r="E2196" i="2"/>
  <c r="B2195" i="2" a="1"/>
  <c r="B2195" i="2"/>
  <c r="C2195" i="2"/>
  <c r="D2195" i="2" a="1"/>
  <c r="D2195" i="2"/>
  <c r="E2195" i="2"/>
  <c r="B2194" i="2" a="1"/>
  <c r="B2194" i="2"/>
  <c r="C2194" i="2"/>
  <c r="D2194" i="2" a="1"/>
  <c r="D2194" i="2"/>
  <c r="E2194" i="2"/>
  <c r="B2193" i="2" a="1"/>
  <c r="B2193" i="2"/>
  <c r="C2193" i="2"/>
  <c r="D2193" i="2" a="1"/>
  <c r="D2193" i="2"/>
  <c r="E2193" i="2"/>
  <c r="B2192" i="2" a="1"/>
  <c r="B2192" i="2"/>
  <c r="C2192" i="2"/>
  <c r="D2192" i="2" a="1"/>
  <c r="D2192" i="2"/>
  <c r="E2192" i="2"/>
  <c r="B2191" i="2" a="1"/>
  <c r="B2191" i="2"/>
  <c r="C2191" i="2"/>
  <c r="D2191" i="2" a="1"/>
  <c r="D2191" i="2"/>
  <c r="E2191" i="2"/>
  <c r="B2190" i="2" a="1"/>
  <c r="B2190" i="2"/>
  <c r="C2190" i="2"/>
  <c r="D2190" i="2" a="1"/>
  <c r="D2190" i="2"/>
  <c r="E2190" i="2"/>
  <c r="B2189" i="2" a="1"/>
  <c r="B2189" i="2"/>
  <c r="C2189" i="2"/>
  <c r="D2189" i="2" a="1"/>
  <c r="D2189" i="2"/>
  <c r="E2189" i="2"/>
  <c r="B2188" i="2" a="1"/>
  <c r="B2188" i="2"/>
  <c r="C2188" i="2"/>
  <c r="D2188" i="2" a="1"/>
  <c r="D2188" i="2"/>
  <c r="E2188" i="2"/>
  <c r="B2187" i="2" a="1"/>
  <c r="B2187" i="2"/>
  <c r="C2187" i="2"/>
  <c r="D2187" i="2" a="1"/>
  <c r="D2187" i="2"/>
  <c r="E2187" i="2"/>
  <c r="B2186" i="2" a="1"/>
  <c r="B2186" i="2"/>
  <c r="C2186" i="2"/>
  <c r="D2186" i="2" a="1"/>
  <c r="D2186" i="2"/>
  <c r="E2186" i="2"/>
  <c r="B2185" i="2" a="1"/>
  <c r="B2185" i="2"/>
  <c r="C2185" i="2"/>
  <c r="D2185" i="2" a="1"/>
  <c r="D2185" i="2"/>
  <c r="E2185" i="2"/>
  <c r="B2184" i="2" a="1"/>
  <c r="B2184" i="2"/>
  <c r="C2184" i="2"/>
  <c r="D2184" i="2" a="1"/>
  <c r="D2184" i="2"/>
  <c r="E2184" i="2"/>
  <c r="B2183" i="2" a="1"/>
  <c r="B2183" i="2"/>
  <c r="C2183" i="2"/>
  <c r="D2183" i="2" a="1"/>
  <c r="D2183" i="2"/>
  <c r="E2183" i="2"/>
  <c r="B2182" i="2" a="1"/>
  <c r="B2182" i="2"/>
  <c r="C2182" i="2"/>
  <c r="D2182" i="2" a="1"/>
  <c r="D2182" i="2"/>
  <c r="E2182" i="2"/>
  <c r="B2181" i="2" a="1"/>
  <c r="B2181" i="2"/>
  <c r="C2181" i="2"/>
  <c r="D2181" i="2" a="1"/>
  <c r="D2181" i="2"/>
  <c r="E2181" i="2"/>
  <c r="B2180" i="2" a="1"/>
  <c r="B2180" i="2"/>
  <c r="C2180" i="2"/>
  <c r="D2180" i="2" a="1"/>
  <c r="D2180" i="2"/>
  <c r="E2180" i="2"/>
  <c r="B2179" i="2" a="1"/>
  <c r="B2179" i="2"/>
  <c r="C2179" i="2"/>
  <c r="D2179" i="2" a="1"/>
  <c r="D2179" i="2"/>
  <c r="E2179" i="2"/>
  <c r="B2178" i="2" a="1"/>
  <c r="B2178" i="2"/>
  <c r="C2178" i="2"/>
  <c r="D2178" i="2" a="1"/>
  <c r="D2178" i="2"/>
  <c r="E2178" i="2"/>
  <c r="B2177" i="2" a="1"/>
  <c r="B2177" i="2"/>
  <c r="C2177" i="2"/>
  <c r="D2177" i="2" a="1"/>
  <c r="D2177" i="2"/>
  <c r="E2177" i="2"/>
  <c r="B2176" i="2" a="1"/>
  <c r="B2176" i="2"/>
  <c r="C2176" i="2"/>
  <c r="D2176" i="2" a="1"/>
  <c r="D2176" i="2"/>
  <c r="E2176" i="2"/>
  <c r="B2175" i="2" a="1"/>
  <c r="B2175" i="2"/>
  <c r="C2175" i="2"/>
  <c r="D2175" i="2" a="1"/>
  <c r="D2175" i="2"/>
  <c r="E2175" i="2"/>
  <c r="B2174" i="2" a="1"/>
  <c r="B2174" i="2"/>
  <c r="C2174" i="2"/>
  <c r="D2174" i="2" a="1"/>
  <c r="D2174" i="2"/>
  <c r="E2174" i="2"/>
  <c r="B2173" i="2" a="1"/>
  <c r="B2173" i="2"/>
  <c r="C2173" i="2"/>
  <c r="D2173" i="2" a="1"/>
  <c r="D2173" i="2"/>
  <c r="E2173" i="2"/>
  <c r="B2172" i="2" a="1"/>
  <c r="B2172" i="2"/>
  <c r="C2172" i="2"/>
  <c r="D2172" i="2" a="1"/>
  <c r="D2172" i="2"/>
  <c r="E2172" i="2"/>
  <c r="B2171" i="2" a="1"/>
  <c r="B2171" i="2"/>
  <c r="C2171" i="2"/>
  <c r="D2171" i="2" a="1"/>
  <c r="D2171" i="2"/>
  <c r="E2171" i="2"/>
  <c r="B2170" i="2" a="1"/>
  <c r="B2170" i="2"/>
  <c r="C2170" i="2"/>
  <c r="D2170" i="2" a="1"/>
  <c r="D2170" i="2"/>
  <c r="E2170" i="2"/>
  <c r="B2169" i="2" a="1"/>
  <c r="B2169" i="2"/>
  <c r="C2169" i="2"/>
  <c r="D2169" i="2" a="1"/>
  <c r="D2169" i="2"/>
  <c r="E2169" i="2"/>
  <c r="B2168" i="2" a="1"/>
  <c r="B2168" i="2"/>
  <c r="C2168" i="2"/>
  <c r="D2168" i="2" a="1"/>
  <c r="D2168" i="2"/>
  <c r="E2168" i="2"/>
  <c r="B2167" i="2" a="1"/>
  <c r="B2167" i="2"/>
  <c r="C2167" i="2"/>
  <c r="D2167" i="2" a="1"/>
  <c r="D2167" i="2"/>
  <c r="E2167" i="2"/>
  <c r="B2166" i="2" a="1"/>
  <c r="B2166" i="2"/>
  <c r="C2166" i="2"/>
  <c r="D2166" i="2" a="1"/>
  <c r="D2166" i="2"/>
  <c r="E2166" i="2"/>
  <c r="B2165" i="2" a="1"/>
  <c r="B2165" i="2"/>
  <c r="C2165" i="2"/>
  <c r="D2165" i="2" a="1"/>
  <c r="D2165" i="2"/>
  <c r="E2165" i="2"/>
  <c r="B2164" i="2" a="1"/>
  <c r="B2164" i="2"/>
  <c r="C2164" i="2"/>
  <c r="D2164" i="2" a="1"/>
  <c r="D2164" i="2"/>
  <c r="E2164" i="2"/>
  <c r="B2163" i="2" a="1"/>
  <c r="B2163" i="2"/>
  <c r="C2163" i="2"/>
  <c r="D2163" i="2" a="1"/>
  <c r="D2163" i="2"/>
  <c r="E2163" i="2"/>
  <c r="B2162" i="2" a="1"/>
  <c r="B2162" i="2"/>
  <c r="C2162" i="2"/>
  <c r="D2162" i="2" a="1"/>
  <c r="D2162" i="2"/>
  <c r="E2162" i="2"/>
  <c r="B2161" i="2" a="1"/>
  <c r="B2161" i="2"/>
  <c r="C2161" i="2"/>
  <c r="D2161" i="2" a="1"/>
  <c r="D2161" i="2"/>
  <c r="E2161" i="2"/>
  <c r="B2160" i="2" a="1"/>
  <c r="B2160" i="2"/>
  <c r="C2160" i="2"/>
  <c r="D2160" i="2" a="1"/>
  <c r="D2160" i="2"/>
  <c r="E2160" i="2"/>
  <c r="B2159" i="2" a="1"/>
  <c r="B2159" i="2"/>
  <c r="C2159" i="2"/>
  <c r="D2159" i="2" a="1"/>
  <c r="D2159" i="2"/>
  <c r="E2159" i="2"/>
  <c r="B2158" i="2" a="1"/>
  <c r="B2158" i="2"/>
  <c r="C2158" i="2"/>
  <c r="D2158" i="2" a="1"/>
  <c r="D2158" i="2"/>
  <c r="E2158" i="2"/>
  <c r="B2157" i="2" a="1"/>
  <c r="B2157" i="2"/>
  <c r="C2157" i="2"/>
  <c r="D2157" i="2" a="1"/>
  <c r="D2157" i="2"/>
  <c r="E2157" i="2"/>
  <c r="B2156" i="2" a="1"/>
  <c r="B2156" i="2"/>
  <c r="C2156" i="2"/>
  <c r="D2156" i="2" a="1"/>
  <c r="D2156" i="2"/>
  <c r="E2156" i="2"/>
  <c r="B2155" i="2" a="1"/>
  <c r="B2155" i="2"/>
  <c r="C2155" i="2"/>
  <c r="D2155" i="2" a="1"/>
  <c r="D2155" i="2"/>
  <c r="E2155" i="2"/>
  <c r="B2154" i="2" a="1"/>
  <c r="B2154" i="2"/>
  <c r="C2154" i="2"/>
  <c r="D2154" i="2" a="1"/>
  <c r="D2154" i="2"/>
  <c r="E2154" i="2"/>
  <c r="B2153" i="2" a="1"/>
  <c r="B2153" i="2"/>
  <c r="C2153" i="2"/>
  <c r="D2153" i="2" a="1"/>
  <c r="D2153" i="2"/>
  <c r="E2153" i="2"/>
  <c r="B2152" i="2" a="1"/>
  <c r="B2152" i="2"/>
  <c r="C2152" i="2"/>
  <c r="D2152" i="2" a="1"/>
  <c r="D2152" i="2"/>
  <c r="E2152" i="2"/>
  <c r="B2151" i="2" a="1"/>
  <c r="B2151" i="2"/>
  <c r="C2151" i="2"/>
  <c r="D2151" i="2" a="1"/>
  <c r="D2151" i="2"/>
  <c r="E2151" i="2"/>
  <c r="B2150" i="2" a="1"/>
  <c r="B2150" i="2"/>
  <c r="C2150" i="2"/>
  <c r="D2150" i="2" a="1"/>
  <c r="D2150" i="2"/>
  <c r="E2150" i="2"/>
  <c r="B2149" i="2" a="1"/>
  <c r="B2149" i="2"/>
  <c r="C2149" i="2"/>
  <c r="D2149" i="2" a="1"/>
  <c r="D2149" i="2"/>
  <c r="E2149" i="2"/>
  <c r="B2148" i="2" a="1"/>
  <c r="B2148" i="2"/>
  <c r="C2148" i="2"/>
  <c r="D2148" i="2" a="1"/>
  <c r="D2148" i="2"/>
  <c r="E2148" i="2"/>
  <c r="B2147" i="2" a="1"/>
  <c r="B2147" i="2"/>
  <c r="C2147" i="2"/>
  <c r="D2147" i="2" a="1"/>
  <c r="D2147" i="2"/>
  <c r="E2147" i="2"/>
  <c r="B2146" i="2" a="1"/>
  <c r="B2146" i="2"/>
  <c r="C2146" i="2"/>
  <c r="D2146" i="2" a="1"/>
  <c r="D2146" i="2"/>
  <c r="E2146" i="2"/>
  <c r="B2145" i="2" a="1"/>
  <c r="B2145" i="2"/>
  <c r="C2145" i="2"/>
  <c r="D2145" i="2" a="1"/>
  <c r="D2145" i="2"/>
  <c r="E2145" i="2"/>
  <c r="B2144" i="2" a="1"/>
  <c r="B2144" i="2"/>
  <c r="C2144" i="2"/>
  <c r="D2144" i="2" a="1"/>
  <c r="D2144" i="2"/>
  <c r="E2144" i="2"/>
  <c r="B2143" i="2" a="1"/>
  <c r="B2143" i="2"/>
  <c r="C2143" i="2"/>
  <c r="D2143" i="2" a="1"/>
  <c r="D2143" i="2"/>
  <c r="E2143" i="2"/>
  <c r="B2142" i="2" a="1"/>
  <c r="B2142" i="2"/>
  <c r="C2142" i="2"/>
  <c r="D2142" i="2" a="1"/>
  <c r="D2142" i="2"/>
  <c r="E2142" i="2"/>
  <c r="B2141" i="2" a="1"/>
  <c r="B2141" i="2"/>
  <c r="C2141" i="2"/>
  <c r="D2141" i="2" a="1"/>
  <c r="D2141" i="2"/>
  <c r="E2141" i="2"/>
  <c r="B2140" i="2" a="1"/>
  <c r="B2140" i="2"/>
  <c r="C2140" i="2"/>
  <c r="D2140" i="2" a="1"/>
  <c r="D2140" i="2"/>
  <c r="E2140" i="2"/>
  <c r="B2139" i="2" a="1"/>
  <c r="B2139" i="2"/>
  <c r="C2139" i="2"/>
  <c r="D2139" i="2" a="1"/>
  <c r="D2139" i="2"/>
  <c r="E2139" i="2"/>
  <c r="B2138" i="2" a="1"/>
  <c r="B2138" i="2"/>
  <c r="C2138" i="2"/>
  <c r="D2138" i="2" a="1"/>
  <c r="D2138" i="2"/>
  <c r="E2138" i="2"/>
  <c r="B2137" i="2" a="1"/>
  <c r="B2137" i="2"/>
  <c r="C2137" i="2"/>
  <c r="D2137" i="2" a="1"/>
  <c r="D2137" i="2"/>
  <c r="E2137" i="2"/>
  <c r="B2136" i="2" a="1"/>
  <c r="B2136" i="2"/>
  <c r="C2136" i="2"/>
  <c r="D2136" i="2" a="1"/>
  <c r="D2136" i="2"/>
  <c r="E2136" i="2"/>
  <c r="B2135" i="2" a="1"/>
  <c r="B2135" i="2"/>
  <c r="C2135" i="2"/>
  <c r="D2135" i="2" a="1"/>
  <c r="D2135" i="2"/>
  <c r="E2135" i="2"/>
  <c r="B2134" i="2" a="1"/>
  <c r="B2134" i="2"/>
  <c r="C2134" i="2"/>
  <c r="D2134" i="2" a="1"/>
  <c r="D2134" i="2"/>
  <c r="E2134" i="2"/>
  <c r="B2133" i="2" a="1"/>
  <c r="B2133" i="2"/>
  <c r="C2133" i="2"/>
  <c r="D2133" i="2" a="1"/>
  <c r="D2133" i="2"/>
  <c r="E2133" i="2"/>
  <c r="B2132" i="2" a="1"/>
  <c r="B2132" i="2"/>
  <c r="C2132" i="2"/>
  <c r="D2132" i="2" a="1"/>
  <c r="D2132" i="2"/>
  <c r="E2132" i="2"/>
  <c r="B2131" i="2" a="1"/>
  <c r="B2131" i="2"/>
  <c r="C2131" i="2"/>
  <c r="D2131" i="2" a="1"/>
  <c r="D2131" i="2"/>
  <c r="E2131" i="2"/>
  <c r="B2130" i="2" a="1"/>
  <c r="B2130" i="2"/>
  <c r="C2130" i="2"/>
  <c r="D2130" i="2" a="1"/>
  <c r="D2130" i="2"/>
  <c r="E2130" i="2"/>
  <c r="B2129" i="2" a="1"/>
  <c r="B2129" i="2"/>
  <c r="C2129" i="2"/>
  <c r="D2129" i="2" a="1"/>
  <c r="D2129" i="2"/>
  <c r="E2129" i="2"/>
  <c r="B2128" i="2" a="1"/>
  <c r="B2128" i="2"/>
  <c r="C2128" i="2"/>
  <c r="D2128" i="2" a="1"/>
  <c r="D2128" i="2"/>
  <c r="E2128" i="2"/>
  <c r="B2127" i="2" a="1"/>
  <c r="B2127" i="2"/>
  <c r="C2127" i="2"/>
  <c r="D2127" i="2" a="1"/>
  <c r="D2127" i="2"/>
  <c r="E2127" i="2"/>
  <c r="B2126" i="2" a="1"/>
  <c r="B2126" i="2"/>
  <c r="C2126" i="2"/>
  <c r="D2126" i="2" a="1"/>
  <c r="D2126" i="2"/>
  <c r="E2126" i="2"/>
  <c r="B2125" i="2" a="1"/>
  <c r="B2125" i="2"/>
  <c r="C2125" i="2"/>
  <c r="D2125" i="2" a="1"/>
  <c r="D2125" i="2"/>
  <c r="E2125" i="2"/>
  <c r="B2124" i="2" a="1"/>
  <c r="B2124" i="2"/>
  <c r="C2124" i="2"/>
  <c r="D2124" i="2" a="1"/>
  <c r="D2124" i="2"/>
  <c r="E2124" i="2"/>
  <c r="B2123" i="2" a="1"/>
  <c r="B2123" i="2"/>
  <c r="C2123" i="2"/>
  <c r="D2123" i="2" a="1"/>
  <c r="D2123" i="2"/>
  <c r="E2123" i="2"/>
  <c r="B2122" i="2" a="1"/>
  <c r="B2122" i="2"/>
  <c r="C2122" i="2"/>
  <c r="D2122" i="2" a="1"/>
  <c r="D2122" i="2"/>
  <c r="E2122" i="2"/>
  <c r="B2121" i="2" a="1"/>
  <c r="B2121" i="2"/>
  <c r="C2121" i="2"/>
  <c r="D2121" i="2" a="1"/>
  <c r="D2121" i="2"/>
  <c r="E2121" i="2"/>
  <c r="B2120" i="2" a="1"/>
  <c r="B2120" i="2"/>
  <c r="C2120" i="2"/>
  <c r="D2120" i="2" a="1"/>
  <c r="D2120" i="2"/>
  <c r="E2120" i="2"/>
  <c r="B2119" i="2" a="1"/>
  <c r="B2119" i="2"/>
  <c r="C2119" i="2"/>
  <c r="D2119" i="2" a="1"/>
  <c r="D2119" i="2"/>
  <c r="E2119" i="2"/>
  <c r="B2118" i="2" a="1"/>
  <c r="B2118" i="2"/>
  <c r="C2118" i="2"/>
  <c r="D2118" i="2" a="1"/>
  <c r="D2118" i="2"/>
  <c r="E2118" i="2"/>
  <c r="B2117" i="2" a="1"/>
  <c r="B2117" i="2"/>
  <c r="C2117" i="2"/>
  <c r="D2117" i="2" a="1"/>
  <c r="D2117" i="2"/>
  <c r="E2117" i="2"/>
  <c r="B2116" i="2" a="1"/>
  <c r="B2116" i="2"/>
  <c r="C2116" i="2"/>
  <c r="D2116" i="2" a="1"/>
  <c r="D2116" i="2"/>
  <c r="E2116" i="2"/>
  <c r="B2115" i="2" a="1"/>
  <c r="B2115" i="2"/>
  <c r="C2115" i="2"/>
  <c r="D2115" i="2" a="1"/>
  <c r="D2115" i="2"/>
  <c r="E2115" i="2"/>
  <c r="B2114" i="2" a="1"/>
  <c r="B2114" i="2"/>
  <c r="C2114" i="2"/>
  <c r="D2114" i="2" a="1"/>
  <c r="D2114" i="2"/>
  <c r="E2114" i="2"/>
  <c r="B2113" i="2" a="1"/>
  <c r="B2113" i="2"/>
  <c r="C2113" i="2"/>
  <c r="D2113" i="2" a="1"/>
  <c r="D2113" i="2"/>
  <c r="E2113" i="2"/>
  <c r="B2112" i="2" a="1"/>
  <c r="B2112" i="2"/>
  <c r="C2112" i="2"/>
  <c r="D2112" i="2" a="1"/>
  <c r="D2112" i="2"/>
  <c r="E2112" i="2"/>
  <c r="B2111" i="2" a="1"/>
  <c r="B2111" i="2"/>
  <c r="C2111" i="2"/>
  <c r="D2111" i="2" a="1"/>
  <c r="D2111" i="2"/>
  <c r="E2111" i="2"/>
  <c r="B2110" i="2" a="1"/>
  <c r="B2110" i="2"/>
  <c r="C2110" i="2"/>
  <c r="D2110" i="2" a="1"/>
  <c r="D2110" i="2"/>
  <c r="E2110" i="2"/>
  <c r="B2109" i="2" a="1"/>
  <c r="B2109" i="2"/>
  <c r="C2109" i="2"/>
  <c r="D2109" i="2" a="1"/>
  <c r="D2109" i="2"/>
  <c r="E2109" i="2"/>
  <c r="B2108" i="2" a="1"/>
  <c r="B2108" i="2"/>
  <c r="C2108" i="2"/>
  <c r="D2108" i="2" a="1"/>
  <c r="D2108" i="2"/>
  <c r="E2108" i="2"/>
  <c r="B2107" i="2" a="1"/>
  <c r="B2107" i="2"/>
  <c r="C2107" i="2"/>
  <c r="D2107" i="2" a="1"/>
  <c r="D2107" i="2"/>
  <c r="E2107" i="2"/>
  <c r="B2106" i="2" a="1"/>
  <c r="B2106" i="2"/>
  <c r="C2106" i="2"/>
  <c r="D2106" i="2" a="1"/>
  <c r="D2106" i="2"/>
  <c r="E2106" i="2"/>
  <c r="B2105" i="2" a="1"/>
  <c r="B2105" i="2"/>
  <c r="C2105" i="2"/>
  <c r="D2105" i="2" a="1"/>
  <c r="D2105" i="2"/>
  <c r="E2105" i="2"/>
  <c r="B2104" i="2" a="1"/>
  <c r="B2104" i="2"/>
  <c r="C2104" i="2"/>
  <c r="D2104" i="2" a="1"/>
  <c r="D2104" i="2"/>
  <c r="E2104" i="2"/>
  <c r="B2103" i="2" a="1"/>
  <c r="B2103" i="2"/>
  <c r="C2103" i="2"/>
  <c r="D2103" i="2" a="1"/>
  <c r="D2103" i="2"/>
  <c r="E2103" i="2"/>
  <c r="B2102" i="2" a="1"/>
  <c r="B2102" i="2"/>
  <c r="C2102" i="2"/>
  <c r="D2102" i="2" a="1"/>
  <c r="D2102" i="2"/>
  <c r="E2102" i="2"/>
  <c r="B2101" i="2" a="1"/>
  <c r="B2101" i="2"/>
  <c r="C2101" i="2"/>
  <c r="D2101" i="2" a="1"/>
  <c r="D2101" i="2"/>
  <c r="E2101" i="2"/>
  <c r="B2100" i="2" a="1"/>
  <c r="B2100" i="2"/>
  <c r="C2100" i="2"/>
  <c r="D2100" i="2" a="1"/>
  <c r="D2100" i="2"/>
  <c r="E2100" i="2"/>
  <c r="B2099" i="2" a="1"/>
  <c r="B2099" i="2"/>
  <c r="C2099" i="2"/>
  <c r="D2099" i="2" a="1"/>
  <c r="D2099" i="2"/>
  <c r="E2099" i="2"/>
  <c r="B2098" i="2" a="1"/>
  <c r="B2098" i="2"/>
  <c r="C2098" i="2"/>
  <c r="D2098" i="2" a="1"/>
  <c r="D2098" i="2"/>
  <c r="E2098" i="2"/>
  <c r="B2097" i="2" a="1"/>
  <c r="B2097" i="2"/>
  <c r="C2097" i="2"/>
  <c r="D2097" i="2" a="1"/>
  <c r="D2097" i="2"/>
  <c r="E2097" i="2"/>
  <c r="B2096" i="2" a="1"/>
  <c r="B2096" i="2"/>
  <c r="C2096" i="2"/>
  <c r="D2096" i="2" a="1"/>
  <c r="D2096" i="2"/>
  <c r="E2096" i="2"/>
  <c r="B2095" i="2" a="1"/>
  <c r="B2095" i="2"/>
  <c r="C2095" i="2"/>
  <c r="D2095" i="2" a="1"/>
  <c r="D2095" i="2"/>
  <c r="E2095" i="2"/>
  <c r="B2094" i="2" a="1"/>
  <c r="B2094" i="2"/>
  <c r="C2094" i="2"/>
  <c r="D2094" i="2" a="1"/>
  <c r="D2094" i="2"/>
  <c r="E2094" i="2"/>
  <c r="B2093" i="2" a="1"/>
  <c r="B2093" i="2"/>
  <c r="C2093" i="2"/>
  <c r="D2093" i="2" a="1"/>
  <c r="D2093" i="2"/>
  <c r="E2093" i="2"/>
  <c r="B2092" i="2" a="1"/>
  <c r="B2092" i="2"/>
  <c r="C2092" i="2"/>
  <c r="D2092" i="2" a="1"/>
  <c r="D2092" i="2"/>
  <c r="E2092" i="2"/>
  <c r="B2091" i="2" a="1"/>
  <c r="B2091" i="2"/>
  <c r="C2091" i="2"/>
  <c r="D2091" i="2" a="1"/>
  <c r="D2091" i="2"/>
  <c r="E2091" i="2"/>
  <c r="B2090" i="2" a="1"/>
  <c r="B2090" i="2"/>
  <c r="C2090" i="2"/>
  <c r="D2090" i="2" a="1"/>
  <c r="D2090" i="2"/>
  <c r="E2090" i="2"/>
  <c r="B2089" i="2" a="1"/>
  <c r="B2089" i="2"/>
  <c r="C2089" i="2"/>
  <c r="D2089" i="2" a="1"/>
  <c r="D2089" i="2"/>
  <c r="E2089" i="2"/>
  <c r="B2088" i="2" a="1"/>
  <c r="B2088" i="2"/>
  <c r="C2088" i="2"/>
  <c r="D2088" i="2" a="1"/>
  <c r="D2088" i="2"/>
  <c r="E2088" i="2"/>
  <c r="B2087" i="2" a="1"/>
  <c r="B2087" i="2"/>
  <c r="C2087" i="2"/>
  <c r="D2087" i="2" a="1"/>
  <c r="D2087" i="2"/>
  <c r="E2087" i="2"/>
  <c r="B2086" i="2" a="1"/>
  <c r="B2086" i="2"/>
  <c r="C2086" i="2"/>
  <c r="D2086" i="2" a="1"/>
  <c r="D2086" i="2"/>
  <c r="E2086" i="2"/>
  <c r="B2085" i="2" a="1"/>
  <c r="B2085" i="2"/>
  <c r="C2085" i="2"/>
  <c r="D2085" i="2" a="1"/>
  <c r="D2085" i="2"/>
  <c r="E2085" i="2"/>
  <c r="B2084" i="2" a="1"/>
  <c r="B2084" i="2"/>
  <c r="C2084" i="2"/>
  <c r="D2084" i="2" a="1"/>
  <c r="D2084" i="2"/>
  <c r="E2084" i="2"/>
  <c r="B2083" i="2" a="1"/>
  <c r="B2083" i="2"/>
  <c r="C2083" i="2"/>
  <c r="D2083" i="2" a="1"/>
  <c r="D2083" i="2"/>
  <c r="E2083" i="2"/>
  <c r="B2082" i="2" a="1"/>
  <c r="B2082" i="2"/>
  <c r="C2082" i="2"/>
  <c r="D2082" i="2" a="1"/>
  <c r="D2082" i="2"/>
  <c r="E2082" i="2"/>
  <c r="B2081" i="2" a="1"/>
  <c r="B2081" i="2"/>
  <c r="C2081" i="2"/>
  <c r="D2081" i="2" a="1"/>
  <c r="D2081" i="2"/>
  <c r="E2081" i="2"/>
  <c r="B2080" i="2" a="1"/>
  <c r="B2080" i="2"/>
  <c r="C2080" i="2"/>
  <c r="D2080" i="2" a="1"/>
  <c r="D2080" i="2"/>
  <c r="E2080" i="2"/>
  <c r="B2079" i="2" a="1"/>
  <c r="B2079" i="2"/>
  <c r="C2079" i="2"/>
  <c r="D2079" i="2" a="1"/>
  <c r="D2079" i="2"/>
  <c r="E2079" i="2"/>
  <c r="B2078" i="2" a="1"/>
  <c r="B2078" i="2"/>
  <c r="C2078" i="2"/>
  <c r="D2078" i="2" a="1"/>
  <c r="D2078" i="2"/>
  <c r="E2078" i="2"/>
  <c r="B2077" i="2" a="1"/>
  <c r="B2077" i="2"/>
  <c r="C2077" i="2"/>
  <c r="D2077" i="2" a="1"/>
  <c r="D2077" i="2"/>
  <c r="E2077" i="2"/>
  <c r="B2076" i="2" a="1"/>
  <c r="B2076" i="2"/>
  <c r="C2076" i="2"/>
  <c r="D2076" i="2" a="1"/>
  <c r="D2076" i="2"/>
  <c r="E2076" i="2"/>
  <c r="B2075" i="2" a="1"/>
  <c r="B2075" i="2"/>
  <c r="C2075" i="2"/>
  <c r="D2075" i="2" a="1"/>
  <c r="D2075" i="2"/>
  <c r="E2075" i="2"/>
  <c r="B2074" i="2" a="1"/>
  <c r="B2074" i="2"/>
  <c r="C2074" i="2"/>
  <c r="D2074" i="2" a="1"/>
  <c r="D2074" i="2"/>
  <c r="E2074" i="2"/>
  <c r="B2073" i="2" a="1"/>
  <c r="B2073" i="2"/>
  <c r="C2073" i="2"/>
  <c r="D2073" i="2" a="1"/>
  <c r="D2073" i="2"/>
  <c r="E2073" i="2"/>
  <c r="B2072" i="2" a="1"/>
  <c r="B2072" i="2"/>
  <c r="C2072" i="2"/>
  <c r="D2072" i="2" a="1"/>
  <c r="D2072" i="2"/>
  <c r="E2072" i="2"/>
  <c r="B2071" i="2" a="1"/>
  <c r="B2071" i="2"/>
  <c r="C2071" i="2"/>
  <c r="D2071" i="2" a="1"/>
  <c r="D2071" i="2"/>
  <c r="E2071" i="2"/>
  <c r="B2070" i="2" a="1"/>
  <c r="B2070" i="2"/>
  <c r="C2070" i="2"/>
  <c r="D2070" i="2" a="1"/>
  <c r="D2070" i="2"/>
  <c r="E2070" i="2"/>
  <c r="B2069" i="2" a="1"/>
  <c r="B2069" i="2"/>
  <c r="C2069" i="2"/>
  <c r="D2069" i="2" a="1"/>
  <c r="D2069" i="2"/>
  <c r="E2069" i="2"/>
  <c r="B2068" i="2" a="1"/>
  <c r="B2068" i="2"/>
  <c r="C2068" i="2"/>
  <c r="D2068" i="2" a="1"/>
  <c r="D2068" i="2"/>
  <c r="E2068" i="2"/>
  <c r="B2067" i="2" a="1"/>
  <c r="B2067" i="2"/>
  <c r="C2067" i="2"/>
  <c r="D2067" i="2" a="1"/>
  <c r="D2067" i="2"/>
  <c r="E2067" i="2"/>
  <c r="B2066" i="2" a="1"/>
  <c r="B2066" i="2"/>
  <c r="C2066" i="2"/>
  <c r="D2066" i="2" a="1"/>
  <c r="D2066" i="2"/>
  <c r="E2066" i="2"/>
  <c r="B2065" i="2" a="1"/>
  <c r="B2065" i="2"/>
  <c r="C2065" i="2"/>
  <c r="D2065" i="2" a="1"/>
  <c r="D2065" i="2"/>
  <c r="E2065" i="2"/>
  <c r="B2064" i="2" a="1"/>
  <c r="B2064" i="2"/>
  <c r="C2064" i="2"/>
  <c r="D2064" i="2" a="1"/>
  <c r="D2064" i="2"/>
  <c r="E2064" i="2"/>
  <c r="B2063" i="2" a="1"/>
  <c r="B2063" i="2"/>
  <c r="C2063" i="2"/>
  <c r="D2063" i="2" a="1"/>
  <c r="D2063" i="2"/>
  <c r="E2063" i="2"/>
  <c r="B2062" i="2" a="1"/>
  <c r="B2062" i="2"/>
  <c r="C2062" i="2"/>
  <c r="D2062" i="2" a="1"/>
  <c r="D2062" i="2"/>
  <c r="E2062" i="2"/>
  <c r="B2061" i="2" a="1"/>
  <c r="B2061" i="2"/>
  <c r="C2061" i="2"/>
  <c r="D2061" i="2" a="1"/>
  <c r="D2061" i="2"/>
  <c r="E2061" i="2"/>
  <c r="B2060" i="2" a="1"/>
  <c r="B2060" i="2"/>
  <c r="C2060" i="2"/>
  <c r="D2060" i="2" a="1"/>
  <c r="D2060" i="2"/>
  <c r="E2060" i="2"/>
  <c r="B2059" i="2" a="1"/>
  <c r="B2059" i="2"/>
  <c r="C2059" i="2"/>
  <c r="D2059" i="2" a="1"/>
  <c r="D2059" i="2"/>
  <c r="E2059" i="2"/>
  <c r="B2058" i="2" a="1"/>
  <c r="B2058" i="2"/>
  <c r="C2058" i="2"/>
  <c r="D2058" i="2" a="1"/>
  <c r="D2058" i="2"/>
  <c r="E2058" i="2"/>
  <c r="B2057" i="2" a="1"/>
  <c r="B2057" i="2"/>
  <c r="C2057" i="2"/>
  <c r="D2057" i="2" a="1"/>
  <c r="D2057" i="2"/>
  <c r="E2057" i="2"/>
  <c r="B2056" i="2" a="1"/>
  <c r="B2056" i="2"/>
  <c r="C2056" i="2"/>
  <c r="D2056" i="2" a="1"/>
  <c r="D2056" i="2"/>
  <c r="E2056" i="2"/>
  <c r="B2055" i="2" a="1"/>
  <c r="B2055" i="2"/>
  <c r="C2055" i="2"/>
  <c r="D2055" i="2" a="1"/>
  <c r="D2055" i="2"/>
  <c r="E2055" i="2"/>
  <c r="B2054" i="2" a="1"/>
  <c r="B2054" i="2"/>
  <c r="C2054" i="2"/>
  <c r="D2054" i="2" a="1"/>
  <c r="D2054" i="2"/>
  <c r="E2054" i="2"/>
  <c r="B2053" i="2" a="1"/>
  <c r="B2053" i="2"/>
  <c r="C2053" i="2"/>
  <c r="D2053" i="2" a="1"/>
  <c r="D2053" i="2"/>
  <c r="E2053" i="2"/>
  <c r="B2052" i="2" a="1"/>
  <c r="B2052" i="2"/>
  <c r="C2052" i="2"/>
  <c r="D2052" i="2" a="1"/>
  <c r="D2052" i="2"/>
  <c r="E2052" i="2"/>
  <c r="B2051" i="2" a="1"/>
  <c r="B2051" i="2"/>
  <c r="C2051" i="2"/>
  <c r="D2051" i="2" a="1"/>
  <c r="D2051" i="2"/>
  <c r="E2051" i="2"/>
  <c r="B2050" i="2" a="1"/>
  <c r="B2050" i="2"/>
  <c r="C2050" i="2"/>
  <c r="D2050" i="2" a="1"/>
  <c r="D2050" i="2"/>
  <c r="E2050" i="2"/>
  <c r="B2049" i="2" a="1"/>
  <c r="B2049" i="2"/>
  <c r="C2049" i="2"/>
  <c r="D2049" i="2" a="1"/>
  <c r="D2049" i="2"/>
  <c r="E2049" i="2"/>
  <c r="B2048" i="2" a="1"/>
  <c r="B2048" i="2"/>
  <c r="C2048" i="2"/>
  <c r="D2048" i="2" a="1"/>
  <c r="D2048" i="2"/>
  <c r="E2048" i="2"/>
  <c r="B2047" i="2" a="1"/>
  <c r="B2047" i="2"/>
  <c r="C2047" i="2"/>
  <c r="D2047" i="2" a="1"/>
  <c r="D2047" i="2"/>
  <c r="E2047" i="2"/>
  <c r="B2046" i="2" a="1"/>
  <c r="B2046" i="2"/>
  <c r="C2046" i="2"/>
  <c r="D2046" i="2" a="1"/>
  <c r="D2046" i="2"/>
  <c r="E2046" i="2"/>
  <c r="B2045" i="2" a="1"/>
  <c r="B2045" i="2"/>
  <c r="C2045" i="2"/>
  <c r="D2045" i="2" a="1"/>
  <c r="D2045" i="2"/>
  <c r="E2045" i="2"/>
  <c r="B2044" i="2" a="1"/>
  <c r="B2044" i="2"/>
  <c r="C2044" i="2"/>
  <c r="D2044" i="2" a="1"/>
  <c r="D2044" i="2"/>
  <c r="E2044" i="2"/>
  <c r="B2043" i="2" a="1"/>
  <c r="B2043" i="2"/>
  <c r="C2043" i="2"/>
  <c r="D2043" i="2" a="1"/>
  <c r="D2043" i="2"/>
  <c r="E2043" i="2"/>
  <c r="B2042" i="2" a="1"/>
  <c r="B2042" i="2"/>
  <c r="C2042" i="2"/>
  <c r="D2042" i="2" a="1"/>
  <c r="D2042" i="2"/>
  <c r="E2042" i="2"/>
  <c r="B2041" i="2" a="1"/>
  <c r="B2041" i="2"/>
  <c r="C2041" i="2"/>
  <c r="D2041" i="2" a="1"/>
  <c r="D2041" i="2"/>
  <c r="E2041" i="2"/>
  <c r="B2040" i="2" a="1"/>
  <c r="B2040" i="2"/>
  <c r="C2040" i="2"/>
  <c r="D2040" i="2" a="1"/>
  <c r="D2040" i="2"/>
  <c r="E2040" i="2"/>
  <c r="B2039" i="2" a="1"/>
  <c r="B2039" i="2"/>
  <c r="C2039" i="2"/>
  <c r="D2039" i="2" a="1"/>
  <c r="D2039" i="2"/>
  <c r="E2039" i="2"/>
  <c r="B2038" i="2" a="1"/>
  <c r="B2038" i="2"/>
  <c r="C2038" i="2"/>
  <c r="D2038" i="2" a="1"/>
  <c r="D2038" i="2"/>
  <c r="E2038" i="2"/>
  <c r="B2037" i="2" a="1"/>
  <c r="B2037" i="2"/>
  <c r="C2037" i="2"/>
  <c r="D2037" i="2" a="1"/>
  <c r="D2037" i="2"/>
  <c r="E2037" i="2"/>
  <c r="B2036" i="2" a="1"/>
  <c r="B2036" i="2"/>
  <c r="C2036" i="2"/>
  <c r="D2036" i="2" a="1"/>
  <c r="D2036" i="2"/>
  <c r="E2036" i="2"/>
  <c r="B2035" i="2" a="1"/>
  <c r="B2035" i="2"/>
  <c r="C2035" i="2"/>
  <c r="D2035" i="2" a="1"/>
  <c r="D2035" i="2"/>
  <c r="E2035" i="2"/>
  <c r="B2034" i="2" a="1"/>
  <c r="B2034" i="2"/>
  <c r="C2034" i="2"/>
  <c r="D2034" i="2" a="1"/>
  <c r="D2034" i="2"/>
  <c r="E2034" i="2"/>
  <c r="B2033" i="2" a="1"/>
  <c r="B2033" i="2"/>
  <c r="C2033" i="2"/>
  <c r="D2033" i="2" a="1"/>
  <c r="D2033" i="2"/>
  <c r="E2033" i="2"/>
  <c r="B2032" i="2" a="1"/>
  <c r="B2032" i="2"/>
  <c r="C2032" i="2"/>
  <c r="D2032" i="2" a="1"/>
  <c r="D2032" i="2"/>
  <c r="E2032" i="2"/>
  <c r="B2031" i="2" a="1"/>
  <c r="B2031" i="2"/>
  <c r="C2031" i="2"/>
  <c r="D2031" i="2" a="1"/>
  <c r="D2031" i="2"/>
  <c r="E2031" i="2"/>
  <c r="B2030" i="2" a="1"/>
  <c r="B2030" i="2"/>
  <c r="C2030" i="2"/>
  <c r="D2030" i="2" a="1"/>
  <c r="D2030" i="2"/>
  <c r="E2030" i="2"/>
  <c r="B2029" i="2" a="1"/>
  <c r="B2029" i="2"/>
  <c r="C2029" i="2"/>
  <c r="D2029" i="2" a="1"/>
  <c r="D2029" i="2"/>
  <c r="E2029" i="2"/>
  <c r="B2028" i="2" a="1"/>
  <c r="B2028" i="2"/>
  <c r="C2028" i="2"/>
  <c r="D2028" i="2" a="1"/>
  <c r="D2028" i="2"/>
  <c r="E2028" i="2"/>
  <c r="B2027" i="2" a="1"/>
  <c r="B2027" i="2"/>
  <c r="C2027" i="2"/>
  <c r="D2027" i="2" a="1"/>
  <c r="D2027" i="2"/>
  <c r="E2027" i="2"/>
  <c r="B2026" i="2" a="1"/>
  <c r="B2026" i="2"/>
  <c r="C2026" i="2"/>
  <c r="D2026" i="2" a="1"/>
  <c r="D2026" i="2"/>
  <c r="E2026" i="2"/>
  <c r="B2025" i="2" a="1"/>
  <c r="B2025" i="2"/>
  <c r="C2025" i="2"/>
  <c r="D2025" i="2" a="1"/>
  <c r="D2025" i="2"/>
  <c r="E2025" i="2"/>
  <c r="B2024" i="2" a="1"/>
  <c r="B2024" i="2"/>
  <c r="C2024" i="2"/>
  <c r="D2024" i="2" a="1"/>
  <c r="D2024" i="2"/>
  <c r="E2024" i="2"/>
  <c r="B2023" i="2" a="1"/>
  <c r="B2023" i="2"/>
  <c r="C2023" i="2"/>
  <c r="D2023" i="2" a="1"/>
  <c r="D2023" i="2"/>
  <c r="E2023" i="2"/>
  <c r="B2022" i="2" a="1"/>
  <c r="B2022" i="2"/>
  <c r="C2022" i="2"/>
  <c r="D2022" i="2" a="1"/>
  <c r="D2022" i="2"/>
  <c r="E2022" i="2"/>
  <c r="B2021" i="2" a="1"/>
  <c r="B2021" i="2"/>
  <c r="C2021" i="2"/>
  <c r="D2021" i="2" a="1"/>
  <c r="D2021" i="2"/>
  <c r="E2021" i="2"/>
  <c r="B2020" i="2" a="1"/>
  <c r="B2020" i="2"/>
  <c r="C2020" i="2"/>
  <c r="D2020" i="2" a="1"/>
  <c r="D2020" i="2"/>
  <c r="E2020" i="2"/>
  <c r="B2019" i="2" a="1"/>
  <c r="B2019" i="2"/>
  <c r="C2019" i="2"/>
  <c r="D2019" i="2" a="1"/>
  <c r="D2019" i="2"/>
  <c r="E2019" i="2"/>
  <c r="B2018" i="2" a="1"/>
  <c r="B2018" i="2"/>
  <c r="C2018" i="2"/>
  <c r="D2018" i="2" a="1"/>
  <c r="D2018" i="2"/>
  <c r="E2018" i="2"/>
  <c r="B2017" i="2" a="1"/>
  <c r="B2017" i="2"/>
  <c r="C2017" i="2"/>
  <c r="D2017" i="2" a="1"/>
  <c r="D2017" i="2"/>
  <c r="E2017" i="2"/>
  <c r="B2016" i="2" a="1"/>
  <c r="B2016" i="2"/>
  <c r="C2016" i="2"/>
  <c r="D2016" i="2" a="1"/>
  <c r="D2016" i="2"/>
  <c r="E2016" i="2"/>
  <c r="B2015" i="2" a="1"/>
  <c r="B2015" i="2"/>
  <c r="C2015" i="2"/>
  <c r="D2015" i="2" a="1"/>
  <c r="D2015" i="2"/>
  <c r="E2015" i="2"/>
  <c r="B2014" i="2" a="1"/>
  <c r="B2014" i="2"/>
  <c r="C2014" i="2"/>
  <c r="D2014" i="2" a="1"/>
  <c r="D2014" i="2"/>
  <c r="E2014" i="2"/>
  <c r="B2013" i="2" a="1"/>
  <c r="B2013" i="2"/>
  <c r="C2013" i="2"/>
  <c r="D2013" i="2" a="1"/>
  <c r="D2013" i="2"/>
  <c r="E2013" i="2"/>
  <c r="B2012" i="2" a="1"/>
  <c r="B2012" i="2"/>
  <c r="C2012" i="2"/>
  <c r="D2012" i="2" a="1"/>
  <c r="D2012" i="2"/>
  <c r="E2012" i="2"/>
  <c r="B2011" i="2" a="1"/>
  <c r="B2011" i="2"/>
  <c r="C2011" i="2"/>
  <c r="D2011" i="2" a="1"/>
  <c r="D2011" i="2"/>
  <c r="E2011" i="2"/>
  <c r="B2010" i="2" a="1"/>
  <c r="B2010" i="2"/>
  <c r="C2010" i="2"/>
  <c r="D2010" i="2" a="1"/>
  <c r="D2010" i="2"/>
  <c r="E2010" i="2"/>
  <c r="B2009" i="2" a="1"/>
  <c r="B2009" i="2"/>
  <c r="C2009" i="2"/>
  <c r="D2009" i="2" a="1"/>
  <c r="D2009" i="2"/>
  <c r="E2009" i="2"/>
  <c r="B2008" i="2" a="1"/>
  <c r="B2008" i="2"/>
  <c r="C2008" i="2"/>
  <c r="D2008" i="2" a="1"/>
  <c r="D2008" i="2"/>
  <c r="E2008" i="2"/>
  <c r="B2007" i="2" a="1"/>
  <c r="B2007" i="2"/>
  <c r="C2007" i="2"/>
  <c r="D2007" i="2" a="1"/>
  <c r="D2007" i="2"/>
  <c r="E2007" i="2"/>
  <c r="B2006" i="2" a="1"/>
  <c r="B2006" i="2"/>
  <c r="C2006" i="2"/>
  <c r="D2006" i="2" a="1"/>
  <c r="D2006" i="2"/>
  <c r="E2006" i="2"/>
  <c r="B2005" i="2" a="1"/>
  <c r="B2005" i="2"/>
  <c r="C2005" i="2"/>
  <c r="D2005" i="2" a="1"/>
  <c r="D2005" i="2"/>
  <c r="E2005" i="2"/>
  <c r="B2004" i="2" a="1"/>
  <c r="B2004" i="2"/>
  <c r="C2004" i="2"/>
  <c r="D2004" i="2" a="1"/>
  <c r="D2004" i="2"/>
  <c r="E2004" i="2"/>
  <c r="B2003" i="2" a="1"/>
  <c r="B2003" i="2"/>
  <c r="C2003" i="2"/>
  <c r="D2003" i="2" a="1"/>
  <c r="D2003" i="2"/>
  <c r="E2003" i="2"/>
  <c r="B2002" i="2" a="1"/>
  <c r="B2002" i="2"/>
  <c r="C2002" i="2"/>
  <c r="D2002" i="2" a="1"/>
  <c r="D2002" i="2"/>
  <c r="E2002" i="2"/>
  <c r="B2001" i="2" a="1"/>
  <c r="B2001" i="2"/>
  <c r="C2001" i="2"/>
  <c r="D2001" i="2" a="1"/>
  <c r="D2001" i="2"/>
  <c r="E2001" i="2"/>
  <c r="B2000" i="2" a="1"/>
  <c r="B2000" i="2"/>
  <c r="C2000" i="2"/>
  <c r="D2000" i="2" a="1"/>
  <c r="D2000" i="2"/>
  <c r="E2000" i="2"/>
  <c r="B1999" i="2" a="1"/>
  <c r="B1999" i="2"/>
  <c r="C1999" i="2"/>
  <c r="D1999" i="2" a="1"/>
  <c r="D1999" i="2"/>
  <c r="E1999" i="2"/>
  <c r="B1998" i="2" a="1"/>
  <c r="B1998" i="2"/>
  <c r="C1998" i="2"/>
  <c r="D1998" i="2" a="1"/>
  <c r="D1998" i="2"/>
  <c r="E1998" i="2"/>
  <c r="B1997" i="2" a="1"/>
  <c r="B1997" i="2"/>
  <c r="C1997" i="2"/>
  <c r="D1997" i="2" a="1"/>
  <c r="D1997" i="2"/>
  <c r="E1997" i="2"/>
  <c r="B1996" i="2" a="1"/>
  <c r="B1996" i="2"/>
  <c r="C1996" i="2"/>
  <c r="D1996" i="2" a="1"/>
  <c r="D1996" i="2"/>
  <c r="E1996" i="2"/>
  <c r="B1995" i="2" a="1"/>
  <c r="B1995" i="2"/>
  <c r="C1995" i="2"/>
  <c r="D1995" i="2" a="1"/>
  <c r="D1995" i="2"/>
  <c r="E1995" i="2"/>
  <c r="B1994" i="2" a="1"/>
  <c r="B1994" i="2"/>
  <c r="C1994" i="2"/>
  <c r="D1994" i="2" a="1"/>
  <c r="D1994" i="2"/>
  <c r="E1994" i="2"/>
  <c r="B1993" i="2" a="1"/>
  <c r="B1993" i="2"/>
  <c r="C1993" i="2"/>
  <c r="D1993" i="2" a="1"/>
  <c r="D1993" i="2"/>
  <c r="E1993" i="2"/>
  <c r="B1992" i="2" a="1"/>
  <c r="B1992" i="2"/>
  <c r="C1992" i="2"/>
  <c r="D1992" i="2" a="1"/>
  <c r="D1992" i="2"/>
  <c r="E1992" i="2"/>
  <c r="B1991" i="2" a="1"/>
  <c r="B1991" i="2"/>
  <c r="C1991" i="2"/>
  <c r="D1991" i="2" a="1"/>
  <c r="D1991" i="2"/>
  <c r="E1991" i="2"/>
  <c r="B1990" i="2" a="1"/>
  <c r="B1990" i="2"/>
  <c r="C1990" i="2"/>
  <c r="D1990" i="2" a="1"/>
  <c r="D1990" i="2"/>
  <c r="E1990" i="2"/>
  <c r="B1989" i="2" a="1"/>
  <c r="B1989" i="2"/>
  <c r="C1989" i="2"/>
  <c r="D1989" i="2" a="1"/>
  <c r="D1989" i="2"/>
  <c r="E1989" i="2"/>
  <c r="B1988" i="2" a="1"/>
  <c r="B1988" i="2"/>
  <c r="C1988" i="2"/>
  <c r="D1988" i="2" a="1"/>
  <c r="D1988" i="2"/>
  <c r="E1988" i="2"/>
  <c r="B1987" i="2" a="1"/>
  <c r="B1987" i="2"/>
  <c r="C1987" i="2"/>
  <c r="D1987" i="2" a="1"/>
  <c r="D1987" i="2"/>
  <c r="E1987" i="2"/>
  <c r="B1986" i="2" a="1"/>
  <c r="B1986" i="2"/>
  <c r="C1986" i="2"/>
  <c r="D1986" i="2" a="1"/>
  <c r="D1986" i="2"/>
  <c r="E1986" i="2"/>
  <c r="B1985" i="2" a="1"/>
  <c r="B1985" i="2"/>
  <c r="C1985" i="2"/>
  <c r="D1985" i="2" a="1"/>
  <c r="D1985" i="2"/>
  <c r="E1985" i="2"/>
  <c r="B1984" i="2" a="1"/>
  <c r="B1984" i="2"/>
  <c r="C1984" i="2"/>
  <c r="D1984" i="2" a="1"/>
  <c r="D1984" i="2"/>
  <c r="E1984" i="2"/>
  <c r="B1983" i="2" a="1"/>
  <c r="B1983" i="2"/>
  <c r="C1983" i="2"/>
  <c r="D1983" i="2" a="1"/>
  <c r="D1983" i="2"/>
  <c r="E1983" i="2"/>
  <c r="B1982" i="2" a="1"/>
  <c r="B1982" i="2"/>
  <c r="C1982" i="2"/>
  <c r="D1982" i="2" a="1"/>
  <c r="D1982" i="2"/>
  <c r="E1982" i="2"/>
  <c r="B1981" i="2" a="1"/>
  <c r="B1981" i="2"/>
  <c r="C1981" i="2"/>
  <c r="D1981" i="2" a="1"/>
  <c r="D1981" i="2"/>
  <c r="E1981" i="2"/>
  <c r="B1980" i="2" a="1"/>
  <c r="B1980" i="2"/>
  <c r="C1980" i="2"/>
  <c r="D1980" i="2" a="1"/>
  <c r="D1980" i="2"/>
  <c r="E1980" i="2"/>
  <c r="B1979" i="2" a="1"/>
  <c r="B1979" i="2"/>
  <c r="C1979" i="2"/>
  <c r="D1979" i="2" a="1"/>
  <c r="D1979" i="2"/>
  <c r="E1979" i="2"/>
  <c r="B1978" i="2" a="1"/>
  <c r="B1978" i="2"/>
  <c r="C1978" i="2"/>
  <c r="D1978" i="2" a="1"/>
  <c r="D1978" i="2"/>
  <c r="E1978" i="2"/>
  <c r="B1977" i="2" a="1"/>
  <c r="B1977" i="2"/>
  <c r="C1977" i="2"/>
  <c r="D1977" i="2" a="1"/>
  <c r="D1977" i="2"/>
  <c r="E1977" i="2"/>
  <c r="B1976" i="2" a="1"/>
  <c r="B1976" i="2"/>
  <c r="C1976" i="2"/>
  <c r="D1976" i="2" a="1"/>
  <c r="D1976" i="2"/>
  <c r="E1976" i="2"/>
  <c r="B1975" i="2" a="1"/>
  <c r="B1975" i="2"/>
  <c r="C1975" i="2"/>
  <c r="D1975" i="2" a="1"/>
  <c r="D1975" i="2"/>
  <c r="E1975" i="2"/>
  <c r="B1974" i="2" a="1"/>
  <c r="B1974" i="2"/>
  <c r="C1974" i="2"/>
  <c r="D1974" i="2" a="1"/>
  <c r="D1974" i="2"/>
  <c r="E1974" i="2"/>
  <c r="B1973" i="2" a="1"/>
  <c r="B1973" i="2"/>
  <c r="C1973" i="2"/>
  <c r="D1973" i="2" a="1"/>
  <c r="D1973" i="2"/>
  <c r="E1973" i="2"/>
  <c r="B1972" i="2" a="1"/>
  <c r="B1972" i="2"/>
  <c r="C1972" i="2"/>
  <c r="D1972" i="2" a="1"/>
  <c r="D1972" i="2"/>
  <c r="E1972" i="2"/>
  <c r="B1971" i="2" a="1"/>
  <c r="B1971" i="2"/>
  <c r="C1971" i="2"/>
  <c r="D1971" i="2" a="1"/>
  <c r="D1971" i="2"/>
  <c r="E1971" i="2"/>
  <c r="B1970" i="2" a="1"/>
  <c r="B1970" i="2"/>
  <c r="C1970" i="2"/>
  <c r="D1970" i="2" a="1"/>
  <c r="D1970" i="2"/>
  <c r="E1970" i="2"/>
  <c r="B1969" i="2" a="1"/>
  <c r="B1969" i="2"/>
  <c r="C1969" i="2"/>
  <c r="D1969" i="2" a="1"/>
  <c r="D1969" i="2"/>
  <c r="E1969" i="2"/>
  <c r="B1968" i="2" a="1"/>
  <c r="B1968" i="2"/>
  <c r="C1968" i="2"/>
  <c r="D1968" i="2" a="1"/>
  <c r="D1968" i="2"/>
  <c r="E1968" i="2"/>
  <c r="B1967" i="2" a="1"/>
  <c r="B1967" i="2"/>
  <c r="C1967" i="2"/>
  <c r="D1967" i="2" a="1"/>
  <c r="D1967" i="2"/>
  <c r="E1967" i="2"/>
  <c r="B1966" i="2" a="1"/>
  <c r="B1966" i="2"/>
  <c r="C1966" i="2"/>
  <c r="D1966" i="2" a="1"/>
  <c r="D1966" i="2"/>
  <c r="E1966" i="2"/>
  <c r="B1965" i="2" a="1"/>
  <c r="B1965" i="2"/>
  <c r="C1965" i="2"/>
  <c r="D1965" i="2" a="1"/>
  <c r="D1965" i="2"/>
  <c r="E1965" i="2"/>
  <c r="B1964" i="2" a="1"/>
  <c r="B1964" i="2"/>
  <c r="C1964" i="2"/>
  <c r="D1964" i="2" a="1"/>
  <c r="D1964" i="2"/>
  <c r="E1964" i="2"/>
  <c r="B1963" i="2" a="1"/>
  <c r="B1963" i="2"/>
  <c r="C1963" i="2"/>
  <c r="D1963" i="2" a="1"/>
  <c r="D1963" i="2"/>
  <c r="E1963" i="2"/>
  <c r="B1962" i="2" a="1"/>
  <c r="B1962" i="2"/>
  <c r="C1962" i="2"/>
  <c r="D1962" i="2" a="1"/>
  <c r="D1962" i="2"/>
  <c r="E1962" i="2"/>
  <c r="B1961" i="2" a="1"/>
  <c r="B1961" i="2"/>
  <c r="C1961" i="2"/>
  <c r="D1961" i="2" a="1"/>
  <c r="D1961" i="2"/>
  <c r="E1961" i="2"/>
  <c r="B1960" i="2" a="1"/>
  <c r="B1960" i="2"/>
  <c r="C1960" i="2"/>
  <c r="D1960" i="2" a="1"/>
  <c r="D1960" i="2"/>
  <c r="E1960" i="2"/>
  <c r="B1959" i="2" a="1"/>
  <c r="B1959" i="2"/>
  <c r="C1959" i="2"/>
  <c r="D1959" i="2" a="1"/>
  <c r="D1959" i="2"/>
  <c r="E1959" i="2"/>
  <c r="B1958" i="2" a="1"/>
  <c r="B1958" i="2"/>
  <c r="C1958" i="2"/>
  <c r="D1958" i="2" a="1"/>
  <c r="D1958" i="2"/>
  <c r="E1958" i="2"/>
  <c r="B1957" i="2" a="1"/>
  <c r="B1957" i="2"/>
  <c r="C1957" i="2"/>
  <c r="D1957" i="2" a="1"/>
  <c r="D1957" i="2"/>
  <c r="E1957" i="2"/>
  <c r="B1956" i="2" a="1"/>
  <c r="B1956" i="2"/>
  <c r="C1956" i="2"/>
  <c r="D1956" i="2" a="1"/>
  <c r="D1956" i="2"/>
  <c r="E1956" i="2"/>
  <c r="B1955" i="2" a="1"/>
  <c r="B1955" i="2"/>
  <c r="C1955" i="2"/>
  <c r="D1955" i="2" a="1"/>
  <c r="D1955" i="2"/>
  <c r="E1955" i="2"/>
  <c r="B1954" i="2" a="1"/>
  <c r="B1954" i="2"/>
  <c r="C1954" i="2"/>
  <c r="D1954" i="2" a="1"/>
  <c r="D1954" i="2"/>
  <c r="E1954" i="2"/>
  <c r="B1953" i="2" a="1"/>
  <c r="B1953" i="2"/>
  <c r="C1953" i="2"/>
  <c r="D1953" i="2" a="1"/>
  <c r="D1953" i="2"/>
  <c r="E1953" i="2"/>
  <c r="B1952" i="2" a="1"/>
  <c r="B1952" i="2"/>
  <c r="C1952" i="2"/>
  <c r="D1952" i="2" a="1"/>
  <c r="D1952" i="2"/>
  <c r="E1952" i="2"/>
  <c r="B1951" i="2" a="1"/>
  <c r="B1951" i="2"/>
  <c r="C1951" i="2"/>
  <c r="D1951" i="2" a="1"/>
  <c r="D1951" i="2"/>
  <c r="E1951" i="2"/>
  <c r="B1950" i="2" a="1"/>
  <c r="B1950" i="2"/>
  <c r="C1950" i="2"/>
  <c r="D1950" i="2" a="1"/>
  <c r="D1950" i="2"/>
  <c r="E1950" i="2"/>
  <c r="B1949" i="2" a="1"/>
  <c r="B1949" i="2"/>
  <c r="C1949" i="2"/>
  <c r="D1949" i="2" a="1"/>
  <c r="D1949" i="2"/>
  <c r="E1949" i="2"/>
  <c r="B1948" i="2" a="1"/>
  <c r="B1948" i="2"/>
  <c r="C1948" i="2"/>
  <c r="D1948" i="2" a="1"/>
  <c r="D1948" i="2"/>
  <c r="E1948" i="2"/>
  <c r="B1947" i="2" a="1"/>
  <c r="B1947" i="2"/>
  <c r="C1947" i="2"/>
  <c r="D1947" i="2" a="1"/>
  <c r="D1947" i="2"/>
  <c r="E1947" i="2"/>
  <c r="B1946" i="2" a="1"/>
  <c r="B1946" i="2"/>
  <c r="C1946" i="2"/>
  <c r="D1946" i="2" a="1"/>
  <c r="D1946" i="2"/>
  <c r="E1946" i="2"/>
  <c r="B1945" i="2" a="1"/>
  <c r="B1945" i="2"/>
  <c r="C1945" i="2"/>
  <c r="D1945" i="2" a="1"/>
  <c r="D1945" i="2"/>
  <c r="E1945" i="2"/>
  <c r="B1944" i="2" a="1"/>
  <c r="B1944" i="2"/>
  <c r="C1944" i="2"/>
  <c r="D1944" i="2" a="1"/>
  <c r="D1944" i="2"/>
  <c r="E1944" i="2"/>
  <c r="B1943" i="2" a="1"/>
  <c r="B1943" i="2"/>
  <c r="C1943" i="2"/>
  <c r="D1943" i="2" a="1"/>
  <c r="D1943" i="2"/>
  <c r="E1943" i="2"/>
  <c r="B1942" i="2" a="1"/>
  <c r="B1942" i="2"/>
  <c r="C1942" i="2"/>
  <c r="D1942" i="2" a="1"/>
  <c r="D1942" i="2"/>
  <c r="E1942" i="2"/>
  <c r="B1941" i="2" a="1"/>
  <c r="B1941" i="2"/>
  <c r="C1941" i="2"/>
  <c r="D1941" i="2" a="1"/>
  <c r="D1941" i="2"/>
  <c r="E1941" i="2"/>
  <c r="B1940" i="2" a="1"/>
  <c r="B1940" i="2"/>
  <c r="C1940" i="2"/>
  <c r="D1940" i="2" a="1"/>
  <c r="D1940" i="2"/>
  <c r="E1940" i="2"/>
  <c r="B1939" i="2" a="1"/>
  <c r="B1939" i="2"/>
  <c r="C1939" i="2"/>
  <c r="D1939" i="2" a="1"/>
  <c r="D1939" i="2"/>
  <c r="E1939" i="2"/>
  <c r="B1938" i="2" a="1"/>
  <c r="B1938" i="2"/>
  <c r="C1938" i="2"/>
  <c r="D1938" i="2" a="1"/>
  <c r="D1938" i="2"/>
  <c r="E1938" i="2"/>
  <c r="B1937" i="2" a="1"/>
  <c r="B1937" i="2"/>
  <c r="C1937" i="2"/>
  <c r="D1937" i="2" a="1"/>
  <c r="D1937" i="2"/>
  <c r="E1937" i="2"/>
  <c r="B1936" i="2" a="1"/>
  <c r="B1936" i="2"/>
  <c r="C1936" i="2"/>
  <c r="D1936" i="2" a="1"/>
  <c r="D1936" i="2"/>
  <c r="E1936" i="2"/>
  <c r="B1935" i="2" a="1"/>
  <c r="B1935" i="2"/>
  <c r="C1935" i="2"/>
  <c r="D1935" i="2" a="1"/>
  <c r="D1935" i="2"/>
  <c r="E1935" i="2"/>
  <c r="B1934" i="2" a="1"/>
  <c r="B1934" i="2"/>
  <c r="C1934" i="2"/>
  <c r="D1934" i="2" a="1"/>
  <c r="D1934" i="2"/>
  <c r="E1934" i="2"/>
  <c r="B1933" i="2" a="1"/>
  <c r="B1933" i="2"/>
  <c r="C1933" i="2"/>
  <c r="D1933" i="2" a="1"/>
  <c r="D1933" i="2"/>
  <c r="E1933" i="2"/>
  <c r="B1932" i="2" a="1"/>
  <c r="B1932" i="2"/>
  <c r="C1932" i="2"/>
  <c r="D1932" i="2" a="1"/>
  <c r="D1932" i="2"/>
  <c r="E1932" i="2"/>
  <c r="B1931" i="2" a="1"/>
  <c r="B1931" i="2"/>
  <c r="C1931" i="2"/>
  <c r="D1931" i="2" a="1"/>
  <c r="D1931" i="2"/>
  <c r="E1931" i="2"/>
  <c r="B1930" i="2" a="1"/>
  <c r="B1930" i="2"/>
  <c r="C1930" i="2"/>
  <c r="D1930" i="2" a="1"/>
  <c r="D1930" i="2"/>
  <c r="E1930" i="2"/>
  <c r="B1929" i="2" a="1"/>
  <c r="B1929" i="2"/>
  <c r="C1929" i="2"/>
  <c r="D1929" i="2" a="1"/>
  <c r="D1929" i="2"/>
  <c r="E1929" i="2"/>
  <c r="B1928" i="2" a="1"/>
  <c r="B1928" i="2"/>
  <c r="C1928" i="2"/>
  <c r="D1928" i="2" a="1"/>
  <c r="D1928" i="2"/>
  <c r="E1928" i="2"/>
  <c r="B1927" i="2" a="1"/>
  <c r="B1927" i="2"/>
  <c r="C1927" i="2"/>
  <c r="D1927" i="2" a="1"/>
  <c r="D1927" i="2"/>
  <c r="E1927" i="2"/>
  <c r="B1926" i="2" a="1"/>
  <c r="B1926" i="2"/>
  <c r="C1926" i="2"/>
  <c r="D1926" i="2" a="1"/>
  <c r="D1926" i="2"/>
  <c r="E1926" i="2"/>
  <c r="B1925" i="2" a="1"/>
  <c r="B1925" i="2"/>
  <c r="C1925" i="2"/>
  <c r="D1925" i="2" a="1"/>
  <c r="D1925" i="2"/>
  <c r="E1925" i="2"/>
  <c r="B1924" i="2" a="1"/>
  <c r="B1924" i="2"/>
  <c r="C1924" i="2"/>
  <c r="D1924" i="2" a="1"/>
  <c r="D1924" i="2"/>
  <c r="E1924" i="2"/>
  <c r="B1923" i="2" a="1"/>
  <c r="B1923" i="2"/>
  <c r="C1923" i="2"/>
  <c r="D1923" i="2" a="1"/>
  <c r="D1923" i="2"/>
  <c r="E1923" i="2"/>
  <c r="B1922" i="2" a="1"/>
  <c r="B1922" i="2"/>
  <c r="C1922" i="2"/>
  <c r="D1922" i="2" a="1"/>
  <c r="D1922" i="2"/>
  <c r="E1922" i="2"/>
  <c r="B1921" i="2" a="1"/>
  <c r="B1921" i="2"/>
  <c r="C1921" i="2"/>
  <c r="D1921" i="2" a="1"/>
  <c r="D1921" i="2"/>
  <c r="E1921" i="2"/>
  <c r="B1920" i="2" a="1"/>
  <c r="B1920" i="2"/>
  <c r="C1920" i="2"/>
  <c r="D1920" i="2" a="1"/>
  <c r="D1920" i="2"/>
  <c r="E1920" i="2"/>
  <c r="B1919" i="2" a="1"/>
  <c r="B1919" i="2"/>
  <c r="C1919" i="2"/>
  <c r="D1919" i="2" a="1"/>
  <c r="D1919" i="2"/>
  <c r="E1919" i="2"/>
  <c r="B1918" i="2" a="1"/>
  <c r="B1918" i="2"/>
  <c r="C1918" i="2"/>
  <c r="D1918" i="2" a="1"/>
  <c r="D1918" i="2"/>
  <c r="E1918" i="2"/>
  <c r="B1917" i="2" a="1"/>
  <c r="B1917" i="2"/>
  <c r="C1917" i="2"/>
  <c r="D1917" i="2" a="1"/>
  <c r="D1917" i="2"/>
  <c r="E1917" i="2"/>
  <c r="B1916" i="2" a="1"/>
  <c r="B1916" i="2"/>
  <c r="C1916" i="2"/>
  <c r="D1916" i="2" a="1"/>
  <c r="D1916" i="2"/>
  <c r="E1916" i="2"/>
  <c r="B1915" i="2" a="1"/>
  <c r="B1915" i="2"/>
  <c r="C1915" i="2"/>
  <c r="D1915" i="2" a="1"/>
  <c r="D1915" i="2"/>
  <c r="E1915" i="2"/>
  <c r="B1914" i="2" a="1"/>
  <c r="B1914" i="2"/>
  <c r="C1914" i="2"/>
  <c r="D1914" i="2" a="1"/>
  <c r="D1914" i="2"/>
  <c r="E1914" i="2"/>
  <c r="B1913" i="2" a="1"/>
  <c r="B1913" i="2"/>
  <c r="C1913" i="2"/>
  <c r="D1913" i="2" a="1"/>
  <c r="D1913" i="2"/>
  <c r="E1913" i="2"/>
  <c r="B1912" i="2" a="1"/>
  <c r="B1912" i="2"/>
  <c r="C1912" i="2"/>
  <c r="D1912" i="2" a="1"/>
  <c r="D1912" i="2"/>
  <c r="E1912" i="2"/>
  <c r="B1911" i="2" a="1"/>
  <c r="B1911" i="2"/>
  <c r="C1911" i="2"/>
  <c r="D1911" i="2" a="1"/>
  <c r="D1911" i="2"/>
  <c r="E1911" i="2"/>
  <c r="B1910" i="2" a="1"/>
  <c r="B1910" i="2"/>
  <c r="C1910" i="2"/>
  <c r="D1910" i="2" a="1"/>
  <c r="D1910" i="2"/>
  <c r="E1910" i="2"/>
  <c r="B1909" i="2" a="1"/>
  <c r="B1909" i="2"/>
  <c r="C1909" i="2"/>
  <c r="D1909" i="2" a="1"/>
  <c r="D1909" i="2"/>
  <c r="E1909" i="2"/>
  <c r="B1908" i="2" a="1"/>
  <c r="B1908" i="2"/>
  <c r="C1908" i="2"/>
  <c r="D1908" i="2" a="1"/>
  <c r="D1908" i="2"/>
  <c r="E1908" i="2"/>
  <c r="B1907" i="2" a="1"/>
  <c r="B1907" i="2"/>
  <c r="C1907" i="2"/>
  <c r="D1907" i="2" a="1"/>
  <c r="D1907" i="2"/>
  <c r="E1907" i="2"/>
  <c r="B1906" i="2" a="1"/>
  <c r="B1906" i="2"/>
  <c r="C1906" i="2"/>
  <c r="D1906" i="2" a="1"/>
  <c r="D1906" i="2"/>
  <c r="E1906" i="2"/>
  <c r="B1905" i="2" a="1"/>
  <c r="B1905" i="2"/>
  <c r="C1905" i="2"/>
  <c r="D1905" i="2" a="1"/>
  <c r="D1905" i="2"/>
  <c r="E1905" i="2"/>
  <c r="B1904" i="2" a="1"/>
  <c r="B1904" i="2"/>
  <c r="C1904" i="2"/>
  <c r="D1904" i="2" a="1"/>
  <c r="D1904" i="2"/>
  <c r="E1904" i="2"/>
  <c r="B1903" i="2" a="1"/>
  <c r="B1903" i="2"/>
  <c r="C1903" i="2"/>
  <c r="D1903" i="2" a="1"/>
  <c r="D1903" i="2"/>
  <c r="E1903" i="2"/>
  <c r="B1902" i="2" a="1"/>
  <c r="B1902" i="2"/>
  <c r="C1902" i="2"/>
  <c r="D1902" i="2" a="1"/>
  <c r="D1902" i="2"/>
  <c r="E1902" i="2"/>
  <c r="B1901" i="2" a="1"/>
  <c r="B1901" i="2"/>
  <c r="C1901" i="2"/>
  <c r="D1901" i="2" a="1"/>
  <c r="D1901" i="2"/>
  <c r="E1901" i="2"/>
  <c r="B1900" i="2" a="1"/>
  <c r="B1900" i="2"/>
  <c r="C1900" i="2"/>
  <c r="D1900" i="2" a="1"/>
  <c r="D1900" i="2"/>
  <c r="E1900" i="2"/>
  <c r="B1899" i="2" a="1"/>
  <c r="B1899" i="2"/>
  <c r="C1899" i="2"/>
  <c r="D1899" i="2" a="1"/>
  <c r="D1899" i="2"/>
  <c r="E1899" i="2"/>
  <c r="B1898" i="2" a="1"/>
  <c r="B1898" i="2"/>
  <c r="C1898" i="2"/>
  <c r="D1898" i="2" a="1"/>
  <c r="D1898" i="2"/>
  <c r="E1898" i="2"/>
  <c r="B1897" i="2" a="1"/>
  <c r="B1897" i="2"/>
  <c r="C1897" i="2"/>
  <c r="D1897" i="2" a="1"/>
  <c r="D1897" i="2"/>
  <c r="E1897" i="2"/>
  <c r="B1896" i="2" a="1"/>
  <c r="B1896" i="2"/>
  <c r="C1896" i="2"/>
  <c r="D1896" i="2" a="1"/>
  <c r="D1896" i="2"/>
  <c r="E1896" i="2"/>
  <c r="B1895" i="2" a="1"/>
  <c r="B1895" i="2"/>
  <c r="C1895" i="2"/>
  <c r="D1895" i="2" a="1"/>
  <c r="D1895" i="2"/>
  <c r="E1895" i="2"/>
  <c r="B1894" i="2" a="1"/>
  <c r="B1894" i="2"/>
  <c r="C1894" i="2"/>
  <c r="D1894" i="2" a="1"/>
  <c r="D1894" i="2"/>
  <c r="E1894" i="2"/>
  <c r="B1893" i="2" a="1"/>
  <c r="B1893" i="2"/>
  <c r="C1893" i="2"/>
  <c r="D1893" i="2" a="1"/>
  <c r="D1893" i="2"/>
  <c r="E1893" i="2"/>
  <c r="B1892" i="2" a="1"/>
  <c r="B1892" i="2"/>
  <c r="C1892" i="2"/>
  <c r="D1892" i="2" a="1"/>
  <c r="D1892" i="2"/>
  <c r="E1892" i="2"/>
  <c r="B1891" i="2" a="1"/>
  <c r="B1891" i="2"/>
  <c r="C1891" i="2"/>
  <c r="D1891" i="2" a="1"/>
  <c r="D1891" i="2"/>
  <c r="E1891" i="2"/>
  <c r="B1890" i="2" a="1"/>
  <c r="B1890" i="2"/>
  <c r="C1890" i="2"/>
  <c r="D1890" i="2" a="1"/>
  <c r="D1890" i="2"/>
  <c r="E1890" i="2"/>
  <c r="B1889" i="2" a="1"/>
  <c r="B1889" i="2"/>
  <c r="C1889" i="2"/>
  <c r="D1889" i="2" a="1"/>
  <c r="D1889" i="2"/>
  <c r="E1889" i="2"/>
  <c r="B1888" i="2" a="1"/>
  <c r="B1888" i="2"/>
  <c r="C1888" i="2"/>
  <c r="D1888" i="2" a="1"/>
  <c r="D1888" i="2"/>
  <c r="E1888" i="2"/>
  <c r="B1887" i="2" a="1"/>
  <c r="B1887" i="2"/>
  <c r="C1887" i="2"/>
  <c r="D1887" i="2" a="1"/>
  <c r="D1887" i="2"/>
  <c r="E1887" i="2"/>
  <c r="B1886" i="2" a="1"/>
  <c r="B1886" i="2"/>
  <c r="C1886" i="2"/>
  <c r="D1886" i="2" a="1"/>
  <c r="D1886" i="2"/>
  <c r="E1886" i="2"/>
  <c r="B1885" i="2" a="1"/>
  <c r="B1885" i="2"/>
  <c r="C1885" i="2"/>
  <c r="D1885" i="2" a="1"/>
  <c r="D1885" i="2"/>
  <c r="E1885" i="2"/>
  <c r="B1884" i="2" a="1"/>
  <c r="B1884" i="2"/>
  <c r="C1884" i="2"/>
  <c r="D1884" i="2" a="1"/>
  <c r="D1884" i="2"/>
  <c r="E1884" i="2"/>
  <c r="B1883" i="2" a="1"/>
  <c r="B1883" i="2"/>
  <c r="C1883" i="2"/>
  <c r="D1883" i="2" a="1"/>
  <c r="D1883" i="2"/>
  <c r="E1883" i="2"/>
  <c r="B1882" i="2" a="1"/>
  <c r="B1882" i="2"/>
  <c r="C1882" i="2"/>
  <c r="D1882" i="2" a="1"/>
  <c r="D1882" i="2"/>
  <c r="E1882" i="2"/>
  <c r="B1881" i="2" a="1"/>
  <c r="B1881" i="2"/>
  <c r="C1881" i="2"/>
  <c r="D1881" i="2" a="1"/>
  <c r="D1881" i="2"/>
  <c r="E1881" i="2"/>
  <c r="B1880" i="2" a="1"/>
  <c r="B1880" i="2"/>
  <c r="C1880" i="2"/>
  <c r="D1880" i="2" a="1"/>
  <c r="D1880" i="2"/>
  <c r="E1880" i="2"/>
  <c r="B1879" i="2" a="1"/>
  <c r="B1879" i="2"/>
  <c r="C1879" i="2"/>
  <c r="D1879" i="2" a="1"/>
  <c r="D1879" i="2"/>
  <c r="E1879" i="2"/>
  <c r="B1878" i="2" a="1"/>
  <c r="B1878" i="2"/>
  <c r="C1878" i="2"/>
  <c r="D1878" i="2" a="1"/>
  <c r="D1878" i="2"/>
  <c r="E1878" i="2"/>
  <c r="B1877" i="2" a="1"/>
  <c r="B1877" i="2"/>
  <c r="C1877" i="2"/>
  <c r="D1877" i="2" a="1"/>
  <c r="D1877" i="2"/>
  <c r="E1877" i="2"/>
  <c r="B1876" i="2" a="1"/>
  <c r="B1876" i="2"/>
  <c r="C1876" i="2"/>
  <c r="D1876" i="2" a="1"/>
  <c r="D1876" i="2"/>
  <c r="E1876" i="2"/>
  <c r="B1875" i="2" a="1"/>
  <c r="B1875" i="2"/>
  <c r="C1875" i="2"/>
  <c r="D1875" i="2" a="1"/>
  <c r="D1875" i="2"/>
  <c r="E1875" i="2"/>
  <c r="B1874" i="2" a="1"/>
  <c r="B1874" i="2"/>
  <c r="C1874" i="2"/>
  <c r="D1874" i="2" a="1"/>
  <c r="D1874" i="2"/>
  <c r="E1874" i="2"/>
  <c r="B1873" i="2" a="1"/>
  <c r="B1873" i="2"/>
  <c r="C1873" i="2"/>
  <c r="D1873" i="2" a="1"/>
  <c r="D1873" i="2"/>
  <c r="E1873" i="2"/>
  <c r="B1872" i="2" a="1"/>
  <c r="B1872" i="2"/>
  <c r="C1872" i="2"/>
  <c r="D1872" i="2" a="1"/>
  <c r="D1872" i="2"/>
  <c r="E1872" i="2"/>
  <c r="B1871" i="2" a="1"/>
  <c r="B1871" i="2"/>
  <c r="C1871" i="2"/>
  <c r="D1871" i="2" a="1"/>
  <c r="D1871" i="2"/>
  <c r="E1871" i="2"/>
  <c r="B1870" i="2" a="1"/>
  <c r="B1870" i="2"/>
  <c r="C1870" i="2"/>
  <c r="D1870" i="2" a="1"/>
  <c r="D1870" i="2"/>
  <c r="E1870" i="2"/>
  <c r="B1869" i="2" a="1"/>
  <c r="B1869" i="2"/>
  <c r="C1869" i="2"/>
  <c r="D1869" i="2" a="1"/>
  <c r="D1869" i="2"/>
  <c r="E1869" i="2"/>
  <c r="B1868" i="2" a="1"/>
  <c r="B1868" i="2"/>
  <c r="C1868" i="2"/>
  <c r="D1868" i="2" a="1"/>
  <c r="D1868" i="2"/>
  <c r="E1868" i="2"/>
  <c r="B1867" i="2" a="1"/>
  <c r="B1867" i="2"/>
  <c r="C1867" i="2"/>
  <c r="D1867" i="2" a="1"/>
  <c r="D1867" i="2"/>
  <c r="E1867" i="2"/>
  <c r="B1866" i="2" a="1"/>
  <c r="B1866" i="2"/>
  <c r="C1866" i="2"/>
  <c r="D1866" i="2" a="1"/>
  <c r="D1866" i="2"/>
  <c r="E1866" i="2"/>
  <c r="B1865" i="2" a="1"/>
  <c r="B1865" i="2"/>
  <c r="C1865" i="2"/>
  <c r="D1865" i="2" a="1"/>
  <c r="D1865" i="2"/>
  <c r="E1865" i="2"/>
  <c r="B1864" i="2" a="1"/>
  <c r="B1864" i="2"/>
  <c r="C1864" i="2"/>
  <c r="D1864" i="2" a="1"/>
  <c r="D1864" i="2"/>
  <c r="E1864" i="2"/>
  <c r="B1863" i="2" a="1"/>
  <c r="B1863" i="2"/>
  <c r="C1863" i="2"/>
  <c r="D1863" i="2" a="1"/>
  <c r="D1863" i="2"/>
  <c r="E1863" i="2"/>
  <c r="B1862" i="2" a="1"/>
  <c r="B1862" i="2"/>
  <c r="C1862" i="2"/>
  <c r="D1862" i="2" a="1"/>
  <c r="D1862" i="2"/>
  <c r="E1862" i="2"/>
  <c r="B1861" i="2" a="1"/>
  <c r="B1861" i="2"/>
  <c r="C1861" i="2"/>
  <c r="D1861" i="2" a="1"/>
  <c r="D1861" i="2"/>
  <c r="E1861" i="2"/>
  <c r="B1860" i="2" a="1"/>
  <c r="B1860" i="2"/>
  <c r="C1860" i="2"/>
  <c r="D1860" i="2" a="1"/>
  <c r="D1860" i="2"/>
  <c r="E1860" i="2"/>
  <c r="B1859" i="2" a="1"/>
  <c r="B1859" i="2"/>
  <c r="C1859" i="2"/>
  <c r="D1859" i="2" a="1"/>
  <c r="D1859" i="2"/>
  <c r="E1859" i="2"/>
  <c r="B1858" i="2" a="1"/>
  <c r="B1858" i="2"/>
  <c r="C1858" i="2"/>
  <c r="D1858" i="2" a="1"/>
  <c r="D1858" i="2"/>
  <c r="E1858" i="2"/>
  <c r="B1857" i="2" a="1"/>
  <c r="B1857" i="2"/>
  <c r="C1857" i="2"/>
  <c r="D1857" i="2" a="1"/>
  <c r="D1857" i="2"/>
  <c r="E1857" i="2"/>
  <c r="B1856" i="2" a="1"/>
  <c r="B1856" i="2"/>
  <c r="C1856" i="2"/>
  <c r="D1856" i="2" a="1"/>
  <c r="D1856" i="2"/>
  <c r="E1856" i="2"/>
  <c r="B1855" i="2" a="1"/>
  <c r="B1855" i="2"/>
  <c r="C1855" i="2"/>
  <c r="D1855" i="2" a="1"/>
  <c r="D1855" i="2"/>
  <c r="E1855" i="2"/>
  <c r="B1854" i="2" a="1"/>
  <c r="B1854" i="2"/>
  <c r="C1854" i="2"/>
  <c r="D1854" i="2" a="1"/>
  <c r="D1854" i="2"/>
  <c r="E1854" i="2"/>
  <c r="B1853" i="2" a="1"/>
  <c r="B1853" i="2"/>
  <c r="C1853" i="2"/>
  <c r="D1853" i="2" a="1"/>
  <c r="D1853" i="2"/>
  <c r="E1853" i="2"/>
  <c r="B1852" i="2" a="1"/>
  <c r="B1852" i="2"/>
  <c r="C1852" i="2"/>
  <c r="D1852" i="2" a="1"/>
  <c r="D1852" i="2"/>
  <c r="E1852" i="2"/>
  <c r="B1851" i="2" a="1"/>
  <c r="B1851" i="2"/>
  <c r="C1851" i="2"/>
  <c r="D1851" i="2" a="1"/>
  <c r="D1851" i="2"/>
  <c r="E1851" i="2"/>
  <c r="B1850" i="2" a="1"/>
  <c r="B1850" i="2"/>
  <c r="C1850" i="2"/>
  <c r="D1850" i="2" a="1"/>
  <c r="D1850" i="2"/>
  <c r="E1850" i="2"/>
  <c r="B1849" i="2" a="1"/>
  <c r="B1849" i="2"/>
  <c r="C1849" i="2"/>
  <c r="D1849" i="2" a="1"/>
  <c r="D1849" i="2"/>
  <c r="E1849" i="2"/>
  <c r="B1848" i="2" a="1"/>
  <c r="B1848" i="2"/>
  <c r="C1848" i="2"/>
  <c r="D1848" i="2" a="1"/>
  <c r="D1848" i="2"/>
  <c r="E1848" i="2"/>
  <c r="B1847" i="2" a="1"/>
  <c r="B1847" i="2"/>
  <c r="C1847" i="2"/>
  <c r="D1847" i="2" a="1"/>
  <c r="D1847" i="2"/>
  <c r="E1847" i="2"/>
  <c r="B1846" i="2" a="1"/>
  <c r="B1846" i="2"/>
  <c r="C1846" i="2"/>
  <c r="D1846" i="2" a="1"/>
  <c r="D1846" i="2"/>
  <c r="E1846" i="2"/>
  <c r="B1845" i="2" a="1"/>
  <c r="B1845" i="2"/>
  <c r="C1845" i="2"/>
  <c r="D1845" i="2" a="1"/>
  <c r="D1845" i="2"/>
  <c r="E1845" i="2"/>
  <c r="B1844" i="2" a="1"/>
  <c r="B1844" i="2"/>
  <c r="C1844" i="2"/>
  <c r="D1844" i="2" a="1"/>
  <c r="D1844" i="2"/>
  <c r="E1844" i="2"/>
  <c r="B1843" i="2" a="1"/>
  <c r="B1843" i="2"/>
  <c r="C1843" i="2"/>
  <c r="D1843" i="2" a="1"/>
  <c r="D1843" i="2"/>
  <c r="E1843" i="2"/>
  <c r="B1842" i="2" a="1"/>
  <c r="B1842" i="2"/>
  <c r="C1842" i="2"/>
  <c r="D1842" i="2" a="1"/>
  <c r="D1842" i="2"/>
  <c r="E1842" i="2"/>
  <c r="B1841" i="2" a="1"/>
  <c r="B1841" i="2"/>
  <c r="C1841" i="2"/>
  <c r="D1841" i="2" a="1"/>
  <c r="D1841" i="2"/>
  <c r="E1841" i="2"/>
  <c r="B1840" i="2" a="1"/>
  <c r="B1840" i="2"/>
  <c r="C1840" i="2"/>
  <c r="D1840" i="2" a="1"/>
  <c r="D1840" i="2"/>
  <c r="E1840" i="2"/>
  <c r="B1839" i="2" a="1"/>
  <c r="B1839" i="2"/>
  <c r="C1839" i="2"/>
  <c r="D1839" i="2" a="1"/>
  <c r="D1839" i="2"/>
  <c r="E1839" i="2"/>
  <c r="B1838" i="2" a="1"/>
  <c r="B1838" i="2"/>
  <c r="C1838" i="2"/>
  <c r="D1838" i="2" a="1"/>
  <c r="D1838" i="2"/>
  <c r="E1838" i="2"/>
  <c r="B1837" i="2" a="1"/>
  <c r="B1837" i="2"/>
  <c r="C1837" i="2"/>
  <c r="D1837" i="2" a="1"/>
  <c r="D1837" i="2"/>
  <c r="E1837" i="2"/>
  <c r="B1836" i="2" a="1"/>
  <c r="B1836" i="2"/>
  <c r="C1836" i="2"/>
  <c r="D1836" i="2" a="1"/>
  <c r="D1836" i="2"/>
  <c r="E1836" i="2"/>
  <c r="B1835" i="2" a="1"/>
  <c r="B1835" i="2"/>
  <c r="C1835" i="2"/>
  <c r="D1835" i="2" a="1"/>
  <c r="D1835" i="2"/>
  <c r="E1835" i="2"/>
  <c r="B1834" i="2" a="1"/>
  <c r="B1834" i="2"/>
  <c r="C1834" i="2"/>
  <c r="D1834" i="2" a="1"/>
  <c r="D1834" i="2"/>
  <c r="E1834" i="2"/>
  <c r="B1833" i="2" a="1"/>
  <c r="B1833" i="2"/>
  <c r="C1833" i="2"/>
  <c r="D1833" i="2" a="1"/>
  <c r="D1833" i="2"/>
  <c r="E1833" i="2"/>
  <c r="B1832" i="2" a="1"/>
  <c r="B1832" i="2"/>
  <c r="C1832" i="2"/>
  <c r="D1832" i="2" a="1"/>
  <c r="D1832" i="2"/>
  <c r="E1832" i="2"/>
  <c r="B1831" i="2" a="1"/>
  <c r="B1831" i="2"/>
  <c r="C1831" i="2"/>
  <c r="D1831" i="2" a="1"/>
  <c r="D1831" i="2"/>
  <c r="E1831" i="2"/>
  <c r="B1830" i="2" a="1"/>
  <c r="B1830" i="2"/>
  <c r="C1830" i="2"/>
  <c r="D1830" i="2" a="1"/>
  <c r="D1830" i="2"/>
  <c r="E1830" i="2"/>
  <c r="B1829" i="2" a="1"/>
  <c r="B1829" i="2"/>
  <c r="C1829" i="2"/>
  <c r="D1829" i="2" a="1"/>
  <c r="D1829" i="2"/>
  <c r="E1829" i="2"/>
  <c r="B1828" i="2" a="1"/>
  <c r="B1828" i="2"/>
  <c r="C1828" i="2"/>
  <c r="D1828" i="2" a="1"/>
  <c r="D1828" i="2"/>
  <c r="E1828" i="2"/>
  <c r="B1827" i="2" a="1"/>
  <c r="B1827" i="2"/>
  <c r="C1827" i="2"/>
  <c r="D1827" i="2" a="1"/>
  <c r="D1827" i="2"/>
  <c r="E1827" i="2"/>
  <c r="B1826" i="2" a="1"/>
  <c r="B1826" i="2"/>
  <c r="C1826" i="2"/>
  <c r="D1826" i="2" a="1"/>
  <c r="D1826" i="2"/>
  <c r="E1826" i="2"/>
  <c r="B1825" i="2" a="1"/>
  <c r="B1825" i="2"/>
  <c r="C1825" i="2"/>
  <c r="D1825" i="2" a="1"/>
  <c r="D1825" i="2"/>
  <c r="E1825" i="2"/>
  <c r="B1824" i="2" a="1"/>
  <c r="B1824" i="2"/>
  <c r="C1824" i="2"/>
  <c r="D1824" i="2" a="1"/>
  <c r="D1824" i="2"/>
  <c r="E1824" i="2"/>
  <c r="B1823" i="2" a="1"/>
  <c r="B1823" i="2"/>
  <c r="C1823" i="2"/>
  <c r="D1823" i="2" a="1"/>
  <c r="D1823" i="2"/>
  <c r="E1823" i="2"/>
  <c r="B1822" i="2" a="1"/>
  <c r="B1822" i="2"/>
  <c r="C1822" i="2"/>
  <c r="D1822" i="2" a="1"/>
  <c r="D1822" i="2"/>
  <c r="E1822" i="2"/>
  <c r="B1821" i="2" a="1"/>
  <c r="B1821" i="2"/>
  <c r="C1821" i="2"/>
  <c r="D1821" i="2" a="1"/>
  <c r="D1821" i="2"/>
  <c r="E1821" i="2"/>
  <c r="B1820" i="2" a="1"/>
  <c r="B1820" i="2"/>
  <c r="C1820" i="2"/>
  <c r="D1820" i="2" a="1"/>
  <c r="D1820" i="2"/>
  <c r="E1820" i="2"/>
  <c r="B1819" i="2" a="1"/>
  <c r="B1819" i="2"/>
  <c r="C1819" i="2"/>
  <c r="D1819" i="2" a="1"/>
  <c r="D1819" i="2"/>
  <c r="E1819" i="2"/>
  <c r="B1818" i="2" a="1"/>
  <c r="B1818" i="2"/>
  <c r="C1818" i="2"/>
  <c r="D1818" i="2" a="1"/>
  <c r="D1818" i="2"/>
  <c r="E1818" i="2"/>
  <c r="B1817" i="2" a="1"/>
  <c r="B1817" i="2"/>
  <c r="C1817" i="2"/>
  <c r="D1817" i="2" a="1"/>
  <c r="D1817" i="2"/>
  <c r="E1817" i="2"/>
  <c r="B1816" i="2" a="1"/>
  <c r="B1816" i="2"/>
  <c r="C1816" i="2"/>
  <c r="D1816" i="2" a="1"/>
  <c r="D1816" i="2"/>
  <c r="E1816" i="2"/>
  <c r="B1815" i="2" a="1"/>
  <c r="B1815" i="2"/>
  <c r="C1815" i="2"/>
  <c r="D1815" i="2" a="1"/>
  <c r="D1815" i="2"/>
  <c r="E1815" i="2"/>
  <c r="B1814" i="2" a="1"/>
  <c r="B1814" i="2"/>
  <c r="C1814" i="2"/>
  <c r="D1814" i="2" a="1"/>
  <c r="D1814" i="2"/>
  <c r="E1814" i="2"/>
  <c r="B1813" i="2" a="1"/>
  <c r="B1813" i="2"/>
  <c r="C1813" i="2"/>
  <c r="D1813" i="2" a="1"/>
  <c r="D1813" i="2"/>
  <c r="E1813" i="2"/>
  <c r="B1812" i="2" a="1"/>
  <c r="B1812" i="2"/>
  <c r="C1812" i="2"/>
  <c r="D1812" i="2" a="1"/>
  <c r="D1812" i="2"/>
  <c r="E1812" i="2"/>
  <c r="B1811" i="2" a="1"/>
  <c r="B1811" i="2"/>
  <c r="C1811" i="2"/>
  <c r="D1811" i="2" a="1"/>
  <c r="D1811" i="2"/>
  <c r="E1811" i="2"/>
  <c r="B1810" i="2" a="1"/>
  <c r="B1810" i="2"/>
  <c r="C1810" i="2"/>
  <c r="D1810" i="2" a="1"/>
  <c r="D1810" i="2"/>
  <c r="E1810" i="2"/>
  <c r="B1809" i="2" a="1"/>
  <c r="B1809" i="2"/>
  <c r="C1809" i="2"/>
  <c r="D1809" i="2" a="1"/>
  <c r="D1809" i="2"/>
  <c r="E1809" i="2"/>
  <c r="B1808" i="2" a="1"/>
  <c r="B1808" i="2"/>
  <c r="C1808" i="2"/>
  <c r="D1808" i="2" a="1"/>
  <c r="D1808" i="2"/>
  <c r="E1808" i="2"/>
  <c r="B1807" i="2" a="1"/>
  <c r="B1807" i="2"/>
  <c r="C1807" i="2"/>
  <c r="D1807" i="2" a="1"/>
  <c r="D1807" i="2"/>
  <c r="E1807" i="2"/>
  <c r="B1806" i="2" a="1"/>
  <c r="B1806" i="2"/>
  <c r="C1806" i="2"/>
  <c r="D1806" i="2" a="1"/>
  <c r="D1806" i="2"/>
  <c r="E1806" i="2"/>
  <c r="B1805" i="2" a="1"/>
  <c r="B1805" i="2"/>
  <c r="C1805" i="2"/>
  <c r="D1805" i="2" a="1"/>
  <c r="D1805" i="2"/>
  <c r="E1805" i="2"/>
  <c r="B1804" i="2" a="1"/>
  <c r="B1804" i="2"/>
  <c r="C1804" i="2"/>
  <c r="D1804" i="2" a="1"/>
  <c r="D1804" i="2"/>
  <c r="E1804" i="2"/>
  <c r="B1803" i="2" a="1"/>
  <c r="B1803" i="2"/>
  <c r="C1803" i="2"/>
  <c r="D1803" i="2" a="1"/>
  <c r="D1803" i="2"/>
  <c r="E1803" i="2"/>
  <c r="B1802" i="2" a="1"/>
  <c r="B1802" i="2"/>
  <c r="C1802" i="2"/>
  <c r="D1802" i="2" a="1"/>
  <c r="D1802" i="2"/>
  <c r="E1802" i="2"/>
  <c r="B1801" i="2" a="1"/>
  <c r="B1801" i="2"/>
  <c r="C1801" i="2"/>
  <c r="D1801" i="2" a="1"/>
  <c r="D1801" i="2"/>
  <c r="E1801" i="2"/>
  <c r="B1800" i="2" a="1"/>
  <c r="B1800" i="2"/>
  <c r="C1800" i="2"/>
  <c r="D1800" i="2" a="1"/>
  <c r="D1800" i="2"/>
  <c r="E1800" i="2"/>
  <c r="B1799" i="2" a="1"/>
  <c r="B1799" i="2"/>
  <c r="C1799" i="2"/>
  <c r="D1799" i="2" a="1"/>
  <c r="D1799" i="2"/>
  <c r="E1799" i="2"/>
  <c r="B1798" i="2" a="1"/>
  <c r="B1798" i="2"/>
  <c r="C1798" i="2"/>
  <c r="D1798" i="2" a="1"/>
  <c r="D1798" i="2"/>
  <c r="E1798" i="2"/>
  <c r="B1797" i="2" a="1"/>
  <c r="B1797" i="2"/>
  <c r="C1797" i="2"/>
  <c r="D1797" i="2" a="1"/>
  <c r="D1797" i="2"/>
  <c r="E1797" i="2"/>
  <c r="B1796" i="2" a="1"/>
  <c r="B1796" i="2"/>
  <c r="C1796" i="2"/>
  <c r="D1796" i="2" a="1"/>
  <c r="D1796" i="2"/>
  <c r="E1796" i="2"/>
  <c r="B1795" i="2" a="1"/>
  <c r="B1795" i="2"/>
  <c r="C1795" i="2"/>
  <c r="D1795" i="2" a="1"/>
  <c r="D1795" i="2"/>
  <c r="E1795" i="2"/>
  <c r="B1794" i="2" a="1"/>
  <c r="B1794" i="2"/>
  <c r="C1794" i="2"/>
  <c r="D1794" i="2" a="1"/>
  <c r="D1794" i="2"/>
  <c r="E1794" i="2"/>
  <c r="B1793" i="2" a="1"/>
  <c r="B1793" i="2"/>
  <c r="C1793" i="2"/>
  <c r="D1793" i="2" a="1"/>
  <c r="D1793" i="2"/>
  <c r="E1793" i="2"/>
  <c r="B1792" i="2" a="1"/>
  <c r="B1792" i="2"/>
  <c r="C1792" i="2"/>
  <c r="D1792" i="2" a="1"/>
  <c r="D1792" i="2"/>
  <c r="E1792" i="2"/>
  <c r="B1791" i="2" a="1"/>
  <c r="B1791" i="2"/>
  <c r="C1791" i="2"/>
  <c r="D1791" i="2" a="1"/>
  <c r="D1791" i="2"/>
  <c r="E1791" i="2"/>
  <c r="B1790" i="2" a="1"/>
  <c r="B1790" i="2"/>
  <c r="C1790" i="2"/>
  <c r="D1790" i="2" a="1"/>
  <c r="D1790" i="2"/>
  <c r="E1790" i="2"/>
  <c r="B1789" i="2" a="1"/>
  <c r="B1789" i="2"/>
  <c r="C1789" i="2"/>
  <c r="D1789" i="2" a="1"/>
  <c r="D1789" i="2"/>
  <c r="E1789" i="2"/>
  <c r="B1788" i="2" a="1"/>
  <c r="B1788" i="2"/>
  <c r="C1788" i="2"/>
  <c r="D1788" i="2" a="1"/>
  <c r="D1788" i="2"/>
  <c r="E1788" i="2"/>
  <c r="B1787" i="2" a="1"/>
  <c r="B1787" i="2"/>
  <c r="C1787" i="2"/>
  <c r="D1787" i="2" a="1"/>
  <c r="D1787" i="2"/>
  <c r="E1787" i="2"/>
  <c r="B1786" i="2" a="1"/>
  <c r="B1786" i="2"/>
  <c r="C1786" i="2"/>
  <c r="D1786" i="2" a="1"/>
  <c r="D1786" i="2"/>
  <c r="E1786" i="2"/>
  <c r="B1785" i="2" a="1"/>
  <c r="B1785" i="2"/>
  <c r="C1785" i="2"/>
  <c r="D1785" i="2" a="1"/>
  <c r="D1785" i="2"/>
  <c r="E1785" i="2"/>
  <c r="B1784" i="2" a="1"/>
  <c r="B1784" i="2"/>
  <c r="C1784" i="2"/>
  <c r="D1784" i="2" a="1"/>
  <c r="D1784" i="2"/>
  <c r="E1784" i="2"/>
  <c r="B1783" i="2" a="1"/>
  <c r="B1783" i="2"/>
  <c r="C1783" i="2"/>
  <c r="D1783" i="2" a="1"/>
  <c r="D1783" i="2"/>
  <c r="E1783" i="2"/>
  <c r="B1782" i="2" a="1"/>
  <c r="B1782" i="2"/>
  <c r="C1782" i="2"/>
  <c r="D1782" i="2" a="1"/>
  <c r="D1782" i="2"/>
  <c r="E1782" i="2"/>
  <c r="B1781" i="2" a="1"/>
  <c r="B1781" i="2"/>
  <c r="C1781" i="2"/>
  <c r="D1781" i="2" a="1"/>
  <c r="D1781" i="2"/>
  <c r="E1781" i="2"/>
  <c r="B1780" i="2" a="1"/>
  <c r="B1780" i="2"/>
  <c r="C1780" i="2"/>
  <c r="D1780" i="2" a="1"/>
  <c r="D1780" i="2"/>
  <c r="E1780" i="2"/>
  <c r="B1779" i="2" a="1"/>
  <c r="B1779" i="2"/>
  <c r="C1779" i="2"/>
  <c r="D1779" i="2" a="1"/>
  <c r="D1779" i="2"/>
  <c r="E1779" i="2"/>
  <c r="B1778" i="2" a="1"/>
  <c r="B1778" i="2"/>
  <c r="C1778" i="2"/>
  <c r="D1778" i="2" a="1"/>
  <c r="D1778" i="2"/>
  <c r="E1778" i="2"/>
  <c r="B1777" i="2" a="1"/>
  <c r="B1777" i="2"/>
  <c r="C1777" i="2"/>
  <c r="D1777" i="2" a="1"/>
  <c r="D1777" i="2"/>
  <c r="E1777" i="2"/>
  <c r="B1776" i="2" a="1"/>
  <c r="B1776" i="2"/>
  <c r="C1776" i="2"/>
  <c r="D1776" i="2" a="1"/>
  <c r="D1776" i="2"/>
  <c r="E1776" i="2"/>
  <c r="B1775" i="2" a="1"/>
  <c r="B1775" i="2"/>
  <c r="C1775" i="2"/>
  <c r="D1775" i="2" a="1"/>
  <c r="D1775" i="2"/>
  <c r="E1775" i="2"/>
  <c r="B1774" i="2" a="1"/>
  <c r="B1774" i="2"/>
  <c r="C1774" i="2"/>
  <c r="D1774" i="2" a="1"/>
  <c r="D1774" i="2"/>
  <c r="E1774" i="2"/>
  <c r="B1773" i="2" a="1"/>
  <c r="B1773" i="2"/>
  <c r="C1773" i="2"/>
  <c r="D1773" i="2" a="1"/>
  <c r="D1773" i="2"/>
  <c r="E1773" i="2"/>
  <c r="B1772" i="2" a="1"/>
  <c r="B1772" i="2"/>
  <c r="C1772" i="2"/>
  <c r="D1772" i="2" a="1"/>
  <c r="D1772" i="2"/>
  <c r="E1772" i="2"/>
  <c r="B1771" i="2" a="1"/>
  <c r="B1771" i="2"/>
  <c r="C1771" i="2"/>
  <c r="D1771" i="2" a="1"/>
  <c r="D1771" i="2"/>
  <c r="E1771" i="2"/>
  <c r="B1770" i="2" a="1"/>
  <c r="B1770" i="2"/>
  <c r="C1770" i="2"/>
  <c r="D1770" i="2" a="1"/>
  <c r="D1770" i="2"/>
  <c r="E1770" i="2"/>
  <c r="B1769" i="2" a="1"/>
  <c r="B1769" i="2"/>
  <c r="C1769" i="2"/>
  <c r="D1769" i="2" a="1"/>
  <c r="D1769" i="2"/>
  <c r="E1769" i="2"/>
  <c r="B1768" i="2" a="1"/>
  <c r="B1768" i="2"/>
  <c r="C1768" i="2"/>
  <c r="D1768" i="2" a="1"/>
  <c r="D1768" i="2"/>
  <c r="E1768" i="2"/>
  <c r="B1767" i="2" a="1"/>
  <c r="B1767" i="2"/>
  <c r="C1767" i="2"/>
  <c r="D1767" i="2" a="1"/>
  <c r="D1767" i="2"/>
  <c r="E1767" i="2"/>
  <c r="B1766" i="2" a="1"/>
  <c r="B1766" i="2"/>
  <c r="C1766" i="2"/>
  <c r="D1766" i="2" a="1"/>
  <c r="D1766" i="2"/>
  <c r="E1766" i="2"/>
  <c r="B1765" i="2" a="1"/>
  <c r="B1765" i="2"/>
  <c r="C1765" i="2"/>
  <c r="D1765" i="2" a="1"/>
  <c r="D1765" i="2"/>
  <c r="E1765" i="2"/>
  <c r="B1764" i="2" a="1"/>
  <c r="B1764" i="2"/>
  <c r="C1764" i="2"/>
  <c r="D1764" i="2" a="1"/>
  <c r="D1764" i="2"/>
  <c r="E1764" i="2"/>
  <c r="B1763" i="2" a="1"/>
  <c r="B1763" i="2"/>
  <c r="C1763" i="2"/>
  <c r="D1763" i="2" a="1"/>
  <c r="D1763" i="2"/>
  <c r="E1763" i="2"/>
  <c r="B1762" i="2" a="1"/>
  <c r="B1762" i="2"/>
  <c r="C1762" i="2"/>
  <c r="D1762" i="2" a="1"/>
  <c r="D1762" i="2"/>
  <c r="E1762" i="2"/>
  <c r="B1761" i="2" a="1"/>
  <c r="B1761" i="2"/>
  <c r="C1761" i="2"/>
  <c r="D1761" i="2" a="1"/>
  <c r="D1761" i="2"/>
  <c r="E1761" i="2"/>
  <c r="B1760" i="2" a="1"/>
  <c r="B1760" i="2"/>
  <c r="C1760" i="2"/>
  <c r="D1760" i="2" a="1"/>
  <c r="D1760" i="2"/>
  <c r="E1760" i="2"/>
  <c r="B1759" i="2" a="1"/>
  <c r="B1759" i="2"/>
  <c r="C1759" i="2"/>
  <c r="D1759" i="2" a="1"/>
  <c r="D1759" i="2"/>
  <c r="E1759" i="2"/>
  <c r="B1758" i="2" a="1"/>
  <c r="B1758" i="2"/>
  <c r="C1758" i="2"/>
  <c r="D1758" i="2" a="1"/>
  <c r="D1758" i="2"/>
  <c r="E1758" i="2"/>
  <c r="B1757" i="2" a="1"/>
  <c r="B1757" i="2"/>
  <c r="C1757" i="2"/>
  <c r="D1757" i="2" a="1"/>
  <c r="D1757" i="2"/>
  <c r="E1757" i="2"/>
  <c r="B1756" i="2" a="1"/>
  <c r="B1756" i="2"/>
  <c r="C1756" i="2"/>
  <c r="D1756" i="2" a="1"/>
  <c r="D1756" i="2"/>
  <c r="E1756" i="2"/>
  <c r="B1755" i="2" a="1"/>
  <c r="B1755" i="2"/>
  <c r="C1755" i="2"/>
  <c r="D1755" i="2" a="1"/>
  <c r="D1755" i="2"/>
  <c r="E1755" i="2"/>
  <c r="B1754" i="2" a="1"/>
  <c r="B1754" i="2"/>
  <c r="C1754" i="2"/>
  <c r="D1754" i="2" a="1"/>
  <c r="D1754" i="2"/>
  <c r="E1754" i="2"/>
  <c r="B1753" i="2" a="1"/>
  <c r="B1753" i="2"/>
  <c r="C1753" i="2"/>
  <c r="D1753" i="2" a="1"/>
  <c r="D1753" i="2"/>
  <c r="E1753" i="2"/>
  <c r="B1752" i="2" a="1"/>
  <c r="B1752" i="2"/>
  <c r="C1752" i="2"/>
  <c r="D1752" i="2" a="1"/>
  <c r="D1752" i="2"/>
  <c r="E1752" i="2"/>
  <c r="B1751" i="2" a="1"/>
  <c r="B1751" i="2"/>
  <c r="C1751" i="2"/>
  <c r="D1751" i="2" a="1"/>
  <c r="D1751" i="2"/>
  <c r="E1751" i="2"/>
  <c r="B1750" i="2" a="1"/>
  <c r="B1750" i="2"/>
  <c r="C1750" i="2"/>
  <c r="D1750" i="2" a="1"/>
  <c r="D1750" i="2"/>
  <c r="E1750" i="2"/>
  <c r="B1749" i="2" a="1"/>
  <c r="B1749" i="2"/>
  <c r="C1749" i="2"/>
  <c r="D1749" i="2" a="1"/>
  <c r="D1749" i="2"/>
  <c r="E1749" i="2"/>
  <c r="B1748" i="2" a="1"/>
  <c r="B1748" i="2"/>
  <c r="C1748" i="2"/>
  <c r="D1748" i="2" a="1"/>
  <c r="D1748" i="2"/>
  <c r="E1748" i="2"/>
  <c r="B1747" i="2" a="1"/>
  <c r="B1747" i="2"/>
  <c r="C1747" i="2"/>
  <c r="D1747" i="2" a="1"/>
  <c r="D1747" i="2"/>
  <c r="E1747" i="2"/>
  <c r="B1746" i="2" a="1"/>
  <c r="B1746" i="2"/>
  <c r="C1746" i="2"/>
  <c r="D1746" i="2" a="1"/>
  <c r="D1746" i="2"/>
  <c r="E1746" i="2"/>
  <c r="B1745" i="2" a="1"/>
  <c r="B1745" i="2"/>
  <c r="C1745" i="2"/>
  <c r="D1745" i="2" a="1"/>
  <c r="D1745" i="2"/>
  <c r="E1745" i="2"/>
  <c r="B1744" i="2" a="1"/>
  <c r="B1744" i="2"/>
  <c r="C1744" i="2"/>
  <c r="D1744" i="2" a="1"/>
  <c r="D1744" i="2"/>
  <c r="E1744" i="2"/>
  <c r="B1743" i="2" a="1"/>
  <c r="B1743" i="2"/>
  <c r="C1743" i="2"/>
  <c r="D1743" i="2" a="1"/>
  <c r="D1743" i="2"/>
  <c r="E1743" i="2"/>
  <c r="B1742" i="2" a="1"/>
  <c r="B1742" i="2"/>
  <c r="C1742" i="2"/>
  <c r="D1742" i="2" a="1"/>
  <c r="D1742" i="2"/>
  <c r="E1742" i="2"/>
  <c r="B1741" i="2" a="1"/>
  <c r="B1741" i="2"/>
  <c r="C1741" i="2"/>
  <c r="D1741" i="2" a="1"/>
  <c r="D1741" i="2"/>
  <c r="E1741" i="2"/>
  <c r="B1740" i="2" a="1"/>
  <c r="B1740" i="2"/>
  <c r="C1740" i="2"/>
  <c r="D1740" i="2" a="1"/>
  <c r="D1740" i="2"/>
  <c r="E1740" i="2"/>
  <c r="B1739" i="2" a="1"/>
  <c r="B1739" i="2"/>
  <c r="C1739" i="2"/>
  <c r="D1739" i="2" a="1"/>
  <c r="D1739" i="2"/>
  <c r="E1739" i="2"/>
  <c r="B1738" i="2" a="1"/>
  <c r="B1738" i="2"/>
  <c r="C1738" i="2"/>
  <c r="D1738" i="2" a="1"/>
  <c r="D1738" i="2"/>
  <c r="E1738" i="2"/>
  <c r="B1737" i="2" a="1"/>
  <c r="B1737" i="2"/>
  <c r="C1737" i="2"/>
  <c r="D1737" i="2" a="1"/>
  <c r="D1737" i="2"/>
  <c r="E1737" i="2"/>
  <c r="B1736" i="2" a="1"/>
  <c r="B1736" i="2"/>
  <c r="C1736" i="2"/>
  <c r="D1736" i="2" a="1"/>
  <c r="D1736" i="2"/>
  <c r="E1736" i="2"/>
  <c r="B1735" i="2" a="1"/>
  <c r="B1735" i="2"/>
  <c r="C1735" i="2"/>
  <c r="D1735" i="2" a="1"/>
  <c r="D1735" i="2"/>
  <c r="E1735" i="2"/>
  <c r="B1734" i="2" a="1"/>
  <c r="B1734" i="2"/>
  <c r="C1734" i="2"/>
  <c r="D1734" i="2" a="1"/>
  <c r="D1734" i="2"/>
  <c r="E1734" i="2"/>
  <c r="B1733" i="2" a="1"/>
  <c r="B1733" i="2"/>
  <c r="C1733" i="2"/>
  <c r="D1733" i="2" a="1"/>
  <c r="D1733" i="2"/>
  <c r="E1733" i="2"/>
  <c r="B1732" i="2" a="1"/>
  <c r="B1732" i="2"/>
  <c r="C1732" i="2"/>
  <c r="D1732" i="2" a="1"/>
  <c r="D1732" i="2"/>
  <c r="E1732" i="2"/>
  <c r="B1731" i="2" a="1"/>
  <c r="B1731" i="2"/>
  <c r="C1731" i="2"/>
  <c r="D1731" i="2" a="1"/>
  <c r="D1731" i="2"/>
  <c r="E1731" i="2"/>
  <c r="B1730" i="2" a="1"/>
  <c r="B1730" i="2"/>
  <c r="C1730" i="2"/>
  <c r="D1730" i="2" a="1"/>
  <c r="D1730" i="2"/>
  <c r="E1730" i="2"/>
  <c r="B1729" i="2" a="1"/>
  <c r="B1729" i="2"/>
  <c r="C1729" i="2"/>
  <c r="D1729" i="2" a="1"/>
  <c r="D1729" i="2"/>
  <c r="E1729" i="2"/>
  <c r="B1728" i="2" a="1"/>
  <c r="B1728" i="2"/>
  <c r="C1728" i="2"/>
  <c r="D1728" i="2" a="1"/>
  <c r="D1728" i="2"/>
  <c r="E1728" i="2"/>
  <c r="B1727" i="2" a="1"/>
  <c r="B1727" i="2"/>
  <c r="C1727" i="2"/>
  <c r="D1727" i="2" a="1"/>
  <c r="D1727" i="2"/>
  <c r="E1727" i="2"/>
  <c r="B1726" i="2" a="1"/>
  <c r="B1726" i="2"/>
  <c r="C1726" i="2"/>
  <c r="D1726" i="2" a="1"/>
  <c r="D1726" i="2"/>
  <c r="E1726" i="2"/>
  <c r="B1725" i="2" a="1"/>
  <c r="B1725" i="2"/>
  <c r="C1725" i="2"/>
  <c r="D1725" i="2" a="1"/>
  <c r="D1725" i="2"/>
  <c r="E1725" i="2"/>
  <c r="B1724" i="2" a="1"/>
  <c r="B1724" i="2"/>
  <c r="C1724" i="2"/>
  <c r="D1724" i="2" a="1"/>
  <c r="D1724" i="2"/>
  <c r="E1724" i="2"/>
  <c r="B1723" i="2" a="1"/>
  <c r="B1723" i="2"/>
  <c r="C1723" i="2"/>
  <c r="D1723" i="2" a="1"/>
  <c r="D1723" i="2"/>
  <c r="E1723" i="2"/>
  <c r="B1722" i="2" a="1"/>
  <c r="B1722" i="2"/>
  <c r="C1722" i="2"/>
  <c r="D1722" i="2" a="1"/>
  <c r="D1722" i="2"/>
  <c r="E1722" i="2"/>
  <c r="B1721" i="2" a="1"/>
  <c r="B1721" i="2"/>
  <c r="C1721" i="2"/>
  <c r="D1721" i="2" a="1"/>
  <c r="D1721" i="2"/>
  <c r="E1721" i="2"/>
  <c r="B1720" i="2" a="1"/>
  <c r="B1720" i="2"/>
  <c r="C1720" i="2"/>
  <c r="D1720" i="2" a="1"/>
  <c r="D1720" i="2"/>
  <c r="E1720" i="2"/>
  <c r="B1719" i="2" a="1"/>
  <c r="B1719" i="2"/>
  <c r="C1719" i="2"/>
  <c r="D1719" i="2" a="1"/>
  <c r="D1719" i="2"/>
  <c r="E1719" i="2"/>
  <c r="B1718" i="2" a="1"/>
  <c r="B1718" i="2"/>
  <c r="C1718" i="2"/>
  <c r="D1718" i="2" a="1"/>
  <c r="D1718" i="2"/>
  <c r="E1718" i="2"/>
  <c r="B1717" i="2" a="1"/>
  <c r="B1717" i="2"/>
  <c r="C1717" i="2"/>
  <c r="D1717" i="2" a="1"/>
  <c r="D1717" i="2"/>
  <c r="E1717" i="2"/>
  <c r="B1716" i="2" a="1"/>
  <c r="B1716" i="2"/>
  <c r="C1716" i="2"/>
  <c r="D1716" i="2" a="1"/>
  <c r="D1716" i="2"/>
  <c r="E1716" i="2"/>
  <c r="B1715" i="2" a="1"/>
  <c r="B1715" i="2"/>
  <c r="C1715" i="2"/>
  <c r="D1715" i="2" a="1"/>
  <c r="D1715" i="2"/>
  <c r="E1715" i="2"/>
  <c r="B1714" i="2" a="1"/>
  <c r="B1714" i="2"/>
  <c r="C1714" i="2"/>
  <c r="D1714" i="2" a="1"/>
  <c r="D1714" i="2"/>
  <c r="E1714" i="2"/>
  <c r="B1713" i="2" a="1"/>
  <c r="B1713" i="2"/>
  <c r="C1713" i="2"/>
  <c r="D1713" i="2" a="1"/>
  <c r="D1713" i="2"/>
  <c r="E1713" i="2"/>
  <c r="B1712" i="2" a="1"/>
  <c r="B1712" i="2"/>
  <c r="C1712" i="2"/>
  <c r="D1712" i="2" a="1"/>
  <c r="D1712" i="2"/>
  <c r="E1712" i="2"/>
  <c r="B1711" i="2" a="1"/>
  <c r="B1711" i="2"/>
  <c r="C1711" i="2"/>
  <c r="D1711" i="2" a="1"/>
  <c r="D1711" i="2"/>
  <c r="E1711" i="2"/>
  <c r="B1710" i="2" a="1"/>
  <c r="B1710" i="2"/>
  <c r="C1710" i="2"/>
  <c r="D1710" i="2" a="1"/>
  <c r="D1710" i="2"/>
  <c r="E1710" i="2"/>
  <c r="B1709" i="2" a="1"/>
  <c r="B1709" i="2"/>
  <c r="C1709" i="2"/>
  <c r="D1709" i="2" a="1"/>
  <c r="D1709" i="2"/>
  <c r="E1709" i="2"/>
  <c r="B1708" i="2" a="1"/>
  <c r="B1708" i="2"/>
  <c r="C1708" i="2"/>
  <c r="D1708" i="2" a="1"/>
  <c r="D1708" i="2"/>
  <c r="E1708" i="2"/>
  <c r="B1707" i="2" a="1"/>
  <c r="B1707" i="2"/>
  <c r="C1707" i="2"/>
  <c r="D1707" i="2" a="1"/>
  <c r="D1707" i="2"/>
  <c r="E1707" i="2"/>
  <c r="B1706" i="2" a="1"/>
  <c r="B1706" i="2"/>
  <c r="C1706" i="2"/>
  <c r="D1706" i="2" a="1"/>
  <c r="D1706" i="2"/>
  <c r="E1706" i="2"/>
  <c r="B1705" i="2" a="1"/>
  <c r="B1705" i="2"/>
  <c r="C1705" i="2"/>
  <c r="D1705" i="2" a="1"/>
  <c r="D1705" i="2"/>
  <c r="E1705" i="2"/>
  <c r="B1704" i="2" a="1"/>
  <c r="B1704" i="2"/>
  <c r="C1704" i="2"/>
  <c r="D1704" i="2" a="1"/>
  <c r="D1704" i="2"/>
  <c r="E1704" i="2"/>
  <c r="B1703" i="2" a="1"/>
  <c r="B1703" i="2"/>
  <c r="C1703" i="2"/>
  <c r="D1703" i="2" a="1"/>
  <c r="D1703" i="2"/>
  <c r="E1703" i="2"/>
  <c r="B1702" i="2" a="1"/>
  <c r="B1702" i="2"/>
  <c r="C1702" i="2"/>
  <c r="D1702" i="2" a="1"/>
  <c r="D1702" i="2"/>
  <c r="E1702" i="2"/>
  <c r="B1701" i="2" a="1"/>
  <c r="B1701" i="2"/>
  <c r="C1701" i="2"/>
  <c r="D1701" i="2" a="1"/>
  <c r="D1701" i="2"/>
  <c r="E1701" i="2"/>
  <c r="B1700" i="2" a="1"/>
  <c r="B1700" i="2"/>
  <c r="C1700" i="2"/>
  <c r="D1700" i="2" a="1"/>
  <c r="D1700" i="2"/>
  <c r="E1700" i="2"/>
  <c r="B1699" i="2" a="1"/>
  <c r="B1699" i="2"/>
  <c r="C1699" i="2"/>
  <c r="D1699" i="2" a="1"/>
  <c r="D1699" i="2"/>
  <c r="E1699" i="2"/>
  <c r="B1698" i="2" a="1"/>
  <c r="B1698" i="2"/>
  <c r="C1698" i="2"/>
  <c r="D1698" i="2" a="1"/>
  <c r="D1698" i="2"/>
  <c r="E1698" i="2"/>
  <c r="B1697" i="2" a="1"/>
  <c r="B1697" i="2"/>
  <c r="C1697" i="2"/>
  <c r="D1697" i="2" a="1"/>
  <c r="D1697" i="2"/>
  <c r="E1697" i="2"/>
  <c r="B1696" i="2" a="1"/>
  <c r="B1696" i="2"/>
  <c r="C1696" i="2"/>
  <c r="D1696" i="2" a="1"/>
  <c r="D1696" i="2"/>
  <c r="E1696" i="2"/>
  <c r="B1695" i="2" a="1"/>
  <c r="B1695" i="2"/>
  <c r="C1695" i="2"/>
  <c r="D1695" i="2" a="1"/>
  <c r="D1695" i="2"/>
  <c r="E1695" i="2"/>
  <c r="B1694" i="2" a="1"/>
  <c r="B1694" i="2"/>
  <c r="C1694" i="2"/>
  <c r="D1694" i="2" a="1"/>
  <c r="D1694" i="2"/>
  <c r="E1694" i="2"/>
  <c r="B1693" i="2" a="1"/>
  <c r="B1693" i="2"/>
  <c r="C1693" i="2"/>
  <c r="D1693" i="2" a="1"/>
  <c r="D1693" i="2"/>
  <c r="E1693" i="2"/>
  <c r="B1692" i="2" a="1"/>
  <c r="B1692" i="2"/>
  <c r="C1692" i="2"/>
  <c r="D1692" i="2" a="1"/>
  <c r="D1692" i="2"/>
  <c r="E1692" i="2"/>
  <c r="B1691" i="2" a="1"/>
  <c r="B1691" i="2"/>
  <c r="C1691" i="2"/>
  <c r="D1691" i="2" a="1"/>
  <c r="D1691" i="2"/>
  <c r="E1691" i="2"/>
  <c r="B1690" i="2" a="1"/>
  <c r="B1690" i="2"/>
  <c r="C1690" i="2"/>
  <c r="D1690" i="2" a="1"/>
  <c r="D1690" i="2"/>
  <c r="E1690" i="2"/>
  <c r="B1689" i="2" a="1"/>
  <c r="B1689" i="2"/>
  <c r="C1689" i="2"/>
  <c r="D1689" i="2" a="1"/>
  <c r="D1689" i="2"/>
  <c r="E1689" i="2"/>
  <c r="B1688" i="2" a="1"/>
  <c r="B1688" i="2"/>
  <c r="C1688" i="2"/>
  <c r="D1688" i="2" a="1"/>
  <c r="D1688" i="2"/>
  <c r="E1688" i="2"/>
  <c r="B1687" i="2" a="1"/>
  <c r="B1687" i="2"/>
  <c r="C1687" i="2"/>
  <c r="D1687" i="2" a="1"/>
  <c r="D1687" i="2"/>
  <c r="E1687" i="2"/>
  <c r="B1686" i="2" a="1"/>
  <c r="B1686" i="2"/>
  <c r="C1686" i="2"/>
  <c r="D1686" i="2" a="1"/>
  <c r="D1686" i="2"/>
  <c r="E1686" i="2"/>
  <c r="B1685" i="2" a="1"/>
  <c r="B1685" i="2"/>
  <c r="C1685" i="2"/>
  <c r="D1685" i="2" a="1"/>
  <c r="D1685" i="2"/>
  <c r="E1685" i="2"/>
  <c r="B1684" i="2" a="1"/>
  <c r="B1684" i="2"/>
  <c r="C1684" i="2"/>
  <c r="D1684" i="2" a="1"/>
  <c r="D1684" i="2"/>
  <c r="E1684" i="2"/>
  <c r="B1683" i="2" a="1"/>
  <c r="B1683" i="2"/>
  <c r="C1683" i="2"/>
  <c r="D1683" i="2" a="1"/>
  <c r="D1683" i="2"/>
  <c r="E1683" i="2"/>
  <c r="B1682" i="2" a="1"/>
  <c r="B1682" i="2"/>
  <c r="C1682" i="2"/>
  <c r="D1682" i="2" a="1"/>
  <c r="D1682" i="2"/>
  <c r="E1682" i="2"/>
  <c r="B1681" i="2" a="1"/>
  <c r="B1681" i="2"/>
  <c r="C1681" i="2"/>
  <c r="D1681" i="2" a="1"/>
  <c r="D1681" i="2"/>
  <c r="E1681" i="2"/>
  <c r="B1680" i="2" a="1"/>
  <c r="B1680" i="2"/>
  <c r="C1680" i="2"/>
  <c r="D1680" i="2" a="1"/>
  <c r="D1680" i="2"/>
  <c r="E1680" i="2"/>
  <c r="B1679" i="2" a="1"/>
  <c r="B1679" i="2"/>
  <c r="C1679" i="2"/>
  <c r="D1679" i="2" a="1"/>
  <c r="D1679" i="2"/>
  <c r="E1679" i="2"/>
  <c r="B1678" i="2" a="1"/>
  <c r="B1678" i="2"/>
  <c r="C1678" i="2"/>
  <c r="D1678" i="2" a="1"/>
  <c r="D1678" i="2"/>
  <c r="E1678" i="2"/>
  <c r="B1677" i="2" a="1"/>
  <c r="B1677" i="2"/>
  <c r="C1677" i="2"/>
  <c r="D1677" i="2" a="1"/>
  <c r="D1677" i="2"/>
  <c r="E1677" i="2"/>
  <c r="B1676" i="2" a="1"/>
  <c r="B1676" i="2"/>
  <c r="C1676" i="2"/>
  <c r="D1676" i="2" a="1"/>
  <c r="D1676" i="2"/>
  <c r="E1676" i="2"/>
  <c r="B1675" i="2" a="1"/>
  <c r="B1675" i="2"/>
  <c r="C1675" i="2"/>
  <c r="D1675" i="2" a="1"/>
  <c r="D1675" i="2"/>
  <c r="E1675" i="2"/>
  <c r="B1674" i="2" a="1"/>
  <c r="B1674" i="2"/>
  <c r="C1674" i="2"/>
  <c r="D1674" i="2" a="1"/>
  <c r="D1674" i="2"/>
  <c r="E1674" i="2"/>
  <c r="B1673" i="2" a="1"/>
  <c r="B1673" i="2"/>
  <c r="C1673" i="2"/>
  <c r="D1673" i="2" a="1"/>
  <c r="D1673" i="2"/>
  <c r="E1673" i="2"/>
  <c r="B1672" i="2" a="1"/>
  <c r="B1672" i="2"/>
  <c r="C1672" i="2"/>
  <c r="D1672" i="2" a="1"/>
  <c r="D1672" i="2"/>
  <c r="E1672" i="2"/>
  <c r="B1671" i="2" a="1"/>
  <c r="B1671" i="2"/>
  <c r="C1671" i="2"/>
  <c r="D1671" i="2" a="1"/>
  <c r="D1671" i="2"/>
  <c r="E1671" i="2"/>
  <c r="B1670" i="2" a="1"/>
  <c r="B1670" i="2"/>
  <c r="C1670" i="2"/>
  <c r="D1670" i="2" a="1"/>
  <c r="D1670" i="2"/>
  <c r="E1670" i="2"/>
  <c r="B1669" i="2" a="1"/>
  <c r="B1669" i="2"/>
  <c r="C1669" i="2"/>
  <c r="D1669" i="2" a="1"/>
  <c r="D1669" i="2"/>
  <c r="E1669" i="2"/>
  <c r="B1668" i="2" a="1"/>
  <c r="B1668" i="2"/>
  <c r="C1668" i="2"/>
  <c r="D1668" i="2" a="1"/>
  <c r="D1668" i="2"/>
  <c r="E1668" i="2"/>
  <c r="B1667" i="2" a="1"/>
  <c r="B1667" i="2"/>
  <c r="C1667" i="2"/>
  <c r="D1667" i="2" a="1"/>
  <c r="D1667" i="2"/>
  <c r="E1667" i="2"/>
  <c r="B1666" i="2" a="1"/>
  <c r="B1666" i="2"/>
  <c r="C1666" i="2"/>
  <c r="D1666" i="2" a="1"/>
  <c r="D1666" i="2"/>
  <c r="E1666" i="2"/>
  <c r="B1665" i="2" a="1"/>
  <c r="B1665" i="2"/>
  <c r="C1665" i="2"/>
  <c r="D1665" i="2" a="1"/>
  <c r="D1665" i="2"/>
  <c r="E1665" i="2"/>
  <c r="B1664" i="2" a="1"/>
  <c r="B1664" i="2"/>
  <c r="C1664" i="2"/>
  <c r="D1664" i="2" a="1"/>
  <c r="D1664" i="2"/>
  <c r="E1664" i="2"/>
  <c r="B1663" i="2" a="1"/>
  <c r="B1663" i="2"/>
  <c r="C1663" i="2"/>
  <c r="D1663" i="2" a="1"/>
  <c r="D1663" i="2"/>
  <c r="E1663" i="2"/>
  <c r="B1662" i="2" a="1"/>
  <c r="B1662" i="2"/>
  <c r="C1662" i="2"/>
  <c r="D1662" i="2" a="1"/>
  <c r="D1662" i="2"/>
  <c r="E1662" i="2"/>
  <c r="B1661" i="2" a="1"/>
  <c r="B1661" i="2"/>
  <c r="C1661" i="2"/>
  <c r="D1661" i="2" a="1"/>
  <c r="D1661" i="2"/>
  <c r="E1661" i="2"/>
  <c r="B1660" i="2" a="1"/>
  <c r="B1660" i="2"/>
  <c r="C1660" i="2"/>
  <c r="D1660" i="2" a="1"/>
  <c r="D1660" i="2"/>
  <c r="E1660" i="2"/>
  <c r="B1659" i="2" a="1"/>
  <c r="B1659" i="2"/>
  <c r="C1659" i="2"/>
  <c r="D1659" i="2" a="1"/>
  <c r="D1659" i="2"/>
  <c r="E1659" i="2"/>
  <c r="B1658" i="2" a="1"/>
  <c r="B1658" i="2"/>
  <c r="C1658" i="2"/>
  <c r="D1658" i="2" a="1"/>
  <c r="D1658" i="2"/>
  <c r="E1658" i="2"/>
  <c r="B1657" i="2" a="1"/>
  <c r="B1657" i="2"/>
  <c r="C1657" i="2"/>
  <c r="D1657" i="2" a="1"/>
  <c r="D1657" i="2"/>
  <c r="E1657" i="2"/>
  <c r="B1656" i="2" a="1"/>
  <c r="B1656" i="2"/>
  <c r="C1656" i="2"/>
  <c r="D1656" i="2" a="1"/>
  <c r="D1656" i="2"/>
  <c r="E1656" i="2"/>
  <c r="B1655" i="2" a="1"/>
  <c r="B1655" i="2"/>
  <c r="C1655" i="2"/>
  <c r="D1655" i="2" a="1"/>
  <c r="D1655" i="2"/>
  <c r="E1655" i="2"/>
  <c r="B1654" i="2" a="1"/>
  <c r="B1654" i="2"/>
  <c r="C1654" i="2"/>
  <c r="D1654" i="2" a="1"/>
  <c r="D1654" i="2"/>
  <c r="E1654" i="2"/>
  <c r="B1653" i="2" a="1"/>
  <c r="B1653" i="2"/>
  <c r="C1653" i="2"/>
  <c r="D1653" i="2" a="1"/>
  <c r="D1653" i="2"/>
  <c r="E1653" i="2"/>
  <c r="B1652" i="2" a="1"/>
  <c r="B1652" i="2"/>
  <c r="C1652" i="2"/>
  <c r="D1652" i="2" a="1"/>
  <c r="D1652" i="2"/>
  <c r="E1652" i="2"/>
  <c r="B1651" i="2" a="1"/>
  <c r="B1651" i="2"/>
  <c r="C1651" i="2"/>
  <c r="D1651" i="2" a="1"/>
  <c r="D1651" i="2"/>
  <c r="E1651" i="2"/>
  <c r="B1650" i="2" a="1"/>
  <c r="B1650" i="2"/>
  <c r="C1650" i="2"/>
  <c r="D1650" i="2" a="1"/>
  <c r="D1650" i="2"/>
  <c r="E1650" i="2"/>
  <c r="B1649" i="2" a="1"/>
  <c r="B1649" i="2"/>
  <c r="C1649" i="2"/>
  <c r="D1649" i="2" a="1"/>
  <c r="D1649" i="2"/>
  <c r="E1649" i="2"/>
  <c r="B1648" i="2" a="1"/>
  <c r="B1648" i="2"/>
  <c r="C1648" i="2"/>
  <c r="D1648" i="2" a="1"/>
  <c r="D1648" i="2"/>
  <c r="E1648" i="2"/>
  <c r="B1647" i="2" a="1"/>
  <c r="B1647" i="2"/>
  <c r="C1647" i="2"/>
  <c r="D1647" i="2" a="1"/>
  <c r="D1647" i="2"/>
  <c r="E1647" i="2"/>
  <c r="B1646" i="2" a="1"/>
  <c r="B1646" i="2"/>
  <c r="C1646" i="2"/>
  <c r="D1646" i="2" a="1"/>
  <c r="D1646" i="2"/>
  <c r="E1646" i="2"/>
  <c r="B1645" i="2" a="1"/>
  <c r="B1645" i="2"/>
  <c r="C1645" i="2"/>
  <c r="D1645" i="2" a="1"/>
  <c r="D1645" i="2"/>
  <c r="E1645" i="2"/>
  <c r="B1644" i="2" a="1"/>
  <c r="B1644" i="2"/>
  <c r="C1644" i="2"/>
  <c r="D1644" i="2" a="1"/>
  <c r="D1644" i="2"/>
  <c r="E1644" i="2"/>
  <c r="B1643" i="2" a="1"/>
  <c r="B1643" i="2"/>
  <c r="C1643" i="2"/>
  <c r="D1643" i="2" a="1"/>
  <c r="D1643" i="2"/>
  <c r="E1643" i="2"/>
  <c r="B1642" i="2" a="1"/>
  <c r="B1642" i="2"/>
  <c r="C1642" i="2"/>
  <c r="D1642" i="2" a="1"/>
  <c r="D1642" i="2"/>
  <c r="E1642" i="2"/>
  <c r="B1641" i="2" a="1"/>
  <c r="B1641" i="2"/>
  <c r="C1641" i="2"/>
  <c r="D1641" i="2" a="1"/>
  <c r="D1641" i="2"/>
  <c r="E1641" i="2"/>
  <c r="B1640" i="2" a="1"/>
  <c r="B1640" i="2"/>
  <c r="C1640" i="2"/>
  <c r="D1640" i="2" a="1"/>
  <c r="D1640" i="2"/>
  <c r="E1640" i="2"/>
  <c r="B1639" i="2" a="1"/>
  <c r="B1639" i="2"/>
  <c r="C1639" i="2"/>
  <c r="D1639" i="2" a="1"/>
  <c r="D1639" i="2"/>
  <c r="E1639" i="2"/>
  <c r="B1638" i="2" a="1"/>
  <c r="B1638" i="2"/>
  <c r="C1638" i="2"/>
  <c r="D1638" i="2" a="1"/>
  <c r="D1638" i="2"/>
  <c r="E1638" i="2"/>
  <c r="B1637" i="2" a="1"/>
  <c r="B1637" i="2"/>
  <c r="C1637" i="2"/>
  <c r="D1637" i="2" a="1"/>
  <c r="D1637" i="2"/>
  <c r="E1637" i="2"/>
  <c r="B1636" i="2" a="1"/>
  <c r="B1636" i="2"/>
  <c r="C1636" i="2"/>
  <c r="D1636" i="2" a="1"/>
  <c r="D1636" i="2"/>
  <c r="E1636" i="2"/>
  <c r="B1635" i="2" a="1"/>
  <c r="B1635" i="2"/>
  <c r="C1635" i="2"/>
  <c r="D1635" i="2" a="1"/>
  <c r="D1635" i="2"/>
  <c r="E1635" i="2"/>
  <c r="B1634" i="2" a="1"/>
  <c r="B1634" i="2"/>
  <c r="C1634" i="2"/>
  <c r="D1634" i="2" a="1"/>
  <c r="D1634" i="2"/>
  <c r="E1634" i="2"/>
  <c r="B1633" i="2" a="1"/>
  <c r="B1633" i="2"/>
  <c r="C1633" i="2"/>
  <c r="D1633" i="2" a="1"/>
  <c r="D1633" i="2"/>
  <c r="E1633" i="2"/>
  <c r="B1632" i="2" a="1"/>
  <c r="B1632" i="2"/>
  <c r="C1632" i="2"/>
  <c r="D1632" i="2" a="1"/>
  <c r="D1632" i="2"/>
  <c r="E1632" i="2"/>
  <c r="B1631" i="2" a="1"/>
  <c r="B1631" i="2"/>
  <c r="C1631" i="2"/>
  <c r="D1631" i="2" a="1"/>
  <c r="D1631" i="2"/>
  <c r="E1631" i="2"/>
  <c r="B1630" i="2" a="1"/>
  <c r="B1630" i="2"/>
  <c r="C1630" i="2"/>
  <c r="D1630" i="2" a="1"/>
  <c r="D1630" i="2"/>
  <c r="E1630" i="2"/>
  <c r="B1629" i="2" a="1"/>
  <c r="B1629" i="2"/>
  <c r="C1629" i="2"/>
  <c r="D1629" i="2" a="1"/>
  <c r="D1629" i="2"/>
  <c r="E1629" i="2"/>
  <c r="B1628" i="2" a="1"/>
  <c r="B1628" i="2"/>
  <c r="C1628" i="2"/>
  <c r="D1628" i="2" a="1"/>
  <c r="D1628" i="2"/>
  <c r="E1628" i="2"/>
  <c r="B1627" i="2" a="1"/>
  <c r="B1627" i="2"/>
  <c r="C1627" i="2"/>
  <c r="D1627" i="2" a="1"/>
  <c r="D1627" i="2"/>
  <c r="E1627" i="2"/>
  <c r="B1626" i="2" a="1"/>
  <c r="B1626" i="2"/>
  <c r="C1626" i="2"/>
  <c r="D1626" i="2" a="1"/>
  <c r="D1626" i="2"/>
  <c r="E1626" i="2"/>
  <c r="B1625" i="2" a="1"/>
  <c r="B1625" i="2"/>
  <c r="C1625" i="2"/>
  <c r="D1625" i="2" a="1"/>
  <c r="D1625" i="2"/>
  <c r="E1625" i="2"/>
  <c r="B1624" i="2" a="1"/>
  <c r="B1624" i="2"/>
  <c r="C1624" i="2"/>
  <c r="D1624" i="2" a="1"/>
  <c r="D1624" i="2"/>
  <c r="E1624" i="2"/>
  <c r="B1623" i="2" a="1"/>
  <c r="B1623" i="2"/>
  <c r="C1623" i="2"/>
  <c r="D1623" i="2" a="1"/>
  <c r="D1623" i="2"/>
  <c r="E1623" i="2"/>
  <c r="B1622" i="2" a="1"/>
  <c r="B1622" i="2"/>
  <c r="C1622" i="2"/>
  <c r="D1622" i="2" a="1"/>
  <c r="D1622" i="2"/>
  <c r="E1622" i="2"/>
  <c r="B1621" i="2" a="1"/>
  <c r="B1621" i="2"/>
  <c r="C1621" i="2"/>
  <c r="D1621" i="2" a="1"/>
  <c r="D1621" i="2"/>
  <c r="E1621" i="2"/>
  <c r="B1620" i="2" a="1"/>
  <c r="B1620" i="2"/>
  <c r="C1620" i="2"/>
  <c r="D1620" i="2" a="1"/>
  <c r="D1620" i="2"/>
  <c r="E1620" i="2"/>
  <c r="B1619" i="2" a="1"/>
  <c r="B1619" i="2"/>
  <c r="C1619" i="2"/>
  <c r="D1619" i="2" a="1"/>
  <c r="D1619" i="2"/>
  <c r="E1619" i="2"/>
  <c r="B1618" i="2" a="1"/>
  <c r="B1618" i="2"/>
  <c r="C1618" i="2"/>
  <c r="D1618" i="2" a="1"/>
  <c r="D1618" i="2"/>
  <c r="E1618" i="2"/>
  <c r="B1617" i="2" a="1"/>
  <c r="B1617" i="2"/>
  <c r="C1617" i="2"/>
  <c r="D1617" i="2" a="1"/>
  <c r="D1617" i="2"/>
  <c r="E1617" i="2"/>
  <c r="B1616" i="2" a="1"/>
  <c r="B1616" i="2"/>
  <c r="C1616" i="2"/>
  <c r="D1616" i="2" a="1"/>
  <c r="D1616" i="2"/>
  <c r="E1616" i="2"/>
  <c r="B1615" i="2" a="1"/>
  <c r="B1615" i="2"/>
  <c r="C1615" i="2"/>
  <c r="D1615" i="2" a="1"/>
  <c r="D1615" i="2"/>
  <c r="E1615" i="2"/>
  <c r="B1614" i="2" a="1"/>
  <c r="B1614" i="2"/>
  <c r="C1614" i="2"/>
  <c r="D1614" i="2" a="1"/>
  <c r="D1614" i="2"/>
  <c r="E1614" i="2"/>
  <c r="B1613" i="2" a="1"/>
  <c r="B1613" i="2"/>
  <c r="C1613" i="2"/>
  <c r="D1613" i="2" a="1"/>
  <c r="D1613" i="2"/>
  <c r="E1613" i="2"/>
  <c r="B1612" i="2" a="1"/>
  <c r="B1612" i="2"/>
  <c r="C1612" i="2"/>
  <c r="D1612" i="2" a="1"/>
  <c r="D1612" i="2"/>
  <c r="E1612" i="2"/>
  <c r="B1611" i="2" a="1"/>
  <c r="B1611" i="2"/>
  <c r="C1611" i="2"/>
  <c r="D1611" i="2" a="1"/>
  <c r="D1611" i="2"/>
  <c r="E1611" i="2"/>
  <c r="B1610" i="2" a="1"/>
  <c r="B1610" i="2"/>
  <c r="C1610" i="2"/>
  <c r="D1610" i="2" a="1"/>
  <c r="D1610" i="2"/>
  <c r="E1610" i="2"/>
  <c r="B1609" i="2" a="1"/>
  <c r="B1609" i="2"/>
  <c r="C1609" i="2"/>
  <c r="D1609" i="2" a="1"/>
  <c r="D1609" i="2"/>
  <c r="E1609" i="2"/>
  <c r="B1608" i="2" a="1"/>
  <c r="B1608" i="2"/>
  <c r="C1608" i="2"/>
  <c r="D1608" i="2" a="1"/>
  <c r="D1608" i="2"/>
  <c r="E1608" i="2"/>
  <c r="B1607" i="2" a="1"/>
  <c r="B1607" i="2"/>
  <c r="C1607" i="2"/>
  <c r="D1607" i="2" a="1"/>
  <c r="D1607" i="2"/>
  <c r="E1607" i="2"/>
  <c r="B1606" i="2" a="1"/>
  <c r="B1606" i="2"/>
  <c r="C1606" i="2"/>
  <c r="D1606" i="2" a="1"/>
  <c r="D1606" i="2"/>
  <c r="E1606" i="2"/>
  <c r="B1605" i="2" a="1"/>
  <c r="B1605" i="2"/>
  <c r="C1605" i="2"/>
  <c r="D1605" i="2" a="1"/>
  <c r="D1605" i="2"/>
  <c r="E1605" i="2"/>
  <c r="B1604" i="2" a="1"/>
  <c r="B1604" i="2"/>
  <c r="C1604" i="2"/>
  <c r="D1604" i="2" a="1"/>
  <c r="D1604" i="2"/>
  <c r="E1604" i="2"/>
  <c r="B1603" i="2" a="1"/>
  <c r="B1603" i="2"/>
  <c r="C1603" i="2"/>
  <c r="D1603" i="2" a="1"/>
  <c r="D1603" i="2"/>
  <c r="E1603" i="2"/>
  <c r="B1602" i="2" a="1"/>
  <c r="B1602" i="2"/>
  <c r="C1602" i="2"/>
  <c r="D1602" i="2" a="1"/>
  <c r="D1602" i="2"/>
  <c r="E1602" i="2"/>
  <c r="B1601" i="2" a="1"/>
  <c r="B1601" i="2"/>
  <c r="C1601" i="2"/>
  <c r="D1601" i="2" a="1"/>
  <c r="D1601" i="2"/>
  <c r="E1601" i="2"/>
  <c r="B1600" i="2" a="1"/>
  <c r="B1600" i="2"/>
  <c r="C1600" i="2"/>
  <c r="D1600" i="2" a="1"/>
  <c r="D1600" i="2"/>
  <c r="E1600" i="2"/>
  <c r="B1599" i="2" a="1"/>
  <c r="B1599" i="2"/>
  <c r="C1599" i="2"/>
  <c r="D1599" i="2" a="1"/>
  <c r="D1599" i="2"/>
  <c r="E1599" i="2"/>
  <c r="B1598" i="2" a="1"/>
  <c r="B1598" i="2"/>
  <c r="C1598" i="2"/>
  <c r="D1598" i="2" a="1"/>
  <c r="D1598" i="2"/>
  <c r="E1598" i="2"/>
  <c r="B1597" i="2" a="1"/>
  <c r="B1597" i="2"/>
  <c r="C1597" i="2"/>
  <c r="D1597" i="2" a="1"/>
  <c r="D1597" i="2"/>
  <c r="E1597" i="2"/>
  <c r="B1596" i="2" a="1"/>
  <c r="B1596" i="2"/>
  <c r="C1596" i="2"/>
  <c r="D1596" i="2" a="1"/>
  <c r="D1596" i="2"/>
  <c r="E1596" i="2"/>
  <c r="B1595" i="2" a="1"/>
  <c r="B1595" i="2"/>
  <c r="C1595" i="2"/>
  <c r="D1595" i="2" a="1"/>
  <c r="D1595" i="2"/>
  <c r="E1595" i="2"/>
  <c r="B1594" i="2" a="1"/>
  <c r="B1594" i="2"/>
  <c r="C1594" i="2"/>
  <c r="D1594" i="2" a="1"/>
  <c r="D1594" i="2"/>
  <c r="E1594" i="2"/>
  <c r="B1593" i="2" a="1"/>
  <c r="B1593" i="2"/>
  <c r="C1593" i="2"/>
  <c r="D1593" i="2" a="1"/>
  <c r="D1593" i="2"/>
  <c r="E1593" i="2"/>
  <c r="B1592" i="2" a="1"/>
  <c r="B1592" i="2"/>
  <c r="C1592" i="2"/>
  <c r="D1592" i="2" a="1"/>
  <c r="D1592" i="2"/>
  <c r="E1592" i="2"/>
  <c r="B1591" i="2" a="1"/>
  <c r="B1591" i="2"/>
  <c r="C1591" i="2"/>
  <c r="D1591" i="2" a="1"/>
  <c r="D1591" i="2"/>
  <c r="E1591" i="2"/>
  <c r="B1590" i="2" a="1"/>
  <c r="B1590" i="2"/>
  <c r="C1590" i="2"/>
  <c r="D1590" i="2" a="1"/>
  <c r="D1590" i="2"/>
  <c r="E1590" i="2"/>
  <c r="B1589" i="2" a="1"/>
  <c r="B1589" i="2"/>
  <c r="C1589" i="2"/>
  <c r="D1589" i="2" a="1"/>
  <c r="D1589" i="2"/>
  <c r="E1589" i="2"/>
  <c r="B1588" i="2" a="1"/>
  <c r="B1588" i="2"/>
  <c r="C1588" i="2"/>
  <c r="D1588" i="2" a="1"/>
  <c r="D1588" i="2"/>
  <c r="E1588" i="2"/>
  <c r="B1587" i="2" a="1"/>
  <c r="B1587" i="2"/>
  <c r="C1587" i="2"/>
  <c r="D1587" i="2" a="1"/>
  <c r="D1587" i="2"/>
  <c r="E1587" i="2"/>
  <c r="B1586" i="2" a="1"/>
  <c r="B1586" i="2"/>
  <c r="C1586" i="2"/>
  <c r="D1586" i="2" a="1"/>
  <c r="D1586" i="2"/>
  <c r="E1586" i="2"/>
  <c r="B1585" i="2" a="1"/>
  <c r="B1585" i="2"/>
  <c r="C1585" i="2"/>
  <c r="D1585" i="2" a="1"/>
  <c r="D1585" i="2"/>
  <c r="E1585" i="2"/>
  <c r="B1584" i="2" a="1"/>
  <c r="B1584" i="2"/>
  <c r="C1584" i="2"/>
  <c r="D1584" i="2" a="1"/>
  <c r="D1584" i="2"/>
  <c r="E1584" i="2"/>
  <c r="B1583" i="2" a="1"/>
  <c r="B1583" i="2"/>
  <c r="C1583" i="2"/>
  <c r="D1583" i="2" a="1"/>
  <c r="D1583" i="2"/>
  <c r="E1583" i="2"/>
  <c r="B1582" i="2" a="1"/>
  <c r="B1582" i="2"/>
  <c r="C1582" i="2"/>
  <c r="D1582" i="2" a="1"/>
  <c r="D1582" i="2"/>
  <c r="E1582" i="2"/>
  <c r="B1581" i="2" a="1"/>
  <c r="B1581" i="2"/>
  <c r="C1581" i="2"/>
  <c r="D1581" i="2" a="1"/>
  <c r="D1581" i="2"/>
  <c r="E1581" i="2"/>
  <c r="B1580" i="2" a="1"/>
  <c r="B1580" i="2"/>
  <c r="C1580" i="2"/>
  <c r="D1580" i="2" a="1"/>
  <c r="D1580" i="2"/>
  <c r="E1580" i="2"/>
  <c r="B1579" i="2" a="1"/>
  <c r="B1579" i="2"/>
  <c r="C1579" i="2"/>
  <c r="D1579" i="2" a="1"/>
  <c r="D1579" i="2"/>
  <c r="E1579" i="2"/>
  <c r="B1578" i="2" a="1"/>
  <c r="B1578" i="2"/>
  <c r="C1578" i="2"/>
  <c r="D1578" i="2" a="1"/>
  <c r="D1578" i="2"/>
  <c r="E1578" i="2"/>
  <c r="B1577" i="2" a="1"/>
  <c r="B1577" i="2"/>
  <c r="C1577" i="2"/>
  <c r="D1577" i="2" a="1"/>
  <c r="D1577" i="2"/>
  <c r="E1577" i="2"/>
  <c r="B1576" i="2" a="1"/>
  <c r="B1576" i="2"/>
  <c r="C1576" i="2"/>
  <c r="D1576" i="2" a="1"/>
  <c r="D1576" i="2"/>
  <c r="E1576" i="2"/>
  <c r="B1575" i="2" a="1"/>
  <c r="B1575" i="2"/>
  <c r="C1575" i="2"/>
  <c r="D1575" i="2" a="1"/>
  <c r="D1575" i="2"/>
  <c r="E1575" i="2"/>
  <c r="B1574" i="2" a="1"/>
  <c r="B1574" i="2"/>
  <c r="C1574" i="2"/>
  <c r="D1574" i="2" a="1"/>
  <c r="D1574" i="2"/>
  <c r="E1574" i="2"/>
  <c r="B1573" i="2" a="1"/>
  <c r="B1573" i="2"/>
  <c r="C1573" i="2"/>
  <c r="D1573" i="2" a="1"/>
  <c r="D1573" i="2"/>
  <c r="E1573" i="2"/>
  <c r="B1572" i="2" a="1"/>
  <c r="B1572" i="2"/>
  <c r="C1572" i="2"/>
  <c r="D1572" i="2" a="1"/>
  <c r="D1572" i="2"/>
  <c r="E1572" i="2"/>
  <c r="B1571" i="2" a="1"/>
  <c r="B1571" i="2"/>
  <c r="C1571" i="2"/>
  <c r="D1571" i="2" a="1"/>
  <c r="D1571" i="2"/>
  <c r="E1571" i="2"/>
  <c r="B1570" i="2" a="1"/>
  <c r="B1570" i="2"/>
  <c r="C1570" i="2"/>
  <c r="D1570" i="2" a="1"/>
  <c r="D1570" i="2"/>
  <c r="E1570" i="2"/>
  <c r="B1569" i="2" a="1"/>
  <c r="B1569" i="2"/>
  <c r="C1569" i="2"/>
  <c r="D1569" i="2" a="1"/>
  <c r="D1569" i="2"/>
  <c r="E1569" i="2"/>
  <c r="B1568" i="2" a="1"/>
  <c r="B1568" i="2"/>
  <c r="C1568" i="2"/>
  <c r="D1568" i="2" a="1"/>
  <c r="D1568" i="2"/>
  <c r="E1568" i="2"/>
  <c r="B1567" i="2" a="1"/>
  <c r="B1567" i="2"/>
  <c r="C1567" i="2"/>
  <c r="D1567" i="2" a="1"/>
  <c r="D1567" i="2"/>
  <c r="E1567" i="2"/>
  <c r="B1566" i="2" a="1"/>
  <c r="B1566" i="2"/>
  <c r="C1566" i="2"/>
  <c r="D1566" i="2" a="1"/>
  <c r="D1566" i="2"/>
  <c r="E1566" i="2"/>
  <c r="B1565" i="2" a="1"/>
  <c r="B1565" i="2"/>
  <c r="C1565" i="2"/>
  <c r="D1565" i="2" a="1"/>
  <c r="D1565" i="2"/>
  <c r="E1565" i="2"/>
  <c r="B1564" i="2" a="1"/>
  <c r="B1564" i="2"/>
  <c r="C1564" i="2"/>
  <c r="D1564" i="2" a="1"/>
  <c r="D1564" i="2"/>
  <c r="E1564" i="2"/>
  <c r="B1563" i="2" a="1"/>
  <c r="B1563" i="2"/>
  <c r="C1563" i="2"/>
  <c r="D1563" i="2" a="1"/>
  <c r="D1563" i="2"/>
  <c r="E1563" i="2"/>
  <c r="B1562" i="2" a="1"/>
  <c r="B1562" i="2"/>
  <c r="C1562" i="2"/>
  <c r="D1562" i="2" a="1"/>
  <c r="D1562" i="2"/>
  <c r="E1562" i="2"/>
  <c r="B1561" i="2" a="1"/>
  <c r="B1561" i="2"/>
  <c r="C1561" i="2"/>
  <c r="D1561" i="2" a="1"/>
  <c r="D1561" i="2"/>
  <c r="E1561" i="2"/>
  <c r="B1560" i="2" a="1"/>
  <c r="B1560" i="2"/>
  <c r="C1560" i="2"/>
  <c r="D1560" i="2" a="1"/>
  <c r="D1560" i="2"/>
  <c r="E1560" i="2"/>
  <c r="B1559" i="2" a="1"/>
  <c r="B1559" i="2"/>
  <c r="C1559" i="2"/>
  <c r="D1559" i="2" a="1"/>
  <c r="D1559" i="2"/>
  <c r="E1559" i="2"/>
  <c r="B1558" i="2" a="1"/>
  <c r="B1558" i="2"/>
  <c r="C1558" i="2"/>
  <c r="D1558" i="2" a="1"/>
  <c r="D1558" i="2"/>
  <c r="E1558" i="2"/>
  <c r="B1557" i="2" a="1"/>
  <c r="B1557" i="2"/>
  <c r="C1557" i="2"/>
  <c r="D1557" i="2" a="1"/>
  <c r="D1557" i="2"/>
  <c r="E1557" i="2"/>
  <c r="B1556" i="2" a="1"/>
  <c r="B1556" i="2"/>
  <c r="C1556" i="2"/>
  <c r="D1556" i="2" a="1"/>
  <c r="D1556" i="2"/>
  <c r="E1556" i="2"/>
  <c r="B1555" i="2" a="1"/>
  <c r="B1555" i="2"/>
  <c r="C1555" i="2"/>
  <c r="D1555" i="2" a="1"/>
  <c r="D1555" i="2"/>
  <c r="E1555" i="2"/>
  <c r="B1554" i="2" a="1"/>
  <c r="B1554" i="2"/>
  <c r="C1554" i="2"/>
  <c r="D1554" i="2" a="1"/>
  <c r="D1554" i="2"/>
  <c r="E1554" i="2"/>
  <c r="B1553" i="2" a="1"/>
  <c r="B1553" i="2"/>
  <c r="C1553" i="2"/>
  <c r="D1553" i="2" a="1"/>
  <c r="D1553" i="2"/>
  <c r="E1553" i="2"/>
  <c r="B1552" i="2" a="1"/>
  <c r="B1552" i="2"/>
  <c r="C1552" i="2"/>
  <c r="D1552" i="2" a="1"/>
  <c r="D1552" i="2"/>
  <c r="E1552" i="2"/>
  <c r="B1551" i="2" a="1"/>
  <c r="B1551" i="2"/>
  <c r="C1551" i="2"/>
  <c r="D1551" i="2" a="1"/>
  <c r="D1551" i="2"/>
  <c r="E1551" i="2"/>
  <c r="B1550" i="2" a="1"/>
  <c r="B1550" i="2"/>
  <c r="C1550" i="2"/>
  <c r="D1550" i="2" a="1"/>
  <c r="D1550" i="2"/>
  <c r="E1550" i="2"/>
  <c r="B1549" i="2" a="1"/>
  <c r="B1549" i="2"/>
  <c r="C1549" i="2"/>
  <c r="D1549" i="2" a="1"/>
  <c r="D1549" i="2"/>
  <c r="E1549" i="2"/>
  <c r="B1548" i="2" a="1"/>
  <c r="B1548" i="2"/>
  <c r="C1548" i="2"/>
  <c r="D1548" i="2" a="1"/>
  <c r="D1548" i="2"/>
  <c r="E1548" i="2"/>
  <c r="B1547" i="2" a="1"/>
  <c r="B1547" i="2"/>
  <c r="C1547" i="2"/>
  <c r="D1547" i="2" a="1"/>
  <c r="D1547" i="2"/>
  <c r="E1547" i="2"/>
  <c r="B1546" i="2" a="1"/>
  <c r="B1546" i="2"/>
  <c r="C1546" i="2"/>
  <c r="D1546" i="2" a="1"/>
  <c r="D1546" i="2"/>
  <c r="E1546" i="2"/>
  <c r="B1545" i="2" a="1"/>
  <c r="B1545" i="2"/>
  <c r="C1545" i="2"/>
  <c r="D1545" i="2" a="1"/>
  <c r="D1545" i="2"/>
  <c r="E1545" i="2"/>
  <c r="B1544" i="2" a="1"/>
  <c r="B1544" i="2"/>
  <c r="C1544" i="2"/>
  <c r="D1544" i="2" a="1"/>
  <c r="D1544" i="2"/>
  <c r="E1544" i="2"/>
  <c r="B1543" i="2" a="1"/>
  <c r="B1543" i="2"/>
  <c r="C1543" i="2"/>
  <c r="D1543" i="2" a="1"/>
  <c r="D1543" i="2"/>
  <c r="E1543" i="2"/>
  <c r="B1542" i="2" a="1"/>
  <c r="B1542" i="2"/>
  <c r="C1542" i="2"/>
  <c r="D1542" i="2" a="1"/>
  <c r="D1542" i="2"/>
  <c r="E1542" i="2"/>
  <c r="B1541" i="2" a="1"/>
  <c r="B1541" i="2"/>
  <c r="C1541" i="2"/>
  <c r="D1541" i="2" a="1"/>
  <c r="D1541" i="2"/>
  <c r="E1541" i="2"/>
  <c r="B1540" i="2" a="1"/>
  <c r="B1540" i="2"/>
  <c r="C1540" i="2"/>
  <c r="D1540" i="2" a="1"/>
  <c r="D1540" i="2"/>
  <c r="E1540" i="2"/>
  <c r="B1539" i="2" a="1"/>
  <c r="B1539" i="2"/>
  <c r="C1539" i="2"/>
  <c r="D1539" i="2" a="1"/>
  <c r="D1539" i="2"/>
  <c r="E1539" i="2"/>
  <c r="B1538" i="2" a="1"/>
  <c r="B1538" i="2"/>
  <c r="C1538" i="2"/>
  <c r="D1538" i="2" a="1"/>
  <c r="D1538" i="2"/>
  <c r="E1538" i="2"/>
  <c r="B1537" i="2" a="1"/>
  <c r="B1537" i="2"/>
  <c r="C1537" i="2"/>
  <c r="D1537" i="2" a="1"/>
  <c r="D1537" i="2"/>
  <c r="E1537" i="2"/>
  <c r="B1536" i="2" a="1"/>
  <c r="B1536" i="2"/>
  <c r="C1536" i="2"/>
  <c r="D1536" i="2" a="1"/>
  <c r="D1536" i="2"/>
  <c r="E1536" i="2"/>
  <c r="B1535" i="2" a="1"/>
  <c r="B1535" i="2"/>
  <c r="C1535" i="2"/>
  <c r="D1535" i="2" a="1"/>
  <c r="D1535" i="2"/>
  <c r="E1535" i="2"/>
  <c r="B1534" i="2" a="1"/>
  <c r="B1534" i="2"/>
  <c r="C1534" i="2"/>
  <c r="D1534" i="2" a="1"/>
  <c r="D1534" i="2"/>
  <c r="E1534" i="2"/>
  <c r="B1533" i="2" a="1"/>
  <c r="B1533" i="2"/>
  <c r="C1533" i="2"/>
  <c r="D1533" i="2" a="1"/>
  <c r="D1533" i="2"/>
  <c r="E1533" i="2"/>
  <c r="B1532" i="2" a="1"/>
  <c r="B1532" i="2"/>
  <c r="C1532" i="2"/>
  <c r="D1532" i="2" a="1"/>
  <c r="D1532" i="2"/>
  <c r="E1532" i="2"/>
  <c r="B1531" i="2" a="1"/>
  <c r="B1531" i="2"/>
  <c r="C1531" i="2"/>
  <c r="D1531" i="2" a="1"/>
  <c r="D1531" i="2"/>
  <c r="E1531" i="2"/>
  <c r="B1530" i="2" a="1"/>
  <c r="B1530" i="2"/>
  <c r="C1530" i="2"/>
  <c r="D1530" i="2" a="1"/>
  <c r="D1530" i="2"/>
  <c r="E1530" i="2"/>
  <c r="B1529" i="2" a="1"/>
  <c r="B1529" i="2"/>
  <c r="C1529" i="2"/>
  <c r="D1529" i="2" a="1"/>
  <c r="D1529" i="2"/>
  <c r="E1529" i="2"/>
  <c r="B1528" i="2" a="1"/>
  <c r="B1528" i="2"/>
  <c r="C1528" i="2"/>
  <c r="D1528" i="2" a="1"/>
  <c r="D1528" i="2"/>
  <c r="E1528" i="2"/>
  <c r="B1527" i="2" a="1"/>
  <c r="B1527" i="2"/>
  <c r="C1527" i="2"/>
  <c r="D1527" i="2" a="1"/>
  <c r="D1527" i="2"/>
  <c r="E1527" i="2"/>
  <c r="B1526" i="2" a="1"/>
  <c r="B1526" i="2"/>
  <c r="C1526" i="2"/>
  <c r="D1526" i="2" a="1"/>
  <c r="D1526" i="2"/>
  <c r="E1526" i="2"/>
  <c r="B1525" i="2" a="1"/>
  <c r="B1525" i="2"/>
  <c r="C1525" i="2"/>
  <c r="D1525" i="2" a="1"/>
  <c r="D1525" i="2"/>
  <c r="E1525" i="2"/>
  <c r="B1524" i="2" a="1"/>
  <c r="B1524" i="2"/>
  <c r="C1524" i="2"/>
  <c r="D1524" i="2" a="1"/>
  <c r="D1524" i="2"/>
  <c r="E1524" i="2"/>
  <c r="B1523" i="2" a="1"/>
  <c r="B1523" i="2"/>
  <c r="C1523" i="2"/>
  <c r="D1523" i="2" a="1"/>
  <c r="D1523" i="2"/>
  <c r="E1523" i="2"/>
  <c r="B1522" i="2" a="1"/>
  <c r="B1522" i="2"/>
  <c r="C1522" i="2"/>
  <c r="D1522" i="2" a="1"/>
  <c r="D1522" i="2"/>
  <c r="E1522" i="2"/>
  <c r="B1521" i="2" a="1"/>
  <c r="B1521" i="2"/>
  <c r="C1521" i="2"/>
  <c r="D1521" i="2" a="1"/>
  <c r="D1521" i="2"/>
  <c r="E1521" i="2"/>
  <c r="B1520" i="2" a="1"/>
  <c r="B1520" i="2"/>
  <c r="C1520" i="2"/>
  <c r="D1520" i="2" a="1"/>
  <c r="D1520" i="2"/>
  <c r="E1520" i="2"/>
  <c r="B1519" i="2" a="1"/>
  <c r="B1519" i="2"/>
  <c r="C1519" i="2"/>
  <c r="D1519" i="2" a="1"/>
  <c r="D1519" i="2"/>
  <c r="E1519" i="2"/>
  <c r="B1518" i="2" a="1"/>
  <c r="B1518" i="2"/>
  <c r="C1518" i="2"/>
  <c r="D1518" i="2" a="1"/>
  <c r="D1518" i="2"/>
  <c r="E1518" i="2"/>
  <c r="B1517" i="2" a="1"/>
  <c r="B1517" i="2"/>
  <c r="C1517" i="2"/>
  <c r="D1517" i="2" a="1"/>
  <c r="D1517" i="2"/>
  <c r="E1517" i="2"/>
  <c r="B1516" i="2" a="1"/>
  <c r="B1516" i="2"/>
  <c r="C1516" i="2"/>
  <c r="D1516" i="2" a="1"/>
  <c r="D1516" i="2"/>
  <c r="E1516" i="2"/>
  <c r="B1515" i="2" a="1"/>
  <c r="B1515" i="2"/>
  <c r="C1515" i="2"/>
  <c r="D1515" i="2" a="1"/>
  <c r="D1515" i="2"/>
  <c r="E1515" i="2"/>
  <c r="B1514" i="2" a="1"/>
  <c r="B1514" i="2"/>
  <c r="C1514" i="2"/>
  <c r="D1514" i="2" a="1"/>
  <c r="D1514" i="2"/>
  <c r="E1514" i="2"/>
  <c r="B1513" i="2" a="1"/>
  <c r="B1513" i="2"/>
  <c r="C1513" i="2"/>
  <c r="D1513" i="2" a="1"/>
  <c r="D1513" i="2"/>
  <c r="E1513" i="2"/>
  <c r="B1512" i="2" a="1"/>
  <c r="B1512" i="2"/>
  <c r="C1512" i="2"/>
  <c r="D1512" i="2" a="1"/>
  <c r="D1512" i="2"/>
  <c r="E1512" i="2"/>
  <c r="B1511" i="2" a="1"/>
  <c r="B1511" i="2"/>
  <c r="C1511" i="2"/>
  <c r="D1511" i="2" a="1"/>
  <c r="D1511" i="2"/>
  <c r="E1511" i="2"/>
  <c r="B1510" i="2" a="1"/>
  <c r="B1510" i="2"/>
  <c r="C1510" i="2"/>
  <c r="D1510" i="2" a="1"/>
  <c r="D1510" i="2"/>
  <c r="E1510" i="2"/>
  <c r="B1509" i="2" a="1"/>
  <c r="B1509" i="2"/>
  <c r="C1509" i="2"/>
  <c r="D1509" i="2" a="1"/>
  <c r="D1509" i="2"/>
  <c r="E1509" i="2"/>
  <c r="B1508" i="2" a="1"/>
  <c r="B1508" i="2"/>
  <c r="C1508" i="2"/>
  <c r="D1508" i="2" a="1"/>
  <c r="D1508" i="2"/>
  <c r="E1508" i="2"/>
  <c r="B1507" i="2" a="1"/>
  <c r="B1507" i="2"/>
  <c r="C1507" i="2"/>
  <c r="D1507" i="2" a="1"/>
  <c r="D1507" i="2"/>
  <c r="E1507" i="2"/>
  <c r="B1506" i="2" a="1"/>
  <c r="B1506" i="2"/>
  <c r="C1506" i="2"/>
  <c r="D1506" i="2" a="1"/>
  <c r="D1506" i="2"/>
  <c r="E1506" i="2"/>
  <c r="B1505" i="2" a="1"/>
  <c r="B1505" i="2"/>
  <c r="C1505" i="2"/>
  <c r="D1505" i="2" a="1"/>
  <c r="D1505" i="2"/>
  <c r="E1505" i="2"/>
  <c r="B1504" i="2" a="1"/>
  <c r="B1504" i="2"/>
  <c r="C1504" i="2"/>
  <c r="D1504" i="2" a="1"/>
  <c r="D1504" i="2"/>
  <c r="E1504" i="2"/>
  <c r="B1503" i="2" a="1"/>
  <c r="B1503" i="2"/>
  <c r="C1503" i="2"/>
  <c r="D1503" i="2" a="1"/>
  <c r="D1503" i="2"/>
  <c r="E1503" i="2"/>
  <c r="B1502" i="2" a="1"/>
  <c r="B1502" i="2"/>
  <c r="C1502" i="2"/>
  <c r="D1502" i="2" a="1"/>
  <c r="D1502" i="2"/>
  <c r="E1502" i="2"/>
  <c r="B1501" i="2" a="1"/>
  <c r="B1501" i="2"/>
  <c r="C1501" i="2"/>
  <c r="D1501" i="2" a="1"/>
  <c r="D1501" i="2"/>
  <c r="E1501" i="2"/>
  <c r="B1500" i="2" a="1"/>
  <c r="B1500" i="2"/>
  <c r="C1500" i="2"/>
  <c r="D1500" i="2" a="1"/>
  <c r="D1500" i="2"/>
  <c r="E1500" i="2"/>
  <c r="B1499" i="2" a="1"/>
  <c r="B1499" i="2"/>
  <c r="C1499" i="2"/>
  <c r="D1499" i="2" a="1"/>
  <c r="D1499" i="2"/>
  <c r="E1499" i="2"/>
  <c r="B1498" i="2" a="1"/>
  <c r="B1498" i="2"/>
  <c r="C1498" i="2"/>
  <c r="D1498" i="2" a="1"/>
  <c r="D1498" i="2"/>
  <c r="E1498" i="2"/>
  <c r="B1497" i="2" a="1"/>
  <c r="B1497" i="2"/>
  <c r="C1497" i="2"/>
  <c r="D1497" i="2" a="1"/>
  <c r="D1497" i="2"/>
  <c r="E1497" i="2"/>
  <c r="B1496" i="2" a="1"/>
  <c r="B1496" i="2"/>
  <c r="C1496" i="2"/>
  <c r="D1496" i="2" a="1"/>
  <c r="D1496" i="2"/>
  <c r="E1496" i="2"/>
  <c r="B1495" i="2" a="1"/>
  <c r="B1495" i="2"/>
  <c r="C1495" i="2"/>
  <c r="D1495" i="2" a="1"/>
  <c r="D1495" i="2"/>
  <c r="E1495" i="2"/>
  <c r="B1494" i="2" a="1"/>
  <c r="B1494" i="2"/>
  <c r="C1494" i="2"/>
  <c r="D1494" i="2" a="1"/>
  <c r="D1494" i="2"/>
  <c r="E1494" i="2"/>
  <c r="B1493" i="2" a="1"/>
  <c r="B1493" i="2"/>
  <c r="C1493" i="2"/>
  <c r="D1493" i="2" a="1"/>
  <c r="D1493" i="2"/>
  <c r="E1493" i="2"/>
  <c r="B1492" i="2" a="1"/>
  <c r="B1492" i="2"/>
  <c r="C1492" i="2"/>
  <c r="D1492" i="2" a="1"/>
  <c r="D1492" i="2"/>
  <c r="E1492" i="2"/>
  <c r="B1491" i="2" a="1"/>
  <c r="B1491" i="2"/>
  <c r="C1491" i="2"/>
  <c r="D1491" i="2" a="1"/>
  <c r="D1491" i="2"/>
  <c r="E1491" i="2"/>
  <c r="B1490" i="2" a="1"/>
  <c r="B1490" i="2"/>
  <c r="C1490" i="2"/>
  <c r="D1490" i="2" a="1"/>
  <c r="D1490" i="2"/>
  <c r="E1490" i="2"/>
  <c r="B1489" i="2" a="1"/>
  <c r="B1489" i="2"/>
  <c r="C1489" i="2"/>
  <c r="D1489" i="2" a="1"/>
  <c r="D1489" i="2"/>
  <c r="E1489" i="2"/>
  <c r="B1488" i="2" a="1"/>
  <c r="B1488" i="2"/>
  <c r="C1488" i="2"/>
  <c r="D1488" i="2" a="1"/>
  <c r="D1488" i="2"/>
  <c r="E1488" i="2"/>
  <c r="B1487" i="2" a="1"/>
  <c r="B1487" i="2"/>
  <c r="C1487" i="2"/>
  <c r="D1487" i="2" a="1"/>
  <c r="D1487" i="2"/>
  <c r="E1487" i="2"/>
  <c r="B1486" i="2" a="1"/>
  <c r="B1486" i="2"/>
  <c r="C1486" i="2"/>
  <c r="D1486" i="2" a="1"/>
  <c r="D1486" i="2"/>
  <c r="E1486" i="2"/>
  <c r="B1485" i="2" a="1"/>
  <c r="B1485" i="2"/>
  <c r="C1485" i="2"/>
  <c r="D1485" i="2" a="1"/>
  <c r="D1485" i="2"/>
  <c r="E1485" i="2"/>
  <c r="B1484" i="2" a="1"/>
  <c r="B1484" i="2"/>
  <c r="C1484" i="2"/>
  <c r="D1484" i="2" a="1"/>
  <c r="D1484" i="2"/>
  <c r="E1484" i="2"/>
  <c r="B1483" i="2" a="1"/>
  <c r="B1483" i="2"/>
  <c r="C1483" i="2"/>
  <c r="D1483" i="2" a="1"/>
  <c r="D1483" i="2"/>
  <c r="E1483" i="2"/>
  <c r="B1482" i="2" a="1"/>
  <c r="B1482" i="2"/>
  <c r="C1482" i="2"/>
  <c r="D1482" i="2" a="1"/>
  <c r="D1482" i="2"/>
  <c r="E1482" i="2"/>
  <c r="B1481" i="2" a="1"/>
  <c r="B1481" i="2"/>
  <c r="C1481" i="2"/>
  <c r="D1481" i="2" a="1"/>
  <c r="D1481" i="2"/>
  <c r="E1481" i="2"/>
  <c r="B1480" i="2" a="1"/>
  <c r="B1480" i="2"/>
  <c r="C1480" i="2"/>
  <c r="D1480" i="2" a="1"/>
  <c r="D1480" i="2"/>
  <c r="E1480" i="2"/>
  <c r="B1479" i="2" a="1"/>
  <c r="B1479" i="2"/>
  <c r="C1479" i="2"/>
  <c r="D1479" i="2" a="1"/>
  <c r="D1479" i="2"/>
  <c r="E1479" i="2"/>
  <c r="B1478" i="2" a="1"/>
  <c r="B1478" i="2"/>
  <c r="C1478" i="2"/>
  <c r="D1478" i="2" a="1"/>
  <c r="D1478" i="2"/>
  <c r="E1478" i="2"/>
  <c r="B1477" i="2" a="1"/>
  <c r="B1477" i="2"/>
  <c r="C1477" i="2"/>
  <c r="D1477" i="2" a="1"/>
  <c r="D1477" i="2"/>
  <c r="E1477" i="2"/>
  <c r="B1476" i="2" a="1"/>
  <c r="B1476" i="2"/>
  <c r="C1476" i="2"/>
  <c r="D1476" i="2" a="1"/>
  <c r="D1476" i="2"/>
  <c r="E1476" i="2"/>
  <c r="B1475" i="2" a="1"/>
  <c r="B1475" i="2"/>
  <c r="C1475" i="2"/>
  <c r="D1475" i="2" a="1"/>
  <c r="D1475" i="2"/>
  <c r="E1475" i="2"/>
  <c r="B1474" i="2" a="1"/>
  <c r="B1474" i="2"/>
  <c r="C1474" i="2"/>
  <c r="D1474" i="2" a="1"/>
  <c r="D1474" i="2"/>
  <c r="E1474" i="2"/>
  <c r="B1473" i="2" a="1"/>
  <c r="B1473" i="2"/>
  <c r="C1473" i="2"/>
  <c r="D1473" i="2" a="1"/>
  <c r="D1473" i="2"/>
  <c r="E1473" i="2"/>
  <c r="B1472" i="2" a="1"/>
  <c r="B1472" i="2"/>
  <c r="C1472" i="2"/>
  <c r="D1472" i="2" a="1"/>
  <c r="D1472" i="2"/>
  <c r="E1472" i="2"/>
  <c r="B1471" i="2" a="1"/>
  <c r="B1471" i="2"/>
  <c r="C1471" i="2"/>
  <c r="D1471" i="2" a="1"/>
  <c r="D1471" i="2"/>
  <c r="E1471" i="2"/>
  <c r="B1470" i="2" a="1"/>
  <c r="B1470" i="2"/>
  <c r="C1470" i="2"/>
  <c r="D1470" i="2" a="1"/>
  <c r="D1470" i="2"/>
  <c r="E1470" i="2"/>
  <c r="B1469" i="2" a="1"/>
  <c r="B1469" i="2"/>
  <c r="C1469" i="2"/>
  <c r="D1469" i="2" a="1"/>
  <c r="D1469" i="2"/>
  <c r="E1469" i="2"/>
  <c r="B1468" i="2" a="1"/>
  <c r="B1468" i="2"/>
  <c r="C1468" i="2"/>
  <c r="D1468" i="2" a="1"/>
  <c r="D1468" i="2"/>
  <c r="E1468" i="2"/>
  <c r="B1467" i="2" a="1"/>
  <c r="B1467" i="2"/>
  <c r="C1467" i="2"/>
  <c r="D1467" i="2" a="1"/>
  <c r="D1467" i="2"/>
  <c r="E1467" i="2"/>
  <c r="B1466" i="2" a="1"/>
  <c r="B1466" i="2"/>
  <c r="C1466" i="2"/>
  <c r="D1466" i="2" a="1"/>
  <c r="D1466" i="2"/>
  <c r="E1466" i="2"/>
  <c r="B1465" i="2" a="1"/>
  <c r="B1465" i="2"/>
  <c r="C1465" i="2"/>
  <c r="D1465" i="2" a="1"/>
  <c r="D1465" i="2"/>
  <c r="E1465" i="2"/>
  <c r="B1464" i="2" a="1"/>
  <c r="B1464" i="2"/>
  <c r="C1464" i="2"/>
  <c r="D1464" i="2" a="1"/>
  <c r="D1464" i="2"/>
  <c r="E1464" i="2"/>
  <c r="B1463" i="2" a="1"/>
  <c r="B1463" i="2"/>
  <c r="C1463" i="2"/>
  <c r="D1463" i="2" a="1"/>
  <c r="D1463" i="2"/>
  <c r="E1463" i="2"/>
  <c r="B1462" i="2" a="1"/>
  <c r="B1462" i="2"/>
  <c r="C1462" i="2"/>
  <c r="D1462" i="2" a="1"/>
  <c r="D1462" i="2"/>
  <c r="E1462" i="2"/>
  <c r="B1461" i="2" a="1"/>
  <c r="B1461" i="2"/>
  <c r="C1461" i="2"/>
  <c r="D1461" i="2" a="1"/>
  <c r="D1461" i="2"/>
  <c r="E1461" i="2"/>
  <c r="B1460" i="2" a="1"/>
  <c r="B1460" i="2"/>
  <c r="C1460" i="2"/>
  <c r="D1460" i="2" a="1"/>
  <c r="D1460" i="2"/>
  <c r="E1460" i="2"/>
  <c r="B1459" i="2" a="1"/>
  <c r="B1459" i="2"/>
  <c r="C1459" i="2"/>
  <c r="D1459" i="2" a="1"/>
  <c r="D1459" i="2"/>
  <c r="E1459" i="2"/>
  <c r="B1458" i="2" a="1"/>
  <c r="B1458" i="2"/>
  <c r="C1458" i="2"/>
  <c r="D1458" i="2" a="1"/>
  <c r="D1458" i="2"/>
  <c r="E1458" i="2"/>
  <c r="B1457" i="2" a="1"/>
  <c r="B1457" i="2"/>
  <c r="C1457" i="2"/>
  <c r="D1457" i="2" a="1"/>
  <c r="D1457" i="2"/>
  <c r="E1457" i="2"/>
  <c r="B1456" i="2" a="1"/>
  <c r="B1456" i="2"/>
  <c r="C1456" i="2"/>
  <c r="D1456" i="2" a="1"/>
  <c r="D1456" i="2"/>
  <c r="E1456" i="2"/>
  <c r="B1455" i="2" a="1"/>
  <c r="B1455" i="2"/>
  <c r="C1455" i="2"/>
  <c r="D1455" i="2" a="1"/>
  <c r="D1455" i="2"/>
  <c r="E1455" i="2"/>
  <c r="B1454" i="2" a="1"/>
  <c r="B1454" i="2"/>
  <c r="C1454" i="2"/>
  <c r="D1454" i="2" a="1"/>
  <c r="D1454" i="2"/>
  <c r="E1454" i="2"/>
  <c r="B1453" i="2" a="1"/>
  <c r="B1453" i="2"/>
  <c r="C1453" i="2"/>
  <c r="D1453" i="2" a="1"/>
  <c r="D1453" i="2"/>
  <c r="E1453" i="2"/>
  <c r="B1452" i="2" a="1"/>
  <c r="B1452" i="2"/>
  <c r="C1452" i="2"/>
  <c r="D1452" i="2" a="1"/>
  <c r="D1452" i="2"/>
  <c r="E1452" i="2"/>
  <c r="B1451" i="2" a="1"/>
  <c r="B1451" i="2"/>
  <c r="C1451" i="2"/>
  <c r="D1451" i="2" a="1"/>
  <c r="D1451" i="2"/>
  <c r="E1451" i="2"/>
  <c r="B1450" i="2" a="1"/>
  <c r="B1450" i="2"/>
  <c r="C1450" i="2"/>
  <c r="D1450" i="2" a="1"/>
  <c r="D1450" i="2"/>
  <c r="E1450" i="2"/>
  <c r="B1449" i="2" a="1"/>
  <c r="B1449" i="2"/>
  <c r="C1449" i="2"/>
  <c r="D1449" i="2" a="1"/>
  <c r="D1449" i="2"/>
  <c r="E1449" i="2"/>
  <c r="B1448" i="2" a="1"/>
  <c r="B1448" i="2"/>
  <c r="C1448" i="2"/>
  <c r="D1448" i="2" a="1"/>
  <c r="D1448" i="2"/>
  <c r="E1448" i="2"/>
  <c r="B1447" i="2" a="1"/>
  <c r="B1447" i="2"/>
  <c r="C1447" i="2"/>
  <c r="D1447" i="2" a="1"/>
  <c r="D1447" i="2"/>
  <c r="E1447" i="2"/>
  <c r="B1446" i="2" a="1"/>
  <c r="B1446" i="2"/>
  <c r="C1446" i="2"/>
  <c r="D1446" i="2" a="1"/>
  <c r="D1446" i="2"/>
  <c r="E1446" i="2"/>
  <c r="B1445" i="2" a="1"/>
  <c r="B1445" i="2"/>
  <c r="C1445" i="2"/>
  <c r="D1445" i="2" a="1"/>
  <c r="D1445" i="2"/>
  <c r="E1445" i="2"/>
  <c r="B1444" i="2" a="1"/>
  <c r="B1444" i="2"/>
  <c r="C1444" i="2"/>
  <c r="D1444" i="2" a="1"/>
  <c r="D1444" i="2"/>
  <c r="E1444" i="2"/>
  <c r="B1443" i="2" a="1"/>
  <c r="B1443" i="2"/>
  <c r="C1443" i="2"/>
  <c r="D1443" i="2" a="1"/>
  <c r="D1443" i="2"/>
  <c r="E1443" i="2"/>
  <c r="B1442" i="2" a="1"/>
  <c r="B1442" i="2"/>
  <c r="C1442" i="2"/>
  <c r="D1442" i="2" a="1"/>
  <c r="D1442" i="2"/>
  <c r="E1442" i="2"/>
  <c r="B1441" i="2" a="1"/>
  <c r="B1441" i="2"/>
  <c r="C1441" i="2"/>
  <c r="D1441" i="2" a="1"/>
  <c r="D1441" i="2"/>
  <c r="E1441" i="2"/>
  <c r="B1440" i="2" a="1"/>
  <c r="B1440" i="2"/>
  <c r="C1440" i="2"/>
  <c r="D1440" i="2" a="1"/>
  <c r="D1440" i="2"/>
  <c r="E1440" i="2"/>
  <c r="B1439" i="2" a="1"/>
  <c r="B1439" i="2"/>
  <c r="C1439" i="2"/>
  <c r="D1439" i="2" a="1"/>
  <c r="D1439" i="2"/>
  <c r="E1439" i="2"/>
  <c r="B1438" i="2" a="1"/>
  <c r="B1438" i="2"/>
  <c r="C1438" i="2"/>
  <c r="D1438" i="2" a="1"/>
  <c r="D1438" i="2"/>
  <c r="E1438" i="2"/>
  <c r="B1437" i="2" a="1"/>
  <c r="B1437" i="2"/>
  <c r="C1437" i="2"/>
  <c r="D1437" i="2" a="1"/>
  <c r="D1437" i="2"/>
  <c r="E1437" i="2"/>
  <c r="B1436" i="2" a="1"/>
  <c r="B1436" i="2"/>
  <c r="C1436" i="2"/>
  <c r="D1436" i="2" a="1"/>
  <c r="D1436" i="2"/>
  <c r="E1436" i="2"/>
  <c r="B1435" i="2" a="1"/>
  <c r="B1435" i="2"/>
  <c r="C1435" i="2"/>
  <c r="D1435" i="2" a="1"/>
  <c r="D1435" i="2"/>
  <c r="E1435" i="2"/>
  <c r="B1434" i="2" a="1"/>
  <c r="B1434" i="2"/>
  <c r="C1434" i="2"/>
  <c r="D1434" i="2" a="1"/>
  <c r="D1434" i="2"/>
  <c r="E1434" i="2"/>
  <c r="B1433" i="2" a="1"/>
  <c r="B1433" i="2"/>
  <c r="C1433" i="2"/>
  <c r="D1433" i="2" a="1"/>
  <c r="D1433" i="2"/>
  <c r="E1433" i="2"/>
  <c r="B1432" i="2" a="1"/>
  <c r="B1432" i="2"/>
  <c r="C1432" i="2"/>
  <c r="D1432" i="2" a="1"/>
  <c r="D1432" i="2"/>
  <c r="E1432" i="2"/>
  <c r="B1431" i="2" a="1"/>
  <c r="B1431" i="2"/>
  <c r="C1431" i="2"/>
  <c r="D1431" i="2" a="1"/>
  <c r="D1431" i="2"/>
  <c r="E1431" i="2"/>
  <c r="B1430" i="2" a="1"/>
  <c r="B1430" i="2"/>
  <c r="C1430" i="2"/>
  <c r="D1430" i="2" a="1"/>
  <c r="D1430" i="2"/>
  <c r="E1430" i="2"/>
  <c r="B1429" i="2" a="1"/>
  <c r="B1429" i="2"/>
  <c r="C1429" i="2"/>
  <c r="D1429" i="2" a="1"/>
  <c r="D1429" i="2"/>
  <c r="E1429" i="2"/>
  <c r="B1428" i="2" a="1"/>
  <c r="B1428" i="2"/>
  <c r="C1428" i="2"/>
  <c r="D1428" i="2" a="1"/>
  <c r="D1428" i="2"/>
  <c r="E1428" i="2"/>
  <c r="B1427" i="2" a="1"/>
  <c r="B1427" i="2"/>
  <c r="C1427" i="2"/>
  <c r="D1427" i="2" a="1"/>
  <c r="D1427" i="2"/>
  <c r="E1427" i="2"/>
  <c r="B1426" i="2" a="1"/>
  <c r="B1426" i="2"/>
  <c r="C1426" i="2"/>
  <c r="D1426" i="2" a="1"/>
  <c r="D1426" i="2"/>
  <c r="E1426" i="2"/>
  <c r="B1425" i="2" a="1"/>
  <c r="B1425" i="2"/>
  <c r="C1425" i="2"/>
  <c r="D1425" i="2" a="1"/>
  <c r="D1425" i="2"/>
  <c r="E1425" i="2"/>
  <c r="B1424" i="2" a="1"/>
  <c r="B1424" i="2"/>
  <c r="C1424" i="2"/>
  <c r="D1424" i="2" a="1"/>
  <c r="D1424" i="2"/>
  <c r="E1424" i="2"/>
  <c r="B1423" i="2" a="1"/>
  <c r="B1423" i="2"/>
  <c r="C1423" i="2"/>
  <c r="D1423" i="2" a="1"/>
  <c r="D1423" i="2"/>
  <c r="E1423" i="2"/>
  <c r="B1422" i="2" a="1"/>
  <c r="B1422" i="2"/>
  <c r="C1422" i="2"/>
  <c r="D1422" i="2" a="1"/>
  <c r="D1422" i="2"/>
  <c r="E1422" i="2"/>
  <c r="B1421" i="2" a="1"/>
  <c r="B1421" i="2"/>
  <c r="C1421" i="2"/>
  <c r="D1421" i="2" a="1"/>
  <c r="D1421" i="2"/>
  <c r="E1421" i="2"/>
  <c r="B1420" i="2" a="1"/>
  <c r="B1420" i="2"/>
  <c r="C1420" i="2"/>
  <c r="D1420" i="2" a="1"/>
  <c r="D1420" i="2"/>
  <c r="E1420" i="2"/>
  <c r="B1419" i="2" a="1"/>
  <c r="B1419" i="2"/>
  <c r="C1419" i="2"/>
  <c r="D1419" i="2" a="1"/>
  <c r="D1419" i="2"/>
  <c r="E1419" i="2"/>
  <c r="B1418" i="2" a="1"/>
  <c r="B1418" i="2"/>
  <c r="C1418" i="2"/>
  <c r="D1418" i="2" a="1"/>
  <c r="D1418" i="2"/>
  <c r="E1418" i="2"/>
  <c r="B1417" i="2" a="1"/>
  <c r="B1417" i="2"/>
  <c r="C1417" i="2"/>
  <c r="D1417" i="2" a="1"/>
  <c r="D1417" i="2"/>
  <c r="E1417" i="2"/>
  <c r="B1416" i="2" a="1"/>
  <c r="B1416" i="2"/>
  <c r="C1416" i="2"/>
  <c r="D1416" i="2" a="1"/>
  <c r="D1416" i="2"/>
  <c r="E1416" i="2"/>
  <c r="B1415" i="2" a="1"/>
  <c r="B1415" i="2"/>
  <c r="C1415" i="2"/>
  <c r="D1415" i="2" a="1"/>
  <c r="D1415" i="2"/>
  <c r="E1415" i="2"/>
  <c r="B1414" i="2" a="1"/>
  <c r="B1414" i="2"/>
  <c r="C1414" i="2"/>
  <c r="D1414" i="2" a="1"/>
  <c r="D1414" i="2"/>
  <c r="E1414" i="2"/>
  <c r="B1413" i="2" a="1"/>
  <c r="B1413" i="2"/>
  <c r="C1413" i="2"/>
  <c r="D1413" i="2" a="1"/>
  <c r="D1413" i="2"/>
  <c r="E1413" i="2"/>
  <c r="B1412" i="2" a="1"/>
  <c r="B1412" i="2"/>
  <c r="C1412" i="2"/>
  <c r="D1412" i="2" a="1"/>
  <c r="D1412" i="2"/>
  <c r="E1412" i="2"/>
  <c r="B1411" i="2" a="1"/>
  <c r="B1411" i="2"/>
  <c r="C1411" i="2"/>
  <c r="D1411" i="2" a="1"/>
  <c r="D1411" i="2"/>
  <c r="E1411" i="2"/>
  <c r="B1410" i="2" a="1"/>
  <c r="B1410" i="2"/>
  <c r="C1410" i="2"/>
  <c r="D1410" i="2" a="1"/>
  <c r="D1410" i="2"/>
  <c r="E1410" i="2"/>
  <c r="B1409" i="2" a="1"/>
  <c r="B1409" i="2"/>
  <c r="C1409" i="2"/>
  <c r="D1409" i="2" a="1"/>
  <c r="D1409" i="2"/>
  <c r="E1409" i="2"/>
  <c r="B1408" i="2" a="1"/>
  <c r="B1408" i="2"/>
  <c r="C1408" i="2"/>
  <c r="D1408" i="2" a="1"/>
  <c r="D1408" i="2"/>
  <c r="E1408" i="2"/>
  <c r="B1407" i="2" a="1"/>
  <c r="B1407" i="2"/>
  <c r="C1407" i="2"/>
  <c r="D1407" i="2" a="1"/>
  <c r="D1407" i="2"/>
  <c r="E1407" i="2"/>
  <c r="B1406" i="2" a="1"/>
  <c r="B1406" i="2"/>
  <c r="C1406" i="2"/>
  <c r="D1406" i="2" a="1"/>
  <c r="D1406" i="2"/>
  <c r="E1406" i="2"/>
  <c r="B1405" i="2" a="1"/>
  <c r="B1405" i="2"/>
  <c r="C1405" i="2"/>
  <c r="D1405" i="2" a="1"/>
  <c r="D1405" i="2"/>
  <c r="E1405" i="2"/>
  <c r="B1404" i="2" a="1"/>
  <c r="B1404" i="2"/>
  <c r="C1404" i="2"/>
  <c r="D1404" i="2" a="1"/>
  <c r="D1404" i="2"/>
  <c r="E1404" i="2"/>
  <c r="B1403" i="2" a="1"/>
  <c r="B1403" i="2"/>
  <c r="C1403" i="2"/>
  <c r="D1403" i="2" a="1"/>
  <c r="D1403" i="2"/>
  <c r="E1403" i="2"/>
  <c r="B1402" i="2" a="1"/>
  <c r="B1402" i="2"/>
  <c r="C1402" i="2"/>
  <c r="D1402" i="2" a="1"/>
  <c r="D1402" i="2"/>
  <c r="E1402" i="2"/>
  <c r="B1401" i="2" a="1"/>
  <c r="B1401" i="2"/>
  <c r="C1401" i="2"/>
  <c r="D1401" i="2" a="1"/>
  <c r="D1401" i="2"/>
  <c r="E1401" i="2"/>
  <c r="B1400" i="2" a="1"/>
  <c r="B1400" i="2"/>
  <c r="C1400" i="2"/>
  <c r="D1400" i="2" a="1"/>
  <c r="D1400" i="2"/>
  <c r="E1400" i="2"/>
  <c r="B1399" i="2" a="1"/>
  <c r="B1399" i="2"/>
  <c r="C1399" i="2"/>
  <c r="D1399" i="2" a="1"/>
  <c r="D1399" i="2"/>
  <c r="E1399" i="2"/>
  <c r="B1398" i="2" a="1"/>
  <c r="B1398" i="2"/>
  <c r="C1398" i="2"/>
  <c r="D1398" i="2" a="1"/>
  <c r="D1398" i="2"/>
  <c r="E1398" i="2"/>
  <c r="B1397" i="2" a="1"/>
  <c r="B1397" i="2"/>
  <c r="C1397" i="2"/>
  <c r="D1397" i="2" a="1"/>
  <c r="D1397" i="2"/>
  <c r="E1397" i="2"/>
  <c r="B1396" i="2" a="1"/>
  <c r="B1396" i="2"/>
  <c r="C1396" i="2"/>
  <c r="D1396" i="2" a="1"/>
  <c r="D1396" i="2"/>
  <c r="E1396" i="2"/>
  <c r="B1395" i="2" a="1"/>
  <c r="B1395" i="2"/>
  <c r="C1395" i="2"/>
  <c r="D1395" i="2" a="1"/>
  <c r="D1395" i="2"/>
  <c r="E1395" i="2"/>
  <c r="B1394" i="2" a="1"/>
  <c r="B1394" i="2"/>
  <c r="C1394" i="2"/>
  <c r="D1394" i="2" a="1"/>
  <c r="D1394" i="2"/>
  <c r="E1394" i="2"/>
  <c r="B1393" i="2" a="1"/>
  <c r="B1393" i="2"/>
  <c r="C1393" i="2"/>
  <c r="D1393" i="2" a="1"/>
  <c r="D1393" i="2"/>
  <c r="E1393" i="2"/>
  <c r="B1392" i="2" a="1"/>
  <c r="B1392" i="2"/>
  <c r="C1392" i="2"/>
  <c r="D1392" i="2" a="1"/>
  <c r="D1392" i="2"/>
  <c r="E1392" i="2"/>
  <c r="B1391" i="2" a="1"/>
  <c r="B1391" i="2"/>
  <c r="C1391" i="2"/>
  <c r="D1391" i="2" a="1"/>
  <c r="D1391" i="2"/>
  <c r="E1391" i="2"/>
  <c r="B1390" i="2" a="1"/>
  <c r="B1390" i="2"/>
  <c r="C1390" i="2"/>
  <c r="D1390" i="2" a="1"/>
  <c r="D1390" i="2"/>
  <c r="E1390" i="2"/>
  <c r="B1389" i="2" a="1"/>
  <c r="B1389" i="2"/>
  <c r="C1389" i="2"/>
  <c r="D1389" i="2" a="1"/>
  <c r="D1389" i="2"/>
  <c r="E1389" i="2"/>
  <c r="B1388" i="2" a="1"/>
  <c r="B1388" i="2"/>
  <c r="C1388" i="2"/>
  <c r="D1388" i="2" a="1"/>
  <c r="D1388" i="2"/>
  <c r="E1388" i="2"/>
  <c r="B1387" i="2" a="1"/>
  <c r="B1387" i="2"/>
  <c r="C1387" i="2"/>
  <c r="D1387" i="2" a="1"/>
  <c r="D1387" i="2"/>
  <c r="E1387" i="2"/>
  <c r="B1386" i="2" a="1"/>
  <c r="B1386" i="2"/>
  <c r="C1386" i="2"/>
  <c r="D1386" i="2" a="1"/>
  <c r="D1386" i="2"/>
  <c r="E1386" i="2"/>
  <c r="B1385" i="2" a="1"/>
  <c r="B1385" i="2"/>
  <c r="C1385" i="2"/>
  <c r="D1385" i="2" a="1"/>
  <c r="D1385" i="2"/>
  <c r="E1385" i="2"/>
  <c r="B1384" i="2" a="1"/>
  <c r="B1384" i="2"/>
  <c r="C1384" i="2"/>
  <c r="D1384" i="2" a="1"/>
  <c r="D1384" i="2"/>
  <c r="E1384" i="2"/>
  <c r="B1383" i="2" a="1"/>
  <c r="B1383" i="2"/>
  <c r="C1383" i="2"/>
  <c r="D1383" i="2" a="1"/>
  <c r="D1383" i="2"/>
  <c r="E1383" i="2"/>
  <c r="B1382" i="2" a="1"/>
  <c r="B1382" i="2"/>
  <c r="C1382" i="2"/>
  <c r="D1382" i="2" a="1"/>
  <c r="D1382" i="2"/>
  <c r="E1382" i="2"/>
  <c r="B1381" i="2" a="1"/>
  <c r="B1381" i="2"/>
  <c r="C1381" i="2"/>
  <c r="D1381" i="2" a="1"/>
  <c r="D1381" i="2"/>
  <c r="E1381" i="2"/>
  <c r="B1380" i="2" a="1"/>
  <c r="B1380" i="2"/>
  <c r="C1380" i="2"/>
  <c r="D1380" i="2" a="1"/>
  <c r="D1380" i="2"/>
  <c r="E1380" i="2"/>
  <c r="B1379" i="2" a="1"/>
  <c r="B1379" i="2"/>
  <c r="C1379" i="2"/>
  <c r="D1379" i="2" a="1"/>
  <c r="D1379" i="2"/>
  <c r="E1379" i="2"/>
  <c r="B1378" i="2" a="1"/>
  <c r="B1378" i="2"/>
  <c r="C1378" i="2"/>
  <c r="D1378" i="2" a="1"/>
  <c r="D1378" i="2"/>
  <c r="E1378" i="2"/>
  <c r="B1377" i="2" a="1"/>
  <c r="B1377" i="2"/>
  <c r="C1377" i="2"/>
  <c r="D1377" i="2" a="1"/>
  <c r="D1377" i="2"/>
  <c r="E1377" i="2"/>
  <c r="B1376" i="2" a="1"/>
  <c r="B1376" i="2"/>
  <c r="C1376" i="2"/>
  <c r="D1376" i="2" a="1"/>
  <c r="D1376" i="2"/>
  <c r="E1376" i="2"/>
  <c r="B1375" i="2" a="1"/>
  <c r="B1375" i="2"/>
  <c r="C1375" i="2"/>
  <c r="D1375" i="2" a="1"/>
  <c r="D1375" i="2"/>
  <c r="E1375" i="2"/>
  <c r="B1374" i="2" a="1"/>
  <c r="B1374" i="2"/>
  <c r="C1374" i="2"/>
  <c r="D1374" i="2" a="1"/>
  <c r="D1374" i="2"/>
  <c r="E1374" i="2"/>
  <c r="B1373" i="2" a="1"/>
  <c r="B1373" i="2"/>
  <c r="C1373" i="2"/>
  <c r="D1373" i="2" a="1"/>
  <c r="D1373" i="2"/>
  <c r="E1373" i="2"/>
  <c r="B1372" i="2" a="1"/>
  <c r="B1372" i="2"/>
  <c r="C1372" i="2"/>
  <c r="D1372" i="2" a="1"/>
  <c r="D1372" i="2"/>
  <c r="E1372" i="2"/>
  <c r="B1371" i="2" a="1"/>
  <c r="B1371" i="2"/>
  <c r="C1371" i="2"/>
  <c r="D1371" i="2" a="1"/>
  <c r="D1371" i="2"/>
  <c r="E1371" i="2"/>
  <c r="B1370" i="2" a="1"/>
  <c r="B1370" i="2"/>
  <c r="C1370" i="2"/>
  <c r="D1370" i="2" a="1"/>
  <c r="D1370" i="2"/>
  <c r="E1370" i="2"/>
  <c r="B1369" i="2" a="1"/>
  <c r="B1369" i="2"/>
  <c r="C1369" i="2"/>
  <c r="D1369" i="2" a="1"/>
  <c r="D1369" i="2"/>
  <c r="E1369" i="2"/>
  <c r="B1368" i="2" a="1"/>
  <c r="B1368" i="2"/>
  <c r="C1368" i="2"/>
  <c r="D1368" i="2" a="1"/>
  <c r="D1368" i="2"/>
  <c r="E1368" i="2"/>
  <c r="B1367" i="2" a="1"/>
  <c r="B1367" i="2"/>
  <c r="C1367" i="2"/>
  <c r="D1367" i="2" a="1"/>
  <c r="D1367" i="2"/>
  <c r="E1367" i="2"/>
  <c r="B1366" i="2" a="1"/>
  <c r="B1366" i="2"/>
  <c r="C1366" i="2"/>
  <c r="D1366" i="2" a="1"/>
  <c r="D1366" i="2"/>
  <c r="E1366" i="2"/>
  <c r="B1365" i="2" a="1"/>
  <c r="B1365" i="2"/>
  <c r="C1365" i="2"/>
  <c r="D1365" i="2" a="1"/>
  <c r="D1365" i="2"/>
  <c r="E1365" i="2"/>
  <c r="B1364" i="2" a="1"/>
  <c r="B1364" i="2"/>
  <c r="C1364" i="2"/>
  <c r="D1364" i="2" a="1"/>
  <c r="D1364" i="2"/>
  <c r="E1364" i="2"/>
  <c r="B1363" i="2" a="1"/>
  <c r="B1363" i="2"/>
  <c r="C1363" i="2"/>
  <c r="D1363" i="2" a="1"/>
  <c r="D1363" i="2"/>
  <c r="E1363" i="2"/>
  <c r="B1362" i="2" a="1"/>
  <c r="B1362" i="2"/>
  <c r="C1362" i="2"/>
  <c r="D1362" i="2" a="1"/>
  <c r="D1362" i="2"/>
  <c r="E1362" i="2"/>
  <c r="B1361" i="2" a="1"/>
  <c r="B1361" i="2"/>
  <c r="C1361" i="2"/>
  <c r="D1361" i="2" a="1"/>
  <c r="D1361" i="2"/>
  <c r="E1361" i="2"/>
  <c r="B1360" i="2" a="1"/>
  <c r="B1360" i="2"/>
  <c r="C1360" i="2"/>
  <c r="D1360" i="2" a="1"/>
  <c r="D1360" i="2"/>
  <c r="E1360" i="2"/>
  <c r="B1359" i="2" a="1"/>
  <c r="B1359" i="2"/>
  <c r="C1359" i="2"/>
  <c r="D1359" i="2" a="1"/>
  <c r="D1359" i="2"/>
  <c r="E1359" i="2"/>
  <c r="B1358" i="2" a="1"/>
  <c r="B1358" i="2"/>
  <c r="C1358" i="2"/>
  <c r="D1358" i="2" a="1"/>
  <c r="D1358" i="2"/>
  <c r="E1358" i="2"/>
  <c r="B1357" i="2" a="1"/>
  <c r="B1357" i="2"/>
  <c r="C1357" i="2"/>
  <c r="D1357" i="2" a="1"/>
  <c r="D1357" i="2"/>
  <c r="E1357" i="2"/>
  <c r="B1356" i="2" a="1"/>
  <c r="B1356" i="2"/>
  <c r="C1356" i="2"/>
  <c r="D1356" i="2" a="1"/>
  <c r="D1356" i="2"/>
  <c r="E1356" i="2"/>
  <c r="B1355" i="2" a="1"/>
  <c r="B1355" i="2"/>
  <c r="C1355" i="2"/>
  <c r="D1355" i="2" a="1"/>
  <c r="D1355" i="2"/>
  <c r="E1355" i="2"/>
  <c r="B1354" i="2" a="1"/>
  <c r="B1354" i="2"/>
  <c r="C1354" i="2"/>
  <c r="D1354" i="2" a="1"/>
  <c r="D1354" i="2"/>
  <c r="E1354" i="2"/>
  <c r="B1353" i="2" a="1"/>
  <c r="B1353" i="2"/>
  <c r="C1353" i="2"/>
  <c r="D1353" i="2" a="1"/>
  <c r="D1353" i="2"/>
  <c r="E1353" i="2"/>
  <c r="B1352" i="2" a="1"/>
  <c r="B1352" i="2"/>
  <c r="C1352" i="2"/>
  <c r="D1352" i="2" a="1"/>
  <c r="D1352" i="2"/>
  <c r="E1352" i="2"/>
  <c r="B1351" i="2" a="1"/>
  <c r="B1351" i="2"/>
  <c r="C1351" i="2"/>
  <c r="D1351" i="2" a="1"/>
  <c r="D1351" i="2"/>
  <c r="E1351" i="2"/>
  <c r="B1350" i="2" a="1"/>
  <c r="B1350" i="2"/>
  <c r="C1350" i="2"/>
  <c r="D1350" i="2" a="1"/>
  <c r="D1350" i="2"/>
  <c r="E1350" i="2"/>
  <c r="B1349" i="2" a="1"/>
  <c r="B1349" i="2"/>
  <c r="C1349" i="2"/>
  <c r="D1349" i="2" a="1"/>
  <c r="D1349" i="2"/>
  <c r="E1349" i="2"/>
  <c r="B1348" i="2" a="1"/>
  <c r="B1348" i="2"/>
  <c r="C1348" i="2"/>
  <c r="D1348" i="2" a="1"/>
  <c r="D1348" i="2"/>
  <c r="E1348" i="2"/>
  <c r="B1347" i="2" a="1"/>
  <c r="B1347" i="2"/>
  <c r="C1347" i="2"/>
  <c r="D1347" i="2" a="1"/>
  <c r="D1347" i="2"/>
  <c r="E1347" i="2"/>
  <c r="B1346" i="2" a="1"/>
  <c r="B1346" i="2"/>
  <c r="C1346" i="2"/>
  <c r="D1346" i="2" a="1"/>
  <c r="D1346" i="2"/>
  <c r="E1346" i="2"/>
  <c r="B1345" i="2" a="1"/>
  <c r="B1345" i="2"/>
  <c r="C1345" i="2"/>
  <c r="D1345" i="2" a="1"/>
  <c r="D1345" i="2"/>
  <c r="E1345" i="2"/>
  <c r="B1344" i="2" a="1"/>
  <c r="B1344" i="2"/>
  <c r="C1344" i="2"/>
  <c r="D1344" i="2" a="1"/>
  <c r="D1344" i="2"/>
  <c r="E1344" i="2"/>
  <c r="B1343" i="2" a="1"/>
  <c r="B1343" i="2"/>
  <c r="C1343" i="2"/>
  <c r="D1343" i="2" a="1"/>
  <c r="D1343" i="2"/>
  <c r="E1343" i="2"/>
  <c r="B1342" i="2" a="1"/>
  <c r="B1342" i="2"/>
  <c r="C1342" i="2"/>
  <c r="D1342" i="2" a="1"/>
  <c r="D1342" i="2"/>
  <c r="E1342" i="2"/>
  <c r="B1341" i="2" a="1"/>
  <c r="B1341" i="2"/>
  <c r="C1341" i="2"/>
  <c r="D1341" i="2" a="1"/>
  <c r="D1341" i="2"/>
  <c r="E1341" i="2"/>
  <c r="B1340" i="2" a="1"/>
  <c r="B1340" i="2"/>
  <c r="C1340" i="2"/>
  <c r="D1340" i="2" a="1"/>
  <c r="D1340" i="2"/>
  <c r="E1340" i="2"/>
  <c r="B1339" i="2" a="1"/>
  <c r="B1339" i="2"/>
  <c r="C1339" i="2"/>
  <c r="D1339" i="2" a="1"/>
  <c r="D1339" i="2"/>
  <c r="E1339" i="2"/>
  <c r="B1338" i="2" a="1"/>
  <c r="B1338" i="2"/>
  <c r="C1338" i="2"/>
  <c r="D1338" i="2" a="1"/>
  <c r="D1338" i="2"/>
  <c r="E1338" i="2"/>
  <c r="B1337" i="2" a="1"/>
  <c r="B1337" i="2"/>
  <c r="C1337" i="2"/>
  <c r="D1337" i="2" a="1"/>
  <c r="D1337" i="2"/>
  <c r="E1337" i="2"/>
  <c r="B1336" i="2" a="1"/>
  <c r="B1336" i="2"/>
  <c r="C1336" i="2"/>
  <c r="D1336" i="2" a="1"/>
  <c r="D1336" i="2"/>
  <c r="E1336" i="2"/>
  <c r="B1335" i="2" a="1"/>
  <c r="B1335" i="2"/>
  <c r="C1335" i="2"/>
  <c r="D1335" i="2" a="1"/>
  <c r="D1335" i="2"/>
  <c r="E1335" i="2"/>
  <c r="B1334" i="2" a="1"/>
  <c r="B1334" i="2"/>
  <c r="C1334" i="2"/>
  <c r="D1334" i="2" a="1"/>
  <c r="D1334" i="2"/>
  <c r="E1334" i="2"/>
  <c r="B1333" i="2" a="1"/>
  <c r="B1333" i="2"/>
  <c r="C1333" i="2"/>
  <c r="D1333" i="2" a="1"/>
  <c r="D1333" i="2"/>
  <c r="E1333" i="2"/>
  <c r="B1332" i="2" a="1"/>
  <c r="B1332" i="2"/>
  <c r="C1332" i="2"/>
  <c r="D1332" i="2" a="1"/>
  <c r="D1332" i="2"/>
  <c r="E1332" i="2"/>
  <c r="B1331" i="2" a="1"/>
  <c r="B1331" i="2"/>
  <c r="C1331" i="2"/>
  <c r="D1331" i="2" a="1"/>
  <c r="D1331" i="2"/>
  <c r="E1331" i="2"/>
  <c r="B1330" i="2" a="1"/>
  <c r="B1330" i="2"/>
  <c r="C1330" i="2"/>
  <c r="D1330" i="2" a="1"/>
  <c r="D1330" i="2"/>
  <c r="E1330" i="2"/>
  <c r="B1329" i="2" a="1"/>
  <c r="B1329" i="2"/>
  <c r="C1329" i="2"/>
  <c r="D1329" i="2" a="1"/>
  <c r="D1329" i="2"/>
  <c r="E1329" i="2"/>
  <c r="B1328" i="2" a="1"/>
  <c r="B1328" i="2"/>
  <c r="C1328" i="2"/>
  <c r="D1328" i="2" a="1"/>
  <c r="D1328" i="2"/>
  <c r="E1328" i="2"/>
  <c r="B1327" i="2" a="1"/>
  <c r="B1327" i="2"/>
  <c r="C1327" i="2"/>
  <c r="D1327" i="2" a="1"/>
  <c r="D1327" i="2"/>
  <c r="E1327" i="2"/>
  <c r="B1326" i="2" a="1"/>
  <c r="B1326" i="2"/>
  <c r="C1326" i="2"/>
  <c r="D1326" i="2" a="1"/>
  <c r="D1326" i="2"/>
  <c r="E1326" i="2"/>
  <c r="B1325" i="2" a="1"/>
  <c r="B1325" i="2"/>
  <c r="C1325" i="2"/>
  <c r="D1325" i="2" a="1"/>
  <c r="D1325" i="2"/>
  <c r="E1325" i="2"/>
  <c r="B1324" i="2" a="1"/>
  <c r="B1324" i="2"/>
  <c r="C1324" i="2"/>
  <c r="D1324" i="2" a="1"/>
  <c r="D1324" i="2"/>
  <c r="E1324" i="2"/>
  <c r="B1323" i="2" a="1"/>
  <c r="B1323" i="2"/>
  <c r="C1323" i="2"/>
  <c r="D1323" i="2" a="1"/>
  <c r="D1323" i="2"/>
  <c r="E1323" i="2"/>
  <c r="B1322" i="2" a="1"/>
  <c r="B1322" i="2"/>
  <c r="C1322" i="2"/>
  <c r="D1322" i="2" a="1"/>
  <c r="D1322" i="2"/>
  <c r="E1322" i="2"/>
  <c r="B1321" i="2" a="1"/>
  <c r="B1321" i="2"/>
  <c r="C1321" i="2"/>
  <c r="D1321" i="2" a="1"/>
  <c r="D1321" i="2"/>
  <c r="E1321" i="2"/>
  <c r="B1320" i="2" a="1"/>
  <c r="B1320" i="2"/>
  <c r="C1320" i="2"/>
  <c r="D1320" i="2" a="1"/>
  <c r="D1320" i="2"/>
  <c r="E1320" i="2"/>
  <c r="B1319" i="2" a="1"/>
  <c r="B1319" i="2"/>
  <c r="C1319" i="2"/>
  <c r="D1319" i="2" a="1"/>
  <c r="D1319" i="2"/>
  <c r="E1319" i="2"/>
  <c r="B1318" i="2" a="1"/>
  <c r="B1318" i="2"/>
  <c r="C1318" i="2"/>
  <c r="D1318" i="2" a="1"/>
  <c r="D1318" i="2"/>
  <c r="E1318" i="2"/>
  <c r="B1317" i="2" a="1"/>
  <c r="B1317" i="2"/>
  <c r="C1317" i="2"/>
  <c r="D1317" i="2" a="1"/>
  <c r="D1317" i="2"/>
  <c r="E1317" i="2"/>
  <c r="B1316" i="2" a="1"/>
  <c r="B1316" i="2"/>
  <c r="C1316" i="2"/>
  <c r="D1316" i="2" a="1"/>
  <c r="D1316" i="2"/>
  <c r="E1316" i="2"/>
  <c r="B1315" i="2" a="1"/>
  <c r="B1315" i="2"/>
  <c r="C1315" i="2"/>
  <c r="D1315" i="2" a="1"/>
  <c r="D1315" i="2"/>
  <c r="E1315" i="2"/>
  <c r="B1314" i="2" a="1"/>
  <c r="B1314" i="2"/>
  <c r="C1314" i="2"/>
  <c r="D1314" i="2" a="1"/>
  <c r="D1314" i="2"/>
  <c r="E1314" i="2"/>
  <c r="B1313" i="2" a="1"/>
  <c r="B1313" i="2"/>
  <c r="C1313" i="2"/>
  <c r="D1313" i="2" a="1"/>
  <c r="D1313" i="2"/>
  <c r="E1313" i="2"/>
  <c r="B1312" i="2" a="1"/>
  <c r="B1312" i="2"/>
  <c r="C1312" i="2"/>
  <c r="D1312" i="2" a="1"/>
  <c r="D1312" i="2"/>
  <c r="E1312" i="2"/>
  <c r="B1311" i="2" a="1"/>
  <c r="B1311" i="2"/>
  <c r="C1311" i="2"/>
  <c r="D1311" i="2" a="1"/>
  <c r="D1311" i="2"/>
  <c r="E1311" i="2"/>
  <c r="B1310" i="2" a="1"/>
  <c r="B1310" i="2"/>
  <c r="C1310" i="2"/>
  <c r="D1310" i="2" a="1"/>
  <c r="D1310" i="2"/>
  <c r="E1310" i="2"/>
  <c r="B1309" i="2" a="1"/>
  <c r="B1309" i="2"/>
  <c r="C1309" i="2"/>
  <c r="D1309" i="2" a="1"/>
  <c r="D1309" i="2"/>
  <c r="E1309" i="2"/>
  <c r="B1308" i="2" a="1"/>
  <c r="B1308" i="2"/>
  <c r="C1308" i="2"/>
  <c r="D1308" i="2" a="1"/>
  <c r="D1308" i="2"/>
  <c r="E1308" i="2"/>
  <c r="B1307" i="2" a="1"/>
  <c r="B1307" i="2"/>
  <c r="C1307" i="2"/>
  <c r="D1307" i="2" a="1"/>
  <c r="D1307" i="2"/>
  <c r="E1307" i="2"/>
  <c r="B1306" i="2" a="1"/>
  <c r="B1306" i="2"/>
  <c r="C1306" i="2"/>
  <c r="D1306" i="2" a="1"/>
  <c r="D1306" i="2"/>
  <c r="E1306" i="2"/>
  <c r="B1305" i="2" a="1"/>
  <c r="B1305" i="2"/>
  <c r="C1305" i="2"/>
  <c r="D1305" i="2" a="1"/>
  <c r="D1305" i="2"/>
  <c r="E1305" i="2"/>
  <c r="B1304" i="2" a="1"/>
  <c r="B1304" i="2"/>
  <c r="C1304" i="2"/>
  <c r="D1304" i="2" a="1"/>
  <c r="D1304" i="2"/>
  <c r="E1304" i="2"/>
  <c r="B1303" i="2" a="1"/>
  <c r="B1303" i="2"/>
  <c r="C1303" i="2"/>
  <c r="D1303" i="2" a="1"/>
  <c r="D1303" i="2"/>
  <c r="E1303" i="2"/>
  <c r="B1302" i="2" a="1"/>
  <c r="B1302" i="2"/>
  <c r="C1302" i="2"/>
  <c r="D1302" i="2" a="1"/>
  <c r="D1302" i="2"/>
  <c r="E1302" i="2"/>
  <c r="B1301" i="2" a="1"/>
  <c r="B1301" i="2"/>
  <c r="C1301" i="2"/>
  <c r="D1301" i="2" a="1"/>
  <c r="D1301" i="2"/>
  <c r="E1301" i="2"/>
  <c r="B1300" i="2" a="1"/>
  <c r="B1300" i="2"/>
  <c r="C1300" i="2"/>
  <c r="D1300" i="2" a="1"/>
  <c r="D1300" i="2"/>
  <c r="E1300" i="2"/>
  <c r="B1299" i="2" a="1"/>
  <c r="B1299" i="2"/>
  <c r="C1299" i="2"/>
  <c r="D1299" i="2" a="1"/>
  <c r="D1299" i="2"/>
  <c r="E1299" i="2"/>
  <c r="B1298" i="2" a="1"/>
  <c r="B1298" i="2"/>
  <c r="C1298" i="2"/>
  <c r="D1298" i="2" a="1"/>
  <c r="D1298" i="2"/>
  <c r="E1298" i="2"/>
  <c r="B1297" i="2" a="1"/>
  <c r="B1297" i="2"/>
  <c r="C1297" i="2"/>
  <c r="D1297" i="2" a="1"/>
  <c r="D1297" i="2"/>
  <c r="E1297" i="2"/>
  <c r="B1296" i="2" a="1"/>
  <c r="B1296" i="2"/>
  <c r="C1296" i="2"/>
  <c r="D1296" i="2" a="1"/>
  <c r="D1296" i="2"/>
  <c r="E1296" i="2"/>
  <c r="B1295" i="2" a="1"/>
  <c r="B1295" i="2"/>
  <c r="C1295" i="2"/>
  <c r="D1295" i="2" a="1"/>
  <c r="D1295" i="2"/>
  <c r="E1295" i="2"/>
  <c r="B1294" i="2" a="1"/>
  <c r="B1294" i="2"/>
  <c r="C1294" i="2"/>
  <c r="D1294" i="2" a="1"/>
  <c r="D1294" i="2"/>
  <c r="E1294" i="2"/>
  <c r="B1293" i="2" a="1"/>
  <c r="B1293" i="2"/>
  <c r="C1293" i="2"/>
  <c r="D1293" i="2" a="1"/>
  <c r="D1293" i="2"/>
  <c r="E1293" i="2"/>
  <c r="B1292" i="2" a="1"/>
  <c r="B1292" i="2"/>
  <c r="C1292" i="2"/>
  <c r="D1292" i="2" a="1"/>
  <c r="D1292" i="2"/>
  <c r="E1292" i="2"/>
  <c r="B1291" i="2" a="1"/>
  <c r="B1291" i="2"/>
  <c r="C1291" i="2"/>
  <c r="D1291" i="2" a="1"/>
  <c r="D1291" i="2"/>
  <c r="E1291" i="2"/>
  <c r="B1290" i="2" a="1"/>
  <c r="B1290" i="2"/>
  <c r="C1290" i="2"/>
  <c r="D1290" i="2" a="1"/>
  <c r="D1290" i="2"/>
  <c r="E1290" i="2"/>
  <c r="B1289" i="2" a="1"/>
  <c r="B1289" i="2"/>
  <c r="C1289" i="2"/>
  <c r="D1289" i="2" a="1"/>
  <c r="D1289" i="2"/>
  <c r="E1289" i="2"/>
  <c r="B1288" i="2" a="1"/>
  <c r="B1288" i="2"/>
  <c r="C1288" i="2"/>
  <c r="D1288" i="2" a="1"/>
  <c r="D1288" i="2"/>
  <c r="E1288" i="2"/>
  <c r="B1287" i="2" a="1"/>
  <c r="B1287" i="2"/>
  <c r="C1287" i="2"/>
  <c r="D1287" i="2" a="1"/>
  <c r="D1287" i="2"/>
  <c r="E1287" i="2"/>
  <c r="B1286" i="2" a="1"/>
  <c r="B1286" i="2"/>
  <c r="C1286" i="2"/>
  <c r="D1286" i="2" a="1"/>
  <c r="D1286" i="2"/>
  <c r="E1286" i="2"/>
  <c r="B1285" i="2" a="1"/>
  <c r="B1285" i="2"/>
  <c r="C1285" i="2"/>
  <c r="D1285" i="2" a="1"/>
  <c r="D1285" i="2"/>
  <c r="E1285" i="2"/>
  <c r="B1284" i="2" a="1"/>
  <c r="B1284" i="2"/>
  <c r="C1284" i="2"/>
  <c r="D1284" i="2" a="1"/>
  <c r="D1284" i="2"/>
  <c r="E1284" i="2"/>
  <c r="B1283" i="2" a="1"/>
  <c r="B1283" i="2"/>
  <c r="C1283" i="2"/>
  <c r="D1283" i="2" a="1"/>
  <c r="D1283" i="2"/>
  <c r="E1283" i="2"/>
  <c r="B1282" i="2" a="1"/>
  <c r="B1282" i="2"/>
  <c r="C1282" i="2"/>
  <c r="D1282" i="2" a="1"/>
  <c r="D1282" i="2"/>
  <c r="E1282" i="2"/>
  <c r="B1281" i="2" a="1"/>
  <c r="B1281" i="2"/>
  <c r="C1281" i="2"/>
  <c r="D1281" i="2" a="1"/>
  <c r="D1281" i="2"/>
  <c r="E1281" i="2"/>
  <c r="B1280" i="2" a="1"/>
  <c r="B1280" i="2"/>
  <c r="C1280" i="2"/>
  <c r="D1280" i="2" a="1"/>
  <c r="D1280" i="2"/>
  <c r="E1280" i="2"/>
  <c r="B1279" i="2" a="1"/>
  <c r="B1279" i="2"/>
  <c r="C1279" i="2"/>
  <c r="D1279" i="2" a="1"/>
  <c r="D1279" i="2"/>
  <c r="E1279" i="2"/>
  <c r="B1278" i="2" a="1"/>
  <c r="B1278" i="2"/>
  <c r="C1278" i="2"/>
  <c r="D1278" i="2" a="1"/>
  <c r="D1278" i="2"/>
  <c r="E1278" i="2"/>
  <c r="B1277" i="2" a="1"/>
  <c r="B1277" i="2"/>
  <c r="C1277" i="2"/>
  <c r="D1277" i="2" a="1"/>
  <c r="D1277" i="2"/>
  <c r="E1277" i="2"/>
  <c r="B1276" i="2" a="1"/>
  <c r="B1276" i="2"/>
  <c r="C1276" i="2"/>
  <c r="D1276" i="2" a="1"/>
  <c r="D1276" i="2"/>
  <c r="E1276" i="2"/>
  <c r="B1275" i="2" a="1"/>
  <c r="B1275" i="2"/>
  <c r="C1275" i="2"/>
  <c r="D1275" i="2" a="1"/>
  <c r="D1275" i="2"/>
  <c r="E1275" i="2"/>
  <c r="B1274" i="2" a="1"/>
  <c r="B1274" i="2"/>
  <c r="C1274" i="2"/>
  <c r="D1274" i="2" a="1"/>
  <c r="D1274" i="2"/>
  <c r="E1274" i="2"/>
  <c r="B1273" i="2" a="1"/>
  <c r="B1273" i="2"/>
  <c r="C1273" i="2"/>
  <c r="D1273" i="2" a="1"/>
  <c r="D1273" i="2"/>
  <c r="E1273" i="2"/>
  <c r="B1272" i="2" a="1"/>
  <c r="B1272" i="2"/>
  <c r="C1272" i="2"/>
  <c r="D1272" i="2" a="1"/>
  <c r="D1272" i="2"/>
  <c r="E1272" i="2"/>
  <c r="B1271" i="2" a="1"/>
  <c r="B1271" i="2"/>
  <c r="C1271" i="2"/>
  <c r="D1271" i="2" a="1"/>
  <c r="D1271" i="2"/>
  <c r="E1271" i="2"/>
  <c r="B1270" i="2" a="1"/>
  <c r="B1270" i="2"/>
  <c r="C1270" i="2"/>
  <c r="D1270" i="2" a="1"/>
  <c r="D1270" i="2"/>
  <c r="E1270" i="2"/>
  <c r="B1269" i="2" a="1"/>
  <c r="B1269" i="2"/>
  <c r="C1269" i="2"/>
  <c r="D1269" i="2" a="1"/>
  <c r="D1269" i="2"/>
  <c r="E1269" i="2"/>
  <c r="B1268" i="2" a="1"/>
  <c r="B1268" i="2"/>
  <c r="C1268" i="2"/>
  <c r="D1268" i="2" a="1"/>
  <c r="D1268" i="2"/>
  <c r="E1268" i="2"/>
  <c r="B1267" i="2" a="1"/>
  <c r="B1267" i="2"/>
  <c r="C1267" i="2"/>
  <c r="D1267" i="2" a="1"/>
  <c r="D1267" i="2"/>
  <c r="E1267" i="2"/>
  <c r="B1266" i="2" a="1"/>
  <c r="B1266" i="2"/>
  <c r="C1266" i="2"/>
  <c r="D1266" i="2" a="1"/>
  <c r="D1266" i="2"/>
  <c r="E1266" i="2"/>
  <c r="B1265" i="2" a="1"/>
  <c r="B1265" i="2"/>
  <c r="C1265" i="2"/>
  <c r="D1265" i="2" a="1"/>
  <c r="D1265" i="2"/>
  <c r="E1265" i="2"/>
  <c r="B1264" i="2" a="1"/>
  <c r="B1264" i="2"/>
  <c r="C1264" i="2"/>
  <c r="D1264" i="2" a="1"/>
  <c r="D1264" i="2"/>
  <c r="E1264" i="2"/>
  <c r="B1263" i="2" a="1"/>
  <c r="B1263" i="2"/>
  <c r="C1263" i="2"/>
  <c r="D1263" i="2" a="1"/>
  <c r="D1263" i="2"/>
  <c r="E1263" i="2"/>
  <c r="B1262" i="2" a="1"/>
  <c r="B1262" i="2"/>
  <c r="C1262" i="2"/>
  <c r="D1262" i="2" a="1"/>
  <c r="D1262" i="2"/>
  <c r="E1262" i="2"/>
  <c r="B1261" i="2" a="1"/>
  <c r="B1261" i="2"/>
  <c r="C1261" i="2"/>
  <c r="D1261" i="2" a="1"/>
  <c r="D1261" i="2"/>
  <c r="E1261" i="2"/>
  <c r="B1260" i="2" a="1"/>
  <c r="B1260" i="2"/>
  <c r="C1260" i="2"/>
  <c r="D1260" i="2" a="1"/>
  <c r="D1260" i="2"/>
  <c r="E1260" i="2"/>
  <c r="B1259" i="2" a="1"/>
  <c r="B1259" i="2"/>
  <c r="C1259" i="2"/>
  <c r="D1259" i="2" a="1"/>
  <c r="D1259" i="2"/>
  <c r="E1259" i="2"/>
  <c r="B1258" i="2" a="1"/>
  <c r="B1258" i="2"/>
  <c r="C1258" i="2"/>
  <c r="D1258" i="2" a="1"/>
  <c r="D1258" i="2"/>
  <c r="E1258" i="2"/>
  <c r="B1257" i="2" a="1"/>
  <c r="B1257" i="2"/>
  <c r="C1257" i="2"/>
  <c r="D1257" i="2" a="1"/>
  <c r="D1257" i="2"/>
  <c r="E1257" i="2"/>
  <c r="B1256" i="2" a="1"/>
  <c r="B1256" i="2"/>
  <c r="C1256" i="2"/>
  <c r="D1256" i="2" a="1"/>
  <c r="D1256" i="2"/>
  <c r="E1256" i="2"/>
  <c r="B1255" i="2" a="1"/>
  <c r="B1255" i="2"/>
  <c r="C1255" i="2"/>
  <c r="D1255" i="2" a="1"/>
  <c r="D1255" i="2"/>
  <c r="E1255" i="2"/>
  <c r="B1254" i="2" a="1"/>
  <c r="B1254" i="2"/>
  <c r="C1254" i="2"/>
  <c r="D1254" i="2" a="1"/>
  <c r="D1254" i="2"/>
  <c r="E1254" i="2"/>
  <c r="B1253" i="2" a="1"/>
  <c r="B1253" i="2"/>
  <c r="C1253" i="2"/>
  <c r="D1253" i="2" a="1"/>
  <c r="D1253" i="2"/>
  <c r="E1253" i="2"/>
  <c r="B1252" i="2" a="1"/>
  <c r="B1252" i="2"/>
  <c r="C1252" i="2"/>
  <c r="D1252" i="2" a="1"/>
  <c r="D1252" i="2"/>
  <c r="E1252" i="2"/>
  <c r="B1251" i="2" a="1"/>
  <c r="B1251" i="2"/>
  <c r="C1251" i="2"/>
  <c r="D1251" i="2" a="1"/>
  <c r="D1251" i="2"/>
  <c r="E1251" i="2"/>
  <c r="B1250" i="2" a="1"/>
  <c r="B1250" i="2"/>
  <c r="C1250" i="2"/>
  <c r="D1250" i="2" a="1"/>
  <c r="D1250" i="2"/>
  <c r="E1250" i="2"/>
  <c r="B1249" i="2" a="1"/>
  <c r="B1249" i="2"/>
  <c r="C1249" i="2"/>
  <c r="D1249" i="2" a="1"/>
  <c r="D1249" i="2"/>
  <c r="E1249" i="2"/>
  <c r="B1248" i="2" a="1"/>
  <c r="B1248" i="2"/>
  <c r="C1248" i="2"/>
  <c r="D1248" i="2" a="1"/>
  <c r="D1248" i="2"/>
  <c r="E1248" i="2"/>
  <c r="B1247" i="2" a="1"/>
  <c r="B1247" i="2"/>
  <c r="C1247" i="2"/>
  <c r="D1247" i="2" a="1"/>
  <c r="D1247" i="2"/>
  <c r="E1247" i="2"/>
  <c r="B1246" i="2" a="1"/>
  <c r="B1246" i="2"/>
  <c r="C1246" i="2"/>
  <c r="D1246" i="2" a="1"/>
  <c r="D1246" i="2"/>
  <c r="E1246" i="2"/>
  <c r="B1245" i="2" a="1"/>
  <c r="B1245" i="2"/>
  <c r="C1245" i="2"/>
  <c r="D1245" i="2" a="1"/>
  <c r="D1245" i="2"/>
  <c r="E1245" i="2"/>
  <c r="B1244" i="2" a="1"/>
  <c r="B1244" i="2"/>
  <c r="C1244" i="2"/>
  <c r="D1244" i="2" a="1"/>
  <c r="D1244" i="2"/>
  <c r="E1244" i="2"/>
  <c r="B1243" i="2" a="1"/>
  <c r="B1243" i="2"/>
  <c r="C1243" i="2"/>
  <c r="D1243" i="2" a="1"/>
  <c r="D1243" i="2"/>
  <c r="E1243" i="2"/>
  <c r="B1242" i="2" a="1"/>
  <c r="B1242" i="2"/>
  <c r="C1242" i="2"/>
  <c r="D1242" i="2" a="1"/>
  <c r="D1242" i="2"/>
  <c r="E1242" i="2"/>
  <c r="B1241" i="2" a="1"/>
  <c r="B1241" i="2"/>
  <c r="C1241" i="2"/>
  <c r="D1241" i="2" a="1"/>
  <c r="D1241" i="2"/>
  <c r="E1241" i="2"/>
  <c r="B1240" i="2" a="1"/>
  <c r="B1240" i="2"/>
  <c r="C1240" i="2"/>
  <c r="D1240" i="2" a="1"/>
  <c r="D1240" i="2"/>
  <c r="E1240" i="2"/>
  <c r="B1239" i="2" a="1"/>
  <c r="B1239" i="2"/>
  <c r="C1239" i="2"/>
  <c r="D1239" i="2" a="1"/>
  <c r="D1239" i="2"/>
  <c r="E1239" i="2"/>
  <c r="B1238" i="2" a="1"/>
  <c r="B1238" i="2"/>
  <c r="C1238" i="2"/>
  <c r="D1238" i="2" a="1"/>
  <c r="D1238" i="2"/>
  <c r="E1238" i="2"/>
  <c r="B1237" i="2" a="1"/>
  <c r="B1237" i="2"/>
  <c r="C1237" i="2"/>
  <c r="D1237" i="2" a="1"/>
  <c r="D1237" i="2"/>
  <c r="E1237" i="2"/>
  <c r="B1236" i="2" a="1"/>
  <c r="B1236" i="2"/>
  <c r="C1236" i="2"/>
  <c r="D1236" i="2" a="1"/>
  <c r="D1236" i="2"/>
  <c r="E1236" i="2"/>
  <c r="B1235" i="2" a="1"/>
  <c r="B1235" i="2"/>
  <c r="C1235" i="2"/>
  <c r="D1235" i="2" a="1"/>
  <c r="D1235" i="2"/>
  <c r="E1235" i="2"/>
  <c r="B1234" i="2" a="1"/>
  <c r="B1234" i="2"/>
  <c r="C1234" i="2"/>
  <c r="D1234" i="2" a="1"/>
  <c r="D1234" i="2"/>
  <c r="E1234" i="2"/>
  <c r="B1233" i="2" a="1"/>
  <c r="B1233" i="2"/>
  <c r="C1233" i="2"/>
  <c r="D1233" i="2" a="1"/>
  <c r="D1233" i="2"/>
  <c r="E1233" i="2"/>
  <c r="B1232" i="2" a="1"/>
  <c r="B1232" i="2"/>
  <c r="C1232" i="2"/>
  <c r="D1232" i="2" a="1"/>
  <c r="D1232" i="2"/>
  <c r="E1232" i="2"/>
  <c r="B1231" i="2" a="1"/>
  <c r="B1231" i="2"/>
  <c r="C1231" i="2"/>
  <c r="D1231" i="2" a="1"/>
  <c r="D1231" i="2"/>
  <c r="E1231" i="2"/>
  <c r="B1230" i="2" a="1"/>
  <c r="B1230" i="2"/>
  <c r="C1230" i="2"/>
  <c r="D1230" i="2" a="1"/>
  <c r="D1230" i="2"/>
  <c r="E1230" i="2"/>
  <c r="B1229" i="2" a="1"/>
  <c r="B1229" i="2"/>
  <c r="C1229" i="2"/>
  <c r="D1229" i="2" a="1"/>
  <c r="D1229" i="2"/>
  <c r="E1229" i="2"/>
  <c r="B1228" i="2" a="1"/>
  <c r="B1228" i="2"/>
  <c r="C1228" i="2"/>
  <c r="D1228" i="2" a="1"/>
  <c r="D1228" i="2"/>
  <c r="E1228" i="2"/>
  <c r="B1227" i="2" a="1"/>
  <c r="B1227" i="2"/>
  <c r="C1227" i="2"/>
  <c r="D1227" i="2" a="1"/>
  <c r="D1227" i="2"/>
  <c r="E1227" i="2"/>
  <c r="B1226" i="2" a="1"/>
  <c r="B1226" i="2"/>
  <c r="C1226" i="2"/>
  <c r="D1226" i="2" a="1"/>
  <c r="D1226" i="2"/>
  <c r="E1226" i="2"/>
  <c r="B1225" i="2" a="1"/>
  <c r="B1225" i="2"/>
  <c r="C1225" i="2"/>
  <c r="D1225" i="2" a="1"/>
  <c r="D1225" i="2"/>
  <c r="E1225" i="2"/>
  <c r="B1224" i="2" a="1"/>
  <c r="B1224" i="2"/>
  <c r="C1224" i="2"/>
  <c r="D1224" i="2" a="1"/>
  <c r="D1224" i="2"/>
  <c r="E1224" i="2"/>
  <c r="B1223" i="2" a="1"/>
  <c r="B1223" i="2"/>
  <c r="C1223" i="2"/>
  <c r="D1223" i="2" a="1"/>
  <c r="D1223" i="2"/>
  <c r="E1223" i="2"/>
  <c r="B1222" i="2" a="1"/>
  <c r="B1222" i="2"/>
  <c r="C1222" i="2"/>
  <c r="D1222" i="2" a="1"/>
  <c r="D1222" i="2"/>
  <c r="E1222" i="2"/>
  <c r="B1221" i="2" a="1"/>
  <c r="B1221" i="2"/>
  <c r="C1221" i="2"/>
  <c r="D1221" i="2" a="1"/>
  <c r="D1221" i="2"/>
  <c r="E1221" i="2"/>
  <c r="B1220" i="2" a="1"/>
  <c r="B1220" i="2"/>
  <c r="C1220" i="2"/>
  <c r="D1220" i="2" a="1"/>
  <c r="D1220" i="2"/>
  <c r="E1220" i="2"/>
  <c r="B1219" i="2" a="1"/>
  <c r="B1219" i="2"/>
  <c r="C1219" i="2"/>
  <c r="D1219" i="2" a="1"/>
  <c r="D1219" i="2"/>
  <c r="E1219" i="2"/>
  <c r="B1218" i="2" a="1"/>
  <c r="B1218" i="2"/>
  <c r="C1218" i="2"/>
  <c r="D1218" i="2" a="1"/>
  <c r="D1218" i="2"/>
  <c r="E1218" i="2"/>
  <c r="B1217" i="2" a="1"/>
  <c r="B1217" i="2"/>
  <c r="C1217" i="2"/>
  <c r="D1217" i="2" a="1"/>
  <c r="D1217" i="2"/>
  <c r="E1217" i="2"/>
  <c r="B1216" i="2" a="1"/>
  <c r="B1216" i="2"/>
  <c r="C1216" i="2"/>
  <c r="D1216" i="2" a="1"/>
  <c r="D1216" i="2"/>
  <c r="E1216" i="2"/>
  <c r="B1215" i="2" a="1"/>
  <c r="B1215" i="2"/>
  <c r="C1215" i="2"/>
  <c r="D1215" i="2" a="1"/>
  <c r="D1215" i="2"/>
  <c r="E1215" i="2"/>
  <c r="B1214" i="2" a="1"/>
  <c r="B1214" i="2"/>
  <c r="C1214" i="2"/>
  <c r="D1214" i="2" a="1"/>
  <c r="D1214" i="2"/>
  <c r="E1214" i="2"/>
  <c r="B1213" i="2" a="1"/>
  <c r="B1213" i="2"/>
  <c r="C1213" i="2"/>
  <c r="D1213" i="2" a="1"/>
  <c r="D1213" i="2"/>
  <c r="E1213" i="2"/>
  <c r="B1212" i="2" a="1"/>
  <c r="B1212" i="2"/>
  <c r="C1212" i="2"/>
  <c r="D1212" i="2" a="1"/>
  <c r="D1212" i="2"/>
  <c r="E1212" i="2"/>
  <c r="B1211" i="2" a="1"/>
  <c r="B1211" i="2"/>
  <c r="C1211" i="2"/>
  <c r="D1211" i="2" a="1"/>
  <c r="D1211" i="2"/>
  <c r="E1211" i="2"/>
  <c r="B1210" i="2" a="1"/>
  <c r="B1210" i="2"/>
  <c r="C1210" i="2"/>
  <c r="D1210" i="2" a="1"/>
  <c r="D1210" i="2"/>
  <c r="E1210" i="2"/>
  <c r="B1209" i="2" a="1"/>
  <c r="B1209" i="2"/>
  <c r="C1209" i="2"/>
  <c r="D1209" i="2" a="1"/>
  <c r="D1209" i="2"/>
  <c r="E1209" i="2"/>
  <c r="B1208" i="2" a="1"/>
  <c r="B1208" i="2"/>
  <c r="C1208" i="2"/>
  <c r="D1208" i="2" a="1"/>
  <c r="D1208" i="2"/>
  <c r="E1208" i="2"/>
  <c r="B1207" i="2" a="1"/>
  <c r="B1207" i="2"/>
  <c r="C1207" i="2"/>
  <c r="D1207" i="2" a="1"/>
  <c r="D1207" i="2"/>
  <c r="E1207" i="2"/>
  <c r="B1206" i="2" a="1"/>
  <c r="B1206" i="2"/>
  <c r="C1206" i="2"/>
  <c r="D1206" i="2" a="1"/>
  <c r="D1206" i="2"/>
  <c r="E1206" i="2"/>
  <c r="B1205" i="2" a="1"/>
  <c r="B1205" i="2"/>
  <c r="C1205" i="2"/>
  <c r="D1205" i="2" a="1"/>
  <c r="D1205" i="2"/>
  <c r="E1205" i="2"/>
  <c r="B1204" i="2" a="1"/>
  <c r="B1204" i="2"/>
  <c r="C1204" i="2"/>
  <c r="D1204" i="2" a="1"/>
  <c r="D1204" i="2"/>
  <c r="E1204" i="2"/>
  <c r="B1203" i="2" a="1"/>
  <c r="B1203" i="2"/>
  <c r="C1203" i="2"/>
  <c r="D1203" i="2" a="1"/>
  <c r="D1203" i="2"/>
  <c r="E1203" i="2"/>
  <c r="B1202" i="2" a="1"/>
  <c r="B1202" i="2"/>
  <c r="C1202" i="2"/>
  <c r="D1202" i="2" a="1"/>
  <c r="D1202" i="2"/>
  <c r="E1202" i="2"/>
  <c r="B1201" i="2" a="1"/>
  <c r="B1201" i="2"/>
  <c r="C1201" i="2"/>
  <c r="D1201" i="2" a="1"/>
  <c r="D1201" i="2"/>
  <c r="E1201" i="2"/>
  <c r="B1200" i="2" a="1"/>
  <c r="B1200" i="2"/>
  <c r="C1200" i="2"/>
  <c r="D1200" i="2" a="1"/>
  <c r="D1200" i="2"/>
  <c r="E1200" i="2"/>
  <c r="B1199" i="2" a="1"/>
  <c r="B1199" i="2"/>
  <c r="C1199" i="2"/>
  <c r="D1199" i="2" a="1"/>
  <c r="D1199" i="2"/>
  <c r="E1199" i="2"/>
  <c r="B1198" i="2" a="1"/>
  <c r="B1198" i="2"/>
  <c r="C1198" i="2"/>
  <c r="D1198" i="2" a="1"/>
  <c r="D1198" i="2"/>
  <c r="E1198" i="2"/>
  <c r="B1197" i="2" a="1"/>
  <c r="B1197" i="2"/>
  <c r="C1197" i="2"/>
  <c r="D1197" i="2" a="1"/>
  <c r="D1197" i="2"/>
  <c r="E1197" i="2"/>
  <c r="B1196" i="2" a="1"/>
  <c r="B1196" i="2"/>
  <c r="C1196" i="2"/>
  <c r="D1196" i="2" a="1"/>
  <c r="D1196" i="2"/>
  <c r="E1196" i="2"/>
  <c r="B1195" i="2" a="1"/>
  <c r="B1195" i="2"/>
  <c r="C1195" i="2"/>
  <c r="D1195" i="2" a="1"/>
  <c r="D1195" i="2"/>
  <c r="E1195" i="2"/>
  <c r="B1194" i="2" a="1"/>
  <c r="B1194" i="2"/>
  <c r="C1194" i="2"/>
  <c r="D1194" i="2" a="1"/>
  <c r="D1194" i="2"/>
  <c r="E1194" i="2"/>
  <c r="B1193" i="2" a="1"/>
  <c r="B1193" i="2"/>
  <c r="C1193" i="2"/>
  <c r="D1193" i="2" a="1"/>
  <c r="D1193" i="2"/>
  <c r="E1193" i="2"/>
  <c r="B1192" i="2" a="1"/>
  <c r="B1192" i="2"/>
  <c r="C1192" i="2"/>
  <c r="D1192" i="2" a="1"/>
  <c r="D1192" i="2"/>
  <c r="E1192" i="2"/>
  <c r="B1191" i="2" a="1"/>
  <c r="B1191" i="2"/>
  <c r="C1191" i="2"/>
  <c r="D1191" i="2" a="1"/>
  <c r="D1191" i="2"/>
  <c r="E1191" i="2"/>
  <c r="B1190" i="2" a="1"/>
  <c r="B1190" i="2"/>
  <c r="C1190" i="2"/>
  <c r="D1190" i="2" a="1"/>
  <c r="D1190" i="2"/>
  <c r="E1190" i="2"/>
  <c r="B1189" i="2" a="1"/>
  <c r="B1189" i="2"/>
  <c r="C1189" i="2"/>
  <c r="D1189" i="2" a="1"/>
  <c r="D1189" i="2"/>
  <c r="E1189" i="2"/>
  <c r="B1188" i="2" a="1"/>
  <c r="B1188" i="2"/>
  <c r="C1188" i="2"/>
  <c r="D1188" i="2" a="1"/>
  <c r="D1188" i="2"/>
  <c r="E1188" i="2"/>
  <c r="B1187" i="2" a="1"/>
  <c r="B1187" i="2"/>
  <c r="C1187" i="2"/>
  <c r="D1187" i="2" a="1"/>
  <c r="D1187" i="2"/>
  <c r="E1187" i="2"/>
  <c r="B1186" i="2" a="1"/>
  <c r="B1186" i="2"/>
  <c r="C1186" i="2"/>
  <c r="D1186" i="2" a="1"/>
  <c r="D1186" i="2"/>
  <c r="E1186" i="2"/>
  <c r="B1185" i="2" a="1"/>
  <c r="B1185" i="2"/>
  <c r="C1185" i="2"/>
  <c r="D1185" i="2" a="1"/>
  <c r="D1185" i="2"/>
  <c r="E1185" i="2"/>
  <c r="B1184" i="2" a="1"/>
  <c r="B1184" i="2"/>
  <c r="C1184" i="2"/>
  <c r="D1184" i="2" a="1"/>
  <c r="D1184" i="2"/>
  <c r="E1184" i="2"/>
  <c r="B1183" i="2" a="1"/>
  <c r="B1183" i="2"/>
  <c r="C1183" i="2"/>
  <c r="D1183" i="2" a="1"/>
  <c r="D1183" i="2"/>
  <c r="E1183" i="2"/>
  <c r="B1182" i="2" a="1"/>
  <c r="B1182" i="2"/>
  <c r="C1182" i="2"/>
  <c r="D1182" i="2" a="1"/>
  <c r="D1182" i="2"/>
  <c r="E1182" i="2"/>
  <c r="B1181" i="2" a="1"/>
  <c r="B1181" i="2"/>
  <c r="C1181" i="2"/>
  <c r="D1181" i="2" a="1"/>
  <c r="D1181" i="2"/>
  <c r="E1181" i="2"/>
  <c r="B1180" i="2" a="1"/>
  <c r="B1180" i="2"/>
  <c r="C1180" i="2"/>
  <c r="D1180" i="2" a="1"/>
  <c r="D1180" i="2"/>
  <c r="E1180" i="2"/>
  <c r="B1179" i="2" a="1"/>
  <c r="B1179" i="2"/>
  <c r="C1179" i="2"/>
  <c r="D1179" i="2" a="1"/>
  <c r="D1179" i="2"/>
  <c r="E1179" i="2"/>
  <c r="B1178" i="2" a="1"/>
  <c r="B1178" i="2"/>
  <c r="C1178" i="2"/>
  <c r="D1178" i="2" a="1"/>
  <c r="D1178" i="2"/>
  <c r="E1178" i="2"/>
  <c r="B1177" i="2" a="1"/>
  <c r="B1177" i="2"/>
  <c r="C1177" i="2"/>
  <c r="D1177" i="2" a="1"/>
  <c r="D1177" i="2"/>
  <c r="E1177" i="2"/>
  <c r="B1176" i="2" a="1"/>
  <c r="B1176" i="2"/>
  <c r="C1176" i="2"/>
  <c r="D1176" i="2" a="1"/>
  <c r="D1176" i="2"/>
  <c r="E1176" i="2"/>
  <c r="B1175" i="2" a="1"/>
  <c r="B1175" i="2"/>
  <c r="C1175" i="2"/>
  <c r="D1175" i="2" a="1"/>
  <c r="D1175" i="2"/>
  <c r="E1175" i="2"/>
  <c r="B1174" i="2" a="1"/>
  <c r="B1174" i="2"/>
  <c r="C1174" i="2"/>
  <c r="D1174" i="2" a="1"/>
  <c r="D1174" i="2"/>
  <c r="E1174" i="2"/>
  <c r="B1173" i="2" a="1"/>
  <c r="B1173" i="2"/>
  <c r="C1173" i="2"/>
  <c r="D1173" i="2" a="1"/>
  <c r="D1173" i="2"/>
  <c r="E1173" i="2"/>
  <c r="B1172" i="2" a="1"/>
  <c r="B1172" i="2"/>
  <c r="C1172" i="2"/>
  <c r="D1172" i="2" a="1"/>
  <c r="D1172" i="2"/>
  <c r="E1172" i="2"/>
  <c r="B1171" i="2" a="1"/>
  <c r="B1171" i="2"/>
  <c r="C1171" i="2"/>
  <c r="D1171" i="2" a="1"/>
  <c r="D1171" i="2"/>
  <c r="E1171" i="2"/>
  <c r="B1170" i="2" a="1"/>
  <c r="B1170" i="2"/>
  <c r="C1170" i="2"/>
  <c r="D1170" i="2" a="1"/>
  <c r="D1170" i="2"/>
  <c r="E1170" i="2"/>
  <c r="B1169" i="2" a="1"/>
  <c r="B1169" i="2"/>
  <c r="C1169" i="2"/>
  <c r="D1169" i="2" a="1"/>
  <c r="D1169" i="2"/>
  <c r="E1169" i="2"/>
  <c r="B1168" i="2" a="1"/>
  <c r="B1168" i="2"/>
  <c r="C1168" i="2"/>
  <c r="D1168" i="2" a="1"/>
  <c r="D1168" i="2"/>
  <c r="E1168" i="2"/>
  <c r="B1167" i="2" a="1"/>
  <c r="B1167" i="2"/>
  <c r="C1167" i="2"/>
  <c r="D1167" i="2" a="1"/>
  <c r="D1167" i="2"/>
  <c r="E1167" i="2"/>
  <c r="B1166" i="2" a="1"/>
  <c r="B1166" i="2"/>
  <c r="C1166" i="2"/>
  <c r="D1166" i="2" a="1"/>
  <c r="D1166" i="2"/>
  <c r="E1166" i="2"/>
  <c r="B1165" i="2" a="1"/>
  <c r="B1165" i="2"/>
  <c r="C1165" i="2"/>
  <c r="D1165" i="2" a="1"/>
  <c r="D1165" i="2"/>
  <c r="E1165" i="2"/>
  <c r="B1164" i="2" a="1"/>
  <c r="B1164" i="2"/>
  <c r="C1164" i="2"/>
  <c r="D1164" i="2" a="1"/>
  <c r="D1164" i="2"/>
  <c r="E1164" i="2"/>
  <c r="B1163" i="2" a="1"/>
  <c r="B1163" i="2"/>
  <c r="C1163" i="2"/>
  <c r="D1163" i="2" a="1"/>
  <c r="D1163" i="2"/>
  <c r="E1163" i="2"/>
  <c r="B1162" i="2" a="1"/>
  <c r="B1162" i="2"/>
  <c r="C1162" i="2"/>
  <c r="D1162" i="2" a="1"/>
  <c r="D1162" i="2"/>
  <c r="E1162" i="2"/>
  <c r="B1161" i="2" a="1"/>
  <c r="B1161" i="2"/>
  <c r="C1161" i="2"/>
  <c r="D1161" i="2" a="1"/>
  <c r="D1161" i="2"/>
  <c r="E1161" i="2"/>
  <c r="B1160" i="2" a="1"/>
  <c r="B1160" i="2"/>
  <c r="C1160" i="2"/>
  <c r="D1160" i="2" a="1"/>
  <c r="D1160" i="2"/>
  <c r="E1160" i="2"/>
  <c r="B1159" i="2" a="1"/>
  <c r="B1159" i="2"/>
  <c r="C1159" i="2"/>
  <c r="D1159" i="2" a="1"/>
  <c r="D1159" i="2"/>
  <c r="E1159" i="2"/>
  <c r="B1158" i="2" a="1"/>
  <c r="B1158" i="2"/>
  <c r="C1158" i="2"/>
  <c r="D1158" i="2" a="1"/>
  <c r="D1158" i="2"/>
  <c r="E1158" i="2"/>
  <c r="B1157" i="2" a="1"/>
  <c r="B1157" i="2"/>
  <c r="C1157" i="2"/>
  <c r="D1157" i="2" a="1"/>
  <c r="D1157" i="2"/>
  <c r="E1157" i="2"/>
  <c r="B1156" i="2" a="1"/>
  <c r="B1156" i="2"/>
  <c r="C1156" i="2"/>
  <c r="D1156" i="2" a="1"/>
  <c r="D1156" i="2"/>
  <c r="E1156" i="2"/>
  <c r="B1155" i="2" a="1"/>
  <c r="B1155" i="2"/>
  <c r="C1155" i="2"/>
  <c r="D1155" i="2" a="1"/>
  <c r="D1155" i="2"/>
  <c r="E1155" i="2"/>
  <c r="B1154" i="2" a="1"/>
  <c r="B1154" i="2"/>
  <c r="C1154" i="2"/>
  <c r="D1154" i="2" a="1"/>
  <c r="D1154" i="2"/>
  <c r="E1154" i="2"/>
  <c r="B1153" i="2" a="1"/>
  <c r="B1153" i="2"/>
  <c r="C1153" i="2"/>
  <c r="D1153" i="2" a="1"/>
  <c r="D1153" i="2"/>
  <c r="E1153" i="2"/>
  <c r="B1152" i="2" a="1"/>
  <c r="B1152" i="2"/>
  <c r="C1152" i="2"/>
  <c r="D1152" i="2" a="1"/>
  <c r="D1152" i="2"/>
  <c r="E1152" i="2"/>
  <c r="B1151" i="2" a="1"/>
  <c r="B1151" i="2"/>
  <c r="C1151" i="2"/>
  <c r="D1151" i="2" a="1"/>
  <c r="D1151" i="2"/>
  <c r="E1151" i="2"/>
  <c r="B1150" i="2" a="1"/>
  <c r="B1150" i="2"/>
  <c r="C1150" i="2"/>
  <c r="D1150" i="2" a="1"/>
  <c r="D1150" i="2"/>
  <c r="E1150" i="2"/>
  <c r="B1149" i="2" a="1"/>
  <c r="B1149" i="2"/>
  <c r="C1149" i="2"/>
  <c r="D1149" i="2" a="1"/>
  <c r="D1149" i="2"/>
  <c r="E1149" i="2"/>
  <c r="B1148" i="2" a="1"/>
  <c r="B1148" i="2"/>
  <c r="C1148" i="2"/>
  <c r="D1148" i="2" a="1"/>
  <c r="D1148" i="2"/>
  <c r="E1148" i="2"/>
  <c r="B1147" i="2" a="1"/>
  <c r="B1147" i="2"/>
  <c r="C1147" i="2"/>
  <c r="D1147" i="2" a="1"/>
  <c r="D1147" i="2"/>
  <c r="E1147" i="2"/>
  <c r="B1146" i="2" a="1"/>
  <c r="B1146" i="2"/>
  <c r="C1146" i="2"/>
  <c r="D1146" i="2" a="1"/>
  <c r="D1146" i="2"/>
  <c r="E1146" i="2"/>
  <c r="B1145" i="2" a="1"/>
  <c r="B1145" i="2"/>
  <c r="C1145" i="2"/>
  <c r="D1145" i="2" a="1"/>
  <c r="D1145" i="2"/>
  <c r="E1145" i="2"/>
  <c r="B1144" i="2" a="1"/>
  <c r="B1144" i="2"/>
  <c r="C1144" i="2"/>
  <c r="D1144" i="2" a="1"/>
  <c r="D1144" i="2"/>
  <c r="E1144" i="2"/>
  <c r="B1143" i="2" a="1"/>
  <c r="B1143" i="2"/>
  <c r="C1143" i="2"/>
  <c r="D1143" i="2" a="1"/>
  <c r="D1143" i="2"/>
  <c r="E1143" i="2"/>
  <c r="B1142" i="2" a="1"/>
  <c r="B1142" i="2"/>
  <c r="C1142" i="2"/>
  <c r="D1142" i="2" a="1"/>
  <c r="D1142" i="2"/>
  <c r="E1142" i="2"/>
  <c r="B1141" i="2" a="1"/>
  <c r="B1141" i="2"/>
  <c r="C1141" i="2"/>
  <c r="D1141" i="2" a="1"/>
  <c r="D1141" i="2"/>
  <c r="E1141" i="2"/>
  <c r="B1140" i="2" a="1"/>
  <c r="B1140" i="2"/>
  <c r="C1140" i="2"/>
  <c r="D1140" i="2" a="1"/>
  <c r="D1140" i="2"/>
  <c r="E1140" i="2"/>
  <c r="B1139" i="2" a="1"/>
  <c r="B1139" i="2"/>
  <c r="C1139" i="2"/>
  <c r="D1139" i="2" a="1"/>
  <c r="D1139" i="2"/>
  <c r="E1139" i="2"/>
  <c r="B1138" i="2" a="1"/>
  <c r="B1138" i="2"/>
  <c r="C1138" i="2"/>
  <c r="D1138" i="2" a="1"/>
  <c r="D1138" i="2"/>
  <c r="E1138" i="2"/>
  <c r="B1137" i="2" a="1"/>
  <c r="B1137" i="2"/>
  <c r="C1137" i="2"/>
  <c r="D1137" i="2" a="1"/>
  <c r="D1137" i="2"/>
  <c r="E1137" i="2"/>
  <c r="B1136" i="2" a="1"/>
  <c r="B1136" i="2"/>
  <c r="C1136" i="2"/>
  <c r="D1136" i="2" a="1"/>
  <c r="D1136" i="2"/>
  <c r="E1136" i="2"/>
  <c r="B1135" i="2" a="1"/>
  <c r="B1135" i="2"/>
  <c r="C1135" i="2"/>
  <c r="D1135" i="2" a="1"/>
  <c r="D1135" i="2"/>
  <c r="E1135" i="2"/>
  <c r="B1134" i="2" a="1"/>
  <c r="B1134" i="2"/>
  <c r="C1134" i="2"/>
  <c r="D1134" i="2" a="1"/>
  <c r="D1134" i="2"/>
  <c r="E1134" i="2"/>
  <c r="B1133" i="2" a="1"/>
  <c r="B1133" i="2"/>
  <c r="C1133" i="2"/>
  <c r="D1133" i="2" a="1"/>
  <c r="D1133" i="2"/>
  <c r="E1133" i="2"/>
  <c r="B1132" i="2" a="1"/>
  <c r="B1132" i="2"/>
  <c r="C1132" i="2"/>
  <c r="D1132" i="2" a="1"/>
  <c r="D1132" i="2"/>
  <c r="E1132" i="2"/>
  <c r="B1131" i="2" a="1"/>
  <c r="B1131" i="2"/>
  <c r="C1131" i="2"/>
  <c r="D1131" i="2" a="1"/>
  <c r="D1131" i="2"/>
  <c r="E1131" i="2"/>
  <c r="B1130" i="2" a="1"/>
  <c r="B1130" i="2"/>
  <c r="C1130" i="2"/>
  <c r="D1130" i="2" a="1"/>
  <c r="D1130" i="2"/>
  <c r="E1130" i="2"/>
  <c r="B1129" i="2" a="1"/>
  <c r="B1129" i="2"/>
  <c r="C1129" i="2"/>
  <c r="D1129" i="2" a="1"/>
  <c r="D1129" i="2"/>
  <c r="E1129" i="2"/>
  <c r="B1128" i="2" a="1"/>
  <c r="B1128" i="2"/>
  <c r="C1128" i="2"/>
  <c r="D1128" i="2" a="1"/>
  <c r="D1128" i="2"/>
  <c r="E1128" i="2"/>
  <c r="B1127" i="2" a="1"/>
  <c r="B1127" i="2"/>
  <c r="C1127" i="2"/>
  <c r="D1127" i="2" a="1"/>
  <c r="D1127" i="2"/>
  <c r="E1127" i="2"/>
  <c r="B1126" i="2" a="1"/>
  <c r="B1126" i="2"/>
  <c r="C1126" i="2"/>
  <c r="D1126" i="2" a="1"/>
  <c r="D1126" i="2"/>
  <c r="E1126" i="2"/>
  <c r="B1125" i="2" a="1"/>
  <c r="B1125" i="2"/>
  <c r="C1125" i="2"/>
  <c r="D1125" i="2" a="1"/>
  <c r="D1125" i="2"/>
  <c r="E1125" i="2"/>
  <c r="B1124" i="2" a="1"/>
  <c r="B1124" i="2"/>
  <c r="C1124" i="2"/>
  <c r="D1124" i="2" a="1"/>
  <c r="D1124" i="2"/>
  <c r="E1124" i="2"/>
  <c r="B1123" i="2" a="1"/>
  <c r="B1123" i="2"/>
  <c r="C1123" i="2"/>
  <c r="D1123" i="2" a="1"/>
  <c r="D1123" i="2"/>
  <c r="E1123" i="2"/>
  <c r="B1122" i="2" a="1"/>
  <c r="B1122" i="2"/>
  <c r="C1122" i="2"/>
  <c r="D1122" i="2" a="1"/>
  <c r="D1122" i="2"/>
  <c r="E1122" i="2"/>
  <c r="B1121" i="2" a="1"/>
  <c r="B1121" i="2"/>
  <c r="C1121" i="2"/>
  <c r="D1121" i="2" a="1"/>
  <c r="D1121" i="2"/>
  <c r="E1121" i="2"/>
  <c r="B1120" i="2" a="1"/>
  <c r="B1120" i="2"/>
  <c r="C1120" i="2"/>
  <c r="D1120" i="2" a="1"/>
  <c r="D1120" i="2"/>
  <c r="E1120" i="2"/>
  <c r="B1119" i="2" a="1"/>
  <c r="B1119" i="2"/>
  <c r="C1119" i="2"/>
  <c r="D1119" i="2" a="1"/>
  <c r="D1119" i="2"/>
  <c r="E1119" i="2"/>
  <c r="B1118" i="2" a="1"/>
  <c r="B1118" i="2"/>
  <c r="C1118" i="2"/>
  <c r="D1118" i="2" a="1"/>
  <c r="D1118" i="2"/>
  <c r="E1118" i="2"/>
  <c r="B1117" i="2" a="1"/>
  <c r="B1117" i="2"/>
  <c r="C1117" i="2"/>
  <c r="D1117" i="2" a="1"/>
  <c r="D1117" i="2"/>
  <c r="E1117" i="2"/>
  <c r="B1116" i="2" a="1"/>
  <c r="B1116" i="2"/>
  <c r="C1116" i="2"/>
  <c r="D1116" i="2" a="1"/>
  <c r="D1116" i="2"/>
  <c r="E1116" i="2"/>
  <c r="B1115" i="2" a="1"/>
  <c r="B1115" i="2"/>
  <c r="C1115" i="2"/>
  <c r="D1115" i="2" a="1"/>
  <c r="D1115" i="2"/>
  <c r="E1115" i="2"/>
  <c r="B1114" i="2" a="1"/>
  <c r="B1114" i="2"/>
  <c r="C1114" i="2"/>
  <c r="D1114" i="2" a="1"/>
  <c r="D1114" i="2"/>
  <c r="E1114" i="2"/>
  <c r="B1113" i="2" a="1"/>
  <c r="B1113" i="2"/>
  <c r="C1113" i="2"/>
  <c r="D1113" i="2" a="1"/>
  <c r="D1113" i="2"/>
  <c r="E1113" i="2"/>
  <c r="B1112" i="2" a="1"/>
  <c r="B1112" i="2"/>
  <c r="C1112" i="2"/>
  <c r="D1112" i="2" a="1"/>
  <c r="D1112" i="2"/>
  <c r="E1112" i="2"/>
  <c r="B1111" i="2" a="1"/>
  <c r="B1111" i="2"/>
  <c r="C1111" i="2"/>
  <c r="D1111" i="2" a="1"/>
  <c r="D1111" i="2"/>
  <c r="E1111" i="2"/>
  <c r="B1110" i="2" a="1"/>
  <c r="B1110" i="2"/>
  <c r="C1110" i="2"/>
  <c r="D1110" i="2" a="1"/>
  <c r="D1110" i="2"/>
  <c r="E1110" i="2"/>
  <c r="B1109" i="2" a="1"/>
  <c r="B1109" i="2"/>
  <c r="C1109" i="2"/>
  <c r="D1109" i="2" a="1"/>
  <c r="D1109" i="2"/>
  <c r="E1109" i="2"/>
  <c r="B1108" i="2" a="1"/>
  <c r="B1108" i="2"/>
  <c r="C1108" i="2"/>
  <c r="D1108" i="2" a="1"/>
  <c r="D1108" i="2"/>
  <c r="E1108" i="2"/>
  <c r="B1107" i="2" a="1"/>
  <c r="B1107" i="2"/>
  <c r="C1107" i="2"/>
  <c r="D1107" i="2" a="1"/>
  <c r="D1107" i="2"/>
  <c r="E1107" i="2"/>
  <c r="B1106" i="2" a="1"/>
  <c r="B1106" i="2"/>
  <c r="C1106" i="2"/>
  <c r="D1106" i="2" a="1"/>
  <c r="D1106" i="2"/>
  <c r="E1106" i="2"/>
  <c r="B1105" i="2" a="1"/>
  <c r="B1105" i="2"/>
  <c r="C1105" i="2"/>
  <c r="D1105" i="2" a="1"/>
  <c r="D1105" i="2"/>
  <c r="E1105" i="2"/>
  <c r="B1104" i="2" a="1"/>
  <c r="B1104" i="2"/>
  <c r="C1104" i="2"/>
  <c r="D1104" i="2" a="1"/>
  <c r="D1104" i="2"/>
  <c r="E1104" i="2"/>
  <c r="B1103" i="2" a="1"/>
  <c r="B1103" i="2"/>
  <c r="C1103" i="2"/>
  <c r="D1103" i="2" a="1"/>
  <c r="D1103" i="2"/>
  <c r="E1103" i="2"/>
  <c r="B1102" i="2" a="1"/>
  <c r="B1102" i="2"/>
  <c r="C1102" i="2"/>
  <c r="D1102" i="2" a="1"/>
  <c r="D1102" i="2"/>
  <c r="E1102" i="2"/>
  <c r="B1101" i="2" a="1"/>
  <c r="B1101" i="2"/>
  <c r="C1101" i="2"/>
  <c r="D1101" i="2" a="1"/>
  <c r="D1101" i="2"/>
  <c r="E1101" i="2"/>
  <c r="B1100" i="2" a="1"/>
  <c r="B1100" i="2"/>
  <c r="C1100" i="2"/>
  <c r="D1100" i="2" a="1"/>
  <c r="D1100" i="2"/>
  <c r="E1100" i="2"/>
  <c r="B1099" i="2" a="1"/>
  <c r="B1099" i="2"/>
  <c r="C1099" i="2"/>
  <c r="D1099" i="2" a="1"/>
  <c r="D1099" i="2"/>
  <c r="E1099" i="2"/>
  <c r="B1098" i="2" a="1"/>
  <c r="B1098" i="2"/>
  <c r="C1098" i="2"/>
  <c r="D1098" i="2" a="1"/>
  <c r="D1098" i="2"/>
  <c r="E1098" i="2"/>
  <c r="B1097" i="2" a="1"/>
  <c r="B1097" i="2"/>
  <c r="C1097" i="2"/>
  <c r="D1097" i="2" a="1"/>
  <c r="D1097" i="2"/>
  <c r="E1097" i="2"/>
  <c r="B1096" i="2" a="1"/>
  <c r="B1096" i="2"/>
  <c r="C1096" i="2"/>
  <c r="D1096" i="2" a="1"/>
  <c r="D1096" i="2"/>
  <c r="E1096" i="2"/>
  <c r="B1095" i="2" a="1"/>
  <c r="B1095" i="2"/>
  <c r="C1095" i="2"/>
  <c r="D1095" i="2" a="1"/>
  <c r="D1095" i="2"/>
  <c r="E1095" i="2"/>
  <c r="B1094" i="2" a="1"/>
  <c r="B1094" i="2"/>
  <c r="C1094" i="2"/>
  <c r="D1094" i="2" a="1"/>
  <c r="D1094" i="2"/>
  <c r="E1094" i="2"/>
  <c r="B1093" i="2" a="1"/>
  <c r="B1093" i="2"/>
  <c r="C1093" i="2"/>
  <c r="D1093" i="2" a="1"/>
  <c r="D1093" i="2"/>
  <c r="E1093" i="2"/>
  <c r="B1092" i="2" a="1"/>
  <c r="B1092" i="2"/>
  <c r="C1092" i="2"/>
  <c r="D1092" i="2" a="1"/>
  <c r="D1092" i="2"/>
  <c r="E1092" i="2"/>
  <c r="B1091" i="2" a="1"/>
  <c r="B1091" i="2"/>
  <c r="C1091" i="2"/>
  <c r="D1091" i="2" a="1"/>
  <c r="D1091" i="2"/>
  <c r="E1091" i="2"/>
  <c r="B1090" i="2" a="1"/>
  <c r="B1090" i="2"/>
  <c r="C1090" i="2"/>
  <c r="D1090" i="2" a="1"/>
  <c r="D1090" i="2"/>
  <c r="E1090" i="2"/>
  <c r="B1089" i="2" a="1"/>
  <c r="B1089" i="2"/>
  <c r="C1089" i="2"/>
  <c r="D1089" i="2" a="1"/>
  <c r="D1089" i="2"/>
  <c r="E1089" i="2"/>
  <c r="B1088" i="2" a="1"/>
  <c r="B1088" i="2"/>
  <c r="C1088" i="2"/>
  <c r="D1088" i="2" a="1"/>
  <c r="D1088" i="2"/>
  <c r="E1088" i="2"/>
  <c r="B1087" i="2" a="1"/>
  <c r="B1087" i="2"/>
  <c r="C1087" i="2"/>
  <c r="D1087" i="2" a="1"/>
  <c r="D1087" i="2"/>
  <c r="E1087" i="2"/>
  <c r="B1086" i="2" a="1"/>
  <c r="B1086" i="2"/>
  <c r="C1086" i="2"/>
  <c r="D1086" i="2" a="1"/>
  <c r="D1086" i="2"/>
  <c r="E1086" i="2"/>
  <c r="B1085" i="2" a="1"/>
  <c r="B1085" i="2"/>
  <c r="C1085" i="2"/>
  <c r="D1085" i="2" a="1"/>
  <c r="D1085" i="2"/>
  <c r="E1085" i="2"/>
  <c r="B1084" i="2" a="1"/>
  <c r="B1084" i="2"/>
  <c r="C1084" i="2"/>
  <c r="D1084" i="2" a="1"/>
  <c r="D1084" i="2"/>
  <c r="E1084" i="2"/>
  <c r="B1083" i="2" a="1"/>
  <c r="B1083" i="2"/>
  <c r="C1083" i="2"/>
  <c r="D1083" i="2" a="1"/>
  <c r="D1083" i="2"/>
  <c r="E1083" i="2"/>
  <c r="B1082" i="2" a="1"/>
  <c r="B1082" i="2"/>
  <c r="C1082" i="2"/>
  <c r="D1082" i="2" a="1"/>
  <c r="D1082" i="2"/>
  <c r="E1082" i="2"/>
  <c r="B1081" i="2" a="1"/>
  <c r="B1081" i="2"/>
  <c r="C1081" i="2"/>
  <c r="D1081" i="2" a="1"/>
  <c r="D1081" i="2"/>
  <c r="E1081" i="2"/>
  <c r="B1080" i="2" a="1"/>
  <c r="B1080" i="2"/>
  <c r="C1080" i="2"/>
  <c r="D1080" i="2" a="1"/>
  <c r="D1080" i="2"/>
  <c r="E1080" i="2"/>
  <c r="B1079" i="2" a="1"/>
  <c r="B1079" i="2"/>
  <c r="C1079" i="2"/>
  <c r="D1079" i="2" a="1"/>
  <c r="D1079" i="2"/>
  <c r="E1079" i="2"/>
  <c r="B1078" i="2" a="1"/>
  <c r="B1078" i="2"/>
  <c r="C1078" i="2"/>
  <c r="D1078" i="2" a="1"/>
  <c r="D1078" i="2"/>
  <c r="E1078" i="2"/>
  <c r="B1077" i="2" a="1"/>
  <c r="B1077" i="2"/>
  <c r="C1077" i="2"/>
  <c r="D1077" i="2" a="1"/>
  <c r="D1077" i="2"/>
  <c r="E1077" i="2"/>
  <c r="B1076" i="2" a="1"/>
  <c r="B1076" i="2"/>
  <c r="C1076" i="2"/>
  <c r="D1076" i="2" a="1"/>
  <c r="D1076" i="2"/>
  <c r="E1076" i="2"/>
  <c r="B1075" i="2" a="1"/>
  <c r="B1075" i="2"/>
  <c r="C1075" i="2"/>
  <c r="D1075" i="2" a="1"/>
  <c r="D1075" i="2"/>
  <c r="E1075" i="2"/>
  <c r="B1074" i="2" a="1"/>
  <c r="B1074" i="2"/>
  <c r="C1074" i="2"/>
  <c r="D1074" i="2" a="1"/>
  <c r="D1074" i="2"/>
  <c r="E1074" i="2"/>
  <c r="B1073" i="2" a="1"/>
  <c r="B1073" i="2"/>
  <c r="C1073" i="2"/>
  <c r="D1073" i="2" a="1"/>
  <c r="D1073" i="2"/>
  <c r="E1073" i="2"/>
  <c r="B1072" i="2" a="1"/>
  <c r="B1072" i="2"/>
  <c r="C1072" i="2"/>
  <c r="D1072" i="2" a="1"/>
  <c r="D1072" i="2"/>
  <c r="E1072" i="2"/>
  <c r="B1071" i="2" a="1"/>
  <c r="B1071" i="2"/>
  <c r="C1071" i="2"/>
  <c r="D1071" i="2" a="1"/>
  <c r="D1071" i="2"/>
  <c r="E1071" i="2"/>
  <c r="B1070" i="2" a="1"/>
  <c r="B1070" i="2"/>
  <c r="C1070" i="2"/>
  <c r="D1070" i="2" a="1"/>
  <c r="D1070" i="2"/>
  <c r="E1070" i="2"/>
  <c r="B1069" i="2" a="1"/>
  <c r="B1069" i="2"/>
  <c r="C1069" i="2"/>
  <c r="D1069" i="2" a="1"/>
  <c r="D1069" i="2"/>
  <c r="E1069" i="2"/>
  <c r="B1068" i="2" a="1"/>
  <c r="B1068" i="2"/>
  <c r="C1068" i="2"/>
  <c r="D1068" i="2" a="1"/>
  <c r="D1068" i="2"/>
  <c r="E1068" i="2"/>
  <c r="B1067" i="2" a="1"/>
  <c r="B1067" i="2"/>
  <c r="C1067" i="2"/>
  <c r="D1067" i="2" a="1"/>
  <c r="D1067" i="2"/>
  <c r="E1067" i="2"/>
  <c r="B1066" i="2" a="1"/>
  <c r="B1066" i="2"/>
  <c r="C1066" i="2"/>
  <c r="D1066" i="2" a="1"/>
  <c r="D1066" i="2"/>
  <c r="E1066" i="2"/>
  <c r="B1065" i="2" a="1"/>
  <c r="B1065" i="2"/>
  <c r="C1065" i="2"/>
  <c r="D1065" i="2" a="1"/>
  <c r="D1065" i="2"/>
  <c r="E1065" i="2"/>
  <c r="B1064" i="2" a="1"/>
  <c r="B1064" i="2"/>
  <c r="C1064" i="2"/>
  <c r="D1064" i="2" a="1"/>
  <c r="D1064" i="2"/>
  <c r="E1064" i="2"/>
  <c r="B1063" i="2" a="1"/>
  <c r="B1063" i="2"/>
  <c r="C1063" i="2"/>
  <c r="D1063" i="2" a="1"/>
  <c r="D1063" i="2"/>
  <c r="E1063" i="2"/>
  <c r="B1062" i="2" a="1"/>
  <c r="B1062" i="2"/>
  <c r="C1062" i="2"/>
  <c r="D1062" i="2" a="1"/>
  <c r="D1062" i="2"/>
  <c r="E1062" i="2"/>
  <c r="B1061" i="2" a="1"/>
  <c r="B1061" i="2"/>
  <c r="C1061" i="2"/>
  <c r="D1061" i="2" a="1"/>
  <c r="D1061" i="2"/>
  <c r="E1061" i="2"/>
  <c r="B1060" i="2" a="1"/>
  <c r="B1060" i="2"/>
  <c r="C1060" i="2"/>
  <c r="D1060" i="2" a="1"/>
  <c r="D1060" i="2"/>
  <c r="E1060" i="2"/>
  <c r="B1059" i="2" a="1"/>
  <c r="B1059" i="2"/>
  <c r="C1059" i="2"/>
  <c r="D1059" i="2" a="1"/>
  <c r="D1059" i="2"/>
  <c r="E1059" i="2"/>
  <c r="B1058" i="2" a="1"/>
  <c r="B1058" i="2"/>
  <c r="C1058" i="2"/>
  <c r="D1058" i="2" a="1"/>
  <c r="D1058" i="2"/>
  <c r="E1058" i="2"/>
  <c r="B1057" i="2" a="1"/>
  <c r="B1057" i="2"/>
  <c r="C1057" i="2"/>
  <c r="D1057" i="2" a="1"/>
  <c r="D1057" i="2"/>
  <c r="E1057" i="2"/>
  <c r="B1056" i="2" a="1"/>
  <c r="B1056" i="2"/>
  <c r="C1056" i="2"/>
  <c r="D1056" i="2" a="1"/>
  <c r="D1056" i="2"/>
  <c r="E1056" i="2"/>
  <c r="B1055" i="2" a="1"/>
  <c r="B1055" i="2"/>
  <c r="C1055" i="2"/>
  <c r="D1055" i="2" a="1"/>
  <c r="D1055" i="2"/>
  <c r="E1055" i="2"/>
  <c r="B1054" i="2" a="1"/>
  <c r="B1054" i="2"/>
  <c r="C1054" i="2"/>
  <c r="D1054" i="2" a="1"/>
  <c r="D1054" i="2"/>
  <c r="E1054" i="2"/>
  <c r="B1053" i="2" a="1"/>
  <c r="B1053" i="2"/>
  <c r="C1053" i="2"/>
  <c r="D1053" i="2" a="1"/>
  <c r="D1053" i="2"/>
  <c r="E1053" i="2"/>
  <c r="B1052" i="2" a="1"/>
  <c r="B1052" i="2"/>
  <c r="C1052" i="2"/>
  <c r="D1052" i="2" a="1"/>
  <c r="D1052" i="2"/>
  <c r="E1052" i="2"/>
  <c r="B1051" i="2" a="1"/>
  <c r="B1051" i="2"/>
  <c r="C1051" i="2"/>
  <c r="D1051" i="2" a="1"/>
  <c r="D1051" i="2"/>
  <c r="E1051" i="2"/>
  <c r="B1050" i="2" a="1"/>
  <c r="B1050" i="2"/>
  <c r="C1050" i="2"/>
  <c r="D1050" i="2" a="1"/>
  <c r="D1050" i="2"/>
  <c r="E1050" i="2"/>
  <c r="B1049" i="2" a="1"/>
  <c r="B1049" i="2"/>
  <c r="C1049" i="2"/>
  <c r="D1049" i="2" a="1"/>
  <c r="D1049" i="2"/>
  <c r="E1049" i="2"/>
  <c r="B1048" i="2" a="1"/>
  <c r="B1048" i="2"/>
  <c r="C1048" i="2"/>
  <c r="D1048" i="2" a="1"/>
  <c r="D1048" i="2"/>
  <c r="E1048" i="2"/>
  <c r="B1047" i="2" a="1"/>
  <c r="B1047" i="2"/>
  <c r="C1047" i="2"/>
  <c r="D1047" i="2" a="1"/>
  <c r="D1047" i="2"/>
  <c r="E1047" i="2"/>
  <c r="B1046" i="2" a="1"/>
  <c r="B1046" i="2"/>
  <c r="C1046" i="2"/>
  <c r="D1046" i="2" a="1"/>
  <c r="D1046" i="2"/>
  <c r="E1046" i="2"/>
  <c r="B1045" i="2" a="1"/>
  <c r="B1045" i="2"/>
  <c r="C1045" i="2"/>
  <c r="D1045" i="2" a="1"/>
  <c r="D1045" i="2"/>
  <c r="E1045" i="2"/>
  <c r="B1044" i="2" a="1"/>
  <c r="B1044" i="2"/>
  <c r="C1044" i="2"/>
  <c r="D1044" i="2" a="1"/>
  <c r="D1044" i="2"/>
  <c r="E1044" i="2"/>
  <c r="B1043" i="2" a="1"/>
  <c r="B1043" i="2"/>
  <c r="C1043" i="2"/>
  <c r="D1043" i="2" a="1"/>
  <c r="D1043" i="2"/>
  <c r="E1043" i="2"/>
  <c r="B1042" i="2" a="1"/>
  <c r="B1042" i="2"/>
  <c r="C1042" i="2"/>
  <c r="D1042" i="2" a="1"/>
  <c r="D1042" i="2"/>
  <c r="E1042" i="2"/>
  <c r="B1041" i="2" a="1"/>
  <c r="B1041" i="2"/>
  <c r="C1041" i="2"/>
  <c r="D1041" i="2" a="1"/>
  <c r="D1041" i="2"/>
  <c r="E1041" i="2"/>
  <c r="B1040" i="2" a="1"/>
  <c r="B1040" i="2"/>
  <c r="C1040" i="2"/>
  <c r="D1040" i="2" a="1"/>
  <c r="D1040" i="2"/>
  <c r="E1040" i="2"/>
  <c r="B1039" i="2" a="1"/>
  <c r="B1039" i="2"/>
  <c r="C1039" i="2"/>
  <c r="D1039" i="2" a="1"/>
  <c r="D1039" i="2"/>
  <c r="E1039" i="2"/>
  <c r="B1038" i="2" a="1"/>
  <c r="B1038" i="2"/>
  <c r="C1038" i="2"/>
  <c r="D1038" i="2" a="1"/>
  <c r="D1038" i="2"/>
  <c r="E1038" i="2"/>
  <c r="B1037" i="2" a="1"/>
  <c r="B1037" i="2"/>
  <c r="C1037" i="2"/>
  <c r="D1037" i="2" a="1"/>
  <c r="D1037" i="2"/>
  <c r="E1037" i="2"/>
  <c r="B1036" i="2" a="1"/>
  <c r="B1036" i="2"/>
  <c r="C1036" i="2"/>
  <c r="D1036" i="2" a="1"/>
  <c r="D1036" i="2"/>
  <c r="E1036" i="2"/>
  <c r="B1035" i="2" a="1"/>
  <c r="B1035" i="2"/>
  <c r="C1035" i="2"/>
  <c r="D1035" i="2" a="1"/>
  <c r="D1035" i="2"/>
  <c r="E1035" i="2"/>
  <c r="B1034" i="2" a="1"/>
  <c r="B1034" i="2"/>
  <c r="C1034" i="2"/>
  <c r="D1034" i="2" a="1"/>
  <c r="D1034" i="2"/>
  <c r="E1034" i="2"/>
  <c r="B1033" i="2" a="1"/>
  <c r="B1033" i="2"/>
  <c r="C1033" i="2"/>
  <c r="D1033" i="2" a="1"/>
  <c r="D1033" i="2"/>
  <c r="E1033" i="2"/>
  <c r="B1032" i="2" a="1"/>
  <c r="B1032" i="2"/>
  <c r="C1032" i="2"/>
  <c r="D1032" i="2" a="1"/>
  <c r="D1032" i="2"/>
  <c r="E1032" i="2"/>
  <c r="B1031" i="2" a="1"/>
  <c r="B1031" i="2"/>
  <c r="C1031" i="2"/>
  <c r="D1031" i="2" a="1"/>
  <c r="D1031" i="2"/>
  <c r="E1031" i="2"/>
  <c r="B1030" i="2" a="1"/>
  <c r="B1030" i="2"/>
  <c r="C1030" i="2"/>
  <c r="D1030" i="2" a="1"/>
  <c r="D1030" i="2"/>
  <c r="E1030" i="2"/>
  <c r="B1029" i="2" a="1"/>
  <c r="B1029" i="2"/>
  <c r="C1029" i="2"/>
  <c r="D1029" i="2" a="1"/>
  <c r="D1029" i="2"/>
  <c r="E1029" i="2"/>
  <c r="B1028" i="2" a="1"/>
  <c r="B1028" i="2"/>
  <c r="C1028" i="2"/>
  <c r="D1028" i="2" a="1"/>
  <c r="D1028" i="2"/>
  <c r="E1028" i="2"/>
  <c r="B1027" i="2" a="1"/>
  <c r="B1027" i="2"/>
  <c r="C1027" i="2"/>
  <c r="D1027" i="2" a="1"/>
  <c r="D1027" i="2"/>
  <c r="E1027" i="2"/>
  <c r="B1026" i="2" a="1"/>
  <c r="B1026" i="2"/>
  <c r="C1026" i="2"/>
  <c r="D1026" i="2" a="1"/>
  <c r="D1026" i="2"/>
  <c r="E1026" i="2"/>
  <c r="B1025" i="2" a="1"/>
  <c r="B1025" i="2"/>
  <c r="C1025" i="2"/>
  <c r="D1025" i="2" a="1"/>
  <c r="D1025" i="2"/>
  <c r="E1025" i="2"/>
  <c r="B1024" i="2" a="1"/>
  <c r="B1024" i="2"/>
  <c r="C1024" i="2"/>
  <c r="D1024" i="2" a="1"/>
  <c r="D1024" i="2"/>
  <c r="E1024" i="2"/>
  <c r="B1023" i="2" a="1"/>
  <c r="B1023" i="2"/>
  <c r="C1023" i="2"/>
  <c r="D1023" i="2" a="1"/>
  <c r="D1023" i="2"/>
  <c r="E1023" i="2"/>
  <c r="B1022" i="2" a="1"/>
  <c r="B1022" i="2"/>
  <c r="C1022" i="2"/>
  <c r="D1022" i="2" a="1"/>
  <c r="D1022" i="2"/>
  <c r="E1022" i="2"/>
  <c r="B1021" i="2" a="1"/>
  <c r="B1021" i="2"/>
  <c r="C1021" i="2"/>
  <c r="D1021" i="2" a="1"/>
  <c r="D1021" i="2"/>
  <c r="E1021" i="2"/>
  <c r="B1020" i="2" a="1"/>
  <c r="B1020" i="2"/>
  <c r="C1020" i="2"/>
  <c r="D1020" i="2" a="1"/>
  <c r="D1020" i="2"/>
  <c r="E1020" i="2"/>
  <c r="B1019" i="2" a="1"/>
  <c r="B1019" i="2"/>
  <c r="C1019" i="2"/>
  <c r="D1019" i="2" a="1"/>
  <c r="D1019" i="2"/>
  <c r="E1019" i="2"/>
  <c r="B1018" i="2" a="1"/>
  <c r="B1018" i="2"/>
  <c r="C1018" i="2"/>
  <c r="D1018" i="2" a="1"/>
  <c r="D1018" i="2"/>
  <c r="E1018" i="2"/>
  <c r="B1017" i="2" a="1"/>
  <c r="B1017" i="2"/>
  <c r="C1017" i="2"/>
  <c r="D1017" i="2" a="1"/>
  <c r="D1017" i="2"/>
  <c r="E1017" i="2"/>
  <c r="B1016" i="2" a="1"/>
  <c r="B1016" i="2"/>
  <c r="C1016" i="2"/>
  <c r="D1016" i="2" a="1"/>
  <c r="D1016" i="2"/>
  <c r="E1016" i="2"/>
  <c r="B1015" i="2" a="1"/>
  <c r="B1015" i="2"/>
  <c r="C1015" i="2"/>
  <c r="D1015" i="2" a="1"/>
  <c r="D1015" i="2"/>
  <c r="E1015" i="2"/>
  <c r="B1014" i="2" a="1"/>
  <c r="B1014" i="2"/>
  <c r="C1014" i="2"/>
  <c r="D1014" i="2" a="1"/>
  <c r="D1014" i="2"/>
  <c r="E1014" i="2"/>
  <c r="B1013" i="2" a="1"/>
  <c r="B1013" i="2"/>
  <c r="C1013" i="2"/>
  <c r="D1013" i="2" a="1"/>
  <c r="D1013" i="2"/>
  <c r="E1013" i="2"/>
  <c r="B1012" i="2" a="1"/>
  <c r="B1012" i="2"/>
  <c r="C1012" i="2"/>
  <c r="D1012" i="2" a="1"/>
  <c r="D1012" i="2"/>
  <c r="E1012" i="2"/>
  <c r="B1011" i="2" a="1"/>
  <c r="B1011" i="2"/>
  <c r="C1011" i="2"/>
  <c r="D1011" i="2" a="1"/>
  <c r="D1011" i="2"/>
  <c r="E1011" i="2"/>
  <c r="B1010" i="2" a="1"/>
  <c r="B1010" i="2"/>
  <c r="C1010" i="2"/>
  <c r="D1010" i="2" a="1"/>
  <c r="D1010" i="2"/>
  <c r="E1010" i="2"/>
  <c r="B1009" i="2" a="1"/>
  <c r="B1009" i="2"/>
  <c r="C1009" i="2"/>
  <c r="D1009" i="2" a="1"/>
  <c r="D1009" i="2"/>
  <c r="E1009" i="2"/>
  <c r="B1008" i="2" a="1"/>
  <c r="B1008" i="2"/>
  <c r="C1008" i="2"/>
  <c r="D1008" i="2" a="1"/>
  <c r="D1008" i="2"/>
  <c r="E1008" i="2"/>
  <c r="B1007" i="2" a="1"/>
  <c r="B1007" i="2"/>
  <c r="C1007" i="2"/>
  <c r="D1007" i="2" a="1"/>
  <c r="D1007" i="2"/>
  <c r="E1007" i="2"/>
  <c r="B1006" i="2" a="1"/>
  <c r="B1006" i="2"/>
  <c r="C1006" i="2"/>
  <c r="D1006" i="2" a="1"/>
  <c r="D1006" i="2"/>
  <c r="E1006" i="2"/>
  <c r="B1005" i="2" a="1"/>
  <c r="B1005" i="2"/>
  <c r="C1005" i="2"/>
  <c r="D1005" i="2" a="1"/>
  <c r="D1005" i="2"/>
  <c r="E1005" i="2"/>
  <c r="B1004" i="2" a="1"/>
  <c r="B1004" i="2"/>
  <c r="C1004" i="2"/>
  <c r="D1004" i="2" a="1"/>
  <c r="D1004" i="2"/>
  <c r="E1004" i="2"/>
  <c r="B1003" i="2" a="1"/>
  <c r="B1003" i="2"/>
  <c r="C1003" i="2"/>
  <c r="D1003" i="2" a="1"/>
  <c r="D1003" i="2"/>
  <c r="E1003" i="2"/>
  <c r="B1002" i="2" a="1"/>
  <c r="B1002" i="2"/>
  <c r="C1002" i="2"/>
  <c r="D1002" i="2" a="1"/>
  <c r="D1002" i="2"/>
  <c r="E1002" i="2"/>
  <c r="B1001" i="2" a="1"/>
  <c r="B1001" i="2"/>
  <c r="C1001" i="2"/>
  <c r="D1001" i="2" a="1"/>
  <c r="D1001" i="2"/>
  <c r="E1001" i="2"/>
  <c r="B1000" i="2" a="1"/>
  <c r="B1000" i="2"/>
  <c r="C1000" i="2"/>
  <c r="D1000" i="2" a="1"/>
  <c r="D1000" i="2"/>
  <c r="E1000" i="2"/>
  <c r="B999" i="2" a="1"/>
  <c r="B999" i="2"/>
  <c r="C999" i="2"/>
  <c r="D999" i="2" a="1"/>
  <c r="D999" i="2"/>
  <c r="E999" i="2"/>
  <c r="B998" i="2" a="1"/>
  <c r="B998" i="2"/>
  <c r="C998" i="2"/>
  <c r="D998" i="2" a="1"/>
  <c r="D998" i="2"/>
  <c r="E998" i="2"/>
  <c r="B997" i="2" a="1"/>
  <c r="B997" i="2"/>
  <c r="C997" i="2"/>
  <c r="D997" i="2" a="1"/>
  <c r="D997" i="2"/>
  <c r="E997" i="2"/>
  <c r="B996" i="2" a="1"/>
  <c r="B996" i="2"/>
  <c r="C996" i="2"/>
  <c r="D996" i="2" a="1"/>
  <c r="D996" i="2"/>
  <c r="E996" i="2"/>
  <c r="B995" i="2" a="1"/>
  <c r="B995" i="2"/>
  <c r="C995" i="2"/>
  <c r="D995" i="2" a="1"/>
  <c r="D995" i="2"/>
  <c r="E995" i="2"/>
  <c r="B994" i="2" a="1"/>
  <c r="B994" i="2"/>
  <c r="C994" i="2"/>
  <c r="D994" i="2" a="1"/>
  <c r="D994" i="2"/>
  <c r="E994" i="2"/>
  <c r="B993" i="2" a="1"/>
  <c r="B993" i="2"/>
  <c r="C993" i="2"/>
  <c r="D993" i="2" a="1"/>
  <c r="D993" i="2"/>
  <c r="E993" i="2"/>
  <c r="B992" i="2" a="1"/>
  <c r="B992" i="2"/>
  <c r="C992" i="2"/>
  <c r="D992" i="2" a="1"/>
  <c r="D992" i="2"/>
  <c r="E992" i="2"/>
  <c r="B991" i="2" a="1"/>
  <c r="B991" i="2"/>
  <c r="C991" i="2"/>
  <c r="D991" i="2" a="1"/>
  <c r="D991" i="2"/>
  <c r="E991" i="2"/>
  <c r="B990" i="2" a="1"/>
  <c r="B990" i="2"/>
  <c r="C990" i="2"/>
  <c r="D990" i="2" a="1"/>
  <c r="D990" i="2"/>
  <c r="E990" i="2"/>
  <c r="B989" i="2" a="1"/>
  <c r="B989" i="2"/>
  <c r="C989" i="2"/>
  <c r="D989" i="2" a="1"/>
  <c r="D989" i="2"/>
  <c r="E989" i="2"/>
  <c r="B988" i="2" a="1"/>
  <c r="B988" i="2"/>
  <c r="C988" i="2"/>
  <c r="D988" i="2" a="1"/>
  <c r="D988" i="2"/>
  <c r="E988" i="2"/>
  <c r="B987" i="2" a="1"/>
  <c r="B987" i="2"/>
  <c r="C987" i="2"/>
  <c r="D987" i="2" a="1"/>
  <c r="D987" i="2"/>
  <c r="E987" i="2"/>
  <c r="B986" i="2" a="1"/>
  <c r="B986" i="2"/>
  <c r="C986" i="2"/>
  <c r="D986" i="2" a="1"/>
  <c r="D986" i="2"/>
  <c r="E986" i="2"/>
  <c r="B985" i="2" a="1"/>
  <c r="B985" i="2"/>
  <c r="C985" i="2"/>
  <c r="D985" i="2" a="1"/>
  <c r="D985" i="2"/>
  <c r="E985" i="2"/>
  <c r="B984" i="2" a="1"/>
  <c r="B984" i="2"/>
  <c r="C984" i="2"/>
  <c r="D984" i="2" a="1"/>
  <c r="D984" i="2"/>
  <c r="E984" i="2"/>
  <c r="B983" i="2" a="1"/>
  <c r="B983" i="2"/>
  <c r="C983" i="2"/>
  <c r="D983" i="2" a="1"/>
  <c r="D983" i="2"/>
  <c r="E983" i="2"/>
  <c r="B982" i="2" a="1"/>
  <c r="B982" i="2"/>
  <c r="C982" i="2"/>
  <c r="D982" i="2" a="1"/>
  <c r="D982" i="2"/>
  <c r="E982" i="2"/>
  <c r="B981" i="2" a="1"/>
  <c r="B981" i="2"/>
  <c r="C981" i="2"/>
  <c r="D981" i="2" a="1"/>
  <c r="D981" i="2"/>
  <c r="E981" i="2"/>
  <c r="B980" i="2" a="1"/>
  <c r="B980" i="2"/>
  <c r="C980" i="2"/>
  <c r="D980" i="2" a="1"/>
  <c r="D980" i="2"/>
  <c r="E980" i="2"/>
  <c r="B979" i="2" a="1"/>
  <c r="B979" i="2"/>
  <c r="C979" i="2"/>
  <c r="D979" i="2" a="1"/>
  <c r="D979" i="2"/>
  <c r="E979" i="2"/>
  <c r="B978" i="2" a="1"/>
  <c r="B978" i="2"/>
  <c r="C978" i="2"/>
  <c r="D978" i="2" a="1"/>
  <c r="D978" i="2"/>
  <c r="E978" i="2"/>
  <c r="B977" i="2" a="1"/>
  <c r="B977" i="2"/>
  <c r="C977" i="2"/>
  <c r="D977" i="2" a="1"/>
  <c r="D977" i="2"/>
  <c r="E977" i="2"/>
  <c r="B976" i="2" a="1"/>
  <c r="B976" i="2"/>
  <c r="C976" i="2"/>
  <c r="D976" i="2" a="1"/>
  <c r="D976" i="2"/>
  <c r="E976" i="2"/>
  <c r="B975" i="2" a="1"/>
  <c r="B975" i="2"/>
  <c r="C975" i="2"/>
  <c r="D975" i="2" a="1"/>
  <c r="D975" i="2"/>
  <c r="E975" i="2"/>
  <c r="B974" i="2" a="1"/>
  <c r="B974" i="2"/>
  <c r="C974" i="2"/>
  <c r="D974" i="2" a="1"/>
  <c r="D974" i="2"/>
  <c r="E974" i="2"/>
  <c r="B973" i="2" a="1"/>
  <c r="B973" i="2"/>
  <c r="C973" i="2"/>
  <c r="D973" i="2" a="1"/>
  <c r="D973" i="2"/>
  <c r="E973" i="2"/>
  <c r="B972" i="2" a="1"/>
  <c r="B972" i="2"/>
  <c r="C972" i="2"/>
  <c r="D972" i="2" a="1"/>
  <c r="D972" i="2"/>
  <c r="E972" i="2"/>
  <c r="B971" i="2" a="1"/>
  <c r="B971" i="2"/>
  <c r="C971" i="2"/>
  <c r="D971" i="2" a="1"/>
  <c r="D971" i="2"/>
  <c r="E971" i="2"/>
  <c r="B970" i="2" a="1"/>
  <c r="B970" i="2"/>
  <c r="C970" i="2"/>
  <c r="D970" i="2" a="1"/>
  <c r="D970" i="2"/>
  <c r="E970" i="2"/>
  <c r="B969" i="2" a="1"/>
  <c r="B969" i="2"/>
  <c r="C969" i="2"/>
  <c r="D969" i="2" a="1"/>
  <c r="D969" i="2"/>
  <c r="E969" i="2"/>
  <c r="B968" i="2" a="1"/>
  <c r="B968" i="2"/>
  <c r="C968" i="2"/>
  <c r="D968" i="2" a="1"/>
  <c r="D968" i="2"/>
  <c r="E968" i="2"/>
  <c r="B967" i="2" a="1"/>
  <c r="B967" i="2"/>
  <c r="C967" i="2"/>
  <c r="D967" i="2" a="1"/>
  <c r="D967" i="2"/>
  <c r="E967" i="2"/>
  <c r="B966" i="2" a="1"/>
  <c r="B966" i="2"/>
  <c r="C966" i="2"/>
  <c r="D966" i="2" a="1"/>
  <c r="D966" i="2"/>
  <c r="E966" i="2"/>
  <c r="B965" i="2" a="1"/>
  <c r="B965" i="2"/>
  <c r="C965" i="2"/>
  <c r="D965" i="2" a="1"/>
  <c r="D965" i="2"/>
  <c r="E965" i="2"/>
  <c r="B964" i="2" a="1"/>
  <c r="B964" i="2"/>
  <c r="C964" i="2"/>
  <c r="D964" i="2" a="1"/>
  <c r="D964" i="2"/>
  <c r="E964" i="2"/>
  <c r="B963" i="2" a="1"/>
  <c r="B963" i="2"/>
  <c r="C963" i="2"/>
  <c r="D963" i="2" a="1"/>
  <c r="D963" i="2"/>
  <c r="E963" i="2"/>
  <c r="B962" i="2" a="1"/>
  <c r="B962" i="2"/>
  <c r="C962" i="2"/>
  <c r="D962" i="2" a="1"/>
  <c r="D962" i="2"/>
  <c r="E962" i="2"/>
  <c r="B961" i="2" a="1"/>
  <c r="B961" i="2"/>
  <c r="C961" i="2"/>
  <c r="D961" i="2" a="1"/>
  <c r="D961" i="2"/>
  <c r="E961" i="2"/>
  <c r="B960" i="2" a="1"/>
  <c r="B960" i="2"/>
  <c r="C960" i="2"/>
  <c r="D960" i="2" a="1"/>
  <c r="D960" i="2"/>
  <c r="E960" i="2"/>
  <c r="B959" i="2" a="1"/>
  <c r="B959" i="2"/>
  <c r="C959" i="2"/>
  <c r="D959" i="2" a="1"/>
  <c r="D959" i="2"/>
  <c r="E959" i="2"/>
  <c r="B958" i="2" a="1"/>
  <c r="B958" i="2"/>
  <c r="C958" i="2"/>
  <c r="D958" i="2" a="1"/>
  <c r="D958" i="2"/>
  <c r="E958" i="2"/>
  <c r="B957" i="2" a="1"/>
  <c r="B957" i="2"/>
  <c r="C957" i="2"/>
  <c r="D957" i="2" a="1"/>
  <c r="D957" i="2"/>
  <c r="E957" i="2"/>
  <c r="B956" i="2" a="1"/>
  <c r="B956" i="2"/>
  <c r="C956" i="2"/>
  <c r="D956" i="2" a="1"/>
  <c r="D956" i="2"/>
  <c r="E956" i="2"/>
  <c r="B955" i="2" a="1"/>
  <c r="B955" i="2"/>
  <c r="C955" i="2"/>
  <c r="D955" i="2" a="1"/>
  <c r="D955" i="2"/>
  <c r="E955" i="2"/>
  <c r="B954" i="2" a="1"/>
  <c r="B954" i="2"/>
  <c r="C954" i="2"/>
  <c r="D954" i="2" a="1"/>
  <c r="D954" i="2"/>
  <c r="E954" i="2"/>
  <c r="B953" i="2" a="1"/>
  <c r="B953" i="2"/>
  <c r="C953" i="2"/>
  <c r="D953" i="2" a="1"/>
  <c r="D953" i="2"/>
  <c r="E953" i="2"/>
  <c r="B952" i="2" a="1"/>
  <c r="B952" i="2"/>
  <c r="C952" i="2"/>
  <c r="D952" i="2" a="1"/>
  <c r="D952" i="2"/>
  <c r="E952" i="2"/>
  <c r="B951" i="2" a="1"/>
  <c r="B951" i="2"/>
  <c r="C951" i="2"/>
  <c r="D951" i="2" a="1"/>
  <c r="D951" i="2"/>
  <c r="E951" i="2"/>
  <c r="B950" i="2" a="1"/>
  <c r="B950" i="2"/>
  <c r="C950" i="2"/>
  <c r="D950" i="2" a="1"/>
  <c r="D950" i="2"/>
  <c r="E950" i="2"/>
  <c r="B949" i="2" a="1"/>
  <c r="B949" i="2"/>
  <c r="C949" i="2"/>
  <c r="D949" i="2" a="1"/>
  <c r="D949" i="2"/>
  <c r="E949" i="2"/>
  <c r="B948" i="2" a="1"/>
  <c r="B948" i="2"/>
  <c r="C948" i="2"/>
  <c r="D948" i="2" a="1"/>
  <c r="D948" i="2"/>
  <c r="E948" i="2"/>
  <c r="B947" i="2" a="1"/>
  <c r="B947" i="2"/>
  <c r="C947" i="2"/>
  <c r="D947" i="2" a="1"/>
  <c r="D947" i="2"/>
  <c r="E947" i="2"/>
  <c r="B946" i="2" a="1"/>
  <c r="B946" i="2"/>
  <c r="C946" i="2"/>
  <c r="D946" i="2" a="1"/>
  <c r="D946" i="2"/>
  <c r="E946" i="2"/>
  <c r="B945" i="2" a="1"/>
  <c r="B945" i="2"/>
  <c r="C945" i="2"/>
  <c r="D945" i="2" a="1"/>
  <c r="D945" i="2"/>
  <c r="E945" i="2"/>
  <c r="B944" i="2" a="1"/>
  <c r="B944" i="2"/>
  <c r="C944" i="2"/>
  <c r="D944" i="2" a="1"/>
  <c r="D944" i="2"/>
  <c r="E944" i="2"/>
  <c r="B943" i="2" a="1"/>
  <c r="B943" i="2"/>
  <c r="C943" i="2"/>
  <c r="D943" i="2" a="1"/>
  <c r="D943" i="2"/>
  <c r="E943" i="2"/>
  <c r="B942" i="2" a="1"/>
  <c r="B942" i="2"/>
  <c r="C942" i="2"/>
  <c r="D942" i="2" a="1"/>
  <c r="D942" i="2"/>
  <c r="E942" i="2"/>
  <c r="B941" i="2" a="1"/>
  <c r="B941" i="2"/>
  <c r="C941" i="2"/>
  <c r="D941" i="2" a="1"/>
  <c r="D941" i="2"/>
  <c r="E941" i="2"/>
  <c r="B940" i="2" a="1"/>
  <c r="B940" i="2"/>
  <c r="C940" i="2"/>
  <c r="D940" i="2" a="1"/>
  <c r="D940" i="2"/>
  <c r="E940" i="2"/>
  <c r="B939" i="2" a="1"/>
  <c r="B939" i="2"/>
  <c r="C939" i="2"/>
  <c r="D939" i="2" a="1"/>
  <c r="D939" i="2"/>
  <c r="E939" i="2"/>
  <c r="B938" i="2" a="1"/>
  <c r="B938" i="2"/>
  <c r="C938" i="2"/>
  <c r="D938" i="2" a="1"/>
  <c r="D938" i="2"/>
  <c r="E938" i="2"/>
  <c r="B937" i="2" a="1"/>
  <c r="B937" i="2"/>
  <c r="C937" i="2"/>
  <c r="D937" i="2" a="1"/>
  <c r="D937" i="2"/>
  <c r="E937" i="2"/>
  <c r="B936" i="2" a="1"/>
  <c r="B936" i="2"/>
  <c r="C936" i="2"/>
  <c r="D936" i="2" a="1"/>
  <c r="D936" i="2"/>
  <c r="E936" i="2"/>
  <c r="B935" i="2" a="1"/>
  <c r="B935" i="2"/>
  <c r="C935" i="2"/>
  <c r="D935" i="2" a="1"/>
  <c r="D935" i="2"/>
  <c r="E935" i="2"/>
  <c r="B934" i="2" a="1"/>
  <c r="B934" i="2"/>
  <c r="C934" i="2"/>
  <c r="D934" i="2" a="1"/>
  <c r="D934" i="2"/>
  <c r="E934" i="2"/>
  <c r="B933" i="2" a="1"/>
  <c r="B933" i="2"/>
  <c r="C933" i="2"/>
  <c r="D933" i="2" a="1"/>
  <c r="D933" i="2"/>
  <c r="E933" i="2"/>
  <c r="B932" i="2" a="1"/>
  <c r="B932" i="2"/>
  <c r="C932" i="2"/>
  <c r="D932" i="2" a="1"/>
  <c r="D932" i="2"/>
  <c r="E932" i="2"/>
  <c r="B931" i="2" a="1"/>
  <c r="B931" i="2"/>
  <c r="C931" i="2"/>
  <c r="D931" i="2" a="1"/>
  <c r="D931" i="2"/>
  <c r="E931" i="2"/>
  <c r="B930" i="2" a="1"/>
  <c r="B930" i="2"/>
  <c r="C930" i="2"/>
  <c r="D930" i="2" a="1"/>
  <c r="D930" i="2"/>
  <c r="E930" i="2"/>
  <c r="B929" i="2" a="1"/>
  <c r="B929" i="2"/>
  <c r="C929" i="2"/>
  <c r="D929" i="2" a="1"/>
  <c r="D929" i="2"/>
  <c r="E929" i="2"/>
  <c r="B928" i="2" a="1"/>
  <c r="B928" i="2"/>
  <c r="C928" i="2"/>
  <c r="D928" i="2" a="1"/>
  <c r="D928" i="2"/>
  <c r="E928" i="2"/>
  <c r="B927" i="2" a="1"/>
  <c r="B927" i="2"/>
  <c r="C927" i="2"/>
  <c r="D927" i="2" a="1"/>
  <c r="D927" i="2"/>
  <c r="E927" i="2"/>
  <c r="B926" i="2" a="1"/>
  <c r="B926" i="2"/>
  <c r="C926" i="2"/>
  <c r="D926" i="2" a="1"/>
  <c r="D926" i="2"/>
  <c r="E926" i="2"/>
  <c r="B925" i="2" a="1"/>
  <c r="B925" i="2"/>
  <c r="C925" i="2"/>
  <c r="D925" i="2" a="1"/>
  <c r="D925" i="2"/>
  <c r="E925" i="2"/>
  <c r="B924" i="2" a="1"/>
  <c r="B924" i="2"/>
  <c r="C924" i="2"/>
  <c r="D924" i="2" a="1"/>
  <c r="D924" i="2"/>
  <c r="E924" i="2"/>
  <c r="B923" i="2" a="1"/>
  <c r="B923" i="2"/>
  <c r="C923" i="2"/>
  <c r="D923" i="2" a="1"/>
  <c r="D923" i="2"/>
  <c r="E923" i="2"/>
  <c r="B922" i="2" a="1"/>
  <c r="B922" i="2"/>
  <c r="C922" i="2"/>
  <c r="D922" i="2" a="1"/>
  <c r="D922" i="2"/>
  <c r="E922" i="2"/>
  <c r="B921" i="2" a="1"/>
  <c r="B921" i="2"/>
  <c r="C921" i="2"/>
  <c r="D921" i="2" a="1"/>
  <c r="D921" i="2"/>
  <c r="E921" i="2"/>
  <c r="B920" i="2" a="1"/>
  <c r="B920" i="2"/>
  <c r="C920" i="2"/>
  <c r="D920" i="2" a="1"/>
  <c r="D920" i="2"/>
  <c r="E920" i="2"/>
  <c r="B919" i="2" a="1"/>
  <c r="B919" i="2"/>
  <c r="C919" i="2"/>
  <c r="D919" i="2" a="1"/>
  <c r="D919" i="2"/>
  <c r="E919" i="2"/>
  <c r="B918" i="2" a="1"/>
  <c r="B918" i="2"/>
  <c r="C918" i="2"/>
  <c r="D918" i="2" a="1"/>
  <c r="D918" i="2"/>
  <c r="E918" i="2"/>
  <c r="B917" i="2" a="1"/>
  <c r="B917" i="2"/>
  <c r="C917" i="2"/>
  <c r="D917" i="2" a="1"/>
  <c r="D917" i="2"/>
  <c r="E917" i="2"/>
  <c r="B916" i="2" a="1"/>
  <c r="B916" i="2"/>
  <c r="C916" i="2"/>
  <c r="D916" i="2" a="1"/>
  <c r="D916" i="2"/>
  <c r="E916" i="2"/>
  <c r="B915" i="2" a="1"/>
  <c r="B915" i="2"/>
  <c r="C915" i="2"/>
  <c r="D915" i="2" a="1"/>
  <c r="D915" i="2"/>
  <c r="E915" i="2"/>
  <c r="B914" i="2" a="1"/>
  <c r="B914" i="2"/>
  <c r="C914" i="2"/>
  <c r="D914" i="2" a="1"/>
  <c r="D914" i="2"/>
  <c r="E914" i="2"/>
  <c r="B913" i="2" a="1"/>
  <c r="B913" i="2"/>
  <c r="C913" i="2"/>
  <c r="D913" i="2" a="1"/>
  <c r="D913" i="2"/>
  <c r="E913" i="2"/>
  <c r="B912" i="2" a="1"/>
  <c r="B912" i="2"/>
  <c r="C912" i="2"/>
  <c r="D912" i="2" a="1"/>
  <c r="D912" i="2"/>
  <c r="E912" i="2"/>
  <c r="B911" i="2" a="1"/>
  <c r="B911" i="2"/>
  <c r="C911" i="2"/>
  <c r="D911" i="2" a="1"/>
  <c r="D911" i="2"/>
  <c r="E911" i="2"/>
  <c r="B910" i="2" a="1"/>
  <c r="B910" i="2"/>
  <c r="C910" i="2"/>
  <c r="D910" i="2" a="1"/>
  <c r="D910" i="2"/>
  <c r="E910" i="2"/>
  <c r="B909" i="2" a="1"/>
  <c r="B909" i="2"/>
  <c r="C909" i="2"/>
  <c r="D909" i="2" a="1"/>
  <c r="D909" i="2"/>
  <c r="E909" i="2"/>
  <c r="B908" i="2" a="1"/>
  <c r="B908" i="2"/>
  <c r="C908" i="2"/>
  <c r="D908" i="2" a="1"/>
  <c r="D908" i="2"/>
  <c r="E908" i="2"/>
  <c r="B907" i="2" a="1"/>
  <c r="B907" i="2"/>
  <c r="C907" i="2"/>
  <c r="D907" i="2" a="1"/>
  <c r="D907" i="2"/>
  <c r="E907" i="2"/>
  <c r="B906" i="2" a="1"/>
  <c r="B906" i="2"/>
  <c r="C906" i="2"/>
  <c r="D906" i="2" a="1"/>
  <c r="D906" i="2"/>
  <c r="E906" i="2"/>
  <c r="B905" i="2" a="1"/>
  <c r="B905" i="2"/>
  <c r="C905" i="2"/>
  <c r="D905" i="2" a="1"/>
  <c r="D905" i="2"/>
  <c r="E905" i="2"/>
  <c r="B904" i="2" a="1"/>
  <c r="B904" i="2"/>
  <c r="C904" i="2"/>
  <c r="D904" i="2" a="1"/>
  <c r="D904" i="2"/>
  <c r="E904" i="2"/>
  <c r="B903" i="2" a="1"/>
  <c r="B903" i="2"/>
  <c r="C903" i="2"/>
  <c r="D903" i="2" a="1"/>
  <c r="D903" i="2"/>
  <c r="E903" i="2"/>
  <c r="B902" i="2" a="1"/>
  <c r="B902" i="2"/>
  <c r="C902" i="2"/>
  <c r="D902" i="2" a="1"/>
  <c r="D902" i="2"/>
  <c r="E902" i="2"/>
  <c r="B901" i="2" a="1"/>
  <c r="B901" i="2"/>
  <c r="C901" i="2"/>
  <c r="D901" i="2" a="1"/>
  <c r="D901" i="2"/>
  <c r="E901" i="2"/>
  <c r="B900" i="2" a="1"/>
  <c r="B900" i="2"/>
  <c r="C900" i="2"/>
  <c r="D900" i="2" a="1"/>
  <c r="D900" i="2"/>
  <c r="E900" i="2"/>
  <c r="B899" i="2" a="1"/>
  <c r="B899" i="2"/>
  <c r="C899" i="2"/>
  <c r="D899" i="2" a="1"/>
  <c r="D899" i="2"/>
  <c r="E899" i="2"/>
  <c r="B898" i="2" a="1"/>
  <c r="B898" i="2"/>
  <c r="C898" i="2"/>
  <c r="D898" i="2" a="1"/>
  <c r="D898" i="2"/>
  <c r="E898" i="2"/>
  <c r="B897" i="2" a="1"/>
  <c r="B897" i="2"/>
  <c r="C897" i="2"/>
  <c r="D897" i="2" a="1"/>
  <c r="D897" i="2"/>
  <c r="E897" i="2"/>
  <c r="B896" i="2" a="1"/>
  <c r="B896" i="2"/>
  <c r="C896" i="2"/>
  <c r="D896" i="2" a="1"/>
  <c r="D896" i="2"/>
  <c r="E896" i="2"/>
  <c r="B895" i="2" a="1"/>
  <c r="B895" i="2"/>
  <c r="C895" i="2"/>
  <c r="D895" i="2" a="1"/>
  <c r="D895" i="2"/>
  <c r="E895" i="2"/>
  <c r="B894" i="2" a="1"/>
  <c r="B894" i="2"/>
  <c r="C894" i="2"/>
  <c r="D894" i="2" a="1"/>
  <c r="D894" i="2"/>
  <c r="E894" i="2"/>
  <c r="B893" i="2" a="1"/>
  <c r="B893" i="2"/>
  <c r="C893" i="2"/>
  <c r="D893" i="2" a="1"/>
  <c r="D893" i="2"/>
  <c r="E893" i="2"/>
  <c r="B892" i="2" a="1"/>
  <c r="B892" i="2"/>
  <c r="C892" i="2"/>
  <c r="D892" i="2" a="1"/>
  <c r="D892" i="2"/>
  <c r="E892" i="2"/>
  <c r="B891" i="2" a="1"/>
  <c r="B891" i="2"/>
  <c r="C891" i="2"/>
  <c r="D891" i="2" a="1"/>
  <c r="D891" i="2"/>
  <c r="E891" i="2"/>
  <c r="B890" i="2" a="1"/>
  <c r="B890" i="2"/>
  <c r="C890" i="2"/>
  <c r="D890" i="2" a="1"/>
  <c r="D890" i="2"/>
  <c r="E890" i="2"/>
  <c r="B889" i="2" a="1"/>
  <c r="B889" i="2"/>
  <c r="C889" i="2"/>
  <c r="D889" i="2" a="1"/>
  <c r="D889" i="2"/>
  <c r="E889" i="2"/>
  <c r="B888" i="2" a="1"/>
  <c r="B888" i="2"/>
  <c r="C888" i="2"/>
  <c r="D888" i="2" a="1"/>
  <c r="D888" i="2"/>
  <c r="E888" i="2"/>
  <c r="B887" i="2" a="1"/>
  <c r="B887" i="2"/>
  <c r="C887" i="2"/>
  <c r="D887" i="2" a="1"/>
  <c r="D887" i="2"/>
  <c r="E887" i="2"/>
  <c r="B886" i="2" a="1"/>
  <c r="B886" i="2"/>
  <c r="C886" i="2"/>
  <c r="D886" i="2" a="1"/>
  <c r="D886" i="2"/>
  <c r="E886" i="2"/>
  <c r="B885" i="2" a="1"/>
  <c r="B885" i="2"/>
  <c r="C885" i="2"/>
  <c r="D885" i="2" a="1"/>
  <c r="D885" i="2"/>
  <c r="E885" i="2"/>
  <c r="B884" i="2" a="1"/>
  <c r="B884" i="2"/>
  <c r="C884" i="2"/>
  <c r="D884" i="2" a="1"/>
  <c r="D884" i="2"/>
  <c r="E884" i="2"/>
  <c r="B883" i="2" a="1"/>
  <c r="B883" i="2"/>
  <c r="C883" i="2"/>
  <c r="D883" i="2" a="1"/>
  <c r="D883" i="2"/>
  <c r="E883" i="2"/>
  <c r="B882" i="2" a="1"/>
  <c r="B882" i="2"/>
  <c r="C882" i="2"/>
  <c r="D882" i="2" a="1"/>
  <c r="D882" i="2"/>
  <c r="E882" i="2"/>
  <c r="B881" i="2" a="1"/>
  <c r="B881" i="2"/>
  <c r="C881" i="2"/>
  <c r="D881" i="2" a="1"/>
  <c r="D881" i="2"/>
  <c r="E881" i="2"/>
  <c r="B880" i="2" a="1"/>
  <c r="B880" i="2"/>
  <c r="C880" i="2"/>
  <c r="D880" i="2" a="1"/>
  <c r="D880" i="2"/>
  <c r="E880" i="2"/>
  <c r="B879" i="2" a="1"/>
  <c r="B879" i="2"/>
  <c r="C879" i="2"/>
  <c r="D879" i="2" a="1"/>
  <c r="D879" i="2"/>
  <c r="E879" i="2"/>
  <c r="B878" i="2" a="1"/>
  <c r="B878" i="2"/>
  <c r="C878" i="2"/>
  <c r="D878" i="2" a="1"/>
  <c r="D878" i="2"/>
  <c r="E878" i="2"/>
  <c r="B877" i="2" a="1"/>
  <c r="B877" i="2"/>
  <c r="C877" i="2"/>
  <c r="D877" i="2" a="1"/>
  <c r="D877" i="2"/>
  <c r="E877" i="2"/>
  <c r="B876" i="2" a="1"/>
  <c r="B876" i="2"/>
  <c r="C876" i="2"/>
  <c r="D876" i="2" a="1"/>
  <c r="D876" i="2"/>
  <c r="E876" i="2"/>
  <c r="B875" i="2" a="1"/>
  <c r="B875" i="2"/>
  <c r="C875" i="2"/>
  <c r="D875" i="2" a="1"/>
  <c r="D875" i="2"/>
  <c r="E875" i="2"/>
  <c r="B874" i="2" a="1"/>
  <c r="B874" i="2"/>
  <c r="C874" i="2"/>
  <c r="D874" i="2" a="1"/>
  <c r="D874" i="2"/>
  <c r="E874" i="2"/>
  <c r="B873" i="2" a="1"/>
  <c r="B873" i="2"/>
  <c r="C873" i="2"/>
  <c r="D873" i="2" a="1"/>
  <c r="D873" i="2"/>
  <c r="E873" i="2"/>
  <c r="B872" i="2" a="1"/>
  <c r="B872" i="2"/>
  <c r="C872" i="2"/>
  <c r="D872" i="2" a="1"/>
  <c r="D872" i="2"/>
  <c r="E872" i="2"/>
  <c r="B871" i="2" a="1"/>
  <c r="B871" i="2"/>
  <c r="C871" i="2"/>
  <c r="D871" i="2" a="1"/>
  <c r="D871" i="2"/>
  <c r="E871" i="2"/>
  <c r="B870" i="2" a="1"/>
  <c r="B870" i="2"/>
  <c r="C870" i="2"/>
  <c r="D870" i="2" a="1"/>
  <c r="D870" i="2"/>
  <c r="E870" i="2"/>
  <c r="B869" i="2" a="1"/>
  <c r="B869" i="2"/>
  <c r="C869" i="2"/>
  <c r="D869" i="2" a="1"/>
  <c r="D869" i="2"/>
  <c r="E869" i="2"/>
  <c r="B868" i="2" a="1"/>
  <c r="B868" i="2"/>
  <c r="C868" i="2"/>
  <c r="D868" i="2" a="1"/>
  <c r="D868" i="2"/>
  <c r="E868" i="2"/>
  <c r="B867" i="2" a="1"/>
  <c r="B867" i="2"/>
  <c r="C867" i="2"/>
  <c r="D867" i="2" a="1"/>
  <c r="D867" i="2"/>
  <c r="E867" i="2"/>
  <c r="B866" i="2" a="1"/>
  <c r="B866" i="2"/>
  <c r="C866" i="2"/>
  <c r="D866" i="2" a="1"/>
  <c r="D866" i="2"/>
  <c r="E866" i="2"/>
  <c r="B865" i="2" a="1"/>
  <c r="B865" i="2"/>
  <c r="C865" i="2"/>
  <c r="D865" i="2" a="1"/>
  <c r="D865" i="2"/>
  <c r="E865" i="2"/>
  <c r="B864" i="2" a="1"/>
  <c r="B864" i="2"/>
  <c r="C864" i="2"/>
  <c r="D864" i="2" a="1"/>
  <c r="D864" i="2"/>
  <c r="E864" i="2"/>
  <c r="B863" i="2" a="1"/>
  <c r="B863" i="2"/>
  <c r="C863" i="2"/>
  <c r="D863" i="2" a="1"/>
  <c r="D863" i="2"/>
  <c r="E863" i="2"/>
  <c r="B862" i="2" a="1"/>
  <c r="B862" i="2"/>
  <c r="C862" i="2"/>
  <c r="D862" i="2" a="1"/>
  <c r="D862" i="2"/>
  <c r="E862" i="2"/>
  <c r="B861" i="2" a="1"/>
  <c r="B861" i="2"/>
  <c r="C861" i="2"/>
  <c r="D861" i="2" a="1"/>
  <c r="D861" i="2"/>
  <c r="E861" i="2"/>
  <c r="B860" i="2" a="1"/>
  <c r="B860" i="2"/>
  <c r="C860" i="2"/>
  <c r="D860" i="2" a="1"/>
  <c r="D860" i="2"/>
  <c r="E860" i="2"/>
  <c r="B859" i="2" a="1"/>
  <c r="B859" i="2"/>
  <c r="C859" i="2"/>
  <c r="D859" i="2" a="1"/>
  <c r="D859" i="2"/>
  <c r="E859" i="2"/>
  <c r="B858" i="2" a="1"/>
  <c r="B858" i="2"/>
  <c r="C858" i="2"/>
  <c r="D858" i="2" a="1"/>
  <c r="D858" i="2"/>
  <c r="E858" i="2"/>
  <c r="B857" i="2" a="1"/>
  <c r="B857" i="2"/>
  <c r="C857" i="2"/>
  <c r="D857" i="2" a="1"/>
  <c r="D857" i="2"/>
  <c r="E857" i="2"/>
  <c r="B856" i="2" a="1"/>
  <c r="B856" i="2"/>
  <c r="C856" i="2"/>
  <c r="D856" i="2" a="1"/>
  <c r="D856" i="2"/>
  <c r="E856" i="2"/>
  <c r="B855" i="2" a="1"/>
  <c r="B855" i="2"/>
  <c r="C855" i="2"/>
  <c r="D855" i="2" a="1"/>
  <c r="D855" i="2"/>
  <c r="E855" i="2"/>
  <c r="B854" i="2" a="1"/>
  <c r="B854" i="2"/>
  <c r="C854" i="2"/>
  <c r="D854" i="2" a="1"/>
  <c r="D854" i="2"/>
  <c r="E854" i="2"/>
  <c r="B853" i="2" a="1"/>
  <c r="B853" i="2"/>
  <c r="C853" i="2"/>
  <c r="D853" i="2" a="1"/>
  <c r="D853" i="2"/>
  <c r="E853" i="2"/>
  <c r="B852" i="2" a="1"/>
  <c r="B852" i="2"/>
  <c r="C852" i="2"/>
  <c r="D852" i="2" a="1"/>
  <c r="D852" i="2"/>
  <c r="E852" i="2"/>
  <c r="B851" i="2" a="1"/>
  <c r="B851" i="2"/>
  <c r="C851" i="2"/>
  <c r="D851" i="2" a="1"/>
  <c r="D851" i="2"/>
  <c r="E851" i="2"/>
  <c r="B850" i="2" a="1"/>
  <c r="B850" i="2"/>
  <c r="C850" i="2"/>
  <c r="D850" i="2" a="1"/>
  <c r="D850" i="2"/>
  <c r="E850" i="2"/>
  <c r="B849" i="2" a="1"/>
  <c r="B849" i="2"/>
  <c r="C849" i="2"/>
  <c r="D849" i="2" a="1"/>
  <c r="D849" i="2"/>
  <c r="E849" i="2"/>
  <c r="B848" i="2" a="1"/>
  <c r="B848" i="2"/>
  <c r="C848" i="2"/>
  <c r="D848" i="2" a="1"/>
  <c r="D848" i="2"/>
  <c r="E848" i="2"/>
  <c r="B847" i="2" a="1"/>
  <c r="B847" i="2"/>
  <c r="C847" i="2"/>
  <c r="D847" i="2" a="1"/>
  <c r="D847" i="2"/>
  <c r="E847" i="2"/>
  <c r="B846" i="2" a="1"/>
  <c r="B846" i="2"/>
  <c r="C846" i="2"/>
  <c r="D846" i="2" a="1"/>
  <c r="D846" i="2"/>
  <c r="E846" i="2"/>
  <c r="B845" i="2" a="1"/>
  <c r="B845" i="2"/>
  <c r="C845" i="2"/>
  <c r="D845" i="2" a="1"/>
  <c r="D845" i="2"/>
  <c r="E845" i="2"/>
  <c r="B844" i="2" a="1"/>
  <c r="B844" i="2"/>
  <c r="C844" i="2"/>
  <c r="D844" i="2" a="1"/>
  <c r="D844" i="2"/>
  <c r="E844" i="2"/>
  <c r="B843" i="2" a="1"/>
  <c r="B843" i="2"/>
  <c r="C843" i="2"/>
  <c r="D843" i="2" a="1"/>
  <c r="D843" i="2"/>
  <c r="E843" i="2"/>
  <c r="B842" i="2" a="1"/>
  <c r="B842" i="2"/>
  <c r="C842" i="2"/>
  <c r="D842" i="2" a="1"/>
  <c r="D842" i="2"/>
  <c r="E842" i="2"/>
  <c r="B841" i="2" a="1"/>
  <c r="B841" i="2"/>
  <c r="C841" i="2"/>
  <c r="D841" i="2" a="1"/>
  <c r="D841" i="2"/>
  <c r="E841" i="2"/>
  <c r="B840" i="2" a="1"/>
  <c r="B840" i="2"/>
  <c r="C840" i="2"/>
  <c r="D840" i="2" a="1"/>
  <c r="D840" i="2"/>
  <c r="E840" i="2"/>
  <c r="B839" i="2" a="1"/>
  <c r="B839" i="2"/>
  <c r="C839" i="2"/>
  <c r="D839" i="2" a="1"/>
  <c r="D839" i="2"/>
  <c r="E839" i="2"/>
  <c r="B838" i="2" a="1"/>
  <c r="B838" i="2"/>
  <c r="C838" i="2"/>
  <c r="D838" i="2" a="1"/>
  <c r="D838" i="2"/>
  <c r="E838" i="2"/>
  <c r="B837" i="2" a="1"/>
  <c r="B837" i="2"/>
  <c r="C837" i="2"/>
  <c r="D837" i="2" a="1"/>
  <c r="D837" i="2"/>
  <c r="E837" i="2"/>
  <c r="B836" i="2" a="1"/>
  <c r="B836" i="2"/>
  <c r="C836" i="2"/>
  <c r="D836" i="2" a="1"/>
  <c r="D836" i="2"/>
  <c r="E836" i="2"/>
  <c r="B835" i="2" a="1"/>
  <c r="B835" i="2"/>
  <c r="C835" i="2"/>
  <c r="D835" i="2" a="1"/>
  <c r="D835" i="2"/>
  <c r="E835" i="2"/>
  <c r="B834" i="2" a="1"/>
  <c r="B834" i="2"/>
  <c r="C834" i="2"/>
  <c r="D834" i="2" a="1"/>
  <c r="D834" i="2"/>
  <c r="E834" i="2"/>
  <c r="B833" i="2" a="1"/>
  <c r="B833" i="2"/>
  <c r="C833" i="2"/>
  <c r="D833" i="2" a="1"/>
  <c r="D833" i="2"/>
  <c r="E833" i="2"/>
  <c r="B832" i="2" a="1"/>
  <c r="B832" i="2"/>
  <c r="C832" i="2"/>
  <c r="D832" i="2" a="1"/>
  <c r="D832" i="2"/>
  <c r="E832" i="2"/>
  <c r="B831" i="2" a="1"/>
  <c r="B831" i="2"/>
  <c r="C831" i="2"/>
  <c r="D831" i="2" a="1"/>
  <c r="D831" i="2"/>
  <c r="E831" i="2"/>
  <c r="B830" i="2" a="1"/>
  <c r="B830" i="2"/>
  <c r="C830" i="2"/>
  <c r="D830" i="2" a="1"/>
  <c r="D830" i="2"/>
  <c r="E830" i="2"/>
  <c r="B829" i="2" a="1"/>
  <c r="B829" i="2"/>
  <c r="C829" i="2"/>
  <c r="D829" i="2" a="1"/>
  <c r="D829" i="2"/>
  <c r="E829" i="2"/>
  <c r="B828" i="2" a="1"/>
  <c r="B828" i="2"/>
  <c r="C828" i="2"/>
  <c r="D828" i="2" a="1"/>
  <c r="D828" i="2"/>
  <c r="E828" i="2"/>
  <c r="B827" i="2" a="1"/>
  <c r="B827" i="2"/>
  <c r="C827" i="2"/>
  <c r="D827" i="2" a="1"/>
  <c r="D827" i="2"/>
  <c r="E827" i="2"/>
  <c r="B826" i="2" a="1"/>
  <c r="B826" i="2"/>
  <c r="C826" i="2"/>
  <c r="D826" i="2" a="1"/>
  <c r="D826" i="2"/>
  <c r="E826" i="2"/>
  <c r="B825" i="2" a="1"/>
  <c r="B825" i="2"/>
  <c r="C825" i="2"/>
  <c r="D825" i="2" a="1"/>
  <c r="D825" i="2"/>
  <c r="E825" i="2"/>
  <c r="B824" i="2" a="1"/>
  <c r="B824" i="2"/>
  <c r="C824" i="2"/>
  <c r="D824" i="2" a="1"/>
  <c r="D824" i="2"/>
  <c r="E824" i="2"/>
  <c r="B823" i="2" a="1"/>
  <c r="B823" i="2"/>
  <c r="C823" i="2"/>
  <c r="D823" i="2" a="1"/>
  <c r="D823" i="2"/>
  <c r="E823" i="2"/>
  <c r="B822" i="2" a="1"/>
  <c r="B822" i="2"/>
  <c r="C822" i="2"/>
  <c r="D822" i="2" a="1"/>
  <c r="D822" i="2"/>
  <c r="E822" i="2"/>
  <c r="B821" i="2" a="1"/>
  <c r="B821" i="2"/>
  <c r="C821" i="2"/>
  <c r="D821" i="2" a="1"/>
  <c r="D821" i="2"/>
  <c r="E821" i="2"/>
  <c r="B820" i="2" a="1"/>
  <c r="B820" i="2"/>
  <c r="C820" i="2"/>
  <c r="D820" i="2" a="1"/>
  <c r="D820" i="2"/>
  <c r="E820" i="2"/>
  <c r="B819" i="2" a="1"/>
  <c r="B819" i="2"/>
  <c r="C819" i="2"/>
  <c r="D819" i="2" a="1"/>
  <c r="D819" i="2"/>
  <c r="E819" i="2"/>
  <c r="B818" i="2" a="1"/>
  <c r="B818" i="2"/>
  <c r="C818" i="2"/>
  <c r="D818" i="2" a="1"/>
  <c r="D818" i="2"/>
  <c r="E818" i="2"/>
  <c r="B817" i="2" a="1"/>
  <c r="B817" i="2"/>
  <c r="C817" i="2"/>
  <c r="D817" i="2" a="1"/>
  <c r="D817" i="2"/>
  <c r="E817" i="2"/>
  <c r="B816" i="2" a="1"/>
  <c r="B816" i="2"/>
  <c r="C816" i="2"/>
  <c r="D816" i="2" a="1"/>
  <c r="D816" i="2"/>
  <c r="E816" i="2"/>
  <c r="B815" i="2" a="1"/>
  <c r="B815" i="2"/>
  <c r="C815" i="2"/>
  <c r="D815" i="2" a="1"/>
  <c r="D815" i="2"/>
  <c r="E815" i="2"/>
  <c r="B814" i="2" a="1"/>
  <c r="B814" i="2"/>
  <c r="C814" i="2"/>
  <c r="D814" i="2" a="1"/>
  <c r="D814" i="2"/>
  <c r="E814" i="2"/>
  <c r="B813" i="2" a="1"/>
  <c r="B813" i="2"/>
  <c r="C813" i="2"/>
  <c r="D813" i="2" a="1"/>
  <c r="D813" i="2"/>
  <c r="E813" i="2"/>
  <c r="B812" i="2" a="1"/>
  <c r="B812" i="2"/>
  <c r="C812" i="2"/>
  <c r="D812" i="2" a="1"/>
  <c r="D812" i="2"/>
  <c r="E812" i="2"/>
  <c r="B811" i="2" a="1"/>
  <c r="B811" i="2"/>
  <c r="C811" i="2"/>
  <c r="D811" i="2" a="1"/>
  <c r="D811" i="2"/>
  <c r="E811" i="2"/>
  <c r="B810" i="2" a="1"/>
  <c r="B810" i="2"/>
  <c r="C810" i="2"/>
  <c r="D810" i="2" a="1"/>
  <c r="D810" i="2"/>
  <c r="E810" i="2"/>
  <c r="B809" i="2" a="1"/>
  <c r="B809" i="2"/>
  <c r="C809" i="2"/>
  <c r="D809" i="2" a="1"/>
  <c r="D809" i="2"/>
  <c r="E809" i="2"/>
  <c r="B808" i="2" a="1"/>
  <c r="B808" i="2"/>
  <c r="C808" i="2"/>
  <c r="D808" i="2" a="1"/>
  <c r="D808" i="2"/>
  <c r="E808" i="2"/>
  <c r="B807" i="2" a="1"/>
  <c r="B807" i="2"/>
  <c r="C807" i="2"/>
  <c r="D807" i="2" a="1"/>
  <c r="D807" i="2"/>
  <c r="E807" i="2"/>
  <c r="B806" i="2" a="1"/>
  <c r="B806" i="2"/>
  <c r="C806" i="2"/>
  <c r="D806" i="2" a="1"/>
  <c r="D806" i="2"/>
  <c r="E806" i="2"/>
  <c r="B805" i="2" a="1"/>
  <c r="B805" i="2"/>
  <c r="C805" i="2"/>
  <c r="D805" i="2" a="1"/>
  <c r="D805" i="2"/>
  <c r="E805" i="2"/>
  <c r="B804" i="2" a="1"/>
  <c r="B804" i="2"/>
  <c r="C804" i="2"/>
  <c r="D804" i="2" a="1"/>
  <c r="D804" i="2"/>
  <c r="E804" i="2"/>
  <c r="B803" i="2" a="1"/>
  <c r="B803" i="2"/>
  <c r="C803" i="2"/>
  <c r="D803" i="2" a="1"/>
  <c r="D803" i="2"/>
  <c r="E803" i="2"/>
  <c r="B802" i="2" a="1"/>
  <c r="B802" i="2"/>
  <c r="C802" i="2"/>
  <c r="D802" i="2" a="1"/>
  <c r="D802" i="2"/>
  <c r="E802" i="2"/>
  <c r="B801" i="2" a="1"/>
  <c r="B801" i="2"/>
  <c r="C801" i="2"/>
  <c r="D801" i="2" a="1"/>
  <c r="D801" i="2"/>
  <c r="E801" i="2"/>
  <c r="B800" i="2" a="1"/>
  <c r="B800" i="2"/>
  <c r="C800" i="2"/>
  <c r="D800" i="2" a="1"/>
  <c r="D800" i="2"/>
  <c r="E800" i="2"/>
  <c r="B799" i="2" a="1"/>
  <c r="B799" i="2"/>
  <c r="C799" i="2"/>
  <c r="D799" i="2" a="1"/>
  <c r="D799" i="2"/>
  <c r="E799" i="2"/>
  <c r="B798" i="2" a="1"/>
  <c r="B798" i="2"/>
  <c r="C798" i="2"/>
  <c r="D798" i="2" a="1"/>
  <c r="D798" i="2"/>
  <c r="E798" i="2"/>
  <c r="B797" i="2" a="1"/>
  <c r="B797" i="2"/>
  <c r="C797" i="2"/>
  <c r="D797" i="2" a="1"/>
  <c r="D797" i="2"/>
  <c r="E797" i="2"/>
  <c r="B796" i="2" a="1"/>
  <c r="B796" i="2"/>
  <c r="C796" i="2"/>
  <c r="D796" i="2" a="1"/>
  <c r="D796" i="2"/>
  <c r="E796" i="2"/>
  <c r="B795" i="2" a="1"/>
  <c r="B795" i="2"/>
  <c r="C795" i="2"/>
  <c r="D795" i="2" a="1"/>
  <c r="D795" i="2"/>
  <c r="E795" i="2"/>
  <c r="B794" i="2" a="1"/>
  <c r="B794" i="2"/>
  <c r="C794" i="2"/>
  <c r="D794" i="2" a="1"/>
  <c r="D794" i="2"/>
  <c r="E794" i="2"/>
  <c r="B793" i="2" a="1"/>
  <c r="B793" i="2"/>
  <c r="C793" i="2"/>
  <c r="D793" i="2" a="1"/>
  <c r="D793" i="2"/>
  <c r="E793" i="2"/>
  <c r="B792" i="2" a="1"/>
  <c r="B792" i="2"/>
  <c r="C792" i="2"/>
  <c r="D792" i="2" a="1"/>
  <c r="D792" i="2"/>
  <c r="E792" i="2"/>
  <c r="B791" i="2" a="1"/>
  <c r="B791" i="2"/>
  <c r="C791" i="2"/>
  <c r="D791" i="2" a="1"/>
  <c r="D791" i="2"/>
  <c r="E791" i="2"/>
  <c r="B790" i="2" a="1"/>
  <c r="B790" i="2"/>
  <c r="C790" i="2"/>
  <c r="D790" i="2" a="1"/>
  <c r="D790" i="2"/>
  <c r="E790" i="2"/>
  <c r="B789" i="2" a="1"/>
  <c r="B789" i="2"/>
  <c r="C789" i="2"/>
  <c r="D789" i="2" a="1"/>
  <c r="D789" i="2"/>
  <c r="E789" i="2"/>
  <c r="B788" i="2" a="1"/>
  <c r="B788" i="2"/>
  <c r="C788" i="2"/>
  <c r="D788" i="2" a="1"/>
  <c r="D788" i="2"/>
  <c r="E788" i="2"/>
  <c r="B787" i="2" a="1"/>
  <c r="B787" i="2"/>
  <c r="C787" i="2"/>
  <c r="D787" i="2" a="1"/>
  <c r="D787" i="2"/>
  <c r="E787" i="2"/>
  <c r="B786" i="2" a="1"/>
  <c r="B786" i="2"/>
  <c r="C786" i="2"/>
  <c r="D786" i="2" a="1"/>
  <c r="D786" i="2"/>
  <c r="E786" i="2"/>
  <c r="B785" i="2" a="1"/>
  <c r="B785" i="2"/>
  <c r="C785" i="2"/>
  <c r="D785" i="2" a="1"/>
  <c r="D785" i="2"/>
  <c r="E785" i="2"/>
  <c r="B784" i="2" a="1"/>
  <c r="B784" i="2"/>
  <c r="C784" i="2"/>
  <c r="D784" i="2" a="1"/>
  <c r="D784" i="2"/>
  <c r="E784" i="2"/>
  <c r="B783" i="2" a="1"/>
  <c r="B783" i="2"/>
  <c r="C783" i="2"/>
  <c r="D783" i="2" a="1"/>
  <c r="D783" i="2"/>
  <c r="E783" i="2"/>
  <c r="B782" i="2" a="1"/>
  <c r="B782" i="2"/>
  <c r="C782" i="2"/>
  <c r="D782" i="2" a="1"/>
  <c r="D782" i="2"/>
  <c r="E782" i="2"/>
  <c r="B781" i="2" a="1"/>
  <c r="B781" i="2"/>
  <c r="C781" i="2"/>
  <c r="D781" i="2" a="1"/>
  <c r="D781" i="2"/>
  <c r="E781" i="2"/>
  <c r="B780" i="2" a="1"/>
  <c r="B780" i="2"/>
  <c r="C780" i="2"/>
  <c r="D780" i="2" a="1"/>
  <c r="D780" i="2"/>
  <c r="E780" i="2"/>
  <c r="B779" i="2" a="1"/>
  <c r="B779" i="2"/>
  <c r="C779" i="2"/>
  <c r="D779" i="2" a="1"/>
  <c r="D779" i="2"/>
  <c r="E779" i="2"/>
  <c r="B778" i="2" a="1"/>
  <c r="B778" i="2"/>
  <c r="C778" i="2"/>
  <c r="D778" i="2" a="1"/>
  <c r="D778" i="2"/>
  <c r="E778" i="2"/>
  <c r="B777" i="2" a="1"/>
  <c r="B777" i="2"/>
  <c r="C777" i="2"/>
  <c r="D777" i="2" a="1"/>
  <c r="D777" i="2"/>
  <c r="E777" i="2"/>
  <c r="B776" i="2" a="1"/>
  <c r="B776" i="2"/>
  <c r="C776" i="2"/>
  <c r="D776" i="2" a="1"/>
  <c r="D776" i="2"/>
  <c r="E776" i="2"/>
  <c r="B775" i="2" a="1"/>
  <c r="B775" i="2"/>
  <c r="C775" i="2"/>
  <c r="D775" i="2" a="1"/>
  <c r="D775" i="2"/>
  <c r="E775" i="2"/>
  <c r="B774" i="2" a="1"/>
  <c r="B774" i="2"/>
  <c r="C774" i="2"/>
  <c r="D774" i="2" a="1"/>
  <c r="D774" i="2"/>
  <c r="E774" i="2"/>
  <c r="B773" i="2" a="1"/>
  <c r="B773" i="2"/>
  <c r="C773" i="2"/>
  <c r="D773" i="2" a="1"/>
  <c r="D773" i="2"/>
  <c r="E773" i="2"/>
  <c r="B772" i="2" a="1"/>
  <c r="B772" i="2"/>
  <c r="C772" i="2"/>
  <c r="D772" i="2" a="1"/>
  <c r="D772" i="2"/>
  <c r="E772" i="2"/>
  <c r="B771" i="2" a="1"/>
  <c r="B771" i="2"/>
  <c r="C771" i="2"/>
  <c r="D771" i="2" a="1"/>
  <c r="D771" i="2"/>
  <c r="E771" i="2"/>
  <c r="B770" i="2" a="1"/>
  <c r="B770" i="2"/>
  <c r="C770" i="2"/>
  <c r="D770" i="2" a="1"/>
  <c r="D770" i="2"/>
  <c r="E770" i="2"/>
  <c r="B769" i="2" a="1"/>
  <c r="B769" i="2"/>
  <c r="C769" i="2"/>
  <c r="D769" i="2" a="1"/>
  <c r="D769" i="2"/>
  <c r="E769" i="2"/>
  <c r="B768" i="2" a="1"/>
  <c r="B768" i="2"/>
  <c r="C768" i="2"/>
  <c r="D768" i="2" a="1"/>
  <c r="D768" i="2"/>
  <c r="E768" i="2"/>
  <c r="B767" i="2" a="1"/>
  <c r="B767" i="2"/>
  <c r="C767" i="2"/>
  <c r="D767" i="2" a="1"/>
  <c r="D767" i="2"/>
  <c r="E767" i="2"/>
  <c r="B766" i="2" a="1"/>
  <c r="B766" i="2"/>
  <c r="C766" i="2"/>
  <c r="D766" i="2" a="1"/>
  <c r="D766" i="2"/>
  <c r="E766" i="2"/>
  <c r="B765" i="2" a="1"/>
  <c r="B765" i="2"/>
  <c r="C765" i="2"/>
  <c r="D765" i="2" a="1"/>
  <c r="D765" i="2"/>
  <c r="E765" i="2"/>
  <c r="B764" i="2" a="1"/>
  <c r="B764" i="2"/>
  <c r="C764" i="2"/>
  <c r="D764" i="2" a="1"/>
  <c r="D764" i="2"/>
  <c r="E764" i="2"/>
  <c r="B763" i="2" a="1"/>
  <c r="B763" i="2"/>
  <c r="C763" i="2"/>
  <c r="D763" i="2" a="1"/>
  <c r="D763" i="2"/>
  <c r="E763" i="2"/>
  <c r="B762" i="2" a="1"/>
  <c r="B762" i="2"/>
  <c r="C762" i="2"/>
  <c r="D762" i="2" a="1"/>
  <c r="D762" i="2"/>
  <c r="E762" i="2"/>
  <c r="B761" i="2" a="1"/>
  <c r="B761" i="2"/>
  <c r="C761" i="2"/>
  <c r="D761" i="2" a="1"/>
  <c r="D761" i="2"/>
  <c r="E761" i="2"/>
  <c r="B760" i="2" a="1"/>
  <c r="B760" i="2"/>
  <c r="C760" i="2"/>
  <c r="D760" i="2" a="1"/>
  <c r="D760" i="2"/>
  <c r="E760" i="2"/>
  <c r="B759" i="2" a="1"/>
  <c r="B759" i="2"/>
  <c r="C759" i="2"/>
  <c r="D759" i="2" a="1"/>
  <c r="D759" i="2"/>
  <c r="E759" i="2"/>
  <c r="B758" i="2" a="1"/>
  <c r="B758" i="2"/>
  <c r="C758" i="2"/>
  <c r="D758" i="2" a="1"/>
  <c r="D758" i="2"/>
  <c r="E758" i="2"/>
  <c r="B757" i="2" a="1"/>
  <c r="B757" i="2"/>
  <c r="C757" i="2"/>
  <c r="D757" i="2" a="1"/>
  <c r="D757" i="2"/>
  <c r="E757" i="2"/>
  <c r="B756" i="2" a="1"/>
  <c r="B756" i="2"/>
  <c r="C756" i="2"/>
  <c r="D756" i="2" a="1"/>
  <c r="D756" i="2"/>
  <c r="E756" i="2"/>
  <c r="B755" i="2" a="1"/>
  <c r="B755" i="2"/>
  <c r="C755" i="2"/>
  <c r="D755" i="2" a="1"/>
  <c r="D755" i="2"/>
  <c r="E755" i="2"/>
  <c r="B754" i="2" a="1"/>
  <c r="B754" i="2"/>
  <c r="C754" i="2"/>
  <c r="D754" i="2" a="1"/>
  <c r="D754" i="2"/>
  <c r="E754" i="2"/>
  <c r="B753" i="2" a="1"/>
  <c r="B753" i="2"/>
  <c r="C753" i="2"/>
  <c r="D753" i="2" a="1"/>
  <c r="D753" i="2"/>
  <c r="E753" i="2"/>
  <c r="B752" i="2" a="1"/>
  <c r="B752" i="2"/>
  <c r="C752" i="2"/>
  <c r="D752" i="2" a="1"/>
  <c r="D752" i="2"/>
  <c r="E752" i="2"/>
  <c r="B751" i="2" a="1"/>
  <c r="B751" i="2"/>
  <c r="C751" i="2"/>
  <c r="D751" i="2" a="1"/>
  <c r="D751" i="2"/>
  <c r="E751" i="2"/>
  <c r="B750" i="2" a="1"/>
  <c r="B750" i="2"/>
  <c r="C750" i="2"/>
  <c r="D750" i="2" a="1"/>
  <c r="D750" i="2"/>
  <c r="E750" i="2"/>
  <c r="B749" i="2" a="1"/>
  <c r="B749" i="2"/>
  <c r="C749" i="2"/>
  <c r="D749" i="2" a="1"/>
  <c r="D749" i="2"/>
  <c r="E749" i="2"/>
  <c r="B748" i="2" a="1"/>
  <c r="B748" i="2"/>
  <c r="C748" i="2"/>
  <c r="D748" i="2" a="1"/>
  <c r="D748" i="2"/>
  <c r="E748" i="2"/>
  <c r="B747" i="2" a="1"/>
  <c r="B747" i="2"/>
  <c r="C747" i="2"/>
  <c r="D747" i="2" a="1"/>
  <c r="D747" i="2"/>
  <c r="E747" i="2"/>
  <c r="B746" i="2" a="1"/>
  <c r="B746" i="2"/>
  <c r="C746" i="2"/>
  <c r="D746" i="2" a="1"/>
  <c r="D746" i="2"/>
  <c r="E746" i="2"/>
  <c r="B745" i="2" a="1"/>
  <c r="B745" i="2"/>
  <c r="C745" i="2"/>
  <c r="D745" i="2" a="1"/>
  <c r="D745" i="2"/>
  <c r="E745" i="2"/>
  <c r="B744" i="2" a="1"/>
  <c r="B744" i="2"/>
  <c r="C744" i="2"/>
  <c r="D744" i="2" a="1"/>
  <c r="D744" i="2"/>
  <c r="E744" i="2"/>
  <c r="B743" i="2" a="1"/>
  <c r="B743" i="2"/>
  <c r="C743" i="2"/>
  <c r="D743" i="2" a="1"/>
  <c r="D743" i="2"/>
  <c r="E743" i="2"/>
  <c r="B742" i="2" a="1"/>
  <c r="B742" i="2"/>
  <c r="C742" i="2"/>
  <c r="D742" i="2" a="1"/>
  <c r="D742" i="2"/>
  <c r="E742" i="2"/>
  <c r="B741" i="2" a="1"/>
  <c r="B741" i="2"/>
  <c r="C741" i="2"/>
  <c r="D741" i="2" a="1"/>
  <c r="D741" i="2"/>
  <c r="E741" i="2"/>
  <c r="B740" i="2" a="1"/>
  <c r="B740" i="2"/>
  <c r="C740" i="2"/>
  <c r="D740" i="2" a="1"/>
  <c r="D740" i="2"/>
  <c r="E740" i="2"/>
  <c r="B739" i="2" a="1"/>
  <c r="B739" i="2"/>
  <c r="C739" i="2"/>
  <c r="D739" i="2" a="1"/>
  <c r="D739" i="2"/>
  <c r="E739" i="2"/>
  <c r="B738" i="2" a="1"/>
  <c r="B738" i="2"/>
  <c r="C738" i="2"/>
  <c r="D738" i="2" a="1"/>
  <c r="D738" i="2"/>
  <c r="E738" i="2"/>
  <c r="B737" i="2" a="1"/>
  <c r="B737" i="2"/>
  <c r="C737" i="2"/>
  <c r="D737" i="2" a="1"/>
  <c r="D737" i="2"/>
  <c r="E737" i="2"/>
  <c r="B736" i="2" a="1"/>
  <c r="B736" i="2"/>
  <c r="C736" i="2"/>
  <c r="D736" i="2" a="1"/>
  <c r="D736" i="2"/>
  <c r="E736" i="2"/>
  <c r="B735" i="2" a="1"/>
  <c r="B735" i="2"/>
  <c r="C735" i="2"/>
  <c r="D735" i="2" a="1"/>
  <c r="D735" i="2"/>
  <c r="E735" i="2"/>
  <c r="B734" i="2" a="1"/>
  <c r="B734" i="2"/>
  <c r="C734" i="2"/>
  <c r="D734" i="2" a="1"/>
  <c r="D734" i="2"/>
  <c r="E734" i="2"/>
  <c r="B733" i="2" a="1"/>
  <c r="B733" i="2"/>
  <c r="C733" i="2"/>
  <c r="D733" i="2" a="1"/>
  <c r="D733" i="2"/>
  <c r="E733" i="2"/>
  <c r="B732" i="2" a="1"/>
  <c r="B732" i="2"/>
  <c r="C732" i="2"/>
  <c r="D732" i="2" a="1"/>
  <c r="D732" i="2"/>
  <c r="E732" i="2"/>
  <c r="B731" i="2" a="1"/>
  <c r="B731" i="2"/>
  <c r="C731" i="2"/>
  <c r="D731" i="2" a="1"/>
  <c r="D731" i="2"/>
  <c r="E731" i="2"/>
  <c r="B730" i="2" a="1"/>
  <c r="B730" i="2"/>
  <c r="C730" i="2"/>
  <c r="D730" i="2" a="1"/>
  <c r="D730" i="2"/>
  <c r="E730" i="2"/>
  <c r="B729" i="2" a="1"/>
  <c r="B729" i="2"/>
  <c r="C729" i="2"/>
  <c r="D729" i="2" a="1"/>
  <c r="D729" i="2"/>
  <c r="E729" i="2"/>
  <c r="B728" i="2" a="1"/>
  <c r="B728" i="2"/>
  <c r="C728" i="2"/>
  <c r="D728" i="2" a="1"/>
  <c r="D728" i="2"/>
  <c r="E728" i="2"/>
  <c r="B727" i="2" a="1"/>
  <c r="B727" i="2"/>
  <c r="C727" i="2"/>
  <c r="D727" i="2" a="1"/>
  <c r="D727" i="2"/>
  <c r="E727" i="2"/>
  <c r="B726" i="2" a="1"/>
  <c r="B726" i="2"/>
  <c r="C726" i="2"/>
  <c r="D726" i="2" a="1"/>
  <c r="D726" i="2"/>
  <c r="E726" i="2"/>
  <c r="B725" i="2" a="1"/>
  <c r="B725" i="2"/>
  <c r="C725" i="2"/>
  <c r="D725" i="2" a="1"/>
  <c r="D725" i="2"/>
  <c r="E725" i="2"/>
  <c r="B724" i="2" a="1"/>
  <c r="B724" i="2"/>
  <c r="C724" i="2"/>
  <c r="D724" i="2" a="1"/>
  <c r="D724" i="2"/>
  <c r="E724" i="2"/>
  <c r="B723" i="2" a="1"/>
  <c r="B723" i="2"/>
  <c r="C723" i="2"/>
  <c r="D723" i="2" a="1"/>
  <c r="D723" i="2"/>
  <c r="E723" i="2"/>
  <c r="B722" i="2" a="1"/>
  <c r="B722" i="2"/>
  <c r="C722" i="2"/>
  <c r="D722" i="2" a="1"/>
  <c r="D722" i="2"/>
  <c r="E722" i="2"/>
  <c r="B721" i="2" a="1"/>
  <c r="B721" i="2"/>
  <c r="C721" i="2"/>
  <c r="D721" i="2" a="1"/>
  <c r="D721" i="2"/>
  <c r="E721" i="2"/>
  <c r="B720" i="2" a="1"/>
  <c r="B720" i="2"/>
  <c r="C720" i="2"/>
  <c r="D720" i="2" a="1"/>
  <c r="D720" i="2"/>
  <c r="E720" i="2"/>
  <c r="B719" i="2" a="1"/>
  <c r="B719" i="2"/>
  <c r="C719" i="2"/>
  <c r="D719" i="2" a="1"/>
  <c r="D719" i="2"/>
  <c r="E719" i="2"/>
  <c r="B718" i="2" a="1"/>
  <c r="B718" i="2"/>
  <c r="C718" i="2"/>
  <c r="D718" i="2" a="1"/>
  <c r="D718" i="2"/>
  <c r="E718" i="2"/>
  <c r="B717" i="2" a="1"/>
  <c r="B717" i="2"/>
  <c r="C717" i="2"/>
  <c r="D717" i="2" a="1"/>
  <c r="D717" i="2"/>
  <c r="E717" i="2"/>
  <c r="B716" i="2" a="1"/>
  <c r="B716" i="2"/>
  <c r="C716" i="2"/>
  <c r="D716" i="2" a="1"/>
  <c r="D716" i="2"/>
  <c r="E716" i="2"/>
  <c r="B715" i="2" a="1"/>
  <c r="B715" i="2"/>
  <c r="C715" i="2"/>
  <c r="D715" i="2" a="1"/>
  <c r="D715" i="2"/>
  <c r="E715" i="2"/>
  <c r="B714" i="2" a="1"/>
  <c r="B714" i="2"/>
  <c r="C714" i="2"/>
  <c r="D714" i="2" a="1"/>
  <c r="D714" i="2"/>
  <c r="E714" i="2"/>
  <c r="B713" i="2" a="1"/>
  <c r="B713" i="2"/>
  <c r="C713" i="2"/>
  <c r="D713" i="2" a="1"/>
  <c r="D713" i="2"/>
  <c r="E713" i="2"/>
  <c r="B712" i="2" a="1"/>
  <c r="B712" i="2"/>
  <c r="C712" i="2"/>
  <c r="D712" i="2" a="1"/>
  <c r="D712" i="2"/>
  <c r="E712" i="2"/>
  <c r="B711" i="2" a="1"/>
  <c r="B711" i="2"/>
  <c r="C711" i="2"/>
  <c r="D711" i="2" a="1"/>
  <c r="D711" i="2"/>
  <c r="E711" i="2"/>
  <c r="B710" i="2" a="1"/>
  <c r="B710" i="2"/>
  <c r="C710" i="2"/>
  <c r="D710" i="2" a="1"/>
  <c r="D710" i="2"/>
  <c r="E710" i="2"/>
  <c r="B709" i="2" a="1"/>
  <c r="B709" i="2"/>
  <c r="C709" i="2"/>
  <c r="D709" i="2" a="1"/>
  <c r="D709" i="2"/>
  <c r="E709" i="2"/>
  <c r="B708" i="2" a="1"/>
  <c r="B708" i="2"/>
  <c r="C708" i="2"/>
  <c r="D708" i="2" a="1"/>
  <c r="D708" i="2"/>
  <c r="E708" i="2"/>
  <c r="B707" i="2" a="1"/>
  <c r="B707" i="2"/>
  <c r="C707" i="2"/>
  <c r="D707" i="2" a="1"/>
  <c r="D707" i="2"/>
  <c r="E707" i="2"/>
  <c r="B706" i="2" a="1"/>
  <c r="B706" i="2"/>
  <c r="C706" i="2"/>
  <c r="D706" i="2" a="1"/>
  <c r="D706" i="2"/>
  <c r="E706" i="2"/>
  <c r="B705" i="2" a="1"/>
  <c r="B705" i="2"/>
  <c r="C705" i="2"/>
  <c r="D705" i="2" a="1"/>
  <c r="D705" i="2"/>
  <c r="E705" i="2"/>
  <c r="B704" i="2" a="1"/>
  <c r="B704" i="2"/>
  <c r="C704" i="2"/>
  <c r="D704" i="2" a="1"/>
  <c r="D704" i="2"/>
  <c r="E704" i="2"/>
  <c r="B703" i="2" a="1"/>
  <c r="B703" i="2"/>
  <c r="C703" i="2"/>
  <c r="D703" i="2" a="1"/>
  <c r="D703" i="2"/>
  <c r="E703" i="2"/>
  <c r="B702" i="2" a="1"/>
  <c r="B702" i="2"/>
  <c r="C702" i="2"/>
  <c r="D702" i="2" a="1"/>
  <c r="D702" i="2"/>
  <c r="E702" i="2"/>
  <c r="B701" i="2" a="1"/>
  <c r="B701" i="2"/>
  <c r="C701" i="2"/>
  <c r="D701" i="2" a="1"/>
  <c r="D701" i="2"/>
  <c r="E701" i="2"/>
  <c r="B700" i="2" a="1"/>
  <c r="B700" i="2"/>
  <c r="C700" i="2"/>
  <c r="D700" i="2" a="1"/>
  <c r="D700" i="2"/>
  <c r="E700" i="2"/>
  <c r="B699" i="2" a="1"/>
  <c r="B699" i="2"/>
  <c r="C699" i="2"/>
  <c r="D699" i="2" a="1"/>
  <c r="D699" i="2"/>
  <c r="E699" i="2"/>
  <c r="B698" i="2" a="1"/>
  <c r="B698" i="2"/>
  <c r="C698" i="2"/>
  <c r="D698" i="2" a="1"/>
  <c r="D698" i="2"/>
  <c r="E698" i="2"/>
  <c r="B697" i="2" a="1"/>
  <c r="B697" i="2"/>
  <c r="C697" i="2"/>
  <c r="D697" i="2" a="1"/>
  <c r="D697" i="2"/>
  <c r="E697" i="2"/>
  <c r="B696" i="2" a="1"/>
  <c r="B696" i="2"/>
  <c r="C696" i="2"/>
  <c r="D696" i="2" a="1"/>
  <c r="D696" i="2"/>
  <c r="E696" i="2"/>
  <c r="B695" i="2" a="1"/>
  <c r="B695" i="2"/>
  <c r="C695" i="2"/>
  <c r="D695" i="2" a="1"/>
  <c r="D695" i="2"/>
  <c r="E695" i="2"/>
  <c r="B694" i="2" a="1"/>
  <c r="B694" i="2"/>
  <c r="C694" i="2"/>
  <c r="D694" i="2" a="1"/>
  <c r="D694" i="2"/>
  <c r="E694" i="2"/>
  <c r="B693" i="2" a="1"/>
  <c r="B693" i="2"/>
  <c r="C693" i="2"/>
  <c r="D693" i="2" a="1"/>
  <c r="D693" i="2"/>
  <c r="E693" i="2"/>
  <c r="B692" i="2" a="1"/>
  <c r="B692" i="2"/>
  <c r="C692" i="2"/>
  <c r="D692" i="2" a="1"/>
  <c r="D692" i="2"/>
  <c r="E692" i="2"/>
  <c r="B691" i="2" a="1"/>
  <c r="B691" i="2"/>
  <c r="C691" i="2"/>
  <c r="D691" i="2" a="1"/>
  <c r="D691" i="2"/>
  <c r="E691" i="2"/>
  <c r="B690" i="2" a="1"/>
  <c r="B690" i="2"/>
  <c r="C690" i="2"/>
  <c r="D690" i="2" a="1"/>
  <c r="D690" i="2"/>
  <c r="E690" i="2"/>
  <c r="B689" i="2" a="1"/>
  <c r="B689" i="2"/>
  <c r="C689" i="2"/>
  <c r="D689" i="2" a="1"/>
  <c r="D689" i="2"/>
  <c r="E689" i="2"/>
  <c r="B688" i="2" a="1"/>
  <c r="B688" i="2"/>
  <c r="C688" i="2"/>
  <c r="D688" i="2" a="1"/>
  <c r="D688" i="2"/>
  <c r="E688" i="2"/>
  <c r="B687" i="2" a="1"/>
  <c r="B687" i="2"/>
  <c r="C687" i="2"/>
  <c r="D687" i="2" a="1"/>
  <c r="D687" i="2"/>
  <c r="E687" i="2"/>
  <c r="B686" i="2" a="1"/>
  <c r="B686" i="2"/>
  <c r="C686" i="2"/>
  <c r="D686" i="2" a="1"/>
  <c r="D686" i="2"/>
  <c r="E686" i="2"/>
  <c r="B685" i="2" a="1"/>
  <c r="B685" i="2"/>
  <c r="C685" i="2"/>
  <c r="D685" i="2" a="1"/>
  <c r="D685" i="2"/>
  <c r="E685" i="2"/>
  <c r="B684" i="2" a="1"/>
  <c r="B684" i="2"/>
  <c r="C684" i="2"/>
  <c r="D684" i="2" a="1"/>
  <c r="D684" i="2"/>
  <c r="E684" i="2"/>
  <c r="B683" i="2" a="1"/>
  <c r="B683" i="2"/>
  <c r="C683" i="2"/>
  <c r="D683" i="2" a="1"/>
  <c r="D683" i="2"/>
  <c r="E683" i="2"/>
  <c r="B682" i="2" a="1"/>
  <c r="B682" i="2"/>
  <c r="C682" i="2"/>
  <c r="D682" i="2" a="1"/>
  <c r="D682" i="2"/>
  <c r="E682" i="2"/>
  <c r="B681" i="2" a="1"/>
  <c r="B681" i="2"/>
  <c r="C681" i="2"/>
  <c r="D681" i="2" a="1"/>
  <c r="D681" i="2"/>
  <c r="E681" i="2"/>
  <c r="B680" i="2" a="1"/>
  <c r="B680" i="2"/>
  <c r="C680" i="2"/>
  <c r="D680" i="2" a="1"/>
  <c r="D680" i="2"/>
  <c r="E680" i="2"/>
  <c r="B679" i="2" a="1"/>
  <c r="B679" i="2"/>
  <c r="C679" i="2"/>
  <c r="D679" i="2" a="1"/>
  <c r="D679" i="2"/>
  <c r="E679" i="2"/>
  <c r="B678" i="2" a="1"/>
  <c r="B678" i="2"/>
  <c r="C678" i="2"/>
  <c r="D678" i="2" a="1"/>
  <c r="D678" i="2"/>
  <c r="E678" i="2"/>
  <c r="B677" i="2" a="1"/>
  <c r="B677" i="2"/>
  <c r="C677" i="2"/>
  <c r="D677" i="2" a="1"/>
  <c r="D677" i="2"/>
  <c r="E677" i="2"/>
  <c r="B676" i="2" a="1"/>
  <c r="B676" i="2"/>
  <c r="C676" i="2"/>
  <c r="D676" i="2" a="1"/>
  <c r="D676" i="2"/>
  <c r="E676" i="2"/>
  <c r="B675" i="2" a="1"/>
  <c r="B675" i="2"/>
  <c r="C675" i="2"/>
  <c r="D675" i="2" a="1"/>
  <c r="D675" i="2"/>
  <c r="E675" i="2"/>
  <c r="B674" i="2" a="1"/>
  <c r="B674" i="2"/>
  <c r="C674" i="2"/>
  <c r="D674" i="2" a="1"/>
  <c r="D674" i="2"/>
  <c r="E674" i="2"/>
  <c r="B673" i="2" a="1"/>
  <c r="B673" i="2"/>
  <c r="C673" i="2"/>
  <c r="D673" i="2" a="1"/>
  <c r="D673" i="2"/>
  <c r="E673" i="2"/>
  <c r="B672" i="2" a="1"/>
  <c r="B672" i="2"/>
  <c r="C672" i="2"/>
  <c r="D672" i="2" a="1"/>
  <c r="D672" i="2"/>
  <c r="E672" i="2"/>
  <c r="B671" i="2" a="1"/>
  <c r="B671" i="2"/>
  <c r="C671" i="2"/>
  <c r="D671" i="2" a="1"/>
  <c r="D671" i="2"/>
  <c r="E671" i="2"/>
  <c r="B670" i="2" a="1"/>
  <c r="B670" i="2"/>
  <c r="C670" i="2"/>
  <c r="D670" i="2" a="1"/>
  <c r="D670" i="2"/>
  <c r="E670" i="2"/>
  <c r="B669" i="2" a="1"/>
  <c r="B669" i="2"/>
  <c r="C669" i="2"/>
  <c r="D669" i="2" a="1"/>
  <c r="D669" i="2"/>
  <c r="E669" i="2"/>
  <c r="B668" i="2" a="1"/>
  <c r="B668" i="2"/>
  <c r="C668" i="2"/>
  <c r="D668" i="2" a="1"/>
  <c r="D668" i="2"/>
  <c r="E668" i="2"/>
  <c r="B667" i="2" a="1"/>
  <c r="B667" i="2"/>
  <c r="C667" i="2"/>
  <c r="D667" i="2" a="1"/>
  <c r="D667" i="2"/>
  <c r="E667" i="2"/>
  <c r="B666" i="2" a="1"/>
  <c r="B666" i="2"/>
  <c r="C666" i="2"/>
  <c r="D666" i="2" a="1"/>
  <c r="D666" i="2"/>
  <c r="E666" i="2"/>
  <c r="B665" i="2" a="1"/>
  <c r="B665" i="2"/>
  <c r="C665" i="2"/>
  <c r="D665" i="2" a="1"/>
  <c r="D665" i="2"/>
  <c r="E665" i="2"/>
  <c r="B664" i="2" a="1"/>
  <c r="B664" i="2"/>
  <c r="C664" i="2"/>
  <c r="D664" i="2" a="1"/>
  <c r="D664" i="2"/>
  <c r="E664" i="2"/>
  <c r="B663" i="2" a="1"/>
  <c r="B663" i="2"/>
  <c r="C663" i="2"/>
  <c r="D663" i="2" a="1"/>
  <c r="D663" i="2"/>
  <c r="E663" i="2"/>
  <c r="B662" i="2" a="1"/>
  <c r="B662" i="2"/>
  <c r="C662" i="2"/>
  <c r="D662" i="2" a="1"/>
  <c r="D662" i="2"/>
  <c r="E662" i="2"/>
  <c r="B661" i="2" a="1"/>
  <c r="B661" i="2"/>
  <c r="C661" i="2"/>
  <c r="D661" i="2" a="1"/>
  <c r="D661" i="2"/>
  <c r="E661" i="2"/>
  <c r="B660" i="2" a="1"/>
  <c r="B660" i="2"/>
  <c r="C660" i="2"/>
  <c r="D660" i="2" a="1"/>
  <c r="D660" i="2"/>
  <c r="E660" i="2"/>
  <c r="B659" i="2" a="1"/>
  <c r="B659" i="2"/>
  <c r="C659" i="2"/>
  <c r="D659" i="2" a="1"/>
  <c r="D659" i="2"/>
  <c r="E659" i="2"/>
  <c r="B658" i="2" a="1"/>
  <c r="B658" i="2"/>
  <c r="C658" i="2"/>
  <c r="D658" i="2" a="1"/>
  <c r="D658" i="2"/>
  <c r="E658" i="2"/>
  <c r="B657" i="2" a="1"/>
  <c r="B657" i="2"/>
  <c r="C657" i="2"/>
  <c r="D657" i="2" a="1"/>
  <c r="D657" i="2"/>
  <c r="E657" i="2"/>
  <c r="B656" i="2" a="1"/>
  <c r="B656" i="2"/>
  <c r="C656" i="2"/>
  <c r="D656" i="2" a="1"/>
  <c r="D656" i="2"/>
  <c r="E656" i="2"/>
  <c r="B655" i="2" a="1"/>
  <c r="B655" i="2"/>
  <c r="C655" i="2"/>
  <c r="D655" i="2" a="1"/>
  <c r="D655" i="2"/>
  <c r="E655" i="2"/>
  <c r="B654" i="2" a="1"/>
  <c r="B654" i="2"/>
  <c r="C654" i="2"/>
  <c r="D654" i="2" a="1"/>
  <c r="D654" i="2"/>
  <c r="E654" i="2"/>
  <c r="B653" i="2" a="1"/>
  <c r="B653" i="2"/>
  <c r="C653" i="2"/>
  <c r="D653" i="2" a="1"/>
  <c r="D653" i="2"/>
  <c r="E653" i="2"/>
  <c r="B652" i="2" a="1"/>
  <c r="B652" i="2"/>
  <c r="C652" i="2"/>
  <c r="D652" i="2" a="1"/>
  <c r="D652" i="2"/>
  <c r="E652" i="2"/>
  <c r="B651" i="2" a="1"/>
  <c r="B651" i="2"/>
  <c r="C651" i="2"/>
  <c r="D651" i="2" a="1"/>
  <c r="D651" i="2"/>
  <c r="E651" i="2"/>
  <c r="B650" i="2" a="1"/>
  <c r="B650" i="2"/>
  <c r="C650" i="2"/>
  <c r="D650" i="2" a="1"/>
  <c r="D650" i="2"/>
  <c r="E650" i="2"/>
  <c r="B649" i="2" a="1"/>
  <c r="B649" i="2"/>
  <c r="C649" i="2"/>
  <c r="D649" i="2" a="1"/>
  <c r="D649" i="2"/>
  <c r="E649" i="2"/>
  <c r="B648" i="2" a="1"/>
  <c r="B648" i="2"/>
  <c r="C648" i="2"/>
  <c r="D648" i="2" a="1"/>
  <c r="D648" i="2"/>
  <c r="E648" i="2"/>
  <c r="B647" i="2" a="1"/>
  <c r="B647" i="2"/>
  <c r="C647" i="2"/>
  <c r="D647" i="2" a="1"/>
  <c r="D647" i="2"/>
  <c r="E647" i="2"/>
  <c r="B646" i="2" a="1"/>
  <c r="B646" i="2"/>
  <c r="C646" i="2"/>
  <c r="D646" i="2" a="1"/>
  <c r="D646" i="2"/>
  <c r="E646" i="2"/>
  <c r="B645" i="2" a="1"/>
  <c r="B645" i="2"/>
  <c r="C645" i="2"/>
  <c r="D645" i="2" a="1"/>
  <c r="D645" i="2"/>
  <c r="E645" i="2"/>
  <c r="B644" i="2" a="1"/>
  <c r="B644" i="2"/>
  <c r="C644" i="2"/>
  <c r="D644" i="2" a="1"/>
  <c r="D644" i="2"/>
  <c r="E644" i="2"/>
  <c r="B643" i="2" a="1"/>
  <c r="B643" i="2"/>
  <c r="C643" i="2"/>
  <c r="D643" i="2" a="1"/>
  <c r="D643" i="2"/>
  <c r="E643" i="2"/>
  <c r="B642" i="2" a="1"/>
  <c r="B642" i="2"/>
  <c r="C642" i="2"/>
  <c r="D642" i="2" a="1"/>
  <c r="D642" i="2"/>
  <c r="E642" i="2"/>
  <c r="B641" i="2" a="1"/>
  <c r="B641" i="2"/>
  <c r="C641" i="2"/>
  <c r="D641" i="2" a="1"/>
  <c r="D641" i="2"/>
  <c r="E641" i="2"/>
  <c r="B640" i="2" a="1"/>
  <c r="B640" i="2"/>
  <c r="C640" i="2"/>
  <c r="D640" i="2" a="1"/>
  <c r="D640" i="2"/>
  <c r="E640" i="2"/>
  <c r="B639" i="2" a="1"/>
  <c r="B639" i="2"/>
  <c r="C639" i="2"/>
  <c r="D639" i="2" a="1"/>
  <c r="D639" i="2"/>
  <c r="E639" i="2"/>
  <c r="B638" i="2" a="1"/>
  <c r="B638" i="2"/>
  <c r="C638" i="2"/>
  <c r="D638" i="2" a="1"/>
  <c r="D638" i="2"/>
  <c r="E638" i="2"/>
  <c r="B637" i="2" a="1"/>
  <c r="B637" i="2"/>
  <c r="C637" i="2"/>
  <c r="D637" i="2" a="1"/>
  <c r="D637" i="2"/>
  <c r="E637" i="2"/>
  <c r="B636" i="2" a="1"/>
  <c r="B636" i="2"/>
  <c r="C636" i="2"/>
  <c r="D636" i="2" a="1"/>
  <c r="D636" i="2"/>
  <c r="E636" i="2"/>
  <c r="B635" i="2" a="1"/>
  <c r="B635" i="2"/>
  <c r="C635" i="2"/>
  <c r="D635" i="2" a="1"/>
  <c r="D635" i="2"/>
  <c r="E635" i="2"/>
  <c r="B634" i="2" a="1"/>
  <c r="B634" i="2"/>
  <c r="C634" i="2"/>
  <c r="D634" i="2" a="1"/>
  <c r="D634" i="2"/>
  <c r="E634" i="2"/>
  <c r="B633" i="2" a="1"/>
  <c r="B633" i="2"/>
  <c r="C633" i="2"/>
  <c r="D633" i="2" a="1"/>
  <c r="D633" i="2"/>
  <c r="E633" i="2"/>
  <c r="B632" i="2" a="1"/>
  <c r="B632" i="2"/>
  <c r="C632" i="2"/>
  <c r="D632" i="2" a="1"/>
  <c r="D632" i="2"/>
  <c r="E632" i="2"/>
  <c r="B631" i="2" a="1"/>
  <c r="B631" i="2"/>
  <c r="C631" i="2"/>
  <c r="D631" i="2" a="1"/>
  <c r="D631" i="2"/>
  <c r="E631" i="2"/>
  <c r="B630" i="2" a="1"/>
  <c r="B630" i="2"/>
  <c r="C630" i="2"/>
  <c r="D630" i="2" a="1"/>
  <c r="D630" i="2"/>
  <c r="E630" i="2"/>
  <c r="B629" i="2" a="1"/>
  <c r="B629" i="2"/>
  <c r="C629" i="2"/>
  <c r="D629" i="2" a="1"/>
  <c r="D629" i="2"/>
  <c r="E629" i="2"/>
  <c r="B628" i="2" a="1"/>
  <c r="B628" i="2"/>
  <c r="C628" i="2"/>
  <c r="D628" i="2" a="1"/>
  <c r="D628" i="2"/>
  <c r="E628" i="2"/>
  <c r="B627" i="2" a="1"/>
  <c r="B627" i="2"/>
  <c r="C627" i="2"/>
  <c r="D627" i="2" a="1"/>
  <c r="D627" i="2"/>
  <c r="E627" i="2"/>
  <c r="B626" i="2" a="1"/>
  <c r="B626" i="2"/>
  <c r="C626" i="2"/>
  <c r="D626" i="2" a="1"/>
  <c r="D626" i="2"/>
  <c r="E626" i="2"/>
  <c r="B625" i="2" a="1"/>
  <c r="B625" i="2"/>
  <c r="C625" i="2"/>
  <c r="D625" i="2" a="1"/>
  <c r="D625" i="2"/>
  <c r="E625" i="2"/>
  <c r="B624" i="2" a="1"/>
  <c r="B624" i="2"/>
  <c r="C624" i="2"/>
  <c r="D624" i="2" a="1"/>
  <c r="D624" i="2"/>
  <c r="E624" i="2"/>
  <c r="B623" i="2" a="1"/>
  <c r="B623" i="2"/>
  <c r="C623" i="2"/>
  <c r="D623" i="2" a="1"/>
  <c r="D623" i="2"/>
  <c r="E623" i="2"/>
  <c r="B622" i="2" a="1"/>
  <c r="B622" i="2"/>
  <c r="C622" i="2"/>
  <c r="D622" i="2" a="1"/>
  <c r="D622" i="2"/>
  <c r="E622" i="2"/>
  <c r="B621" i="2" a="1"/>
  <c r="B621" i="2"/>
  <c r="C621" i="2"/>
  <c r="D621" i="2" a="1"/>
  <c r="D621" i="2"/>
  <c r="E621" i="2"/>
  <c r="B620" i="2" a="1"/>
  <c r="B620" i="2"/>
  <c r="C620" i="2"/>
  <c r="D620" i="2" a="1"/>
  <c r="D620" i="2"/>
  <c r="E620" i="2"/>
  <c r="B619" i="2" a="1"/>
  <c r="B619" i="2"/>
  <c r="C619" i="2"/>
  <c r="D619" i="2" a="1"/>
  <c r="D619" i="2"/>
  <c r="E619" i="2"/>
  <c r="B618" i="2" a="1"/>
  <c r="B618" i="2"/>
  <c r="C618" i="2"/>
  <c r="D618" i="2" a="1"/>
  <c r="D618" i="2"/>
  <c r="E618" i="2"/>
  <c r="B617" i="2" a="1"/>
  <c r="B617" i="2"/>
  <c r="C617" i="2"/>
  <c r="D617" i="2" a="1"/>
  <c r="D617" i="2"/>
  <c r="E617" i="2"/>
  <c r="B616" i="2" a="1"/>
  <c r="B616" i="2"/>
  <c r="C616" i="2"/>
  <c r="D616" i="2" a="1"/>
  <c r="D616" i="2"/>
  <c r="E616" i="2"/>
  <c r="B615" i="2" a="1"/>
  <c r="B615" i="2"/>
  <c r="C615" i="2"/>
  <c r="D615" i="2" a="1"/>
  <c r="D615" i="2"/>
  <c r="E615" i="2"/>
  <c r="B614" i="2" a="1"/>
  <c r="B614" i="2"/>
  <c r="C614" i="2"/>
  <c r="D614" i="2" a="1"/>
  <c r="D614" i="2"/>
  <c r="E614" i="2"/>
  <c r="B613" i="2" a="1"/>
  <c r="B613" i="2"/>
  <c r="C613" i="2"/>
  <c r="D613" i="2" a="1"/>
  <c r="D613" i="2"/>
  <c r="E613" i="2"/>
  <c r="B612" i="2" a="1"/>
  <c r="B612" i="2"/>
  <c r="C612" i="2"/>
  <c r="D612" i="2" a="1"/>
  <c r="D612" i="2"/>
  <c r="E612" i="2"/>
  <c r="B611" i="2" a="1"/>
  <c r="B611" i="2"/>
  <c r="C611" i="2"/>
  <c r="D611" i="2" a="1"/>
  <c r="D611" i="2"/>
  <c r="E611" i="2"/>
  <c r="B610" i="2" a="1"/>
  <c r="B610" i="2"/>
  <c r="C610" i="2"/>
  <c r="D610" i="2" a="1"/>
  <c r="D610" i="2"/>
  <c r="E610" i="2"/>
  <c r="B609" i="2" a="1"/>
  <c r="B609" i="2"/>
  <c r="C609" i="2"/>
  <c r="D609" i="2" a="1"/>
  <c r="D609" i="2"/>
  <c r="E609" i="2"/>
  <c r="B608" i="2" a="1"/>
  <c r="B608" i="2"/>
  <c r="C608" i="2"/>
  <c r="D608" i="2" a="1"/>
  <c r="D608" i="2"/>
  <c r="E608" i="2"/>
  <c r="B607" i="2" a="1"/>
  <c r="B607" i="2"/>
  <c r="C607" i="2"/>
  <c r="D607" i="2" a="1"/>
  <c r="D607" i="2"/>
  <c r="E607" i="2"/>
  <c r="B606" i="2" a="1"/>
  <c r="B606" i="2"/>
  <c r="C606" i="2"/>
  <c r="D606" i="2" a="1"/>
  <c r="D606" i="2"/>
  <c r="E606" i="2"/>
  <c r="B605" i="2" a="1"/>
  <c r="B605" i="2"/>
  <c r="C605" i="2"/>
  <c r="D605" i="2" a="1"/>
  <c r="D605" i="2"/>
  <c r="E605" i="2"/>
  <c r="B604" i="2" a="1"/>
  <c r="B604" i="2"/>
  <c r="C604" i="2"/>
  <c r="D604" i="2" a="1"/>
  <c r="D604" i="2"/>
  <c r="E604" i="2"/>
  <c r="B603" i="2" a="1"/>
  <c r="B603" i="2"/>
  <c r="C603" i="2"/>
  <c r="D603" i="2" a="1"/>
  <c r="D603" i="2"/>
  <c r="E603" i="2"/>
  <c r="B602" i="2" a="1"/>
  <c r="B602" i="2"/>
  <c r="C602" i="2"/>
  <c r="D602" i="2" a="1"/>
  <c r="D602" i="2"/>
  <c r="E602" i="2"/>
  <c r="B601" i="2" a="1"/>
  <c r="B601" i="2"/>
  <c r="C601" i="2"/>
  <c r="D601" i="2" a="1"/>
  <c r="D601" i="2"/>
  <c r="E601" i="2"/>
  <c r="B600" i="2" a="1"/>
  <c r="B600" i="2"/>
  <c r="C600" i="2"/>
  <c r="D600" i="2" a="1"/>
  <c r="D600" i="2"/>
  <c r="E600" i="2"/>
  <c r="B599" i="2" a="1"/>
  <c r="B599" i="2"/>
  <c r="C599" i="2"/>
  <c r="D599" i="2" a="1"/>
  <c r="D599" i="2"/>
  <c r="E599" i="2"/>
  <c r="B598" i="2" a="1"/>
  <c r="B598" i="2"/>
  <c r="C598" i="2"/>
  <c r="D598" i="2" a="1"/>
  <c r="D598" i="2"/>
  <c r="E598" i="2"/>
  <c r="B597" i="2" a="1"/>
  <c r="B597" i="2"/>
  <c r="C597" i="2"/>
  <c r="D597" i="2" a="1"/>
  <c r="D597" i="2"/>
  <c r="E597" i="2"/>
  <c r="B596" i="2" a="1"/>
  <c r="B596" i="2"/>
  <c r="C596" i="2"/>
  <c r="D596" i="2" a="1"/>
  <c r="D596" i="2"/>
  <c r="E596" i="2"/>
  <c r="B595" i="2" a="1"/>
  <c r="B595" i="2"/>
  <c r="C595" i="2"/>
  <c r="D595" i="2" a="1"/>
  <c r="D595" i="2"/>
  <c r="E595" i="2"/>
  <c r="B594" i="2" a="1"/>
  <c r="B594" i="2"/>
  <c r="C594" i="2"/>
  <c r="D594" i="2" a="1"/>
  <c r="D594" i="2"/>
  <c r="E594" i="2"/>
  <c r="B593" i="2" a="1"/>
  <c r="B593" i="2"/>
  <c r="C593" i="2"/>
  <c r="D593" i="2" a="1"/>
  <c r="D593" i="2"/>
  <c r="E593" i="2"/>
  <c r="B592" i="2" a="1"/>
  <c r="B592" i="2"/>
  <c r="C592" i="2"/>
  <c r="D592" i="2" a="1"/>
  <c r="D592" i="2"/>
  <c r="E592" i="2"/>
  <c r="B591" i="2" a="1"/>
  <c r="B591" i="2"/>
  <c r="C591" i="2"/>
  <c r="D591" i="2" a="1"/>
  <c r="D591" i="2"/>
  <c r="E591" i="2"/>
  <c r="B590" i="2" a="1"/>
  <c r="B590" i="2"/>
  <c r="C590" i="2"/>
  <c r="D590" i="2" a="1"/>
  <c r="D590" i="2"/>
  <c r="E590" i="2"/>
  <c r="B589" i="2" a="1"/>
  <c r="B589" i="2"/>
  <c r="C589" i="2"/>
  <c r="D589" i="2" a="1"/>
  <c r="D589" i="2"/>
  <c r="E589" i="2"/>
  <c r="B588" i="2" a="1"/>
  <c r="B588" i="2"/>
  <c r="C588" i="2"/>
  <c r="D588" i="2" a="1"/>
  <c r="D588" i="2"/>
  <c r="E588" i="2"/>
  <c r="B587" i="2" a="1"/>
  <c r="B587" i="2"/>
  <c r="C587" i="2"/>
  <c r="D587" i="2" a="1"/>
  <c r="D587" i="2"/>
  <c r="E587" i="2"/>
  <c r="B586" i="2" a="1"/>
  <c r="B586" i="2"/>
  <c r="C586" i="2"/>
  <c r="D586" i="2" a="1"/>
  <c r="D586" i="2"/>
  <c r="E586" i="2"/>
  <c r="B585" i="2" a="1"/>
  <c r="B585" i="2"/>
  <c r="C585" i="2"/>
  <c r="D585" i="2" a="1"/>
  <c r="D585" i="2"/>
  <c r="E585" i="2"/>
  <c r="B584" i="2" a="1"/>
  <c r="B584" i="2"/>
  <c r="C584" i="2"/>
  <c r="D584" i="2" a="1"/>
  <c r="D584" i="2"/>
  <c r="E584" i="2"/>
  <c r="B583" i="2" a="1"/>
  <c r="B583" i="2"/>
  <c r="C583" i="2"/>
  <c r="D583" i="2" a="1"/>
  <c r="D583" i="2"/>
  <c r="E583" i="2"/>
  <c r="B582" i="2" a="1"/>
  <c r="B582" i="2"/>
  <c r="C582" i="2"/>
  <c r="D582" i="2" a="1"/>
  <c r="D582" i="2"/>
  <c r="E582" i="2"/>
  <c r="B581" i="2" a="1"/>
  <c r="B581" i="2"/>
  <c r="C581" i="2"/>
  <c r="D581" i="2" a="1"/>
  <c r="D581" i="2"/>
  <c r="E581" i="2"/>
  <c r="B580" i="2" a="1"/>
  <c r="B580" i="2"/>
  <c r="C580" i="2"/>
  <c r="D580" i="2" a="1"/>
  <c r="D580" i="2"/>
  <c r="E580" i="2"/>
  <c r="B579" i="2" a="1"/>
  <c r="B579" i="2"/>
  <c r="C579" i="2"/>
  <c r="D579" i="2" a="1"/>
  <c r="D579" i="2"/>
  <c r="E579" i="2"/>
  <c r="B578" i="2" a="1"/>
  <c r="B578" i="2"/>
  <c r="C578" i="2"/>
  <c r="D578" i="2" a="1"/>
  <c r="D578" i="2"/>
  <c r="E578" i="2"/>
  <c r="B577" i="2" a="1"/>
  <c r="B577" i="2"/>
  <c r="C577" i="2"/>
  <c r="D577" i="2" a="1"/>
  <c r="D577" i="2"/>
  <c r="E577" i="2"/>
  <c r="B576" i="2" a="1"/>
  <c r="B576" i="2"/>
  <c r="C576" i="2"/>
  <c r="D576" i="2" a="1"/>
  <c r="D576" i="2"/>
  <c r="E576" i="2"/>
  <c r="B575" i="2" a="1"/>
  <c r="B575" i="2"/>
  <c r="C575" i="2"/>
  <c r="D575" i="2" a="1"/>
  <c r="D575" i="2"/>
  <c r="E575" i="2"/>
  <c r="B574" i="2" a="1"/>
  <c r="B574" i="2"/>
  <c r="C574" i="2"/>
  <c r="D574" i="2" a="1"/>
  <c r="D574" i="2"/>
  <c r="E574" i="2"/>
  <c r="B573" i="2" a="1"/>
  <c r="B573" i="2"/>
  <c r="C573" i="2"/>
  <c r="D573" i="2" a="1"/>
  <c r="D573" i="2"/>
  <c r="E573" i="2"/>
  <c r="B572" i="2" a="1"/>
  <c r="B572" i="2"/>
  <c r="C572" i="2"/>
  <c r="D572" i="2" a="1"/>
  <c r="D572" i="2"/>
  <c r="E572" i="2"/>
  <c r="B571" i="2" a="1"/>
  <c r="B571" i="2"/>
  <c r="C571" i="2"/>
  <c r="D571" i="2" a="1"/>
  <c r="D571" i="2"/>
  <c r="E571" i="2"/>
  <c r="B570" i="2" a="1"/>
  <c r="B570" i="2"/>
  <c r="C570" i="2"/>
  <c r="D570" i="2" a="1"/>
  <c r="D570" i="2"/>
  <c r="E570" i="2"/>
  <c r="B569" i="2" a="1"/>
  <c r="B569" i="2"/>
  <c r="C569" i="2"/>
  <c r="D569" i="2" a="1"/>
  <c r="D569" i="2"/>
  <c r="E569" i="2"/>
  <c r="B568" i="2" a="1"/>
  <c r="B568" i="2"/>
  <c r="C568" i="2"/>
  <c r="D568" i="2" a="1"/>
  <c r="D568" i="2"/>
  <c r="E568" i="2"/>
  <c r="B567" i="2" a="1"/>
  <c r="B567" i="2"/>
  <c r="C567" i="2"/>
  <c r="D567" i="2" a="1"/>
  <c r="D567" i="2"/>
  <c r="E567" i="2"/>
  <c r="B566" i="2" a="1"/>
  <c r="B566" i="2"/>
  <c r="C566" i="2"/>
  <c r="D566" i="2" a="1"/>
  <c r="D566" i="2"/>
  <c r="E566" i="2"/>
  <c r="B565" i="2" a="1"/>
  <c r="B565" i="2"/>
  <c r="C565" i="2"/>
  <c r="D565" i="2" a="1"/>
  <c r="D565" i="2"/>
  <c r="E565" i="2"/>
  <c r="B564" i="2" a="1"/>
  <c r="B564" i="2"/>
  <c r="C564" i="2"/>
  <c r="D564" i="2" a="1"/>
  <c r="D564" i="2"/>
  <c r="E564" i="2"/>
  <c r="B563" i="2" a="1"/>
  <c r="B563" i="2"/>
  <c r="C563" i="2"/>
  <c r="D563" i="2" a="1"/>
  <c r="D563" i="2"/>
  <c r="E563" i="2"/>
  <c r="B562" i="2" a="1"/>
  <c r="B562" i="2"/>
  <c r="C562" i="2"/>
  <c r="D562" i="2" a="1"/>
  <c r="D562" i="2"/>
  <c r="E562" i="2"/>
  <c r="B561" i="2" a="1"/>
  <c r="B561" i="2"/>
  <c r="C561" i="2"/>
  <c r="D561" i="2" a="1"/>
  <c r="D561" i="2"/>
  <c r="E561" i="2"/>
  <c r="B560" i="2" a="1"/>
  <c r="B560" i="2"/>
  <c r="C560" i="2"/>
  <c r="D560" i="2" a="1"/>
  <c r="D560" i="2"/>
  <c r="E560" i="2"/>
  <c r="B559" i="2" a="1"/>
  <c r="B559" i="2"/>
  <c r="C559" i="2"/>
  <c r="D559" i="2" a="1"/>
  <c r="D559" i="2"/>
  <c r="E559" i="2"/>
  <c r="B558" i="2" a="1"/>
  <c r="B558" i="2"/>
  <c r="C558" i="2"/>
  <c r="D558" i="2" a="1"/>
  <c r="D558" i="2"/>
  <c r="E558" i="2"/>
  <c r="B557" i="2" a="1"/>
  <c r="B557" i="2"/>
  <c r="C557" i="2"/>
  <c r="D557" i="2" a="1"/>
  <c r="D557" i="2"/>
  <c r="E557" i="2"/>
  <c r="B556" i="2" a="1"/>
  <c r="B556" i="2"/>
  <c r="C556" i="2"/>
  <c r="D556" i="2" a="1"/>
  <c r="D556" i="2"/>
  <c r="E556" i="2"/>
  <c r="B555" i="2" a="1"/>
  <c r="B555" i="2"/>
  <c r="C555" i="2"/>
  <c r="D555" i="2" a="1"/>
  <c r="D555" i="2"/>
  <c r="E555" i="2"/>
  <c r="B554" i="2" a="1"/>
  <c r="B554" i="2"/>
  <c r="C554" i="2"/>
  <c r="D554" i="2" a="1"/>
  <c r="D554" i="2"/>
  <c r="E554" i="2"/>
  <c r="B553" i="2" a="1"/>
  <c r="B553" i="2"/>
  <c r="C553" i="2"/>
  <c r="D553" i="2" a="1"/>
  <c r="D553" i="2"/>
  <c r="E553" i="2"/>
  <c r="B552" i="2" a="1"/>
  <c r="B552" i="2"/>
  <c r="C552" i="2"/>
  <c r="D552" i="2" a="1"/>
  <c r="D552" i="2"/>
  <c r="E552" i="2"/>
  <c r="B551" i="2" a="1"/>
  <c r="B551" i="2"/>
  <c r="C551" i="2"/>
  <c r="D551" i="2" a="1"/>
  <c r="D551" i="2"/>
  <c r="E551" i="2"/>
  <c r="B550" i="2" a="1"/>
  <c r="B550" i="2"/>
  <c r="C550" i="2"/>
  <c r="D550" i="2" a="1"/>
  <c r="D550" i="2"/>
  <c r="E550" i="2"/>
  <c r="B549" i="2" a="1"/>
  <c r="B549" i="2"/>
  <c r="C549" i="2"/>
  <c r="D549" i="2" a="1"/>
  <c r="D549" i="2"/>
  <c r="E549" i="2"/>
  <c r="B548" i="2" a="1"/>
  <c r="B548" i="2"/>
  <c r="C548" i="2"/>
  <c r="D548" i="2" a="1"/>
  <c r="D548" i="2"/>
  <c r="E548" i="2"/>
  <c r="B547" i="2" a="1"/>
  <c r="B547" i="2"/>
  <c r="C547" i="2"/>
  <c r="D547" i="2" a="1"/>
  <c r="D547" i="2"/>
  <c r="E547" i="2"/>
  <c r="B546" i="2" a="1"/>
  <c r="B546" i="2"/>
  <c r="C546" i="2"/>
  <c r="D546" i="2" a="1"/>
  <c r="D546" i="2"/>
  <c r="E546" i="2"/>
  <c r="B545" i="2" a="1"/>
  <c r="B545" i="2"/>
  <c r="C545" i="2"/>
  <c r="D545" i="2" a="1"/>
  <c r="D545" i="2"/>
  <c r="E545" i="2"/>
  <c r="B544" i="2" a="1"/>
  <c r="B544" i="2"/>
  <c r="C544" i="2"/>
  <c r="D544" i="2" a="1"/>
  <c r="D544" i="2"/>
  <c r="E544" i="2"/>
  <c r="B543" i="2" a="1"/>
  <c r="B543" i="2"/>
  <c r="C543" i="2"/>
  <c r="D543" i="2" a="1"/>
  <c r="D543" i="2"/>
  <c r="E543" i="2"/>
  <c r="B542" i="2" a="1"/>
  <c r="B542" i="2"/>
  <c r="C542" i="2"/>
  <c r="D542" i="2" a="1"/>
  <c r="D542" i="2"/>
  <c r="E542" i="2"/>
  <c r="B541" i="2" a="1"/>
  <c r="B541" i="2"/>
  <c r="C541" i="2"/>
  <c r="D541" i="2" a="1"/>
  <c r="D541" i="2"/>
  <c r="E541" i="2"/>
  <c r="B540" i="2" a="1"/>
  <c r="B540" i="2"/>
  <c r="C540" i="2"/>
  <c r="D540" i="2" a="1"/>
  <c r="D540" i="2"/>
  <c r="E540" i="2"/>
  <c r="B539" i="2" a="1"/>
  <c r="B539" i="2"/>
  <c r="C539" i="2"/>
  <c r="D539" i="2" a="1"/>
  <c r="D539" i="2"/>
  <c r="E539" i="2"/>
  <c r="B538" i="2" a="1"/>
  <c r="B538" i="2"/>
  <c r="C538" i="2"/>
  <c r="D538" i="2" a="1"/>
  <c r="D538" i="2"/>
  <c r="E538" i="2"/>
  <c r="B537" i="2" a="1"/>
  <c r="B537" i="2"/>
  <c r="C537" i="2"/>
  <c r="D537" i="2" a="1"/>
  <c r="D537" i="2"/>
  <c r="E537" i="2"/>
  <c r="B536" i="2" a="1"/>
  <c r="B536" i="2"/>
  <c r="C536" i="2"/>
  <c r="D536" i="2" a="1"/>
  <c r="D536" i="2"/>
  <c r="E536" i="2"/>
  <c r="B535" i="2" a="1"/>
  <c r="B535" i="2"/>
  <c r="C535" i="2"/>
  <c r="D535" i="2" a="1"/>
  <c r="D535" i="2"/>
  <c r="E535" i="2"/>
  <c r="B534" i="2" a="1"/>
  <c r="B534" i="2"/>
  <c r="C534" i="2"/>
  <c r="D534" i="2" a="1"/>
  <c r="D534" i="2"/>
  <c r="E534" i="2"/>
  <c r="B533" i="2" a="1"/>
  <c r="B533" i="2"/>
  <c r="C533" i="2"/>
  <c r="D533" i="2" a="1"/>
  <c r="D533" i="2"/>
  <c r="E533" i="2"/>
  <c r="B532" i="2" a="1"/>
  <c r="B532" i="2"/>
  <c r="C532" i="2"/>
  <c r="D532" i="2" a="1"/>
  <c r="D532" i="2"/>
  <c r="E532" i="2"/>
  <c r="B531" i="2" a="1"/>
  <c r="B531" i="2"/>
  <c r="C531" i="2"/>
  <c r="D531" i="2" a="1"/>
  <c r="D531" i="2"/>
  <c r="E531" i="2"/>
  <c r="B530" i="2" a="1"/>
  <c r="B530" i="2"/>
  <c r="C530" i="2"/>
  <c r="D530" i="2" a="1"/>
  <c r="D530" i="2"/>
  <c r="E530" i="2"/>
  <c r="B529" i="2" a="1"/>
  <c r="B529" i="2"/>
  <c r="C529" i="2"/>
  <c r="D529" i="2" a="1"/>
  <c r="D529" i="2"/>
  <c r="E529" i="2"/>
  <c r="B528" i="2" a="1"/>
  <c r="B528" i="2"/>
  <c r="C528" i="2"/>
  <c r="D528" i="2" a="1"/>
  <c r="D528" i="2"/>
  <c r="E528" i="2"/>
  <c r="B527" i="2" a="1"/>
  <c r="B527" i="2"/>
  <c r="C527" i="2"/>
  <c r="D527" i="2" a="1"/>
  <c r="D527" i="2"/>
  <c r="E527" i="2"/>
  <c r="B526" i="2" a="1"/>
  <c r="B526" i="2"/>
  <c r="C526" i="2"/>
  <c r="D526" i="2" a="1"/>
  <c r="D526" i="2"/>
  <c r="E526" i="2"/>
  <c r="B525" i="2" a="1"/>
  <c r="B525" i="2"/>
  <c r="C525" i="2"/>
  <c r="D525" i="2" a="1"/>
  <c r="D525" i="2"/>
  <c r="E525" i="2"/>
  <c r="B524" i="2" a="1"/>
  <c r="B524" i="2"/>
  <c r="C524" i="2"/>
  <c r="D524" i="2" a="1"/>
  <c r="D524" i="2"/>
  <c r="E524" i="2"/>
  <c r="B523" i="2" a="1"/>
  <c r="B523" i="2"/>
  <c r="C523" i="2"/>
  <c r="D523" i="2" a="1"/>
  <c r="D523" i="2"/>
  <c r="E523" i="2"/>
  <c r="B522" i="2" a="1"/>
  <c r="B522" i="2"/>
  <c r="C522" i="2"/>
  <c r="D522" i="2" a="1"/>
  <c r="D522" i="2"/>
  <c r="E522" i="2"/>
  <c r="B521" i="2" a="1"/>
  <c r="B521" i="2"/>
  <c r="C521" i="2"/>
  <c r="D521" i="2" a="1"/>
  <c r="D521" i="2"/>
  <c r="E521" i="2"/>
  <c r="B520" i="2" a="1"/>
  <c r="B520" i="2"/>
  <c r="C520" i="2"/>
  <c r="D520" i="2" a="1"/>
  <c r="D520" i="2"/>
  <c r="E520" i="2"/>
  <c r="B519" i="2" a="1"/>
  <c r="B519" i="2"/>
  <c r="C519" i="2"/>
  <c r="D519" i="2" a="1"/>
  <c r="D519" i="2"/>
  <c r="E519" i="2"/>
  <c r="B518" i="2" a="1"/>
  <c r="B518" i="2"/>
  <c r="C518" i="2"/>
  <c r="D518" i="2" a="1"/>
  <c r="D518" i="2"/>
  <c r="E518" i="2"/>
  <c r="B517" i="2" a="1"/>
  <c r="B517" i="2"/>
  <c r="C517" i="2"/>
  <c r="D517" i="2" a="1"/>
  <c r="D517" i="2"/>
  <c r="E517" i="2"/>
  <c r="B516" i="2" a="1"/>
  <c r="B516" i="2"/>
  <c r="C516" i="2"/>
  <c r="D516" i="2" a="1"/>
  <c r="D516" i="2"/>
  <c r="E516" i="2"/>
  <c r="B515" i="2" a="1"/>
  <c r="B515" i="2"/>
  <c r="C515" i="2"/>
  <c r="D515" i="2" a="1"/>
  <c r="D515" i="2"/>
  <c r="E515" i="2"/>
  <c r="B514" i="2" a="1"/>
  <c r="B514" i="2"/>
  <c r="C514" i="2"/>
  <c r="D514" i="2" a="1"/>
  <c r="D514" i="2"/>
  <c r="E514" i="2"/>
  <c r="B513" i="2" a="1"/>
  <c r="B513" i="2"/>
  <c r="C513" i="2"/>
  <c r="D513" i="2" a="1"/>
  <c r="D513" i="2"/>
  <c r="E513" i="2"/>
  <c r="B512" i="2" a="1"/>
  <c r="B512" i="2"/>
  <c r="C512" i="2"/>
  <c r="D512" i="2" a="1"/>
  <c r="D512" i="2"/>
  <c r="E512" i="2"/>
  <c r="B511" i="2" a="1"/>
  <c r="B511" i="2"/>
  <c r="C511" i="2"/>
  <c r="D511" i="2" a="1"/>
  <c r="D511" i="2"/>
  <c r="E511" i="2"/>
  <c r="B510" i="2" a="1"/>
  <c r="B510" i="2"/>
  <c r="C510" i="2"/>
  <c r="D510" i="2" a="1"/>
  <c r="D510" i="2"/>
  <c r="E510" i="2"/>
  <c r="B509" i="2" a="1"/>
  <c r="B509" i="2"/>
  <c r="C509" i="2"/>
  <c r="D509" i="2" a="1"/>
  <c r="D509" i="2"/>
  <c r="E509" i="2"/>
  <c r="B508" i="2" a="1"/>
  <c r="B508" i="2"/>
  <c r="C508" i="2"/>
  <c r="D508" i="2" a="1"/>
  <c r="D508" i="2"/>
  <c r="E508" i="2"/>
  <c r="B507" i="2" a="1"/>
  <c r="B507" i="2"/>
  <c r="C507" i="2"/>
  <c r="D507" i="2" a="1"/>
  <c r="D507" i="2"/>
  <c r="E507" i="2"/>
  <c r="B506" i="2" a="1"/>
  <c r="B506" i="2"/>
  <c r="C506" i="2"/>
  <c r="D506" i="2" a="1"/>
  <c r="D506" i="2"/>
  <c r="E506" i="2"/>
  <c r="B505" i="2" a="1"/>
  <c r="B505" i="2"/>
  <c r="C505" i="2"/>
  <c r="D505" i="2" a="1"/>
  <c r="D505" i="2"/>
  <c r="E505" i="2"/>
  <c r="B504" i="2" a="1"/>
  <c r="B504" i="2"/>
  <c r="C504" i="2"/>
  <c r="D504" i="2" a="1"/>
  <c r="D504" i="2"/>
  <c r="E504" i="2"/>
  <c r="B503" i="2" a="1"/>
  <c r="B503" i="2"/>
  <c r="C503" i="2"/>
  <c r="D503" i="2" a="1"/>
  <c r="D503" i="2"/>
  <c r="E503" i="2"/>
  <c r="B502" i="2" a="1"/>
  <c r="B502" i="2"/>
  <c r="C502" i="2"/>
  <c r="D502" i="2" a="1"/>
  <c r="D502" i="2"/>
  <c r="E502" i="2"/>
  <c r="B501" i="2" a="1"/>
  <c r="B501" i="2"/>
  <c r="C501" i="2"/>
  <c r="D501" i="2" a="1"/>
  <c r="D501" i="2"/>
  <c r="E501" i="2"/>
  <c r="B500" i="2" a="1"/>
  <c r="B500" i="2"/>
  <c r="C500" i="2"/>
  <c r="D500" i="2" a="1"/>
  <c r="D500" i="2"/>
  <c r="E500" i="2"/>
  <c r="B499" i="2" a="1"/>
  <c r="B499" i="2"/>
  <c r="C499" i="2"/>
  <c r="D499" i="2" a="1"/>
  <c r="D499" i="2"/>
  <c r="E499" i="2"/>
  <c r="B498" i="2" a="1"/>
  <c r="B498" i="2"/>
  <c r="C498" i="2"/>
  <c r="D498" i="2" a="1"/>
  <c r="D498" i="2"/>
  <c r="E498" i="2"/>
  <c r="B497" i="2" a="1"/>
  <c r="B497" i="2"/>
  <c r="C497" i="2"/>
  <c r="D497" i="2" a="1"/>
  <c r="D497" i="2"/>
  <c r="E497" i="2"/>
  <c r="B496" i="2" a="1"/>
  <c r="B496" i="2"/>
  <c r="C496" i="2"/>
  <c r="D496" i="2" a="1"/>
  <c r="D496" i="2"/>
  <c r="E496" i="2"/>
  <c r="B495" i="2" a="1"/>
  <c r="B495" i="2"/>
  <c r="C495" i="2"/>
  <c r="D495" i="2" a="1"/>
  <c r="D495" i="2"/>
  <c r="E495" i="2"/>
  <c r="B494" i="2" a="1"/>
  <c r="B494" i="2"/>
  <c r="C494" i="2"/>
  <c r="D494" i="2" a="1"/>
  <c r="D494" i="2"/>
  <c r="E494" i="2"/>
  <c r="B493" i="2" a="1"/>
  <c r="B493" i="2"/>
  <c r="C493" i="2"/>
  <c r="D493" i="2" a="1"/>
  <c r="D493" i="2"/>
  <c r="E493" i="2"/>
  <c r="B492" i="2" a="1"/>
  <c r="B492" i="2"/>
  <c r="C492" i="2"/>
  <c r="D492" i="2" a="1"/>
  <c r="D492" i="2"/>
  <c r="E492" i="2"/>
  <c r="B491" i="2" a="1"/>
  <c r="B491" i="2"/>
  <c r="C491" i="2"/>
  <c r="D491" i="2" a="1"/>
  <c r="D491" i="2"/>
  <c r="E491" i="2"/>
  <c r="B490" i="2" a="1"/>
  <c r="B490" i="2"/>
  <c r="C490" i="2"/>
  <c r="D490" i="2" a="1"/>
  <c r="D490" i="2"/>
  <c r="E490" i="2"/>
  <c r="B489" i="2" a="1"/>
  <c r="B489" i="2"/>
  <c r="C489" i="2"/>
  <c r="D489" i="2" a="1"/>
  <c r="D489" i="2"/>
  <c r="E489" i="2"/>
  <c r="B488" i="2" a="1"/>
  <c r="B488" i="2"/>
  <c r="C488" i="2"/>
  <c r="D488" i="2" a="1"/>
  <c r="D488" i="2"/>
  <c r="E488" i="2"/>
  <c r="B487" i="2" a="1"/>
  <c r="B487" i="2"/>
  <c r="C487" i="2"/>
  <c r="D487" i="2" a="1"/>
  <c r="D487" i="2"/>
  <c r="E487" i="2"/>
  <c r="B486" i="2" a="1"/>
  <c r="B486" i="2"/>
  <c r="C486" i="2"/>
  <c r="D486" i="2" a="1"/>
  <c r="D486" i="2"/>
  <c r="E486" i="2"/>
  <c r="B485" i="2" a="1"/>
  <c r="B485" i="2"/>
  <c r="C485" i="2"/>
  <c r="D485" i="2" a="1"/>
  <c r="D485" i="2"/>
  <c r="E485" i="2"/>
  <c r="B484" i="2" a="1"/>
  <c r="B484" i="2"/>
  <c r="C484" i="2"/>
  <c r="D484" i="2" a="1"/>
  <c r="D484" i="2"/>
  <c r="E484" i="2"/>
  <c r="B483" i="2" a="1"/>
  <c r="B483" i="2"/>
  <c r="C483" i="2"/>
  <c r="D483" i="2" a="1"/>
  <c r="D483" i="2"/>
  <c r="E483" i="2"/>
  <c r="B482" i="2" a="1"/>
  <c r="B482" i="2"/>
  <c r="C482" i="2"/>
  <c r="D482" i="2" a="1"/>
  <c r="D482" i="2"/>
  <c r="E482" i="2"/>
  <c r="B481" i="2" a="1"/>
  <c r="B481" i="2"/>
  <c r="C481" i="2"/>
  <c r="D481" i="2" a="1"/>
  <c r="D481" i="2"/>
  <c r="E481" i="2"/>
  <c r="B480" i="2" a="1"/>
  <c r="B480" i="2"/>
  <c r="C480" i="2"/>
  <c r="D480" i="2" a="1"/>
  <c r="D480" i="2"/>
  <c r="E480" i="2"/>
  <c r="B479" i="2" a="1"/>
  <c r="B479" i="2"/>
  <c r="C479" i="2"/>
  <c r="D479" i="2" a="1"/>
  <c r="D479" i="2"/>
  <c r="E479" i="2"/>
  <c r="B478" i="2" a="1"/>
  <c r="B478" i="2"/>
  <c r="C478" i="2"/>
  <c r="D478" i="2" a="1"/>
  <c r="D478" i="2"/>
  <c r="E478" i="2"/>
  <c r="B477" i="2" a="1"/>
  <c r="B477" i="2"/>
  <c r="C477" i="2"/>
  <c r="D477" i="2" a="1"/>
  <c r="D477" i="2"/>
  <c r="E477" i="2"/>
  <c r="B476" i="2" a="1"/>
  <c r="B476" i="2"/>
  <c r="C476" i="2"/>
  <c r="D476" i="2" a="1"/>
  <c r="D476" i="2"/>
  <c r="E476" i="2"/>
  <c r="B475" i="2" a="1"/>
  <c r="B475" i="2"/>
  <c r="C475" i="2"/>
  <c r="D475" i="2" a="1"/>
  <c r="D475" i="2"/>
  <c r="E475" i="2"/>
  <c r="B474" i="2" a="1"/>
  <c r="B474" i="2"/>
  <c r="C474" i="2"/>
  <c r="D474" i="2" a="1"/>
  <c r="D474" i="2"/>
  <c r="E474" i="2"/>
  <c r="B473" i="2" a="1"/>
  <c r="B473" i="2"/>
  <c r="C473" i="2"/>
  <c r="D473" i="2" a="1"/>
  <c r="D473" i="2"/>
  <c r="E473" i="2"/>
  <c r="B472" i="2" a="1"/>
  <c r="B472" i="2"/>
  <c r="C472" i="2"/>
  <c r="D472" i="2" a="1"/>
  <c r="D472" i="2"/>
  <c r="E472" i="2"/>
  <c r="B471" i="2" a="1"/>
  <c r="B471" i="2"/>
  <c r="C471" i="2"/>
  <c r="D471" i="2" a="1"/>
  <c r="D471" i="2"/>
  <c r="E471" i="2"/>
  <c r="B470" i="2" a="1"/>
  <c r="B470" i="2"/>
  <c r="C470" i="2"/>
  <c r="D470" i="2" a="1"/>
  <c r="D470" i="2"/>
  <c r="E470" i="2"/>
  <c r="B469" i="2" a="1"/>
  <c r="B469" i="2"/>
  <c r="C469" i="2"/>
  <c r="D469" i="2" a="1"/>
  <c r="D469" i="2"/>
  <c r="E469" i="2"/>
  <c r="B468" i="2" a="1"/>
  <c r="B468" i="2"/>
  <c r="C468" i="2"/>
  <c r="D468" i="2" a="1"/>
  <c r="D468" i="2"/>
  <c r="E468" i="2"/>
  <c r="B467" i="2" a="1"/>
  <c r="B467" i="2"/>
  <c r="C467" i="2"/>
  <c r="D467" i="2" a="1"/>
  <c r="D467" i="2"/>
  <c r="E467" i="2"/>
  <c r="B466" i="2" a="1"/>
  <c r="B466" i="2"/>
  <c r="C466" i="2"/>
  <c r="D466" i="2" a="1"/>
  <c r="D466" i="2"/>
  <c r="E466" i="2"/>
  <c r="B465" i="2" a="1"/>
  <c r="B465" i="2"/>
  <c r="C465" i="2"/>
  <c r="D465" i="2" a="1"/>
  <c r="D465" i="2"/>
  <c r="E465" i="2"/>
  <c r="B464" i="2" a="1"/>
  <c r="B464" i="2"/>
  <c r="C464" i="2"/>
  <c r="D464" i="2" a="1"/>
  <c r="D464" i="2"/>
  <c r="E464" i="2"/>
  <c r="B463" i="2" a="1"/>
  <c r="B463" i="2"/>
  <c r="C463" i="2"/>
  <c r="D463" i="2" a="1"/>
  <c r="D463" i="2"/>
  <c r="E463" i="2"/>
  <c r="B462" i="2" a="1"/>
  <c r="B462" i="2"/>
  <c r="C462" i="2"/>
  <c r="D462" i="2" a="1"/>
  <c r="D462" i="2"/>
  <c r="E462" i="2"/>
  <c r="B461" i="2" a="1"/>
  <c r="B461" i="2"/>
  <c r="C461" i="2"/>
  <c r="D461" i="2" a="1"/>
  <c r="D461" i="2"/>
  <c r="E461" i="2"/>
  <c r="B460" i="2" a="1"/>
  <c r="B460" i="2"/>
  <c r="C460" i="2"/>
  <c r="D460" i="2" a="1"/>
  <c r="D460" i="2"/>
  <c r="E460" i="2"/>
  <c r="B459" i="2" a="1"/>
  <c r="B459" i="2"/>
  <c r="C459" i="2"/>
  <c r="D459" i="2" a="1"/>
  <c r="D459" i="2"/>
  <c r="E459" i="2"/>
  <c r="B458" i="2" a="1"/>
  <c r="B458" i="2"/>
  <c r="C458" i="2"/>
  <c r="D458" i="2" a="1"/>
  <c r="D458" i="2"/>
  <c r="E458" i="2"/>
  <c r="B457" i="2" a="1"/>
  <c r="B457" i="2"/>
  <c r="C457" i="2"/>
  <c r="D457" i="2" a="1"/>
  <c r="D457" i="2"/>
  <c r="E457" i="2"/>
  <c r="B456" i="2" a="1"/>
  <c r="B456" i="2"/>
  <c r="C456" i="2"/>
  <c r="D456" i="2" a="1"/>
  <c r="D456" i="2"/>
  <c r="E456" i="2"/>
  <c r="B455" i="2" a="1"/>
  <c r="B455" i="2"/>
  <c r="C455" i="2"/>
  <c r="D455" i="2" a="1"/>
  <c r="D455" i="2"/>
  <c r="E455" i="2"/>
  <c r="B454" i="2" a="1"/>
  <c r="B454" i="2"/>
  <c r="C454" i="2"/>
  <c r="D454" i="2" a="1"/>
  <c r="D454" i="2"/>
  <c r="E454" i="2"/>
  <c r="B453" i="2" a="1"/>
  <c r="B453" i="2"/>
  <c r="C453" i="2"/>
  <c r="D453" i="2" a="1"/>
  <c r="D453" i="2"/>
  <c r="E453" i="2"/>
  <c r="B452" i="2" a="1"/>
  <c r="B452" i="2"/>
  <c r="C452" i="2"/>
  <c r="D452" i="2" a="1"/>
  <c r="D452" i="2"/>
  <c r="E452" i="2"/>
  <c r="B451" i="2" a="1"/>
  <c r="B451" i="2"/>
  <c r="C451" i="2"/>
  <c r="D451" i="2" a="1"/>
  <c r="D451" i="2"/>
  <c r="E451" i="2"/>
  <c r="B450" i="2" a="1"/>
  <c r="B450" i="2"/>
  <c r="C450" i="2"/>
  <c r="D450" i="2" a="1"/>
  <c r="D450" i="2"/>
  <c r="E450" i="2"/>
  <c r="B449" i="2" a="1"/>
  <c r="B449" i="2"/>
  <c r="C449" i="2"/>
  <c r="D449" i="2" a="1"/>
  <c r="D449" i="2"/>
  <c r="E449" i="2"/>
  <c r="B448" i="2" a="1"/>
  <c r="B448" i="2"/>
  <c r="C448" i="2"/>
  <c r="D448" i="2" a="1"/>
  <c r="D448" i="2"/>
  <c r="E448" i="2"/>
  <c r="B447" i="2" a="1"/>
  <c r="B447" i="2"/>
  <c r="C447" i="2"/>
  <c r="D447" i="2" a="1"/>
  <c r="D447" i="2"/>
  <c r="E447" i="2"/>
  <c r="B446" i="2" a="1"/>
  <c r="B446" i="2"/>
  <c r="C446" i="2"/>
  <c r="D446" i="2" a="1"/>
  <c r="D446" i="2"/>
  <c r="E446" i="2"/>
  <c r="B445" i="2" a="1"/>
  <c r="B445" i="2"/>
  <c r="C445" i="2"/>
  <c r="D445" i="2" a="1"/>
  <c r="D445" i="2"/>
  <c r="E445" i="2"/>
  <c r="B444" i="2" a="1"/>
  <c r="B444" i="2"/>
  <c r="C444" i="2"/>
  <c r="D444" i="2" a="1"/>
  <c r="D444" i="2"/>
  <c r="E444" i="2"/>
  <c r="B443" i="2" a="1"/>
  <c r="B443" i="2"/>
  <c r="C443" i="2"/>
  <c r="D443" i="2" a="1"/>
  <c r="D443" i="2"/>
  <c r="E443" i="2"/>
  <c r="B442" i="2" a="1"/>
  <c r="B442" i="2"/>
  <c r="C442" i="2"/>
  <c r="D442" i="2" a="1"/>
  <c r="D442" i="2"/>
  <c r="E442" i="2"/>
  <c r="B441" i="2" a="1"/>
  <c r="B441" i="2"/>
  <c r="C441" i="2"/>
  <c r="D441" i="2" a="1"/>
  <c r="D441" i="2"/>
  <c r="E441" i="2"/>
  <c r="B440" i="2" a="1"/>
  <c r="B440" i="2"/>
  <c r="C440" i="2"/>
  <c r="D440" i="2" a="1"/>
  <c r="D440" i="2"/>
  <c r="E440" i="2"/>
  <c r="B439" i="2" a="1"/>
  <c r="B439" i="2"/>
  <c r="C439" i="2"/>
  <c r="D439" i="2" a="1"/>
  <c r="D439" i="2"/>
  <c r="E439" i="2"/>
  <c r="B438" i="2" a="1"/>
  <c r="B438" i="2"/>
  <c r="C438" i="2"/>
  <c r="D438" i="2" a="1"/>
  <c r="D438" i="2"/>
  <c r="E438" i="2"/>
  <c r="B437" i="2" a="1"/>
  <c r="B437" i="2"/>
  <c r="C437" i="2"/>
  <c r="D437" i="2" a="1"/>
  <c r="D437" i="2"/>
  <c r="E437" i="2"/>
  <c r="B436" i="2" a="1"/>
  <c r="B436" i="2"/>
  <c r="C436" i="2"/>
  <c r="D436" i="2" a="1"/>
  <c r="D436" i="2"/>
  <c r="E436" i="2"/>
  <c r="B435" i="2" a="1"/>
  <c r="B435" i="2"/>
  <c r="C435" i="2"/>
  <c r="D435" i="2" a="1"/>
  <c r="D435" i="2"/>
  <c r="E435" i="2"/>
  <c r="B434" i="2" a="1"/>
  <c r="B434" i="2"/>
  <c r="C434" i="2"/>
  <c r="D434" i="2" a="1"/>
  <c r="D434" i="2"/>
  <c r="E434" i="2"/>
  <c r="B433" i="2" a="1"/>
  <c r="B433" i="2"/>
  <c r="C433" i="2"/>
  <c r="D433" i="2" a="1"/>
  <c r="D433" i="2"/>
  <c r="E433" i="2"/>
  <c r="B432" i="2" a="1"/>
  <c r="B432" i="2"/>
  <c r="C432" i="2"/>
  <c r="D432" i="2" a="1"/>
  <c r="D432" i="2"/>
  <c r="E432" i="2"/>
  <c r="B431" i="2" a="1"/>
  <c r="B431" i="2"/>
  <c r="C431" i="2"/>
  <c r="D431" i="2" a="1"/>
  <c r="D431" i="2"/>
  <c r="E431" i="2"/>
  <c r="B430" i="2" a="1"/>
  <c r="B430" i="2"/>
  <c r="C430" i="2"/>
  <c r="D430" i="2" a="1"/>
  <c r="D430" i="2"/>
  <c r="E430" i="2"/>
  <c r="B429" i="2" a="1"/>
  <c r="B429" i="2"/>
  <c r="C429" i="2"/>
  <c r="D429" i="2" a="1"/>
  <c r="D429" i="2"/>
  <c r="E429" i="2"/>
  <c r="B428" i="2" a="1"/>
  <c r="B428" i="2"/>
  <c r="C428" i="2"/>
  <c r="D428" i="2" a="1"/>
  <c r="D428" i="2"/>
  <c r="E428" i="2"/>
  <c r="B427" i="2" a="1"/>
  <c r="B427" i="2"/>
  <c r="C427" i="2"/>
  <c r="D427" i="2" a="1"/>
  <c r="D427" i="2"/>
  <c r="E427" i="2"/>
  <c r="B426" i="2" a="1"/>
  <c r="B426" i="2"/>
  <c r="C426" i="2"/>
  <c r="D426" i="2" a="1"/>
  <c r="D426" i="2"/>
  <c r="E426" i="2"/>
  <c r="B425" i="2" a="1"/>
  <c r="B425" i="2"/>
  <c r="C425" i="2"/>
  <c r="D425" i="2" a="1"/>
  <c r="D425" i="2"/>
  <c r="E425" i="2"/>
  <c r="B424" i="2" a="1"/>
  <c r="B424" i="2"/>
  <c r="C424" i="2"/>
  <c r="D424" i="2" a="1"/>
  <c r="D424" i="2"/>
  <c r="E424" i="2"/>
  <c r="B423" i="2" a="1"/>
  <c r="B423" i="2"/>
  <c r="C423" i="2"/>
  <c r="D423" i="2" a="1"/>
  <c r="D423" i="2"/>
  <c r="E423" i="2"/>
  <c r="B422" i="2" a="1"/>
  <c r="B422" i="2"/>
  <c r="C422" i="2"/>
  <c r="D422" i="2" a="1"/>
  <c r="D422" i="2"/>
  <c r="E422" i="2"/>
  <c r="B421" i="2" a="1"/>
  <c r="B421" i="2"/>
  <c r="C421" i="2"/>
  <c r="D421" i="2" a="1"/>
  <c r="D421" i="2"/>
  <c r="E421" i="2"/>
  <c r="B420" i="2" a="1"/>
  <c r="B420" i="2"/>
  <c r="C420" i="2"/>
  <c r="D420" i="2" a="1"/>
  <c r="D420" i="2"/>
  <c r="E420" i="2"/>
  <c r="B419" i="2" a="1"/>
  <c r="B419" i="2"/>
  <c r="C419" i="2"/>
  <c r="D419" i="2" a="1"/>
  <c r="D419" i="2"/>
  <c r="E419" i="2"/>
  <c r="B418" i="2" a="1"/>
  <c r="B418" i="2"/>
  <c r="C418" i="2"/>
  <c r="D418" i="2" a="1"/>
  <c r="D418" i="2"/>
  <c r="E418" i="2"/>
  <c r="B417" i="2" a="1"/>
  <c r="B417" i="2"/>
  <c r="C417" i="2"/>
  <c r="D417" i="2" a="1"/>
  <c r="D417" i="2"/>
  <c r="E417" i="2"/>
  <c r="B416" i="2" a="1"/>
  <c r="B416" i="2"/>
  <c r="C416" i="2"/>
  <c r="D416" i="2" a="1"/>
  <c r="D416" i="2"/>
  <c r="E416" i="2"/>
  <c r="B415" i="2" a="1"/>
  <c r="B415" i="2"/>
  <c r="C415" i="2"/>
  <c r="D415" i="2" a="1"/>
  <c r="D415" i="2"/>
  <c r="E415" i="2"/>
  <c r="B414" i="2" a="1"/>
  <c r="B414" i="2"/>
  <c r="C414" i="2"/>
  <c r="D414" i="2" a="1"/>
  <c r="D414" i="2"/>
  <c r="E414" i="2"/>
  <c r="B413" i="2" a="1"/>
  <c r="B413" i="2"/>
  <c r="C413" i="2"/>
  <c r="D413" i="2" a="1"/>
  <c r="D413" i="2"/>
  <c r="E413" i="2"/>
  <c r="B412" i="2" a="1"/>
  <c r="B412" i="2"/>
  <c r="C412" i="2"/>
  <c r="D412" i="2" a="1"/>
  <c r="D412" i="2"/>
  <c r="E412" i="2"/>
  <c r="B411" i="2" a="1"/>
  <c r="B411" i="2"/>
  <c r="C411" i="2"/>
  <c r="D411" i="2" a="1"/>
  <c r="D411" i="2"/>
  <c r="E411" i="2"/>
  <c r="B410" i="2" a="1"/>
  <c r="B410" i="2"/>
  <c r="C410" i="2"/>
  <c r="D410" i="2" a="1"/>
  <c r="D410" i="2"/>
  <c r="E410" i="2"/>
  <c r="B409" i="2" a="1"/>
  <c r="B409" i="2"/>
  <c r="C409" i="2"/>
  <c r="D409" i="2" a="1"/>
  <c r="D409" i="2"/>
  <c r="E409" i="2"/>
  <c r="B408" i="2" a="1"/>
  <c r="B408" i="2"/>
  <c r="C408" i="2"/>
  <c r="D408" i="2" a="1"/>
  <c r="D408" i="2"/>
  <c r="E408" i="2"/>
  <c r="B407" i="2" a="1"/>
  <c r="B407" i="2"/>
  <c r="C407" i="2"/>
  <c r="D407" i="2" a="1"/>
  <c r="D407" i="2"/>
  <c r="E407" i="2"/>
  <c r="B406" i="2" a="1"/>
  <c r="B406" i="2"/>
  <c r="C406" i="2"/>
  <c r="D406" i="2" a="1"/>
  <c r="D406" i="2"/>
  <c r="E406" i="2"/>
  <c r="B405" i="2" a="1"/>
  <c r="B405" i="2"/>
  <c r="C405" i="2"/>
  <c r="D405" i="2" a="1"/>
  <c r="D405" i="2"/>
  <c r="E405" i="2"/>
  <c r="B404" i="2" a="1"/>
  <c r="B404" i="2"/>
  <c r="C404" i="2"/>
  <c r="D404" i="2" a="1"/>
  <c r="D404" i="2"/>
  <c r="E404" i="2"/>
  <c r="B403" i="2" a="1"/>
  <c r="B403" i="2"/>
  <c r="C403" i="2"/>
  <c r="D403" i="2" a="1"/>
  <c r="D403" i="2"/>
  <c r="E403" i="2"/>
  <c r="B402" i="2" a="1"/>
  <c r="B402" i="2"/>
  <c r="C402" i="2"/>
  <c r="D402" i="2" a="1"/>
  <c r="D402" i="2"/>
  <c r="E402" i="2"/>
  <c r="B401" i="2" a="1"/>
  <c r="B401" i="2"/>
  <c r="C401" i="2"/>
  <c r="D401" i="2" a="1"/>
  <c r="D401" i="2"/>
  <c r="E401" i="2"/>
  <c r="B400" i="2" a="1"/>
  <c r="B400" i="2"/>
  <c r="C400" i="2"/>
  <c r="D400" i="2" a="1"/>
  <c r="D400" i="2"/>
  <c r="E400" i="2"/>
  <c r="B399" i="2" a="1"/>
  <c r="B399" i="2"/>
  <c r="C399" i="2"/>
  <c r="D399" i="2" a="1"/>
  <c r="D399" i="2"/>
  <c r="E399" i="2"/>
  <c r="B398" i="2" a="1"/>
  <c r="B398" i="2"/>
  <c r="C398" i="2"/>
  <c r="D398" i="2" a="1"/>
  <c r="D398" i="2"/>
  <c r="E398" i="2"/>
  <c r="B397" i="2" a="1"/>
  <c r="B397" i="2"/>
  <c r="C397" i="2"/>
  <c r="D397" i="2" a="1"/>
  <c r="D397" i="2"/>
  <c r="E397" i="2"/>
  <c r="B396" i="2" a="1"/>
  <c r="B396" i="2"/>
  <c r="C396" i="2"/>
  <c r="D396" i="2" a="1"/>
  <c r="D396" i="2"/>
  <c r="E396" i="2"/>
  <c r="B395" i="2" a="1"/>
  <c r="B395" i="2"/>
  <c r="C395" i="2"/>
  <c r="D395" i="2" a="1"/>
  <c r="D395" i="2"/>
  <c r="E395" i="2"/>
  <c r="B394" i="2" a="1"/>
  <c r="B394" i="2"/>
  <c r="C394" i="2"/>
  <c r="D394" i="2" a="1"/>
  <c r="D394" i="2"/>
  <c r="E394" i="2"/>
  <c r="B393" i="2" a="1"/>
  <c r="B393" i="2"/>
  <c r="C393" i="2"/>
  <c r="D393" i="2" a="1"/>
  <c r="D393" i="2"/>
  <c r="E393" i="2"/>
  <c r="B392" i="2" a="1"/>
  <c r="B392" i="2"/>
  <c r="C392" i="2"/>
  <c r="D392" i="2" a="1"/>
  <c r="D392" i="2"/>
  <c r="E392" i="2"/>
  <c r="B391" i="2" a="1"/>
  <c r="B391" i="2"/>
  <c r="C391" i="2"/>
  <c r="D391" i="2" a="1"/>
  <c r="D391" i="2"/>
  <c r="E391" i="2"/>
  <c r="B390" i="2" a="1"/>
  <c r="B390" i="2"/>
  <c r="C390" i="2"/>
  <c r="D390" i="2" a="1"/>
  <c r="D390" i="2"/>
  <c r="E390" i="2"/>
  <c r="B389" i="2" a="1"/>
  <c r="B389" i="2"/>
  <c r="C389" i="2"/>
  <c r="D389" i="2" a="1"/>
  <c r="D389" i="2"/>
  <c r="E389" i="2"/>
  <c r="B388" i="2" a="1"/>
  <c r="B388" i="2"/>
  <c r="C388" i="2"/>
  <c r="D388" i="2" a="1"/>
  <c r="D388" i="2"/>
  <c r="E388" i="2"/>
  <c r="B387" i="2" a="1"/>
  <c r="B387" i="2"/>
  <c r="C387" i="2"/>
  <c r="D387" i="2" a="1"/>
  <c r="D387" i="2"/>
  <c r="E387" i="2"/>
  <c r="B386" i="2" a="1"/>
  <c r="B386" i="2"/>
  <c r="C386" i="2"/>
  <c r="D386" i="2" a="1"/>
  <c r="D386" i="2"/>
  <c r="E386" i="2"/>
  <c r="B385" i="2" a="1"/>
  <c r="B385" i="2"/>
  <c r="C385" i="2"/>
  <c r="D385" i="2" a="1"/>
  <c r="D385" i="2"/>
  <c r="E385" i="2"/>
  <c r="B384" i="2" a="1"/>
  <c r="B384" i="2"/>
  <c r="C384" i="2"/>
  <c r="D384" i="2" a="1"/>
  <c r="D384" i="2"/>
  <c r="E384" i="2"/>
  <c r="B383" i="2" a="1"/>
  <c r="B383" i="2"/>
  <c r="C383" i="2"/>
  <c r="D383" i="2" a="1"/>
  <c r="D383" i="2"/>
  <c r="E383" i="2"/>
  <c r="B382" i="2" a="1"/>
  <c r="B382" i="2"/>
  <c r="C382" i="2"/>
  <c r="D382" i="2" a="1"/>
  <c r="D382" i="2"/>
  <c r="E382" i="2"/>
  <c r="B381" i="2" a="1"/>
  <c r="B381" i="2"/>
  <c r="C381" i="2"/>
  <c r="D381" i="2" a="1"/>
  <c r="D381" i="2"/>
  <c r="E381" i="2"/>
  <c r="B380" i="2" a="1"/>
  <c r="B380" i="2"/>
  <c r="C380" i="2"/>
  <c r="D380" i="2" a="1"/>
  <c r="D380" i="2"/>
  <c r="E380" i="2"/>
  <c r="B379" i="2" a="1"/>
  <c r="B379" i="2"/>
  <c r="C379" i="2"/>
  <c r="D379" i="2" a="1"/>
  <c r="D379" i="2"/>
  <c r="E379" i="2"/>
  <c r="B378" i="2" a="1"/>
  <c r="B378" i="2"/>
  <c r="C378" i="2"/>
  <c r="D378" i="2" a="1"/>
  <c r="D378" i="2"/>
  <c r="E378" i="2"/>
  <c r="B377" i="2" a="1"/>
  <c r="B377" i="2"/>
  <c r="C377" i="2"/>
  <c r="D377" i="2" a="1"/>
  <c r="D377" i="2"/>
  <c r="E377" i="2"/>
  <c r="B376" i="2" a="1"/>
  <c r="B376" i="2"/>
  <c r="C376" i="2"/>
  <c r="D376" i="2" a="1"/>
  <c r="D376" i="2"/>
  <c r="E376" i="2"/>
  <c r="B375" i="2" a="1"/>
  <c r="B375" i="2"/>
  <c r="C375" i="2"/>
  <c r="D375" i="2" a="1"/>
  <c r="D375" i="2"/>
  <c r="E375" i="2"/>
  <c r="B374" i="2" a="1"/>
  <c r="B374" i="2"/>
  <c r="C374" i="2"/>
  <c r="D374" i="2" a="1"/>
  <c r="D374" i="2"/>
  <c r="E374" i="2"/>
  <c r="B373" i="2" a="1"/>
  <c r="B373" i="2"/>
  <c r="C373" i="2"/>
  <c r="D373" i="2" a="1"/>
  <c r="D373" i="2"/>
  <c r="E373" i="2"/>
  <c r="B372" i="2" a="1"/>
  <c r="B372" i="2"/>
  <c r="C372" i="2"/>
  <c r="D372" i="2" a="1"/>
  <c r="D372" i="2"/>
  <c r="E372" i="2"/>
  <c r="B371" i="2" a="1"/>
  <c r="B371" i="2"/>
  <c r="C371" i="2"/>
  <c r="D371" i="2" a="1"/>
  <c r="D371" i="2"/>
  <c r="E371" i="2"/>
  <c r="B370" i="2" a="1"/>
  <c r="B370" i="2"/>
  <c r="C370" i="2"/>
  <c r="D370" i="2" a="1"/>
  <c r="D370" i="2"/>
  <c r="E370" i="2"/>
  <c r="B369" i="2" a="1"/>
  <c r="B369" i="2"/>
  <c r="C369" i="2"/>
  <c r="D369" i="2" a="1"/>
  <c r="D369" i="2"/>
  <c r="E369" i="2"/>
  <c r="B368" i="2" a="1"/>
  <c r="B368" i="2"/>
  <c r="C368" i="2"/>
  <c r="D368" i="2" a="1"/>
  <c r="D368" i="2"/>
  <c r="E368" i="2"/>
  <c r="B367" i="2" a="1"/>
  <c r="B367" i="2"/>
  <c r="C367" i="2"/>
  <c r="D367" i="2" a="1"/>
  <c r="D367" i="2"/>
  <c r="E367" i="2"/>
  <c r="B366" i="2" a="1"/>
  <c r="B366" i="2"/>
  <c r="C366" i="2"/>
  <c r="D366" i="2" a="1"/>
  <c r="D366" i="2"/>
  <c r="E366" i="2"/>
  <c r="B365" i="2" a="1"/>
  <c r="B365" i="2"/>
  <c r="C365" i="2"/>
  <c r="D365" i="2" a="1"/>
  <c r="D365" i="2"/>
  <c r="E365" i="2"/>
  <c r="B364" i="2" a="1"/>
  <c r="B364" i="2"/>
  <c r="C364" i="2"/>
  <c r="D364" i="2" a="1"/>
  <c r="D364" i="2"/>
  <c r="E364" i="2"/>
  <c r="B363" i="2" a="1"/>
  <c r="B363" i="2"/>
  <c r="C363" i="2"/>
  <c r="D363" i="2" a="1"/>
  <c r="D363" i="2"/>
  <c r="E363" i="2"/>
  <c r="B362" i="2" a="1"/>
  <c r="B362" i="2"/>
  <c r="C362" i="2"/>
  <c r="D362" i="2" a="1"/>
  <c r="D362" i="2"/>
  <c r="E362" i="2"/>
  <c r="B361" i="2" a="1"/>
  <c r="B361" i="2"/>
  <c r="C361" i="2"/>
  <c r="D361" i="2" a="1"/>
  <c r="D361" i="2"/>
  <c r="E361" i="2"/>
  <c r="B360" i="2" a="1"/>
  <c r="B360" i="2"/>
  <c r="C360" i="2"/>
  <c r="D360" i="2" a="1"/>
  <c r="D360" i="2"/>
  <c r="E360" i="2"/>
  <c r="B359" i="2" a="1"/>
  <c r="B359" i="2"/>
  <c r="C359" i="2"/>
  <c r="D359" i="2" a="1"/>
  <c r="D359" i="2"/>
  <c r="E359" i="2"/>
  <c r="B358" i="2" a="1"/>
  <c r="B358" i="2"/>
  <c r="C358" i="2"/>
  <c r="D358" i="2" a="1"/>
  <c r="D358" i="2"/>
  <c r="E358" i="2"/>
  <c r="B357" i="2" a="1"/>
  <c r="B357" i="2"/>
  <c r="C357" i="2"/>
  <c r="D357" i="2" a="1"/>
  <c r="D357" i="2"/>
  <c r="E357" i="2"/>
  <c r="B356" i="2" a="1"/>
  <c r="B356" i="2"/>
  <c r="C356" i="2"/>
  <c r="D356" i="2" a="1"/>
  <c r="D356" i="2"/>
  <c r="E356" i="2"/>
  <c r="B355" i="2" a="1"/>
  <c r="B355" i="2"/>
  <c r="C355" i="2"/>
  <c r="D355" i="2" a="1"/>
  <c r="D355" i="2"/>
  <c r="E355" i="2"/>
  <c r="B354" i="2" a="1"/>
  <c r="B354" i="2"/>
  <c r="C354" i="2"/>
  <c r="D354" i="2" a="1"/>
  <c r="D354" i="2"/>
  <c r="E354" i="2"/>
  <c r="B353" i="2" a="1"/>
  <c r="B353" i="2"/>
  <c r="C353" i="2"/>
  <c r="D353" i="2" a="1"/>
  <c r="D353" i="2"/>
  <c r="E353" i="2"/>
  <c r="B352" i="2" a="1"/>
  <c r="B352" i="2"/>
  <c r="C352" i="2"/>
  <c r="D352" i="2" a="1"/>
  <c r="D352" i="2"/>
  <c r="E352" i="2"/>
  <c r="B351" i="2" a="1"/>
  <c r="B351" i="2"/>
  <c r="C351" i="2"/>
  <c r="D351" i="2" a="1"/>
  <c r="D351" i="2"/>
  <c r="E351" i="2"/>
  <c r="B350" i="2" a="1"/>
  <c r="B350" i="2"/>
  <c r="C350" i="2"/>
  <c r="D350" i="2" a="1"/>
  <c r="D350" i="2"/>
  <c r="E350" i="2"/>
  <c r="B349" i="2" a="1"/>
  <c r="B349" i="2"/>
  <c r="C349" i="2"/>
  <c r="D349" i="2" a="1"/>
  <c r="D349" i="2"/>
  <c r="E349" i="2"/>
  <c r="B348" i="2" a="1"/>
  <c r="B348" i="2"/>
  <c r="C348" i="2"/>
  <c r="D348" i="2" a="1"/>
  <c r="D348" i="2"/>
  <c r="E348" i="2"/>
  <c r="B347" i="2" a="1"/>
  <c r="B347" i="2"/>
  <c r="C347" i="2"/>
  <c r="D347" i="2" a="1"/>
  <c r="D347" i="2"/>
  <c r="E347" i="2"/>
  <c r="B346" i="2" a="1"/>
  <c r="B346" i="2"/>
  <c r="C346" i="2"/>
  <c r="D346" i="2" a="1"/>
  <c r="D346" i="2"/>
  <c r="E346" i="2"/>
  <c r="B345" i="2" a="1"/>
  <c r="B345" i="2"/>
  <c r="C345" i="2"/>
  <c r="D345" i="2" a="1"/>
  <c r="D345" i="2"/>
  <c r="E345" i="2"/>
  <c r="B344" i="2" a="1"/>
  <c r="B344" i="2"/>
  <c r="C344" i="2"/>
  <c r="D344" i="2" a="1"/>
  <c r="D344" i="2"/>
  <c r="E344" i="2"/>
  <c r="B343" i="2" a="1"/>
  <c r="B343" i="2"/>
  <c r="C343" i="2"/>
  <c r="D343" i="2" a="1"/>
  <c r="D343" i="2"/>
  <c r="E343" i="2"/>
  <c r="B342" i="2" a="1"/>
  <c r="B342" i="2"/>
  <c r="C342" i="2"/>
  <c r="D342" i="2" a="1"/>
  <c r="D342" i="2"/>
  <c r="E342" i="2"/>
  <c r="B341" i="2" a="1"/>
  <c r="B341" i="2"/>
  <c r="C341" i="2"/>
  <c r="D341" i="2" a="1"/>
  <c r="D341" i="2"/>
  <c r="E341" i="2"/>
  <c r="B340" i="2" a="1"/>
  <c r="B340" i="2"/>
  <c r="C340" i="2"/>
  <c r="D340" i="2" a="1"/>
  <c r="D340" i="2"/>
  <c r="E340" i="2"/>
  <c r="B339" i="2" a="1"/>
  <c r="B339" i="2"/>
  <c r="C339" i="2"/>
  <c r="D339" i="2" a="1"/>
  <c r="D339" i="2"/>
  <c r="E339" i="2"/>
  <c r="B338" i="2" a="1"/>
  <c r="B338" i="2"/>
  <c r="C338" i="2"/>
  <c r="D338" i="2" a="1"/>
  <c r="D338" i="2"/>
  <c r="E338" i="2"/>
  <c r="B337" i="2" a="1"/>
  <c r="B337" i="2"/>
  <c r="C337" i="2"/>
  <c r="D337" i="2" a="1"/>
  <c r="D337" i="2"/>
  <c r="E337" i="2"/>
  <c r="B336" i="2" a="1"/>
  <c r="B336" i="2"/>
  <c r="C336" i="2"/>
  <c r="D336" i="2" a="1"/>
  <c r="D336" i="2"/>
  <c r="E336" i="2"/>
  <c r="B335" i="2" a="1"/>
  <c r="B335" i="2"/>
  <c r="C335" i="2"/>
  <c r="D335" i="2" a="1"/>
  <c r="D335" i="2"/>
  <c r="E335" i="2"/>
  <c r="B334" i="2" a="1"/>
  <c r="B334" i="2"/>
  <c r="C334" i="2"/>
  <c r="D334" i="2" a="1"/>
  <c r="D334" i="2"/>
  <c r="E334" i="2"/>
  <c r="B333" i="2" a="1"/>
  <c r="B333" i="2"/>
  <c r="C333" i="2"/>
  <c r="D333" i="2" a="1"/>
  <c r="D333" i="2"/>
  <c r="E333" i="2"/>
  <c r="B332" i="2" a="1"/>
  <c r="B332" i="2"/>
  <c r="C332" i="2"/>
  <c r="D332" i="2" a="1"/>
  <c r="D332" i="2"/>
  <c r="E332" i="2"/>
  <c r="B331" i="2" a="1"/>
  <c r="B331" i="2"/>
  <c r="C331" i="2"/>
  <c r="D331" i="2" a="1"/>
  <c r="D331" i="2"/>
  <c r="E331" i="2"/>
  <c r="B330" i="2" a="1"/>
  <c r="B330" i="2"/>
  <c r="C330" i="2"/>
  <c r="D330" i="2" a="1"/>
  <c r="D330" i="2"/>
  <c r="E330" i="2"/>
  <c r="B329" i="2" a="1"/>
  <c r="B329" i="2"/>
  <c r="C329" i="2"/>
  <c r="D329" i="2" a="1"/>
  <c r="D329" i="2"/>
  <c r="E329" i="2"/>
  <c r="B328" i="2" a="1"/>
  <c r="B328" i="2"/>
  <c r="C328" i="2"/>
  <c r="D328" i="2" a="1"/>
  <c r="D328" i="2"/>
  <c r="E328" i="2"/>
  <c r="B327" i="2" a="1"/>
  <c r="B327" i="2"/>
  <c r="C327" i="2"/>
  <c r="D327" i="2" a="1"/>
  <c r="D327" i="2"/>
  <c r="E327" i="2"/>
  <c r="B326" i="2" a="1"/>
  <c r="B326" i="2"/>
  <c r="C326" i="2"/>
  <c r="D326" i="2" a="1"/>
  <c r="D326" i="2"/>
  <c r="E326" i="2"/>
  <c r="B325" i="2" a="1"/>
  <c r="B325" i="2"/>
  <c r="C325" i="2"/>
  <c r="D325" i="2" a="1"/>
  <c r="D325" i="2"/>
  <c r="E325" i="2"/>
  <c r="B324" i="2" a="1"/>
  <c r="B324" i="2"/>
  <c r="C324" i="2"/>
  <c r="D324" i="2" a="1"/>
  <c r="D324" i="2"/>
  <c r="E324" i="2"/>
  <c r="B323" i="2" a="1"/>
  <c r="B323" i="2"/>
  <c r="C323" i="2"/>
  <c r="D323" i="2" a="1"/>
  <c r="D323" i="2"/>
  <c r="E323" i="2"/>
  <c r="B322" i="2" a="1"/>
  <c r="B322" i="2"/>
  <c r="C322" i="2"/>
  <c r="D322" i="2" a="1"/>
  <c r="D322" i="2"/>
  <c r="E322" i="2"/>
  <c r="B321" i="2" a="1"/>
  <c r="B321" i="2"/>
  <c r="C321" i="2"/>
  <c r="D321" i="2" a="1"/>
  <c r="D321" i="2"/>
  <c r="E321" i="2"/>
  <c r="B320" i="2" a="1"/>
  <c r="B320" i="2"/>
  <c r="C320" i="2"/>
  <c r="D320" i="2" a="1"/>
  <c r="D320" i="2"/>
  <c r="E320" i="2"/>
  <c r="B319" i="2" a="1"/>
  <c r="B319" i="2"/>
  <c r="C319" i="2"/>
  <c r="D319" i="2" a="1"/>
  <c r="D319" i="2"/>
  <c r="E319" i="2"/>
  <c r="B318" i="2" a="1"/>
  <c r="B318" i="2"/>
  <c r="C318" i="2"/>
  <c r="D318" i="2" a="1"/>
  <c r="D318" i="2"/>
  <c r="E318" i="2"/>
  <c r="B317" i="2" a="1"/>
  <c r="B317" i="2"/>
  <c r="C317" i="2"/>
  <c r="D317" i="2" a="1"/>
  <c r="D317" i="2"/>
  <c r="E317" i="2"/>
  <c r="B316" i="2" a="1"/>
  <c r="B316" i="2"/>
  <c r="C316" i="2"/>
  <c r="D316" i="2" a="1"/>
  <c r="D316" i="2"/>
  <c r="E316" i="2"/>
  <c r="B315" i="2" a="1"/>
  <c r="B315" i="2"/>
  <c r="C315" i="2"/>
  <c r="D315" i="2" a="1"/>
  <c r="D315" i="2"/>
  <c r="E315" i="2"/>
  <c r="B314" i="2" a="1"/>
  <c r="B314" i="2"/>
  <c r="C314" i="2"/>
  <c r="D314" i="2" a="1"/>
  <c r="D314" i="2"/>
  <c r="E314" i="2"/>
  <c r="B313" i="2" a="1"/>
  <c r="B313" i="2"/>
  <c r="C313" i="2"/>
  <c r="D313" i="2" a="1"/>
  <c r="D313" i="2"/>
  <c r="E313" i="2"/>
  <c r="B312" i="2" a="1"/>
  <c r="B312" i="2"/>
  <c r="C312" i="2"/>
  <c r="D312" i="2" a="1"/>
  <c r="D312" i="2"/>
  <c r="E312" i="2"/>
  <c r="B311" i="2" a="1"/>
  <c r="B311" i="2"/>
  <c r="C311" i="2"/>
  <c r="D311" i="2" a="1"/>
  <c r="D311" i="2"/>
  <c r="E311" i="2"/>
  <c r="B310" i="2" a="1"/>
  <c r="B310" i="2"/>
  <c r="C310" i="2"/>
  <c r="D310" i="2" a="1"/>
  <c r="D310" i="2"/>
  <c r="E310" i="2"/>
  <c r="B309" i="2" a="1"/>
  <c r="B309" i="2"/>
  <c r="C309" i="2"/>
  <c r="D309" i="2" a="1"/>
  <c r="D309" i="2"/>
  <c r="E309" i="2"/>
  <c r="B308" i="2" a="1"/>
  <c r="B308" i="2"/>
  <c r="C308" i="2"/>
  <c r="D308" i="2" a="1"/>
  <c r="D308" i="2"/>
  <c r="E308" i="2"/>
  <c r="B307" i="2" a="1"/>
  <c r="B307" i="2"/>
  <c r="C307" i="2"/>
  <c r="D307" i="2" a="1"/>
  <c r="D307" i="2"/>
  <c r="E307" i="2"/>
  <c r="B306" i="2" a="1"/>
  <c r="B306" i="2"/>
  <c r="C306" i="2"/>
  <c r="D306" i="2" a="1"/>
  <c r="D306" i="2"/>
  <c r="E306" i="2"/>
  <c r="B305" i="2" a="1"/>
  <c r="B305" i="2"/>
  <c r="C305" i="2"/>
  <c r="D305" i="2" a="1"/>
  <c r="D305" i="2"/>
  <c r="E305" i="2"/>
  <c r="B304" i="2" a="1"/>
  <c r="B304" i="2"/>
  <c r="C304" i="2"/>
  <c r="D304" i="2" a="1"/>
  <c r="D304" i="2"/>
  <c r="E304" i="2"/>
  <c r="B303" i="2" a="1"/>
  <c r="B303" i="2"/>
  <c r="C303" i="2"/>
  <c r="D303" i="2" a="1"/>
  <c r="D303" i="2"/>
  <c r="E303" i="2"/>
  <c r="B302" i="2" a="1"/>
  <c r="B302" i="2"/>
  <c r="C302" i="2"/>
  <c r="D302" i="2" a="1"/>
  <c r="D302" i="2"/>
  <c r="E302" i="2"/>
  <c r="B301" i="2" a="1"/>
  <c r="B301" i="2"/>
  <c r="C301" i="2"/>
  <c r="D301" i="2" a="1"/>
  <c r="D301" i="2"/>
  <c r="E301" i="2"/>
  <c r="B300" i="2" a="1"/>
  <c r="B300" i="2"/>
  <c r="C300" i="2"/>
  <c r="D300" i="2" a="1"/>
  <c r="D300" i="2"/>
  <c r="E300" i="2"/>
  <c r="B299" i="2" a="1"/>
  <c r="B299" i="2"/>
  <c r="C299" i="2"/>
  <c r="D299" i="2" a="1"/>
  <c r="D299" i="2"/>
  <c r="E299" i="2"/>
  <c r="B298" i="2" a="1"/>
  <c r="B298" i="2"/>
  <c r="C298" i="2"/>
  <c r="D298" i="2" a="1"/>
  <c r="D298" i="2"/>
  <c r="E298" i="2"/>
  <c r="B297" i="2" a="1"/>
  <c r="B297" i="2"/>
  <c r="C297" i="2"/>
  <c r="D297" i="2" a="1"/>
  <c r="D297" i="2"/>
  <c r="E297" i="2"/>
  <c r="B296" i="2" a="1"/>
  <c r="B296" i="2"/>
  <c r="C296" i="2"/>
  <c r="D296" i="2" a="1"/>
  <c r="D296" i="2"/>
  <c r="E296" i="2"/>
  <c r="B295" i="2" a="1"/>
  <c r="B295" i="2"/>
  <c r="C295" i="2"/>
  <c r="D295" i="2" a="1"/>
  <c r="D295" i="2"/>
  <c r="E295" i="2"/>
  <c r="B294" i="2" a="1"/>
  <c r="B294" i="2"/>
  <c r="C294" i="2"/>
  <c r="D294" i="2" a="1"/>
  <c r="D294" i="2"/>
  <c r="E294" i="2"/>
  <c r="B293" i="2" a="1"/>
  <c r="B293" i="2"/>
  <c r="C293" i="2"/>
  <c r="D293" i="2" a="1"/>
  <c r="D293" i="2"/>
  <c r="E293" i="2"/>
  <c r="B292" i="2" a="1"/>
  <c r="B292" i="2"/>
  <c r="C292" i="2"/>
  <c r="D292" i="2" a="1"/>
  <c r="D292" i="2"/>
  <c r="E292" i="2"/>
  <c r="B291" i="2" a="1"/>
  <c r="B291" i="2"/>
  <c r="C291" i="2"/>
  <c r="D291" i="2" a="1"/>
  <c r="D291" i="2"/>
  <c r="E291" i="2"/>
  <c r="B290" i="2" a="1"/>
  <c r="B290" i="2"/>
  <c r="C290" i="2"/>
  <c r="D290" i="2" a="1"/>
  <c r="D290" i="2"/>
  <c r="E290" i="2"/>
  <c r="B289" i="2" a="1"/>
  <c r="B289" i="2"/>
  <c r="C289" i="2"/>
  <c r="D289" i="2" a="1"/>
  <c r="D289" i="2"/>
  <c r="E289" i="2"/>
  <c r="B288" i="2" a="1"/>
  <c r="B288" i="2"/>
  <c r="C288" i="2"/>
  <c r="D288" i="2" a="1"/>
  <c r="D288" i="2"/>
  <c r="E288" i="2"/>
  <c r="B287" i="2" a="1"/>
  <c r="B287" i="2"/>
  <c r="C287" i="2"/>
  <c r="D287" i="2" a="1"/>
  <c r="D287" i="2"/>
  <c r="E287" i="2"/>
  <c r="B286" i="2" a="1"/>
  <c r="B286" i="2"/>
  <c r="C286" i="2"/>
  <c r="D286" i="2" a="1"/>
  <c r="D286" i="2"/>
  <c r="E286" i="2"/>
  <c r="B285" i="2" a="1"/>
  <c r="B285" i="2"/>
  <c r="C285" i="2"/>
  <c r="D285" i="2" a="1"/>
  <c r="D285" i="2"/>
  <c r="E285" i="2"/>
  <c r="B284" i="2" a="1"/>
  <c r="B284" i="2"/>
  <c r="C284" i="2"/>
  <c r="D284" i="2" a="1"/>
  <c r="D284" i="2"/>
  <c r="E284" i="2"/>
  <c r="B283" i="2" a="1"/>
  <c r="B283" i="2"/>
  <c r="C283" i="2"/>
  <c r="D283" i="2" a="1"/>
  <c r="D283" i="2"/>
  <c r="E283" i="2"/>
  <c r="B282" i="2" a="1"/>
  <c r="B282" i="2"/>
  <c r="C282" i="2"/>
  <c r="D282" i="2" a="1"/>
  <c r="D282" i="2"/>
  <c r="E282" i="2"/>
  <c r="B281" i="2" a="1"/>
  <c r="B281" i="2"/>
  <c r="C281" i="2"/>
  <c r="D281" i="2" a="1"/>
  <c r="D281" i="2"/>
  <c r="E281" i="2"/>
  <c r="B280" i="2" a="1"/>
  <c r="B280" i="2"/>
  <c r="C280" i="2"/>
  <c r="D280" i="2" a="1"/>
  <c r="D280" i="2"/>
  <c r="E280" i="2"/>
  <c r="B279" i="2" a="1"/>
  <c r="B279" i="2"/>
  <c r="C279" i="2"/>
  <c r="D279" i="2" a="1"/>
  <c r="D279" i="2"/>
  <c r="E279" i="2"/>
  <c r="B278" i="2" a="1"/>
  <c r="B278" i="2"/>
  <c r="C278" i="2"/>
  <c r="D278" i="2" a="1"/>
  <c r="D278" i="2"/>
  <c r="E278" i="2"/>
  <c r="B277" i="2" a="1"/>
  <c r="B277" i="2"/>
  <c r="C277" i="2"/>
  <c r="D277" i="2" a="1"/>
  <c r="D277" i="2"/>
  <c r="E277" i="2"/>
  <c r="B276" i="2" a="1"/>
  <c r="B276" i="2"/>
  <c r="C276" i="2"/>
  <c r="D276" i="2" a="1"/>
  <c r="D276" i="2"/>
  <c r="E276" i="2"/>
  <c r="B275" i="2" a="1"/>
  <c r="B275" i="2"/>
  <c r="C275" i="2"/>
  <c r="D275" i="2" a="1"/>
  <c r="D275" i="2"/>
  <c r="E275" i="2"/>
  <c r="B274" i="2" a="1"/>
  <c r="B274" i="2"/>
  <c r="C274" i="2"/>
  <c r="D274" i="2" a="1"/>
  <c r="D274" i="2"/>
  <c r="E274" i="2"/>
  <c r="B273" i="2" a="1"/>
  <c r="B273" i="2"/>
  <c r="C273" i="2"/>
  <c r="D273" i="2" a="1"/>
  <c r="D273" i="2"/>
  <c r="E273" i="2"/>
  <c r="B272" i="2" a="1"/>
  <c r="B272" i="2"/>
  <c r="C272" i="2"/>
  <c r="D272" i="2" a="1"/>
  <c r="D272" i="2"/>
  <c r="E272" i="2"/>
  <c r="B271" i="2" a="1"/>
  <c r="B271" i="2"/>
  <c r="C271" i="2"/>
  <c r="D271" i="2" a="1"/>
  <c r="D271" i="2"/>
  <c r="E271" i="2"/>
  <c r="B270" i="2" a="1"/>
  <c r="B270" i="2"/>
  <c r="C270" i="2"/>
  <c r="D270" i="2" a="1"/>
  <c r="D270" i="2"/>
  <c r="E270" i="2"/>
  <c r="B269" i="2" a="1"/>
  <c r="B269" i="2"/>
  <c r="C269" i="2"/>
  <c r="D269" i="2" a="1"/>
  <c r="D269" i="2"/>
  <c r="E269" i="2"/>
  <c r="B268" i="2" a="1"/>
  <c r="B268" i="2"/>
  <c r="C268" i="2"/>
  <c r="D268" i="2" a="1"/>
  <c r="D268" i="2"/>
  <c r="E268" i="2"/>
  <c r="B267" i="2" a="1"/>
  <c r="B267" i="2"/>
  <c r="C267" i="2"/>
  <c r="D267" i="2" a="1"/>
  <c r="D267" i="2"/>
  <c r="E267" i="2"/>
  <c r="B266" i="2" a="1"/>
  <c r="B266" i="2"/>
  <c r="C266" i="2"/>
  <c r="D266" i="2" a="1"/>
  <c r="D266" i="2"/>
  <c r="E266" i="2"/>
  <c r="B265" i="2" a="1"/>
  <c r="B265" i="2"/>
  <c r="C265" i="2"/>
  <c r="D265" i="2" a="1"/>
  <c r="D265" i="2"/>
  <c r="E265" i="2"/>
  <c r="B264" i="2" a="1"/>
  <c r="B264" i="2"/>
  <c r="C264" i="2"/>
  <c r="D264" i="2" a="1"/>
  <c r="D264" i="2"/>
  <c r="E264" i="2"/>
  <c r="B263" i="2" a="1"/>
  <c r="B263" i="2"/>
  <c r="C263" i="2"/>
  <c r="D263" i="2" a="1"/>
  <c r="D263" i="2"/>
  <c r="E263" i="2"/>
  <c r="B262" i="2" a="1"/>
  <c r="B262" i="2"/>
  <c r="C262" i="2"/>
  <c r="D262" i="2" a="1"/>
  <c r="D262" i="2"/>
  <c r="E262" i="2"/>
  <c r="B261" i="2" a="1"/>
  <c r="B261" i="2"/>
  <c r="C261" i="2"/>
  <c r="D261" i="2" a="1"/>
  <c r="D261" i="2"/>
  <c r="E261" i="2"/>
  <c r="B260" i="2" a="1"/>
  <c r="B260" i="2"/>
  <c r="C260" i="2"/>
  <c r="D260" i="2" a="1"/>
  <c r="D260" i="2"/>
  <c r="E260" i="2"/>
  <c r="B259" i="2" a="1"/>
  <c r="B259" i="2"/>
  <c r="C259" i="2"/>
  <c r="D259" i="2" a="1"/>
  <c r="D259" i="2"/>
  <c r="E259" i="2"/>
  <c r="B258" i="2" a="1"/>
  <c r="B258" i="2"/>
  <c r="C258" i="2"/>
  <c r="D258" i="2" a="1"/>
  <c r="D258" i="2"/>
  <c r="E258" i="2"/>
  <c r="B257" i="2" a="1"/>
  <c r="B257" i="2"/>
  <c r="C257" i="2"/>
  <c r="D257" i="2" a="1"/>
  <c r="D257" i="2"/>
  <c r="E257" i="2"/>
  <c r="B256" i="2" a="1"/>
  <c r="B256" i="2"/>
  <c r="C256" i="2"/>
  <c r="D256" i="2" a="1"/>
  <c r="D256" i="2"/>
  <c r="E256" i="2"/>
  <c r="B255" i="2" a="1"/>
  <c r="B255" i="2"/>
  <c r="C255" i="2"/>
  <c r="D255" i="2" a="1"/>
  <c r="D255" i="2"/>
  <c r="E255" i="2"/>
  <c r="B254" i="2" a="1"/>
  <c r="B254" i="2"/>
  <c r="C254" i="2"/>
  <c r="D254" i="2" a="1"/>
  <c r="D254" i="2"/>
  <c r="E254" i="2"/>
  <c r="B253" i="2" a="1"/>
  <c r="B253" i="2"/>
  <c r="C253" i="2"/>
  <c r="D253" i="2" a="1"/>
  <c r="D253" i="2"/>
  <c r="E253" i="2"/>
  <c r="B252" i="2" a="1"/>
  <c r="B252" i="2"/>
  <c r="C252" i="2"/>
  <c r="D252" i="2" a="1"/>
  <c r="D252" i="2"/>
  <c r="E252" i="2"/>
  <c r="B251" i="2" a="1"/>
  <c r="B251" i="2"/>
  <c r="C251" i="2"/>
  <c r="D251" i="2" a="1"/>
  <c r="D251" i="2"/>
  <c r="E251" i="2"/>
  <c r="B250" i="2" a="1"/>
  <c r="B250" i="2"/>
  <c r="C250" i="2"/>
  <c r="D250" i="2" a="1"/>
  <c r="D250" i="2"/>
  <c r="E250" i="2"/>
  <c r="B249" i="2" a="1"/>
  <c r="B249" i="2"/>
  <c r="C249" i="2"/>
  <c r="D249" i="2" a="1"/>
  <c r="D249" i="2"/>
  <c r="E249" i="2"/>
  <c r="B248" i="2" a="1"/>
  <c r="B248" i="2"/>
  <c r="C248" i="2"/>
  <c r="D248" i="2" a="1"/>
  <c r="D248" i="2"/>
  <c r="E248" i="2"/>
  <c r="B247" i="2" a="1"/>
  <c r="B247" i="2"/>
  <c r="C247" i="2"/>
  <c r="D247" i="2" a="1"/>
  <c r="D247" i="2"/>
  <c r="E247" i="2"/>
  <c r="B246" i="2" a="1"/>
  <c r="B246" i="2"/>
  <c r="C246" i="2"/>
  <c r="D246" i="2" a="1"/>
  <c r="D246" i="2"/>
  <c r="E246" i="2"/>
  <c r="B245" i="2" a="1"/>
  <c r="B245" i="2"/>
  <c r="C245" i="2"/>
  <c r="D245" i="2" a="1"/>
  <c r="D245" i="2"/>
  <c r="E245" i="2"/>
  <c r="B244" i="2" a="1"/>
  <c r="B244" i="2"/>
  <c r="C244" i="2"/>
  <c r="D244" i="2" a="1"/>
  <c r="D244" i="2"/>
  <c r="E244" i="2"/>
  <c r="B243" i="2" a="1"/>
  <c r="B243" i="2"/>
  <c r="C243" i="2"/>
  <c r="D243" i="2" a="1"/>
  <c r="D243" i="2"/>
  <c r="E243" i="2"/>
  <c r="B242" i="2" a="1"/>
  <c r="B242" i="2"/>
  <c r="C242" i="2"/>
  <c r="D242" i="2" a="1"/>
  <c r="D242" i="2"/>
  <c r="E242" i="2"/>
  <c r="B241" i="2" a="1"/>
  <c r="B241" i="2"/>
  <c r="C241" i="2"/>
  <c r="D241" i="2" a="1"/>
  <c r="D241" i="2"/>
  <c r="E241" i="2"/>
  <c r="B240" i="2" a="1"/>
  <c r="B240" i="2"/>
  <c r="C240" i="2"/>
  <c r="D240" i="2" a="1"/>
  <c r="D240" i="2"/>
  <c r="E240" i="2"/>
  <c r="B239" i="2" a="1"/>
  <c r="B239" i="2"/>
  <c r="C239" i="2"/>
  <c r="D239" i="2" a="1"/>
  <c r="D239" i="2"/>
  <c r="E239" i="2"/>
  <c r="B238" i="2" a="1"/>
  <c r="B238" i="2"/>
  <c r="C238" i="2"/>
  <c r="D238" i="2" a="1"/>
  <c r="D238" i="2"/>
  <c r="E238" i="2"/>
  <c r="B237" i="2" a="1"/>
  <c r="B237" i="2"/>
  <c r="C237" i="2"/>
  <c r="D237" i="2" a="1"/>
  <c r="D237" i="2"/>
  <c r="E237" i="2"/>
  <c r="B236" i="2" a="1"/>
  <c r="B236" i="2"/>
  <c r="C236" i="2"/>
  <c r="D236" i="2" a="1"/>
  <c r="D236" i="2"/>
  <c r="E236" i="2"/>
  <c r="B235" i="2" a="1"/>
  <c r="B235" i="2"/>
  <c r="C235" i="2"/>
  <c r="D235" i="2" a="1"/>
  <c r="D235" i="2"/>
  <c r="E235" i="2"/>
  <c r="B234" i="2" a="1"/>
  <c r="B234" i="2"/>
  <c r="C234" i="2"/>
  <c r="D234" i="2" a="1"/>
  <c r="D234" i="2"/>
  <c r="E234" i="2"/>
  <c r="B233" i="2" a="1"/>
  <c r="B233" i="2"/>
  <c r="C233" i="2"/>
  <c r="D233" i="2" a="1"/>
  <c r="D233" i="2"/>
  <c r="E233" i="2"/>
  <c r="B232" i="2" a="1"/>
  <c r="B232" i="2"/>
  <c r="C232" i="2"/>
  <c r="D232" i="2" a="1"/>
  <c r="D232" i="2"/>
  <c r="E232" i="2"/>
  <c r="B231" i="2" a="1"/>
  <c r="B231" i="2"/>
  <c r="C231" i="2"/>
  <c r="D231" i="2" a="1"/>
  <c r="D231" i="2"/>
  <c r="E231" i="2"/>
  <c r="B230" i="2" a="1"/>
  <c r="B230" i="2"/>
  <c r="C230" i="2"/>
  <c r="D230" i="2" a="1"/>
  <c r="D230" i="2"/>
  <c r="E230" i="2"/>
  <c r="B229" i="2" a="1"/>
  <c r="B229" i="2"/>
  <c r="C229" i="2"/>
  <c r="D229" i="2" a="1"/>
  <c r="D229" i="2"/>
  <c r="E229" i="2"/>
  <c r="B228" i="2" a="1"/>
  <c r="B228" i="2"/>
  <c r="C228" i="2"/>
  <c r="D228" i="2" a="1"/>
  <c r="D228" i="2"/>
  <c r="E228" i="2"/>
  <c r="B227" i="2" a="1"/>
  <c r="B227" i="2"/>
  <c r="C227" i="2"/>
  <c r="D227" i="2" a="1"/>
  <c r="D227" i="2"/>
  <c r="E227" i="2"/>
  <c r="B226" i="2" a="1"/>
  <c r="B226" i="2"/>
  <c r="C226" i="2"/>
  <c r="D226" i="2" a="1"/>
  <c r="D226" i="2"/>
  <c r="E226" i="2"/>
  <c r="B225" i="2" a="1"/>
  <c r="B225" i="2"/>
  <c r="C225" i="2"/>
  <c r="D225" i="2" a="1"/>
  <c r="D225" i="2"/>
  <c r="E225" i="2"/>
  <c r="B224" i="2" a="1"/>
  <c r="B224" i="2"/>
  <c r="C224" i="2"/>
  <c r="D224" i="2" a="1"/>
  <c r="D224" i="2"/>
  <c r="E224" i="2"/>
  <c r="B223" i="2" a="1"/>
  <c r="B223" i="2"/>
  <c r="C223" i="2"/>
  <c r="D223" i="2" a="1"/>
  <c r="D223" i="2"/>
  <c r="E223" i="2"/>
  <c r="B222" i="2" a="1"/>
  <c r="B222" i="2"/>
  <c r="C222" i="2"/>
  <c r="D222" i="2" a="1"/>
  <c r="D222" i="2"/>
  <c r="E222" i="2"/>
  <c r="B221" i="2" a="1"/>
  <c r="B221" i="2"/>
  <c r="C221" i="2"/>
  <c r="D221" i="2" a="1"/>
  <c r="D221" i="2"/>
  <c r="E221" i="2"/>
  <c r="B220" i="2" a="1"/>
  <c r="B220" i="2"/>
  <c r="C220" i="2"/>
  <c r="D220" i="2" a="1"/>
  <c r="D220" i="2"/>
  <c r="E220" i="2"/>
  <c r="B219" i="2" a="1"/>
  <c r="B219" i="2"/>
  <c r="C219" i="2"/>
  <c r="D219" i="2" a="1"/>
  <c r="D219" i="2"/>
  <c r="E219" i="2"/>
  <c r="B218" i="2" a="1"/>
  <c r="B218" i="2"/>
  <c r="C218" i="2"/>
  <c r="D218" i="2" a="1"/>
  <c r="D218" i="2"/>
  <c r="E218" i="2"/>
  <c r="B217" i="2" a="1"/>
  <c r="B217" i="2"/>
  <c r="C217" i="2"/>
  <c r="D217" i="2" a="1"/>
  <c r="D217" i="2"/>
  <c r="E217" i="2"/>
  <c r="B216" i="2" a="1"/>
  <c r="B216" i="2"/>
  <c r="C216" i="2"/>
  <c r="D216" i="2" a="1"/>
  <c r="D216" i="2"/>
  <c r="E216" i="2"/>
  <c r="B215" i="2" a="1"/>
  <c r="B215" i="2"/>
  <c r="C215" i="2"/>
  <c r="D215" i="2" a="1"/>
  <c r="D215" i="2"/>
  <c r="E215" i="2"/>
  <c r="B214" i="2" a="1"/>
  <c r="B214" i="2"/>
  <c r="C214" i="2"/>
  <c r="D214" i="2" a="1"/>
  <c r="D214" i="2"/>
  <c r="E214" i="2"/>
  <c r="B213" i="2" a="1"/>
  <c r="B213" i="2"/>
  <c r="C213" i="2"/>
  <c r="D213" i="2" a="1"/>
  <c r="D213" i="2"/>
  <c r="E213" i="2"/>
  <c r="B212" i="2" a="1"/>
  <c r="B212" i="2"/>
  <c r="C212" i="2"/>
  <c r="D212" i="2" a="1"/>
  <c r="D212" i="2"/>
  <c r="E212" i="2"/>
  <c r="B211" i="2" a="1"/>
  <c r="B211" i="2"/>
  <c r="C211" i="2"/>
  <c r="D211" i="2" a="1"/>
  <c r="D211" i="2"/>
  <c r="E211" i="2"/>
  <c r="B210" i="2" a="1"/>
  <c r="B210" i="2"/>
  <c r="C210" i="2"/>
  <c r="D210" i="2" a="1"/>
  <c r="D210" i="2"/>
  <c r="E210" i="2"/>
  <c r="B209" i="2" a="1"/>
  <c r="B209" i="2"/>
  <c r="C209" i="2"/>
  <c r="D209" i="2" a="1"/>
  <c r="D209" i="2"/>
  <c r="E209" i="2"/>
  <c r="B208" i="2" a="1"/>
  <c r="B208" i="2"/>
  <c r="C208" i="2"/>
  <c r="D208" i="2" a="1"/>
  <c r="D208" i="2"/>
  <c r="E208" i="2"/>
  <c r="B207" i="2" a="1"/>
  <c r="B207" i="2"/>
  <c r="C207" i="2"/>
  <c r="D207" i="2" a="1"/>
  <c r="D207" i="2"/>
  <c r="E207" i="2"/>
  <c r="B206" i="2" a="1"/>
  <c r="B206" i="2"/>
  <c r="C206" i="2"/>
  <c r="D206" i="2" a="1"/>
  <c r="D206" i="2"/>
  <c r="E206" i="2"/>
  <c r="B205" i="2" a="1"/>
  <c r="B205" i="2"/>
  <c r="C205" i="2"/>
  <c r="D205" i="2" a="1"/>
  <c r="D205" i="2"/>
  <c r="E205" i="2"/>
  <c r="B204" i="2" a="1"/>
  <c r="B204" i="2"/>
  <c r="C204" i="2"/>
  <c r="D204" i="2" a="1"/>
  <c r="D204" i="2"/>
  <c r="E204" i="2"/>
  <c r="B203" i="2" a="1"/>
  <c r="B203" i="2"/>
  <c r="C203" i="2"/>
  <c r="D203" i="2" a="1"/>
  <c r="D203" i="2"/>
  <c r="E203" i="2"/>
  <c r="B202" i="2" a="1"/>
  <c r="B202" i="2"/>
  <c r="C202" i="2"/>
  <c r="D202" i="2" a="1"/>
  <c r="D202" i="2"/>
  <c r="E202" i="2"/>
  <c r="B201" i="2" a="1"/>
  <c r="B201" i="2"/>
  <c r="C201" i="2"/>
  <c r="D201" i="2" a="1"/>
  <c r="D201" i="2"/>
  <c r="E201" i="2"/>
  <c r="B200" i="2" a="1"/>
  <c r="B200" i="2"/>
  <c r="C200" i="2"/>
  <c r="D200" i="2" a="1"/>
  <c r="D200" i="2"/>
  <c r="E200" i="2"/>
  <c r="B199" i="2" a="1"/>
  <c r="B199" i="2"/>
  <c r="C199" i="2"/>
  <c r="D199" i="2" a="1"/>
  <c r="D199" i="2"/>
  <c r="E199" i="2"/>
  <c r="B198" i="2" a="1"/>
  <c r="B198" i="2"/>
  <c r="C198" i="2"/>
  <c r="D198" i="2" a="1"/>
  <c r="D198" i="2"/>
  <c r="E198" i="2"/>
  <c r="B197" i="2" a="1"/>
  <c r="B197" i="2"/>
  <c r="C197" i="2"/>
  <c r="D197" i="2" a="1"/>
  <c r="D197" i="2"/>
  <c r="E197" i="2"/>
  <c r="B196" i="2" a="1"/>
  <c r="B196" i="2"/>
  <c r="C196" i="2"/>
  <c r="D196" i="2" a="1"/>
  <c r="D196" i="2"/>
  <c r="E196" i="2"/>
  <c r="B195" i="2" a="1"/>
  <c r="B195" i="2"/>
  <c r="C195" i="2"/>
  <c r="D195" i="2" a="1"/>
  <c r="D195" i="2"/>
  <c r="E195" i="2"/>
  <c r="B194" i="2" a="1"/>
  <c r="B194" i="2"/>
  <c r="C194" i="2"/>
  <c r="D194" i="2" a="1"/>
  <c r="D194" i="2"/>
  <c r="E194" i="2"/>
  <c r="B193" i="2" a="1"/>
  <c r="B193" i="2"/>
  <c r="C193" i="2"/>
  <c r="D193" i="2" a="1"/>
  <c r="D193" i="2"/>
  <c r="E193" i="2"/>
  <c r="B192" i="2" a="1"/>
  <c r="B192" i="2"/>
  <c r="C192" i="2"/>
  <c r="D192" i="2" a="1"/>
  <c r="D192" i="2"/>
  <c r="E192" i="2"/>
  <c r="B191" i="2" a="1"/>
  <c r="B191" i="2"/>
  <c r="C191" i="2"/>
  <c r="D191" i="2" a="1"/>
  <c r="D191" i="2"/>
  <c r="E191" i="2"/>
  <c r="B190" i="2" a="1"/>
  <c r="B190" i="2"/>
  <c r="C190" i="2"/>
  <c r="D190" i="2" a="1"/>
  <c r="D190" i="2"/>
  <c r="E190" i="2"/>
  <c r="B189" i="2" a="1"/>
  <c r="B189" i="2"/>
  <c r="C189" i="2"/>
  <c r="D189" i="2" a="1"/>
  <c r="D189" i="2"/>
  <c r="E189" i="2"/>
  <c r="B188" i="2" a="1"/>
  <c r="B188" i="2"/>
  <c r="C188" i="2"/>
  <c r="D188" i="2" a="1"/>
  <c r="D188" i="2"/>
  <c r="E188" i="2"/>
  <c r="B187" i="2" a="1"/>
  <c r="B187" i="2"/>
  <c r="C187" i="2"/>
  <c r="D187" i="2" a="1"/>
  <c r="D187" i="2"/>
  <c r="E187" i="2"/>
  <c r="B186" i="2" a="1"/>
  <c r="B186" i="2"/>
  <c r="C186" i="2"/>
  <c r="D186" i="2" a="1"/>
  <c r="D186" i="2"/>
  <c r="E186" i="2"/>
  <c r="B185" i="2" a="1"/>
  <c r="B185" i="2"/>
  <c r="C185" i="2"/>
  <c r="D185" i="2" a="1"/>
  <c r="D185" i="2"/>
  <c r="E185" i="2"/>
  <c r="B184" i="2" a="1"/>
  <c r="B184" i="2"/>
  <c r="C184" i="2"/>
  <c r="D184" i="2" a="1"/>
  <c r="D184" i="2"/>
  <c r="E184" i="2"/>
  <c r="B183" i="2" a="1"/>
  <c r="B183" i="2"/>
  <c r="C183" i="2"/>
  <c r="D183" i="2" a="1"/>
  <c r="D183" i="2"/>
  <c r="E183" i="2"/>
  <c r="B182" i="2" a="1"/>
  <c r="B182" i="2"/>
  <c r="C182" i="2"/>
  <c r="D182" i="2" a="1"/>
  <c r="D182" i="2"/>
  <c r="E182" i="2"/>
  <c r="B181" i="2" a="1"/>
  <c r="B181" i="2"/>
  <c r="C181" i="2"/>
  <c r="D181" i="2" a="1"/>
  <c r="D181" i="2"/>
  <c r="E181" i="2"/>
  <c r="B180" i="2" a="1"/>
  <c r="B180" i="2"/>
  <c r="C180" i="2"/>
  <c r="D180" i="2" a="1"/>
  <c r="D180" i="2"/>
  <c r="E180" i="2"/>
  <c r="B179" i="2" a="1"/>
  <c r="B179" i="2"/>
  <c r="C179" i="2"/>
  <c r="D179" i="2" a="1"/>
  <c r="D179" i="2"/>
  <c r="E179" i="2"/>
  <c r="B178" i="2" a="1"/>
  <c r="B178" i="2"/>
  <c r="C178" i="2"/>
  <c r="D178" i="2" a="1"/>
  <c r="D178" i="2"/>
  <c r="E178" i="2"/>
  <c r="B177" i="2" a="1"/>
  <c r="B177" i="2"/>
  <c r="C177" i="2"/>
  <c r="D177" i="2" a="1"/>
  <c r="D177" i="2"/>
  <c r="E177" i="2"/>
  <c r="B176" i="2" a="1"/>
  <c r="B176" i="2"/>
  <c r="C176" i="2"/>
  <c r="D176" i="2" a="1"/>
  <c r="D176" i="2"/>
  <c r="E176" i="2"/>
  <c r="B175" i="2" a="1"/>
  <c r="B175" i="2"/>
  <c r="C175" i="2"/>
  <c r="D175" i="2" a="1"/>
  <c r="D175" i="2"/>
  <c r="E175" i="2"/>
  <c r="B174" i="2" a="1"/>
  <c r="B174" i="2"/>
  <c r="C174" i="2"/>
  <c r="D174" i="2" a="1"/>
  <c r="D174" i="2"/>
  <c r="E174" i="2"/>
  <c r="B173" i="2" a="1"/>
  <c r="B173" i="2"/>
  <c r="C173" i="2"/>
  <c r="D173" i="2" a="1"/>
  <c r="D173" i="2"/>
  <c r="E173" i="2"/>
  <c r="B172" i="2" a="1"/>
  <c r="B172" i="2"/>
  <c r="C172" i="2"/>
  <c r="D172" i="2" a="1"/>
  <c r="D172" i="2"/>
  <c r="E172" i="2"/>
  <c r="B171" i="2" a="1"/>
  <c r="B171" i="2"/>
  <c r="C171" i="2"/>
  <c r="D171" i="2" a="1"/>
  <c r="D171" i="2"/>
  <c r="E171" i="2"/>
  <c r="B170" i="2" a="1"/>
  <c r="B170" i="2"/>
  <c r="C170" i="2"/>
  <c r="D170" i="2" a="1"/>
  <c r="D170" i="2"/>
  <c r="E170" i="2"/>
  <c r="B169" i="2" a="1"/>
  <c r="B169" i="2"/>
  <c r="C169" i="2"/>
  <c r="D169" i="2" a="1"/>
  <c r="D169" i="2"/>
  <c r="E169" i="2"/>
  <c r="B168" i="2" a="1"/>
  <c r="B168" i="2"/>
  <c r="C168" i="2"/>
  <c r="D168" i="2" a="1"/>
  <c r="D168" i="2"/>
  <c r="E168" i="2"/>
  <c r="B167" i="2" a="1"/>
  <c r="B167" i="2"/>
  <c r="C167" i="2"/>
  <c r="D167" i="2" a="1"/>
  <c r="D167" i="2"/>
  <c r="E167" i="2"/>
  <c r="B166" i="2" a="1"/>
  <c r="B166" i="2"/>
  <c r="C166" i="2"/>
  <c r="D166" i="2" a="1"/>
  <c r="D166" i="2"/>
  <c r="E166" i="2"/>
  <c r="B165" i="2" a="1"/>
  <c r="B165" i="2"/>
  <c r="C165" i="2"/>
  <c r="D165" i="2" a="1"/>
  <c r="D165" i="2"/>
  <c r="E165" i="2"/>
  <c r="B164" i="2" a="1"/>
  <c r="B164" i="2"/>
  <c r="C164" i="2"/>
  <c r="D164" i="2" a="1"/>
  <c r="D164" i="2"/>
  <c r="E164" i="2"/>
  <c r="B163" i="2" a="1"/>
  <c r="B163" i="2"/>
  <c r="C163" i="2"/>
  <c r="D163" i="2" a="1"/>
  <c r="D163" i="2"/>
  <c r="E163" i="2"/>
  <c r="B162" i="2" a="1"/>
  <c r="B162" i="2"/>
  <c r="C162" i="2"/>
  <c r="D162" i="2" a="1"/>
  <c r="D162" i="2"/>
  <c r="E162" i="2"/>
  <c r="B161" i="2" a="1"/>
  <c r="B161" i="2"/>
  <c r="C161" i="2"/>
  <c r="D161" i="2" a="1"/>
  <c r="D161" i="2"/>
  <c r="E161" i="2"/>
  <c r="B160" i="2" a="1"/>
  <c r="B160" i="2"/>
  <c r="C160" i="2"/>
  <c r="D160" i="2" a="1"/>
  <c r="D160" i="2"/>
  <c r="E160" i="2"/>
  <c r="B159" i="2" a="1"/>
  <c r="B159" i="2"/>
  <c r="C159" i="2"/>
  <c r="D159" i="2" a="1"/>
  <c r="D159" i="2"/>
  <c r="E159" i="2"/>
  <c r="B158" i="2" a="1"/>
  <c r="B158" i="2"/>
  <c r="C158" i="2"/>
  <c r="D158" i="2" a="1"/>
  <c r="D158" i="2"/>
  <c r="E158" i="2"/>
  <c r="B157" i="2" a="1"/>
  <c r="B157" i="2"/>
  <c r="C157" i="2"/>
  <c r="D157" i="2" a="1"/>
  <c r="D157" i="2"/>
  <c r="E157" i="2"/>
  <c r="B156" i="2" a="1"/>
  <c r="B156" i="2"/>
  <c r="C156" i="2"/>
  <c r="D156" i="2" a="1"/>
  <c r="D156" i="2"/>
  <c r="E156" i="2"/>
  <c r="B155" i="2" a="1"/>
  <c r="B155" i="2"/>
  <c r="C155" i="2"/>
  <c r="D155" i="2" a="1"/>
  <c r="D155" i="2"/>
  <c r="E155" i="2"/>
  <c r="B154" i="2" a="1"/>
  <c r="B154" i="2"/>
  <c r="C154" i="2"/>
  <c r="D154" i="2" a="1"/>
  <c r="D154" i="2"/>
  <c r="E154" i="2"/>
  <c r="B153" i="2" a="1"/>
  <c r="B153" i="2"/>
  <c r="C153" i="2"/>
  <c r="D153" i="2" a="1"/>
  <c r="D153" i="2"/>
  <c r="E153" i="2"/>
  <c r="B152" i="2" a="1"/>
  <c r="B152" i="2"/>
  <c r="C152" i="2"/>
  <c r="D152" i="2" a="1"/>
  <c r="D152" i="2"/>
  <c r="E152" i="2"/>
  <c r="B151" i="2" a="1"/>
  <c r="B151" i="2"/>
  <c r="C151" i="2"/>
  <c r="D151" i="2" a="1"/>
  <c r="D151" i="2"/>
  <c r="E151" i="2"/>
  <c r="B150" i="2" a="1"/>
  <c r="B150" i="2"/>
  <c r="C150" i="2"/>
  <c r="D150" i="2" a="1"/>
  <c r="D150" i="2"/>
  <c r="E150" i="2"/>
  <c r="B149" i="2" a="1"/>
  <c r="B149" i="2"/>
  <c r="C149" i="2"/>
  <c r="D149" i="2" a="1"/>
  <c r="D149" i="2"/>
  <c r="E149" i="2"/>
  <c r="B148" i="2" a="1"/>
  <c r="B148" i="2"/>
  <c r="C148" i="2"/>
  <c r="D148" i="2" a="1"/>
  <c r="D148" i="2"/>
  <c r="E148" i="2"/>
  <c r="B147" i="2" a="1"/>
  <c r="B147" i="2"/>
  <c r="C147" i="2"/>
  <c r="D147" i="2" a="1"/>
  <c r="D147" i="2"/>
  <c r="E147" i="2"/>
  <c r="B146" i="2" a="1"/>
  <c r="B146" i="2"/>
  <c r="C146" i="2"/>
  <c r="D146" i="2" a="1"/>
  <c r="D146" i="2"/>
  <c r="E146" i="2"/>
  <c r="B145" i="2" a="1"/>
  <c r="B145" i="2"/>
  <c r="C145" i="2"/>
  <c r="D145" i="2" a="1"/>
  <c r="D145" i="2"/>
  <c r="E145" i="2"/>
  <c r="B144" i="2" a="1"/>
  <c r="B144" i="2"/>
  <c r="C144" i="2"/>
  <c r="D144" i="2" a="1"/>
  <c r="D144" i="2"/>
  <c r="E144" i="2"/>
  <c r="B143" i="2" a="1"/>
  <c r="B143" i="2"/>
  <c r="C143" i="2"/>
  <c r="D143" i="2" a="1"/>
  <c r="D143" i="2"/>
  <c r="E143" i="2"/>
  <c r="B142" i="2" a="1"/>
  <c r="B142" i="2"/>
  <c r="C142" i="2"/>
  <c r="D142" i="2" a="1"/>
  <c r="D142" i="2"/>
  <c r="E142" i="2"/>
  <c r="B141" i="2" a="1"/>
  <c r="B141" i="2"/>
  <c r="C141" i="2"/>
  <c r="D141" i="2" a="1"/>
  <c r="D141" i="2"/>
  <c r="E141" i="2"/>
  <c r="B140" i="2" a="1"/>
  <c r="B140" i="2"/>
  <c r="C140" i="2"/>
  <c r="D140" i="2" a="1"/>
  <c r="D140" i="2"/>
  <c r="E140" i="2"/>
  <c r="B139" i="2" a="1"/>
  <c r="B139" i="2"/>
  <c r="C139" i="2"/>
  <c r="D139" i="2" a="1"/>
  <c r="D139" i="2"/>
  <c r="E139" i="2"/>
  <c r="B138" i="2" a="1"/>
  <c r="B138" i="2"/>
  <c r="C138" i="2"/>
  <c r="D138" i="2" a="1"/>
  <c r="D138" i="2"/>
  <c r="E138" i="2"/>
  <c r="B137" i="2" a="1"/>
  <c r="B137" i="2"/>
  <c r="C137" i="2"/>
  <c r="D137" i="2" a="1"/>
  <c r="D137" i="2"/>
  <c r="E137" i="2"/>
  <c r="B136" i="2" a="1"/>
  <c r="B136" i="2"/>
  <c r="C136" i="2"/>
  <c r="D136" i="2" a="1"/>
  <c r="D136" i="2"/>
  <c r="E136" i="2"/>
  <c r="B135" i="2" a="1"/>
  <c r="B135" i="2"/>
  <c r="C135" i="2"/>
  <c r="D135" i="2" a="1"/>
  <c r="D135" i="2"/>
  <c r="E135" i="2"/>
  <c r="B134" i="2" a="1"/>
  <c r="B134" i="2"/>
  <c r="C134" i="2"/>
  <c r="D134" i="2" a="1"/>
  <c r="D134" i="2"/>
  <c r="E134" i="2"/>
  <c r="B133" i="2" a="1"/>
  <c r="B133" i="2"/>
  <c r="C133" i="2"/>
  <c r="D133" i="2" a="1"/>
  <c r="D133" i="2"/>
  <c r="E133" i="2"/>
  <c r="B132" i="2" a="1"/>
  <c r="B132" i="2"/>
  <c r="C132" i="2"/>
  <c r="D132" i="2" a="1"/>
  <c r="D132" i="2"/>
  <c r="E132" i="2"/>
  <c r="B131" i="2" a="1"/>
  <c r="B131" i="2"/>
  <c r="C131" i="2"/>
  <c r="D131" i="2" a="1"/>
  <c r="D131" i="2"/>
  <c r="E131" i="2"/>
  <c r="B130" i="2" a="1"/>
  <c r="B130" i="2"/>
  <c r="C130" i="2"/>
  <c r="D130" i="2" a="1"/>
  <c r="D130" i="2"/>
  <c r="E130" i="2"/>
  <c r="B129" i="2" a="1"/>
  <c r="B129" i="2"/>
  <c r="C129" i="2"/>
  <c r="D129" i="2" a="1"/>
  <c r="D129" i="2"/>
  <c r="E129" i="2"/>
  <c r="B128" i="2" a="1"/>
  <c r="B128" i="2"/>
  <c r="C128" i="2"/>
  <c r="D128" i="2" a="1"/>
  <c r="D128" i="2"/>
  <c r="E128" i="2"/>
  <c r="B127" i="2" a="1"/>
  <c r="B127" i="2"/>
  <c r="C127" i="2"/>
  <c r="D127" i="2" a="1"/>
  <c r="D127" i="2"/>
  <c r="E127" i="2"/>
  <c r="B126" i="2" a="1"/>
  <c r="B126" i="2"/>
  <c r="C126" i="2"/>
  <c r="D126" i="2" a="1"/>
  <c r="D126" i="2"/>
  <c r="E126" i="2"/>
  <c r="B125" i="2" a="1"/>
  <c r="B125" i="2"/>
  <c r="C125" i="2"/>
  <c r="D125" i="2" a="1"/>
  <c r="D125" i="2"/>
  <c r="E125" i="2"/>
  <c r="B124" i="2" a="1"/>
  <c r="B124" i="2"/>
  <c r="C124" i="2"/>
  <c r="D124" i="2" a="1"/>
  <c r="D124" i="2"/>
  <c r="E124" i="2"/>
  <c r="B123" i="2" a="1"/>
  <c r="B123" i="2"/>
  <c r="C123" i="2"/>
  <c r="D123" i="2" a="1"/>
  <c r="D123" i="2"/>
  <c r="E123" i="2"/>
  <c r="B122" i="2" a="1"/>
  <c r="B122" i="2"/>
  <c r="C122" i="2"/>
  <c r="D122" i="2" a="1"/>
  <c r="D122" i="2"/>
  <c r="E122" i="2"/>
  <c r="B121" i="2" a="1"/>
  <c r="B121" i="2"/>
  <c r="C121" i="2"/>
  <c r="D121" i="2" a="1"/>
  <c r="D121" i="2"/>
  <c r="E121" i="2"/>
  <c r="B120" i="2" a="1"/>
  <c r="B120" i="2"/>
  <c r="C120" i="2"/>
  <c r="D120" i="2" a="1"/>
  <c r="D120" i="2"/>
  <c r="E120" i="2"/>
  <c r="B119" i="2" a="1"/>
  <c r="B119" i="2"/>
  <c r="C119" i="2"/>
  <c r="D119" i="2" a="1"/>
  <c r="D119" i="2"/>
  <c r="E119" i="2"/>
  <c r="B118" i="2" a="1"/>
  <c r="B118" i="2"/>
  <c r="C118" i="2"/>
  <c r="D118" i="2" a="1"/>
  <c r="D118" i="2"/>
  <c r="E118" i="2"/>
  <c r="B117" i="2" a="1"/>
  <c r="B117" i="2"/>
  <c r="C117" i="2"/>
  <c r="D117" i="2" a="1"/>
  <c r="D117" i="2"/>
  <c r="E117" i="2"/>
  <c r="B116" i="2" a="1"/>
  <c r="B116" i="2"/>
  <c r="C116" i="2"/>
  <c r="D116" i="2" a="1"/>
  <c r="D116" i="2"/>
  <c r="E116" i="2"/>
  <c r="B115" i="2" a="1"/>
  <c r="B115" i="2"/>
  <c r="C115" i="2"/>
  <c r="D115" i="2" a="1"/>
  <c r="D115" i="2"/>
  <c r="E115" i="2"/>
  <c r="B114" i="2" a="1"/>
  <c r="B114" i="2"/>
  <c r="C114" i="2"/>
  <c r="D114" i="2" a="1"/>
  <c r="D114" i="2"/>
  <c r="E114" i="2"/>
  <c r="B113" i="2" a="1"/>
  <c r="B113" i="2"/>
  <c r="C113" i="2"/>
  <c r="D113" i="2" a="1"/>
  <c r="D113" i="2"/>
  <c r="E113" i="2"/>
  <c r="B112" i="2" a="1"/>
  <c r="B112" i="2"/>
  <c r="C112" i="2"/>
  <c r="D112" i="2" a="1"/>
  <c r="D112" i="2"/>
  <c r="E112" i="2"/>
  <c r="B111" i="2" a="1"/>
  <c r="B111" i="2"/>
  <c r="C111" i="2"/>
  <c r="D111" i="2" a="1"/>
  <c r="D111" i="2"/>
  <c r="E111" i="2"/>
  <c r="B110" i="2" a="1"/>
  <c r="B110" i="2"/>
  <c r="C110" i="2"/>
  <c r="D110" i="2" a="1"/>
  <c r="D110" i="2"/>
  <c r="E110" i="2"/>
  <c r="B109" i="2" a="1"/>
  <c r="B109" i="2"/>
  <c r="C109" i="2"/>
  <c r="D109" i="2" a="1"/>
  <c r="D109" i="2"/>
  <c r="E109" i="2"/>
  <c r="B108" i="2" a="1"/>
  <c r="B108" i="2"/>
  <c r="C108" i="2"/>
  <c r="D108" i="2" a="1"/>
  <c r="D108" i="2"/>
  <c r="E108" i="2"/>
  <c r="B107" i="2" a="1"/>
  <c r="B107" i="2"/>
  <c r="C107" i="2"/>
  <c r="D107" i="2" a="1"/>
  <c r="D107" i="2"/>
  <c r="E107" i="2"/>
  <c r="B106" i="2" a="1"/>
  <c r="B106" i="2"/>
  <c r="C106" i="2"/>
  <c r="D106" i="2" a="1"/>
  <c r="D106" i="2"/>
  <c r="E106" i="2"/>
  <c r="B105" i="2" a="1"/>
  <c r="B105" i="2"/>
  <c r="C105" i="2"/>
  <c r="D105" i="2" a="1"/>
  <c r="D105" i="2"/>
  <c r="E105" i="2"/>
  <c r="B104" i="2" a="1"/>
  <c r="B104" i="2"/>
  <c r="C104" i="2"/>
  <c r="D104" i="2" a="1"/>
  <c r="D104" i="2"/>
  <c r="E104" i="2"/>
  <c r="B103" i="2" a="1"/>
  <c r="B103" i="2"/>
  <c r="C103" i="2"/>
  <c r="D103" i="2" a="1"/>
  <c r="D103" i="2"/>
  <c r="E103" i="2"/>
  <c r="B102" i="2" a="1"/>
  <c r="B102" i="2"/>
  <c r="C102" i="2"/>
  <c r="D102" i="2" a="1"/>
  <c r="D102" i="2"/>
  <c r="E102" i="2"/>
  <c r="B101" i="2" a="1"/>
  <c r="B101" i="2"/>
  <c r="C101" i="2"/>
  <c r="D101" i="2" a="1"/>
  <c r="D101" i="2"/>
  <c r="E101" i="2"/>
  <c r="B100" i="2" a="1"/>
  <c r="B100" i="2"/>
  <c r="C100" i="2"/>
  <c r="D100" i="2" a="1"/>
  <c r="D100" i="2"/>
  <c r="E100" i="2"/>
  <c r="B99" i="2" a="1"/>
  <c r="B99" i="2"/>
  <c r="C99" i="2"/>
  <c r="D99" i="2" a="1"/>
  <c r="D99" i="2"/>
  <c r="E99" i="2"/>
  <c r="B98" i="2" a="1"/>
  <c r="B98" i="2"/>
  <c r="C98" i="2"/>
  <c r="D98" i="2" a="1"/>
  <c r="D98" i="2"/>
  <c r="E98" i="2"/>
  <c r="B97" i="2" a="1"/>
  <c r="B97" i="2"/>
  <c r="C97" i="2"/>
  <c r="D97" i="2" a="1"/>
  <c r="D97" i="2"/>
  <c r="E97" i="2"/>
  <c r="B96" i="2" a="1"/>
  <c r="B96" i="2"/>
  <c r="C96" i="2"/>
  <c r="D96" i="2" a="1"/>
  <c r="D96" i="2"/>
  <c r="E96" i="2"/>
  <c r="B95" i="2" a="1"/>
  <c r="B95" i="2"/>
  <c r="C95" i="2"/>
  <c r="D95" i="2" a="1"/>
  <c r="D95" i="2"/>
  <c r="E95" i="2"/>
  <c r="B94" i="2" a="1"/>
  <c r="B94" i="2"/>
  <c r="C94" i="2"/>
  <c r="D94" i="2" a="1"/>
  <c r="D94" i="2"/>
  <c r="E94" i="2"/>
  <c r="B93" i="2" a="1"/>
  <c r="B93" i="2"/>
  <c r="C93" i="2"/>
  <c r="D93" i="2" a="1"/>
  <c r="D93" i="2"/>
  <c r="E93" i="2"/>
  <c r="B92" i="2" a="1"/>
  <c r="B92" i="2"/>
  <c r="C92" i="2"/>
  <c r="D92" i="2" a="1"/>
  <c r="D92" i="2"/>
  <c r="E92" i="2"/>
  <c r="B91" i="2" a="1"/>
  <c r="B91" i="2"/>
  <c r="C91" i="2"/>
  <c r="D91" i="2" a="1"/>
  <c r="D91" i="2"/>
  <c r="E91" i="2"/>
  <c r="B90" i="2" a="1"/>
  <c r="B90" i="2"/>
  <c r="C90" i="2"/>
  <c r="D90" i="2" a="1"/>
  <c r="D90" i="2"/>
  <c r="E90" i="2"/>
  <c r="B89" i="2" a="1"/>
  <c r="B89" i="2"/>
  <c r="C89" i="2"/>
  <c r="D89" i="2" a="1"/>
  <c r="D89" i="2"/>
  <c r="E89" i="2"/>
  <c r="B88" i="2" a="1"/>
  <c r="B88" i="2"/>
  <c r="C88" i="2"/>
  <c r="D88" i="2" a="1"/>
  <c r="D88" i="2"/>
  <c r="E88" i="2"/>
  <c r="B87" i="2" a="1"/>
  <c r="B87" i="2"/>
  <c r="C87" i="2"/>
  <c r="D87" i="2" a="1"/>
  <c r="D87" i="2"/>
  <c r="E87" i="2"/>
  <c r="B86" i="2" a="1"/>
  <c r="B86" i="2"/>
  <c r="C86" i="2"/>
  <c r="D86" i="2" a="1"/>
  <c r="D86" i="2"/>
  <c r="E86" i="2"/>
  <c r="B85" i="2" a="1"/>
  <c r="B85" i="2"/>
  <c r="C85" i="2"/>
  <c r="D85" i="2" a="1"/>
  <c r="D85" i="2"/>
  <c r="E85" i="2"/>
  <c r="B84" i="2" a="1"/>
  <c r="B84" i="2"/>
  <c r="C84" i="2"/>
  <c r="D84" i="2" a="1"/>
  <c r="D84" i="2"/>
  <c r="E84" i="2"/>
  <c r="B83" i="2" a="1"/>
  <c r="B83" i="2"/>
  <c r="C83" i="2"/>
  <c r="D83" i="2" a="1"/>
  <c r="D83" i="2"/>
  <c r="E83" i="2"/>
  <c r="B82" i="2" a="1"/>
  <c r="B82" i="2"/>
  <c r="C82" i="2"/>
  <c r="D82" i="2" a="1"/>
  <c r="D82" i="2"/>
  <c r="E82" i="2"/>
  <c r="B81" i="2" a="1"/>
  <c r="B81" i="2"/>
  <c r="C81" i="2"/>
  <c r="D81" i="2" a="1"/>
  <c r="D81" i="2"/>
  <c r="E81" i="2"/>
  <c r="B80" i="2" a="1"/>
  <c r="B80" i="2"/>
  <c r="C80" i="2"/>
  <c r="D80" i="2" a="1"/>
  <c r="D80" i="2"/>
  <c r="E80" i="2"/>
  <c r="B79" i="2" a="1"/>
  <c r="B79" i="2"/>
  <c r="C79" i="2"/>
  <c r="D79" i="2" a="1"/>
  <c r="D79" i="2"/>
  <c r="E79" i="2"/>
  <c r="B78" i="2" a="1"/>
  <c r="B78" i="2"/>
  <c r="C78" i="2"/>
  <c r="D78" i="2" a="1"/>
  <c r="D78" i="2"/>
  <c r="E78" i="2"/>
  <c r="B77" i="2" a="1"/>
  <c r="B77" i="2"/>
  <c r="C77" i="2"/>
  <c r="D77" i="2" a="1"/>
  <c r="D77" i="2"/>
  <c r="E77" i="2"/>
  <c r="B76" i="2" a="1"/>
  <c r="B76" i="2"/>
  <c r="C76" i="2"/>
  <c r="D76" i="2" a="1"/>
  <c r="D76" i="2"/>
  <c r="E76" i="2"/>
  <c r="B75" i="2" a="1"/>
  <c r="B75" i="2"/>
  <c r="C75" i="2"/>
  <c r="D75" i="2" a="1"/>
  <c r="D75" i="2"/>
  <c r="E75" i="2"/>
  <c r="B74" i="2" a="1"/>
  <c r="B74" i="2"/>
  <c r="C74" i="2"/>
  <c r="D74" i="2" a="1"/>
  <c r="D74" i="2"/>
  <c r="E74" i="2"/>
  <c r="B73" i="2" a="1"/>
  <c r="B73" i="2"/>
  <c r="C73" i="2"/>
  <c r="D73" i="2" a="1"/>
  <c r="D73" i="2"/>
  <c r="E73" i="2"/>
  <c r="B72" i="2" a="1"/>
  <c r="B72" i="2"/>
  <c r="C72" i="2"/>
  <c r="D72" i="2" a="1"/>
  <c r="D72" i="2"/>
  <c r="E72" i="2"/>
  <c r="B71" i="2" a="1"/>
  <c r="B71" i="2"/>
  <c r="C71" i="2"/>
  <c r="D71" i="2" a="1"/>
  <c r="D71" i="2"/>
  <c r="E71" i="2"/>
  <c r="B70" i="2" a="1"/>
  <c r="B70" i="2"/>
  <c r="C70" i="2"/>
  <c r="D70" i="2" a="1"/>
  <c r="D70" i="2"/>
  <c r="E70" i="2"/>
  <c r="B69" i="2" a="1"/>
  <c r="B69" i="2"/>
  <c r="C69" i="2"/>
  <c r="D69" i="2" a="1"/>
  <c r="D69" i="2"/>
  <c r="E69" i="2"/>
  <c r="B68" i="2" a="1"/>
  <c r="B68" i="2"/>
  <c r="C68" i="2"/>
  <c r="D68" i="2" a="1"/>
  <c r="D68" i="2"/>
  <c r="E68" i="2"/>
  <c r="B67" i="2" a="1"/>
  <c r="B67" i="2"/>
  <c r="C67" i="2"/>
  <c r="D67" i="2" a="1"/>
  <c r="D67" i="2"/>
  <c r="E67" i="2"/>
  <c r="B66" i="2" a="1"/>
  <c r="B66" i="2"/>
  <c r="C66" i="2"/>
  <c r="D66" i="2" a="1"/>
  <c r="D66" i="2"/>
  <c r="E66" i="2"/>
  <c r="B65" i="2" a="1"/>
  <c r="B65" i="2"/>
  <c r="C65" i="2"/>
  <c r="D65" i="2" a="1"/>
  <c r="D65" i="2"/>
  <c r="E65" i="2"/>
  <c r="B64" i="2" a="1"/>
  <c r="B64" i="2"/>
  <c r="C64" i="2"/>
  <c r="D64" i="2" a="1"/>
  <c r="D64" i="2"/>
  <c r="E64" i="2"/>
  <c r="B63" i="2" a="1"/>
  <c r="B63" i="2"/>
  <c r="C63" i="2"/>
  <c r="D63" i="2" a="1"/>
  <c r="D63" i="2"/>
  <c r="E63" i="2"/>
  <c r="B62" i="2" a="1"/>
  <c r="B62" i="2"/>
  <c r="C62" i="2"/>
  <c r="D62" i="2" a="1"/>
  <c r="D62" i="2"/>
  <c r="E62" i="2"/>
  <c r="B61" i="2" a="1"/>
  <c r="B61" i="2"/>
  <c r="C61" i="2"/>
  <c r="D61" i="2" a="1"/>
  <c r="D61" i="2"/>
  <c r="E61" i="2"/>
  <c r="B60" i="2" a="1"/>
  <c r="B60" i="2"/>
  <c r="C60" i="2"/>
  <c r="D60" i="2" a="1"/>
  <c r="D60" i="2"/>
  <c r="E60" i="2"/>
  <c r="B59" i="2" a="1"/>
  <c r="B59" i="2"/>
  <c r="C59" i="2"/>
  <c r="D59" i="2" a="1"/>
  <c r="D59" i="2"/>
  <c r="E59" i="2"/>
  <c r="B58" i="2" a="1"/>
  <c r="B58" i="2"/>
  <c r="C58" i="2"/>
  <c r="D58" i="2" a="1"/>
  <c r="D58" i="2"/>
  <c r="E58" i="2"/>
  <c r="B57" i="2" a="1"/>
  <c r="B57" i="2"/>
  <c r="C57" i="2"/>
  <c r="D57" i="2" a="1"/>
  <c r="D57" i="2"/>
  <c r="E57" i="2"/>
  <c r="B56" i="2" a="1"/>
  <c r="B56" i="2"/>
  <c r="C56" i="2"/>
  <c r="D56" i="2" a="1"/>
  <c r="D56" i="2"/>
  <c r="E56" i="2"/>
  <c r="B55" i="2" a="1"/>
  <c r="B55" i="2"/>
  <c r="C55" i="2"/>
  <c r="D55" i="2" a="1"/>
  <c r="D55" i="2"/>
  <c r="E55" i="2"/>
  <c r="B54" i="2" a="1"/>
  <c r="B54" i="2"/>
  <c r="C54" i="2"/>
  <c r="D54" i="2" a="1"/>
  <c r="D54" i="2"/>
  <c r="E54" i="2"/>
  <c r="B53" i="2" a="1"/>
  <c r="B53" i="2"/>
  <c r="C53" i="2"/>
  <c r="D53" i="2" a="1"/>
  <c r="D53" i="2"/>
  <c r="E53" i="2"/>
  <c r="B52" i="2" a="1"/>
  <c r="B52" i="2"/>
  <c r="C52" i="2"/>
  <c r="D52" i="2" a="1"/>
  <c r="D52" i="2"/>
  <c r="E52" i="2"/>
  <c r="B51" i="2" a="1"/>
  <c r="B51" i="2"/>
  <c r="C51" i="2"/>
  <c r="D51" i="2" a="1"/>
  <c r="D51" i="2"/>
  <c r="E51" i="2"/>
  <c r="B50" i="2" a="1"/>
  <c r="B50" i="2"/>
  <c r="C50" i="2"/>
  <c r="D50" i="2" a="1"/>
  <c r="D50" i="2"/>
  <c r="E50" i="2"/>
  <c r="B49" i="2" a="1"/>
  <c r="B49" i="2"/>
  <c r="C49" i="2"/>
  <c r="D49" i="2" a="1"/>
  <c r="D49" i="2"/>
  <c r="E49" i="2"/>
  <c r="B48" i="2" a="1"/>
  <c r="B48" i="2"/>
  <c r="C48" i="2"/>
  <c r="D48" i="2" a="1"/>
  <c r="D48" i="2"/>
  <c r="E48" i="2"/>
  <c r="B47" i="2" a="1"/>
  <c r="B47" i="2"/>
  <c r="C47" i="2"/>
  <c r="D47" i="2" a="1"/>
  <c r="D47" i="2"/>
  <c r="E47" i="2"/>
  <c r="B46" i="2" a="1"/>
  <c r="B46" i="2"/>
  <c r="C46" i="2"/>
  <c r="D46" i="2" a="1"/>
  <c r="D46" i="2"/>
  <c r="E46" i="2"/>
  <c r="B45" i="2" a="1"/>
  <c r="B45" i="2"/>
  <c r="C45" i="2"/>
  <c r="D45" i="2" a="1"/>
  <c r="D45" i="2"/>
  <c r="E45" i="2"/>
  <c r="B44" i="2" a="1"/>
  <c r="B44" i="2"/>
  <c r="C44" i="2"/>
  <c r="D44" i="2" a="1"/>
  <c r="D44" i="2"/>
  <c r="E44" i="2"/>
  <c r="B43" i="2" a="1"/>
  <c r="B43" i="2"/>
  <c r="C43" i="2"/>
  <c r="D43" i="2" a="1"/>
  <c r="D43" i="2"/>
  <c r="E43" i="2"/>
  <c r="B42" i="2" a="1"/>
  <c r="B42" i="2"/>
  <c r="C42" i="2"/>
  <c r="D42" i="2" a="1"/>
  <c r="D42" i="2"/>
  <c r="E42" i="2"/>
  <c r="B41" i="2" a="1"/>
  <c r="B41" i="2"/>
  <c r="C41" i="2"/>
  <c r="D41" i="2" a="1"/>
  <c r="D41" i="2"/>
  <c r="E41" i="2"/>
  <c r="B40" i="2" a="1"/>
  <c r="B40" i="2"/>
  <c r="C40" i="2"/>
  <c r="D40" i="2" a="1"/>
  <c r="D40" i="2"/>
  <c r="E40" i="2"/>
  <c r="B39" i="2" a="1"/>
  <c r="B39" i="2"/>
  <c r="C39" i="2"/>
  <c r="D39" i="2" a="1"/>
  <c r="D39" i="2"/>
  <c r="E39" i="2"/>
  <c r="B38" i="2" a="1"/>
  <c r="B38" i="2"/>
  <c r="C38" i="2"/>
  <c r="D38" i="2" a="1"/>
  <c r="D38" i="2"/>
  <c r="E38" i="2"/>
  <c r="B37" i="2" a="1"/>
  <c r="B37" i="2"/>
  <c r="C37" i="2"/>
  <c r="D37" i="2" a="1"/>
  <c r="D37" i="2"/>
  <c r="E37" i="2"/>
  <c r="B36" i="2" a="1"/>
  <c r="B36" i="2"/>
  <c r="C36" i="2"/>
  <c r="D36" i="2" a="1"/>
  <c r="D36" i="2"/>
  <c r="E36" i="2"/>
  <c r="B35" i="2" a="1"/>
  <c r="B35" i="2"/>
  <c r="C35" i="2"/>
  <c r="D35" i="2" a="1"/>
  <c r="D35" i="2"/>
  <c r="E35" i="2"/>
  <c r="B34" i="2" a="1"/>
  <c r="B34" i="2"/>
  <c r="C34" i="2"/>
  <c r="D34" i="2" a="1"/>
  <c r="D34" i="2"/>
  <c r="E34" i="2"/>
  <c r="B33" i="2" a="1"/>
  <c r="B33" i="2"/>
  <c r="C33" i="2"/>
  <c r="D33" i="2" a="1"/>
  <c r="D33" i="2"/>
  <c r="E33" i="2"/>
  <c r="B32" i="2" a="1"/>
  <c r="B32" i="2"/>
  <c r="C32" i="2"/>
  <c r="D32" i="2" a="1"/>
  <c r="D32" i="2"/>
  <c r="E32" i="2"/>
  <c r="B31" i="2" a="1"/>
  <c r="B31" i="2"/>
  <c r="C31" i="2"/>
  <c r="D31" i="2" a="1"/>
  <c r="D31" i="2"/>
  <c r="E31" i="2"/>
  <c r="B30" i="2" a="1"/>
  <c r="B30" i="2"/>
  <c r="C30" i="2"/>
  <c r="D30" i="2" a="1"/>
  <c r="D30" i="2"/>
  <c r="E30" i="2"/>
  <c r="B29" i="2" a="1"/>
  <c r="B29" i="2"/>
  <c r="C29" i="2"/>
  <c r="D29" i="2" a="1"/>
  <c r="D29" i="2"/>
  <c r="E29" i="2"/>
  <c r="B28" i="2" a="1"/>
  <c r="B28" i="2"/>
  <c r="C28" i="2"/>
  <c r="D28" i="2" a="1"/>
  <c r="D28" i="2"/>
  <c r="E28" i="2"/>
  <c r="B27" i="2" a="1"/>
  <c r="B27" i="2"/>
  <c r="C27" i="2"/>
  <c r="D27" i="2" a="1"/>
  <c r="D27" i="2"/>
  <c r="E27" i="2"/>
  <c r="B26" i="2" a="1"/>
  <c r="B26" i="2"/>
  <c r="C26" i="2"/>
  <c r="D26" i="2" a="1"/>
  <c r="D26" i="2"/>
  <c r="E26" i="2"/>
  <c r="B25" i="2" a="1"/>
  <c r="B25" i="2"/>
  <c r="C25" i="2"/>
  <c r="D25" i="2" a="1"/>
  <c r="D25" i="2"/>
  <c r="E25" i="2"/>
  <c r="B24" i="2" a="1"/>
  <c r="B24" i="2"/>
  <c r="C24" i="2"/>
  <c r="D24" i="2" a="1"/>
  <c r="D24" i="2"/>
  <c r="E24" i="2"/>
  <c r="B23" i="2" a="1"/>
  <c r="B23" i="2"/>
  <c r="C23" i="2"/>
  <c r="D23" i="2" a="1"/>
  <c r="D23" i="2"/>
  <c r="E23" i="2"/>
  <c r="B22" i="2" a="1"/>
  <c r="B22" i="2"/>
  <c r="C22" i="2"/>
  <c r="D22" i="2" a="1"/>
  <c r="D22" i="2"/>
  <c r="E22" i="2"/>
  <c r="B21" i="2" a="1"/>
  <c r="B21" i="2"/>
  <c r="C21" i="2"/>
  <c r="D21" i="2" a="1"/>
  <c r="D21" i="2"/>
  <c r="E21" i="2"/>
  <c r="B20" i="2" a="1"/>
  <c r="B20" i="2"/>
  <c r="C20" i="2"/>
  <c r="D20" i="2" a="1"/>
  <c r="D20" i="2"/>
  <c r="E20" i="2"/>
  <c r="B19" i="2" a="1"/>
  <c r="B19" i="2"/>
  <c r="C19" i="2"/>
  <c r="D19" i="2" a="1"/>
  <c r="D19" i="2"/>
  <c r="E19" i="2"/>
  <c r="B18" i="2" a="1"/>
  <c r="B18" i="2"/>
  <c r="C18" i="2"/>
  <c r="D18" i="2" a="1"/>
  <c r="D18" i="2"/>
  <c r="E18" i="2"/>
  <c r="B17" i="2" a="1"/>
  <c r="B17" i="2"/>
  <c r="C17" i="2"/>
  <c r="D17" i="2" a="1"/>
  <c r="D17" i="2"/>
  <c r="E17" i="2"/>
  <c r="B16" i="2" a="1"/>
  <c r="B16" i="2"/>
  <c r="C16" i="2"/>
  <c r="D16" i="2" a="1"/>
  <c r="D16" i="2"/>
  <c r="E16" i="2"/>
  <c r="B15" i="2" a="1"/>
  <c r="B15" i="2"/>
  <c r="C15" i="2"/>
  <c r="D15" i="2" a="1"/>
  <c r="D15" i="2"/>
  <c r="E15" i="2"/>
  <c r="B14" i="2" a="1"/>
  <c r="B14" i="2"/>
  <c r="C14" i="2"/>
  <c r="D14" i="2" a="1"/>
  <c r="D14" i="2"/>
  <c r="E14" i="2"/>
  <c r="B13" i="2" a="1"/>
  <c r="B13" i="2"/>
  <c r="C13" i="2"/>
  <c r="D13" i="2" a="1"/>
  <c r="D13" i="2"/>
  <c r="E13" i="2"/>
  <c r="B12" i="2" a="1"/>
  <c r="B12" i="2"/>
  <c r="C12" i="2"/>
  <c r="D12" i="2" a="1"/>
  <c r="D12" i="2"/>
  <c r="E12" i="2"/>
  <c r="B11" i="2" a="1"/>
  <c r="B11" i="2"/>
  <c r="C11" i="2"/>
  <c r="D11" i="2" a="1"/>
  <c r="D11" i="2"/>
  <c r="E11" i="2"/>
  <c r="B10" i="2" a="1"/>
  <c r="B10" i="2"/>
  <c r="C10" i="2"/>
  <c r="D10" i="2" a="1"/>
  <c r="D10" i="2"/>
  <c r="E10" i="2"/>
  <c r="B9" i="2" a="1"/>
  <c r="B9" i="2"/>
  <c r="C9" i="2"/>
  <c r="D9" i="2" a="1"/>
  <c r="D9" i="2"/>
  <c r="E9" i="2"/>
  <c r="B8" i="2" a="1"/>
  <c r="B8" i="2"/>
  <c r="C8" i="2"/>
  <c r="D8" i="2" a="1"/>
  <c r="D8" i="2"/>
  <c r="E8" i="2"/>
  <c r="B7" i="2" a="1"/>
  <c r="B7" i="2"/>
  <c r="C7" i="2"/>
  <c r="D7" i="2" a="1"/>
  <c r="D7" i="2"/>
  <c r="E7" i="2"/>
  <c r="B6" i="2" a="1"/>
  <c r="B6" i="2"/>
  <c r="C6" i="2"/>
  <c r="D6" i="2" a="1"/>
  <c r="D6" i="2"/>
  <c r="E6" i="2"/>
  <c r="B5" i="2" a="1"/>
  <c r="B5" i="2"/>
  <c r="C5" i="2"/>
  <c r="D5" i="2" a="1"/>
  <c r="D5" i="2"/>
  <c r="E5" i="2"/>
  <c r="B4" i="2" a="1"/>
  <c r="B4" i="2"/>
  <c r="C4" i="2"/>
  <c r="D4" i="2" a="1"/>
  <c r="D4" i="2"/>
  <c r="E4" i="2"/>
  <c r="B3" i="2" a="1"/>
  <c r="B3" i="2"/>
  <c r="C3" i="2"/>
  <c r="D3" i="2" a="1"/>
  <c r="D3" i="2"/>
  <c r="E3" i="2"/>
  <c r="B2" i="2" a="1"/>
  <c r="B2" i="2"/>
  <c r="C2" i="2"/>
  <c r="D2" i="2" a="1"/>
  <c r="D2" i="2"/>
  <c r="E2" i="2"/>
  <c r="A4993" i="4"/>
  <c r="A4959" i="4"/>
  <c r="A4945" i="4"/>
  <c r="A4930" i="4"/>
  <c r="A4924" i="4"/>
  <c r="A4923" i="4"/>
  <c r="A4907" i="4"/>
  <c r="A4851" i="4"/>
  <c r="A4845" i="4"/>
  <c r="A4837" i="4"/>
  <c r="A4797" i="4"/>
  <c r="A4738" i="4"/>
  <c r="A4665" i="4"/>
  <c r="A4621" i="4"/>
  <c r="A4614" i="4"/>
  <c r="A4606" i="4"/>
  <c r="A4597" i="4"/>
  <c r="A4556" i="4"/>
  <c r="A4541" i="4"/>
  <c r="A4531" i="4"/>
  <c r="A4529" i="4"/>
  <c r="A4513" i="4"/>
  <c r="A4486" i="4"/>
  <c r="A4477" i="4"/>
  <c r="A4467" i="4"/>
  <c r="A4448" i="4"/>
  <c r="A4443" i="4"/>
  <c r="A4362" i="4"/>
  <c r="A4324" i="4"/>
  <c r="A4304" i="4"/>
  <c r="A4244" i="4"/>
  <c r="A4221" i="4"/>
  <c r="A4200" i="4"/>
  <c r="A4178" i="4"/>
  <c r="A4093" i="4"/>
  <c r="A4069" i="4"/>
  <c r="A4063" i="4"/>
  <c r="A4047" i="4"/>
  <c r="A4032" i="4"/>
  <c r="A3954" i="4"/>
  <c r="A3950" i="4"/>
  <c r="A3944" i="4"/>
  <c r="A3919" i="4"/>
  <c r="A3879" i="4"/>
  <c r="A3862" i="4"/>
  <c r="A3846" i="4"/>
  <c r="A3836" i="4"/>
  <c r="A3829" i="4"/>
  <c r="A3823" i="4"/>
  <c r="A3815" i="4"/>
  <c r="A3811" i="4"/>
  <c r="A3809" i="4"/>
  <c r="A3771" i="4"/>
  <c r="A3732" i="4"/>
  <c r="A3715" i="4"/>
  <c r="A3619" i="4"/>
  <c r="A3616" i="4"/>
  <c r="A3541" i="4"/>
  <c r="A3520" i="4"/>
  <c r="A3516" i="4"/>
  <c r="A3509" i="4"/>
  <c r="A3490" i="4"/>
  <c r="A3467" i="4"/>
  <c r="A3452" i="4"/>
  <c r="A3443" i="4"/>
  <c r="A3420" i="4"/>
  <c r="A3369" i="4"/>
  <c r="A3327" i="4"/>
  <c r="A3299" i="4"/>
  <c r="A3273" i="4"/>
  <c r="A3179" i="4"/>
  <c r="A3158" i="4"/>
  <c r="A3151" i="4"/>
  <c r="A3135" i="4"/>
  <c r="A3128" i="4"/>
  <c r="A3107" i="4"/>
  <c r="A3100" i="4"/>
  <c r="A3073" i="4"/>
  <c r="A3039" i="4"/>
  <c r="A3017" i="4"/>
  <c r="A2981" i="4"/>
  <c r="A2966" i="4"/>
  <c r="A2960" i="4"/>
  <c r="A2939" i="4"/>
  <c r="A2930" i="4"/>
  <c r="A2909" i="4"/>
  <c r="A2897" i="4"/>
  <c r="A2893" i="4"/>
  <c r="A2880" i="4"/>
  <c r="A2860" i="4"/>
  <c r="A2856" i="4"/>
  <c r="A2846" i="4"/>
  <c r="A2785" i="4"/>
  <c r="A2766" i="4"/>
  <c r="A2759" i="4"/>
  <c r="A2714" i="4"/>
  <c r="A2661" i="4"/>
  <c r="A2534" i="4"/>
  <c r="A2530" i="4"/>
  <c r="A2509" i="4"/>
  <c r="A2404" i="4"/>
  <c r="A2368" i="4"/>
  <c r="A2364" i="4"/>
  <c r="A2346" i="4"/>
  <c r="A2324" i="4"/>
  <c r="A2313" i="4"/>
  <c r="A2311" i="4"/>
  <c r="A2300" i="4"/>
  <c r="A2234" i="4"/>
  <c r="A2217" i="4"/>
  <c r="A2198" i="4"/>
  <c r="A2176" i="4"/>
  <c r="A2170" i="4"/>
  <c r="A2161" i="4"/>
  <c r="A2151" i="4"/>
  <c r="A2148" i="4"/>
  <c r="A2108" i="4"/>
  <c r="A2070" i="4"/>
  <c r="A2006" i="4"/>
  <c r="A2002" i="4"/>
  <c r="A1941" i="4"/>
  <c r="A1931" i="4"/>
  <c r="A1921" i="4"/>
  <c r="A1904" i="4"/>
  <c r="A1893" i="4"/>
  <c r="A1879" i="4"/>
  <c r="A1863" i="4"/>
  <c r="A1843" i="4"/>
  <c r="A1809" i="4"/>
  <c r="A1806" i="4"/>
  <c r="A1798" i="4"/>
  <c r="A1760" i="4"/>
  <c r="A1722" i="4"/>
  <c r="A1663" i="4"/>
  <c r="A1658" i="4"/>
  <c r="A1641" i="4"/>
  <c r="A1636" i="4"/>
  <c r="A1573" i="4"/>
  <c r="A1566" i="4"/>
  <c r="A1563" i="4"/>
  <c r="A1562" i="4"/>
  <c r="A1541" i="4"/>
  <c r="A1527" i="4"/>
  <c r="A1521" i="4"/>
  <c r="A1431" i="4"/>
  <c r="A1412" i="4"/>
  <c r="A1317" i="4"/>
  <c r="A1302" i="4"/>
  <c r="A1279" i="4"/>
  <c r="A1277" i="4"/>
  <c r="A1228" i="4"/>
  <c r="A1219" i="4"/>
  <c r="A1196" i="4"/>
  <c r="A1167" i="4"/>
  <c r="A1082" i="4"/>
  <c r="A1080" i="4"/>
  <c r="A1005" i="4"/>
  <c r="A912" i="4"/>
  <c r="A884" i="4"/>
  <c r="A863" i="4"/>
  <c r="A845" i="4"/>
  <c r="A829" i="4"/>
  <c r="A828" i="4"/>
  <c r="A825" i="4"/>
  <c r="A808" i="4"/>
  <c r="A794" i="4"/>
  <c r="A747" i="4"/>
  <c r="A694" i="4"/>
  <c r="A642" i="4"/>
  <c r="A612" i="4"/>
  <c r="A598" i="4"/>
  <c r="A589" i="4"/>
  <c r="A586" i="4"/>
  <c r="A572" i="4"/>
  <c r="A569" i="4"/>
  <c r="A562" i="4"/>
  <c r="A549" i="4"/>
  <c r="A548" i="4"/>
  <c r="A542" i="4"/>
  <c r="A537" i="4"/>
  <c r="A511" i="4"/>
  <c r="A488" i="4"/>
  <c r="A486" i="4"/>
  <c r="A463" i="4"/>
  <c r="A451" i="4"/>
  <c r="A450" i="4"/>
  <c r="A432" i="4"/>
  <c r="A425" i="4"/>
  <c r="A356" i="4"/>
  <c r="A353" i="4"/>
  <c r="A295" i="4"/>
  <c r="A252" i="4"/>
  <c r="A171" i="4"/>
  <c r="A167" i="4"/>
  <c r="A141" i="4"/>
  <c r="A134" i="4"/>
  <c r="A79" i="4"/>
  <c r="A50" i="4"/>
  <c r="A41" i="4"/>
  <c r="A36" i="4"/>
  <c r="A8" i="4"/>
  <c r="C8" i="1"/>
  <c r="C36" i="1"/>
  <c r="C41" i="1"/>
  <c r="C50" i="1"/>
  <c r="C79" i="1"/>
  <c r="C134" i="1"/>
  <c r="C141" i="1"/>
  <c r="C167" i="1"/>
  <c r="C171" i="1"/>
  <c r="C252" i="1"/>
  <c r="C295" i="1"/>
  <c r="C353" i="1"/>
  <c r="C356" i="1"/>
  <c r="C425" i="1"/>
  <c r="C432" i="1"/>
  <c r="C450" i="1"/>
  <c r="C451" i="1"/>
  <c r="C463" i="1"/>
  <c r="C486" i="1"/>
  <c r="C488" i="1"/>
  <c r="C511" i="1"/>
  <c r="C537" i="1"/>
  <c r="C542" i="1"/>
  <c r="C548" i="1"/>
  <c r="C549" i="1"/>
  <c r="C562" i="1"/>
  <c r="C569" i="1"/>
  <c r="C572" i="1"/>
  <c r="C586" i="1"/>
  <c r="C589" i="1"/>
  <c r="C598" i="1"/>
  <c r="C612" i="1"/>
  <c r="C642" i="1"/>
  <c r="C694" i="1"/>
  <c r="C747" i="1"/>
  <c r="C794" i="1"/>
  <c r="C808" i="1"/>
  <c r="C825" i="1"/>
  <c r="C828" i="1"/>
  <c r="C829" i="1"/>
  <c r="C845" i="1"/>
  <c r="C863" i="1"/>
  <c r="C884" i="1"/>
  <c r="C912" i="1"/>
  <c r="C1005" i="1"/>
  <c r="C1080" i="1"/>
  <c r="C1082" i="1"/>
  <c r="C1167" i="1"/>
  <c r="C1196" i="1"/>
  <c r="C1219" i="1"/>
  <c r="C1228" i="1"/>
  <c r="C1277" i="1"/>
  <c r="C1279" i="1"/>
  <c r="C1302" i="1"/>
  <c r="C1317" i="1"/>
  <c r="C1412" i="1"/>
  <c r="C1431" i="1"/>
  <c r="C1521" i="1"/>
  <c r="C1527" i="1"/>
  <c r="C1541" i="1"/>
  <c r="C1562" i="1"/>
  <c r="C1563" i="1"/>
  <c r="C1566" i="1"/>
  <c r="C1573" i="1"/>
  <c r="C1636" i="1"/>
  <c r="C1641" i="1"/>
  <c r="C1658" i="1"/>
  <c r="C1663" i="1"/>
  <c r="C1722" i="1"/>
  <c r="C1760" i="1"/>
  <c r="C1798" i="1"/>
  <c r="C1806" i="1"/>
  <c r="C1809" i="1"/>
  <c r="C1843" i="1"/>
  <c r="C1863" i="1"/>
  <c r="C1879" i="1"/>
  <c r="C1893" i="1"/>
  <c r="C1904" i="1"/>
  <c r="C1921" i="1"/>
  <c r="C1931" i="1"/>
  <c r="C1941" i="1"/>
  <c r="C2002" i="1"/>
  <c r="C2006" i="1"/>
  <c r="C2070" i="1"/>
  <c r="C2108" i="1"/>
  <c r="C2148" i="1"/>
  <c r="C2151" i="1"/>
  <c r="C2161" i="1"/>
  <c r="C2170" i="1"/>
  <c r="C2176" i="1"/>
  <c r="C2198" i="1"/>
  <c r="C2217" i="1"/>
  <c r="C2234" i="1"/>
  <c r="C2300" i="1"/>
  <c r="C2311" i="1"/>
  <c r="C2313" i="1"/>
  <c r="C2324" i="1"/>
  <c r="C2346" i="1"/>
  <c r="C2364" i="1"/>
  <c r="C2368" i="1"/>
  <c r="C2404" i="1"/>
  <c r="C2509" i="1"/>
  <c r="C2530" i="1"/>
  <c r="C2534" i="1"/>
  <c r="C2661" i="1"/>
  <c r="C2714" i="1"/>
  <c r="C2759" i="1"/>
  <c r="C2766" i="1"/>
  <c r="C2785" i="1"/>
  <c r="C2846" i="1"/>
  <c r="C2856" i="1"/>
  <c r="C2860" i="1"/>
  <c r="C2880" i="1"/>
  <c r="C2893" i="1"/>
  <c r="C2897" i="1"/>
  <c r="C2909" i="1"/>
  <c r="C2930" i="1"/>
  <c r="C2939" i="1"/>
  <c r="C2960" i="1"/>
  <c r="C2966" i="1"/>
  <c r="C2981" i="1"/>
  <c r="C3017" i="1"/>
  <c r="C3039" i="1"/>
  <c r="C3073" i="1"/>
  <c r="C3100" i="1"/>
  <c r="C3107" i="1"/>
  <c r="C3128" i="1"/>
  <c r="C3135" i="1"/>
  <c r="C3151" i="1"/>
  <c r="C3158" i="1"/>
  <c r="C3179" i="1"/>
  <c r="C3273" i="1"/>
  <c r="C3299" i="1"/>
  <c r="C3327" i="1"/>
  <c r="C3369" i="1"/>
  <c r="C3420" i="1"/>
  <c r="C3443" i="1"/>
  <c r="C3452" i="1"/>
  <c r="C3467" i="1"/>
  <c r="C3490" i="1"/>
  <c r="C3509" i="1"/>
  <c r="C3516" i="1"/>
  <c r="C3520" i="1"/>
  <c r="C3541" i="1"/>
  <c r="C3616" i="1"/>
  <c r="C3619" i="1"/>
  <c r="C3715" i="1"/>
  <c r="C3732" i="1"/>
  <c r="C3771" i="1"/>
  <c r="C3809" i="1"/>
  <c r="C3811" i="1"/>
  <c r="C3815" i="1"/>
  <c r="C3823" i="1"/>
  <c r="C3829" i="1"/>
  <c r="C3836" i="1"/>
  <c r="C3846" i="1"/>
  <c r="C3862" i="1"/>
  <c r="C3879" i="1"/>
  <c r="C3919" i="1"/>
  <c r="C3944" i="1"/>
  <c r="C3950" i="1"/>
  <c r="C3954" i="1"/>
  <c r="C4032" i="1"/>
  <c r="C4047" i="1"/>
  <c r="C4063" i="1"/>
  <c r="C4069" i="1"/>
  <c r="C4093" i="1"/>
  <c r="C4178" i="1"/>
  <c r="C4200" i="1"/>
  <c r="C4221" i="1"/>
  <c r="C4244" i="1"/>
  <c r="C4304" i="1"/>
  <c r="C4324" i="1"/>
  <c r="C4362" i="1"/>
  <c r="C4443" i="1"/>
  <c r="C4448" i="1"/>
  <c r="C4467" i="1"/>
  <c r="C4477" i="1"/>
  <c r="C4486" i="1"/>
  <c r="C4513" i="1"/>
  <c r="C4529" i="1"/>
  <c r="C4531" i="1"/>
  <c r="C4541" i="1"/>
  <c r="C4556" i="1"/>
  <c r="C4597" i="1"/>
  <c r="C4606" i="1"/>
  <c r="C4614" i="1"/>
  <c r="C4621" i="1"/>
  <c r="C4665" i="1"/>
  <c r="C4738" i="1"/>
  <c r="C4797" i="1"/>
  <c r="C4837" i="1"/>
  <c r="C4845" i="1"/>
  <c r="C4851" i="1"/>
  <c r="C4907" i="1"/>
  <c r="C4923" i="1"/>
  <c r="C4924" i="1"/>
  <c r="C4930" i="1"/>
  <c r="C4945" i="1"/>
  <c r="C4959" i="1"/>
  <c r="C4993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<sst xmlns="http://schemas.openxmlformats.org/spreadsheetml/2006/main" count="78830" uniqueCount="40733">
  <si>
    <t>emp_name</t>
  </si>
  <si>
    <t>address</t>
  </si>
  <si>
    <t>phone_number</t>
  </si>
  <si>
    <t>email</t>
  </si>
  <si>
    <t>Kathryn Walker</t>
  </si>
  <si>
    <t>358 Christopher Run Apt. 556
Lake Robertshire, TX 21311</t>
  </si>
  <si>
    <t>845-269-3803x3301</t>
  </si>
  <si>
    <t>tinaedwards@example.com</t>
  </si>
  <si>
    <t>Cody Jennings</t>
  </si>
  <si>
    <t>8818 Combs Land Apt. 707
New Tammy, NM 23771</t>
  </si>
  <si>
    <t>uhudson@example.org</t>
  </si>
  <si>
    <t>Gregory Wright</t>
  </si>
  <si>
    <t>49399 Jones Station
New Angelastad, AR 49403</t>
  </si>
  <si>
    <t>001-810-365-0591x7765</t>
  </si>
  <si>
    <t>rcruz@example.net</t>
  </si>
  <si>
    <t>Latasha Farrell</t>
  </si>
  <si>
    <t>8113 Baker Estates
New Shannon, SD 31991</t>
  </si>
  <si>
    <t>540-152-0799x8190</t>
  </si>
  <si>
    <t>jefferygibson@example.org</t>
  </si>
  <si>
    <t>Heather Lee</t>
  </si>
  <si>
    <t>96347 Brian Loop
North Steventown, WA 39889</t>
  </si>
  <si>
    <t>(318)566-8986x169</t>
  </si>
  <si>
    <t>raymond36@example.com</t>
  </si>
  <si>
    <t>Lisa Cantrell</t>
  </si>
  <si>
    <t>661 Joseph Stream
Lopezton, WV 46663</t>
  </si>
  <si>
    <t>(205)918-1402</t>
  </si>
  <si>
    <t>burgessjason@example.com</t>
  </si>
  <si>
    <t>April Dunlap</t>
  </si>
  <si>
    <t>925 Martin Fall Apt. 874
Hannahview, VA 45327</t>
  </si>
  <si>
    <t>duncanchristine@example.org</t>
  </si>
  <si>
    <t>Christina Robinson</t>
  </si>
  <si>
    <t>630 Brown Square Apt. 694
Smithstad, PA 93726</t>
  </si>
  <si>
    <t>+1-313-935-4967x5348</t>
  </si>
  <si>
    <t>jodiwatts@example.org</t>
  </si>
  <si>
    <t>Renee Sexton</t>
  </si>
  <si>
    <t>749 Timothy Extensions Suite 539
Roseside, CO 27991</t>
  </si>
  <si>
    <t>001-023-088-7790</t>
  </si>
  <si>
    <t>mmills@example.com</t>
  </si>
  <si>
    <t>James Hale</t>
  </si>
  <si>
    <t>97318 Emily Parkways Apt. 348
Port Jenniferberg, PA 76944</t>
  </si>
  <si>
    <t>+1-000-192-8898x916</t>
  </si>
  <si>
    <t>serranoamy@example.net</t>
  </si>
  <si>
    <t>Amanda Wong</t>
  </si>
  <si>
    <t>0222 Scott Run Suite 487
Flowersland, CO 18872</t>
  </si>
  <si>
    <t>001-128-538-6605</t>
  </si>
  <si>
    <t>mendozachristina@example.com</t>
  </si>
  <si>
    <t>William Anthony</t>
  </si>
  <si>
    <t>USNV Lynch
FPO AA 51996</t>
  </si>
  <si>
    <t>839-982-4862</t>
  </si>
  <si>
    <t>zacharyrogers@example.net</t>
  </si>
  <si>
    <t>Edward Stevens</t>
  </si>
  <si>
    <t>79159 Knight Crest Apt. 757
Huangview, TX 96830</t>
  </si>
  <si>
    <t>505-722-1938</t>
  </si>
  <si>
    <t>yrhodes@example.org</t>
  </si>
  <si>
    <t>Kayla Brown</t>
  </si>
  <si>
    <t>541 Smith Glen
Hollyland, NC 98369</t>
  </si>
  <si>
    <t>(234)367-3752</t>
  </si>
  <si>
    <t>andrew75@example.org</t>
  </si>
  <si>
    <t>Ricardo Hernandez</t>
  </si>
  <si>
    <t>20369 Dwayne View Apt. 062
East Juanberg, MO 09153</t>
  </si>
  <si>
    <t>(253)151-4955</t>
  </si>
  <si>
    <t>haroldevans@example.org</t>
  </si>
  <si>
    <t>Brenda Waters</t>
  </si>
  <si>
    <t>Unit 0733 Box 9205
DPO AA 41884</t>
  </si>
  <si>
    <t>554-676-9755</t>
  </si>
  <si>
    <t>williamskim@example.com</t>
  </si>
  <si>
    <t>Leonard Barnes</t>
  </si>
  <si>
    <t>32069 Todd Manor
Michaelbury, IL 93817</t>
  </si>
  <si>
    <t>126.372.9077</t>
  </si>
  <si>
    <t>austinalison@example.com</t>
  </si>
  <si>
    <t>Sydney Smith</t>
  </si>
  <si>
    <t>31302 Ray Station Suite 660
Leeland, AK 91626</t>
  </si>
  <si>
    <t>430.498.1647x2679</t>
  </si>
  <si>
    <t>teresa56@example.org</t>
  </si>
  <si>
    <t>James Berry</t>
  </si>
  <si>
    <t>73262 Charles Viaduct Apt. 155
Calebhaven, HI 89730</t>
  </si>
  <si>
    <t>melissa39@example.net</t>
  </si>
  <si>
    <t>Ryan Salazar</t>
  </si>
  <si>
    <t>13097 Taylor Motorway Suite 136
Port Carolynport, KY 43513</t>
  </si>
  <si>
    <t>(148)311-0228</t>
  </si>
  <si>
    <t>stephen99@example.org</t>
  </si>
  <si>
    <t>Stephanie Martin</t>
  </si>
  <si>
    <t>46297 Jessica Spring
West Jasonland, NH 08595</t>
  </si>
  <si>
    <t>(574)320-2149x145</t>
  </si>
  <si>
    <t>jlogan@example.net</t>
  </si>
  <si>
    <t>Cesar Farmer</t>
  </si>
  <si>
    <t>835 Dennis Burg Apt. 059
Lake Kelly, AZ 38417</t>
  </si>
  <si>
    <t>001-636-732-3790x649</t>
  </si>
  <si>
    <t>karen14@example.org</t>
  </si>
  <si>
    <t>Kimberly Robertson</t>
  </si>
  <si>
    <t>8681 Parker Mission Suite 303
New Timothymouth, IN 71428</t>
  </si>
  <si>
    <t>001-897-210-3924x6413</t>
  </si>
  <si>
    <t>sarah59@example.org</t>
  </si>
  <si>
    <t>Mandy Gibson</t>
  </si>
  <si>
    <t>543 Jay Vista
Ashleytown, NM 35704</t>
  </si>
  <si>
    <t>gramos@example.net</t>
  </si>
  <si>
    <t>Vanessa Huff</t>
  </si>
  <si>
    <t>2678 Felicia Knoll
Andreaville, DC 53921</t>
  </si>
  <si>
    <t>451-084-2953</t>
  </si>
  <si>
    <t>connersusan@example.org</t>
  </si>
  <si>
    <t>Nancy Cervantes</t>
  </si>
  <si>
    <t>3472 Bender Drive Apt. 873
Smithtown, FL 45936</t>
  </si>
  <si>
    <t>+1-541-937-1757x12674</t>
  </si>
  <si>
    <t>rsmith@example.org</t>
  </si>
  <si>
    <t>Michael Hawkins</t>
  </si>
  <si>
    <t>8570 Kelly Point Apt. 293
Lake Jacob, OR 90135</t>
  </si>
  <si>
    <t>975-025-4262x8629</t>
  </si>
  <si>
    <t>dwaynesmith@example.com</t>
  </si>
  <si>
    <t>Travis Griffin DVM</t>
  </si>
  <si>
    <t>282 Chris Manor
Port Donna, ND 64056</t>
  </si>
  <si>
    <t>870-094-3932x113</t>
  </si>
  <si>
    <t>kedwards@example.net</t>
  </si>
  <si>
    <t>Diana Watson</t>
  </si>
  <si>
    <t>PSC 4372, Box 7779
APO AE 27622</t>
  </si>
  <si>
    <t>lbrown@example.com</t>
  </si>
  <si>
    <t>Lonnie Hill</t>
  </si>
  <si>
    <t>50469 Harris Courts Suite 451
New Thomasmouth, NH 56261</t>
  </si>
  <si>
    <t>(480)725-4476x794</t>
  </si>
  <si>
    <t>lance10@example.com</t>
  </si>
  <si>
    <t>Brenda Sanchez</t>
  </si>
  <si>
    <t>PSC 4840, Box 8882
APO AA 09970</t>
  </si>
  <si>
    <t>(876)087-9137</t>
  </si>
  <si>
    <t>danamaldonado@example.com</t>
  </si>
  <si>
    <t>Sheila Mclaughlin</t>
  </si>
  <si>
    <t>611 Garcia Pike Suite 848
New Jason, ND 44304</t>
  </si>
  <si>
    <t>992.764.8660x0826</t>
  </si>
  <si>
    <t>richard36@example.net</t>
  </si>
  <si>
    <t>Zachary Williams</t>
  </si>
  <si>
    <t>27917 Jennifer Circles Suite 612
South Davidville, MD 88629</t>
  </si>
  <si>
    <t>(600)080-8154x6190</t>
  </si>
  <si>
    <t>michael52@example.org</t>
  </si>
  <si>
    <t>Trevor Hale</t>
  </si>
  <si>
    <t>745 Hernandez Parkway Apt. 592
Evanstown, AK 17033</t>
  </si>
  <si>
    <t>298.078.0702x28030</t>
  </si>
  <si>
    <t>cheyennematthews@example.com</t>
  </si>
  <si>
    <t>Carolyn Weaver</t>
  </si>
  <si>
    <t>0526 Booth Estate
Martinside, ND 60820</t>
  </si>
  <si>
    <t>michaelfreeman@example.com</t>
  </si>
  <si>
    <t>Jacqueline Padilla</t>
  </si>
  <si>
    <t>167 Kyle Views
West Melissaside, IA 34649</t>
  </si>
  <si>
    <t>605-377-7869</t>
  </si>
  <si>
    <t>gschneider@example.net</t>
  </si>
  <si>
    <t>David Ferguson</t>
  </si>
  <si>
    <t>830 Taylor Plains Suite 717
New Patricia, IL 76836</t>
  </si>
  <si>
    <t>+1-075-688-8514x21850</t>
  </si>
  <si>
    <t>kevinhoward@example.net</t>
  </si>
  <si>
    <t>Ashley Bartlett</t>
  </si>
  <si>
    <t>048 Lang Land
Bakerstad, DC 75587</t>
  </si>
  <si>
    <t>817.710.5797x6522</t>
  </si>
  <si>
    <t>jamessusan@example.org</t>
  </si>
  <si>
    <t>Thomas Horton</t>
  </si>
  <si>
    <t>9603 Kelly Mill Suite 729
Lake Robin, LA 63931</t>
  </si>
  <si>
    <t>001-543-095-4041x20252</t>
  </si>
  <si>
    <t>dmoreno@example.org</t>
  </si>
  <si>
    <t>Maria Valdez</t>
  </si>
  <si>
    <t>769 John Terrace
Davishaven, LA 34588</t>
  </si>
  <si>
    <t>campbellchristopher@example.com</t>
  </si>
  <si>
    <t>Daniel Foster</t>
  </si>
  <si>
    <t>80472 Michelle Heights
East Robin, AK 89921</t>
  </si>
  <si>
    <t>+1-001-463-7157x1140</t>
  </si>
  <si>
    <t>zthomas@example.org</t>
  </si>
  <si>
    <t>Dr. Megan Dougherty DDS</t>
  </si>
  <si>
    <t>25152 Rachel Brooks
Port Jasonfurt, MA 37151</t>
  </si>
  <si>
    <t>662.341.3164</t>
  </si>
  <si>
    <t>tyoung@example.net</t>
  </si>
  <si>
    <t>Michael Carter</t>
  </si>
  <si>
    <t>350 Salazar Crossroad
East Anthonyshire, AR 50925</t>
  </si>
  <si>
    <t>439-911-4077</t>
  </si>
  <si>
    <t>dawnbarnes@example.org</t>
  </si>
  <si>
    <t>Carrie Ray</t>
  </si>
  <si>
    <t>414 Robert Flats Apt. 665
East Michael, TN 27097</t>
  </si>
  <si>
    <t>001-032-342-5965x375</t>
  </si>
  <si>
    <t>wsmith@example.com</t>
  </si>
  <si>
    <t>Francis Taylor</t>
  </si>
  <si>
    <t>79282 Bullock Crossroad
Port Gregoryberg, GA 61885</t>
  </si>
  <si>
    <t>578-598-4118</t>
  </si>
  <si>
    <t>charleslopez@example.net</t>
  </si>
  <si>
    <t>Laurie White</t>
  </si>
  <si>
    <t>0813 King Stream
Port Natalieland, IA 88347</t>
  </si>
  <si>
    <t>001-680-287-8459x862</t>
  </si>
  <si>
    <t>oyoung@example.org</t>
  </si>
  <si>
    <t>Monique Stevens</t>
  </si>
  <si>
    <t>934 Jennifer Radial Suite 548
South Melanieberg, VA 90045</t>
  </si>
  <si>
    <t>tara57@example.org</t>
  </si>
  <si>
    <t>Lauren Curtis</t>
  </si>
  <si>
    <t>267 Benjamin Motorway Suite 976
Smithview, GA 33083</t>
  </si>
  <si>
    <t>(383)472-2850</t>
  </si>
  <si>
    <t>amydavis@example.net</t>
  </si>
  <si>
    <t>Matthew Willis</t>
  </si>
  <si>
    <t>891 Morris Curve
East Robertburgh, MD 75096</t>
  </si>
  <si>
    <t>jason75@example.com</t>
  </si>
  <si>
    <t>Dylan Rice</t>
  </si>
  <si>
    <t>PSC 7257, Box 7581
APO AA 71865</t>
  </si>
  <si>
    <t>(665)252-6569x76056</t>
  </si>
  <si>
    <t>benjaminadkins@example.net</t>
  </si>
  <si>
    <t>Jennifer Romero</t>
  </si>
  <si>
    <t>9298 Griffin Locks Apt. 148
Jenniferborough, MD 34493</t>
  </si>
  <si>
    <t>257-500-7832</t>
  </si>
  <si>
    <t>michaelpeters@example.net</t>
  </si>
  <si>
    <t>Erin Morales</t>
  </si>
  <si>
    <t>014 Mcfarland Burgs
Villarrealfurt, KY 74379</t>
  </si>
  <si>
    <t>576-723-6679</t>
  </si>
  <si>
    <t>jo43@example.net</t>
  </si>
  <si>
    <t>Kathy Frost</t>
  </si>
  <si>
    <t>3089 Adams Lodge Suite 779
Lake Charlesside, AK 38756</t>
  </si>
  <si>
    <t>843.329.9656x08013</t>
  </si>
  <si>
    <t>newmanhenry@example.net</t>
  </si>
  <si>
    <t>Kyle Gonzalez</t>
  </si>
  <si>
    <t>730 Joseph Creek
Port Eric, NM 09610</t>
  </si>
  <si>
    <t>(017)608-0261</t>
  </si>
  <si>
    <t>adamsimmons@example.org</t>
  </si>
  <si>
    <t>Brooke Anderson</t>
  </si>
  <si>
    <t>15207 Brandon Station Apt. 893
Stefanieview, NE 73347</t>
  </si>
  <si>
    <t>106.724.0751x8067</t>
  </si>
  <si>
    <t>juanholloway@example.org</t>
  </si>
  <si>
    <t>Miss Stacey Moody MD</t>
  </si>
  <si>
    <t>654 Chavez Gateway Apt. 691
East Cindyside, OR 15264</t>
  </si>
  <si>
    <t>scohen@example.net</t>
  </si>
  <si>
    <t>Bethany Davis</t>
  </si>
  <si>
    <t>396 Tim Parkways
Alexaberg, GA 39098</t>
  </si>
  <si>
    <t>lcortez@example.net</t>
  </si>
  <si>
    <t>Charles Cooper</t>
  </si>
  <si>
    <t>2764 Daryl Tunnel
Lake Angelashire, TN 96292</t>
  </si>
  <si>
    <t>+1-903-489-1753x6975</t>
  </si>
  <si>
    <t>jackson79@example.net</t>
  </si>
  <si>
    <t>Justin Church</t>
  </si>
  <si>
    <t>876 Mark Island Apt. 173
South Michaelfurt, CA 32696</t>
  </si>
  <si>
    <t>+1-326-108-5067x8830</t>
  </si>
  <si>
    <t>uromero@example.org</t>
  </si>
  <si>
    <t>Heather Petty</t>
  </si>
  <si>
    <t>693 Jeremiah Villages
Port Claytonfurt, NC 61670</t>
  </si>
  <si>
    <t>001-436-335-5145x153</t>
  </si>
  <si>
    <t>julie66@example.org</t>
  </si>
  <si>
    <t>Jo Potts</t>
  </si>
  <si>
    <t>99981 Carroll Underpass
Port Jamesborough, NJ 22493</t>
  </si>
  <si>
    <t>001-262-944-2725x5215</t>
  </si>
  <si>
    <t>owilson@example.net</t>
  </si>
  <si>
    <t>Rebecca Mccarthy</t>
  </si>
  <si>
    <t>1528 Briggs Burg
West Ryan, IL 66592</t>
  </si>
  <si>
    <t>067.728.7501x4217</t>
  </si>
  <si>
    <t>rebeccamartinez@example.org</t>
  </si>
  <si>
    <t>Samantha Price</t>
  </si>
  <si>
    <t>408 Martha Overpass Suite 580
Anthonyborough, CO 98015</t>
  </si>
  <si>
    <t>349-439-2403</t>
  </si>
  <si>
    <t>brianmendez@example.com</t>
  </si>
  <si>
    <t>Ronald Rodriguez</t>
  </si>
  <si>
    <t>2222 Olsen View
West James, KS 40969</t>
  </si>
  <si>
    <t>198.885.2788</t>
  </si>
  <si>
    <t>edward86@example.org</t>
  </si>
  <si>
    <t>April Cox</t>
  </si>
  <si>
    <t>90220 Jerry Ford Suite 207
Codyview, ND 60125</t>
  </si>
  <si>
    <t>252.426.3780</t>
  </si>
  <si>
    <t>hernandezariana@example.net</t>
  </si>
  <si>
    <t>Lauren Mayer</t>
  </si>
  <si>
    <t>556 Brown Alley Suite 994
Beardview, WA 20187</t>
  </si>
  <si>
    <t>802-416-2411x62595</t>
  </si>
  <si>
    <t>renee71@example.com</t>
  </si>
  <si>
    <t>Frances Fuller</t>
  </si>
  <si>
    <t>98619 John Tunnel
New Ericaborough, NC 10101</t>
  </si>
  <si>
    <t>994.355.8243x8933</t>
  </si>
  <si>
    <t>jacobsonalexis@example.com</t>
  </si>
  <si>
    <t>Robert Cox</t>
  </si>
  <si>
    <t>4629 Davis Manors Apt. 457
West Tracystad, CT 68753</t>
  </si>
  <si>
    <t>691-395-7440</t>
  </si>
  <si>
    <t>dvasquez@example.net</t>
  </si>
  <si>
    <t>Kevin Williams</t>
  </si>
  <si>
    <t>Unit 9243 Box 6826
DPO AP 13989</t>
  </si>
  <si>
    <t>001-201-630-8116x166</t>
  </si>
  <si>
    <t>andrew00@example.com</t>
  </si>
  <si>
    <t>Derek Barnes</t>
  </si>
  <si>
    <t>894 Bray Skyway Suite 494
Carrieberg, IN 56504</t>
  </si>
  <si>
    <t>+1-864-092-1422x403</t>
  </si>
  <si>
    <t>scott43@example.com</t>
  </si>
  <si>
    <t>Lindsay Villa</t>
  </si>
  <si>
    <t>03108 Moses Ways
Owensfurt, CT 82481</t>
  </si>
  <si>
    <t>675.751.9764x184</t>
  </si>
  <si>
    <t>cochranmichele@example.org</t>
  </si>
  <si>
    <t>Lisa Hartman</t>
  </si>
  <si>
    <t>08083 Kenneth Row
Ericmouth, SC 11156</t>
  </si>
  <si>
    <t>001-583-937-4249x9870</t>
  </si>
  <si>
    <t>candaceflowers@example.org</t>
  </si>
  <si>
    <t>Erin Long</t>
  </si>
  <si>
    <t>5215 Johnson Fields Apt. 914
Lake Katherineville, MO 67338</t>
  </si>
  <si>
    <t>727.133.6202x5138</t>
  </si>
  <si>
    <t>anthony68@example.org</t>
  </si>
  <si>
    <t>Ashley Green</t>
  </si>
  <si>
    <t>34204 Simpson Mountain
East Jennifer, AL 85899</t>
  </si>
  <si>
    <t>001-668-913-6334x2925</t>
  </si>
  <si>
    <t>tammy91@example.com</t>
  </si>
  <si>
    <t>Becky Carr</t>
  </si>
  <si>
    <t>996 Parker Island
East Phillip, SC 66479</t>
  </si>
  <si>
    <t>638.661.1553x739</t>
  </si>
  <si>
    <t>buchanansteven@example.org</t>
  </si>
  <si>
    <t>Brad Henry</t>
  </si>
  <si>
    <t>40634 Howard Valley Apt. 060
Whitneyton, RI 52704</t>
  </si>
  <si>
    <t>+1-197-447-6952x21352</t>
  </si>
  <si>
    <t>acostacheryl@example.com</t>
  </si>
  <si>
    <t>Joe Mcgee</t>
  </si>
  <si>
    <t>7580 Shaw Via
North Jamesfort, GA 14483</t>
  </si>
  <si>
    <t>097-108-7090</t>
  </si>
  <si>
    <t>moonshawn@example.net</t>
  </si>
  <si>
    <t>Brian Fuller</t>
  </si>
  <si>
    <t>92767 Thompson Keys Suite 013
Scotthaven, CT 67602</t>
  </si>
  <si>
    <t>wanda07@example.com</t>
  </si>
  <si>
    <t>Debra Gutierrez</t>
  </si>
  <si>
    <t>842 Davis Wall Suite 832
Troyside, SD 77432</t>
  </si>
  <si>
    <t>001-453-924-5056x06986</t>
  </si>
  <si>
    <t>willie06@example.net</t>
  </si>
  <si>
    <t>John Ellis</t>
  </si>
  <si>
    <t>92329 Cooper Well Suite 634
Brownstad, TN 30305</t>
  </si>
  <si>
    <t>001-735-902-4756x1810</t>
  </si>
  <si>
    <t>bensoncrystal@example.org</t>
  </si>
  <si>
    <t>Jason Marquez</t>
  </si>
  <si>
    <t>625 Rice Station
North Alexander, MS 39298</t>
  </si>
  <si>
    <t>421.278.2219</t>
  </si>
  <si>
    <t>fullerdebra@example.org</t>
  </si>
  <si>
    <t>Thomas Williams</t>
  </si>
  <si>
    <t>3596 Baldwin Vista Apt. 143
West Jared, KS 63530</t>
  </si>
  <si>
    <t>877-092-2677x44870</t>
  </si>
  <si>
    <t>michaelbyrd@example.org</t>
  </si>
  <si>
    <t>Kimberly Taylor</t>
  </si>
  <si>
    <t>228 Henry Cliffs
Port Ashley, AR 57560</t>
  </si>
  <si>
    <t>(720)070-3717x7432</t>
  </si>
  <si>
    <t>megan35@example.org</t>
  </si>
  <si>
    <t>Crystal Wilson</t>
  </si>
  <si>
    <t>USCGC Winters
FPO AP 85837</t>
  </si>
  <si>
    <t>+1-257-888-4400x5051</t>
  </si>
  <si>
    <t>tony41@example.net</t>
  </si>
  <si>
    <t>Lori Walker</t>
  </si>
  <si>
    <t>781 Brent Mews Suite 043
South Trevor, NE 60403</t>
  </si>
  <si>
    <t>(081)052-6450x054</t>
  </si>
  <si>
    <t>travislindsey@example.org</t>
  </si>
  <si>
    <t>Stephanie Brewer</t>
  </si>
  <si>
    <t>67098 Regina Ridges Apt. 172
Melissaview, FL 96853</t>
  </si>
  <si>
    <t>464-290-9833x2304</t>
  </si>
  <si>
    <t>awilcox@example.net</t>
  </si>
  <si>
    <t>Bruce Shaw</t>
  </si>
  <si>
    <t>62255 John Streets
New Jamesshire, KS 31313</t>
  </si>
  <si>
    <t>624.553.3355x54008</t>
  </si>
  <si>
    <t>lopezlinda@example.com</t>
  </si>
  <si>
    <t>Daniel Miller</t>
  </si>
  <si>
    <t>77924 William Shore Apt. 828
Karenton, IA 62089</t>
  </si>
  <si>
    <t>(860)621-0661</t>
  </si>
  <si>
    <t>ebrown@example.org</t>
  </si>
  <si>
    <t>Margaret Craig</t>
  </si>
  <si>
    <t>31978 Kimberly Mountains
Brownfurt, VA 38952</t>
  </si>
  <si>
    <t>(848)200-2847</t>
  </si>
  <si>
    <t>smithbarbara@example.org</t>
  </si>
  <si>
    <t>Jacob Banks</t>
  </si>
  <si>
    <t>737 Malik Bypass Apt. 889
North Neilmouth, HI 34433</t>
  </si>
  <si>
    <t>682.025.2143</t>
  </si>
  <si>
    <t>vgonzalez@example.com</t>
  </si>
  <si>
    <t>Gregory Williams</t>
  </si>
  <si>
    <t>04021 Oliver Run
Garzaside, NM 87828</t>
  </si>
  <si>
    <t>001-086-261-0938</t>
  </si>
  <si>
    <t>jamiestevens@example.net</t>
  </si>
  <si>
    <t>Scott Ross</t>
  </si>
  <si>
    <t>314 David Ferry
North Brianmouth, NJ 95447</t>
  </si>
  <si>
    <t>001-007-064-1039x33440</t>
  </si>
  <si>
    <t>brandibowman@example.com</t>
  </si>
  <si>
    <t>Derek Davis</t>
  </si>
  <si>
    <t>Unit 9379 Box 7976
DPO AE 96960</t>
  </si>
  <si>
    <t>712-815-0109x026</t>
  </si>
  <si>
    <t>harrisondanielle@example.org</t>
  </si>
  <si>
    <t>Noah Chung</t>
  </si>
  <si>
    <t>3491 Michael Branch
Port Patrick, HI 88456</t>
  </si>
  <si>
    <t>+1-564-497-7471x6187</t>
  </si>
  <si>
    <t>smithbradley@example.com</t>
  </si>
  <si>
    <t>Jason Phillips</t>
  </si>
  <si>
    <t>890 Jacob Bridge
West James, NJ 73028</t>
  </si>
  <si>
    <t>+1-826-857-3479x86530</t>
  </si>
  <si>
    <t>hartjames@example.org</t>
  </si>
  <si>
    <t>Christina Sanchez</t>
  </si>
  <si>
    <t>0351 Hill Green
West Donald, LA 83048</t>
  </si>
  <si>
    <t>522-076-7653x942</t>
  </si>
  <si>
    <t>folson@example.net</t>
  </si>
  <si>
    <t>Shelly Richards</t>
  </si>
  <si>
    <t>1824 Jessica Junction
Sanchezbury, GA 58917</t>
  </si>
  <si>
    <t>464.194.9871x3485</t>
  </si>
  <si>
    <t>asmith@example.org</t>
  </si>
  <si>
    <t>Kelly Atkins</t>
  </si>
  <si>
    <t>8969 Hernandez Stravenue Apt. 686
Smithberg, KS 30949</t>
  </si>
  <si>
    <t>001-780-240-1554x62873</t>
  </si>
  <si>
    <t>antoniowilkinson@example.com</t>
  </si>
  <si>
    <t>Amanda Carter</t>
  </si>
  <si>
    <t>58603 Jesse Burg
East Johnberg, ID 39778</t>
  </si>
  <si>
    <t>854-964-3873</t>
  </si>
  <si>
    <t>cookeric@example.org</t>
  </si>
  <si>
    <t>Anna Reyes</t>
  </si>
  <si>
    <t>USCGC Brooks
FPO AP 57244</t>
  </si>
  <si>
    <t>967.006.5218x0661</t>
  </si>
  <si>
    <t>herrerajason@example.com</t>
  </si>
  <si>
    <t>Sharon Hall</t>
  </si>
  <si>
    <t>91829 Miller Heights
Cruzview, UT 99687</t>
  </si>
  <si>
    <t>(324)096-4166x89892</t>
  </si>
  <si>
    <t>robertcannon@example.net</t>
  </si>
  <si>
    <t>Charles Mcdaniel</t>
  </si>
  <si>
    <t>16302 Cole Garden Suite 055
Robertton, WI 09807</t>
  </si>
  <si>
    <t>leslie30@example.net</t>
  </si>
  <si>
    <t>Laura Cox</t>
  </si>
  <si>
    <t>504 Autumn Shoals Suite 775
Martinmouth, KS 85517</t>
  </si>
  <si>
    <t>(667)565-7199x685</t>
  </si>
  <si>
    <t>mcgeemegan@example.net</t>
  </si>
  <si>
    <t>Alejandro Bates</t>
  </si>
  <si>
    <t>670 Cline Knolls
Chelseaville, HI 86033</t>
  </si>
  <si>
    <t>001-041-661-0259x42269</t>
  </si>
  <si>
    <t>brandongraham@example.net</t>
  </si>
  <si>
    <t>Ricky Lambert</t>
  </si>
  <si>
    <t>17471 George Drive
Port Annfort, CT 07532</t>
  </si>
  <si>
    <t>+1-736-066-0831x7220</t>
  </si>
  <si>
    <t>stephaniegoodman@example.com</t>
  </si>
  <si>
    <t>Ashley Jenkins</t>
  </si>
  <si>
    <t>1816 Betty Road
Andradestad, ID 64316</t>
  </si>
  <si>
    <t>+1-634-821-6196x6355</t>
  </si>
  <si>
    <t>robertdavis@example.org</t>
  </si>
  <si>
    <t>Samuel Baker</t>
  </si>
  <si>
    <t>718 Nguyen Lights Suite 680
Camachohaven, VT 26424</t>
  </si>
  <si>
    <t>+1-536-679-6263x622</t>
  </si>
  <si>
    <t>adamswilliam@example.net</t>
  </si>
  <si>
    <t>Lucas Young</t>
  </si>
  <si>
    <t>38466 Rodriguez Junctions
South Amberton, HI 19732</t>
  </si>
  <si>
    <t>+1-470-088-1568x1152</t>
  </si>
  <si>
    <t>madelinejennings@example.net</t>
  </si>
  <si>
    <t>Michael Davies</t>
  </si>
  <si>
    <t>5507 Walter Views Apt. 171
North Johntown, UT 16859</t>
  </si>
  <si>
    <t>060.349.8589</t>
  </si>
  <si>
    <t>carterjoshua@example.net</t>
  </si>
  <si>
    <t>Dr. Jennifer Lozano</t>
  </si>
  <si>
    <t>81280 Wright Shores Suite 242
Nealmouth, KS 05043</t>
  </si>
  <si>
    <t>001-133-732-1826</t>
  </si>
  <si>
    <t>erinrobinson@example.com</t>
  </si>
  <si>
    <t>April Cole</t>
  </si>
  <si>
    <t>455 Paul Plaza Suite 699
Cisnerosmouth, FL 04671</t>
  </si>
  <si>
    <t>449-436-2666</t>
  </si>
  <si>
    <t>kimberly66@example.org</t>
  </si>
  <si>
    <t>William Lopez PhD</t>
  </si>
  <si>
    <t>9673 Reed Point Apt. 083
Westchester, IL 47126</t>
  </si>
  <si>
    <t>543.567.4429x6085</t>
  </si>
  <si>
    <t>robert35@example.net</t>
  </si>
  <si>
    <t>Susan Dixon</t>
  </si>
  <si>
    <t>5609 Andrea Oval Suite 333
Cindymouth, WI 05687</t>
  </si>
  <si>
    <t>957.004.1440x801</t>
  </si>
  <si>
    <t>wardanne@example.net</t>
  </si>
  <si>
    <t>Mr. Dylan Martin</t>
  </si>
  <si>
    <t>715 Houston Route Suite 595
Port Michelle, TX 01160</t>
  </si>
  <si>
    <t>001-031-025-5090x04902</t>
  </si>
  <si>
    <t>krollins@example.com</t>
  </si>
  <si>
    <t>Brandon Powell</t>
  </si>
  <si>
    <t>99109 Khan Parkways Suite 459
Port Donna, AR 58881</t>
  </si>
  <si>
    <t>kennethmcdonald@example.com</t>
  </si>
  <si>
    <t>Tara Pope</t>
  </si>
  <si>
    <t>0545 Shelby Oval Apt. 468
Port Billy, DC 10750</t>
  </si>
  <si>
    <t>(193)895-3879</t>
  </si>
  <si>
    <t>wford@example.org</t>
  </si>
  <si>
    <t>Jennifer Esparza</t>
  </si>
  <si>
    <t>2673 Brown Springs
Robertshire, SD 97863</t>
  </si>
  <si>
    <t>+1-843-107-8152x72661</t>
  </si>
  <si>
    <t>ylane@example.org</t>
  </si>
  <si>
    <t>William Walker Jr.</t>
  </si>
  <si>
    <t>65570 Megan Corner Apt. 848
Swansonstad, WV 94814</t>
  </si>
  <si>
    <t>796-847-2601x908</t>
  </si>
  <si>
    <t>wadejamie@example.org</t>
  </si>
  <si>
    <t>Kristin Summers</t>
  </si>
  <si>
    <t>PSC 1952, Box 7218
APO AA 89781</t>
  </si>
  <si>
    <t>121-340-9078x935</t>
  </si>
  <si>
    <t>danieldunlap@example.com</t>
  </si>
  <si>
    <t>Christina Yang</t>
  </si>
  <si>
    <t>87965 Lindsey Throughway Apt. 259
Joshuatown, DC 74186</t>
  </si>
  <si>
    <t>(199)491-3843x80188</t>
  </si>
  <si>
    <t>lindsaywebster@example.org</t>
  </si>
  <si>
    <t>Lucas Houston</t>
  </si>
  <si>
    <t>083 William Locks
New Marvinside, KY 21559</t>
  </si>
  <si>
    <t>(226)507-3216x81072</t>
  </si>
  <si>
    <t>akelly@example.org</t>
  </si>
  <si>
    <t>Andrew Jones</t>
  </si>
  <si>
    <t>567 Andrew Knoll Suite 424
Chadborough, IN 49867</t>
  </si>
  <si>
    <t>(541)663-9426</t>
  </si>
  <si>
    <t>zboone@example.net</t>
  </si>
  <si>
    <t>Jacob Sanchez</t>
  </si>
  <si>
    <t>52478 Michael Locks
East David, NY 87593</t>
  </si>
  <si>
    <t>611.201.5251x55271</t>
  </si>
  <si>
    <t>pereznicole@example.org</t>
  </si>
  <si>
    <t>Alexander Davidson</t>
  </si>
  <si>
    <t>127 Fox Forest
North Monicastad, AK 37635</t>
  </si>
  <si>
    <t>959-476-2754x128</t>
  </si>
  <si>
    <t>blairmichael@example.org</t>
  </si>
  <si>
    <t>John Mason</t>
  </si>
  <si>
    <t>4239 Breanna Shoal
Deniseshire, DE 45610</t>
  </si>
  <si>
    <t>042-066-6095</t>
  </si>
  <si>
    <t>huntpatrick@example.com</t>
  </si>
  <si>
    <t>Michael Lowe</t>
  </si>
  <si>
    <t>USCGC Thomas
FPO AP 23304</t>
  </si>
  <si>
    <t>+1-692-575-6919x4911</t>
  </si>
  <si>
    <t>ydaugherty@example.org</t>
  </si>
  <si>
    <t>Eric Howell MD</t>
  </si>
  <si>
    <t>5384 Brittney Corner
Port Lori, TX 13965</t>
  </si>
  <si>
    <t>093.274.6112x06742</t>
  </si>
  <si>
    <t>daniel53@example.org</t>
  </si>
  <si>
    <t>Bradley Hart</t>
  </si>
  <si>
    <t>384 Green Trail
Porterland, TN 47758</t>
  </si>
  <si>
    <t>(257)407-1484x9988</t>
  </si>
  <si>
    <t>nshields@example.com</t>
  </si>
  <si>
    <t>Mr. Barry Summers</t>
  </si>
  <si>
    <t>0496 Leon Pines
West Walterborough, DC 33900</t>
  </si>
  <si>
    <t>001-980-256-1605</t>
  </si>
  <si>
    <t>michelebrooks@example.org</t>
  </si>
  <si>
    <t>Hannah Anderson</t>
  </si>
  <si>
    <t>169 Ashley Land Suite 466
East Justin, AR 17712</t>
  </si>
  <si>
    <t>001-770-656-0883x744</t>
  </si>
  <si>
    <t>evelynmoore@example.org</t>
  </si>
  <si>
    <t>Garrett Walker</t>
  </si>
  <si>
    <t>0881 Michael Track
East Hailey, ME 03591</t>
  </si>
  <si>
    <t>981-943-2022</t>
  </si>
  <si>
    <t>courtney42@example.net</t>
  </si>
  <si>
    <t>Sheena Reed DDS</t>
  </si>
  <si>
    <t>Unit 9167 Box 8067
DPO AA 46931</t>
  </si>
  <si>
    <t>581.812.8653x70103</t>
  </si>
  <si>
    <t>thomasellis@example.com</t>
  </si>
  <si>
    <t>Linda Keller</t>
  </si>
  <si>
    <t>80137 Scott Parks
North Amandaland, SD 52571</t>
  </si>
  <si>
    <t>imiles@example.net</t>
  </si>
  <si>
    <t>Danielle Smith</t>
  </si>
  <si>
    <t>7741 Shane Divide Apt. 472
Wendyborough, ME 92526</t>
  </si>
  <si>
    <t>(065)282-5057x831</t>
  </si>
  <si>
    <t>xcardenas@example.org</t>
  </si>
  <si>
    <t>Chelsea Oliver</t>
  </si>
  <si>
    <t>6422 Diaz Vista
West Paultown, OR 63839</t>
  </si>
  <si>
    <t>210.642.7560x604</t>
  </si>
  <si>
    <t>roberthuff@example.org</t>
  </si>
  <si>
    <t>William Stephens</t>
  </si>
  <si>
    <t>PSC 6296, Box 9396
APO AA 20758</t>
  </si>
  <si>
    <t>(433)678-9403x0178</t>
  </si>
  <si>
    <t>johnsonandrew@example.com</t>
  </si>
  <si>
    <t>Stephen Phillips</t>
  </si>
  <si>
    <t>PSC 8119, Box 5521
APO AE 66267</t>
  </si>
  <si>
    <t>940.965.2290x313</t>
  </si>
  <si>
    <t>epowers@example.org</t>
  </si>
  <si>
    <t>William Daniel</t>
  </si>
  <si>
    <t>908 Wright Extensions
West Crystalville, IN 20753</t>
  </si>
  <si>
    <t>brittanyliu@example.org</t>
  </si>
  <si>
    <t>David Fuller</t>
  </si>
  <si>
    <t>36869 Cunningham Flats
West Kerri, WV 68118</t>
  </si>
  <si>
    <t>(314)987-0271x6922</t>
  </si>
  <si>
    <t>ashley13@example.net</t>
  </si>
  <si>
    <t>Micheal Allen</t>
  </si>
  <si>
    <t>1236 Deborah Pass Suite 889
Michaelville, MS 11256</t>
  </si>
  <si>
    <t>kathryn89@example.com</t>
  </si>
  <si>
    <t>Monica Baker</t>
  </si>
  <si>
    <t>0311 Joseph Gateway
Lake Patricia, DC 02275</t>
  </si>
  <si>
    <t>(460)695-6304x68580</t>
  </si>
  <si>
    <t>xreid@example.net</t>
  </si>
  <si>
    <t>Brett Sanchez</t>
  </si>
  <si>
    <t>1364 Lynn Club Suite 607
New Tommyland, DE 46869</t>
  </si>
  <si>
    <t>001-946-363-0868x05609</t>
  </si>
  <si>
    <t>jorge96@example.net</t>
  </si>
  <si>
    <t>Claudia Hall</t>
  </si>
  <si>
    <t>22087 Hogan Vista Suite 894
Mccannfurt, TX 66834</t>
  </si>
  <si>
    <t>001-951-002-5736x288</t>
  </si>
  <si>
    <t>mosleyvictoria@example.org</t>
  </si>
  <si>
    <t>Stephen Hutchinson</t>
  </si>
  <si>
    <t>456 Christine Inlet
Jonesfurt, KY 28854</t>
  </si>
  <si>
    <t>+1-804-176-0232x6108</t>
  </si>
  <si>
    <t>ulopez@example.org</t>
  </si>
  <si>
    <t>Nancy Cohen</t>
  </si>
  <si>
    <t>77695 Amanda Keys Suite 255
North Amanda, HI 24603</t>
  </si>
  <si>
    <t>(071)859-6087x018</t>
  </si>
  <si>
    <t>watsongrant@example.com</t>
  </si>
  <si>
    <t>Michael Garcia</t>
  </si>
  <si>
    <t>1250 Kevin Springs
East Pamela, WV 42238</t>
  </si>
  <si>
    <t>353.169.0882x2996</t>
  </si>
  <si>
    <t>robertnixon@example.org</t>
  </si>
  <si>
    <t>Joseph Gibbs</t>
  </si>
  <si>
    <t>47829 Dean Oval
Lake William, AR 03845</t>
  </si>
  <si>
    <t>245.903.4856x32527</t>
  </si>
  <si>
    <t>tphillips@example.com</t>
  </si>
  <si>
    <t>Samuel Davidson</t>
  </si>
  <si>
    <t>1458 Byrd Corners
Kellyfurt, IA 37847</t>
  </si>
  <si>
    <t>035.797.2577x7634</t>
  </si>
  <si>
    <t>flarson@example.net</t>
  </si>
  <si>
    <t>Leslie Jones</t>
  </si>
  <si>
    <t>331 Matthew Neck Apt. 604
Danielberg, FL 71649</t>
  </si>
  <si>
    <t>315-217-9947x77945</t>
  </si>
  <si>
    <t>nward@example.net</t>
  </si>
  <si>
    <t>Brandon Graham</t>
  </si>
  <si>
    <t>455 Hill Ports Apt. 831
Lindseybury, OH 18951</t>
  </si>
  <si>
    <t>001-974-698-0398x20730</t>
  </si>
  <si>
    <t>ddominguez@example.net</t>
  </si>
  <si>
    <t>Cynthia Clark</t>
  </si>
  <si>
    <t>03775 Mary Rapid Suite 517
East Meredithbury, MS 28673</t>
  </si>
  <si>
    <t>001-695-914-0726x1966</t>
  </si>
  <si>
    <t>kylereed@example.com</t>
  </si>
  <si>
    <t>Melinda Garcia</t>
  </si>
  <si>
    <t>473 Robert Extensions Suite 716
East Barbara, MO 55169</t>
  </si>
  <si>
    <t>+1-567-739-2442x617</t>
  </si>
  <si>
    <t>jenniferhicks@example.com</t>
  </si>
  <si>
    <t>Ryan Strickland</t>
  </si>
  <si>
    <t>753 Olson Port Apt. 629
Millerburgh, FL 39280</t>
  </si>
  <si>
    <t>001-467-881-1740x36692</t>
  </si>
  <si>
    <t>alejandro73@example.com</t>
  </si>
  <si>
    <t>Karen Robinson</t>
  </si>
  <si>
    <t>9133 Becker Fall Apt. 957
Jasonberg, VT 62233</t>
  </si>
  <si>
    <t>(791)966-5630x48039</t>
  </si>
  <si>
    <t>jamesjones@example.com</t>
  </si>
  <si>
    <t>Sean Doyle</t>
  </si>
  <si>
    <t>543 Butler Loaf
Stevenborough, SD 48464</t>
  </si>
  <si>
    <t>988.789.2925</t>
  </si>
  <si>
    <t>jonespatricia@example.org</t>
  </si>
  <si>
    <t>Jerome Hill</t>
  </si>
  <si>
    <t>562 Wells Estates
New Hannahmouth, TX 64377</t>
  </si>
  <si>
    <t>+1-886-888-2823x063</t>
  </si>
  <si>
    <t>susan90@example.org</t>
  </si>
  <si>
    <t>Jesus Johnson</t>
  </si>
  <si>
    <t>998 Christopher Mountain
West Barbara, CO 26352</t>
  </si>
  <si>
    <t>798-115-9614</t>
  </si>
  <si>
    <t>patricia18@example.net</t>
  </si>
  <si>
    <t>Rhonda Alexander</t>
  </si>
  <si>
    <t>979 Kelly Creek
North Stephanie, DE 48381</t>
  </si>
  <si>
    <t>823-692-7698x985</t>
  </si>
  <si>
    <t>dustin11@example.org</t>
  </si>
  <si>
    <t>Alexis Freeman</t>
  </si>
  <si>
    <t>7141 Dawn Manor
East Rodney, AR 12397</t>
  </si>
  <si>
    <t>001-911-212-7629</t>
  </si>
  <si>
    <t>jgonzalez@example.org</t>
  </si>
  <si>
    <t>Beverly Smith</t>
  </si>
  <si>
    <t>49933 Hayes Island
Lake Kathryn, WA 98967</t>
  </si>
  <si>
    <t>(641)194-8388</t>
  </si>
  <si>
    <t>sgordon@example.net</t>
  </si>
  <si>
    <t>Terry Brown</t>
  </si>
  <si>
    <t>Unit 6038 Box 8744
DPO AP 48388</t>
  </si>
  <si>
    <t>681-444-7638</t>
  </si>
  <si>
    <t>russellbreanna@example.org</t>
  </si>
  <si>
    <t>Rachel Gomez</t>
  </si>
  <si>
    <t>0269 Donna Corner Apt. 126
Lopezburgh, SC 43079</t>
  </si>
  <si>
    <t>001-940-308-4177</t>
  </si>
  <si>
    <t>evanslori@example.org</t>
  </si>
  <si>
    <t>Cynthia Glover</t>
  </si>
  <si>
    <t>427 William Burg
Nataliebury, LA 26011</t>
  </si>
  <si>
    <t>036.620.4809x43946</t>
  </si>
  <si>
    <t>pwilliamson@example.org</t>
  </si>
  <si>
    <t>Jessica Davis</t>
  </si>
  <si>
    <t>97473 Christy Branch Apt. 159
Davisbury, IL 60080</t>
  </si>
  <si>
    <t>sanfordcaroline@example.net</t>
  </si>
  <si>
    <t>Sarah Bishop</t>
  </si>
  <si>
    <t>247 Moore Motorway
New Reginald, NV 88906</t>
  </si>
  <si>
    <t>306.699.0288</t>
  </si>
  <si>
    <t>scottjustin@example.com</t>
  </si>
  <si>
    <t>Brandon Ramos</t>
  </si>
  <si>
    <t>077 Joshua Canyon Suite 508
Virginiamouth, KS 76503</t>
  </si>
  <si>
    <t>brentking@example.org</t>
  </si>
  <si>
    <t>Vincent Benson</t>
  </si>
  <si>
    <t>980 Nicole Mission
Lake Amy, WV 23319</t>
  </si>
  <si>
    <t>028-845-7599</t>
  </si>
  <si>
    <t>colemelissa@example.net</t>
  </si>
  <si>
    <t>Nicole Austin</t>
  </si>
  <si>
    <t>PSC 5253, Box 1340
APO AA 22198</t>
  </si>
  <si>
    <t>(933)982-1460x760</t>
  </si>
  <si>
    <t>uwilliams@example.com</t>
  </si>
  <si>
    <t>Sarah Johnson</t>
  </si>
  <si>
    <t>67879 Elizabeth Fork
Port Alexander, OH 54874</t>
  </si>
  <si>
    <t>(868)455-9909x72438</t>
  </si>
  <si>
    <t>smiththomas@example.com</t>
  </si>
  <si>
    <t>Pamela Carroll</t>
  </si>
  <si>
    <t>72586 Ann Club Suite 662
Lake Thomasview, OH 21112</t>
  </si>
  <si>
    <t>charlescannon@example.org</t>
  </si>
  <si>
    <t>Michael Robertson</t>
  </si>
  <si>
    <t>86991 Jackson Locks Apt. 961
Andersonhaven, AR 59000</t>
  </si>
  <si>
    <t>001-493-237-9323</t>
  </si>
  <si>
    <t>ymontgomery@example.com</t>
  </si>
  <si>
    <t>Robert Evans</t>
  </si>
  <si>
    <t>498 Kathleen Club Apt. 925
Wilsonstad, MO 29902</t>
  </si>
  <si>
    <t>(133)869-2960</t>
  </si>
  <si>
    <t>jennifer96@example.org</t>
  </si>
  <si>
    <t>Randy Valdez</t>
  </si>
  <si>
    <t>2727 Christopher Curve
Durhammouth, VA 94164</t>
  </si>
  <si>
    <t>001-746-968-9466x47460</t>
  </si>
  <si>
    <t>maryparker@example.org</t>
  </si>
  <si>
    <t>Gary Cochran</t>
  </si>
  <si>
    <t>6136 Judy Corners Suite 677
Carolineview, VA 22691</t>
  </si>
  <si>
    <t>hmorris@example.org</t>
  </si>
  <si>
    <t>Michael Hunter</t>
  </si>
  <si>
    <t>PSC 4668, Box 9504
APO AA 05212</t>
  </si>
  <si>
    <t>+1-997-514-4293x41541</t>
  </si>
  <si>
    <t>thomasanthony@example.net</t>
  </si>
  <si>
    <t>Julie Browning</t>
  </si>
  <si>
    <t>8598 Burke Squares Apt. 728
New Jessica, NJ 78374</t>
  </si>
  <si>
    <t>659.572.0154</t>
  </si>
  <si>
    <t>iwood@example.org</t>
  </si>
  <si>
    <t>Ryan Richards</t>
  </si>
  <si>
    <t>7691 Bonnie Throughway
Harrisshire, KS 58701</t>
  </si>
  <si>
    <t>(298)180-5243x751</t>
  </si>
  <si>
    <t>sarah38@example.net</t>
  </si>
  <si>
    <t>Kimberly Coleman</t>
  </si>
  <si>
    <t>9029 Robin Islands Suite 892
Randallshire, IA 12859</t>
  </si>
  <si>
    <t>897.675.5307x80820</t>
  </si>
  <si>
    <t>lcaldwell@example.com</t>
  </si>
  <si>
    <t>Christopher Morales</t>
  </si>
  <si>
    <t>500 Glass Inlet Apt. 136
Finleyhaven, VT 84156</t>
  </si>
  <si>
    <t>386.692.3575</t>
  </si>
  <si>
    <t>catherinewest@example.org</t>
  </si>
  <si>
    <t>Curtis Wilson</t>
  </si>
  <si>
    <t>59650 Nancy Ferry Suite 275
Whiteport, WA 43146</t>
  </si>
  <si>
    <t>(290)449-0778</t>
  </si>
  <si>
    <t>samanthalewis@example.com</t>
  </si>
  <si>
    <t>Ann Fox</t>
  </si>
  <si>
    <t>8010 Brennan Prairie Suite 756
East Theresa, MT 17769</t>
  </si>
  <si>
    <t>287-037-1321</t>
  </si>
  <si>
    <t>ibarramegan@example.org</t>
  </si>
  <si>
    <t>Victor Mcmahon PhD</t>
  </si>
  <si>
    <t>7894 Felicia Knolls Apt. 317
North Christianburgh, TX 62886</t>
  </si>
  <si>
    <t>700.890.4260x1428</t>
  </si>
  <si>
    <t>qclark@example.com</t>
  </si>
  <si>
    <t>Ashley Stewart</t>
  </si>
  <si>
    <t>351 Michael Freeway
East Michael, WA 50861</t>
  </si>
  <si>
    <t>982-892-7184</t>
  </si>
  <si>
    <t>mbell@example.com</t>
  </si>
  <si>
    <t>Linda Eaton</t>
  </si>
  <si>
    <t>155 Elizabeth Stream Suite 730
North Trevor, NM 96489</t>
  </si>
  <si>
    <t>003-112-4026x39664</t>
  </si>
  <si>
    <t>thomastheresa@example.net</t>
  </si>
  <si>
    <t>Jocelyn Wong</t>
  </si>
  <si>
    <t>67535 Clayton View
Lake Matthew, NH 42919</t>
  </si>
  <si>
    <t>985.014.4545x605</t>
  </si>
  <si>
    <t>aprildavis@example.org</t>
  </si>
  <si>
    <t>Valerie Anderson</t>
  </si>
  <si>
    <t>Unit 0194 Box 8982
DPO AP 69405</t>
  </si>
  <si>
    <t>001-343-696-8913x0578</t>
  </si>
  <si>
    <t>johnnycardenas@example.net</t>
  </si>
  <si>
    <t>Jessica Shelton DDS</t>
  </si>
  <si>
    <t>92000 Lindsay Brook Apt. 558
Lake Brookemouth, NV 39229</t>
  </si>
  <si>
    <t>187.707.2495x1789</t>
  </si>
  <si>
    <t>brandon21@example.net</t>
  </si>
  <si>
    <t>William Bryant</t>
  </si>
  <si>
    <t>USS Jones
FPO AP 35987</t>
  </si>
  <si>
    <t>(594)607-4037</t>
  </si>
  <si>
    <t>lori36@example.com</t>
  </si>
  <si>
    <t>Henry Rodriguez</t>
  </si>
  <si>
    <t>7873 Mendez Mill
Lake Brenda, CA 95632</t>
  </si>
  <si>
    <t>621.752.6765x04697</t>
  </si>
  <si>
    <t>harrisonmichael@example.net</t>
  </si>
  <si>
    <t>Michelle Ross</t>
  </si>
  <si>
    <t>7385 Anthony Divide
South Kayla, MN 80961</t>
  </si>
  <si>
    <t>+1-547-731-4265x71273</t>
  </si>
  <si>
    <t>stephen23@example.org</t>
  </si>
  <si>
    <t>Diane Rodriguez</t>
  </si>
  <si>
    <t>576 Kyle Row Apt. 231
Morganchester, VT 44211</t>
  </si>
  <si>
    <t>386.561.5869</t>
  </si>
  <si>
    <t>fmiller@example.com</t>
  </si>
  <si>
    <t>Leah Mckenzie</t>
  </si>
  <si>
    <t>Unit 7234 Box 1857
DPO AE 47828</t>
  </si>
  <si>
    <t>001-285-095-7041</t>
  </si>
  <si>
    <t>dean19@example.org</t>
  </si>
  <si>
    <t>Jennifer Johnson</t>
  </si>
  <si>
    <t>8917 Michael Fields Suite 235
Markburgh, NY 04368</t>
  </si>
  <si>
    <t>656-129-7834x291</t>
  </si>
  <si>
    <t>jasmine28@example.org</t>
  </si>
  <si>
    <t>Tracy Martin</t>
  </si>
  <si>
    <t>Unit 3882 Box 7079
DPO AE 54116</t>
  </si>
  <si>
    <t>+1-936-158-8266x4626</t>
  </si>
  <si>
    <t>butleranthony@example.com</t>
  </si>
  <si>
    <t>John Reyes</t>
  </si>
  <si>
    <t>2659 Gonzalez Square
New Ivanside, HI 67581</t>
  </si>
  <si>
    <t>001-555-750-7785x700</t>
  </si>
  <si>
    <t>joel08@example.com</t>
  </si>
  <si>
    <t>Curtis Rodriguez</t>
  </si>
  <si>
    <t>6907 Hurst Harbor Suite 249
Brooksport, GA 32263</t>
  </si>
  <si>
    <t>001-887-013-3854x2762</t>
  </si>
  <si>
    <t>watkinslaurie@example.net</t>
  </si>
  <si>
    <t>Douglas Hawkins</t>
  </si>
  <si>
    <t>USS Smith
FPO AP 10772</t>
  </si>
  <si>
    <t>angelareynolds@example.net</t>
  </si>
  <si>
    <t>Tyler White</t>
  </si>
  <si>
    <t>6830 Jay Port Apt. 185
Sarahville, CT 53985</t>
  </si>
  <si>
    <t>673.139.9762x7067</t>
  </si>
  <si>
    <t>patricia29@example.com</t>
  </si>
  <si>
    <t>Benjamin Conner</t>
  </si>
  <si>
    <t>300 Trujillo Loaf
New Destiny, SD 39338</t>
  </si>
  <si>
    <t>001-435-242-5603</t>
  </si>
  <si>
    <t>kmoore@example.com</t>
  </si>
  <si>
    <t>Denise Rogers MD</t>
  </si>
  <si>
    <t>4394 Robinson Isle Suite 050
Murphyton, ND 99590</t>
  </si>
  <si>
    <t>lewisbrian@example.org</t>
  </si>
  <si>
    <t>Derek Goodman</t>
  </si>
  <si>
    <t>283 Emily Meadow
South Allison, AK 31886</t>
  </si>
  <si>
    <t>(759)382-6707x5930</t>
  </si>
  <si>
    <t>abbottbrittany@example.org</t>
  </si>
  <si>
    <t>Raymond Medina</t>
  </si>
  <si>
    <t>64183 Ricky Glen
South Taylorland, ME 02348</t>
  </si>
  <si>
    <t>505.052.5350x397</t>
  </si>
  <si>
    <t>nlopez@example.net</t>
  </si>
  <si>
    <t>Vanessa Rowe</t>
  </si>
  <si>
    <t>USNS Curry
FPO AP 47620</t>
  </si>
  <si>
    <t>(758)659-3204x35155</t>
  </si>
  <si>
    <t>janet62@example.net</t>
  </si>
  <si>
    <t>Richard Dennis</t>
  </si>
  <si>
    <t>18814 Mitchell Ridges Suite 590
Hinesview, CO 07355</t>
  </si>
  <si>
    <t>001-672-413-8860x52669</t>
  </si>
  <si>
    <t>tatemanuel@example.org</t>
  </si>
  <si>
    <t>Claudia Little</t>
  </si>
  <si>
    <t>327 Matthew Isle
Port Frederick, PA 96402</t>
  </si>
  <si>
    <t>711-252-1931x674</t>
  </si>
  <si>
    <t>emily75@example.org</t>
  </si>
  <si>
    <t>Amanda Bailey</t>
  </si>
  <si>
    <t>5495 Angela Square Apt. 010
Snowshire, CO 54457</t>
  </si>
  <si>
    <t>(211)131-2945</t>
  </si>
  <si>
    <t>jmartin@example.net</t>
  </si>
  <si>
    <t>Wyatt Holloway</t>
  </si>
  <si>
    <t>PSC 3240, Box 1719
APO AA 44396</t>
  </si>
  <si>
    <t>790-275-0026x74084</t>
  </si>
  <si>
    <t>htaylor@example.org</t>
  </si>
  <si>
    <t>Carol Carey</t>
  </si>
  <si>
    <t>1760 Jonathan Harbors Apt. 551
Jacksonland, DC 64761</t>
  </si>
  <si>
    <t>+1-128-319-5191x8341</t>
  </si>
  <si>
    <t>austin74@example.net</t>
  </si>
  <si>
    <t>Breanna Obrien</t>
  </si>
  <si>
    <t>2552 Harper Port Suite 689
Walterview, AL 24304</t>
  </si>
  <si>
    <t>020.888.1092x3530</t>
  </si>
  <si>
    <t>acosta@example.com</t>
  </si>
  <si>
    <t>Joshua Wright</t>
  </si>
  <si>
    <t>8573 Edward Drive Suite 953
Lynchton, NC 11277</t>
  </si>
  <si>
    <t>386-434-7961</t>
  </si>
  <si>
    <t>scottbrown@example.org</t>
  </si>
  <si>
    <t>Matthew Dickerson</t>
  </si>
  <si>
    <t>8131 Daniel Ferry Suite 777
New Jerryhaven, NC 60465</t>
  </si>
  <si>
    <t>nicolelove@example.net</t>
  </si>
  <si>
    <t>Corey Gonzales</t>
  </si>
  <si>
    <t>106 Stewart Crossing Apt. 166
Port David, LA 10618</t>
  </si>
  <si>
    <t>+1-627-581-6137x8813</t>
  </si>
  <si>
    <t>thorntonanthony@example.org</t>
  </si>
  <si>
    <t>Destiny Holloway</t>
  </si>
  <si>
    <t>4895 Kevin Street
Villanuevafurt, MN 27434</t>
  </si>
  <si>
    <t>+1-820-534-9236x880</t>
  </si>
  <si>
    <t>kristin11@example.com</t>
  </si>
  <si>
    <t>Lori Sanchez</t>
  </si>
  <si>
    <t>144 Martinez Spur Apt. 310
Sandraburgh, KY 20715</t>
  </si>
  <si>
    <t>882.101.8615</t>
  </si>
  <si>
    <t>kaylagood@example.com</t>
  </si>
  <si>
    <t>Todd Davis</t>
  </si>
  <si>
    <t>613 Travis Stream
Amandastad, NY 32767</t>
  </si>
  <si>
    <t>(533)813-4310</t>
  </si>
  <si>
    <t>victorlawson@example.net</t>
  </si>
  <si>
    <t>Troy Griffin</t>
  </si>
  <si>
    <t>11460 Carl Track
West Gregoryborough, CT 78313</t>
  </si>
  <si>
    <t>(767)203-9006x2894</t>
  </si>
  <si>
    <t>gutierrezscott@example.org</t>
  </si>
  <si>
    <t>Mark Franklin</t>
  </si>
  <si>
    <t>184 Dickerson Run
West Douglastown, SC 55193</t>
  </si>
  <si>
    <t>(726)544-4395x675</t>
  </si>
  <si>
    <t>steelejasmine@example.org</t>
  </si>
  <si>
    <t>Barbara Martinez</t>
  </si>
  <si>
    <t>2889 Henry Freeway Apt. 960
Freemanmouth, IL 22848</t>
  </si>
  <si>
    <t>139.903.1732x7313</t>
  </si>
  <si>
    <t>qwallace@example.com</t>
  </si>
  <si>
    <t>Janet Blair</t>
  </si>
  <si>
    <t>094 Jessica Tunnel
South William, WY 89814</t>
  </si>
  <si>
    <t>915.640.1826</t>
  </si>
  <si>
    <t>lydia63@example.org</t>
  </si>
  <si>
    <t>John Fisher</t>
  </si>
  <si>
    <t>79435 Eric Forest
Martinezshire, TX 02710</t>
  </si>
  <si>
    <t>(749)600-2894x709</t>
  </si>
  <si>
    <t>jacksonadam@example.org</t>
  </si>
  <si>
    <t>Kathy Mccoy</t>
  </si>
  <si>
    <t>USNV Hill
FPO AP 66616</t>
  </si>
  <si>
    <t>001-702-410-2839x44932</t>
  </si>
  <si>
    <t>matthewramsey@example.com</t>
  </si>
  <si>
    <t>Paul Kirby</t>
  </si>
  <si>
    <t>6318 William Port
West Nathan, VT 76784</t>
  </si>
  <si>
    <t>827.035.6656x50802</t>
  </si>
  <si>
    <t>ctownsend@example.com</t>
  </si>
  <si>
    <t>Morgan Phelps</t>
  </si>
  <si>
    <t>6539 Lawson Views
Travisstad, MI 72882</t>
  </si>
  <si>
    <t>190.203.8992</t>
  </si>
  <si>
    <t>travisjohnson@example.com</t>
  </si>
  <si>
    <t>Robert Johnson</t>
  </si>
  <si>
    <t>6769 Williams Ports
Curtisshire, VA 71248</t>
  </si>
  <si>
    <t>+1-920-028-5949x58564</t>
  </si>
  <si>
    <t>barrymark@example.org</t>
  </si>
  <si>
    <t>Stacey Hernandez</t>
  </si>
  <si>
    <t>147 Mikayla Highway Apt. 621
West Deborah, VA 05276</t>
  </si>
  <si>
    <t>332.888.6704x3923</t>
  </si>
  <si>
    <t>rebecca63@example.org</t>
  </si>
  <si>
    <t>Don Ruiz</t>
  </si>
  <si>
    <t>490 Mary Port
North James, AR 27246</t>
  </si>
  <si>
    <t>378-034-9285x917</t>
  </si>
  <si>
    <t>michaelparsons@example.org</t>
  </si>
  <si>
    <t>Rhonda Arias</t>
  </si>
  <si>
    <t>7472 Carter Cape Suite 652
West Stephanie, IA 83482</t>
  </si>
  <si>
    <t>(102)162-2737</t>
  </si>
  <si>
    <t>anthony93@example.org</t>
  </si>
  <si>
    <t>Breanna Horton</t>
  </si>
  <si>
    <t>998 Holmes Trail Apt. 367
Johnsontown, MA 91994</t>
  </si>
  <si>
    <t>928-557-7834x575</t>
  </si>
  <si>
    <t>arodriguez@example.net</t>
  </si>
  <si>
    <t>Linda Mccoy</t>
  </si>
  <si>
    <t>38102 Park Mall
North Johnfurt, NE 82945</t>
  </si>
  <si>
    <t>001-093-327-1211x8138</t>
  </si>
  <si>
    <t>michaelrandall@example.net</t>
  </si>
  <si>
    <t>Stephen Ward</t>
  </si>
  <si>
    <t>819 Crystal Flat
Henryton, ND 08310</t>
  </si>
  <si>
    <t>222-592-9705x74463</t>
  </si>
  <si>
    <t>kristinavillanueva@example.com</t>
  </si>
  <si>
    <t>Susan Shaffer</t>
  </si>
  <si>
    <t>158 Hunter River
West Melinda, OR 83615</t>
  </si>
  <si>
    <t>(184)695-4027x4582</t>
  </si>
  <si>
    <t>penatanya@example.org</t>
  </si>
  <si>
    <t>Tracy Aguilar</t>
  </si>
  <si>
    <t>535 Elizabeth Street
North Dianafurt, DC 34342</t>
  </si>
  <si>
    <t>679.926.7901x4857</t>
  </si>
  <si>
    <t>nathan10@example.net</t>
  </si>
  <si>
    <t>Katrina Wilson</t>
  </si>
  <si>
    <t>2117 White Island Apt. 153
Jenniferberg, MO 72174</t>
  </si>
  <si>
    <t>001-243-880-2019x34955</t>
  </si>
  <si>
    <t>angela33@example.org</t>
  </si>
  <si>
    <t>Sarah Barr</t>
  </si>
  <si>
    <t>66985 Debbie Underpass
New Rhonda, GA 99236</t>
  </si>
  <si>
    <t>628-208-5770</t>
  </si>
  <si>
    <t>sschroeder@example.com</t>
  </si>
  <si>
    <t>Thomas Ramsey</t>
  </si>
  <si>
    <t>94873 Campbell Way
Arthurhaven, AL 06974</t>
  </si>
  <si>
    <t>396.448.5121x2385</t>
  </si>
  <si>
    <t>david46@example.org</t>
  </si>
  <si>
    <t>Angela Robinson</t>
  </si>
  <si>
    <t>572 Lee Mall Apt. 635
West Davidton, AR 84531</t>
  </si>
  <si>
    <t>(301)921-4627x8249</t>
  </si>
  <si>
    <t>tracey00@example.net</t>
  </si>
  <si>
    <t>Brenda Contreras</t>
  </si>
  <si>
    <t>0572 Rebecca Flats Suite 487
West Daniel, WY 09421</t>
  </si>
  <si>
    <t>thomasmack@example.com</t>
  </si>
  <si>
    <t>Michael Davis</t>
  </si>
  <si>
    <t>0159 Stephanie Islands
Shawfort, NC 78765</t>
  </si>
  <si>
    <t>978-600-2908x3993</t>
  </si>
  <si>
    <t>kayla22@example.net</t>
  </si>
  <si>
    <t>Jose Peterson</t>
  </si>
  <si>
    <t>495 Emily Passage
Davisville, MA 37601</t>
  </si>
  <si>
    <t>001-354-079-0078x548</t>
  </si>
  <si>
    <t>gloverchristopher@example.org</t>
  </si>
  <si>
    <t>Nicholas Scott</t>
  </si>
  <si>
    <t>PSC 3614, Box 1581
APO AE 92102</t>
  </si>
  <si>
    <t>585-537-8930</t>
  </si>
  <si>
    <t>peter39@example.org</t>
  </si>
  <si>
    <t>Warren Pierce</t>
  </si>
  <si>
    <t>8015 Stephens Keys
Howardmouth, AK 91456</t>
  </si>
  <si>
    <t>(044)361-9377</t>
  </si>
  <si>
    <t>patricia41@example.com</t>
  </si>
  <si>
    <t>Marissa Johnson</t>
  </si>
  <si>
    <t>578 Andrew Radial
Ericahaven, KY 40218</t>
  </si>
  <si>
    <t>919-027-2549x23015</t>
  </si>
  <si>
    <t>jessicajackson@example.net</t>
  </si>
  <si>
    <t>William Black</t>
  </si>
  <si>
    <t>26559 Williams Heights
Lawsonhaven, IL 45260</t>
  </si>
  <si>
    <t>444-029-2226x2393</t>
  </si>
  <si>
    <t>pbooth@example.org</t>
  </si>
  <si>
    <t>Chelsea Lewis</t>
  </si>
  <si>
    <t>Unit 6703 Box 5074
DPO AP 03821</t>
  </si>
  <si>
    <t>(172)478-7901</t>
  </si>
  <si>
    <t>burgessgilbert@example.net</t>
  </si>
  <si>
    <t>Tracy Williams</t>
  </si>
  <si>
    <t>8673 Joshua Spur
Rachelchester, PA 63753</t>
  </si>
  <si>
    <t>001-144-884-1563</t>
  </si>
  <si>
    <t>jeremyrobinson@example.net</t>
  </si>
  <si>
    <t>Holly Turner</t>
  </si>
  <si>
    <t>0884 Jensen Point
Tuckershire, NM 85646</t>
  </si>
  <si>
    <t>(551)330-6122</t>
  </si>
  <si>
    <t>nicole56@example.net</t>
  </si>
  <si>
    <t>Margaret Owens</t>
  </si>
  <si>
    <t>9817 Perez Inlet
Larryport, NC 42112</t>
  </si>
  <si>
    <t>(203)696-2630x4158</t>
  </si>
  <si>
    <t>martinezsamantha@example.com</t>
  </si>
  <si>
    <t>William Werner</t>
  </si>
  <si>
    <t>953 Foster Valley Apt. 908
Curtisview, GA 05027</t>
  </si>
  <si>
    <t>(657)408-4857x551</t>
  </si>
  <si>
    <t>vhobbs@example.net</t>
  </si>
  <si>
    <t>Thomas Perez</t>
  </si>
  <si>
    <t>8218 Regina Creek
East Amy, RI 81593</t>
  </si>
  <si>
    <t>aboyle@example.org</t>
  </si>
  <si>
    <t>Melinda White</t>
  </si>
  <si>
    <t>1856 Brittany Throughway
Allisonchester, WY 52948</t>
  </si>
  <si>
    <t>001-311-381-4147</t>
  </si>
  <si>
    <t>susanmartin@example.org</t>
  </si>
  <si>
    <t>Sonya Hunter</t>
  </si>
  <si>
    <t>123 Wesley Falls
Ramirezside, NV 09494</t>
  </si>
  <si>
    <t>kelsey99@example.org</t>
  </si>
  <si>
    <t>Raymond Garcia MD</t>
  </si>
  <si>
    <t>03544 Cooper Mountain
Port Faithborough, ND 93453</t>
  </si>
  <si>
    <t>(064)830-9505x9431</t>
  </si>
  <si>
    <t>iterrell@example.org</t>
  </si>
  <si>
    <t>Cassandra Welch</t>
  </si>
  <si>
    <t>06020 Collins Roads Suite 231
Richardsonport, OH 82191</t>
  </si>
  <si>
    <t>260-431-2550x55632</t>
  </si>
  <si>
    <t>steven22@example.net</t>
  </si>
  <si>
    <t>Matthew Peters</t>
  </si>
  <si>
    <t>44295 Clark Terrace Suite 412
Lake Jean, HI 64208</t>
  </si>
  <si>
    <t>+1-171-664-0415x565</t>
  </si>
  <si>
    <t>david44@example.org</t>
  </si>
  <si>
    <t>Warren Wallace</t>
  </si>
  <si>
    <t>6291 Lucas Roads
Willisview, SD 05862</t>
  </si>
  <si>
    <t>(693)562-7633x337</t>
  </si>
  <si>
    <t>frank50@example.com</t>
  </si>
  <si>
    <t>Laura Duran</t>
  </si>
  <si>
    <t>91839 Ward Meadows
East Beverly, SD 21668</t>
  </si>
  <si>
    <t>(036)322-3455x213</t>
  </si>
  <si>
    <t>jenniferjenkins@example.net</t>
  </si>
  <si>
    <t>Steven Gray</t>
  </si>
  <si>
    <t>6095 Gabriel Crescent
Nataliestad, ND 70200</t>
  </si>
  <si>
    <t>311.824.8048x983</t>
  </si>
  <si>
    <t>amandaquinn@example.com</t>
  </si>
  <si>
    <t>James Henderson</t>
  </si>
  <si>
    <t>4893 Ward Summit
Port Georgeland, IN 57996</t>
  </si>
  <si>
    <t>007.316.3213</t>
  </si>
  <si>
    <t>lyonskristen@example.com</t>
  </si>
  <si>
    <t>Carolyn Simpson</t>
  </si>
  <si>
    <t>6289 Roger Manor
Phillipsport, AL 13740</t>
  </si>
  <si>
    <t>969.180.6355x4775</t>
  </si>
  <si>
    <t>kennethpatton@example.org</t>
  </si>
  <si>
    <t>Rebekah Collins</t>
  </si>
  <si>
    <t>679 David Shoals Apt. 235
Lake Beth, NV 39929</t>
  </si>
  <si>
    <t>687.242.9722x1700</t>
  </si>
  <si>
    <t>hudsonclaudia@example.org</t>
  </si>
  <si>
    <t>Laura Brown</t>
  </si>
  <si>
    <t>699 Ian Summit Suite 809
Port Kelly, MN 25605</t>
  </si>
  <si>
    <t>375-678-4630x0633</t>
  </si>
  <si>
    <t>washingtonderrick@example.net</t>
  </si>
  <si>
    <t>Whitney Whitaker</t>
  </si>
  <si>
    <t>111 Thompson Expressway
Pattersontown, KY 73554</t>
  </si>
  <si>
    <t>552-148-2422x150</t>
  </si>
  <si>
    <t>amy97@example.net</t>
  </si>
  <si>
    <t>Hailey Santos</t>
  </si>
  <si>
    <t>8484 Kathleen Falls Apt. 766
Codyview, AK 91524</t>
  </si>
  <si>
    <t>970-759-1673</t>
  </si>
  <si>
    <t>perezkenneth@example.com</t>
  </si>
  <si>
    <t>Tara Lopez</t>
  </si>
  <si>
    <t>0666 Martinez Mountain
Lake Adam, AZ 02113</t>
  </si>
  <si>
    <t>864.394.9918x0687</t>
  </si>
  <si>
    <t>charlotte43@example.com</t>
  </si>
  <si>
    <t>Samantha Blake</t>
  </si>
  <si>
    <t>26036 John Ford Suite 530
Lake Angelaburgh, MD 96450</t>
  </si>
  <si>
    <t>001-487-944-1388x26338</t>
  </si>
  <si>
    <t>maciaskatelyn@example.com</t>
  </si>
  <si>
    <t>Adrian Jackson</t>
  </si>
  <si>
    <t>1352 Allison Mill
East Thomasside, ME 17488</t>
  </si>
  <si>
    <t>+1-024-244-0671x6299</t>
  </si>
  <si>
    <t>maydennis@example.net</t>
  </si>
  <si>
    <t>David Burton</t>
  </si>
  <si>
    <t>682 Wolf Lodge Apt. 317
Michellehaven, MN 75675</t>
  </si>
  <si>
    <t>+1-154-898-2448x9893</t>
  </si>
  <si>
    <t>tracyhiggins@example.org</t>
  </si>
  <si>
    <t>Dr. Jordan Cruz MD</t>
  </si>
  <si>
    <t>879 Jimmy Crescent Apt. 078
Melissastad, MA 32748</t>
  </si>
  <si>
    <t>(333)154-8479x719</t>
  </si>
  <si>
    <t>saraward@example.com</t>
  </si>
  <si>
    <t>Lisa Cook</t>
  </si>
  <si>
    <t>23328 Michael Mills Suite 942
Kellermouth, GA 42124</t>
  </si>
  <si>
    <t>001-073-539-3052x0532</t>
  </si>
  <si>
    <t>taylorsamuel@example.com</t>
  </si>
  <si>
    <t>Molly Dickerson</t>
  </si>
  <si>
    <t>20273 Martinez Ramp Apt. 119
Port Michael, ID 06763</t>
  </si>
  <si>
    <t>001-119-875-5261x5112</t>
  </si>
  <si>
    <t>rebecca68@example.org</t>
  </si>
  <si>
    <t>Kaitlyn Tucker</t>
  </si>
  <si>
    <t>22185 Willis Fort Apt. 997
Tylerland, UT 25379</t>
  </si>
  <si>
    <t>(756)022-7264x06711</t>
  </si>
  <si>
    <t>santiagojanet@example.net</t>
  </si>
  <si>
    <t>Jonathan Green</t>
  </si>
  <si>
    <t>1962 Davis Summit
Brownshire, NM 68476</t>
  </si>
  <si>
    <t>001-949-323-0774</t>
  </si>
  <si>
    <t>conniehamilton@example.org</t>
  </si>
  <si>
    <t>Casey Brown</t>
  </si>
  <si>
    <t>6847 Wyatt Valleys Apt. 991
Stephanieville, OR 35113</t>
  </si>
  <si>
    <t>+1-320-897-0602x03038</t>
  </si>
  <si>
    <t>jonesricky@example.org</t>
  </si>
  <si>
    <t>Amy Mcconnell</t>
  </si>
  <si>
    <t>7884 Kim Summit
Parksbury, CA 49656</t>
  </si>
  <si>
    <t>644-865-8067x683</t>
  </si>
  <si>
    <t>williamsmith@example.org</t>
  </si>
  <si>
    <t>Ryan May</t>
  </si>
  <si>
    <t>152 Hailey Ramp Apt. 473
Wisemouth, GA 71808</t>
  </si>
  <si>
    <t>001-554-969-5890x418</t>
  </si>
  <si>
    <t>schmittevelyn@example.org</t>
  </si>
  <si>
    <t>Kerry Logan</t>
  </si>
  <si>
    <t>PSC 3783, Box 4943
APO AE 29128</t>
  </si>
  <si>
    <t>971.440.9942x91590</t>
  </si>
  <si>
    <t>loripena@example.net</t>
  </si>
  <si>
    <t>Linda Anthony</t>
  </si>
  <si>
    <t>74511 Caldwell Orchard Apt. 331
Lake Luis, NV 40993</t>
  </si>
  <si>
    <t>(258)596-1499</t>
  </si>
  <si>
    <t>jamesflores@example.com</t>
  </si>
  <si>
    <t>Benjamin Oliver</t>
  </si>
  <si>
    <t>42352 Jamie Plains Suite 719
Tylerfurt, DC 74033</t>
  </si>
  <si>
    <t>+1-970-894-2643x19856</t>
  </si>
  <si>
    <t>garciajennifer@example.org</t>
  </si>
  <si>
    <t>Jessica Vasquez</t>
  </si>
  <si>
    <t>97657 Eric Harbor
Lake Brandonfort, VT 10016</t>
  </si>
  <si>
    <t>gregory88@example.com</t>
  </si>
  <si>
    <t>Julian Gutierrez</t>
  </si>
  <si>
    <t>63089 Peterson Route Suite 880
Petersonstad, MI 86837</t>
  </si>
  <si>
    <t>824.834.5202</t>
  </si>
  <si>
    <t>aleonard@example.org</t>
  </si>
  <si>
    <t>Misty Dorsey</t>
  </si>
  <si>
    <t>735 Brian Divide
South Heather, OH 89259</t>
  </si>
  <si>
    <t>051.446.4644</t>
  </si>
  <si>
    <t>anthonymorris@example.com</t>
  </si>
  <si>
    <t>Cynthia Davis</t>
  </si>
  <si>
    <t>Unit 0493 Box 1727
DPO AA 04110</t>
  </si>
  <si>
    <t>(107)062-1154</t>
  </si>
  <si>
    <t>jeffreymccullough@example.org</t>
  </si>
  <si>
    <t>Mark Chavez</t>
  </si>
  <si>
    <t>29651 David Flats
Port Kristen, RI 49354</t>
  </si>
  <si>
    <t>817-124-7565x6591</t>
  </si>
  <si>
    <t>gcollins@example.org</t>
  </si>
  <si>
    <t>Christopher Miller</t>
  </si>
  <si>
    <t>PSC 8646, Box 6385
APO AA 45732</t>
  </si>
  <si>
    <t>+1-654-045-4497x763</t>
  </si>
  <si>
    <t>mark97@example.com</t>
  </si>
  <si>
    <t>Deanna Morales</t>
  </si>
  <si>
    <t>264 Reed Prairie Suite 968
East Eric, HI 42361</t>
  </si>
  <si>
    <t>047-985-6084</t>
  </si>
  <si>
    <t>ralph75@example.net</t>
  </si>
  <si>
    <t>Willie Hunt</t>
  </si>
  <si>
    <t>94227 Willis Springs Suite 683
Goodwinstad, AL 10982</t>
  </si>
  <si>
    <t>907-792-5938x24404</t>
  </si>
  <si>
    <t>smurray@example.com</t>
  </si>
  <si>
    <t>Michelle Castro</t>
  </si>
  <si>
    <t>2376 Byrd Harbor Suite 346
Morrishaven, AL 15045</t>
  </si>
  <si>
    <t>001-868-206-7436x0324</t>
  </si>
  <si>
    <t>acline@example.org</t>
  </si>
  <si>
    <t>Ashley Russell</t>
  </si>
  <si>
    <t>424 Payne Cape
South Kristineburgh, NJ 02514</t>
  </si>
  <si>
    <t>001-817-343-7566x0390</t>
  </si>
  <si>
    <t>ymartin@example.org</t>
  </si>
  <si>
    <t>Ethan Stafford</t>
  </si>
  <si>
    <t>370 Rebecca Cape
Dianeport, NH 80166</t>
  </si>
  <si>
    <t>(474)876-7237x18190</t>
  </si>
  <si>
    <t>williammarquez@example.net</t>
  </si>
  <si>
    <t>Rebecca Harper</t>
  </si>
  <si>
    <t>3732 Pennington Manor
Port Allison, NH 87424</t>
  </si>
  <si>
    <t>(399)722-3150x22951</t>
  </si>
  <si>
    <t>thomas29@example.org</t>
  </si>
  <si>
    <t>Allison Hudson</t>
  </si>
  <si>
    <t>2600 Trujillo Lodge
South Mark, AZ 04180</t>
  </si>
  <si>
    <t>001-800-670-7934x931</t>
  </si>
  <si>
    <t>melissa88@example.org</t>
  </si>
  <si>
    <t>Susan Ramirez</t>
  </si>
  <si>
    <t>417 Joan Cove
Lake Chelseahaven, MN 93393</t>
  </si>
  <si>
    <t>+1-176-319-9469x299</t>
  </si>
  <si>
    <t>staffordangela@example.com</t>
  </si>
  <si>
    <t>Jennifer Christian</t>
  </si>
  <si>
    <t>228 Jessica Path Apt. 417
New Brandonbury, GA 34032</t>
  </si>
  <si>
    <t>+1-183-012-8802x68715</t>
  </si>
  <si>
    <t>jonathan94@example.com</t>
  </si>
  <si>
    <t>Heather Ponce</t>
  </si>
  <si>
    <t>7743 Carlson Well
Thompsonland, AZ 09717</t>
  </si>
  <si>
    <t>clarkeregina@example.org</t>
  </si>
  <si>
    <t>Craig Ferguson</t>
  </si>
  <si>
    <t>9281 Hughes Fall
Port Scott, KY 07155</t>
  </si>
  <si>
    <t>095.116.7745x06107</t>
  </si>
  <si>
    <t>rbrown@example.com</t>
  </si>
  <si>
    <t>Samantha Castillo</t>
  </si>
  <si>
    <t>872 Torres River
Karenview, CO 77892</t>
  </si>
  <si>
    <t>001-011-356-9241x514</t>
  </si>
  <si>
    <t>zacharybrowning@example.com</t>
  </si>
  <si>
    <t>Brett Bradley</t>
  </si>
  <si>
    <t>34897 Charles Brooks Apt. 454
South Frankburgh, VA 37446</t>
  </si>
  <si>
    <t>001-566-260-5643</t>
  </si>
  <si>
    <t>mary53@example.com</t>
  </si>
  <si>
    <t>Brenda Duffy PhD</t>
  </si>
  <si>
    <t>51441 Coleman Throughway Suite 475
Mcdonaldview, CT 90059</t>
  </si>
  <si>
    <t>(192)456-9658</t>
  </si>
  <si>
    <t>ujones@example.com</t>
  </si>
  <si>
    <t>Christopher Maldonado</t>
  </si>
  <si>
    <t>437 Carrie Oval Suite 925
North Brittany, NV 83533</t>
  </si>
  <si>
    <t>(896)553-5704x26824</t>
  </si>
  <si>
    <t>wilkinsonshirley@example.org</t>
  </si>
  <si>
    <t>Victoria Swanson</t>
  </si>
  <si>
    <t>9069 James Road Suite 762
Jenkinsburgh, OK 04511</t>
  </si>
  <si>
    <t>+1-059-316-9523x79795</t>
  </si>
  <si>
    <t>charlesdoyle@example.com</t>
  </si>
  <si>
    <t>Karen Taylor</t>
  </si>
  <si>
    <t>02243 Jordan Views
New Kristy, NH 57277</t>
  </si>
  <si>
    <t>105-938-7731x867</t>
  </si>
  <si>
    <t>xreyes@example.org</t>
  </si>
  <si>
    <t>Morgan Lopez</t>
  </si>
  <si>
    <t>837 Ward Cove Suite 845
West Andrea, CO 52483</t>
  </si>
  <si>
    <t>(752)128-4266x08353</t>
  </si>
  <si>
    <t>fergusonsarah@example.com</t>
  </si>
  <si>
    <t>Henry Miller</t>
  </si>
  <si>
    <t>4278 Wheeler Drive
Port Heather, HI 77929</t>
  </si>
  <si>
    <t>+1-986-476-3491x94200</t>
  </si>
  <si>
    <t>christianwhite@example.net</t>
  </si>
  <si>
    <t>Angela Edwards</t>
  </si>
  <si>
    <t>95136 Harris Drive
West Tracyshire, AK 01420</t>
  </si>
  <si>
    <t>(822)906-1917</t>
  </si>
  <si>
    <t>robertsonkristine@example.com</t>
  </si>
  <si>
    <t>Manuel Sanchez</t>
  </si>
  <si>
    <t>Unit 3295 Box 7476
DPO AE 91268</t>
  </si>
  <si>
    <t>220-505-3878x069</t>
  </si>
  <si>
    <t>alarson@example.org</t>
  </si>
  <si>
    <t>Elizabeth Ramirez</t>
  </si>
  <si>
    <t>02939 Katherine Dale
Merrittville, KY 45514</t>
  </si>
  <si>
    <t>898.371.6794x3118</t>
  </si>
  <si>
    <t>jackiemartin@example.com</t>
  </si>
  <si>
    <t>Darlene Lane</t>
  </si>
  <si>
    <t>735 Ali Mountains Suite 102
Reynoldsmouth, SD 03834</t>
  </si>
  <si>
    <t>elizabethmorris@example.com</t>
  </si>
  <si>
    <t>Paul Jackson</t>
  </si>
  <si>
    <t>320 Bell Parkway Apt. 972
Port Danielleville, IA 29817</t>
  </si>
  <si>
    <t>474.277.5459x78107</t>
  </si>
  <si>
    <t>sshields@example.com</t>
  </si>
  <si>
    <t>Steven Ross</t>
  </si>
  <si>
    <t>245 Olivia Canyon Apt. 805
Keithtown, MO 25542</t>
  </si>
  <si>
    <t>alex63@example.org</t>
  </si>
  <si>
    <t>Jerome Boyer</t>
  </si>
  <si>
    <t>27539 Dickerson Summit
West Jennifer, MT 56901</t>
  </si>
  <si>
    <t>+1-856-819-5030x38884</t>
  </si>
  <si>
    <t>harnold@example.com</t>
  </si>
  <si>
    <t>Sherri Garcia</t>
  </si>
  <si>
    <t>6658 Michael Route Apt. 869
Schmidttown, DE 87013</t>
  </si>
  <si>
    <t>carlosbrown@example.net</t>
  </si>
  <si>
    <t>Jonathan Burgess</t>
  </si>
  <si>
    <t>4899 Sanchez Field Apt. 167
East Elizabeth, PA 79160</t>
  </si>
  <si>
    <t>+1-973-544-3327x24184</t>
  </si>
  <si>
    <t>orasmussen@example.com</t>
  </si>
  <si>
    <t>Andrea Jimenez</t>
  </si>
  <si>
    <t>005 Hill Square
East Robert, IN 13722</t>
  </si>
  <si>
    <t>001-043-161-6492x858</t>
  </si>
  <si>
    <t>kevinhowell@example.org</t>
  </si>
  <si>
    <t>Sarah Simon</t>
  </si>
  <si>
    <t>7091 Tran Divide Apt. 633
Amberstad, MD 02428</t>
  </si>
  <si>
    <t>120-843-6832x6371</t>
  </si>
  <si>
    <t>gutierrezchristopher@example.org</t>
  </si>
  <si>
    <t>Michael Mills</t>
  </si>
  <si>
    <t>25172 Williams Landing
West Corey, WA 70910</t>
  </si>
  <si>
    <t>(069)657-5982</t>
  </si>
  <si>
    <t>lorimiller@example.net</t>
  </si>
  <si>
    <t>Allison Arnold</t>
  </si>
  <si>
    <t>502 Ryan River Suite 231
Chavezhaven, SC 58027</t>
  </si>
  <si>
    <t>663.140.1249</t>
  </si>
  <si>
    <t>welchjoseph@example.org</t>
  </si>
  <si>
    <t>John Dougherty</t>
  </si>
  <si>
    <t>14444 Davis Mount Apt. 343
Brownport, WA 39191</t>
  </si>
  <si>
    <t>376.222.1675x245</t>
  </si>
  <si>
    <t>johnjohnson@example.net</t>
  </si>
  <si>
    <t>Justin Conley</t>
  </si>
  <si>
    <t>37137 Sanchez Glens
East Robert, AK 10612</t>
  </si>
  <si>
    <t>ucollins@example.net</t>
  </si>
  <si>
    <t>Paula Steele</t>
  </si>
  <si>
    <t>91819 Melissa Forge
Higginsbury, AL 81335</t>
  </si>
  <si>
    <t>(319)836-2806x190</t>
  </si>
  <si>
    <t>mallory90@example.net</t>
  </si>
  <si>
    <t>Keith Hutchinson</t>
  </si>
  <si>
    <t>0211 Wilkinson Freeway Apt. 417
Carterside, GA 87137</t>
  </si>
  <si>
    <t>190.792.2035x260</t>
  </si>
  <si>
    <t>bprice@example.org</t>
  </si>
  <si>
    <t>Ashley Howard</t>
  </si>
  <si>
    <t>2787 Heather Forest Suite 348
Port Richard, OR 28969</t>
  </si>
  <si>
    <t>269.892.2831x153</t>
  </si>
  <si>
    <t>nicole83@example.net</t>
  </si>
  <si>
    <t>Thomas Hammond</t>
  </si>
  <si>
    <t>910 Stephen Meadows
South Alexanderfort, SD 90870</t>
  </si>
  <si>
    <t>(573)260-9731</t>
  </si>
  <si>
    <t>lewisseth@example.org</t>
  </si>
  <si>
    <t>Tommy Cain</t>
  </si>
  <si>
    <t>USCGC Williams
FPO AA 77357</t>
  </si>
  <si>
    <t>001-805-989-5028x9261</t>
  </si>
  <si>
    <t>robertsashley@example.com</t>
  </si>
  <si>
    <t>Melanie Edwards</t>
  </si>
  <si>
    <t>84823 Ashley Mountains
North Allison, MO 58658</t>
  </si>
  <si>
    <t>855.320.4694</t>
  </si>
  <si>
    <t>xsmith@example.com</t>
  </si>
  <si>
    <t>Greg Johnson</t>
  </si>
  <si>
    <t>1737 Long Junctions Apt. 249
West Robertport, AL 76572</t>
  </si>
  <si>
    <t>983.649.7958</t>
  </si>
  <si>
    <t>richardsonbrian@example.com</t>
  </si>
  <si>
    <t>Kelly Holmes</t>
  </si>
  <si>
    <t>728 Greene Mall Suite 146
Simmonsport, MS 78591</t>
  </si>
  <si>
    <t>327.758.4645x51192</t>
  </si>
  <si>
    <t>hwilliams@example.org</t>
  </si>
  <si>
    <t>Kim Sharp</t>
  </si>
  <si>
    <t>77784 Kimberly Knoll
Whitemouth, KS 91160</t>
  </si>
  <si>
    <t>+1-313-982-3276x1866</t>
  </si>
  <si>
    <t>christopherosborn@example.com</t>
  </si>
  <si>
    <t>Mrs. Amy Warner</t>
  </si>
  <si>
    <t>304 Colleen Trafficway
Sheaview, VT 40747</t>
  </si>
  <si>
    <t>001-412-468-9006</t>
  </si>
  <si>
    <t>shirley72@example.net</t>
  </si>
  <si>
    <t>Phillip Vaughan</t>
  </si>
  <si>
    <t>Unit 7299 Box 1457
DPO AE 09004</t>
  </si>
  <si>
    <t>+1-305-172-6456x552</t>
  </si>
  <si>
    <t>nicolemarshall@example.com</t>
  </si>
  <si>
    <t>Stephen English</t>
  </si>
  <si>
    <t>783 William Harbors
East Dorismouth, MS 38537</t>
  </si>
  <si>
    <t>881.022.3644</t>
  </si>
  <si>
    <t>josephmoore@example.org</t>
  </si>
  <si>
    <t>Michael Allen</t>
  </si>
  <si>
    <t>664 Thomas Grove Suite 339
Paulshire, NY 22036</t>
  </si>
  <si>
    <t>(191)755-3644</t>
  </si>
  <si>
    <t>virginiajones@example.com</t>
  </si>
  <si>
    <t>Charles Sanchez</t>
  </si>
  <si>
    <t>957 Dean Summit
Lake Michaelhaven, MD 03284</t>
  </si>
  <si>
    <t>(504)640-9048x32313</t>
  </si>
  <si>
    <t>williamlee@example.org</t>
  </si>
  <si>
    <t>Tiffany Williams</t>
  </si>
  <si>
    <t>7019 Reginald Mount
Smithburgh, WY 89427</t>
  </si>
  <si>
    <t>beth02@example.net</t>
  </si>
  <si>
    <t>Jenna Allen</t>
  </si>
  <si>
    <t>4500 Brian Crest Apt. 305
East Donna, MD 32830</t>
  </si>
  <si>
    <t>+1-167-996-3346x6650</t>
  </si>
  <si>
    <t>jday@example.net</t>
  </si>
  <si>
    <t>Nathaniel Mueller</t>
  </si>
  <si>
    <t>5623 Gutierrez Manor
West Aaronfort, SD 99684</t>
  </si>
  <si>
    <t>(586)817-7253</t>
  </si>
  <si>
    <t>lawsonjonathan@example.net</t>
  </si>
  <si>
    <t>Brandon Robertson</t>
  </si>
  <si>
    <t>USNV Branch
FPO AE 44518</t>
  </si>
  <si>
    <t>+1-178-017-1498x6919</t>
  </si>
  <si>
    <t>jking@example.net</t>
  </si>
  <si>
    <t>Daniel Li</t>
  </si>
  <si>
    <t>7871 Carson Curve
Kimberlybury, NE 31887</t>
  </si>
  <si>
    <t>(652)381-4888</t>
  </si>
  <si>
    <t>joseph81@example.org</t>
  </si>
  <si>
    <t>Kelly Davis</t>
  </si>
  <si>
    <t>9185 Stephanie Loop
Cruzstad, NE 92196</t>
  </si>
  <si>
    <t>567.537.9372</t>
  </si>
  <si>
    <t>john48@example.org</t>
  </si>
  <si>
    <t>Kyle Anderson</t>
  </si>
  <si>
    <t>930 Wheeler Extension Apt. 071
South Johnstad, FL 27515</t>
  </si>
  <si>
    <t>+1-369-215-3703x128</t>
  </si>
  <si>
    <t>christopherhernandez@example.org</t>
  </si>
  <si>
    <t>James James</t>
  </si>
  <si>
    <t>4064 Logan Extensions
East Pamelachester, MN 21716</t>
  </si>
  <si>
    <t>183.295.9020x86079</t>
  </si>
  <si>
    <t>danabaker@example.net</t>
  </si>
  <si>
    <t>John Rodriguez</t>
  </si>
  <si>
    <t>58668 Williams Plain
Vaughanshire, ME 73392</t>
  </si>
  <si>
    <t>(828)969-8875</t>
  </si>
  <si>
    <t>jamesrodriguez@example.com</t>
  </si>
  <si>
    <t>Jessica Saunders</t>
  </si>
  <si>
    <t>Unit 7749 Box 2251
DPO AE 51946</t>
  </si>
  <si>
    <t>369.750.0784x56963</t>
  </si>
  <si>
    <t>hansonlinda@example.com</t>
  </si>
  <si>
    <t>Debra Williams</t>
  </si>
  <si>
    <t>323 Cameron Divide
East Williamside, ND 35380</t>
  </si>
  <si>
    <t>183.047.3185x48714</t>
  </si>
  <si>
    <t>jmorales@example.org</t>
  </si>
  <si>
    <t>David Garcia DDS</t>
  </si>
  <si>
    <t>8460 Christopher Locks Apt. 052
East Amandaberg, PA 80208</t>
  </si>
  <si>
    <t>+1-430-026-3973x99244</t>
  </si>
  <si>
    <t>gmartinez@example.com</t>
  </si>
  <si>
    <t>Paul Anderson</t>
  </si>
  <si>
    <t>758 Lisa Passage
West Alexis, ND 80819</t>
  </si>
  <si>
    <t>001-353-165-8790</t>
  </si>
  <si>
    <t>russovalerie@example.com</t>
  </si>
  <si>
    <t>Alejandro Morgan</t>
  </si>
  <si>
    <t>PSC 6801, Box 0888
APO AP 86099</t>
  </si>
  <si>
    <t>allendiaz@example.net</t>
  </si>
  <si>
    <t>Joel Peterson Jr.</t>
  </si>
  <si>
    <t>2194 Beth Parks
Thomasview, DE 88339</t>
  </si>
  <si>
    <t>(402)698-5970x02419</t>
  </si>
  <si>
    <t>daisywhite@example.org</t>
  </si>
  <si>
    <t>Jamie Porter</t>
  </si>
  <si>
    <t>Unit 0361 Box 5964
DPO AP 19122</t>
  </si>
  <si>
    <t>120.907.0689</t>
  </si>
  <si>
    <t>pamela62@example.com</t>
  </si>
  <si>
    <t>Tara Calderon</t>
  </si>
  <si>
    <t>USCGC Davidson
FPO AE 66102</t>
  </si>
  <si>
    <t>srivera@example.org</t>
  </si>
  <si>
    <t>Jeremy Williams</t>
  </si>
  <si>
    <t>818 Perry Parkway Suite 199
East Jerryville, IA 36069</t>
  </si>
  <si>
    <t>874.582.2112</t>
  </si>
  <si>
    <t>richmondvictoria@example.org</t>
  </si>
  <si>
    <t>Jared Mcguire</t>
  </si>
  <si>
    <t>33376 Nicholson Row Apt. 064
Port Kaylaside, DC 20191</t>
  </si>
  <si>
    <t>001-293-614-9828x139</t>
  </si>
  <si>
    <t>nchen@example.org</t>
  </si>
  <si>
    <t>Anna Williams</t>
  </si>
  <si>
    <t>944 Rhodes Via Suite 526
Henrybury, MD 52483</t>
  </si>
  <si>
    <t>andrew68@example.com</t>
  </si>
  <si>
    <t>Peter Schaefer</t>
  </si>
  <si>
    <t>5083 Kristina Loop
Perezfurt, TX 78567</t>
  </si>
  <si>
    <t>(601)507-2246x55486</t>
  </si>
  <si>
    <t>grayalyssa@example.org</t>
  </si>
  <si>
    <t>Meagan Cohen</t>
  </si>
  <si>
    <t>69090 Daniel Falls Apt. 332
East Lisaborough, DC 71242</t>
  </si>
  <si>
    <t>615.557.9024</t>
  </si>
  <si>
    <t>laura08@example.net</t>
  </si>
  <si>
    <t>Kevin Ramsey</t>
  </si>
  <si>
    <t>169 Henderson Parkways
Shannonmouth, NE 74868</t>
  </si>
  <si>
    <t>martinezbrandon@example.com</t>
  </si>
  <si>
    <t>John Smith</t>
  </si>
  <si>
    <t>Unit 8293 Box 3537
DPO AE 71752</t>
  </si>
  <si>
    <t>822.489.8908</t>
  </si>
  <si>
    <t>lestersusan@example.org</t>
  </si>
  <si>
    <t>Brandy Madden</t>
  </si>
  <si>
    <t>992 Marks Wells Suite 267
Lewisshire, NJ 81520</t>
  </si>
  <si>
    <t>763.851.8907</t>
  </si>
  <si>
    <t>christopherjones@example.org</t>
  </si>
  <si>
    <t>Dawn Chapman</t>
  </si>
  <si>
    <t>9010 Bean Dam
Lake Michaelview, MI 22295</t>
  </si>
  <si>
    <t>174-387-8941</t>
  </si>
  <si>
    <t>briggsanita@example.org</t>
  </si>
  <si>
    <t>Margaret Miller</t>
  </si>
  <si>
    <t>465 Brett Bypass
Danielton, FL 22100</t>
  </si>
  <si>
    <t>(716)556-4409</t>
  </si>
  <si>
    <t>kenneth71@example.org</t>
  </si>
  <si>
    <t>Sarah Dickerson</t>
  </si>
  <si>
    <t>4546 Heather Parkways
West Courtney, VT 11196</t>
  </si>
  <si>
    <t>176.697.5894</t>
  </si>
  <si>
    <t>watsonjames@example.com</t>
  </si>
  <si>
    <t>Cody Smith</t>
  </si>
  <si>
    <t>8764 Lewis Haven
New Kyleside, WA 18509</t>
  </si>
  <si>
    <t>+1-996-989-7372x4244</t>
  </si>
  <si>
    <t>ilewis@example.net</t>
  </si>
  <si>
    <t>James Holden</t>
  </si>
  <si>
    <t>661 Heather Bypass Apt. 757
Kellieshire, MI 67485</t>
  </si>
  <si>
    <t>344.953.5146</t>
  </si>
  <si>
    <t>donald09@example.com</t>
  </si>
  <si>
    <t>Mrs. Julie Hickman</t>
  </si>
  <si>
    <t>Unit 9545 Box 3904
DPO AE 23872</t>
  </si>
  <si>
    <t>070-239-0067x29159</t>
  </si>
  <si>
    <t>gsanford@example.org</t>
  </si>
  <si>
    <t>Kathryn Gibbs</t>
  </si>
  <si>
    <t>9488 Elaine Court
New Brian, AL 78168</t>
  </si>
  <si>
    <t>382-716-6502x9233</t>
  </si>
  <si>
    <t>valerieramsey@example.net</t>
  </si>
  <si>
    <t>Melissa Smith</t>
  </si>
  <si>
    <t>PSC 9680, Box 8007
APO AE 65624</t>
  </si>
  <si>
    <t>mhall@example.com</t>
  </si>
  <si>
    <t>Brooke Hall</t>
  </si>
  <si>
    <t>60551 Allen Place Suite 161
West Caseyland, NJ 06386</t>
  </si>
  <si>
    <t>498.488.6368</t>
  </si>
  <si>
    <t>natashadiaz@example.org</t>
  </si>
  <si>
    <t>Tracy Webster</t>
  </si>
  <si>
    <t>44340 Henry Run Apt. 343
Morrisonstad, AK 29467</t>
  </si>
  <si>
    <t>moralesamber@example.net</t>
  </si>
  <si>
    <t>Kayla Mccall</t>
  </si>
  <si>
    <t>50862 Clarke Burgs Suite 058
Jacksonborough, WI 54471</t>
  </si>
  <si>
    <t>433-896-2153x11532</t>
  </si>
  <si>
    <t>troy84@example.net</t>
  </si>
  <si>
    <t>Charles Blake</t>
  </si>
  <si>
    <t>6984 Danielle Circle Suite 902
Lake Jacobborough, ME 90954</t>
  </si>
  <si>
    <t>(265)083-7808x22804</t>
  </si>
  <si>
    <t>oolson@example.org</t>
  </si>
  <si>
    <t>Lisa Jones</t>
  </si>
  <si>
    <t>1572 John Rest Suite 036
North Carrie, MO 22861</t>
  </si>
  <si>
    <t>001-265-595-4910x765</t>
  </si>
  <si>
    <t>butleralexandra@example.com</t>
  </si>
  <si>
    <t>Sara Hull</t>
  </si>
  <si>
    <t>7320 Lori Flat Suite 745
North Kyleland, MI 75912</t>
  </si>
  <si>
    <t>(698)619-3606x97470</t>
  </si>
  <si>
    <t>jeffery27@example.net</t>
  </si>
  <si>
    <t>Kathy Rodriguez</t>
  </si>
  <si>
    <t>833 Rodney Islands Suite 290
Lake Krystal, FL 23577</t>
  </si>
  <si>
    <t>779.208.0814x30671</t>
  </si>
  <si>
    <t>shannonyates@example.net</t>
  </si>
  <si>
    <t>Eric Boyd</t>
  </si>
  <si>
    <t>828 Davis Highway
Barrettburgh, OH 41449</t>
  </si>
  <si>
    <t>843.177.9284</t>
  </si>
  <si>
    <t>amybryant@example.com</t>
  </si>
  <si>
    <t>Vanessa Romero</t>
  </si>
  <si>
    <t>2183 Kimberly Pines Suite 885
Robertton, VA 33779</t>
  </si>
  <si>
    <t>sheilamckee@example.net</t>
  </si>
  <si>
    <t>Jerry Sanchez</t>
  </si>
  <si>
    <t>4694 Melanie Glens Apt. 562
North Clarence, IL 91268</t>
  </si>
  <si>
    <t>(597)558-4961x1343</t>
  </si>
  <si>
    <t>ysanchez@example.net</t>
  </si>
  <si>
    <t>Donald Oliver</t>
  </si>
  <si>
    <t>93382 Woods Villages
Michaelville, NM 16997</t>
  </si>
  <si>
    <t>+1-599-040-7437x32492</t>
  </si>
  <si>
    <t>sullivanemily@example.net</t>
  </si>
  <si>
    <t>Sydney Shelton</t>
  </si>
  <si>
    <t>564 Townsend Lodge
Wadeburgh, NJ 97184</t>
  </si>
  <si>
    <t>256.522.9674x59785</t>
  </si>
  <si>
    <t>mark05@example.org</t>
  </si>
  <si>
    <t>Andrew Wolfe</t>
  </si>
  <si>
    <t>Unit 4598 Box 9002
DPO AP 48062</t>
  </si>
  <si>
    <t>985.891.7211</t>
  </si>
  <si>
    <t>vanessa23@example.com</t>
  </si>
  <si>
    <t>James Henry</t>
  </si>
  <si>
    <t>USNV Flores
FPO AE 72874</t>
  </si>
  <si>
    <t>001-633-223-2161x638</t>
  </si>
  <si>
    <t>anthony51@example.net</t>
  </si>
  <si>
    <t>Linda Martinez</t>
  </si>
  <si>
    <t>PSC 6330, Box 3260
APO AE 54021</t>
  </si>
  <si>
    <t>001-960-709-4053</t>
  </si>
  <si>
    <t>sheriwilliams@example.com</t>
  </si>
  <si>
    <t>Jennifer Cooper</t>
  </si>
  <si>
    <t>3614 Derek Avenue
Sarahtown, IA 43391</t>
  </si>
  <si>
    <t>+1-903-626-8732x17873</t>
  </si>
  <si>
    <t>paulaunderwood@example.net</t>
  </si>
  <si>
    <t>Ellen Flowers</t>
  </si>
  <si>
    <t>12138 Tristan Parkways
South Lisa, CO 98750</t>
  </si>
  <si>
    <t>974.422.0169x23870</t>
  </si>
  <si>
    <t>patrickmendez@example.net</t>
  </si>
  <si>
    <t>Allison Thompson</t>
  </si>
  <si>
    <t>32568 Barbara Trail Suite 384
South Timothyport, MT 88188</t>
  </si>
  <si>
    <t>(342)570-6950x635</t>
  </si>
  <si>
    <t>kblack@example.com</t>
  </si>
  <si>
    <t>Trevor Mays</t>
  </si>
  <si>
    <t>7834 John Centers Suite 805
Port Nicolebury, RI 89897</t>
  </si>
  <si>
    <t>651-560-9759x7636</t>
  </si>
  <si>
    <t>lgross@example.com</t>
  </si>
  <si>
    <t>David Wilson</t>
  </si>
  <si>
    <t>3032 Sharp Via
Murphyside, IN 62206</t>
  </si>
  <si>
    <t>111-363-8561x5274</t>
  </si>
  <si>
    <t>garymarquez@example.com</t>
  </si>
  <si>
    <t>Matthew Pearson</t>
  </si>
  <si>
    <t>37685 Francis Square
Sanchezstad, WY 10137</t>
  </si>
  <si>
    <t>013.151.1298</t>
  </si>
  <si>
    <t>lance20@example.org</t>
  </si>
  <si>
    <t>81719 Heather Lock
North Ana, AL 51276</t>
  </si>
  <si>
    <t>259-615-1050x194</t>
  </si>
  <si>
    <t>stevenshields@example.com</t>
  </si>
  <si>
    <t>Russell Thomas</t>
  </si>
  <si>
    <t>04134 Bailey Forest Suite 706
Garyport, MT 77968</t>
  </si>
  <si>
    <t>(716)193-0617x3164</t>
  </si>
  <si>
    <t>urussell@example.net</t>
  </si>
  <si>
    <t>Diane Mills</t>
  </si>
  <si>
    <t>6885 Carl Spring
Port Michaelburgh, MA 40316</t>
  </si>
  <si>
    <t>001-003-891-8308x5707</t>
  </si>
  <si>
    <t>ritterjoseph@example.org</t>
  </si>
  <si>
    <t>Joshua Long</t>
  </si>
  <si>
    <t>8365 Ray Shoals
Port Wendy, AZ 94352</t>
  </si>
  <si>
    <t>(880)842-1229x099</t>
  </si>
  <si>
    <t>megan68@example.org</t>
  </si>
  <si>
    <t>Miss Tina Crane</t>
  </si>
  <si>
    <t>749 Flores Wall Suite 500
Durhamton, NH 67183</t>
  </si>
  <si>
    <t>(482)006-5666x99750</t>
  </si>
  <si>
    <t>gonzalezwilliam@example.com</t>
  </si>
  <si>
    <t>Mrs. Michele Campbell</t>
  </si>
  <si>
    <t>399 Sanchez Ferry
Barryberg, AK 49178</t>
  </si>
  <si>
    <t>(826)350-5716</t>
  </si>
  <si>
    <t>williamsdaniel@example.com</t>
  </si>
  <si>
    <t>Katrina Guerrero</t>
  </si>
  <si>
    <t>0477 Mary Plains Apt. 537
Ortizfort, NJ 62995</t>
  </si>
  <si>
    <t>431.523.9929</t>
  </si>
  <si>
    <t>zwilliams@example.net</t>
  </si>
  <si>
    <t>Matthew Martin</t>
  </si>
  <si>
    <t>0537 Caitlin Spring
Adamsburgh, FL 34907</t>
  </si>
  <si>
    <t>jonathan82@example.com</t>
  </si>
  <si>
    <t>Diana Hodge</t>
  </si>
  <si>
    <t>7240 Teresa Square Apt. 749
Melissastad, AK 02296</t>
  </si>
  <si>
    <t>824-980-7581x127</t>
  </si>
  <si>
    <t>marc76@example.com</t>
  </si>
  <si>
    <t>Kimberly Martin</t>
  </si>
  <si>
    <t>490 Edwards Crossing Suite 882
Anthonyshire, IN 40407</t>
  </si>
  <si>
    <t>027-412-0699x121</t>
  </si>
  <si>
    <t>znguyen@example.org</t>
  </si>
  <si>
    <t>Karla Bennett</t>
  </si>
  <si>
    <t>93890 Michelle Stravenue Suite 954
New Baileyfort, PA 84741</t>
  </si>
  <si>
    <t>001-447-047-0607x2860</t>
  </si>
  <si>
    <t>tsmith@example.org</t>
  </si>
  <si>
    <t>Angela Summers</t>
  </si>
  <si>
    <t>7173 Tyler Points
Jasonborough, NJ 21221</t>
  </si>
  <si>
    <t>001-308-876-2412x0616</t>
  </si>
  <si>
    <t>mirandapowell@example.com</t>
  </si>
  <si>
    <t>Christian Paul</t>
  </si>
  <si>
    <t>USNV Clark
FPO AE 91271</t>
  </si>
  <si>
    <t>247.345.6509</t>
  </si>
  <si>
    <t>barberdaniel@example.com</t>
  </si>
  <si>
    <t>8435 King Ranch Suite 663
Nicholemouth, DC 78266</t>
  </si>
  <si>
    <t>036-910-3969x01677</t>
  </si>
  <si>
    <t>taylorrhonda@example.com</t>
  </si>
  <si>
    <t>Lindsay Cohen</t>
  </si>
  <si>
    <t>04403 Tracy Glens Suite 481
Andreaside, VT 93513</t>
  </si>
  <si>
    <t>749.221.2042x1672</t>
  </si>
  <si>
    <t>arthurpeters@example.net</t>
  </si>
  <si>
    <t>Erin Moore</t>
  </si>
  <si>
    <t>29819 Valdez Wall Apt. 227
East Darren, OK 70715</t>
  </si>
  <si>
    <t>487.964.8656x114</t>
  </si>
  <si>
    <t>solisjeffery@example.net</t>
  </si>
  <si>
    <t>Gregory Sanchez</t>
  </si>
  <si>
    <t>3675 Wright Rue
Petersonfurt, GA 35017</t>
  </si>
  <si>
    <t>001-699-897-7421x2378</t>
  </si>
  <si>
    <t>bsparks@example.org</t>
  </si>
  <si>
    <t>Megan Sweeney</t>
  </si>
  <si>
    <t>7424 Jeffrey Islands
Portermouth, IN 56237</t>
  </si>
  <si>
    <t>igallegos@example.com</t>
  </si>
  <si>
    <t>Kyle Hicks</t>
  </si>
  <si>
    <t>136 Brian Route Suite 671
Kennethview, CA 75994</t>
  </si>
  <si>
    <t>111.007.7065x63946</t>
  </si>
  <si>
    <t>shane25@example.com</t>
  </si>
  <si>
    <t>Brittany Chavez</t>
  </si>
  <si>
    <t>Unit 6386 Box 5819
DPO AP 30573</t>
  </si>
  <si>
    <t>+1-746-231-5813x9786</t>
  </si>
  <si>
    <t>wcooper@example.org</t>
  </si>
  <si>
    <t>Debra Stewart</t>
  </si>
  <si>
    <t>43146 Ford Fort
North Andrewchester, OK 52818</t>
  </si>
  <si>
    <t>277.581.2522x863</t>
  </si>
  <si>
    <t>becky48@example.com</t>
  </si>
  <si>
    <t>Andrew Reyes</t>
  </si>
  <si>
    <t>PSC 9351, Box 9041
APO AA 81650</t>
  </si>
  <si>
    <t>001-601-780-5116</t>
  </si>
  <si>
    <t>ffarmer@example.net</t>
  </si>
  <si>
    <t>Charles Smith</t>
  </si>
  <si>
    <t>6880 Austin Underpass
West Thomastown, NJ 66697</t>
  </si>
  <si>
    <t>+1-202-790-3772x860</t>
  </si>
  <si>
    <t>grace76@example.com</t>
  </si>
  <si>
    <t>Louis Mcdonald</t>
  </si>
  <si>
    <t>236 Butler Alley Suite 938
Kirkchester, VT 30783</t>
  </si>
  <si>
    <t>kathleenkelley@example.com</t>
  </si>
  <si>
    <t>Rhonda Byrd</t>
  </si>
  <si>
    <t>15764 Beck Station
Mariaburgh, SD 14511</t>
  </si>
  <si>
    <t>+1-556-296-9995x0469</t>
  </si>
  <si>
    <t>jeremy12@example.com</t>
  </si>
  <si>
    <t>Monica Pacheco</t>
  </si>
  <si>
    <t>55128 Brady Circles
East Yolanda, MO 92989</t>
  </si>
  <si>
    <t>001-342-600-9919x424</t>
  </si>
  <si>
    <t>afarrell@example.net</t>
  </si>
  <si>
    <t>Daniel Herrera</t>
  </si>
  <si>
    <t>876 Sharp Shores Apt. 790
East Ronaldton, MO 06506</t>
  </si>
  <si>
    <t>281.273.9318</t>
  </si>
  <si>
    <t>brian03@example.com</t>
  </si>
  <si>
    <t>Morgan Watson</t>
  </si>
  <si>
    <t>966 Luna Avenue
Port Kimberlystad, CA 14658</t>
  </si>
  <si>
    <t>001-618-583-4400</t>
  </si>
  <si>
    <t>richardcoffey@example.org</t>
  </si>
  <si>
    <t>Christopher Roberts</t>
  </si>
  <si>
    <t>95066 Cummings Ford Suite 653
Hunterview, CA 73494</t>
  </si>
  <si>
    <t>217.976.0274</t>
  </si>
  <si>
    <t>cassie75@example.com</t>
  </si>
  <si>
    <t>Mrs. Rebecca Figueroa</t>
  </si>
  <si>
    <t>5302 Miller Pine Apt. 714
West Wesleytown, SD 22329</t>
  </si>
  <si>
    <t>649-526-9607</t>
  </si>
  <si>
    <t>ksantiago@example.net</t>
  </si>
  <si>
    <t>Audrey Carlson</t>
  </si>
  <si>
    <t>976 Stephen Isle
South Reginaldfurt, VA 48616</t>
  </si>
  <si>
    <t>+1-877-410-2509x12481</t>
  </si>
  <si>
    <t>leah18@example.net</t>
  </si>
  <si>
    <t>Joy Gibson</t>
  </si>
  <si>
    <t>708 Christopher Highway Suite 657
West Robertchester, AR 83066</t>
  </si>
  <si>
    <t>614.463.8183x316</t>
  </si>
  <si>
    <t>yatesjustin@example.org</t>
  </si>
  <si>
    <t>Erin Andrews</t>
  </si>
  <si>
    <t>49942 Reed Throughway
Huntside, IA 14856</t>
  </si>
  <si>
    <t>072.842.5950x05289</t>
  </si>
  <si>
    <t>fhughes@example.org</t>
  </si>
  <si>
    <t>Jacob Hughes</t>
  </si>
  <si>
    <t>01446 Oliver Station
West Erin, NE 86333</t>
  </si>
  <si>
    <t>001-312-104-2059</t>
  </si>
  <si>
    <t>karen59@example.com</t>
  </si>
  <si>
    <t>Theresa Pearson</t>
  </si>
  <si>
    <t>85615 Schmidt Creek
South Christyside, VA 93433</t>
  </si>
  <si>
    <t>(489)553-8858x9220</t>
  </si>
  <si>
    <t>idaniels@example.com</t>
  </si>
  <si>
    <t>Jennifer Munoz</t>
  </si>
  <si>
    <t>890 Nichols Oval
New David, MI 85931</t>
  </si>
  <si>
    <t>michaelwatkins@example.com</t>
  </si>
  <si>
    <t>Michelle Small</t>
  </si>
  <si>
    <t>73602 Meyer Meadows
Bethview, MI 57191</t>
  </si>
  <si>
    <t>+1-163-907-6002x45083</t>
  </si>
  <si>
    <t>lauren25@example.com</t>
  </si>
  <si>
    <t>Mckenzie Carroll</t>
  </si>
  <si>
    <t>343 Beck Harbors Apt. 626
New Jeffrey, UT 58918</t>
  </si>
  <si>
    <t>luisdickson@example.net</t>
  </si>
  <si>
    <t>Christopher Garcia</t>
  </si>
  <si>
    <t>99644 Luna Locks
North Patrick, NJ 80328</t>
  </si>
  <si>
    <t>416-332-6374x3196</t>
  </si>
  <si>
    <t>garciaseth@example.com</t>
  </si>
  <si>
    <t>Jennifer Clark</t>
  </si>
  <si>
    <t>72953 Phillips Cliff
Kaylamouth, NV 63852</t>
  </si>
  <si>
    <t>580.350.9977</t>
  </si>
  <si>
    <t>qward@example.net</t>
  </si>
  <si>
    <t>Julie Dillon</t>
  </si>
  <si>
    <t>USS Tran
FPO AP 44208</t>
  </si>
  <si>
    <t>001-772-836-0680x5101</t>
  </si>
  <si>
    <t>kyle09@example.net</t>
  </si>
  <si>
    <t>Seth Lawrence</t>
  </si>
  <si>
    <t>Unit 7164 Box 1596
DPO AA 80424</t>
  </si>
  <si>
    <t>nmontoya@example.org</t>
  </si>
  <si>
    <t>Travis Scott</t>
  </si>
  <si>
    <t>268 Davidson Cliff Apt. 499
North Judith, MN 06406</t>
  </si>
  <si>
    <t>001-235-351-5108x13673</t>
  </si>
  <si>
    <t>cooksheryl@example.com</t>
  </si>
  <si>
    <t>Kara Casey</t>
  </si>
  <si>
    <t>56591 Bright Alley Apt. 126
Tamarastad, MS 89983</t>
  </si>
  <si>
    <t>826-887-6792</t>
  </si>
  <si>
    <t>margaretbrady@example.com</t>
  </si>
  <si>
    <t>Claire Jones MD</t>
  </si>
  <si>
    <t>238 Martinez Cliffs
West Brittany, IL 47376</t>
  </si>
  <si>
    <t>uhampton@example.net</t>
  </si>
  <si>
    <t>Carrie Friedman</t>
  </si>
  <si>
    <t>201 Peterson Tunnel
Thomasfort, TX 82980</t>
  </si>
  <si>
    <t>558-715-1939x812</t>
  </si>
  <si>
    <t>sandersjay@example.org</t>
  </si>
  <si>
    <t>Elizabeth Mcknight</t>
  </si>
  <si>
    <t>0040 Kevin Forges Suite 506
North Rebecca, RI 38196</t>
  </si>
  <si>
    <t>001-292-144-2507x53210</t>
  </si>
  <si>
    <t>cindynewman@example.net</t>
  </si>
  <si>
    <t>Teresa Rose</t>
  </si>
  <si>
    <t>3065 Thompson Junction Suite 135
Brightborough, WI 93960</t>
  </si>
  <si>
    <t>527-968-6052</t>
  </si>
  <si>
    <t>hayesfrederick@example.com</t>
  </si>
  <si>
    <t>Paul Evans</t>
  </si>
  <si>
    <t>1117 Pedro Park
Russellmouth, WA 21510</t>
  </si>
  <si>
    <t>(552)706-8544</t>
  </si>
  <si>
    <t>ebolton@example.net</t>
  </si>
  <si>
    <t>Kevin Moyer</t>
  </si>
  <si>
    <t>97958 Nathan Mall
Michaelhaven, WV 44942</t>
  </si>
  <si>
    <t>477.491.4076</t>
  </si>
  <si>
    <t>hbrown@example.net</t>
  </si>
  <si>
    <t>Kelly Esparza</t>
  </si>
  <si>
    <t>PSC 7111, Box 7702
APO AA 09770</t>
  </si>
  <si>
    <t>(813)250-0378x9507</t>
  </si>
  <si>
    <t>imarshall@example.net</t>
  </si>
  <si>
    <t>Barbara Meyer</t>
  </si>
  <si>
    <t>60668 Bridges Trace Apt. 757
Wongtown, PA 92609</t>
  </si>
  <si>
    <t>(494)606-4277x23242</t>
  </si>
  <si>
    <t>weberantonio@example.org</t>
  </si>
  <si>
    <t>Michael Cook</t>
  </si>
  <si>
    <t>5333 Christine Trace
West Anne, AZ 24729</t>
  </si>
  <si>
    <t>001-774-012-1431x82511</t>
  </si>
  <si>
    <t>heathersmith@example.net</t>
  </si>
  <si>
    <t>Micheal Robinson</t>
  </si>
  <si>
    <t>Unit 5182 Box 3688
DPO AA 56276</t>
  </si>
  <si>
    <t>(126)662-1697x032</t>
  </si>
  <si>
    <t>nelsoncarl@example.org</t>
  </si>
  <si>
    <t>Stacy Cardenas</t>
  </si>
  <si>
    <t>6598 Johnson Springs
Lake Angelaville, MA 03831</t>
  </si>
  <si>
    <t>570-519-7922x465</t>
  </si>
  <si>
    <t>whuffman@example.net</t>
  </si>
  <si>
    <t>Ashley Sims</t>
  </si>
  <si>
    <t>402 Chad Underpass
Gonzalezville, TN 52456</t>
  </si>
  <si>
    <t>735.052.7009</t>
  </si>
  <si>
    <t>watsonmary@example.org</t>
  </si>
  <si>
    <t>Jeffrey Wright</t>
  </si>
  <si>
    <t>5231 Miller Springs Apt. 777
Riversshire, OH 54692</t>
  </si>
  <si>
    <t>869.919.3731x158</t>
  </si>
  <si>
    <t>thomas35@example.org</t>
  </si>
  <si>
    <t>Ashley Harris</t>
  </si>
  <si>
    <t>2388 Aaron Estate
Stacyport, NV 67755</t>
  </si>
  <si>
    <t>568-316-2507x1393</t>
  </si>
  <si>
    <t>meyeraaron@example.net</t>
  </si>
  <si>
    <t>Sarah Watson</t>
  </si>
  <si>
    <t>82722 Adam Views Apt. 739
South Tina, MO 95496</t>
  </si>
  <si>
    <t>885.028.0078x5254</t>
  </si>
  <si>
    <t>barneslynn@example.net</t>
  </si>
  <si>
    <t>Jeffrey Ball</t>
  </si>
  <si>
    <t>499 Ernest Fork
Crawfordmouth, VT 12482</t>
  </si>
  <si>
    <t>+1-575-980-4801x75464</t>
  </si>
  <si>
    <t>christinamarquez@example.net</t>
  </si>
  <si>
    <t>Michael Bryant</t>
  </si>
  <si>
    <t>PSC 5199, Box 2443
APO AA 06598</t>
  </si>
  <si>
    <t>(111)997-7491x9463</t>
  </si>
  <si>
    <t>coleheather@example.com</t>
  </si>
  <si>
    <t>Joseph Garcia</t>
  </si>
  <si>
    <t>048 Walker Mount Apt. 418
South Jenniferstad, SC 65960</t>
  </si>
  <si>
    <t>+1-743-207-4822x3061</t>
  </si>
  <si>
    <t>brownthomas@example.net</t>
  </si>
  <si>
    <t>Nancy Black</t>
  </si>
  <si>
    <t>31160 Mckay Loop Apt. 220
Phillipsfurt, ID 53048</t>
  </si>
  <si>
    <t>pricemichael@example.com</t>
  </si>
  <si>
    <t>Michelle Eaton</t>
  </si>
  <si>
    <t>6283 Duffy Mountain
Port Dale, IN 54054</t>
  </si>
  <si>
    <t>tiffany70@example.net</t>
  </si>
  <si>
    <t>6162 Kevin Club Apt. 897
East Claudia, HI 30352</t>
  </si>
  <si>
    <t>126.679.5047</t>
  </si>
  <si>
    <t>ashley17@example.com</t>
  </si>
  <si>
    <t>Michelle Roman</t>
  </si>
  <si>
    <t>4473 Patterson Shores
Paultown, CT 88634</t>
  </si>
  <si>
    <t>(295)969-8559</t>
  </si>
  <si>
    <t>davidmartinez@example.com</t>
  </si>
  <si>
    <t>Ann Irwin</t>
  </si>
  <si>
    <t>1219 Lisa Drive Suite 135
Lake Christina, MT 50973</t>
  </si>
  <si>
    <t>001-745-322-9837x96631</t>
  </si>
  <si>
    <t>michaelbrown@example.org</t>
  </si>
  <si>
    <t>Christine Harrison</t>
  </si>
  <si>
    <t>443 Mason Brooks Suite 054
Christophermouth, AL 28141</t>
  </si>
  <si>
    <t>+1-345-102-2630x246</t>
  </si>
  <si>
    <t>johnyu@example.org</t>
  </si>
  <si>
    <t>Yolanda Brooks</t>
  </si>
  <si>
    <t>552 Caitlin Crescent
Robinsonside, TX 84839</t>
  </si>
  <si>
    <t>238-921-6789</t>
  </si>
  <si>
    <t>danielle26@example.org</t>
  </si>
  <si>
    <t>Levi Smith</t>
  </si>
  <si>
    <t>530 Elizabeth Turnpike Apt. 882
Donaldfort, TX 48045</t>
  </si>
  <si>
    <t>001-390-275-1077</t>
  </si>
  <si>
    <t>heathermoore@example.net</t>
  </si>
  <si>
    <t>Joel Gonzalez</t>
  </si>
  <si>
    <t>824 Diamond Bypass Suite 973
West Elizabeth, NE 49342</t>
  </si>
  <si>
    <t>791.703.1975x7593</t>
  </si>
  <si>
    <t>nicholas88@example.com</t>
  </si>
  <si>
    <t>Stephen Scott</t>
  </si>
  <si>
    <t>83365 Jasmine Manor
Jonathanburgh, MN 09101</t>
  </si>
  <si>
    <t>(447)193-6687</t>
  </si>
  <si>
    <t>anthony27@example.com</t>
  </si>
  <si>
    <t>Dean Cardenas</t>
  </si>
  <si>
    <t>81992 Lopez Harbors Apt. 705
Tammyburgh, OH 43118</t>
  </si>
  <si>
    <t>001-589-142-9274</t>
  </si>
  <si>
    <t>pittsevelyn@example.net</t>
  </si>
  <si>
    <t>Tony Johnson</t>
  </si>
  <si>
    <t>47950 Fields Pike
New Jesseside, NH 12951</t>
  </si>
  <si>
    <t>+1-267-699-8140x98392</t>
  </si>
  <si>
    <t>epatterson@example.org</t>
  </si>
  <si>
    <t>Justin Jackson</t>
  </si>
  <si>
    <t>993 Stafford Pines
Breannatown, NV 97630</t>
  </si>
  <si>
    <t>001-838-405-1300</t>
  </si>
  <si>
    <t>joshua46@example.com</t>
  </si>
  <si>
    <t>Erica Daniel</t>
  </si>
  <si>
    <t>727 Diana Springs
Moorefort, NC 87172</t>
  </si>
  <si>
    <t>jonesrussell@example.org</t>
  </si>
  <si>
    <t>Phillip Russell</t>
  </si>
  <si>
    <t>15101 Ashley Groves
Webbshire, KY 34802</t>
  </si>
  <si>
    <t>001-391-759-8906x2573</t>
  </si>
  <si>
    <t>collinstroy@example.com</t>
  </si>
  <si>
    <t>Melissa Brown</t>
  </si>
  <si>
    <t>075 Steven Loop Suite 702
Jonesview, NV 23346</t>
  </si>
  <si>
    <t>001-220-311-7513x7810</t>
  </si>
  <si>
    <t>anthonybrown@example.org</t>
  </si>
  <si>
    <t>Erik Webb</t>
  </si>
  <si>
    <t>1160 Norman Pine
East Albertchester, ND 78653</t>
  </si>
  <si>
    <t>669.060.8734</t>
  </si>
  <si>
    <t>michael44@example.org</t>
  </si>
  <si>
    <t>Ryan Perkins</t>
  </si>
  <si>
    <t>35863 Oconnell Crescent
North Michael, FL 52730</t>
  </si>
  <si>
    <t>(682)695-6331x03521</t>
  </si>
  <si>
    <t>carlafoley@example.com</t>
  </si>
  <si>
    <t>Richard Bradford</t>
  </si>
  <si>
    <t>324 Jacob Square Suite 129
Lake Sarah, NM 15135</t>
  </si>
  <si>
    <t>008-152-6946x7405</t>
  </si>
  <si>
    <t>brownhoward@example.org</t>
  </si>
  <si>
    <t>Erin Davis</t>
  </si>
  <si>
    <t>381 Mark Manors Apt. 167
South Kimberly, NM 29581</t>
  </si>
  <si>
    <t>001-824-442-8332x505</t>
  </si>
  <si>
    <t>khammond@example.com</t>
  </si>
  <si>
    <t>Charles Roberts</t>
  </si>
  <si>
    <t>04141 Gonzalez Circle Apt. 941
New Morganberg, SD 96572</t>
  </si>
  <si>
    <t>393.879.9683</t>
  </si>
  <si>
    <t>efoster@example.com</t>
  </si>
  <si>
    <t>Stanley Thornton</t>
  </si>
  <si>
    <t>34505 Callahan Grove
Warnerchester, IL 86499</t>
  </si>
  <si>
    <t>329.127.8129x134</t>
  </si>
  <si>
    <t>ballen@example.net</t>
  </si>
  <si>
    <t>Timothy Rose</t>
  </si>
  <si>
    <t>8836 Megan Key Apt. 528
East Cassandra, AR 67112</t>
  </si>
  <si>
    <t>+1-202-768-1518x763</t>
  </si>
  <si>
    <t>wileykevin@example.org</t>
  </si>
  <si>
    <t>John Garcia</t>
  </si>
  <si>
    <t>24064 Sarah Hills
Emilyburgh, MS 71346</t>
  </si>
  <si>
    <t>585-118-0807x931</t>
  </si>
  <si>
    <t>christine38@example.com</t>
  </si>
  <si>
    <t>Brenda Lewis</t>
  </si>
  <si>
    <t>PSC 9157, Box 0261
APO AP 22544</t>
  </si>
  <si>
    <t>292.533.5801x22572</t>
  </si>
  <si>
    <t>daybarbara@example.org</t>
  </si>
  <si>
    <t>Daniel Gray</t>
  </si>
  <si>
    <t>42466 Cooper Drives
Danielhaven, OK 63465</t>
  </si>
  <si>
    <t>001-483-412-9739x63485</t>
  </si>
  <si>
    <t>lance99@example.com</t>
  </si>
  <si>
    <t>Melvin Elliott</t>
  </si>
  <si>
    <t>386 Perez Forges
New Lauren, ND 32802</t>
  </si>
  <si>
    <t>001-606-278-5022x726</t>
  </si>
  <si>
    <t>udouglas@example.org</t>
  </si>
  <si>
    <t>Robert Rodgers</t>
  </si>
  <si>
    <t>350 Solis Plaza
Williamsburgh, MN 88513</t>
  </si>
  <si>
    <t>098-686-5278</t>
  </si>
  <si>
    <t>juliafoster@example.com</t>
  </si>
  <si>
    <t>Jeremy Hines</t>
  </si>
  <si>
    <t>5387 Ramos Plaza
Hayesport, MA 35493</t>
  </si>
  <si>
    <t>(071)059-9253</t>
  </si>
  <si>
    <t>brownnicholas@example.com</t>
  </si>
  <si>
    <t>Ryan Hensley</t>
  </si>
  <si>
    <t>1551 Zachary Lakes
Garzamouth, WI 27662</t>
  </si>
  <si>
    <t>580-449-9208x1300</t>
  </si>
  <si>
    <t>michaelmerritt@example.com</t>
  </si>
  <si>
    <t>Alexander Everett</t>
  </si>
  <si>
    <t>02254 Salas Drive
Wrightside, VA 46798</t>
  </si>
  <si>
    <t>(429)951-7552x4156</t>
  </si>
  <si>
    <t>tylerbeard@example.com</t>
  </si>
  <si>
    <t>Mr. Paul Carroll</t>
  </si>
  <si>
    <t>372 Bennett Roads
West Andreastad, ME 32059</t>
  </si>
  <si>
    <t>+1-434-976-8241x132</t>
  </si>
  <si>
    <t>angela54@example.org</t>
  </si>
  <si>
    <t>Ricardo George</t>
  </si>
  <si>
    <t>95019 April Point
Johnfurt, NM 88360</t>
  </si>
  <si>
    <t>001-604-879-0339x9743</t>
  </si>
  <si>
    <t>debra65@example.net</t>
  </si>
  <si>
    <t>Edward Warren</t>
  </si>
  <si>
    <t>PSC 8466, Box 5594
APO AE 06651</t>
  </si>
  <si>
    <t>788.919.7161x5486</t>
  </si>
  <si>
    <t>christopher67@example.org</t>
  </si>
  <si>
    <t>Mr. Brandon Dickson III</t>
  </si>
  <si>
    <t>611 Rios Square Suite 222
South Lisahaven, AZ 26812</t>
  </si>
  <si>
    <t>274-272-9205x800</t>
  </si>
  <si>
    <t>scott20@example.com</t>
  </si>
  <si>
    <t>Thomas Bernard</t>
  </si>
  <si>
    <t>3558 Moreno Spurs
Dixonchester, AK 04351</t>
  </si>
  <si>
    <t>(025)396-1944x897</t>
  </si>
  <si>
    <t>paulsalazar@example.net</t>
  </si>
  <si>
    <t>Brian Holland</t>
  </si>
  <si>
    <t>3193 Lee Hills Suite 579
West Tinafurt, MN 17508</t>
  </si>
  <si>
    <t>matthew70@example.com</t>
  </si>
  <si>
    <t>Nicole Wilson</t>
  </si>
  <si>
    <t>97162 Janet Pine Suite 589
Colechester, VT 18270</t>
  </si>
  <si>
    <t>298.224.5199x42964</t>
  </si>
  <si>
    <t>sarah97@example.net</t>
  </si>
  <si>
    <t>Angelica Glenn</t>
  </si>
  <si>
    <t>497 Chris Hills Apt. 962
Port Gregoryberg, UT 91344</t>
  </si>
  <si>
    <t>yadams@example.org</t>
  </si>
  <si>
    <t>Seth Price</t>
  </si>
  <si>
    <t>3919 Patricia Tunnel
Latashamouth, MA 87725</t>
  </si>
  <si>
    <t>755.059.7963x046</t>
  </si>
  <si>
    <t>davislinda@example.com</t>
  </si>
  <si>
    <t>Margaret Lucero</t>
  </si>
  <si>
    <t>163 Anna Burg Apt. 473
Lake Jacob, MO 23947</t>
  </si>
  <si>
    <t>501-272-7959x750</t>
  </si>
  <si>
    <t>nicole24@example.org</t>
  </si>
  <si>
    <t>Mr. Francis Chang</t>
  </si>
  <si>
    <t>42335 Joe Extension Apt. 390
Richardtown, OH 36311</t>
  </si>
  <si>
    <t>dixonhailey@example.com</t>
  </si>
  <si>
    <t>Mark Hester</t>
  </si>
  <si>
    <t>767 Matthew Corners Suite 420
Bakerberg, MD 25768</t>
  </si>
  <si>
    <t>471.207.5033x3152</t>
  </si>
  <si>
    <t>hgraham@example.org</t>
  </si>
  <si>
    <t>Matthew Lee</t>
  </si>
  <si>
    <t>USNV Mccoy
FPO AP 50227</t>
  </si>
  <si>
    <t>972-665-6014x47770</t>
  </si>
  <si>
    <t>wpowell@example.net</t>
  </si>
  <si>
    <t>Christina Murray</t>
  </si>
  <si>
    <t>45140 Ellis Fork
Nathanbury, NM 09156</t>
  </si>
  <si>
    <t>001-423-811-6399x663</t>
  </si>
  <si>
    <t>jamiekelley@example.net</t>
  </si>
  <si>
    <t>Taylor Lane</t>
  </si>
  <si>
    <t>837 Robert Hills
Abbottmouth, NH 24514</t>
  </si>
  <si>
    <t>010-080-6154x55426</t>
  </si>
  <si>
    <t>curtiscameron@example.com</t>
  </si>
  <si>
    <t>Frances Moore</t>
  </si>
  <si>
    <t>PSC 9513, Box 8081
APO AA 67105</t>
  </si>
  <si>
    <t>705.737.4290x3217</t>
  </si>
  <si>
    <t>jeremy07@example.org</t>
  </si>
  <si>
    <t>Laura Williamson</t>
  </si>
  <si>
    <t>82661 Christina Key
South Michelle, WA 15074</t>
  </si>
  <si>
    <t>(474)540-2568x910</t>
  </si>
  <si>
    <t>berrydonna@example.net</t>
  </si>
  <si>
    <t>Alisha Dorsey</t>
  </si>
  <si>
    <t>9742 Sheila Parks
North Nancy, NJ 52100</t>
  </si>
  <si>
    <t>001-624-973-8709x063</t>
  </si>
  <si>
    <t>stacy69@example.org</t>
  </si>
  <si>
    <t>Justin Mcdonald</t>
  </si>
  <si>
    <t>1634 Allen Trail Suite 443
Ashleyfurt, VT 69800</t>
  </si>
  <si>
    <t>+1-125-528-0820x85433</t>
  </si>
  <si>
    <t>michaelbrown@example.com</t>
  </si>
  <si>
    <t>Bobby Lamb</t>
  </si>
  <si>
    <t>89550 Allen Valley Suite 325
North Andrew, DE 39775</t>
  </si>
  <si>
    <t>649-579-2923x7865</t>
  </si>
  <si>
    <t>ebaxter@example.net</t>
  </si>
  <si>
    <t>Joshua Perkins</t>
  </si>
  <si>
    <t>3788 Elliott Landing
South Richard, GA 05359</t>
  </si>
  <si>
    <t>478-812-5557</t>
  </si>
  <si>
    <t>mclaughlinbrooke@example.org</t>
  </si>
  <si>
    <t>Deborah Lewis</t>
  </si>
  <si>
    <t>3353 Dustin Forest
East Angelaview, AR 43493</t>
  </si>
  <si>
    <t>333.166.2706x00060</t>
  </si>
  <si>
    <t>annettefry@example.com</t>
  </si>
  <si>
    <t>Gary Le</t>
  </si>
  <si>
    <t>672 Saunders Neck Apt. 182
Jamesmouth, CO 69903</t>
  </si>
  <si>
    <t>333.022.8051</t>
  </si>
  <si>
    <t>bharrison@example.com</t>
  </si>
  <si>
    <t>Bradley Burgess</t>
  </si>
  <si>
    <t>7343 Holmes Spurs Apt. 044
Lake Christina, ME 50291</t>
  </si>
  <si>
    <t>938.121.2357x4341</t>
  </si>
  <si>
    <t>mooremichael@example.com</t>
  </si>
  <si>
    <t>James Jones</t>
  </si>
  <si>
    <t>364 Merritt Street Apt. 615
Rebeccamouth, AK 49221</t>
  </si>
  <si>
    <t>+1-282-049-2504x52833</t>
  </si>
  <si>
    <t>walter02@example.com</t>
  </si>
  <si>
    <t>Adrienne Kim MD</t>
  </si>
  <si>
    <t>8957 Hernandez Overpass
East Amanda, KY 31514</t>
  </si>
  <si>
    <t>711.417.6025x4515</t>
  </si>
  <si>
    <t>colingreen@example.org</t>
  </si>
  <si>
    <t>Todd Foster</t>
  </si>
  <si>
    <t>72029 Lester Ford Suite 413
South Brettton, MO 28638</t>
  </si>
  <si>
    <t>415.262.8579</t>
  </si>
  <si>
    <t>kennethluna@example.org</t>
  </si>
  <si>
    <t>Robert Choi</t>
  </si>
  <si>
    <t>743 Beasley Trail Suite 712
Kerrborough, MT 36988</t>
  </si>
  <si>
    <t>(233)773-5646x2487</t>
  </si>
  <si>
    <t>lthompson@example.com</t>
  </si>
  <si>
    <t>Anthony Warren</t>
  </si>
  <si>
    <t>1201 Carla Courts
East Stevenhaven, VT 68435</t>
  </si>
  <si>
    <t>+1-409-303-9475x3736</t>
  </si>
  <si>
    <t>lynchjessica@example.org</t>
  </si>
  <si>
    <t>Stephen Rodgers</t>
  </si>
  <si>
    <t>3287 Hale Inlet
Lake Michael, VT 89592</t>
  </si>
  <si>
    <t>jefferybuchanan@example.org</t>
  </si>
  <si>
    <t>Patricia Fritz</t>
  </si>
  <si>
    <t>07450 Phillips Port
Steventon, AL 23061</t>
  </si>
  <si>
    <t>amy14@example.com</t>
  </si>
  <si>
    <t>Ronald Wilson</t>
  </si>
  <si>
    <t>2399 Gregory Pines Apt. 965
Frankmouth, SC 59808</t>
  </si>
  <si>
    <t>664-568-1417</t>
  </si>
  <si>
    <t>tamara12@example.net</t>
  </si>
  <si>
    <t>Rhonda Cannon</t>
  </si>
  <si>
    <t>255 Anderson Bridge
West Beckystad, VA 71200</t>
  </si>
  <si>
    <t>(787)755-1795x3387</t>
  </si>
  <si>
    <t>robert24@example.org</t>
  </si>
  <si>
    <t>Darren Gonzalez</t>
  </si>
  <si>
    <t>023 Williams Track
East Roberta, IA 42626</t>
  </si>
  <si>
    <t>568.862.5982</t>
  </si>
  <si>
    <t>william41@example.org</t>
  </si>
  <si>
    <t>Ricardo Rollins</t>
  </si>
  <si>
    <t>8341 Isaac Islands
Ruthland, DE 98797</t>
  </si>
  <si>
    <t>469.003.1679x20461</t>
  </si>
  <si>
    <t>ahall@example.org</t>
  </si>
  <si>
    <t>Mark Smith</t>
  </si>
  <si>
    <t>741 Gina Coves Apt. 904
Gregoryburgh, CT 66145</t>
  </si>
  <si>
    <t>970-409-9543x079</t>
  </si>
  <si>
    <t>veaton@example.org</t>
  </si>
  <si>
    <t>Diana Hays</t>
  </si>
  <si>
    <t>5593 Everett Radial Apt. 649
Jenkinstown, FL 09575</t>
  </si>
  <si>
    <t>963-579-6520x03051</t>
  </si>
  <si>
    <t>zwebb@example.net</t>
  </si>
  <si>
    <t>Anthony Hernandez</t>
  </si>
  <si>
    <t>25098 Christopher Highway
New Brookemouth, WA 62611</t>
  </si>
  <si>
    <t>001-082-646-3987x7268</t>
  </si>
  <si>
    <t>johnstonlaura@example.org</t>
  </si>
  <si>
    <t>Brittney Russell</t>
  </si>
  <si>
    <t>607 Justin Terrace
Rogersview, DC 37703</t>
  </si>
  <si>
    <t>092-227-2831x6740</t>
  </si>
  <si>
    <t>rojasbruce@example.net</t>
  </si>
  <si>
    <t>Tina Cook</t>
  </si>
  <si>
    <t>PSC 5154, Box 6314
APO AE 05107</t>
  </si>
  <si>
    <t>+1-846-646-5560x63592</t>
  </si>
  <si>
    <t>barnetttravis@example.org</t>
  </si>
  <si>
    <t>Jeffrey Hahn</t>
  </si>
  <si>
    <t>USS Sanford
FPO AA 39416</t>
  </si>
  <si>
    <t>578-479-8744</t>
  </si>
  <si>
    <t>jacksonmonique@example.net</t>
  </si>
  <si>
    <t>Curtis Harrison</t>
  </si>
  <si>
    <t>864 Walker Lake
East Kari, SC 70290</t>
  </si>
  <si>
    <t>832-587-1065x7928</t>
  </si>
  <si>
    <t>mjackson@example.com</t>
  </si>
  <si>
    <t>Bradley Clark</t>
  </si>
  <si>
    <t>810 Jimenez Spring
Rosefort, IL 12877</t>
  </si>
  <si>
    <t>369.568.0963x89933</t>
  </si>
  <si>
    <t>mrobinson@example.org</t>
  </si>
  <si>
    <t>Patrick Holloway</t>
  </si>
  <si>
    <t>9615 Vaughn Club Suite 975
East Jamesburgh, PA 25428</t>
  </si>
  <si>
    <t>930.402.1864x1483</t>
  </si>
  <si>
    <t>haleylinda@example.com</t>
  </si>
  <si>
    <t>Dennis Hines</t>
  </si>
  <si>
    <t>35050 Valencia Grove
New Breanna, NH 12026</t>
  </si>
  <si>
    <t>844-240-6866x650</t>
  </si>
  <si>
    <t>lori54@example.org</t>
  </si>
  <si>
    <t>Henry Parrish</t>
  </si>
  <si>
    <t>PSC 8366, Box 7326
APO AE 05712</t>
  </si>
  <si>
    <t>862-065-8728x09966</t>
  </si>
  <si>
    <t>schultzbrian@example.com</t>
  </si>
  <si>
    <t>Natalie Fry</t>
  </si>
  <si>
    <t>87855 Bentley Fields
West Laura, MN 18823</t>
  </si>
  <si>
    <t>172-644-0389</t>
  </si>
  <si>
    <t>brittany27@example.net</t>
  </si>
  <si>
    <t>Joseph Stewart</t>
  </si>
  <si>
    <t>PSC 9466, Box 1138
APO AA 03040</t>
  </si>
  <si>
    <t>001-976-021-5837x95719</t>
  </si>
  <si>
    <t>coreyjohnson@example.com</t>
  </si>
  <si>
    <t>Joseph Smith</t>
  </si>
  <si>
    <t>892 Paige Grove Apt. 060
Amandatown, NM 66338</t>
  </si>
  <si>
    <t>(714)039-7056x1500</t>
  </si>
  <si>
    <t>gonzalezandrea@example.net</t>
  </si>
  <si>
    <t>Michael Harvey</t>
  </si>
  <si>
    <t>PSC 3488, Box 9906
APO AA 57352</t>
  </si>
  <si>
    <t>+1-029-070-0737x5305</t>
  </si>
  <si>
    <t>hoffmandanielle@example.net</t>
  </si>
  <si>
    <t>Patrick Shaffer</t>
  </si>
  <si>
    <t>53068 Mcfarland Station
South Samuelstad, IN 76114</t>
  </si>
  <si>
    <t>(721)728-1098x8239</t>
  </si>
  <si>
    <t>rwillis@example.org</t>
  </si>
  <si>
    <t>Michelle Nguyen</t>
  </si>
  <si>
    <t>Unit 2843 Box 0755
DPO AA 48739</t>
  </si>
  <si>
    <t>061-243-7406x6479</t>
  </si>
  <si>
    <t>hperez@example.net</t>
  </si>
  <si>
    <t>Terri Marshall</t>
  </si>
  <si>
    <t>USS Collins
FPO AA 15073</t>
  </si>
  <si>
    <t>873.526.2541x79997</t>
  </si>
  <si>
    <t>maldonadochristine@example.org</t>
  </si>
  <si>
    <t>Brian Leblanc</t>
  </si>
  <si>
    <t>92559 Joshua Hills
New Jonathan, SC 14520</t>
  </si>
  <si>
    <t>535.432.1153x9517</t>
  </si>
  <si>
    <t>higginsjulia@example.net</t>
  </si>
  <si>
    <t>Mary Hicks</t>
  </si>
  <si>
    <t>70745 Mann Roads Suite 773
Myersberg, KS 67118</t>
  </si>
  <si>
    <t>+1-392-421-4349x528</t>
  </si>
  <si>
    <t>sbailey@example.net</t>
  </si>
  <si>
    <t>Shawn Smith</t>
  </si>
  <si>
    <t>652 Brown Summit
Javierton, ND 70469</t>
  </si>
  <si>
    <t>388-708-7417x918</t>
  </si>
  <si>
    <t>ashley99@example.net</t>
  </si>
  <si>
    <t>Monique Thornton</t>
  </si>
  <si>
    <t>9875 White Falls
Dominguezberg, MA 54645</t>
  </si>
  <si>
    <t>whitesamantha@example.net</t>
  </si>
  <si>
    <t>Jill Carroll</t>
  </si>
  <si>
    <t>392 Coleman Lights
North Thomaston, WA 67356</t>
  </si>
  <si>
    <t>544-784-4495</t>
  </si>
  <si>
    <t>oharding@example.org</t>
  </si>
  <si>
    <t>Carlos Cortez</t>
  </si>
  <si>
    <t>Unit 2066 Box 1443
DPO AP 81551</t>
  </si>
  <si>
    <t>+1-909-225-1404x0677</t>
  </si>
  <si>
    <t>mmatthews@example.net</t>
  </si>
  <si>
    <t>Patricia Sampson</t>
  </si>
  <si>
    <t>31910 Marie Oval Suite 268
Lake Elizabethshire, NY 56516</t>
  </si>
  <si>
    <t>001-637-543-3324x2030</t>
  </si>
  <si>
    <t>lisabaker@example.org</t>
  </si>
  <si>
    <t>Jordan Harris</t>
  </si>
  <si>
    <t>USNV Morgan
FPO AA 69878</t>
  </si>
  <si>
    <t>936.046.7261x0886</t>
  </si>
  <si>
    <t>ayersholly@example.org</t>
  </si>
  <si>
    <t>Matthew Thomas</t>
  </si>
  <si>
    <t>3280 Rebecca Underpass Suite 469
Jamesborough, TX 75567</t>
  </si>
  <si>
    <t>rhorton@example.com</t>
  </si>
  <si>
    <t>Yolanda Nicholson</t>
  </si>
  <si>
    <t>9326 Robinson Ports
East Juliaview, TX 63230</t>
  </si>
  <si>
    <t>912.163.5798x41963</t>
  </si>
  <si>
    <t>dherring@example.net</t>
  </si>
  <si>
    <t>Trevor Klein</t>
  </si>
  <si>
    <t>2683 Cain Rue
West Hannah, IA 09961</t>
  </si>
  <si>
    <t>001-179-166-3528</t>
  </si>
  <si>
    <t>warnermark@example.org</t>
  </si>
  <si>
    <t>Anthony Hall</t>
  </si>
  <si>
    <t>Unit 9007 Box 7462
DPO AA 43325</t>
  </si>
  <si>
    <t>+1-091-560-4915x34192</t>
  </si>
  <si>
    <t>suzanne98@example.org</t>
  </si>
  <si>
    <t>Cameron Rogers</t>
  </si>
  <si>
    <t>USS Taylor
FPO AP 48590</t>
  </si>
  <si>
    <t>(590)157-5988x108</t>
  </si>
  <si>
    <t>eugenereese@example.com</t>
  </si>
  <si>
    <t>Jason Smith MD</t>
  </si>
  <si>
    <t>590 Stephanie Green Suite 562
Chavezborough, SD 82307</t>
  </si>
  <si>
    <t>+1-677-878-8606x9102</t>
  </si>
  <si>
    <t>henry57@example.org</t>
  </si>
  <si>
    <t>Daniel Richard</t>
  </si>
  <si>
    <t>440 Mcclure Mountain Apt. 726
Hansonport, CO 96503</t>
  </si>
  <si>
    <t>crobinson@example.com</t>
  </si>
  <si>
    <t>Nicole Newman</t>
  </si>
  <si>
    <t>92053 Gary Extension Suite 781
New Nancy, RI 11802</t>
  </si>
  <si>
    <t>earl75@example.org</t>
  </si>
  <si>
    <t>Jason Browning</t>
  </si>
  <si>
    <t>030 Wiley Circle
Lisaville, NH 52126</t>
  </si>
  <si>
    <t>(502)971-5950x31546</t>
  </si>
  <si>
    <t>michael77@example.com</t>
  </si>
  <si>
    <t>Danielle Delgado</t>
  </si>
  <si>
    <t>36881 Martinez Hills Suite 191
South Jason, IA 98153</t>
  </si>
  <si>
    <t>813-166-4438</t>
  </si>
  <si>
    <t>ricetammy@example.net</t>
  </si>
  <si>
    <t>Jennifer Gregory</t>
  </si>
  <si>
    <t>293 Powers Court
Burkeshire, NH 99810</t>
  </si>
  <si>
    <t>+1-116-732-4603x8467</t>
  </si>
  <si>
    <t>michaelmendez@example.net</t>
  </si>
  <si>
    <t>Matthew Williamson</t>
  </si>
  <si>
    <t>49885 Smith Village
Lake Dannytown, NJ 79246</t>
  </si>
  <si>
    <t>001-369-232-1199</t>
  </si>
  <si>
    <t>mendozahector@example.com</t>
  </si>
  <si>
    <t>Audrey Coffey</t>
  </si>
  <si>
    <t>4291 Bates Summit Apt. 353
North Hannah, NC 14934</t>
  </si>
  <si>
    <t>(315)595-2722</t>
  </si>
  <si>
    <t>vreed@example.org</t>
  </si>
  <si>
    <t>Tammy Ryan</t>
  </si>
  <si>
    <t>146 Phillip Run Apt. 888
South Christopher, OR 58132</t>
  </si>
  <si>
    <t>196.775.6425x62050</t>
  </si>
  <si>
    <t>jefferycrawford@example.com</t>
  </si>
  <si>
    <t>Timothy James</t>
  </si>
  <si>
    <t>69700 Munoz Motorway Apt. 826
New Brandon, ME 83703</t>
  </si>
  <si>
    <t>(019)607-8458x523</t>
  </si>
  <si>
    <t>frankjones@example.net</t>
  </si>
  <si>
    <t>Brian Poole</t>
  </si>
  <si>
    <t>063 Griffin Lake Suite 863
Debrahaven, AZ 42561</t>
  </si>
  <si>
    <t>(554)684-3292x54234</t>
  </si>
  <si>
    <t>daniel62@example.net</t>
  </si>
  <si>
    <t>Marcus Ball</t>
  </si>
  <si>
    <t>6736 Stevenson Pines
Ryanmouth, OK 61124</t>
  </si>
  <si>
    <t>390-185-8666</t>
  </si>
  <si>
    <t>rgutierrez@example.net</t>
  </si>
  <si>
    <t>Cody Whitehead</t>
  </si>
  <si>
    <t>USNV Farley
FPO AP 49243</t>
  </si>
  <si>
    <t>001-529-245-9408</t>
  </si>
  <si>
    <t>gregorywashington@example.com</t>
  </si>
  <si>
    <t>Christina Garcia</t>
  </si>
  <si>
    <t>65076 Abbott Shoals
Jeremybury, PA 82053</t>
  </si>
  <si>
    <t>722-926-1611x1215</t>
  </si>
  <si>
    <t>wattsgary@example.org</t>
  </si>
  <si>
    <t>Karen Myers</t>
  </si>
  <si>
    <t>16704 Kyle Pike
Oliviaburgh, IN 23509</t>
  </si>
  <si>
    <t>+1-443-516-3206x951</t>
  </si>
  <si>
    <t>autumnlee@example.net</t>
  </si>
  <si>
    <t>Nancy Lawrence</t>
  </si>
  <si>
    <t>15008 Brandon Extension
New Davidport, NE 04803</t>
  </si>
  <si>
    <t>mariareynolds@example.org</t>
  </si>
  <si>
    <t>Virginia Castillo</t>
  </si>
  <si>
    <t>55926 Collins Locks
Matthewchester, LA 71938</t>
  </si>
  <si>
    <t>(435)786-6812</t>
  </si>
  <si>
    <t>erin86@example.org</t>
  </si>
  <si>
    <t>Kristy Smith</t>
  </si>
  <si>
    <t>888 Martinez Underpass Suite 117
Jakeport, DE 93152</t>
  </si>
  <si>
    <t>919.486.9667x44641</t>
  </si>
  <si>
    <t>william47@example.org</t>
  </si>
  <si>
    <t>Peggy Hale</t>
  </si>
  <si>
    <t>525 Laura Squares
East Leslieton, VT 79951</t>
  </si>
  <si>
    <t>633-553-1897</t>
  </si>
  <si>
    <t>scottamanda@example.net</t>
  </si>
  <si>
    <t>Michelle Carter</t>
  </si>
  <si>
    <t>7100 Davis Course
North Mariafort, RI 53903</t>
  </si>
  <si>
    <t>734.078.7772x92352</t>
  </si>
  <si>
    <t>carsonkayla@example.net</t>
  </si>
  <si>
    <t>Danielle Morgan</t>
  </si>
  <si>
    <t>4205 Rose Coves Apt. 800
Lake Mary, MI 12536</t>
  </si>
  <si>
    <t>829-894-4154x9863</t>
  </si>
  <si>
    <t>hpayne@example.net</t>
  </si>
  <si>
    <t>Shawn Sanchez</t>
  </si>
  <si>
    <t>878 Snyder Shoals
Matthewfort, SC 45673</t>
  </si>
  <si>
    <t>(958)861-1346</t>
  </si>
  <si>
    <t>william66@example.net</t>
  </si>
  <si>
    <t>Darren Bennett</t>
  </si>
  <si>
    <t>1062 Marie Fords
Lake Marie, MO 94358</t>
  </si>
  <si>
    <t>anacain@example.net</t>
  </si>
  <si>
    <t>Alexis Reyes</t>
  </si>
  <si>
    <t>543 Tiffany Passage Suite 625
Lyonsville, WV 57718</t>
  </si>
  <si>
    <t>001-489-993-9443</t>
  </si>
  <si>
    <t>ryanedwards@example.com</t>
  </si>
  <si>
    <t>Kayla Jones</t>
  </si>
  <si>
    <t>41874 Elizabeth Mall
Baileyport, MO 77630</t>
  </si>
  <si>
    <t>001-205-717-8691x5132</t>
  </si>
  <si>
    <t>tnorman@example.net</t>
  </si>
  <si>
    <t>Dennis Robinson</t>
  </si>
  <si>
    <t>43661 Kimberly Road Suite 680
Anthonybury, KS 49915</t>
  </si>
  <si>
    <t>erin52@example.net</t>
  </si>
  <si>
    <t>Alan Molina</t>
  </si>
  <si>
    <t>3107 Isabella Common Apt. 823
Jeanberg, ID 61746</t>
  </si>
  <si>
    <t>826.548.0101x6455</t>
  </si>
  <si>
    <t>curtisbrown@example.org</t>
  </si>
  <si>
    <t>Brittany Reed</t>
  </si>
  <si>
    <t>135 Rich Mountains
Brianland, TN 81874</t>
  </si>
  <si>
    <t>414-581-2629</t>
  </si>
  <si>
    <t>nancy49@example.org</t>
  </si>
  <si>
    <t>Thomas Mullins</t>
  </si>
  <si>
    <t>39024 David Freeway Suite 429
East Alec, AK 38678</t>
  </si>
  <si>
    <t>001-006-174-0244</t>
  </si>
  <si>
    <t>kcollins@example.com</t>
  </si>
  <si>
    <t>Stephanie Sanchez</t>
  </si>
  <si>
    <t>4328 Hansen Station Suite 608
Jonesbury, WV 66723</t>
  </si>
  <si>
    <t>(380)882-7197x5165</t>
  </si>
  <si>
    <t>kwarner@example.com</t>
  </si>
  <si>
    <t>Helen Decker</t>
  </si>
  <si>
    <t>1278 Kenneth Summit Suite 510
South Curtisfurt, WA 05867</t>
  </si>
  <si>
    <t>822-215-5631</t>
  </si>
  <si>
    <t>lucas23@example.org</t>
  </si>
  <si>
    <t>Troy Brown</t>
  </si>
  <si>
    <t>33340 Emily Way
Port Mario, OR 05799</t>
  </si>
  <si>
    <t>488.229.2700</t>
  </si>
  <si>
    <t>yevans@example.org</t>
  </si>
  <si>
    <t>Clayton Bush</t>
  </si>
  <si>
    <t>6769 Herring Coves
West Juanfurt, NH 56411</t>
  </si>
  <si>
    <t>182.030.3588x608</t>
  </si>
  <si>
    <t>wflores@example.net</t>
  </si>
  <si>
    <t>Ashley Lee</t>
  </si>
  <si>
    <t>6947 Whitaker Squares
Port Troyport, IA 55046</t>
  </si>
  <si>
    <t>498.931.3601x967</t>
  </si>
  <si>
    <t>pmacias@example.org</t>
  </si>
  <si>
    <t>Michael Pratt</t>
  </si>
  <si>
    <t>8533 Elizabeth Mall
Scottburgh, NH 15460</t>
  </si>
  <si>
    <t>+1-501-044-9568x21720</t>
  </si>
  <si>
    <t>brandon20@example.org</t>
  </si>
  <si>
    <t>Kelly Hernandez</t>
  </si>
  <si>
    <t>51892 Richard Spurs
Port Kimberly, NJ 24251</t>
  </si>
  <si>
    <t>572.608.9908</t>
  </si>
  <si>
    <t>chaseknight@example.org</t>
  </si>
  <si>
    <t>Christopher Parker</t>
  </si>
  <si>
    <t>010 Ferguson Rapids
Hickmantown, WI 46887</t>
  </si>
  <si>
    <t>+1-651-141-9218x540</t>
  </si>
  <si>
    <t>abigaillewis@example.net</t>
  </si>
  <si>
    <t>James Ward</t>
  </si>
  <si>
    <t>89561 Miller Ridges Apt. 037
Hoffmanmouth, OK 88834</t>
  </si>
  <si>
    <t>+1-402-894-0549x68839</t>
  </si>
  <si>
    <t>tamara91@example.org</t>
  </si>
  <si>
    <t>Kevin Wilkerson</t>
  </si>
  <si>
    <t>29087 Ramirez Highway
Lake Kendrachester, DE 09873</t>
  </si>
  <si>
    <t>(872)713-8310x88866</t>
  </si>
  <si>
    <t>bgibson@example.org</t>
  </si>
  <si>
    <t>Pamela Cochran</t>
  </si>
  <si>
    <t>459 Smith Courts
East Bernardton, TN 34286</t>
  </si>
  <si>
    <t>paulwalsh@example.com</t>
  </si>
  <si>
    <t>Kevin Fitzpatrick</t>
  </si>
  <si>
    <t>PSC 6619, Box 2041
APO AA 20139</t>
  </si>
  <si>
    <t>579-119-6402x269</t>
  </si>
  <si>
    <t>millerphilip@example.org</t>
  </si>
  <si>
    <t>Andrea Oliver</t>
  </si>
  <si>
    <t>5110 Leonard Summit
East Pamelatown, ME 05895</t>
  </si>
  <si>
    <t>(072)179-8338</t>
  </si>
  <si>
    <t>bjohnson@example.net</t>
  </si>
  <si>
    <t>Sabrina Osborne</t>
  </si>
  <si>
    <t>4860 David Hollow
Jonestown, RI 10789</t>
  </si>
  <si>
    <t>lindsey99@example.net</t>
  </si>
  <si>
    <t>Kellie Hansen</t>
  </si>
  <si>
    <t>823 Alison Isle Suite 613
Ellenburgh, KS 21425</t>
  </si>
  <si>
    <t>222-743-0057x3930</t>
  </si>
  <si>
    <t>lesliedickerson@example.org</t>
  </si>
  <si>
    <t>Pamela Harris</t>
  </si>
  <si>
    <t>17250 Mary Haven Suite 918
New Sandraton, AZ 16521</t>
  </si>
  <si>
    <t>(405)014-4990</t>
  </si>
  <si>
    <t>austin78@example.net</t>
  </si>
  <si>
    <t>William Bell</t>
  </si>
  <si>
    <t>63909 Wilson Hill Apt. 166
West Teresa, NE 10461</t>
  </si>
  <si>
    <t>+1-191-838-0312x250</t>
  </si>
  <si>
    <t>davidwilliams@example.com</t>
  </si>
  <si>
    <t>Leslie Clark</t>
  </si>
  <si>
    <t>41447 Deanna Manor Suite 492
Mackenziefort, NJ 70860</t>
  </si>
  <si>
    <t>345.743.6290</t>
  </si>
  <si>
    <t>brendacollins@example.com</t>
  </si>
  <si>
    <t>Elizabeth Moran</t>
  </si>
  <si>
    <t>57796 Taylor Square Suite 553
Gordonbury, PA 20568</t>
  </si>
  <si>
    <t>001-491-621-3458x720</t>
  </si>
  <si>
    <t>jeffreyrivera@example.net</t>
  </si>
  <si>
    <t>Craig Cobb</t>
  </si>
  <si>
    <t>56200 Thomas Mountain Apt. 625
Lake Nathanside, ME 93884</t>
  </si>
  <si>
    <t>001-931-565-8978x5939</t>
  </si>
  <si>
    <t>alittle@example.com</t>
  </si>
  <si>
    <t>Olivia Riley</t>
  </si>
  <si>
    <t>6167 Lynch Tunnel
Ericview, OH 25471</t>
  </si>
  <si>
    <t>001-521-057-3216x39074</t>
  </si>
  <si>
    <t>elizabeth18@example.com</t>
  </si>
  <si>
    <t>Jessica Matthews</t>
  </si>
  <si>
    <t>746 Candace Summit
North Stevenberg, WY 90915</t>
  </si>
  <si>
    <t>rharper@example.net</t>
  </si>
  <si>
    <t>Lauren Wilson</t>
  </si>
  <si>
    <t>35104 Moreno Meadow
Wilsonland, UT 51776</t>
  </si>
  <si>
    <t>jolson@example.org</t>
  </si>
  <si>
    <t>Jennifer Torres</t>
  </si>
  <si>
    <t>PSC 4005, Box 2991
APO AA 78975</t>
  </si>
  <si>
    <t>591-540-2498x674</t>
  </si>
  <si>
    <t>theresa74@example.org</t>
  </si>
  <si>
    <t>Jeffrey Anderson</t>
  </si>
  <si>
    <t>33820 Wanda Prairie Suite 447
East Charlesview, WA 04469</t>
  </si>
  <si>
    <t>964-583-0560x627</t>
  </si>
  <si>
    <t>murphychristine@example.com</t>
  </si>
  <si>
    <t>William Smith</t>
  </si>
  <si>
    <t>8381 Howe Curve
Sherrichester, CT 48216</t>
  </si>
  <si>
    <t>591.231.7976x499</t>
  </si>
  <si>
    <t>qlittle@example.net</t>
  </si>
  <si>
    <t>Cheryl Jackson</t>
  </si>
  <si>
    <t>6179 Rich Stravenue
Longport, CA 93073</t>
  </si>
  <si>
    <t>(751)773-4617</t>
  </si>
  <si>
    <t>iburke@example.net</t>
  </si>
  <si>
    <t>Richard Obrien</t>
  </si>
  <si>
    <t>838 Warren Crossroad
East Debbiemouth, KY 88377</t>
  </si>
  <si>
    <t>(870)528-3120x934</t>
  </si>
  <si>
    <t>josephmaxwell@example.org</t>
  </si>
  <si>
    <t>David Davis</t>
  </si>
  <si>
    <t>60611 Jennifer Street
Lisaland, IN 52265</t>
  </si>
  <si>
    <t>504-744-5583x528</t>
  </si>
  <si>
    <t>Jason Monroe</t>
  </si>
  <si>
    <t>83534 Steven Pine Suite 132
Lake Jeffreyhaven, WI 27654</t>
  </si>
  <si>
    <t>715-069-5074x587</t>
  </si>
  <si>
    <t>nicole73@example.com</t>
  </si>
  <si>
    <t>Matthew Cohen</t>
  </si>
  <si>
    <t>562 Carter Locks Apt. 146
Woodsburgh, HI 49370</t>
  </si>
  <si>
    <t>(774)738-7819x233</t>
  </si>
  <si>
    <t>lewisronald@example.org</t>
  </si>
  <si>
    <t>Deborah Compton</t>
  </si>
  <si>
    <t>221 Michael Center Apt. 942
Allenfort, RI 71262</t>
  </si>
  <si>
    <t>001-734-404-8196</t>
  </si>
  <si>
    <t>lori94@example.net</t>
  </si>
  <si>
    <t>Tamara Robinson</t>
  </si>
  <si>
    <t>224 Schmidt Avenue Apt. 567
South Darlene, MO 70188</t>
  </si>
  <si>
    <t>001-263-741-2528x0610</t>
  </si>
  <si>
    <t>davidburns@example.org</t>
  </si>
  <si>
    <t>Christopher Barron</t>
  </si>
  <si>
    <t>3825 Alan Plains Suite 491
Robinsonview, ME 36393</t>
  </si>
  <si>
    <t>+1-641-152-0231x888</t>
  </si>
  <si>
    <t>michael15@example.org</t>
  </si>
  <si>
    <t>Tyrone Montoya</t>
  </si>
  <si>
    <t>566 Robert Roads Suite 990
Lake Timothy, WI 94791</t>
  </si>
  <si>
    <t>131.359.6157x983</t>
  </si>
  <si>
    <t>smithtyler@example.net</t>
  </si>
  <si>
    <t>Derek Jones</t>
  </si>
  <si>
    <t>41934 Hannah Crossroad
Port Rachel, CA 06716</t>
  </si>
  <si>
    <t>(034)468-3738x48815</t>
  </si>
  <si>
    <t>khowe@example.org</t>
  </si>
  <si>
    <t>Jordan Baxter</t>
  </si>
  <si>
    <t>27418 Arthur Roads
South Johnathan, NY 57119</t>
  </si>
  <si>
    <t>ruth75@example.org</t>
  </si>
  <si>
    <t>Alicia Rowland</t>
  </si>
  <si>
    <t>37698 Neal Drive Suite 904
Simmonsside, LA 25228</t>
  </si>
  <si>
    <t>+1-831-058-9394x8499</t>
  </si>
  <si>
    <t>nreed@example.org</t>
  </si>
  <si>
    <t>Michael Small</t>
  </si>
  <si>
    <t>0796 Collins Points Suite 591
Haleburgh, SD 52363</t>
  </si>
  <si>
    <t>(468)546-6734</t>
  </si>
  <si>
    <t>qrobinson@example.net</t>
  </si>
  <si>
    <t>Daniel Hunt</t>
  </si>
  <si>
    <t>9554 Joanna Lane
Port Matthewhaven, WI 46911</t>
  </si>
  <si>
    <t>321.516.1539</t>
  </si>
  <si>
    <t>hgarrison@example.net</t>
  </si>
  <si>
    <t>Billy Pitts</t>
  </si>
  <si>
    <t>1991 Kimberly Ports Suite 087
Murphyville, NE 08791</t>
  </si>
  <si>
    <t>(963)482-8254</t>
  </si>
  <si>
    <t>martincatherine@example.org</t>
  </si>
  <si>
    <t>Todd Smith</t>
  </si>
  <si>
    <t>8419 Morales Place Suite 814
South Melissaberg, UT 87130</t>
  </si>
  <si>
    <t>+1-893-589-6767x72001</t>
  </si>
  <si>
    <t>brittanyyoung@example.com</t>
  </si>
  <si>
    <t>Heather Hubbard</t>
  </si>
  <si>
    <t>667 Shelton Villages Suite 508
South James, SC 65889</t>
  </si>
  <si>
    <t>439.661.0952x9703</t>
  </si>
  <si>
    <t>benjamin91@example.net</t>
  </si>
  <si>
    <t>Ashley Cardenas</t>
  </si>
  <si>
    <t>99367 Montes Fort
Josephmouth, NM 84144</t>
  </si>
  <si>
    <t>687-844-6341x0112</t>
  </si>
  <si>
    <t>colemantodd@example.com</t>
  </si>
  <si>
    <t>Zachary Howell</t>
  </si>
  <si>
    <t>54231 Moore Meadows Suite 699
New Ambermouth, HI 28608</t>
  </si>
  <si>
    <t>kylevalencia@example.com</t>
  </si>
  <si>
    <t>John Evans</t>
  </si>
  <si>
    <t>3458 Marks Canyon
Kramerstad, HI 82383</t>
  </si>
  <si>
    <t>001-881-641-7318</t>
  </si>
  <si>
    <t>reynoldskelsey@example.com</t>
  </si>
  <si>
    <t>Mrs. Tracy Jefferson</t>
  </si>
  <si>
    <t>224 Antonio Run Apt. 400
Vanessashire, ME 82461</t>
  </si>
  <si>
    <t>(683)509-6395x3536</t>
  </si>
  <si>
    <t>jimenezyolanda@example.net</t>
  </si>
  <si>
    <t>Jeffrey Schwartz</t>
  </si>
  <si>
    <t>3670 Sanchez Streets
Ericburgh, NY 94512</t>
  </si>
  <si>
    <t>001-081-508-0909x091</t>
  </si>
  <si>
    <t>samuelbarnes@example.net</t>
  </si>
  <si>
    <t>Samuel Smith</t>
  </si>
  <si>
    <t>434 Richard Ramp
Joebury, MD 41679</t>
  </si>
  <si>
    <t>(673)164-6530</t>
  </si>
  <si>
    <t>qsanders@example.org</t>
  </si>
  <si>
    <t>James Adams</t>
  </si>
  <si>
    <t>691 Howard Roads Suite 220
Fraziertown, DE 50034</t>
  </si>
  <si>
    <t>+1-930-294-7164x32558</t>
  </si>
  <si>
    <t>bbeard@example.org</t>
  </si>
  <si>
    <t>Kelsey Frye</t>
  </si>
  <si>
    <t>USS Jackson
FPO AE 78261</t>
  </si>
  <si>
    <t>kendra86@example.com</t>
  </si>
  <si>
    <t>Dr. Marc Mcgee</t>
  </si>
  <si>
    <t>820 Tyler Common
West Jamie, IN 75500</t>
  </si>
  <si>
    <t>(918)170-4804x955</t>
  </si>
  <si>
    <t>edwardsmatthew@example.net</t>
  </si>
  <si>
    <t>Angel Lopez</t>
  </si>
  <si>
    <t>706 Tiffany Mountains
Matthewbury, ME 99917</t>
  </si>
  <si>
    <t>+1-619-717-0986x2723</t>
  </si>
  <si>
    <t>kaylarice@example.org</t>
  </si>
  <si>
    <t>Amanda Williams</t>
  </si>
  <si>
    <t>2486 Lindsey Lakes Apt. 343
East Theodore, NC 86548</t>
  </si>
  <si>
    <t>901-290-9621</t>
  </si>
  <si>
    <t>christinewood@example.net</t>
  </si>
  <si>
    <t>Kayla Maldonado</t>
  </si>
  <si>
    <t>069 Vance Ford Apt. 816
East Donald, WI 68649</t>
  </si>
  <si>
    <t>631.262.9058</t>
  </si>
  <si>
    <t>kimberlymay@example.net</t>
  </si>
  <si>
    <t>Traci Price</t>
  </si>
  <si>
    <t>3889 Sean Curve Apt. 355
Hudsonfurt, NE 05171</t>
  </si>
  <si>
    <t>+1-289-635-0236x2936</t>
  </si>
  <si>
    <t>zbell@example.org</t>
  </si>
  <si>
    <t>Joseph Reeves</t>
  </si>
  <si>
    <t>931 Carroll Center Suite 892
Jordanchester, MD 10560</t>
  </si>
  <si>
    <t>001-807-491-8535</t>
  </si>
  <si>
    <t>desiree98@example.org</t>
  </si>
  <si>
    <t>Susan Pitts</t>
  </si>
  <si>
    <t>877 Gonzales Spring
Caseyfort, AK 96601</t>
  </si>
  <si>
    <t>374-905-8495x33621</t>
  </si>
  <si>
    <t>kimberly93@example.org</t>
  </si>
  <si>
    <t>Larry Alvarez</t>
  </si>
  <si>
    <t>1157 Carr Course Suite 809
South Steven, NC 86293</t>
  </si>
  <si>
    <t>001-898-806-4468x963</t>
  </si>
  <si>
    <t>amber69@example.com</t>
  </si>
  <si>
    <t>Sandra Smith</t>
  </si>
  <si>
    <t>536 Jones Course Suite 012
Matthewhaven, OR 45499</t>
  </si>
  <si>
    <t>(780)002-9867x80219</t>
  </si>
  <si>
    <t>dhinton@example.org</t>
  </si>
  <si>
    <t>Jessica Powers</t>
  </si>
  <si>
    <t>75958 Joanna Summit Suite 332
Markmouth, AZ 49052</t>
  </si>
  <si>
    <t>blakejoyce@example.net</t>
  </si>
  <si>
    <t>Sarah Kerr</t>
  </si>
  <si>
    <t>377 Christopher Stream
Port Tylerstad, MI 63637</t>
  </si>
  <si>
    <t>+1-416-639-9650x8818</t>
  </si>
  <si>
    <t>wmichael@example.org</t>
  </si>
  <si>
    <t>Karen Hudson</t>
  </si>
  <si>
    <t>67913 Martinez Shores
North Nancy, DE 31737</t>
  </si>
  <si>
    <t>(607)716-7928x756</t>
  </si>
  <si>
    <t>matthew16@example.com</t>
  </si>
  <si>
    <t>Amy Herman</t>
  </si>
  <si>
    <t>1994 Jacob Summit Apt. 460
Michaelville, OH 29179</t>
  </si>
  <si>
    <t>(244)556-5658x7366</t>
  </si>
  <si>
    <t>timothy71@example.net</t>
  </si>
  <si>
    <t>Kathleen Mcclain</t>
  </si>
  <si>
    <t>Unit 0176 Box 7255
DPO AA 64569</t>
  </si>
  <si>
    <t>317-787-7878x48417</t>
  </si>
  <si>
    <t>andrew73@example.com</t>
  </si>
  <si>
    <t>Carrie Cunningham</t>
  </si>
  <si>
    <t>89483 Daniel Shoals
Toddton, WA 21352</t>
  </si>
  <si>
    <t>(414)846-2261x7832</t>
  </si>
  <si>
    <t>qstrickland@example.com</t>
  </si>
  <si>
    <t>Kyle Blackburn</t>
  </si>
  <si>
    <t>1963 David Tunnel Apt. 027
North Mary, ND 92264</t>
  </si>
  <si>
    <t>lisa77@example.com</t>
  </si>
  <si>
    <t>Emily Shaw</t>
  </si>
  <si>
    <t>4082 Alexandra View
West Antonio, WI 22393</t>
  </si>
  <si>
    <t>+1-981-133-7776x78333</t>
  </si>
  <si>
    <t>jason38@example.com</t>
  </si>
  <si>
    <t>Richard Larsen</t>
  </si>
  <si>
    <t>31627 Hernandez Summit
New Tammyhaven, ID 11507</t>
  </si>
  <si>
    <t>346-201-8913x181</t>
  </si>
  <si>
    <t>richard18@example.com</t>
  </si>
  <si>
    <t>Nicholas Golden</t>
  </si>
  <si>
    <t>70497 David Fort
West Natasha, TN 33774</t>
  </si>
  <si>
    <t>(389)879-2323x76051</t>
  </si>
  <si>
    <t>williamswilliam@example.com</t>
  </si>
  <si>
    <t>Mary Brooks</t>
  </si>
  <si>
    <t>43038 Nicolas Creek Apt. 290
Lake Teresaland, NY 87277</t>
  </si>
  <si>
    <t>049.363.8186</t>
  </si>
  <si>
    <t>joshuasloan@example.com</t>
  </si>
  <si>
    <t>John Estrada</t>
  </si>
  <si>
    <t>64506 Aaron Ridge Suite 209
South Kristinview, NV 09489</t>
  </si>
  <si>
    <t>nbrooks@example.org</t>
  </si>
  <si>
    <t>Tyler Barnes</t>
  </si>
  <si>
    <t>3182 Kline Drive
North Lisa, MI 52332</t>
  </si>
  <si>
    <t>jeremy89@example.net</t>
  </si>
  <si>
    <t>Samantha Cortez</t>
  </si>
  <si>
    <t>89759 Sheila Highway Suite 670
West Michaelside, SC 92514</t>
  </si>
  <si>
    <t>001-838-231-1457x869</t>
  </si>
  <si>
    <t>ebass@example.com</t>
  </si>
  <si>
    <t>Jasmine Garcia</t>
  </si>
  <si>
    <t>536 Mario Lodge
East Heatherhaven, CT 42764</t>
  </si>
  <si>
    <t>633.482.0337x004</t>
  </si>
  <si>
    <t>patricia54@example.com</t>
  </si>
  <si>
    <t>Christopher Townsend</t>
  </si>
  <si>
    <t>72018 Brooks Route Suite 681
Port Kimberly, GA 33254</t>
  </si>
  <si>
    <t>+1-421-595-9428x2334</t>
  </si>
  <si>
    <t>juanlogan@example.com</t>
  </si>
  <si>
    <t>Tyler Robinson</t>
  </si>
  <si>
    <t>7206 Briggs Vista
Warnerside, RI 25335</t>
  </si>
  <si>
    <t>537.586.0047x1457</t>
  </si>
  <si>
    <t>michael40@example.com</t>
  </si>
  <si>
    <t>Carlos Barrett</t>
  </si>
  <si>
    <t>48196 Patel Rue
South Ashley, MI 52910</t>
  </si>
  <si>
    <t>333-555-7918</t>
  </si>
  <si>
    <t>kathyrodriguez@example.com</t>
  </si>
  <si>
    <t>Benjamin Richardson</t>
  </si>
  <si>
    <t>4973 Phillips Gateway
Rachelchester, MI 25433</t>
  </si>
  <si>
    <t>marco12@example.net</t>
  </si>
  <si>
    <t>Nathan Adams</t>
  </si>
  <si>
    <t>14431 Audrey Drive Apt. 777
Morganmouth, VT 99615</t>
  </si>
  <si>
    <t>001-204-735-2963x292</t>
  </si>
  <si>
    <t>raymondwatkins@example.org</t>
  </si>
  <si>
    <t>Rachael Casey</t>
  </si>
  <si>
    <t>0569 Angela Pine
Spencerside, WY 37416</t>
  </si>
  <si>
    <t>429-875-4358</t>
  </si>
  <si>
    <t>alexander13@example.net</t>
  </si>
  <si>
    <t>Mr. James Hunter MD</t>
  </si>
  <si>
    <t>6697 Mercedes Mill
Williamborough, NY 02819</t>
  </si>
  <si>
    <t>(823)299-2404x5156</t>
  </si>
  <si>
    <t>jamesbrown@example.net</t>
  </si>
  <si>
    <t>Rebecca Chavez</t>
  </si>
  <si>
    <t>Unit 0002 Box 6261
DPO AA 25108</t>
  </si>
  <si>
    <t>(153)388-1347</t>
  </si>
  <si>
    <t>catherinefields@example.org</t>
  </si>
  <si>
    <t>Tyler Davidson</t>
  </si>
  <si>
    <t>206 Mitchell Islands
Jeffreymouth, MI 66733</t>
  </si>
  <si>
    <t>003-894-7343x6398</t>
  </si>
  <si>
    <t>henrywebb@example.org</t>
  </si>
  <si>
    <t>Lauren Lewis</t>
  </si>
  <si>
    <t>3944 Phillip Hollow
North Aprilfort, NH 49634</t>
  </si>
  <si>
    <t>(965)026-6917</t>
  </si>
  <si>
    <t>walter56@example.org</t>
  </si>
  <si>
    <t>Rachel Hughes</t>
  </si>
  <si>
    <t>168 Christopher Pine
North Mariafort, UT 80415</t>
  </si>
  <si>
    <t>230-056-2429x07582</t>
  </si>
  <si>
    <t>rsmith@example.com</t>
  </si>
  <si>
    <t>Ryan Stephenson</t>
  </si>
  <si>
    <t>29458 Reeves Ferry
New Travisstad, MO 45225</t>
  </si>
  <si>
    <t>281-433-8614x84888</t>
  </si>
  <si>
    <t>roachdaniel@example.net</t>
  </si>
  <si>
    <t>Joshua Ramirez</t>
  </si>
  <si>
    <t>09446 Michelle Keys Apt. 116
Matthewside, PA 03433</t>
  </si>
  <si>
    <t>598.733.3366</t>
  </si>
  <si>
    <t>taylorglenda@example.net</t>
  </si>
  <si>
    <t>Isaac Hopkins</t>
  </si>
  <si>
    <t>487 Patterson Courts Apt. 553
South Teresa, TN 95637</t>
  </si>
  <si>
    <t>001-380-022-3288x003</t>
  </si>
  <si>
    <t>hendrixchristopher@example.org</t>
  </si>
  <si>
    <t>Elijah Atkins</t>
  </si>
  <si>
    <t>93607 Sandra Point Suite 279
Lake Jennifer, TX 64356</t>
  </si>
  <si>
    <t>001-274-254-6106x44771</t>
  </si>
  <si>
    <t>lmoreno@example.org</t>
  </si>
  <si>
    <t>Jacqueline Shelton</t>
  </si>
  <si>
    <t>31468 Soto Brooks
West Sarah, GA 74827</t>
  </si>
  <si>
    <t>001-728-038-1995x9246</t>
  </si>
  <si>
    <t>robertwilliams@example.net</t>
  </si>
  <si>
    <t>Melanie Welch</t>
  </si>
  <si>
    <t>172 Ashley Springs
Theodoreton, VA 74991</t>
  </si>
  <si>
    <t>508.307.4099x7480</t>
  </si>
  <si>
    <t>jmunoz@example.org</t>
  </si>
  <si>
    <t>Diana Oconnor</t>
  </si>
  <si>
    <t>360 Richard Ferry
New Katherineland, WI 54888</t>
  </si>
  <si>
    <t>641.337.6881</t>
  </si>
  <si>
    <t>tiffanybrown@example.com</t>
  </si>
  <si>
    <t>Samuel Barnett</t>
  </si>
  <si>
    <t>8444 Donna Parks Suite 873
North Emilyhaven, TN 55372</t>
  </si>
  <si>
    <t>264-911-2870x360</t>
  </si>
  <si>
    <t>wintersjulie@example.com</t>
  </si>
  <si>
    <t>James Duncan</t>
  </si>
  <si>
    <t>66140 Lindsay Dam
Johnborough, FL 36600</t>
  </si>
  <si>
    <t>001-971-402-6549</t>
  </si>
  <si>
    <t>jeffreymurray@example.net</t>
  </si>
  <si>
    <t>Rachel Robertson</t>
  </si>
  <si>
    <t>16112 Scott Harbors
East Patrick, NM 03919</t>
  </si>
  <si>
    <t>955-632-3980x205</t>
  </si>
  <si>
    <t>thomas59@example.net</t>
  </si>
  <si>
    <t>Nicole Obrien</t>
  </si>
  <si>
    <t>PSC 6590, Box 7256
APO AE 09080</t>
  </si>
  <si>
    <t>+1-967-533-8282x19725</t>
  </si>
  <si>
    <t>patrickswanson@example.com</t>
  </si>
  <si>
    <t>Thomas Fleming</t>
  </si>
  <si>
    <t>00282 Stanley Ferry
Lake Amychester, SD 06208</t>
  </si>
  <si>
    <t>853-735-7969x38861</t>
  </si>
  <si>
    <t>qgraves@example.org</t>
  </si>
  <si>
    <t>Sara Leblanc</t>
  </si>
  <si>
    <t>698 Thomas Station
Michaelbury, RI 05229</t>
  </si>
  <si>
    <t>+1-379-309-6913x7581</t>
  </si>
  <si>
    <t>fbryan@example.com</t>
  </si>
  <si>
    <t>Nathan Obrien</t>
  </si>
  <si>
    <t>4747 Santos Overpass
Thomaston, AR 21796</t>
  </si>
  <si>
    <t>001-522-854-0823x360</t>
  </si>
  <si>
    <t>amber48@example.org</t>
  </si>
  <si>
    <t>Edward Franco</t>
  </si>
  <si>
    <t>792 Joseph Brook
Port Joshua, OK 50382</t>
  </si>
  <si>
    <t>marvinallen@example.net</t>
  </si>
  <si>
    <t>Cesar Reyes</t>
  </si>
  <si>
    <t>33837 Kristin Port
Port Lauraland, KS 68335</t>
  </si>
  <si>
    <t>(556)153-2933</t>
  </si>
  <si>
    <t>angelataylor@example.com</t>
  </si>
  <si>
    <t>Randy Green</t>
  </si>
  <si>
    <t>453 Ralph Groves Apt. 789
New Megan, CT 54824</t>
  </si>
  <si>
    <t>427-640-7456</t>
  </si>
  <si>
    <t>stanleykelly@example.net</t>
  </si>
  <si>
    <t>Gary Krause</t>
  </si>
  <si>
    <t>253 Martinez Haven
Smithland, IN 27941</t>
  </si>
  <si>
    <t>(301)487-6616x257</t>
  </si>
  <si>
    <t>robertbarker@example.com</t>
  </si>
  <si>
    <t>Bonnie Patterson</t>
  </si>
  <si>
    <t>Unit 5960 Box 6134
DPO AA 54773</t>
  </si>
  <si>
    <t>+1-262-745-7127x669</t>
  </si>
  <si>
    <t>erinjones@example.org</t>
  </si>
  <si>
    <t>Nathaniel Davis</t>
  </si>
  <si>
    <t>35018 Camacho Harbor
West Kiaraborough, WY 35000</t>
  </si>
  <si>
    <t>161.735.5076x8230</t>
  </si>
  <si>
    <t>vjones@example.net</t>
  </si>
  <si>
    <t>Jimmy Jenkins</t>
  </si>
  <si>
    <t>3549 Christopher Trail Suite 347
New Craig, NH 03466</t>
  </si>
  <si>
    <t>059.016.3031x2716</t>
  </si>
  <si>
    <t>browndenise@example.net</t>
  </si>
  <si>
    <t>Mr. Charles Fisher</t>
  </si>
  <si>
    <t>Unit 3378 Box 0512
DPO AA 79571</t>
  </si>
  <si>
    <t>197-599-4591x29118</t>
  </si>
  <si>
    <t>kwheeler@example.net</t>
  </si>
  <si>
    <t>Deborah Rollins</t>
  </si>
  <si>
    <t>268 Lisa Village Apt. 970
South Dustinland, VT 48471</t>
  </si>
  <si>
    <t>998.096.1429</t>
  </si>
  <si>
    <t>kvargas@example.net</t>
  </si>
  <si>
    <t>Sara Santos</t>
  </si>
  <si>
    <t>2073 Dunn Tunnel
North Jeffrey, AR 88905</t>
  </si>
  <si>
    <t>+1-153-488-7890x370</t>
  </si>
  <si>
    <t>frankhall@example.net</t>
  </si>
  <si>
    <t>Edward Simmons</t>
  </si>
  <si>
    <t>Unit 5578 Box 2472
DPO AE 37501</t>
  </si>
  <si>
    <t>382.242.1816</t>
  </si>
  <si>
    <t>dchung@example.net</t>
  </si>
  <si>
    <t>Dawn Cabrera</t>
  </si>
  <si>
    <t>PSC 7754, Box 6570
APO AA 68525</t>
  </si>
  <si>
    <t>(417)013-9981</t>
  </si>
  <si>
    <t>william02@example.org</t>
  </si>
  <si>
    <t>Melanie James</t>
  </si>
  <si>
    <t>766 Whitehead Court Suite 742
Tonyamouth, MN 65438</t>
  </si>
  <si>
    <t>(924)593-2892</t>
  </si>
  <si>
    <t>santiagorebecca@example.net</t>
  </si>
  <si>
    <t>Casey Flores</t>
  </si>
  <si>
    <t>82103 Thompson Causeway Apt. 775
North Kathymouth, DE 85820</t>
  </si>
  <si>
    <t>109.309.1802</t>
  </si>
  <si>
    <t>pmeadows@example.org</t>
  </si>
  <si>
    <t>Brenda Smith</t>
  </si>
  <si>
    <t>304 Little Wall
Martinland, AL 36646</t>
  </si>
  <si>
    <t>251.462.2570x171</t>
  </si>
  <si>
    <t>ruiztracy@example.com</t>
  </si>
  <si>
    <t>Ryan Boyd</t>
  </si>
  <si>
    <t>3131 Jackson Trail Suite 844
Kimberlyfurt, MT 16071</t>
  </si>
  <si>
    <t>293-824-1603x0586</t>
  </si>
  <si>
    <t>christinabecker@example.com</t>
  </si>
  <si>
    <t>Tammy Baker</t>
  </si>
  <si>
    <t>32503 Williams Roads Apt. 626
Gilbertside, MT 94967</t>
  </si>
  <si>
    <t>591.892.4766x33886</t>
  </si>
  <si>
    <t>woodabigail@example.com</t>
  </si>
  <si>
    <t>Matthew Flores</t>
  </si>
  <si>
    <t>7818 Sherry Corner Suite 217
West Catherine, GA 88610</t>
  </si>
  <si>
    <t>001-052-156-9156x7111</t>
  </si>
  <si>
    <t>dominique34@example.net</t>
  </si>
  <si>
    <t>Andrew Wood</t>
  </si>
  <si>
    <t>402 Jerry Estate Suite 477
Port Danielbury, OH 90289</t>
  </si>
  <si>
    <t>katherineklein@example.net</t>
  </si>
  <si>
    <t>Elizabeth Rogers</t>
  </si>
  <si>
    <t>39158 Troy Unions Suite 027
Mcdanielport, IL 38254</t>
  </si>
  <si>
    <t>589-878-8846</t>
  </si>
  <si>
    <t>moranrobert@example.com</t>
  </si>
  <si>
    <t>Jason Lewis DDS</t>
  </si>
  <si>
    <t>PSC 3733, Box 9631
APO AE 19892</t>
  </si>
  <si>
    <t>870-659-4733</t>
  </si>
  <si>
    <t>isaiah27@example.net</t>
  </si>
  <si>
    <t>Christopher Porter</t>
  </si>
  <si>
    <t>384 Gilbert Groves
North Amber, OR 17869</t>
  </si>
  <si>
    <t>001-285-671-7694</t>
  </si>
  <si>
    <t>mirandavaldez@example.org</t>
  </si>
  <si>
    <t>Robert Delgado</t>
  </si>
  <si>
    <t>827 Joshua Corner
Markhaven, SD 41486</t>
  </si>
  <si>
    <t>(833)594-2574</t>
  </si>
  <si>
    <t>johnhumphrey@example.com</t>
  </si>
  <si>
    <t>Alan Clarke</t>
  </si>
  <si>
    <t>96650 Thomas Heights Suite 958
Port Virginia, MA 94310</t>
  </si>
  <si>
    <t>930-510-2640x657</t>
  </si>
  <si>
    <t>bcurry@example.com</t>
  </si>
  <si>
    <t>Eric Evans</t>
  </si>
  <si>
    <t>310 Carla Flat Apt. 805
West Carol, SD 06710</t>
  </si>
  <si>
    <t>+1-864-440-9540x2587</t>
  </si>
  <si>
    <t>cmckinney@example.net</t>
  </si>
  <si>
    <t>John Tate</t>
  </si>
  <si>
    <t>237 Adrienne Lane
Andrealand, MS 15640</t>
  </si>
  <si>
    <t>001-311-272-7511x461</t>
  </si>
  <si>
    <t>jessica29@example.org</t>
  </si>
  <si>
    <t>Tammy Wyatt</t>
  </si>
  <si>
    <t>7633 Pratt Street Suite 047
Natashaport, WV 79387</t>
  </si>
  <si>
    <t>+1-328-034-8822x030</t>
  </si>
  <si>
    <t>jeff15@example.net</t>
  </si>
  <si>
    <t>Howard Ortega</t>
  </si>
  <si>
    <t>70944 Harrell Locks Apt. 738
Jamesshire, VT 21189</t>
  </si>
  <si>
    <t>(106)026-8628x35693</t>
  </si>
  <si>
    <t>lbaker@example.net</t>
  </si>
  <si>
    <t>Jessica Salinas</t>
  </si>
  <si>
    <t>0220 Jennings Turnpike Suite 000
East Melissa, TX 80833</t>
  </si>
  <si>
    <t>+1-512-816-9821x00526</t>
  </si>
  <si>
    <t>rebecca59@example.com</t>
  </si>
  <si>
    <t>Linda Hall</t>
  </si>
  <si>
    <t>5538 Christopher Lodge
East Rebeccahaven, AZ 67635</t>
  </si>
  <si>
    <t>001-292-730-0008</t>
  </si>
  <si>
    <t>olsencraig@example.com</t>
  </si>
  <si>
    <t>Michelle Hernandez</t>
  </si>
  <si>
    <t>528 Amanda Drive
Mitchellview, OK 94400</t>
  </si>
  <si>
    <t>030.126.7138</t>
  </si>
  <si>
    <t>fdean@example.net</t>
  </si>
  <si>
    <t>Robert Taylor</t>
  </si>
  <si>
    <t>61432 Matthew Mission Apt. 682
Garciamouth, DE 49288</t>
  </si>
  <si>
    <t>+1-687-765-8713x85871</t>
  </si>
  <si>
    <t>kristen46@example.org</t>
  </si>
  <si>
    <t>Cassandra Mckee</t>
  </si>
  <si>
    <t>5584 Zuniga Ramp
North Erica, NV 39662</t>
  </si>
  <si>
    <t>(677)374-5113</t>
  </si>
  <si>
    <t>alejandromorrison@example.org</t>
  </si>
  <si>
    <t>Paul Williams</t>
  </si>
  <si>
    <t>3766 Leslie Radial Apt. 026
North Veronicaburgh, NY 56654</t>
  </si>
  <si>
    <t>522-163-3340x072</t>
  </si>
  <si>
    <t>jbrown@example.org</t>
  </si>
  <si>
    <t>Jessica Golden</t>
  </si>
  <si>
    <t>90533 Howard Shoal
Bakermouth, VA 99359</t>
  </si>
  <si>
    <t>791.901.2573x8834</t>
  </si>
  <si>
    <t>collinsamy@example.org</t>
  </si>
  <si>
    <t>Krista Burton</t>
  </si>
  <si>
    <t>6472 Williams Forks
Thomasview, ME 57402</t>
  </si>
  <si>
    <t>(098)386-0999x459</t>
  </si>
  <si>
    <t>ymendoza@example.org</t>
  </si>
  <si>
    <t>Richard Deleon</t>
  </si>
  <si>
    <t>57542 Rodgers Shores
Amandafort, VT 38771</t>
  </si>
  <si>
    <t>001-336-923-2731x713</t>
  </si>
  <si>
    <t>robert97@example.net</t>
  </si>
  <si>
    <t>Nicole Colon</t>
  </si>
  <si>
    <t>776 Bethany Turnpike Suite 193
North Danielle, FL 25723</t>
  </si>
  <si>
    <t>(682)513-7971</t>
  </si>
  <si>
    <t>karen05@example.com</t>
  </si>
  <si>
    <t>Katie Clark</t>
  </si>
  <si>
    <t>213 Weber View
South Nicholas, CA 35868</t>
  </si>
  <si>
    <t>(494)260-4808</t>
  </si>
  <si>
    <t>burnsjohn@example.org</t>
  </si>
  <si>
    <t>Grace Tucker</t>
  </si>
  <si>
    <t>34427 Tammy Cape Suite 176
East Karenberg, ID 93739</t>
  </si>
  <si>
    <t>(523)528-2947</t>
  </si>
  <si>
    <t>ohatfield@example.com</t>
  </si>
  <si>
    <t>Charles Mitchell</t>
  </si>
  <si>
    <t>678 Joseph Mill
Fryefort, DE 66598</t>
  </si>
  <si>
    <t>madeline73@example.com</t>
  </si>
  <si>
    <t>Karen Peterson</t>
  </si>
  <si>
    <t>53721 Herrera Street Apt. 585
Port Matthewview, NY 92502</t>
  </si>
  <si>
    <t>001-855-548-5994x33875</t>
  </si>
  <si>
    <t>renee16@example.net</t>
  </si>
  <si>
    <t>Jason Tucker</t>
  </si>
  <si>
    <t>08708 Richard Hollow
Annaburgh, AZ 22884</t>
  </si>
  <si>
    <t>(787)669-7281x2185</t>
  </si>
  <si>
    <t>vmiller@example.net</t>
  </si>
  <si>
    <t>Cynthia Williams</t>
  </si>
  <si>
    <t>57784 Morgan Cliffs
East Craigland, AK 14803</t>
  </si>
  <si>
    <t>475-751-1650x07995</t>
  </si>
  <si>
    <t>brettmoore@example.net</t>
  </si>
  <si>
    <t>Erica Sanders</t>
  </si>
  <si>
    <t>Unit 0397 Box 4460
DPO AE 44502</t>
  </si>
  <si>
    <t>705-611-3838x8546</t>
  </si>
  <si>
    <t>melinda22@example.com</t>
  </si>
  <si>
    <t>John Parsons</t>
  </si>
  <si>
    <t>15963 Rebecca Vista
Millerstad, VT 57566</t>
  </si>
  <si>
    <t>001-994-090-7406x05784</t>
  </si>
  <si>
    <t>derek73@example.com</t>
  </si>
  <si>
    <t>Frances Perry</t>
  </si>
  <si>
    <t>8767 Joel Circle
North Kirkstad, SC 13333</t>
  </si>
  <si>
    <t>+1-826-954-1953x945</t>
  </si>
  <si>
    <t>rodney66@example.com</t>
  </si>
  <si>
    <t>Anne Frazier</t>
  </si>
  <si>
    <t>118 Claudia Ridge
Lake Henryview, IN 53325</t>
  </si>
  <si>
    <t>115.740.7503x15137</t>
  </si>
  <si>
    <t>phale@example.net</t>
  </si>
  <si>
    <t>Rebecca Chandler</t>
  </si>
  <si>
    <t>493 Baker Manor Suite 739
Matthewburgh, WV 42102</t>
  </si>
  <si>
    <t>001-794-624-2899</t>
  </si>
  <si>
    <t>benjaminjacob@example.net</t>
  </si>
  <si>
    <t>Michaela Chung</t>
  </si>
  <si>
    <t>PSC 1960, Box 4006
APO AA 19864</t>
  </si>
  <si>
    <t>davismichelle@example.org</t>
  </si>
  <si>
    <t>Jennifer Jones</t>
  </si>
  <si>
    <t>282 Morrison Gateway Apt. 197
Brettchester, NC 25826</t>
  </si>
  <si>
    <t>214-097-3699x623</t>
  </si>
  <si>
    <t>simonbrianna@example.com</t>
  </si>
  <si>
    <t>Timothy Holt</t>
  </si>
  <si>
    <t>PSC 4282, Box 8474
APO AA 45659</t>
  </si>
  <si>
    <t>smartinez@example.net</t>
  </si>
  <si>
    <t>Sarah Cross</t>
  </si>
  <si>
    <t>USNV Jordan
FPO AE 45410</t>
  </si>
  <si>
    <t>jacqueline94@example.org</t>
  </si>
  <si>
    <t>Kelly Beck</t>
  </si>
  <si>
    <t>PSC 8942, Box 0599
APO AP 04322</t>
  </si>
  <si>
    <t>566-616-3923x1970</t>
  </si>
  <si>
    <t>joshuatucker@example.net</t>
  </si>
  <si>
    <t>Timothy Moore</t>
  </si>
  <si>
    <t>701 Jerry Well Apt. 272
Lake Jonathanfort, MO 35846</t>
  </si>
  <si>
    <t>198.488.3827x4980</t>
  </si>
  <si>
    <t>randallkendra@example.com</t>
  </si>
  <si>
    <t>Amber Rodriguez</t>
  </si>
  <si>
    <t>039 Rebecca Row Suite 207
New Kara, WV 54546</t>
  </si>
  <si>
    <t>126.506.8947x59512</t>
  </si>
  <si>
    <t>coreywheeler@example.net</t>
  </si>
  <si>
    <t>Jasmine Benjamin</t>
  </si>
  <si>
    <t>738 Jeffrey Mission
Hannahport, DC 70254</t>
  </si>
  <si>
    <t>victoriathomas@example.org</t>
  </si>
  <si>
    <t>Casey Carter</t>
  </si>
  <si>
    <t>68753 Sheila Crossing Suite 414
Tylerview, DC 54401</t>
  </si>
  <si>
    <t>734.134.8113x90960</t>
  </si>
  <si>
    <t>christyhodge@example.com</t>
  </si>
  <si>
    <t>Tina Michael</t>
  </si>
  <si>
    <t>42926 Samantha Camp Suite 331
Christopherside, CT 43312</t>
  </si>
  <si>
    <t>(031)726-1904x891</t>
  </si>
  <si>
    <t>bakeramanda@example.net</t>
  </si>
  <si>
    <t>Ryan Sims</t>
  </si>
  <si>
    <t>8418 Cooper Parkway Suite 372
North Dwayne, MS 84124</t>
  </si>
  <si>
    <t>(677)539-4799x65897</t>
  </si>
  <si>
    <t>maldonadorandall@example.net</t>
  </si>
  <si>
    <t>Paige Love</t>
  </si>
  <si>
    <t>64330 Joanna Place
Ryanmouth, TN 69480</t>
  </si>
  <si>
    <t>+1-280-381-3644x96674</t>
  </si>
  <si>
    <t>zachary18@example.net</t>
  </si>
  <si>
    <t>Sabrina Davidson</t>
  </si>
  <si>
    <t>20830 Richard Plaza
South Robert, RI 75786</t>
  </si>
  <si>
    <t>409-515-1365x748</t>
  </si>
  <si>
    <t>xperkins@example.org</t>
  </si>
  <si>
    <t>Alison Rush</t>
  </si>
  <si>
    <t>3639 Nixon Flat
Nolanview, AR 42873</t>
  </si>
  <si>
    <t>+1-452-641-6049x62270</t>
  </si>
  <si>
    <t>ndoyle@example.net</t>
  </si>
  <si>
    <t>Andrew Pace</t>
  </si>
  <si>
    <t>19645 Hayden Plains
Lake Phyllis, MT 30147</t>
  </si>
  <si>
    <t>001-144-429-2172x260</t>
  </si>
  <si>
    <t>brian81@example.org</t>
  </si>
  <si>
    <t>Kelly Andrews</t>
  </si>
  <si>
    <t>026 Walker Parkway Apt. 449
Millerview, AK 24572</t>
  </si>
  <si>
    <t>+1-728-537-3921x202</t>
  </si>
  <si>
    <t>denise90@example.org</t>
  </si>
  <si>
    <t>Jacob Downs</t>
  </si>
  <si>
    <t>PSC 9757, Box 2189
APO AE 15890</t>
  </si>
  <si>
    <t>918.511.8480</t>
  </si>
  <si>
    <t>derrickhansen@example.net</t>
  </si>
  <si>
    <t>Bryan Grant Jr.</t>
  </si>
  <si>
    <t>7133 Deborah Plain Suite 297
Ashleymouth, AL 85255</t>
  </si>
  <si>
    <t>114.444.9864</t>
  </si>
  <si>
    <t>lopezpatricia@example.net</t>
  </si>
  <si>
    <t>David Hayes</t>
  </si>
  <si>
    <t>2937 Brown Fields
Martinstad, DC 11555</t>
  </si>
  <si>
    <t>(459)026-8561</t>
  </si>
  <si>
    <t>zchurch@example.net</t>
  </si>
  <si>
    <t>Daniel Perry</t>
  </si>
  <si>
    <t>024 Fuller Locks Suite 802
West Craigport, WA 39667</t>
  </si>
  <si>
    <t>(321)210-0151</t>
  </si>
  <si>
    <t>jonesashley@example.org</t>
  </si>
  <si>
    <t>Brian Martin</t>
  </si>
  <si>
    <t>362 Stacy Fall
Sarahfurt, RI 03324</t>
  </si>
  <si>
    <t>+1-285-916-0733x9077</t>
  </si>
  <si>
    <t>catherine08@example.net</t>
  </si>
  <si>
    <t>Tammy Raymond</t>
  </si>
  <si>
    <t>861 Jennifer Cove
Port Christineborough, NV 49204</t>
  </si>
  <si>
    <t>(058)495-4887</t>
  </si>
  <si>
    <t>holly28@example.org</t>
  </si>
  <si>
    <t>Stacey Wang</t>
  </si>
  <si>
    <t>4833 Shannon Island
Johnsonland, IL 21479</t>
  </si>
  <si>
    <t>duane59@example.com</t>
  </si>
  <si>
    <t>Pamela Davenport</t>
  </si>
  <si>
    <t>5168 Taylor Fords
New Jeremychester, OH 40594</t>
  </si>
  <si>
    <t>001-246-526-8098x643</t>
  </si>
  <si>
    <t>speterson@example.net</t>
  </si>
  <si>
    <t>Brandon Williams</t>
  </si>
  <si>
    <t>8303 Robert Trail
Amandafort, WI 29612</t>
  </si>
  <si>
    <t>(125)611-8369</t>
  </si>
  <si>
    <t>gutierrezdustin@example.com</t>
  </si>
  <si>
    <t>Benjamin Logan</t>
  </si>
  <si>
    <t>2632 Jacqueline Spur
West Joshua, WV 19183</t>
  </si>
  <si>
    <t>(226)160-8497x41922</t>
  </si>
  <si>
    <t>chenderson@example.com</t>
  </si>
  <si>
    <t>Justin Mooney</t>
  </si>
  <si>
    <t>773 Jimmy Key
Stephensside, NY 43296</t>
  </si>
  <si>
    <t>771.927.3675x23003</t>
  </si>
  <si>
    <t>ceaton@example.com</t>
  </si>
  <si>
    <t>Jessica Buchanan</t>
  </si>
  <si>
    <t>14727 Ballard Bypass Apt. 310
Mooremouth, OK 56356</t>
  </si>
  <si>
    <t>001-634-473-7526</t>
  </si>
  <si>
    <t>kaitlindyer@example.com</t>
  </si>
  <si>
    <t>Ashley Pham</t>
  </si>
  <si>
    <t>69964 Johnston Crossing
Taylorbury, DE 03337</t>
  </si>
  <si>
    <t>366-301-2208x2764</t>
  </si>
  <si>
    <t>werickson@example.net</t>
  </si>
  <si>
    <t>Tina Gutierrez</t>
  </si>
  <si>
    <t>9653 Nelson Meadows
New Shelbyport, MO 02457</t>
  </si>
  <si>
    <t>407.163.1182</t>
  </si>
  <si>
    <t>mendezkatie@example.net</t>
  </si>
  <si>
    <t>Marcus Foster</t>
  </si>
  <si>
    <t>970 Donald Isle
Port Amberville, KS 18804</t>
  </si>
  <si>
    <t>(249)464-7429x15326</t>
  </si>
  <si>
    <t>karenfoley@example.com</t>
  </si>
  <si>
    <t>Sarah Morton</t>
  </si>
  <si>
    <t>17826 Hartman Burgs Suite 392
Kylestad, DC 01729</t>
  </si>
  <si>
    <t>493-946-9086</t>
  </si>
  <si>
    <t>jameseric@example.net</t>
  </si>
  <si>
    <t>Charles Shannon</t>
  </si>
  <si>
    <t>06426 Ware Harbor Apt. 089
South Jenniferborough, TX 39379</t>
  </si>
  <si>
    <t>063-368-3673</t>
  </si>
  <si>
    <t>adammyers@example.net</t>
  </si>
  <si>
    <t>Sara Jones</t>
  </si>
  <si>
    <t>3120 Gillespie Radial Suite 158
Matthewshire, SC 82960</t>
  </si>
  <si>
    <t>(773)775-5238</t>
  </si>
  <si>
    <t>taylorjulia@example.com</t>
  </si>
  <si>
    <t>Alexandra Palmer</t>
  </si>
  <si>
    <t>81109 Miller Grove
New Karachester, CA 18860</t>
  </si>
  <si>
    <t>(149)381-3471x79388</t>
  </si>
  <si>
    <t>smcdowell@example.net</t>
  </si>
  <si>
    <t>Shannon Johnson</t>
  </si>
  <si>
    <t>236 Sabrina Inlet
Westchester, AZ 48507</t>
  </si>
  <si>
    <t>+1-018-017-2226x69813</t>
  </si>
  <si>
    <t>heather75@example.org</t>
  </si>
  <si>
    <t>Shannon Torres</t>
  </si>
  <si>
    <t>546 Ashley Stravenue Apt. 034
Lisafort, GA 22126</t>
  </si>
  <si>
    <t>piercestephanie@example.net</t>
  </si>
  <si>
    <t>Kristen Kent</t>
  </si>
  <si>
    <t>342 Joseph Parkway Suite 868
Danielleville, AL 60204</t>
  </si>
  <si>
    <t>justinvaughan@example.org</t>
  </si>
  <si>
    <t>Virginia Brown</t>
  </si>
  <si>
    <t>9481 Chelsea Trace
Port Dale, WY 18455</t>
  </si>
  <si>
    <t>001-145-327-4777x925</t>
  </si>
  <si>
    <t>gabriel61@example.org</t>
  </si>
  <si>
    <t>Brittney Baldwin</t>
  </si>
  <si>
    <t>8676 Garza Harbor
South Joel, MS 32323</t>
  </si>
  <si>
    <t>727-437-4440</t>
  </si>
  <si>
    <t>cheryl87@example.org</t>
  </si>
  <si>
    <t>Angela Ryan</t>
  </si>
  <si>
    <t>USNV Davis
FPO AE 63680</t>
  </si>
  <si>
    <t>001-318-603-8425x163</t>
  </si>
  <si>
    <t>jennifer71@example.org</t>
  </si>
  <si>
    <t>Danielle Farley</t>
  </si>
  <si>
    <t>3744 Finley Junctions
Port Brianborough, IN 97672</t>
  </si>
  <si>
    <t>001-181-634-5710x647</t>
  </si>
  <si>
    <t>smartin@example.com</t>
  </si>
  <si>
    <t>Daniel Grimes</t>
  </si>
  <si>
    <t>6283 Vargas Manor
East Hollyshire, NJ 93288</t>
  </si>
  <si>
    <t>857-612-6450x79865</t>
  </si>
  <si>
    <t>walkertyler@example.com</t>
  </si>
  <si>
    <t>Michael Green</t>
  </si>
  <si>
    <t>92779 Davis Locks Apt. 382
Carolfurt, LA 27999</t>
  </si>
  <si>
    <t>(175)769-3731x42091</t>
  </si>
  <si>
    <t>xperry@example.net</t>
  </si>
  <si>
    <t>Tabitha Middleton</t>
  </si>
  <si>
    <t>PSC 2707, Box 4832
APO AE 85093</t>
  </si>
  <si>
    <t>+1-907-445-8513x2821</t>
  </si>
  <si>
    <t>johnsonvickie@example.org</t>
  </si>
  <si>
    <t>Amy Gonzalez</t>
  </si>
  <si>
    <t>09632 Mccarthy Plains Apt. 676
Ayalaville, MI 59239</t>
  </si>
  <si>
    <t>+1-688-466-9286x9690</t>
  </si>
  <si>
    <t>davidaguilar@example.com</t>
  </si>
  <si>
    <t>Jesus Hess</t>
  </si>
  <si>
    <t>075 Jordan Plains Apt. 086
Lake Willieview, VA 25987</t>
  </si>
  <si>
    <t>579-716-3306</t>
  </si>
  <si>
    <t>dustin36@example.org</t>
  </si>
  <si>
    <t>Crystal Glenn</t>
  </si>
  <si>
    <t>58947 Anderson Overpass
Lake Maria, KS 15134</t>
  </si>
  <si>
    <t>451-240-7004x302</t>
  </si>
  <si>
    <t>rvazquez@example.net</t>
  </si>
  <si>
    <t>Kimberly Harmon</t>
  </si>
  <si>
    <t>512 Allen Gardens
Huntport, NC 86174</t>
  </si>
  <si>
    <t>+1-120-444-4516x43845</t>
  </si>
  <si>
    <t>alisontaylor@example.org</t>
  </si>
  <si>
    <t>Linda Smith</t>
  </si>
  <si>
    <t>88393 Jessica Stravenue Apt. 977
Pittmanberg, IL 58090</t>
  </si>
  <si>
    <t>455.191.9814x62585</t>
  </si>
  <si>
    <t>juliafloyd@example.org</t>
  </si>
  <si>
    <t>Zachary Hicks</t>
  </si>
  <si>
    <t>433 Michael Fall Suite 814
West Ronaldmouth, PA 51806</t>
  </si>
  <si>
    <t>+1-919-103-8577x035</t>
  </si>
  <si>
    <t>andrew52@example.org</t>
  </si>
  <si>
    <t>Larry Patrick</t>
  </si>
  <si>
    <t>591 Fleming Meadow Suite 676
Rasmussenton, NY 09822</t>
  </si>
  <si>
    <t>+1-269-409-3218x55666</t>
  </si>
  <si>
    <t>shirley80@example.com</t>
  </si>
  <si>
    <t>Kristi Chang</t>
  </si>
  <si>
    <t>932 Whitney Trail
West Nicholasmouth, NC 46748</t>
  </si>
  <si>
    <t>(007)036-7786</t>
  </si>
  <si>
    <t>eric89@example.net</t>
  </si>
  <si>
    <t>Ruben Miller</t>
  </si>
  <si>
    <t>31553 Warner Stream
New Leah, SD 92510</t>
  </si>
  <si>
    <t>+1-394-186-7472x03698</t>
  </si>
  <si>
    <t>rodriguezandrew@example.com</t>
  </si>
  <si>
    <t>Kelly Solis</t>
  </si>
  <si>
    <t>363 Lee Forest
West Jeffreyberg, TX 59432</t>
  </si>
  <si>
    <t>510.342.6877</t>
  </si>
  <si>
    <t>carrolljoseph@example.net</t>
  </si>
  <si>
    <t>Holly Morrow</t>
  </si>
  <si>
    <t>618 King Junctions Suite 421
Hicksside, RI 25978</t>
  </si>
  <si>
    <t>985-208-0381</t>
  </si>
  <si>
    <t>dustinwhite@example.org</t>
  </si>
  <si>
    <t>Megan Jones</t>
  </si>
  <si>
    <t>085 Webb Ports Apt. 043
New Brittanymouth, ID 80636</t>
  </si>
  <si>
    <t>001-197-524-0133x6242</t>
  </si>
  <si>
    <t>pattersonmark@example.com</t>
  </si>
  <si>
    <t>Taylor Williamson</t>
  </si>
  <si>
    <t>PSC 7081, Box 2446
APO AE 62088</t>
  </si>
  <si>
    <t>589-044-9400x5670</t>
  </si>
  <si>
    <t>kathrynfields@example.com</t>
  </si>
  <si>
    <t>Diana Morales</t>
  </si>
  <si>
    <t>3214 Bruce Cliff Suite 987
Stevenfort, KY 08155</t>
  </si>
  <si>
    <t>001-179-079-4903x8807</t>
  </si>
  <si>
    <t>cburch@example.org</t>
  </si>
  <si>
    <t>Cheryl Herring</t>
  </si>
  <si>
    <t>1399 Valentine Villages
Morganview, WV 96980</t>
  </si>
  <si>
    <t>+1-195-212-6957x496</t>
  </si>
  <si>
    <t>nglenn@example.org</t>
  </si>
  <si>
    <t>Tracy Chan</t>
  </si>
  <si>
    <t>4875 William Motorway
North Angela, LA 80785</t>
  </si>
  <si>
    <t>001-724-930-5520</t>
  </si>
  <si>
    <t>iharrison@example.com</t>
  </si>
  <si>
    <t>Laura Hartman</t>
  </si>
  <si>
    <t>65258 Marsh Cape
Edwardburgh, CT 91931</t>
  </si>
  <si>
    <t>(752)444-1866</t>
  </si>
  <si>
    <t>wendywilkinson@example.net</t>
  </si>
  <si>
    <t>Nicole Henderson</t>
  </si>
  <si>
    <t>79390 Cynthia Road Apt. 863
East Laura, AL 98226</t>
  </si>
  <si>
    <t>(838)949-3178x680</t>
  </si>
  <si>
    <t>reevesnancy@example.org</t>
  </si>
  <si>
    <t>James Mueller</t>
  </si>
  <si>
    <t>Unit 6345 Box 0317
DPO AP 95861</t>
  </si>
  <si>
    <t>001-106-566-1797x15407</t>
  </si>
  <si>
    <t>burtonerik@example.com</t>
  </si>
  <si>
    <t>Robert Escobar</t>
  </si>
  <si>
    <t>957 Hopkins Manor Apt. 914
Port Lisa, NJ 84058</t>
  </si>
  <si>
    <t>+1-528-267-0070x0529</t>
  </si>
  <si>
    <t>qhansen@example.net</t>
  </si>
  <si>
    <t>47662 Benjamin Shores
Deborahbury, WV 60350</t>
  </si>
  <si>
    <t>(731)870-1226x466</t>
  </si>
  <si>
    <t>pattersonlindsey@example.com</t>
  </si>
  <si>
    <t>Eric Mcpherson</t>
  </si>
  <si>
    <t>45350 Nancy Lodge Apt. 053
New Taylortown, AK 28372</t>
  </si>
  <si>
    <t>001-980-214-1767x45267</t>
  </si>
  <si>
    <t>rebecca97@example.com</t>
  </si>
  <si>
    <t>Robert Wells</t>
  </si>
  <si>
    <t>54851 Warren Extensions
Tracychester, WY 43957</t>
  </si>
  <si>
    <t>001-881-148-5800x401</t>
  </si>
  <si>
    <t>anita92@example.org</t>
  </si>
  <si>
    <t>Gina Malone</t>
  </si>
  <si>
    <t>569 Julia Groves
Allenmouth, AR 47384</t>
  </si>
  <si>
    <t>(776)587-4488x274</t>
  </si>
  <si>
    <t>lukerowe@example.org</t>
  </si>
  <si>
    <t>Mark Armstrong</t>
  </si>
  <si>
    <t>371 Patterson Avenue
West Scottberg, CT 61408</t>
  </si>
  <si>
    <t>smithmadison@example.org</t>
  </si>
  <si>
    <t>Melissa Jackson</t>
  </si>
  <si>
    <t>99494 Williams Field
New Nicole, FL 43981</t>
  </si>
  <si>
    <t>+1-360-481-4661x4081</t>
  </si>
  <si>
    <t>nguyendavid@example.org</t>
  </si>
  <si>
    <t>Jesus Nguyen</t>
  </si>
  <si>
    <t>13852 April Ridges Suite 033
West Laura, NH 91104</t>
  </si>
  <si>
    <t>581-414-2341</t>
  </si>
  <si>
    <t>vhoffman@example.org</t>
  </si>
  <si>
    <t>Julie Patrick</t>
  </si>
  <si>
    <t>2837 Davis Trafficway
Parkerborough, ME 86005</t>
  </si>
  <si>
    <t>+1-268-930-7962x059</t>
  </si>
  <si>
    <t>markwhite@example.com</t>
  </si>
  <si>
    <t>Chad Goodwin</t>
  </si>
  <si>
    <t>5888 Howard Street Suite 652
Williamsberg, IN 71219</t>
  </si>
  <si>
    <t>+1-368-121-2061x85322</t>
  </si>
  <si>
    <t>michaelfigueroa@example.net</t>
  </si>
  <si>
    <t>Samantha Matthews</t>
  </si>
  <si>
    <t>174 Steele Crossroad
South Amandamouth, ME 99675</t>
  </si>
  <si>
    <t>+1-788-381-7767x144</t>
  </si>
  <si>
    <t>davidkhan@example.com</t>
  </si>
  <si>
    <t>Jill Higgins</t>
  </si>
  <si>
    <t>3127 Harris Stravenue Apt. 385
New Ashleyborough, MT 28633</t>
  </si>
  <si>
    <t>(190)279-8706</t>
  </si>
  <si>
    <t>jessicalopez@example.org</t>
  </si>
  <si>
    <t>Adam Barber</t>
  </si>
  <si>
    <t>504 James Oval Apt. 766
South Michael, PA 33263</t>
  </si>
  <si>
    <t>291-299-9259x42686</t>
  </si>
  <si>
    <t>adiaz@example.org</t>
  </si>
  <si>
    <t>Cassidy Miles</t>
  </si>
  <si>
    <t>944 Mccormick Cliff
New Autumn, WI 86542</t>
  </si>
  <si>
    <t>001-777-116-1182x554</t>
  </si>
  <si>
    <t>colemanterry@example.org</t>
  </si>
  <si>
    <t>Jennifer Williams</t>
  </si>
  <si>
    <t>37460 Andrea Ford
South Michelemouth, OH 14213</t>
  </si>
  <si>
    <t>976.600.7939</t>
  </si>
  <si>
    <t>rhamilton@example.net</t>
  </si>
  <si>
    <t>Diamond Wang</t>
  </si>
  <si>
    <t>Unit 4735 Box 2412
DPO AP 50331</t>
  </si>
  <si>
    <t>+1-427-707-9178x9910</t>
  </si>
  <si>
    <t>ajones@example.org</t>
  </si>
  <si>
    <t>Veronica Cole</t>
  </si>
  <si>
    <t>USNS Moore
FPO AE 58899</t>
  </si>
  <si>
    <t>+1-537-597-2914x2549</t>
  </si>
  <si>
    <t>khanbrian@example.org</t>
  </si>
  <si>
    <t>Emily Sanders</t>
  </si>
  <si>
    <t>24825 Joel Green
South Christopher, OR 55534</t>
  </si>
  <si>
    <t>206.737.1641</t>
  </si>
  <si>
    <t>todd00@example.com</t>
  </si>
  <si>
    <t>Anthony Robinson</t>
  </si>
  <si>
    <t>Unit 9200 Box 6588
DPO AA 72479</t>
  </si>
  <si>
    <t>(394)693-7904x9375</t>
  </si>
  <si>
    <t>hernandezmichael@example.net</t>
  </si>
  <si>
    <t>Timothy Sanchez DDS</t>
  </si>
  <si>
    <t>USS Miller
FPO AA 67276</t>
  </si>
  <si>
    <t>gjohnson@example.net</t>
  </si>
  <si>
    <t>Michael Russell</t>
  </si>
  <si>
    <t>487 Michael Estates Suite 835
Sherryburgh, IA 92590</t>
  </si>
  <si>
    <t>451-511-4229x1635</t>
  </si>
  <si>
    <t>sdalton@example.com</t>
  </si>
  <si>
    <t>Kelly Allison</t>
  </si>
  <si>
    <t>8421 Jasmine Drive
Bullockberg, DE 70960</t>
  </si>
  <si>
    <t>001-425-565-0615</t>
  </si>
  <si>
    <t>james60@example.net</t>
  </si>
  <si>
    <t>Linda Garcia</t>
  </si>
  <si>
    <t>81937 Nicholas Manors
Camposmouth, AZ 93914</t>
  </si>
  <si>
    <t>588.332.6316</t>
  </si>
  <si>
    <t>smithdrew@example.com</t>
  </si>
  <si>
    <t>Rebecca Oliver</t>
  </si>
  <si>
    <t>51001 Meyer Hollow
Theresaburgh, IL 77619</t>
  </si>
  <si>
    <t>101-683-2848</t>
  </si>
  <si>
    <t>woodsmelissa@example.org</t>
  </si>
  <si>
    <t>Laura Morrison</t>
  </si>
  <si>
    <t>850 Avila Centers
Lake Matthewhaven, DE 66500</t>
  </si>
  <si>
    <t>682.057.9910</t>
  </si>
  <si>
    <t>ashley21@example.net</t>
  </si>
  <si>
    <t>Katherine Villegas</t>
  </si>
  <si>
    <t>46931 Stevens Canyon Suite 164
Port Richardtown, NV 61367</t>
  </si>
  <si>
    <t>(497)748-3298x3629</t>
  </si>
  <si>
    <t>moralesjorge@example.org</t>
  </si>
  <si>
    <t>Laura Ball</t>
  </si>
  <si>
    <t>1820 Rebecca Brooks
Port Bethany, TN 85288</t>
  </si>
  <si>
    <t>001-779-540-1527x60609</t>
  </si>
  <si>
    <t>xroberts@example.net</t>
  </si>
  <si>
    <t>Philip Choi</t>
  </si>
  <si>
    <t>30571 Villegas Underpass
Anthonyshire, MT 41019</t>
  </si>
  <si>
    <t>(685)544-9031x0594</t>
  </si>
  <si>
    <t>iwhite@example.org</t>
  </si>
  <si>
    <t>Anthony Ray</t>
  </si>
  <si>
    <t>2067 Jasmine Rapid
Kevinside, WY 66075</t>
  </si>
  <si>
    <t>001-286-184-8273x3918</t>
  </si>
  <si>
    <t>bchavez@example.net</t>
  </si>
  <si>
    <t>Lindsay House</t>
  </si>
  <si>
    <t>03894 Willis Summit
South Amandaburgh, IL 10211</t>
  </si>
  <si>
    <t>606.624.5835x0610</t>
  </si>
  <si>
    <t>eileen16@example.org</t>
  </si>
  <si>
    <t>Mr. Mark Smith MD</t>
  </si>
  <si>
    <t>995 Brandon Lights
Port Ravenmouth, IA 55740</t>
  </si>
  <si>
    <t>marcus69@example.net</t>
  </si>
  <si>
    <t>Nicole Hall</t>
  </si>
  <si>
    <t>614 Jones Meadow
New Benjaminberg, KY 04334</t>
  </si>
  <si>
    <t>(297)785-4936</t>
  </si>
  <si>
    <t>davisjustin@example.org</t>
  </si>
  <si>
    <t>Donna Marsh</t>
  </si>
  <si>
    <t>25213 Jeremy Mill Apt. 032
New Thomasfort, WI 17870</t>
  </si>
  <si>
    <t>393.727.3070x23767</t>
  </si>
  <si>
    <t>hbennett@example.org</t>
  </si>
  <si>
    <t>Lori Stanton</t>
  </si>
  <si>
    <t>390 Williams Drives Suite 789
Brandonshire, IA 46212</t>
  </si>
  <si>
    <t>001-349-422-3488x720</t>
  </si>
  <si>
    <t>williamsstephen@example.net</t>
  </si>
  <si>
    <t>Dr. Morgan Andrews DDS</t>
  </si>
  <si>
    <t>751 Vincent Stream
North Chad, MS 12496</t>
  </si>
  <si>
    <t>+1-320-740-1605x6843</t>
  </si>
  <si>
    <t>lcooper@example.net</t>
  </si>
  <si>
    <t>Ashley Kline</t>
  </si>
  <si>
    <t>USS Powers
FPO AE 67756</t>
  </si>
  <si>
    <t>001-323-449-9424x439</t>
  </si>
  <si>
    <t>callahanmelissa@example.net</t>
  </si>
  <si>
    <t>Bradley Perry</t>
  </si>
  <si>
    <t>01728 Scott Camp Apt. 815
North Sergio, RI 96705</t>
  </si>
  <si>
    <t>candace45@example.net</t>
  </si>
  <si>
    <t>Haley Singleton</t>
  </si>
  <si>
    <t>508 Elizabeth Turnpike Suite 325
Theresaberg, IA 89022</t>
  </si>
  <si>
    <t>252-228-5087</t>
  </si>
  <si>
    <t>batesmegan@example.com</t>
  </si>
  <si>
    <t>Brandon Stewart</t>
  </si>
  <si>
    <t>94835 Smith Shores Apt. 170
Paulland, NC 37778</t>
  </si>
  <si>
    <t>001-990-397-8811x03505</t>
  </si>
  <si>
    <t>matthewwolf@example.net</t>
  </si>
  <si>
    <t>Jacob Chaney</t>
  </si>
  <si>
    <t>59263 Lewis Run
Brownbury, ME 63050</t>
  </si>
  <si>
    <t>andrewmathis@example.net</t>
  </si>
  <si>
    <t>Matthew Michael</t>
  </si>
  <si>
    <t>53214 Antonio Stream
West Christopher, MT 87233</t>
  </si>
  <si>
    <t>christopherbenson@example.net</t>
  </si>
  <si>
    <t>Isaac Vance</t>
  </si>
  <si>
    <t>43878 Stephanie Road Suite 820
Jenniferland, TN 23367</t>
  </si>
  <si>
    <t>233-779-2368x08601</t>
  </si>
  <si>
    <t>zthornton@example.com</t>
  </si>
  <si>
    <t>Tara Swanson</t>
  </si>
  <si>
    <t>92438 Thomas Mews
South Susanberg, KY 81398</t>
  </si>
  <si>
    <t>671.770.0732</t>
  </si>
  <si>
    <t>nathaniel51@example.org</t>
  </si>
  <si>
    <t>Stacy Mitchell</t>
  </si>
  <si>
    <t>71398 Kendra Tunnel Apt. 828
West Kevin, UT 43333</t>
  </si>
  <si>
    <t>378.095.3988x3990</t>
  </si>
  <si>
    <t>mlee@example.com</t>
  </si>
  <si>
    <t>Richard Hicks</t>
  </si>
  <si>
    <t>979 Moore Dam Apt. 021
South John, VA 41527</t>
  </si>
  <si>
    <t>+1-212-042-4340x49502</t>
  </si>
  <si>
    <t>heidi45@example.net</t>
  </si>
  <si>
    <t>Julia Winters</t>
  </si>
  <si>
    <t>51655 Jenkins Grove Apt. 346
East Nathan, MS 22685</t>
  </si>
  <si>
    <t>+1-038-104-4553x616</t>
  </si>
  <si>
    <t>jennifertrujillo@example.com</t>
  </si>
  <si>
    <t>Donald Garcia</t>
  </si>
  <si>
    <t>71419 Huynh Viaduct
Johnland, IL 33879</t>
  </si>
  <si>
    <t>cory31@example.net</t>
  </si>
  <si>
    <t>Derek Brown</t>
  </si>
  <si>
    <t>49192 King Place
West Christinaport, FL 17880</t>
  </si>
  <si>
    <t>740-833-2009</t>
  </si>
  <si>
    <t>dstewart@example.net</t>
  </si>
  <si>
    <t>Andrew Johnson</t>
  </si>
  <si>
    <t>63923 Susan Crest
New William, AR 55830</t>
  </si>
  <si>
    <t>079.393.5418x60988</t>
  </si>
  <si>
    <t>lbell@example.com</t>
  </si>
  <si>
    <t>Shane Orr</t>
  </si>
  <si>
    <t>092 Jodi Plaza Apt. 306
North Shawnside, MT 99708</t>
  </si>
  <si>
    <t>328-758-2044x563</t>
  </si>
  <si>
    <t>armstrongkaren@example.com</t>
  </si>
  <si>
    <t>Tyler Cabrera</t>
  </si>
  <si>
    <t>0784 Barbara Coves
Port Aaronport, NC 84122</t>
  </si>
  <si>
    <t>(015)146-5943x37175</t>
  </si>
  <si>
    <t>murraytammy@example.net</t>
  </si>
  <si>
    <t>Sarah Stout</t>
  </si>
  <si>
    <t>9072 Amanda Run Apt. 958
Randallland, NM 42044</t>
  </si>
  <si>
    <t>+1-265-631-1338x8592</t>
  </si>
  <si>
    <t>christopher19@example.org</t>
  </si>
  <si>
    <t>Thomas Pena</t>
  </si>
  <si>
    <t>6088 Aguirre Ville Suite 506
Parkerport, DE 16490</t>
  </si>
  <si>
    <t>846.663.3109</t>
  </si>
  <si>
    <t>jameslewis@example.org</t>
  </si>
  <si>
    <t>Linda Rose</t>
  </si>
  <si>
    <t>7203 Mcgee Divide
East Barbaramouth, SC 31081</t>
  </si>
  <si>
    <t>(398)998-1828</t>
  </si>
  <si>
    <t>jennifermyers@example.net</t>
  </si>
  <si>
    <t>George Holden</t>
  </si>
  <si>
    <t>856 Dale Trail Suite 802
New Shannonshire, MS 96177</t>
  </si>
  <si>
    <t>946.286.1908x5558</t>
  </si>
  <si>
    <t>hhampton@example.net</t>
  </si>
  <si>
    <t>Danielle Wells</t>
  </si>
  <si>
    <t>1447 Victoria River Apt. 680
Leefurt, TN 08294</t>
  </si>
  <si>
    <t>049-609-5775x451</t>
  </si>
  <si>
    <t>qrodriguez@example.org</t>
  </si>
  <si>
    <t>Jenny Jones</t>
  </si>
  <si>
    <t>80961 Jacobs Burgs
Perkinsmouth, NH 37072</t>
  </si>
  <si>
    <t>gilldebra@example.org</t>
  </si>
  <si>
    <t>Emma Sexton</t>
  </si>
  <si>
    <t>83381 Stephanie Club
Brandistad, DE 38775</t>
  </si>
  <si>
    <t>+1-142-586-0233x90326</t>
  </si>
  <si>
    <t>rodriguezmatthew@example.org</t>
  </si>
  <si>
    <t>Richard Foster</t>
  </si>
  <si>
    <t>535 Rodriguez Bypass Suite 239
East Karla, MS 64319</t>
  </si>
  <si>
    <t>439-348-1676x5192</t>
  </si>
  <si>
    <t>sotothomas@example.org</t>
  </si>
  <si>
    <t>Aaron Medina DDS</t>
  </si>
  <si>
    <t>USNV Miller
FPO AE 11977</t>
  </si>
  <si>
    <t>igonzalez@example.com</t>
  </si>
  <si>
    <t>Joe Mcintosh</t>
  </si>
  <si>
    <t>320 Sharon Key Suite 401
Tyroneberg, NE 68139</t>
  </si>
  <si>
    <t>+1-590-166-1606x85361</t>
  </si>
  <si>
    <t>bgarcia@example.net</t>
  </si>
  <si>
    <t>Kevin Thompson</t>
  </si>
  <si>
    <t>22142 Justin Roads
South Richard, NJ 85775</t>
  </si>
  <si>
    <t>240.108.3146x923</t>
  </si>
  <si>
    <t>gvaughn@example.net</t>
  </si>
  <si>
    <t>Scott Hill</t>
  </si>
  <si>
    <t>516 Shawn Camp Suite 308
North Adamchester, SC 37261</t>
  </si>
  <si>
    <t>941-181-7640x51275</t>
  </si>
  <si>
    <t>deanjackson@example.org</t>
  </si>
  <si>
    <t>Steve Hernandez</t>
  </si>
  <si>
    <t>080 Garcia Field
Jacobchester, KS 72179</t>
  </si>
  <si>
    <t>757-019-1321</t>
  </si>
  <si>
    <t>feliciajones@example.org</t>
  </si>
  <si>
    <t>Alejandro Lloyd</t>
  </si>
  <si>
    <t>6363 Eric Bridge Suite 863
Jesusberg, CA 92625</t>
  </si>
  <si>
    <t>001-284-252-8959</t>
  </si>
  <si>
    <t>ibarraaustin@example.com</t>
  </si>
  <si>
    <t>Nicholas Johnson</t>
  </si>
  <si>
    <t>9639 Donald Port
South Joshuaport, MS 43164</t>
  </si>
  <si>
    <t>(400)052-8548</t>
  </si>
  <si>
    <t>collinspaul@example.net</t>
  </si>
  <si>
    <t>Johnny Miller</t>
  </si>
  <si>
    <t>Unit 9360 Box 9291
DPO AA 60879</t>
  </si>
  <si>
    <t>092.229.6004</t>
  </si>
  <si>
    <t>martintracy@example.com</t>
  </si>
  <si>
    <t>Donna Campbell</t>
  </si>
  <si>
    <t>55977 Amber Ranch Suite 591
Josephfurt, AR 29553</t>
  </si>
  <si>
    <t>001-524-589-3229x908</t>
  </si>
  <si>
    <t>ericareed@example.net</t>
  </si>
  <si>
    <t>Krista Henderson</t>
  </si>
  <si>
    <t>2998 Jody Wells
Pamelaton, NV 09866</t>
  </si>
  <si>
    <t>nsmith@example.com</t>
  </si>
  <si>
    <t>Frances Watson</t>
  </si>
  <si>
    <t>714 Herrera Lake Apt. 765
Port Jessica, CO 01025</t>
  </si>
  <si>
    <t>(611)106-8974</t>
  </si>
  <si>
    <t>robertsilva@example.org</t>
  </si>
  <si>
    <t>Natalie Munoz</t>
  </si>
  <si>
    <t>868 Cohen Spurs Suite 618
East Kristen, ME 34997</t>
  </si>
  <si>
    <t>(509)428-6196</t>
  </si>
  <si>
    <t>michael32@example.com</t>
  </si>
  <si>
    <t>Abigail Bailey</t>
  </si>
  <si>
    <t>5398 Diane Path Suite 351
East Kathy, ID 39106</t>
  </si>
  <si>
    <t>001-753-118-9390x1696</t>
  </si>
  <si>
    <t>derek42@example.com</t>
  </si>
  <si>
    <t>April Mitchell</t>
  </si>
  <si>
    <t>90713 Rebekah Views
New Pennymouth, OH 74409</t>
  </si>
  <si>
    <t>+1-709-588-2629x12754</t>
  </si>
  <si>
    <t>mary85@example.net</t>
  </si>
  <si>
    <t>Tina Poole</t>
  </si>
  <si>
    <t>PSC 7719, Box 0028
APO AE 90495</t>
  </si>
  <si>
    <t>+1-420-393-1271x0223</t>
  </si>
  <si>
    <t>elizabeth20@example.com</t>
  </si>
  <si>
    <t>Cynthia Scott</t>
  </si>
  <si>
    <t>6115 Price Cliffs Apt. 711
Lake Oscar, IA 93553</t>
  </si>
  <si>
    <t>sklein@example.com</t>
  </si>
  <si>
    <t>Eric Ellison</t>
  </si>
  <si>
    <t>9433 Sanchez Street
Melissafurt, RI 08911</t>
  </si>
  <si>
    <t>654.589.9375x2662</t>
  </si>
  <si>
    <t>lebrittany@example.org</t>
  </si>
  <si>
    <t>Derek Montgomery</t>
  </si>
  <si>
    <t>42340 Nguyen River
South Katherineberg, MA 75935</t>
  </si>
  <si>
    <t>(021)263-0911x83303</t>
  </si>
  <si>
    <t>michellemoody@example.com</t>
  </si>
  <si>
    <t>Mrs. Sabrina Mcdonald</t>
  </si>
  <si>
    <t>44139 Jackson Isle
Lake Aprilchester, NJ 75495</t>
  </si>
  <si>
    <t>(963)518-1826x81267</t>
  </si>
  <si>
    <t>ejames@example.net</t>
  </si>
  <si>
    <t>Rachel Cantrell PhD</t>
  </si>
  <si>
    <t>59632 Austin Vista Apt. 913
Lake James, MT 65225</t>
  </si>
  <si>
    <t>(596)907-8026</t>
  </si>
  <si>
    <t>ejones@example.com</t>
  </si>
  <si>
    <t>Kayla Lynn</t>
  </si>
  <si>
    <t>9770 Sara Mill
Smithfurt, GA 64744</t>
  </si>
  <si>
    <t>108-505-9066</t>
  </si>
  <si>
    <t>bweber@example.com</t>
  </si>
  <si>
    <t>Sonia Ayala</t>
  </si>
  <si>
    <t>8107 Woods Glen
Port Stevenmouth, ID 63118</t>
  </si>
  <si>
    <t>(039)546-6688x294</t>
  </si>
  <si>
    <t>marissamartinez@example.net</t>
  </si>
  <si>
    <t>Jeffrey Wood</t>
  </si>
  <si>
    <t>71954 Davila Circle
Jacobsonshire, IN 43470</t>
  </si>
  <si>
    <t>(009)919-8458x7938</t>
  </si>
  <si>
    <t>vbowen@example.com</t>
  </si>
  <si>
    <t>Kimberly Smith</t>
  </si>
  <si>
    <t>1282 Flores Mountains
Michellestad, AK 84406</t>
  </si>
  <si>
    <t>746-565-2179x7811</t>
  </si>
  <si>
    <t>umontgomery@example.net</t>
  </si>
  <si>
    <t>0699 Michael Isle Apt. 036
Port Jasmine, NE 46149</t>
  </si>
  <si>
    <t>(524)241-5780x434</t>
  </si>
  <si>
    <t>maureen73@example.org</t>
  </si>
  <si>
    <t>Clayton Collins</t>
  </si>
  <si>
    <t>85616 Haley Brooks Apt. 625
New Williamland, NY 25456</t>
  </si>
  <si>
    <t>(783)901-1448x023</t>
  </si>
  <si>
    <t>ohahn@example.net</t>
  </si>
  <si>
    <t>John Martin</t>
  </si>
  <si>
    <t>09889 Lindsay Knolls Apt. 535
Hollytown, FL 95875</t>
  </si>
  <si>
    <t>tinawells@example.com</t>
  </si>
  <si>
    <t>1086 Stephanie Port
South Michaeltown, MA 02508</t>
  </si>
  <si>
    <t>503-656-3451x2984</t>
  </si>
  <si>
    <t>sdunn@example.org</t>
  </si>
  <si>
    <t>Patrick Charles</t>
  </si>
  <si>
    <t>4881 Robinson Lodge Apt. 940
Marquezville, IN 39323</t>
  </si>
  <si>
    <t>+1-992-854-9887x10866</t>
  </si>
  <si>
    <t>wagnergerald@example.net</t>
  </si>
  <si>
    <t>Roy Walker</t>
  </si>
  <si>
    <t>13421 Jason Burgs Apt. 582
East Bethany, NY 89142</t>
  </si>
  <si>
    <t>001-519-698-1601</t>
  </si>
  <si>
    <t>jorge50@example.net</t>
  </si>
  <si>
    <t>Tina Williams</t>
  </si>
  <si>
    <t>4694 Miller Stream
North Lindseyborough, WI 64096</t>
  </si>
  <si>
    <t>+1-799-868-1023x284</t>
  </si>
  <si>
    <t>angelaharmon@example.net</t>
  </si>
  <si>
    <t>Alec Perez</t>
  </si>
  <si>
    <t>747 Samantha Viaduct Suite 904
Whiteside, OH 85605</t>
  </si>
  <si>
    <t>+1-920-812-7427x169</t>
  </si>
  <si>
    <t>nguyenanthony@example.com</t>
  </si>
  <si>
    <t>Audrey Miller</t>
  </si>
  <si>
    <t>830 Mcdonald Track
Tinamouth, IL 81877</t>
  </si>
  <si>
    <t>(612)936-3094x346</t>
  </si>
  <si>
    <t>jonesrobin@example.com</t>
  </si>
  <si>
    <t>Zachary Myers</t>
  </si>
  <si>
    <t>42840 Estes Forest Suite 796
Carlshire, NC 99635</t>
  </si>
  <si>
    <t>780-275-4912x92956</t>
  </si>
  <si>
    <t>qgutierrez@example.net</t>
  </si>
  <si>
    <t>Matthew Anderson</t>
  </si>
  <si>
    <t>3146 Henderson Rapids
West Jeremy, DC 99024</t>
  </si>
  <si>
    <t>jeremy28@example.net</t>
  </si>
  <si>
    <t>Julie Hunter</t>
  </si>
  <si>
    <t>7068 Diana Vista Apt. 650
Port Christopherport, WA 63671</t>
  </si>
  <si>
    <t>373-996-6103x37057</t>
  </si>
  <si>
    <t>emily80@example.net</t>
  </si>
  <si>
    <t>Molly Walker</t>
  </si>
  <si>
    <t>537 Green Manor
North Kylechester, CA 91021</t>
  </si>
  <si>
    <t>parkerfrank@example.net</t>
  </si>
  <si>
    <t>Alex Santiago</t>
  </si>
  <si>
    <t>7081 Stacy Shores
Lowerytown, AZ 48607</t>
  </si>
  <si>
    <t>999-303-7966x38229</t>
  </si>
  <si>
    <t>erussell@example.net</t>
  </si>
  <si>
    <t>Laurie Perez</t>
  </si>
  <si>
    <t>134 Joshua Circle Apt. 022
East Charlesberg, CA 30537</t>
  </si>
  <si>
    <t>477.762.3487x32936</t>
  </si>
  <si>
    <t>anthonygriffin@example.net</t>
  </si>
  <si>
    <t>Samantha Peterson</t>
  </si>
  <si>
    <t>1191 Kirk Lake Apt. 070
Juarezland, MS 42954</t>
  </si>
  <si>
    <t>859.770.0824</t>
  </si>
  <si>
    <t>nicolecarter@example.net</t>
  </si>
  <si>
    <t>Melissa Haley</t>
  </si>
  <si>
    <t>676 Green Freeway
North Stephen, ND 74914</t>
  </si>
  <si>
    <t>470-043-7230</t>
  </si>
  <si>
    <t>lawrencebarron@example.com</t>
  </si>
  <si>
    <t>Holly Collins</t>
  </si>
  <si>
    <t>584 Robert Plain Suite 797
Paulport, IA 82877</t>
  </si>
  <si>
    <t>120-427-7544x7002</t>
  </si>
  <si>
    <t>wallen@example.com</t>
  </si>
  <si>
    <t>David Krueger</t>
  </si>
  <si>
    <t>78285 Tammy Pines Suite 611
Williamside, MI 29752</t>
  </si>
  <si>
    <t>+1-177-179-2367x056</t>
  </si>
  <si>
    <t>stevencurry@example.net</t>
  </si>
  <si>
    <t>Kathy Richardson</t>
  </si>
  <si>
    <t>062 Jason Crossroad Suite 409
Hansenbury, CT 74083</t>
  </si>
  <si>
    <t>+1-050-618-8679x48600</t>
  </si>
  <si>
    <t>anthonywells@example.com</t>
  </si>
  <si>
    <t>Chad Sanders</t>
  </si>
  <si>
    <t>5105 Melissa Fork
Port Davidshire, NH 47015</t>
  </si>
  <si>
    <t>289.531.6845</t>
  </si>
  <si>
    <t>cscott@example.net</t>
  </si>
  <si>
    <t>Kathleen Randolph</t>
  </si>
  <si>
    <t>PSC 9607, Box 1851
APO AA 55239</t>
  </si>
  <si>
    <t>(649)453-0689</t>
  </si>
  <si>
    <t>rlawrence@example.org</t>
  </si>
  <si>
    <t>Tonya Phillips</t>
  </si>
  <si>
    <t>4518 Carpenter View Suite 272
Jamesview, TX 26032</t>
  </si>
  <si>
    <t>(019)918-8536x842</t>
  </si>
  <si>
    <t>tonyacrawford@example.org</t>
  </si>
  <si>
    <t>David Rose</t>
  </si>
  <si>
    <t>94321 Morales Harbors
Cartermouth, OK 76269</t>
  </si>
  <si>
    <t>089.591.4915x9416</t>
  </si>
  <si>
    <t>wstevens@example.com</t>
  </si>
  <si>
    <t>Darlene Oliver</t>
  </si>
  <si>
    <t>PSC 3803, Box 4940
APO AA 19855</t>
  </si>
  <si>
    <t>(796)846-9153</t>
  </si>
  <si>
    <t>kelleygarrett@example.net</t>
  </si>
  <si>
    <t>Michael Lin</t>
  </si>
  <si>
    <t>7902 Marie Landing Apt. 244
East Marissashire, MA 49863</t>
  </si>
  <si>
    <t>hilljamie@example.org</t>
  </si>
  <si>
    <t>Robert Henderson</t>
  </si>
  <si>
    <t>5209 Rasmussen Mountain
Lake Nathaniel, TX 18378</t>
  </si>
  <si>
    <t>398.650.6781x4099</t>
  </si>
  <si>
    <t>chase53@example.net</t>
  </si>
  <si>
    <t>Joseph King</t>
  </si>
  <si>
    <t>40446 Stephens Estate
Bensonstad, PA 76889</t>
  </si>
  <si>
    <t>826-173-3121x473</t>
  </si>
  <si>
    <t>sarah27@example.net</t>
  </si>
  <si>
    <t>Elizabeth Smith</t>
  </si>
  <si>
    <t>8251 Jasmin Mount Apt. 442
Lake Larryfort, TX 22864</t>
  </si>
  <si>
    <t>+1-983-379-8381x698</t>
  </si>
  <si>
    <t>vblack@example.org</t>
  </si>
  <si>
    <t>Tabitha Sweeney</t>
  </si>
  <si>
    <t>612 Kylie Branch Suite 515
Lake Krystalmouth, SD 93003</t>
  </si>
  <si>
    <t>602-683-0225x8532</t>
  </si>
  <si>
    <t>shirleykidd@example.org</t>
  </si>
  <si>
    <t>Ann Barnett</t>
  </si>
  <si>
    <t>21086 Kenneth Throughway Suite 229
West Kevin, ID 77691</t>
  </si>
  <si>
    <t>001-521-145-4496</t>
  </si>
  <si>
    <t>stanley42@example.org</t>
  </si>
  <si>
    <t>Heather Smith</t>
  </si>
  <si>
    <t>268 Hoffman Canyon
New Luisborough, CT 28316</t>
  </si>
  <si>
    <t>817-067-8414x01110</t>
  </si>
  <si>
    <t>reedcole@example.org</t>
  </si>
  <si>
    <t>Austin White</t>
  </si>
  <si>
    <t>516 Rodriguez Pass
South Kylemouth, LA 84684</t>
  </si>
  <si>
    <t>874-901-1898x496</t>
  </si>
  <si>
    <t>rlee@example.org</t>
  </si>
  <si>
    <t>Tamara Cook</t>
  </si>
  <si>
    <t>92176 Garcia Union Suite 261
Brandiside, FL 53339</t>
  </si>
  <si>
    <t>644-293-7617x35337</t>
  </si>
  <si>
    <t>barnettwilliam@example.net</t>
  </si>
  <si>
    <t>Javier Grant</t>
  </si>
  <si>
    <t>1588 Charlene Stravenue
Garyport, TN 61016</t>
  </si>
  <si>
    <t>879-920-2934x66550</t>
  </si>
  <si>
    <t>brownchristopher@example.net</t>
  </si>
  <si>
    <t>Michael Norton</t>
  </si>
  <si>
    <t>9023 Perez Fall
Leeville, MI 93033</t>
  </si>
  <si>
    <t>(100)859-3715x331</t>
  </si>
  <si>
    <t>mitchellcynthia@example.net</t>
  </si>
  <si>
    <t>Kelly Hopkins</t>
  </si>
  <si>
    <t>59643 Payne Crescent
Port Markside, IN 18253</t>
  </si>
  <si>
    <t>+1-459-381-7016x387</t>
  </si>
  <si>
    <t>donna61@example.com</t>
  </si>
  <si>
    <t>Margaret Martin</t>
  </si>
  <si>
    <t>Unit 7668 Box 6956
DPO AP 56477</t>
  </si>
  <si>
    <t>540.805.5575</t>
  </si>
  <si>
    <t>morasarah@example.com</t>
  </si>
  <si>
    <t>Antonio Torres</t>
  </si>
  <si>
    <t>494 Charles Club Suite 909
East Tonya, DC 48943</t>
  </si>
  <si>
    <t>wilsonpatricia@example.com</t>
  </si>
  <si>
    <t>Zachary Chandler</t>
  </si>
  <si>
    <t>34377 Michael Roads Suite 754
Katelynfurt, SC 60130</t>
  </si>
  <si>
    <t>795.820.1796x4952</t>
  </si>
  <si>
    <t>jacquelinecastillo@example.net</t>
  </si>
  <si>
    <t>Eric Baker</t>
  </si>
  <si>
    <t>756 Anthony Mission
Michaelberg, RI 22961</t>
  </si>
  <si>
    <t>hughescesar@example.net</t>
  </si>
  <si>
    <t>Amanda Evans</t>
  </si>
  <si>
    <t>7718 Sexton Heights Suite 812
Amberchester, NJ 85732</t>
  </si>
  <si>
    <t>+1-552-563-6322x079</t>
  </si>
  <si>
    <t>nicoleanderson@example.org</t>
  </si>
  <si>
    <t>Traci Hurst</t>
  </si>
  <si>
    <t>16881 Kevin Forks Suite 745
West Martin, FL 23242</t>
  </si>
  <si>
    <t>(383)949-9787</t>
  </si>
  <si>
    <t>kennetholson@example.net</t>
  </si>
  <si>
    <t>Lindsey Cardenas</t>
  </si>
  <si>
    <t>2896 Emily Light
Williamchester, OH 73601</t>
  </si>
  <si>
    <t>641.672.3716x4941</t>
  </si>
  <si>
    <t>bsalinas@example.org</t>
  </si>
  <si>
    <t>Dominic Odonnell</t>
  </si>
  <si>
    <t>28637 Myers Rue
South Annaside, NH 62439</t>
  </si>
  <si>
    <t>bruce09@example.org</t>
  </si>
  <si>
    <t>Nicholas Cox</t>
  </si>
  <si>
    <t>52347 Robert Lakes
Amberberg, MN 79112</t>
  </si>
  <si>
    <t>001-925-644-3623x235</t>
  </si>
  <si>
    <t>wellsanthony@example.net</t>
  </si>
  <si>
    <t>Stacey Sanchez</t>
  </si>
  <si>
    <t>70293 Brenda Crossing
New Marcus, NC 92839</t>
  </si>
  <si>
    <t>awood@example.net</t>
  </si>
  <si>
    <t>Jesse Montgomery</t>
  </si>
  <si>
    <t>06947 Stokes Landing Suite 856
West Edwinton, NM 85799</t>
  </si>
  <si>
    <t>105-030-2584x7485</t>
  </si>
  <si>
    <t>rpatel@example.org</t>
  </si>
  <si>
    <t>Daniel Russo</t>
  </si>
  <si>
    <t>5971 Hunter Heights
Samuelland, WI 55329</t>
  </si>
  <si>
    <t>(342)489-2996x585</t>
  </si>
  <si>
    <t>reginavargas@example.com</t>
  </si>
  <si>
    <t>Cheryl Wilson</t>
  </si>
  <si>
    <t>Unit 2609 Box 5203
DPO AA 96452</t>
  </si>
  <si>
    <t>786-558-8231</t>
  </si>
  <si>
    <t>jenniferlawson@example.com</t>
  </si>
  <si>
    <t>Jacob Stephens</t>
  </si>
  <si>
    <t>952 Ramirez Valley
Parksfurt, WV 86659</t>
  </si>
  <si>
    <t>544.745.5887</t>
  </si>
  <si>
    <t>james94@example.org</t>
  </si>
  <si>
    <t>Carlos Sanchez</t>
  </si>
  <si>
    <t>64655 Diane Flats Suite 715
Andrewport, MI 82211</t>
  </si>
  <si>
    <t>+1-833-830-2038x896</t>
  </si>
  <si>
    <t>jaimetaylor@example.org</t>
  </si>
  <si>
    <t>Lisa Pratt</t>
  </si>
  <si>
    <t>553 Laura Circle
Hurstchester, WY 70914</t>
  </si>
  <si>
    <t>(554)322-4718</t>
  </si>
  <si>
    <t>Jacob French</t>
  </si>
  <si>
    <t>4889 Lamb Station
North Briannaborough, SC 25407</t>
  </si>
  <si>
    <t>(088)186-4531</t>
  </si>
  <si>
    <t>janiceprice@example.net</t>
  </si>
  <si>
    <t>Stephen Swanson</t>
  </si>
  <si>
    <t>571 Jason Shores
Melissabury, MI 23835</t>
  </si>
  <si>
    <t>+1-767-978-5482x3521</t>
  </si>
  <si>
    <t>josephroy@example.com</t>
  </si>
  <si>
    <t>Susan Jones</t>
  </si>
  <si>
    <t>1412 Adkins Summit
Owenville, HI 93118</t>
  </si>
  <si>
    <t>(906)419-0545</t>
  </si>
  <si>
    <t>kim63@example.net</t>
  </si>
  <si>
    <t>Mathew Young</t>
  </si>
  <si>
    <t>5853 Crystal Villages
Loweryview, AZ 48959</t>
  </si>
  <si>
    <t>165.463.5214</t>
  </si>
  <si>
    <t>bmccarthy@example.com</t>
  </si>
  <si>
    <t>William Day</t>
  </si>
  <si>
    <t>959 Ford Isle Apt. 694
Hutchinsonland, MA 15177</t>
  </si>
  <si>
    <t>001-965-036-6052x8029</t>
  </si>
  <si>
    <t>rossdonna@example.com</t>
  </si>
  <si>
    <t>Monica Willis</t>
  </si>
  <si>
    <t>6326 Taylor Expressway Apt. 145
Johnsonhaven, IL 38253</t>
  </si>
  <si>
    <t>+1-293-507-7383x173</t>
  </si>
  <si>
    <t>rhardy@example.com</t>
  </si>
  <si>
    <t>Michael Velasquez</t>
  </si>
  <si>
    <t>667 Burke Wells
Bauerton, IA 27435</t>
  </si>
  <si>
    <t>945-024-8810x8437</t>
  </si>
  <si>
    <t>davidbanks@example.org</t>
  </si>
  <si>
    <t>Matthew Barrett</t>
  </si>
  <si>
    <t>13983 Collins Corners Suite 501
West Dorisborough, OK 91866</t>
  </si>
  <si>
    <t>001-759-762-5381x18908</t>
  </si>
  <si>
    <t>kathleen57@example.com</t>
  </si>
  <si>
    <t>Steven Davis</t>
  </si>
  <si>
    <t>5618 Steven Alley Apt. 441
East Emily, NV 17633</t>
  </si>
  <si>
    <t>(432)601-8653</t>
  </si>
  <si>
    <t>stephensondaisy@example.net</t>
  </si>
  <si>
    <t>Denise Martin</t>
  </si>
  <si>
    <t>96618 Stanley Cliffs Suite 584
West Kevin, ME 41738</t>
  </si>
  <si>
    <t>(886)307-3296x169</t>
  </si>
  <si>
    <t>wilkinsoncarolyn@example.com</t>
  </si>
  <si>
    <t>John Harris</t>
  </si>
  <si>
    <t>631 Michael Rue Apt. 335
Port Joshuaside, IA 99851</t>
  </si>
  <si>
    <t>001-510-962-5205x864</t>
  </si>
  <si>
    <t>wilkinsonjeffrey@example.net</t>
  </si>
  <si>
    <t>Craig Willis</t>
  </si>
  <si>
    <t>854 Taylor Course
West David, HI 83359</t>
  </si>
  <si>
    <t>718.777.3669x068</t>
  </si>
  <si>
    <t>stephanie16@example.org</t>
  </si>
  <si>
    <t>1667 Burns Parks Apt. 621
Bullockfort, HI 29554</t>
  </si>
  <si>
    <t>026.756.8241x2138</t>
  </si>
  <si>
    <t>erin13@example.com</t>
  </si>
  <si>
    <t>Paul Nielsen</t>
  </si>
  <si>
    <t>78589 Collins Prairie Apt. 856
Garychester, DE 85205</t>
  </si>
  <si>
    <t>001-595-016-5797</t>
  </si>
  <si>
    <t>michaeljacobs@example.net</t>
  </si>
  <si>
    <t>Kathleen Ruiz</t>
  </si>
  <si>
    <t>4700 Ian Trafficway
North Isaac, ME 89501</t>
  </si>
  <si>
    <t>(566)783-9780</t>
  </si>
  <si>
    <t>kimberly76@example.net</t>
  </si>
  <si>
    <t>Joseph Wright</t>
  </si>
  <si>
    <t>979 Obrien Station Suite 379
Port Teresa, CO 79021</t>
  </si>
  <si>
    <t>sara34@example.net</t>
  </si>
  <si>
    <t>Stephanie Cline</t>
  </si>
  <si>
    <t>387 Stone Fall Suite 857
Cervantesland, WA 87997</t>
  </si>
  <si>
    <t>320.122.3279</t>
  </si>
  <si>
    <t>wongjames@example.com</t>
  </si>
  <si>
    <t>Roger Martinez MD</t>
  </si>
  <si>
    <t>58356 Charlotte Street
Bryanfort, HI 96592</t>
  </si>
  <si>
    <t>001-842-421-6625x63989</t>
  </si>
  <si>
    <t>tina11@example.org</t>
  </si>
  <si>
    <t>Joanna Adams</t>
  </si>
  <si>
    <t>745 Christopher Well
Mauricefort, MA 74456</t>
  </si>
  <si>
    <t>001-601-475-8950x549</t>
  </si>
  <si>
    <t>othompson@example.net</t>
  </si>
  <si>
    <t>Shaun Duke</t>
  </si>
  <si>
    <t>96348 Catherine Prairie Apt. 962
Garciafurt, IL 84532</t>
  </si>
  <si>
    <t>893.620.9705x50389</t>
  </si>
  <si>
    <t>hannajohn@example.com</t>
  </si>
  <si>
    <t>Ann Vargas</t>
  </si>
  <si>
    <t>70213 Patel Forge Apt. 040
Beverlyborough, RI 23627</t>
  </si>
  <si>
    <t>445.736.8658x76195</t>
  </si>
  <si>
    <t>bergermichael@example.com</t>
  </si>
  <si>
    <t>Vanessa Anderson</t>
  </si>
  <si>
    <t>3952 Thompson Meadows
Melissachester, TX 13540</t>
  </si>
  <si>
    <t>ajones@example.com</t>
  </si>
  <si>
    <t>Elizabeth Byrd</t>
  </si>
  <si>
    <t>72415 Vasquez Highway Suite 665
Wangfort, DE 43710</t>
  </si>
  <si>
    <t>431-162-7121x92973</t>
  </si>
  <si>
    <t>juliewilson@example.org</t>
  </si>
  <si>
    <t>Thomas Hodges</t>
  </si>
  <si>
    <t>5937 Jackson Tunnel
Mariastad, IA 66605</t>
  </si>
  <si>
    <t>059.745.5515x6829</t>
  </si>
  <si>
    <t>adamsbobby@example.com</t>
  </si>
  <si>
    <t>Kathryn Atkinson</t>
  </si>
  <si>
    <t>223 Richard Point
Lisaview, LA 86053</t>
  </si>
  <si>
    <t>(800)494-2900</t>
  </si>
  <si>
    <t>billymorrison@example.com</t>
  </si>
  <si>
    <t>Connie Robinson</t>
  </si>
  <si>
    <t>080 Craig Centers Suite 894
Flynnport, MI 21337</t>
  </si>
  <si>
    <t>(429)843-3953x33038</t>
  </si>
  <si>
    <t>williamsdenise@example.net</t>
  </si>
  <si>
    <t>Jill Schroeder</t>
  </si>
  <si>
    <t>0070 Brenda Views
North Sharonland, LA 24793</t>
  </si>
  <si>
    <t>001-414-818-9483x23740</t>
  </si>
  <si>
    <t>warnermitchell@example.org</t>
  </si>
  <si>
    <t>Carl Owens</t>
  </si>
  <si>
    <t>93671 Reyes Harbors
Lake Ashley, AR 23816</t>
  </si>
  <si>
    <t>512-624-3582x8618</t>
  </si>
  <si>
    <t>rbates@example.com</t>
  </si>
  <si>
    <t>Shelly Adams</t>
  </si>
  <si>
    <t>USNS Smith
FPO AA 33476</t>
  </si>
  <si>
    <t>275.894.5675x1252</t>
  </si>
  <si>
    <t>katieharris@example.net</t>
  </si>
  <si>
    <t>Jeffrey Blankenship</t>
  </si>
  <si>
    <t>104 Alexander Loop
East Keithton, WI 09687</t>
  </si>
  <si>
    <t>393.869.9675x068</t>
  </si>
  <si>
    <t>wcannon@example.net</t>
  </si>
  <si>
    <t>Gail Jones</t>
  </si>
  <si>
    <t>13125 Joseph Fork Suite 897
Vegabury, IA 31785</t>
  </si>
  <si>
    <t>574.174.0718</t>
  </si>
  <si>
    <t>spencer87@example.net</t>
  </si>
  <si>
    <t>Timothy Pearson</t>
  </si>
  <si>
    <t>PSC 3574, Box 8576
APO AE 79910</t>
  </si>
  <si>
    <t>piercezachary@example.com</t>
  </si>
  <si>
    <t>William Holmes</t>
  </si>
  <si>
    <t>0278 Bailey Squares Suite 908
Lake Suzanne, IL 89025</t>
  </si>
  <si>
    <t>(545)062-5506x604</t>
  </si>
  <si>
    <t>ashleydavis@example.net</t>
  </si>
  <si>
    <t>Sherri Beck</t>
  </si>
  <si>
    <t>Unit 7647 Box 3355
DPO AE 09213</t>
  </si>
  <si>
    <t>822.232.4036x465</t>
  </si>
  <si>
    <t>matkinson@example.net</t>
  </si>
  <si>
    <t>Kathy Carpenter</t>
  </si>
  <si>
    <t>459 William Freeway Suite 760
Michelleborough, TN 80771</t>
  </si>
  <si>
    <t>727-692-0921</t>
  </si>
  <si>
    <t>paul65@example.net</t>
  </si>
  <si>
    <t>Christopher Willis</t>
  </si>
  <si>
    <t>177 Tran Shores Apt. 791
Port Katie, SC 01280</t>
  </si>
  <si>
    <t>298-497-5865x3144</t>
  </si>
  <si>
    <t>aperry@example.net</t>
  </si>
  <si>
    <t>Paul Moran</t>
  </si>
  <si>
    <t>6394 Lawrence Garden
Olsonborough, DC 72918</t>
  </si>
  <si>
    <t>(282)661-7637</t>
  </si>
  <si>
    <t>ericsimmons@example.com</t>
  </si>
  <si>
    <t>Gregg Holland</t>
  </si>
  <si>
    <t>0386 Christopher Mountains Suite 845
Erinport, NE 46005</t>
  </si>
  <si>
    <t>(684)680-7845</t>
  </si>
  <si>
    <t>Michael Harris</t>
  </si>
  <si>
    <t>3532 Lopez Prairie
Patrickside, WA 60394</t>
  </si>
  <si>
    <t>+1-750-475-4783x06215</t>
  </si>
  <si>
    <t>scottlarson@example.com</t>
  </si>
  <si>
    <t>Rebecca Chaney</t>
  </si>
  <si>
    <t>277 Joseph Dale Apt. 358
Williamside, CO 13255</t>
  </si>
  <si>
    <t>001-557-578-8701x879</t>
  </si>
  <si>
    <t>davistimothy@example.com</t>
  </si>
  <si>
    <t>Catherine Cisneros</t>
  </si>
  <si>
    <t>112 Kara Rest Suite 850
Alexanderville, SD 93860</t>
  </si>
  <si>
    <t>695-664-4485x096</t>
  </si>
  <si>
    <t>tamara50@example.com</t>
  </si>
  <si>
    <t>Megan Lawrence</t>
  </si>
  <si>
    <t>USCGC Sexton
FPO AA 34417</t>
  </si>
  <si>
    <t>119-677-3823</t>
  </si>
  <si>
    <t>belindasmith@example.com</t>
  </si>
  <si>
    <t>Brian Wilson</t>
  </si>
  <si>
    <t>61722 Blake Unions
North Lisa, KS 45648</t>
  </si>
  <si>
    <t>967.459.3254x938</t>
  </si>
  <si>
    <t>lisa33@example.org</t>
  </si>
  <si>
    <t>Charles Allen</t>
  </si>
  <si>
    <t>USS Davies
FPO AE 58031</t>
  </si>
  <si>
    <t>+1-990-226-1565x59103</t>
  </si>
  <si>
    <t>ygarrett@example.org</t>
  </si>
  <si>
    <t>Nancy Williams</t>
  </si>
  <si>
    <t>6019 Thomas Skyway
Port Steven, ME 67377</t>
  </si>
  <si>
    <t>001-345-558-3495x334</t>
  </si>
  <si>
    <t>ledwards@example.org</t>
  </si>
  <si>
    <t>Gloria Watson</t>
  </si>
  <si>
    <t>USCGC Norton
FPO AA 61418</t>
  </si>
  <si>
    <t>530.802.8625x8914</t>
  </si>
  <si>
    <t>michaelaalexander@example.net</t>
  </si>
  <si>
    <t>Alexander Wilkins</t>
  </si>
  <si>
    <t>3614 Anthony Village
New Jeremy, ME 93257</t>
  </si>
  <si>
    <t>354.374.1419x19038</t>
  </si>
  <si>
    <t>stevenrobertson@example.net</t>
  </si>
  <si>
    <t>Jose Smith II</t>
  </si>
  <si>
    <t>41666 Seth Summit Suite 675
South John, OK 50374</t>
  </si>
  <si>
    <t>+1-778-894-5916x704</t>
  </si>
  <si>
    <t>hudsonkimberly@example.org</t>
  </si>
  <si>
    <t>Nancy Brown</t>
  </si>
  <si>
    <t>27207 Moon Mall Suite 294
East Matthewhaven, GA 83146</t>
  </si>
  <si>
    <t>230.387.8092</t>
  </si>
  <si>
    <t>allisonpetersen@example.net</t>
  </si>
  <si>
    <t>Harold Miller</t>
  </si>
  <si>
    <t>905 Wells Junctions
Simmonsburgh, VT 77284</t>
  </si>
  <si>
    <t>008.593.0742x9201</t>
  </si>
  <si>
    <t>douglas18@example.net</t>
  </si>
  <si>
    <t>Danielle Burton</t>
  </si>
  <si>
    <t>812 Katie Point Suite 418
Christopherbury, CA 44339</t>
  </si>
  <si>
    <t>+1-644-020-8535x4419</t>
  </si>
  <si>
    <t>wallsmark@example.com</t>
  </si>
  <si>
    <t>Andrea Rogers</t>
  </si>
  <si>
    <t>2024 Esparza Lane Apt. 897
Gonzalesburgh, MA 21982</t>
  </si>
  <si>
    <t>204.357.2207</t>
  </si>
  <si>
    <t>phillipswanda@example.org</t>
  </si>
  <si>
    <t>Jasmine Sanchez</t>
  </si>
  <si>
    <t>USNV Chapman
FPO AE 62169</t>
  </si>
  <si>
    <t>272.448.0395x5871</t>
  </si>
  <si>
    <t>mary69@example.org</t>
  </si>
  <si>
    <t>Frederick White</t>
  </si>
  <si>
    <t>29982 Jackson Grove
Stephenhaven, TX 82227</t>
  </si>
  <si>
    <t>849-414-8678x2567</t>
  </si>
  <si>
    <t>groberts@example.com</t>
  </si>
  <si>
    <t>Benjamin Hoffman</t>
  </si>
  <si>
    <t>134 Walls Lakes
Gonzalezland, IL 49829</t>
  </si>
  <si>
    <t>001-229-277-8598x44511</t>
  </si>
  <si>
    <t>wheelerholly@example.org</t>
  </si>
  <si>
    <t>Michael Shields</t>
  </si>
  <si>
    <t>08805 Perez Wells
Laurenport, CO 69321</t>
  </si>
  <si>
    <t>948.587.1430</t>
  </si>
  <si>
    <t>xfoley@example.org</t>
  </si>
  <si>
    <t>Terry Webb</t>
  </si>
  <si>
    <t>555 Lisa View Apt. 706
East Allenton, IA 04698</t>
  </si>
  <si>
    <t>846.360.1966x13690</t>
  </si>
  <si>
    <t>nathanwatson@example.net</t>
  </si>
  <si>
    <t>Jeffrey Richardson</t>
  </si>
  <si>
    <t>PSC 7895, Box 6085
APO AE 63409</t>
  </si>
  <si>
    <t>scotttorres@example.net</t>
  </si>
  <si>
    <t>Andrew Melton</t>
  </si>
  <si>
    <t>857 Baldwin Mall Suite 042
South Lindseyville, VA 40709</t>
  </si>
  <si>
    <t>927-435-0682x45465</t>
  </si>
  <si>
    <t>ssimmons@example.com</t>
  </si>
  <si>
    <t>Jacqueline Travis</t>
  </si>
  <si>
    <t>4277 Berger Hollow
Lake Jessica, FL 61464</t>
  </si>
  <si>
    <t>(106)549-8509</t>
  </si>
  <si>
    <t>cynthiarodriguez@example.org</t>
  </si>
  <si>
    <t>Stephanie Anderson</t>
  </si>
  <si>
    <t>2933 Robert Lakes Apt. 854
Hawkinsborough, MN 56172</t>
  </si>
  <si>
    <t>001-539-995-5783</t>
  </si>
  <si>
    <t>stephen48@example.org</t>
  </si>
  <si>
    <t>Patricia Hall</t>
  </si>
  <si>
    <t>8134 Alexandra Ridges Apt. 677
North Xavier, FL 74291</t>
  </si>
  <si>
    <t>+1-614-648-7997x248</t>
  </si>
  <si>
    <t>sgonzales@example.net</t>
  </si>
  <si>
    <t>Brian King</t>
  </si>
  <si>
    <t>966 Shannon Flats Suite 098
New Joshua, CA 70071</t>
  </si>
  <si>
    <t>gnelson@example.org</t>
  </si>
  <si>
    <t>Michele Coleman</t>
  </si>
  <si>
    <t>48345 Adriana Fork
Andrewbury, HI 15838</t>
  </si>
  <si>
    <t>610.842.4784x93988</t>
  </si>
  <si>
    <t>andersonmaurice@example.com</t>
  </si>
  <si>
    <t>Henry Martinez</t>
  </si>
  <si>
    <t>904 Peterson Motorway Suite 048
Lake Kelly, IL 31365</t>
  </si>
  <si>
    <t>+1-266-309-2957x4900</t>
  </si>
  <si>
    <t>martinsarah@example.com</t>
  </si>
  <si>
    <t>Grant Anderson</t>
  </si>
  <si>
    <t>434 Johnson Track Apt. 541
Sethside, OH 35032</t>
  </si>
  <si>
    <t>265.552.4187x36707</t>
  </si>
  <si>
    <t>rbrown@example.org</t>
  </si>
  <si>
    <t>Garrett Boyer</t>
  </si>
  <si>
    <t>22809 Alejandro Spring
New Robynstad, RI 22878</t>
  </si>
  <si>
    <t>001-488-929-8792x170</t>
  </si>
  <si>
    <t>jesseperez@example.net</t>
  </si>
  <si>
    <t>Maria Goodwin</t>
  </si>
  <si>
    <t>44819 Wade Center Apt. 804
Port Dillontown, IL 52504</t>
  </si>
  <si>
    <t>014.923.9067x0903</t>
  </si>
  <si>
    <t>tyler33@example.net</t>
  </si>
  <si>
    <t>Stephen Anderson</t>
  </si>
  <si>
    <t>41545 Kevin Row Suite 602
South Christopher, OR 84323</t>
  </si>
  <si>
    <t>amandaraymond@example.com</t>
  </si>
  <si>
    <t>Elizabeth Spencer</t>
  </si>
  <si>
    <t>84759 Campbell Junction
Ellisburgh, SD 88469</t>
  </si>
  <si>
    <t>+1-952-860-2179x44014</t>
  </si>
  <si>
    <t>amandathomas@example.com</t>
  </si>
  <si>
    <t>Benjamin Murray</t>
  </si>
  <si>
    <t>500 Robert Terrace
West Robert, ND 46976</t>
  </si>
  <si>
    <t>(174)588-6434x455</t>
  </si>
  <si>
    <t>freemanmark@example.org</t>
  </si>
  <si>
    <t>Jeffrey Jordan</t>
  </si>
  <si>
    <t>486 Houston Prairie Suite 241
Davisside, PA 40879</t>
  </si>
  <si>
    <t>+1-135-468-2436x6089</t>
  </si>
  <si>
    <t>martinwilson@example.net</t>
  </si>
  <si>
    <t>Sara Martin</t>
  </si>
  <si>
    <t>3673 Manuel River Apt. 503
Theresaside, WY 24646</t>
  </si>
  <si>
    <t>(215)552-7588x84694</t>
  </si>
  <si>
    <t>turnercathy@example.com</t>
  </si>
  <si>
    <t>Katherine Williams</t>
  </si>
  <si>
    <t>8744 Douglas Cove Suite 663
Langhaven, OR 69891</t>
  </si>
  <si>
    <t>(143)494-0557</t>
  </si>
  <si>
    <t>bcunningham@example.org</t>
  </si>
  <si>
    <t>Joshua Lloyd MD</t>
  </si>
  <si>
    <t>9805 Williams Bridge
Carmentown, GA 21053</t>
  </si>
  <si>
    <t>001-354-064-1410x9518</t>
  </si>
  <si>
    <t>kimberlyhall@example.org</t>
  </si>
  <si>
    <t>Tina Moore</t>
  </si>
  <si>
    <t>95877 John Fork
Christopherside, AR 19991</t>
  </si>
  <si>
    <t>014.279.3331x276</t>
  </si>
  <si>
    <t>anawalker@example.org</t>
  </si>
  <si>
    <t>Stephen Allen</t>
  </si>
  <si>
    <t>256 Rodriguez Mount Apt. 251
New Toddberg, LA 50397</t>
  </si>
  <si>
    <t>001-680-500-2546x4824</t>
  </si>
  <si>
    <t>kennethhernandez@example.com</t>
  </si>
  <si>
    <t>Christopher Robertson</t>
  </si>
  <si>
    <t>2322 Davies Parkway
New Jennifer, NH 60815</t>
  </si>
  <si>
    <t>001-005-518-1129x2487</t>
  </si>
  <si>
    <t>jacksonmichael@example.com</t>
  </si>
  <si>
    <t>Amanda Hickman</t>
  </si>
  <si>
    <t>64973 Jonathan Keys Apt. 544
Taylorville, VA 59522</t>
  </si>
  <si>
    <t>+1-778-729-7966x64886</t>
  </si>
  <si>
    <t>jerryswanson@example.com</t>
  </si>
  <si>
    <t>Thomas Ryan</t>
  </si>
  <si>
    <t>13342 Hicks Unions Suite 572
Port Stephanie, MO 73141</t>
  </si>
  <si>
    <t>283-523-9439x7259</t>
  </si>
  <si>
    <t>mitchellbradley@example.com</t>
  </si>
  <si>
    <t>Casey Kidd</t>
  </si>
  <si>
    <t>0091 Tracy Rapids
New Charles, NE 92570</t>
  </si>
  <si>
    <t>olevine@example.com</t>
  </si>
  <si>
    <t>Bryce Rivera</t>
  </si>
  <si>
    <t>778 Susan Fords
Christinamouth, AK 33249</t>
  </si>
  <si>
    <t>(055)557-7226x6107</t>
  </si>
  <si>
    <t>dreed@example.com</t>
  </si>
  <si>
    <t>James Rodriguez</t>
  </si>
  <si>
    <t>Unit 5011 Box 6765
DPO AP 81024</t>
  </si>
  <si>
    <t>633-493-6743x36991</t>
  </si>
  <si>
    <t>lchavez@example.org</t>
  </si>
  <si>
    <t>Robert Hernandez</t>
  </si>
  <si>
    <t>PSC 2884, Box 7962
APO AA 46275</t>
  </si>
  <si>
    <t>(922)015-5108x07720</t>
  </si>
  <si>
    <t>denisehodges@example.net</t>
  </si>
  <si>
    <t>Wendy Bauer</t>
  </si>
  <si>
    <t>951 Farley Branch Suite 598
West Lauren, TX 48281</t>
  </si>
  <si>
    <t>001-685-580-1487x95202</t>
  </si>
  <si>
    <t>bergstephanie@example.com</t>
  </si>
  <si>
    <t>Seth Hines</t>
  </si>
  <si>
    <t>PSC 9013, Box 5156
APO AE 04655</t>
  </si>
  <si>
    <t>541-850-8025x10053</t>
  </si>
  <si>
    <t>amanda74@example.org</t>
  </si>
  <si>
    <t>Steven Morgan</t>
  </si>
  <si>
    <t>3857 Christopher Port
Gregoryfort, ME 31823</t>
  </si>
  <si>
    <t>870.549.8280x73020</t>
  </si>
  <si>
    <t>jenny17@example.org</t>
  </si>
  <si>
    <t>Anita Huerta</t>
  </si>
  <si>
    <t>Unit 0915 Box 4414
DPO AP 71779</t>
  </si>
  <si>
    <t>736-160-9207x85520</t>
  </si>
  <si>
    <t>torrestina@example.org</t>
  </si>
  <si>
    <t>Maria Fox</t>
  </si>
  <si>
    <t>8414 Tanya Ferry
Michaelborough, MT 56485</t>
  </si>
  <si>
    <t>001-249-610-0711</t>
  </si>
  <si>
    <t>zlopez@example.org</t>
  </si>
  <si>
    <t>Tara Carroll</t>
  </si>
  <si>
    <t>70154 Turner Fields
New Robertfort, AK 64297</t>
  </si>
  <si>
    <t>ynguyen@example.org</t>
  </si>
  <si>
    <t>Katherine Velasquez</t>
  </si>
  <si>
    <t>383 Patrick Locks
Stewartmouth, IA 49130</t>
  </si>
  <si>
    <t>037.632.7286x09497</t>
  </si>
  <si>
    <t>pereztroy@example.net</t>
  </si>
  <si>
    <t>John Brown</t>
  </si>
  <si>
    <t>37003 Derrick Divide Apt. 469
Ginaville, AZ 87196</t>
  </si>
  <si>
    <t>876.082.9106x75695</t>
  </si>
  <si>
    <t>adamhernandez@example.com</t>
  </si>
  <si>
    <t>Ronnie White</t>
  </si>
  <si>
    <t>PSC 7455, Box 0201
APO AE 71577</t>
  </si>
  <si>
    <t>159-020-5271x906</t>
  </si>
  <si>
    <t>gomezkenneth@example.com</t>
  </si>
  <si>
    <t>Joel Buchanan</t>
  </si>
  <si>
    <t>63531 Day Brooks
Smithport, KS 35095</t>
  </si>
  <si>
    <t>jessicapacheco@example.com</t>
  </si>
  <si>
    <t>Tamara Robertson</t>
  </si>
  <si>
    <t>900 Johnny Wells Suite 714
East Abigailfurt, MD 72328</t>
  </si>
  <si>
    <t>+1-776-165-1230x818</t>
  </si>
  <si>
    <t>jreynolds@example.net</t>
  </si>
  <si>
    <t>James Chang</t>
  </si>
  <si>
    <t>92399 Valencia Curve
Lucasberg, NJ 15604</t>
  </si>
  <si>
    <t>001-873-608-9829x642</t>
  </si>
  <si>
    <t>acruz@example.com</t>
  </si>
  <si>
    <t>Jessica Estrada</t>
  </si>
  <si>
    <t>USS Chandler
FPO AE 07884</t>
  </si>
  <si>
    <t>302-001-6346x710</t>
  </si>
  <si>
    <t>veronicamontoya@example.net</t>
  </si>
  <si>
    <t>Jacqueline Robertson</t>
  </si>
  <si>
    <t>11859 Short Courts Suite 864
Jessicafort, VT 79875</t>
  </si>
  <si>
    <t>296.386.7288x947</t>
  </si>
  <si>
    <t>msampson@example.net</t>
  </si>
  <si>
    <t>Jacqueline Anderson</t>
  </si>
  <si>
    <t>753 Wood Plains Apt. 945
West Christina, MO 72510</t>
  </si>
  <si>
    <t>001-421-423-0820x816</t>
  </si>
  <si>
    <t>daytammy@example.org</t>
  </si>
  <si>
    <t>Carl Maddox</t>
  </si>
  <si>
    <t>6726 Jerry Mountains
Lake Jonathanchester, SC 89725</t>
  </si>
  <si>
    <t>+1-215-050-4956x04938</t>
  </si>
  <si>
    <t>john82@example.org</t>
  </si>
  <si>
    <t>Travis Brown</t>
  </si>
  <si>
    <t>10374 Johnson Lake Suite 470
East Sandra, ID 70588</t>
  </si>
  <si>
    <t>(593)852-3076x37413</t>
  </si>
  <si>
    <t>nancyjohnson@example.net</t>
  </si>
  <si>
    <t>Jasmine Costa</t>
  </si>
  <si>
    <t>Unit 2557 Box 9613
DPO AE 50751</t>
  </si>
  <si>
    <t>+1-546-257-4013x294</t>
  </si>
  <si>
    <t>bushdavid@example.com</t>
  </si>
  <si>
    <t>Taylor Ward</t>
  </si>
  <si>
    <t>80409 James Falls
Stonehaven, WI 53002</t>
  </si>
  <si>
    <t>001-016-002-7430x71015</t>
  </si>
  <si>
    <t>znelson@example.org</t>
  </si>
  <si>
    <t>Clarence Green</t>
  </si>
  <si>
    <t>92337 Li Villages Suite 589
Millerfort, MN 58203</t>
  </si>
  <si>
    <t>saunderschristine@example.org</t>
  </si>
  <si>
    <t>Curtis Rogers</t>
  </si>
  <si>
    <t>317 Goodwin Springs
Robertburgh, DC 42558</t>
  </si>
  <si>
    <t>572-786-6106</t>
  </si>
  <si>
    <t>haley28@example.net</t>
  </si>
  <si>
    <t>Gregory Carson</t>
  </si>
  <si>
    <t>92090 Myers Lodge Suite 104
East John, MN 62958</t>
  </si>
  <si>
    <t>(494)198-8688x761</t>
  </si>
  <si>
    <t>codymoran@example.net</t>
  </si>
  <si>
    <t>Brian Woodard</t>
  </si>
  <si>
    <t>46000 Mary Pike
East Stephen, CT 25127</t>
  </si>
  <si>
    <t>001-138-078-5463</t>
  </si>
  <si>
    <t>jpaul@example.com</t>
  </si>
  <si>
    <t>Patrick Gilbert</t>
  </si>
  <si>
    <t>264 Joseph Throughway Suite 009
Vancefort, WY 41945</t>
  </si>
  <si>
    <t>001-103-541-3486x81502</t>
  </si>
  <si>
    <t>rachelturner@example.org</t>
  </si>
  <si>
    <t>Nicole Jenkins</t>
  </si>
  <si>
    <t>64088 Harmon Summit
East Alexandraburgh, VA 32266</t>
  </si>
  <si>
    <t>001-099-062-8065x403</t>
  </si>
  <si>
    <t>tfarmer@example.com</t>
  </si>
  <si>
    <t>Joshua Gordon</t>
  </si>
  <si>
    <t>3583 Dennis Tunnel Suite 602
Port Louis, TX 35995</t>
  </si>
  <si>
    <t>(997)750-9514</t>
  </si>
  <si>
    <t>lsmith@example.com</t>
  </si>
  <si>
    <t>Kelly Crawford</t>
  </si>
  <si>
    <t>6053 Joshua Courts Apt. 562
East Brittany, IN 81815</t>
  </si>
  <si>
    <t>001-184-138-8637x7843</t>
  </si>
  <si>
    <t>nvillarreal@example.net</t>
  </si>
  <si>
    <t>Donald Sanders</t>
  </si>
  <si>
    <t>127 Michael Drive
South Johnfort, MA 45156</t>
  </si>
  <si>
    <t>945-929-9644</t>
  </si>
  <si>
    <t>ksparks@example.net</t>
  </si>
  <si>
    <t>Marc Harris</t>
  </si>
  <si>
    <t>1572 Lane Bypass Apt. 557
West Jasonfort, OK 36599</t>
  </si>
  <si>
    <t>082.046.3872</t>
  </si>
  <si>
    <t>greentamara@example.org</t>
  </si>
  <si>
    <t>Ronald Jones</t>
  </si>
  <si>
    <t>172 Casey Ranch
Port Kellibury, MD 07372</t>
  </si>
  <si>
    <t>+1-745-227-4442x1470</t>
  </si>
  <si>
    <t>davisadam@example.com</t>
  </si>
  <si>
    <t>Brian Flores</t>
  </si>
  <si>
    <t>867 Courtney Brooks
Gatesshire, PA 26569</t>
  </si>
  <si>
    <t>(884)839-2836x19895</t>
  </si>
  <si>
    <t>vjohnson@example.com</t>
  </si>
  <si>
    <t>Jennifer Kelley</t>
  </si>
  <si>
    <t>91639 Patrick Lakes
Jamesborough, SD 95795</t>
  </si>
  <si>
    <t>victorlogan@example.com</t>
  </si>
  <si>
    <t>Patrick Scott</t>
  </si>
  <si>
    <t>441 Lamb Union Apt. 164
North Penny, FL 71626</t>
  </si>
  <si>
    <t>amanda49@example.com</t>
  </si>
  <si>
    <t>Denise Coleman</t>
  </si>
  <si>
    <t>6338 Ashley Prairie Suite 184
Bakerburgh, NV 91336</t>
  </si>
  <si>
    <t>001-423-654-8839</t>
  </si>
  <si>
    <t>mariablake@example.com</t>
  </si>
  <si>
    <t>Alexis Murphy</t>
  </si>
  <si>
    <t>424 Joshua Mountain
Richardview, GA 14867</t>
  </si>
  <si>
    <t>(980)959-7210x988</t>
  </si>
  <si>
    <t>matthewbuckley@example.com</t>
  </si>
  <si>
    <t>Janet Roberts</t>
  </si>
  <si>
    <t>7319 Miller Drives
Clarkland, DE 09223</t>
  </si>
  <si>
    <t>(604)898-5989x06198</t>
  </si>
  <si>
    <t>robertsimon@example.com</t>
  </si>
  <si>
    <t>Chelsey Watts</t>
  </si>
  <si>
    <t>891 Christopher Curve Apt. 686
Aguirrehaven, ME 22603</t>
  </si>
  <si>
    <t>393.234.5331</t>
  </si>
  <si>
    <t>mfernandez@example.net</t>
  </si>
  <si>
    <t>Marvin Turner</t>
  </si>
  <si>
    <t>19708 Walter Plains Apt. 700
New Michellestad, SC 66003</t>
  </si>
  <si>
    <t>gbuchanan@example.com</t>
  </si>
  <si>
    <t>Thomas Robinson</t>
  </si>
  <si>
    <t>9076 Benjamin Port
West Randy, OH 82846</t>
  </si>
  <si>
    <t>850-976-9727</t>
  </si>
  <si>
    <t>cochrancharles@example.com</t>
  </si>
  <si>
    <t>Melissa May</t>
  </si>
  <si>
    <t>8809 Zimmerman Well
Bradfordport, OK 10508</t>
  </si>
  <si>
    <t>(865)094-4638</t>
  </si>
  <si>
    <t>hgarcia@example.com</t>
  </si>
  <si>
    <t>Jacqueline Garrett</t>
  </si>
  <si>
    <t>4354 Gates Corners Apt. 370
Adamsland, VT 98994</t>
  </si>
  <si>
    <t>001-522-240-3417x16808</t>
  </si>
  <si>
    <t>alexander70@example.com</t>
  </si>
  <si>
    <t>Maria Garcia</t>
  </si>
  <si>
    <t>7968 Poole Tunnel Apt. 920
Lake Jeffrey, AK 74469</t>
  </si>
  <si>
    <t>491-939-3001</t>
  </si>
  <si>
    <t>nicole53@example.org</t>
  </si>
  <si>
    <t>Carlos Lloyd</t>
  </si>
  <si>
    <t>945 Nicholas Streets Suite 979
Shieldsbury, OR 97723</t>
  </si>
  <si>
    <t>(810)635-7898x52650</t>
  </si>
  <si>
    <t>cstanley@example.net</t>
  </si>
  <si>
    <t>Larry Davis</t>
  </si>
  <si>
    <t>92658 Reyes Ford Suite 465
Sheilaville, OK 66838</t>
  </si>
  <si>
    <t>001-915-698-0145</t>
  </si>
  <si>
    <t>bishopronald@example.net</t>
  </si>
  <si>
    <t>Chris Olson</t>
  </si>
  <si>
    <t>16176 Amber Island Apt. 473
New Robertside, TX 16571</t>
  </si>
  <si>
    <t>853-887-6269</t>
  </si>
  <si>
    <t>melissa18@example.org</t>
  </si>
  <si>
    <t>Angela Moore</t>
  </si>
  <si>
    <t>670 Laura Parkways Apt. 231
Parkchester, ME 36790</t>
  </si>
  <si>
    <t>(600)041-0598x04812</t>
  </si>
  <si>
    <t>thomasandrews@example.org</t>
  </si>
  <si>
    <t>Kathryn Garcia</t>
  </si>
  <si>
    <t>14757 Felicia Square
West John, RI 47337</t>
  </si>
  <si>
    <t>001-100-698-7878x1159</t>
  </si>
  <si>
    <t>morgan74@example.org</t>
  </si>
  <si>
    <t>Clinton Archer</t>
  </si>
  <si>
    <t>08567 Lee Pass
Davidchester, MN 83737</t>
  </si>
  <si>
    <t>396-452-6296x91092</t>
  </si>
  <si>
    <t>sarah98@example.org</t>
  </si>
  <si>
    <t>Kevin Young</t>
  </si>
  <si>
    <t>25348 Hill Wall
West Alison, IA 35595</t>
  </si>
  <si>
    <t>211-968-5792</t>
  </si>
  <si>
    <t>lisa04@example.org</t>
  </si>
  <si>
    <t>Kristen Singh</t>
  </si>
  <si>
    <t>408 Deborah Prairie
North Oliviaberg, MN 08955</t>
  </si>
  <si>
    <t>+1-470-567-1082x55030</t>
  </si>
  <si>
    <t>jameswhite@example.com</t>
  </si>
  <si>
    <t>Andrew Walter</t>
  </si>
  <si>
    <t>PSC 1552, Box 9798
APO AA 37802</t>
  </si>
  <si>
    <t>229-351-6602</t>
  </si>
  <si>
    <t>underwoodshawn@example.com</t>
  </si>
  <si>
    <t>Samuel Mata</t>
  </si>
  <si>
    <t>5840 Erin Views Apt. 011
Bairdhaven, NY 79910</t>
  </si>
  <si>
    <t>014.952.8060</t>
  </si>
  <si>
    <t>kmorgan@example.net</t>
  </si>
  <si>
    <t>Jennifer Roberts</t>
  </si>
  <si>
    <t>Unit 7735 Box 5801
DPO AE 81970</t>
  </si>
  <si>
    <t>tvelez@example.com</t>
  </si>
  <si>
    <t>Jeffrey Shaffer</t>
  </si>
  <si>
    <t>1754 Mark Curve
Cynthiatown, MS 77102</t>
  </si>
  <si>
    <t>(092)946-4622x984</t>
  </si>
  <si>
    <t>lemaria@example.com</t>
  </si>
  <si>
    <t>Brian Richardson</t>
  </si>
  <si>
    <t>731 Murray Overpass Apt. 059
East Heatherview, CO 59678</t>
  </si>
  <si>
    <t>226.664.3314x8019</t>
  </si>
  <si>
    <t>cherylfoster@example.com</t>
  </si>
  <si>
    <t>Sandra Bass</t>
  </si>
  <si>
    <t>53389 Jennifer Skyway
Avilastad, LA 73140</t>
  </si>
  <si>
    <t>fitzgeraldjose@example.com</t>
  </si>
  <si>
    <t>Luis Zimmerman</t>
  </si>
  <si>
    <t>813 Brown Grove
Garnerview, NV 61314</t>
  </si>
  <si>
    <t>(760)495-7080x990</t>
  </si>
  <si>
    <t>raymondgallagher@example.org</t>
  </si>
  <si>
    <t>Jason Schaefer</t>
  </si>
  <si>
    <t>601 Hall Mall Apt. 759
Wendyfort, WI 20882</t>
  </si>
  <si>
    <t>(650)702-9563x828</t>
  </si>
  <si>
    <t>jjennings@example.com</t>
  </si>
  <si>
    <t>William Ford</t>
  </si>
  <si>
    <t>0468 Kristina River
East Francisco, NE 09468</t>
  </si>
  <si>
    <t>(521)696-7454x450</t>
  </si>
  <si>
    <t>johnsonjames@example.org</t>
  </si>
  <si>
    <t>Brandon Terry</t>
  </si>
  <si>
    <t>20825 Margaret Tunnel
Shepherdville, NV 41779</t>
  </si>
  <si>
    <t>001-948-047-7907x407</t>
  </si>
  <si>
    <t>smartin@example.org</t>
  </si>
  <si>
    <t>Seth Davis</t>
  </si>
  <si>
    <t>USS James
FPO AP 60577</t>
  </si>
  <si>
    <t>(024)135-3325x8988</t>
  </si>
  <si>
    <t>rollinsnicholas@example.net</t>
  </si>
  <si>
    <t>Linda Jones</t>
  </si>
  <si>
    <t>4916 Shepard Spur
Reynoldsside, CO 76024</t>
  </si>
  <si>
    <t>+1-789-136-2397x5516</t>
  </si>
  <si>
    <t>parkssara@example.com</t>
  </si>
  <si>
    <t>Robert Hooper</t>
  </si>
  <si>
    <t>24831 Amanda Light
Williamberg, MO 49897</t>
  </si>
  <si>
    <t>(436)806-8803</t>
  </si>
  <si>
    <t>chungaaron@example.net</t>
  </si>
  <si>
    <t>Carol Schultz</t>
  </si>
  <si>
    <t>3063 Graham Curve Apt. 041
West Jesus, AL 83938</t>
  </si>
  <si>
    <t>739-104-1521</t>
  </si>
  <si>
    <t>walkertimothy@example.net</t>
  </si>
  <si>
    <t>Shawn Taylor</t>
  </si>
  <si>
    <t>166 Bernard Vista
Port Marcview, ND 22757</t>
  </si>
  <si>
    <t>657.921.7782x12055</t>
  </si>
  <si>
    <t>afitzgerald@example.net</t>
  </si>
  <si>
    <t>Justin Schwartz</t>
  </si>
  <si>
    <t>742 Carolyn Flats
Smithborough, WY 14542</t>
  </si>
  <si>
    <t>(280)774-8795x1592</t>
  </si>
  <si>
    <t>trevor88@example.net</t>
  </si>
  <si>
    <t>James Crawford</t>
  </si>
  <si>
    <t>USS Fitzpatrick
FPO AP 16001</t>
  </si>
  <si>
    <t>027.490.4332</t>
  </si>
  <si>
    <t>alexandertorres@example.org</t>
  </si>
  <si>
    <t>Emily Ortiz</t>
  </si>
  <si>
    <t>80498 Williams Drive Apt. 502
South Stephen, MD 13231</t>
  </si>
  <si>
    <t>smithpaul@example.net</t>
  </si>
  <si>
    <t>Sally Hansen</t>
  </si>
  <si>
    <t>034 Huff Route Suite 816
Melissaport, IL 80224</t>
  </si>
  <si>
    <t>(048)380-7283x54220</t>
  </si>
  <si>
    <t>rebecca44@example.com</t>
  </si>
  <si>
    <t>Emily Watkins</t>
  </si>
  <si>
    <t>55239 Alyssa Crescent
Burtonport, SD 48630</t>
  </si>
  <si>
    <t>619-742-9110x8137</t>
  </si>
  <si>
    <t>charles44@example.net</t>
  </si>
  <si>
    <t>Bradley Holder</t>
  </si>
  <si>
    <t>0104 Gilmore Bridge
Malikchester, KS 64842</t>
  </si>
  <si>
    <t>290-587-9491x943</t>
  </si>
  <si>
    <t>morriskevin@example.org</t>
  </si>
  <si>
    <t>Maureen Juarez</t>
  </si>
  <si>
    <t>8913 Rhonda Station Suite 331
Fuentesborough, MD 75385</t>
  </si>
  <si>
    <t>omartinez@example.net</t>
  </si>
  <si>
    <t>Karl Arroyo</t>
  </si>
  <si>
    <t>3273 Christine Knolls
Stevenchester, MT 98223</t>
  </si>
  <si>
    <t>001-134-861-0427x871</t>
  </si>
  <si>
    <t>jason36@example.net</t>
  </si>
  <si>
    <t>Michelle Miller</t>
  </si>
  <si>
    <t>5736 Chelsea Trafficway Suite 010
Lake Michael, CO 36080</t>
  </si>
  <si>
    <t>greenjeffrey@example.net</t>
  </si>
  <si>
    <t>James Little</t>
  </si>
  <si>
    <t>710 Proctor Hills Suite 502
Boydview, VA 63830</t>
  </si>
  <si>
    <t>(087)541-5861x82448</t>
  </si>
  <si>
    <t>lopezlisa@example.com</t>
  </si>
  <si>
    <t>Marie Kaufman</t>
  </si>
  <si>
    <t>1072 John Fort
Blackfort, KY 84794</t>
  </si>
  <si>
    <t>(949)572-3881</t>
  </si>
  <si>
    <t>cthomas@example.net</t>
  </si>
  <si>
    <t>Rhonda Lamb</t>
  </si>
  <si>
    <t>16688 Chambers Spring Apt. 519
Heatherbury, AR 92164</t>
  </si>
  <si>
    <t>+1-775-968-8515x592</t>
  </si>
  <si>
    <t>daniel77@example.org</t>
  </si>
  <si>
    <t>Kylie King</t>
  </si>
  <si>
    <t>86498 Lee Squares Suite 126
Lake Robertoport, HI 55335</t>
  </si>
  <si>
    <t>687.023.5981x19843</t>
  </si>
  <si>
    <t>xking@example.org</t>
  </si>
  <si>
    <t>Daryl Burgess</t>
  </si>
  <si>
    <t>4919 Casey Point Apt. 180
Jacksonland, CT 44892</t>
  </si>
  <si>
    <t>496-511-4667x09073</t>
  </si>
  <si>
    <t>kendra54@example.com</t>
  </si>
  <si>
    <t>Chelsea Brown</t>
  </si>
  <si>
    <t>804 Rubio Causeway
South Jessicastad, MS 45117</t>
  </si>
  <si>
    <t>smithandrew@example.com</t>
  </si>
  <si>
    <t>Laura Jacobs</t>
  </si>
  <si>
    <t>6766 Kline Centers
New William, MN 18526</t>
  </si>
  <si>
    <t>254-651-2153x761</t>
  </si>
  <si>
    <t>amorris@example.com</t>
  </si>
  <si>
    <t>David Smith</t>
  </si>
  <si>
    <t>5008 Zimmerman Oval Suite 153
Lanechester, WY 00859</t>
  </si>
  <si>
    <t>(879)189-7005x904</t>
  </si>
  <si>
    <t>andersonjames@example.com</t>
  </si>
  <si>
    <t>Tina Pennington</t>
  </si>
  <si>
    <t>4953 Michele Key
Port Jeffrey, KS 67240</t>
  </si>
  <si>
    <t>(427)751-2588x13512</t>
  </si>
  <si>
    <t>andersonshane@example.net</t>
  </si>
  <si>
    <t>Diana Carter</t>
  </si>
  <si>
    <t>676 Jeremy Corners
West Jasonberg, AL 35022</t>
  </si>
  <si>
    <t>350-176-5266</t>
  </si>
  <si>
    <t>barberkimberly@example.org</t>
  </si>
  <si>
    <t>Johnathan Williams</t>
  </si>
  <si>
    <t>2881 Morrison Square
New Sheliashire, CA 73369</t>
  </si>
  <si>
    <t>001-857-867-3843x659</t>
  </si>
  <si>
    <t>jeffbates@example.com</t>
  </si>
  <si>
    <t>Juan Hernandez</t>
  </si>
  <si>
    <t>63548 Craig Estates
New Douglas, MS 68207</t>
  </si>
  <si>
    <t>001-789-217-9679</t>
  </si>
  <si>
    <t>nathanielsmith@example.org</t>
  </si>
  <si>
    <t>Jeffery Mccoy</t>
  </si>
  <si>
    <t>51540 Mckay Crossroad Suite 430
Velezmouth, MT 51870</t>
  </si>
  <si>
    <t>+1-340-219-9360x4530</t>
  </si>
  <si>
    <t>mary93@example.net</t>
  </si>
  <si>
    <t>Scott Barnett</t>
  </si>
  <si>
    <t>8858 Jessica Cove Suite 091
Kellyborough, DC 87285</t>
  </si>
  <si>
    <t>(322)277-8836x961</t>
  </si>
  <si>
    <t>nbeck@example.org</t>
  </si>
  <si>
    <t>Danny Duncan</t>
  </si>
  <si>
    <t>6814 Matthew Glens Apt. 522
Dillonville, CA 98989</t>
  </si>
  <si>
    <t>+1-622-469-2477x52108</t>
  </si>
  <si>
    <t>amandaglass@example.com</t>
  </si>
  <si>
    <t>Rebecca Sanchez</t>
  </si>
  <si>
    <t>35725 Williams Lock Apt. 018
Ramoshaven, KS 31656</t>
  </si>
  <si>
    <t>(671)143-7423x926</t>
  </si>
  <si>
    <t>gomezbrittney@example.org</t>
  </si>
  <si>
    <t>Colleen Gonzalez</t>
  </si>
  <si>
    <t>52159 Aaron Square Suite 155
Jacobborough, ME 52022</t>
  </si>
  <si>
    <t>+1-552-853-3872x42068</t>
  </si>
  <si>
    <t>kimberly57@example.com</t>
  </si>
  <si>
    <t>Craig Camacho</t>
  </si>
  <si>
    <t>6742 James Unions
East Jasmine, WA 15175</t>
  </si>
  <si>
    <t>+1-391-991-5016x37124</t>
  </si>
  <si>
    <t>wallacejoel@example.org</t>
  </si>
  <si>
    <t>Christopher Velasquez</t>
  </si>
  <si>
    <t>560 Nicholas Key
Tranview, AK 98636</t>
  </si>
  <si>
    <t>(202)095-3657</t>
  </si>
  <si>
    <t>curtisjennifer@example.com</t>
  </si>
  <si>
    <t>Brooke Bullock</t>
  </si>
  <si>
    <t>90678 Roberts Dam Suite 868
Stephentown, WA 93251</t>
  </si>
  <si>
    <t>christina73@example.net</t>
  </si>
  <si>
    <t>Kevin Higgins</t>
  </si>
  <si>
    <t>085 Stacey Fork Apt. 372
Phillipborough, NM 88538</t>
  </si>
  <si>
    <t>833-832-5376x2009</t>
  </si>
  <si>
    <t>beth07@example.net</t>
  </si>
  <si>
    <t>Joy Harrison</t>
  </si>
  <si>
    <t>65447 Howell Valleys
Michaelside, MO 39529</t>
  </si>
  <si>
    <t>001-473-602-5371x12411</t>
  </si>
  <si>
    <t>weavererik@example.org</t>
  </si>
  <si>
    <t>Megan Chavez</t>
  </si>
  <si>
    <t>PSC 9161, Box 6201
APO AE 33109</t>
  </si>
  <si>
    <t>778.445.5161x42956</t>
  </si>
  <si>
    <t>georgeallen@example.com</t>
  </si>
  <si>
    <t>Timothy Christian</t>
  </si>
  <si>
    <t>2811 Nicholas Coves Apt. 526
Grossfurt, GA 17654</t>
  </si>
  <si>
    <t>455.340.1716x27811</t>
  </si>
  <si>
    <t>brianna33@example.net</t>
  </si>
  <si>
    <t>Kevin Smith</t>
  </si>
  <si>
    <t>68314 Mary Lake Apt. 672
Danielville, CA 12201</t>
  </si>
  <si>
    <t>+1-816-283-1049x95191</t>
  </si>
  <si>
    <t>gcase@example.org</t>
  </si>
  <si>
    <t>Dr. Antonio Thomas DDS</t>
  </si>
  <si>
    <t>48509 Stephanie Centers
Audreyshire, NE 13625</t>
  </si>
  <si>
    <t>940-139-9586</t>
  </si>
  <si>
    <t>rodney57@example.net</t>
  </si>
  <si>
    <t>Maria Rangel</t>
  </si>
  <si>
    <t>913 Maxwell Loop Suite 738
Alexisville, RI 70879</t>
  </si>
  <si>
    <t>137-548-6815x723</t>
  </si>
  <si>
    <t>tyler76@example.com</t>
  </si>
  <si>
    <t>Sandra Shepherd MD</t>
  </si>
  <si>
    <t>7573 Elliott Divide
Josephville, FL 89293</t>
  </si>
  <si>
    <t>(018)159-1416x530</t>
  </si>
  <si>
    <t>gilmoreandrea@example.org</t>
  </si>
  <si>
    <t>Daniel Ortiz</t>
  </si>
  <si>
    <t>02349 Ferrell Square
Jennifermouth, WV 78894</t>
  </si>
  <si>
    <t>001-401-660-4526</t>
  </si>
  <si>
    <t>francojavier@example.net</t>
  </si>
  <si>
    <t>Joshua Martinez</t>
  </si>
  <si>
    <t>641 Lisa Court
Georgeshire, WI 84024</t>
  </si>
  <si>
    <t>659-100-7819</t>
  </si>
  <si>
    <t>nlopez@example.org</t>
  </si>
  <si>
    <t>Andrew Ward</t>
  </si>
  <si>
    <t>17880 Jones Manor Suite 929
New Tara, MS 80419</t>
  </si>
  <si>
    <t>836.232.4612x439</t>
  </si>
  <si>
    <t>randerson@example.com</t>
  </si>
  <si>
    <t>Sharon Gates</t>
  </si>
  <si>
    <t>271 Karen Locks
Lake Jessica, TX 55636</t>
  </si>
  <si>
    <t>061-164-0557x918</t>
  </si>
  <si>
    <t>williamsjose@example.org</t>
  </si>
  <si>
    <t>Zachary Roth</t>
  </si>
  <si>
    <t>818 Andrews Underpass
North Elizabethmouth, OK 17454</t>
  </si>
  <si>
    <t>+1-036-765-5084x6323</t>
  </si>
  <si>
    <t>catherine59@example.org</t>
  </si>
  <si>
    <t>Dawn Morrison</t>
  </si>
  <si>
    <t>USNS Miller
FPO AP 52646</t>
  </si>
  <si>
    <t>(118)025-3571</t>
  </si>
  <si>
    <t>richard07@example.org</t>
  </si>
  <si>
    <t>Sarah Rivera</t>
  </si>
  <si>
    <t>3901 Jordan Common
North Marcville, SD 33374</t>
  </si>
  <si>
    <t>001-124-315-6777x475</t>
  </si>
  <si>
    <t>michelle53@example.com</t>
  </si>
  <si>
    <t>Dawn Vazquez</t>
  </si>
  <si>
    <t>38955 Jessica Fort
West Jermaineland, AL 14698</t>
  </si>
  <si>
    <t>395-121-4186</t>
  </si>
  <si>
    <t>kbeasley@example.com</t>
  </si>
  <si>
    <t>Yolanda Davis</t>
  </si>
  <si>
    <t>247 Klein Stravenue
East Desireeview, ID 19666</t>
  </si>
  <si>
    <t>797.099.0128</t>
  </si>
  <si>
    <t>erica91@example.org</t>
  </si>
  <si>
    <t>Chad Robbins</t>
  </si>
  <si>
    <t>17541 Alexander Cove Apt. 650
Lake Melissa, CA 94803</t>
  </si>
  <si>
    <t>(197)985-5198</t>
  </si>
  <si>
    <t>andrewmiller@example.org</t>
  </si>
  <si>
    <t>Sarah Mcneil</t>
  </si>
  <si>
    <t>97341 Mark Islands
Port Kennethtown, AK 64240</t>
  </si>
  <si>
    <t>+1-253-872-5703x5668</t>
  </si>
  <si>
    <t>dawnturner@example.org</t>
  </si>
  <si>
    <t>Lori Chambers</t>
  </si>
  <si>
    <t>87411 Booker Crescent
Saramouth, DE 20760</t>
  </si>
  <si>
    <t>001-045-975-7274x2876</t>
  </si>
  <si>
    <t>solomonalexis@example.org</t>
  </si>
  <si>
    <t>Jeffrey Brown</t>
  </si>
  <si>
    <t>69379 Cole Vista
Bonnieland, MA 26295</t>
  </si>
  <si>
    <t>imartinez@example.org</t>
  </si>
  <si>
    <t>Matthew Knox</t>
  </si>
  <si>
    <t>98011 Noble Skyway Apt. 295
Batesside, ID 66306</t>
  </si>
  <si>
    <t>001-001-034-1570x4057</t>
  </si>
  <si>
    <t>timothy71@example.org</t>
  </si>
  <si>
    <t>Tiffany Scott</t>
  </si>
  <si>
    <t>903 Cynthia Valley
Justinview, NC 67144</t>
  </si>
  <si>
    <t>001-841-380-4328x7351</t>
  </si>
  <si>
    <t>ptorres@example.net</t>
  </si>
  <si>
    <t>Benjamin Washington</t>
  </si>
  <si>
    <t>93785 Kyle Village Apt. 228
Lake Michaelshire, CA 11340</t>
  </si>
  <si>
    <t>(965)292-4776x0620</t>
  </si>
  <si>
    <t>chad39@example.org</t>
  </si>
  <si>
    <t>Nancy Rodriguez</t>
  </si>
  <si>
    <t>582 Luna Terrace Apt. 395
Cookmouth, MI 30690</t>
  </si>
  <si>
    <t>(167)672-1623</t>
  </si>
  <si>
    <t>frobertson@example.net</t>
  </si>
  <si>
    <t>Andrew Morse</t>
  </si>
  <si>
    <t>484 Garcia Ridge
New Brianchester, CT 08067</t>
  </si>
  <si>
    <t>001-351-842-3857</t>
  </si>
  <si>
    <t>gmiller@example.org</t>
  </si>
  <si>
    <t>Tammy Smith</t>
  </si>
  <si>
    <t>610 Brandon Burg Suite 544
South Richardstad, AZ 56522</t>
  </si>
  <si>
    <t>240-064-1825x9408</t>
  </si>
  <si>
    <t>gregstevens@example.com</t>
  </si>
  <si>
    <t>Marie Mendoza</t>
  </si>
  <si>
    <t>8566 Ana Islands Apt. 193
Hollowayview, NE 17467</t>
  </si>
  <si>
    <t>(067)963-9584</t>
  </si>
  <si>
    <t>walkerjulian@example.net</t>
  </si>
  <si>
    <t>Mr. Jordan Harrell</t>
  </si>
  <si>
    <t>5894 Kaiser Isle Apt. 500
East Ericchester, CA 79745</t>
  </si>
  <si>
    <t>750.980.6086x594</t>
  </si>
  <si>
    <t>nicolebrown@example.com</t>
  </si>
  <si>
    <t>Henry Aguilar</t>
  </si>
  <si>
    <t>02668 Mccann Plain Apt. 193
Nicholaschester, MI 46176</t>
  </si>
  <si>
    <t>134-971-1862</t>
  </si>
  <si>
    <t>johnking@example.net</t>
  </si>
  <si>
    <t>Robert Charles</t>
  </si>
  <si>
    <t>012 Dawn Club Apt. 201
Melissaport, UT 67478</t>
  </si>
  <si>
    <t>512.068.7411x7949</t>
  </si>
  <si>
    <t>wmoore@example.org</t>
  </si>
  <si>
    <t>Stephanie Arnold</t>
  </si>
  <si>
    <t>78587 Jerry Track Suite 296
South Crystalmouth, OR 38112</t>
  </si>
  <si>
    <t>+1-071-619-6711x9843</t>
  </si>
  <si>
    <t>scottandre@example.org</t>
  </si>
  <si>
    <t>Kathy Mullins</t>
  </si>
  <si>
    <t>97700 Wheeler Hollow Suite 736
West Raymondborough, WI 48863</t>
  </si>
  <si>
    <t>001-373-737-7769x20121</t>
  </si>
  <si>
    <t>amanda60@example.net</t>
  </si>
  <si>
    <t>Brian West</t>
  </si>
  <si>
    <t>014 Joseph Lodge
Davistown, VA 22797</t>
  </si>
  <si>
    <t>+1-765-930-6954x8334</t>
  </si>
  <si>
    <t>howardchristian@example.org</t>
  </si>
  <si>
    <t>Sarah Buckley</t>
  </si>
  <si>
    <t>3931 Day Green
Andersonside, TN 69753</t>
  </si>
  <si>
    <t>001-178-771-7335x6747</t>
  </si>
  <si>
    <t>reedchristina@example.org</t>
  </si>
  <si>
    <t>Patrick Willis</t>
  </si>
  <si>
    <t>2332 Brown Track Suite 105
Andersonfurt, AR 14327</t>
  </si>
  <si>
    <t>809.020.7422</t>
  </si>
  <si>
    <t>whitejacob@example.com</t>
  </si>
  <si>
    <t>Marcus Brewer</t>
  </si>
  <si>
    <t>USS Pena
FPO AP 55139</t>
  </si>
  <si>
    <t>307.403.3098x1373</t>
  </si>
  <si>
    <t>lstrickland@example.org</t>
  </si>
  <si>
    <t>Chad Perez</t>
  </si>
  <si>
    <t>52244 Evans Island
North Darren, MT 46565</t>
  </si>
  <si>
    <t>(772)121-5435x3960</t>
  </si>
  <si>
    <t>snguyen@example.net</t>
  </si>
  <si>
    <t>John Daniels</t>
  </si>
  <si>
    <t>159 Cheyenne Islands
Allisonburgh, OH 72828</t>
  </si>
  <si>
    <t>(530)683-2647x230</t>
  </si>
  <si>
    <t>jenniferhughes@example.com</t>
  </si>
  <si>
    <t>Anthony Johnson</t>
  </si>
  <si>
    <t>82590 Johnny Islands Suite 759
Russellshire, MA 14479</t>
  </si>
  <si>
    <t>501.546.5135x563</t>
  </si>
  <si>
    <t>brandon98@example.org</t>
  </si>
  <si>
    <t>Margaret Harvey</t>
  </si>
  <si>
    <t>76211 Susan Dam Suite 322
West Scott, KY 40705</t>
  </si>
  <si>
    <t>(964)480-9718</t>
  </si>
  <si>
    <t>qlawson@example.org</t>
  </si>
  <si>
    <t>Susan Kirk</t>
  </si>
  <si>
    <t>447 Molly Common
Wallaceburgh, GA 29967</t>
  </si>
  <si>
    <t>(685)209-9360</t>
  </si>
  <si>
    <t>charles14@example.net</t>
  </si>
  <si>
    <t>Jasmine Carroll</t>
  </si>
  <si>
    <t>054 Riggs Expressway Apt. 791
South Darrell, WY 73407</t>
  </si>
  <si>
    <t>(241)841-7303x234</t>
  </si>
  <si>
    <t>yhunt@example.org</t>
  </si>
  <si>
    <t>Kimberly Jackson</t>
  </si>
  <si>
    <t>2068 Emily Extensions Apt. 076
South April, WV 51401</t>
  </si>
  <si>
    <t>912.911.6958x706</t>
  </si>
  <si>
    <t>noahthompson@example.com</t>
  </si>
  <si>
    <t>Dana Wood</t>
  </si>
  <si>
    <t>6404 Davidson Union Suite 367
Port Donald, CA 82426</t>
  </si>
  <si>
    <t>344.345.4434x92311</t>
  </si>
  <si>
    <t>nfrye@example.com</t>
  </si>
  <si>
    <t>Victoria Walters</t>
  </si>
  <si>
    <t>2398 Hunter Extension
Dennishaven, MT 46651</t>
  </si>
  <si>
    <t>tprice@example.net</t>
  </si>
  <si>
    <t>Mr. Rodney Gibson</t>
  </si>
  <si>
    <t>710 Thomas Key
Danielfurt, AZ 93008</t>
  </si>
  <si>
    <t>888-455-2345x91049</t>
  </si>
  <si>
    <t>beckcorey@example.com</t>
  </si>
  <si>
    <t>Cheryl Thompson</t>
  </si>
  <si>
    <t>498 Darlene Lights Suite 142
Joshuatown, ID 67336</t>
  </si>
  <si>
    <t>085.630.5878</t>
  </si>
  <si>
    <t>anitahardy@example.com</t>
  </si>
  <si>
    <t>Jessica Hayes</t>
  </si>
  <si>
    <t>1724 Sparks Cape Suite 634
Wallaceshire, RI 24228</t>
  </si>
  <si>
    <t>(997)074-6933</t>
  </si>
  <si>
    <t>melissa96@example.com</t>
  </si>
  <si>
    <t>Angela Foster</t>
  </si>
  <si>
    <t>4797 Duran Freeway
North Brittanyfort, WI 98161</t>
  </si>
  <si>
    <t>332.978.3858x173</t>
  </si>
  <si>
    <t>daviskenneth@example.com</t>
  </si>
  <si>
    <t>Joshua Ellis</t>
  </si>
  <si>
    <t>9621 Miller Lane Apt. 296
North Janetside, CA 72446</t>
  </si>
  <si>
    <t>807.513.3403</t>
  </si>
  <si>
    <t>marissa15@example.com</t>
  </si>
  <si>
    <t>Shannon Vazquez</t>
  </si>
  <si>
    <t>988 Jeremy Extension Suite 068
Aliview, VA 25007</t>
  </si>
  <si>
    <t>338.317.5501x55736</t>
  </si>
  <si>
    <t>bentondwayne@example.com</t>
  </si>
  <si>
    <t>Dustin Evans</t>
  </si>
  <si>
    <t>7876 Flowers Oval
Wintersfort, OR 07984</t>
  </si>
  <si>
    <t>michael88@example.com</t>
  </si>
  <si>
    <t>Patrick Williams</t>
  </si>
  <si>
    <t>3598 Pugh Club Suite 282
Cruzborough, OR 72427</t>
  </si>
  <si>
    <t>timothy00@example.net</t>
  </si>
  <si>
    <t>Ricardo Wood</t>
  </si>
  <si>
    <t>57554 Stewart Fords
New Yvetteburgh, MT 19993</t>
  </si>
  <si>
    <t>stephanie93@example.org</t>
  </si>
  <si>
    <t>Scott Cunningham</t>
  </si>
  <si>
    <t>6751 Harris Rest Apt. 002
Hannahberg, VT 75843</t>
  </si>
  <si>
    <t>947-770-6950</t>
  </si>
  <si>
    <t>aaron81@example.net</t>
  </si>
  <si>
    <t>Lori Rojas</t>
  </si>
  <si>
    <t>6411 Sloan Tunnel
Mitchellborough, MN 60312</t>
  </si>
  <si>
    <t>672-350-2841x73953</t>
  </si>
  <si>
    <t>matthewtorres@example.net</t>
  </si>
  <si>
    <t>Brooke Leonard</t>
  </si>
  <si>
    <t>PSC 2382, Box 9501
APO AE 40008</t>
  </si>
  <si>
    <t>138.735.6573</t>
  </si>
  <si>
    <t>hayesisaac@example.net</t>
  </si>
  <si>
    <t>Jessica Howard</t>
  </si>
  <si>
    <t>9129 Hughes Land
Davisberg, LA 20503</t>
  </si>
  <si>
    <t>197-461-1234</t>
  </si>
  <si>
    <t>sierramcclain@example.org</t>
  </si>
  <si>
    <t>Scott Reyes</t>
  </si>
  <si>
    <t>990 Sandoval Junctions Apt. 327
North Samuel, NY 97805</t>
  </si>
  <si>
    <t>(508)426-7137x651</t>
  </si>
  <si>
    <t>victorthomas@example.com</t>
  </si>
  <si>
    <t>Jennifer Herrera</t>
  </si>
  <si>
    <t>735 Sandra Stream
New Danachester, LA 57270</t>
  </si>
  <si>
    <t>735-526-2031</t>
  </si>
  <si>
    <t>andreaguzman@example.org</t>
  </si>
  <si>
    <t>Michael Lewis</t>
  </si>
  <si>
    <t>55096 Tran Shore
Crawfordhaven, NJ 56245</t>
  </si>
  <si>
    <t>713.396.2449x673</t>
  </si>
  <si>
    <t>zrice@example.com</t>
  </si>
  <si>
    <t>981 Patel Estates Apt. 214
Kennedytown, PA 83344</t>
  </si>
  <si>
    <t>900.350.5635</t>
  </si>
  <si>
    <t>brooke47@example.com</t>
  </si>
  <si>
    <t>Kelly Gomez</t>
  </si>
  <si>
    <t>85895 Thomas Camp Suite 743
Nunezville, MS 39535</t>
  </si>
  <si>
    <t>(645)426-8100x114</t>
  </si>
  <si>
    <t>elizabethsmith@example.com</t>
  </si>
  <si>
    <t>John Frazier</t>
  </si>
  <si>
    <t>79230 Pena Drive
Gregorymouth, MT 58983</t>
  </si>
  <si>
    <t>alvarezbrittany@example.com</t>
  </si>
  <si>
    <t>Gary Vang</t>
  </si>
  <si>
    <t>759 Michael Pine Apt. 666
Ramosside, MI 23466</t>
  </si>
  <si>
    <t>001-901-172-2184x533</t>
  </si>
  <si>
    <t>benjaminthomas@example.org</t>
  </si>
  <si>
    <t>David Weber</t>
  </si>
  <si>
    <t>PSC 2974, Box 1225
APO AA 48567</t>
  </si>
  <si>
    <t>763.162.7234x03910</t>
  </si>
  <si>
    <t>mhobbs@example.com</t>
  </si>
  <si>
    <t>Megan Bradley</t>
  </si>
  <si>
    <t>601 Dean Gateway Apt. 398
Jonesside, AL 43880</t>
  </si>
  <si>
    <t>(130)675-4035x1937</t>
  </si>
  <si>
    <t>hartkenneth@example.net</t>
  </si>
  <si>
    <t>Nicole Lee</t>
  </si>
  <si>
    <t>689 Stokes Springs Suite 956
Marymouth, AZ 16598</t>
  </si>
  <si>
    <t>001-424-479-5874x3883</t>
  </si>
  <si>
    <t>williewolfe@example.org</t>
  </si>
  <si>
    <t>Derrick Parker</t>
  </si>
  <si>
    <t>8595 Norris Curve Apt. 714
Lake Jonton, NJ 65212</t>
  </si>
  <si>
    <t>340-568-7444x856</t>
  </si>
  <si>
    <t>joseph43@example.net</t>
  </si>
  <si>
    <t>Donald Henderson</t>
  </si>
  <si>
    <t>8945 Martinez Plaza Suite 737
Turnerborough, WY 78781</t>
  </si>
  <si>
    <t>(194)930-8338x94054</t>
  </si>
  <si>
    <t>hunterdonald@example.com</t>
  </si>
  <si>
    <t>Robert Mayer</t>
  </si>
  <si>
    <t>8810 Justin Cove Apt. 411
Harrismouth, MT 38811</t>
  </si>
  <si>
    <t>+1-274-121-1281x830</t>
  </si>
  <si>
    <t>danielkristen@example.org</t>
  </si>
  <si>
    <t>Lisa Morales</t>
  </si>
  <si>
    <t>89456 Karen Club Apt. 594
Lake George, MN 05474</t>
  </si>
  <si>
    <t>117-629-5747</t>
  </si>
  <si>
    <t>ricelaurie@example.com</t>
  </si>
  <si>
    <t>Carrie Giles</t>
  </si>
  <si>
    <t>USNS Thomas
FPO AA 82012</t>
  </si>
  <si>
    <t>409-750-1517x71547</t>
  </si>
  <si>
    <t>iwilliams@example.net</t>
  </si>
  <si>
    <t>Theresa Evans</t>
  </si>
  <si>
    <t>84763 Mary Shoals Apt. 080
West Sandy, MI 02447</t>
  </si>
  <si>
    <t>(176)879-6976x821</t>
  </si>
  <si>
    <t>zbailey@example.net</t>
  </si>
  <si>
    <t>Michelle York</t>
  </si>
  <si>
    <t>5044 Robinson Plains Apt. 930
North Davidhaven, MD 41736</t>
  </si>
  <si>
    <t>117-201-2603</t>
  </si>
  <si>
    <t>acevedosharon@example.com</t>
  </si>
  <si>
    <t>Megan Johnson</t>
  </si>
  <si>
    <t>USS Bennett
FPO AE 85887</t>
  </si>
  <si>
    <t>507.727.0869</t>
  </si>
  <si>
    <t>katherinewilliamson@example.net</t>
  </si>
  <si>
    <t>Jason Gilbert</t>
  </si>
  <si>
    <t>51689 Jeffrey Mills
Markberg, NH 17332</t>
  </si>
  <si>
    <t>+1-433-933-0056x88558</t>
  </si>
  <si>
    <t>xfisher@example.com</t>
  </si>
  <si>
    <t>Jennifer Smith</t>
  </si>
  <si>
    <t>70331 Baldwin Rue Suite 625
East Erinton, WA 60808</t>
  </si>
  <si>
    <t>546-926-0258x828</t>
  </si>
  <si>
    <t>pricesamantha@example.com</t>
  </si>
  <si>
    <t>Donald Wallace</t>
  </si>
  <si>
    <t>290 Sullivan Isle Apt. 216
East Carlstad, KY 66470</t>
  </si>
  <si>
    <t>001-304-780-0653x84253</t>
  </si>
  <si>
    <t>donnayoder@example.net</t>
  </si>
  <si>
    <t>Gary Collier</t>
  </si>
  <si>
    <t>USNS Long
FPO AP 20723</t>
  </si>
  <si>
    <t>454-633-8978x1061</t>
  </si>
  <si>
    <t>gballard@example.org</t>
  </si>
  <si>
    <t>Kenneth Foster</t>
  </si>
  <si>
    <t>84828 Bennett Locks Suite 799
Payneshire, CA 91139</t>
  </si>
  <si>
    <t>183.544.9517</t>
  </si>
  <si>
    <t>sharonprice@example.com</t>
  </si>
  <si>
    <t>Claire Taylor</t>
  </si>
  <si>
    <t>2821 Jones Fords
Fletcherport, NC 27881</t>
  </si>
  <si>
    <t>(745)478-7357</t>
  </si>
  <si>
    <t>carolyn91@example.com</t>
  </si>
  <si>
    <t>Caitlyn Walton</t>
  </si>
  <si>
    <t>USNV Harris
FPO AA 85941</t>
  </si>
  <si>
    <t>+1-605-234-6503x40597</t>
  </si>
  <si>
    <t>xcarroll@example.net</t>
  </si>
  <si>
    <t>Kevin Hill</t>
  </si>
  <si>
    <t>759 Tanner Stravenue
Emilymouth, NY 89152</t>
  </si>
  <si>
    <t>628-667-3749x75657</t>
  </si>
  <si>
    <t>rogersheather@example.org</t>
  </si>
  <si>
    <t>Keith Garcia</t>
  </si>
  <si>
    <t>3641 Mcguire Greens
West Bryanshire, OR 03859</t>
  </si>
  <si>
    <t>+1-163-487-8805x995</t>
  </si>
  <si>
    <t>angela65@example.net</t>
  </si>
  <si>
    <t>Howard Adams</t>
  </si>
  <si>
    <t>861 Wood Roads
West Carol, HI 31045</t>
  </si>
  <si>
    <t>+1-166-738-0864x95569</t>
  </si>
  <si>
    <t>qherrera@example.net</t>
  </si>
  <si>
    <t>Travis Mccarty</t>
  </si>
  <si>
    <t>81726 Barbara Glens
Johnstad, SC 81112</t>
  </si>
  <si>
    <t>qsanchez@example.org</t>
  </si>
  <si>
    <t>Wendy Gross</t>
  </si>
  <si>
    <t>31227 Matthew Locks
Hawkinsborough, AK 01941</t>
  </si>
  <si>
    <t>300-238-4136</t>
  </si>
  <si>
    <t>mcclainjames@example.net</t>
  </si>
  <si>
    <t>Andrew Hughes</t>
  </si>
  <si>
    <t>86588 Walton Prairie
Port Aaron, WY 20998</t>
  </si>
  <si>
    <t>950.716.9645x47764</t>
  </si>
  <si>
    <t>cheryl05@example.org</t>
  </si>
  <si>
    <t>Timothy Rodriguez</t>
  </si>
  <si>
    <t>942 Bethany Haven
Emilymouth, MI 66071</t>
  </si>
  <si>
    <t>576.676.8450</t>
  </si>
  <si>
    <t>itran@example.org</t>
  </si>
  <si>
    <t>Matthew Craig</t>
  </si>
  <si>
    <t>867 Jennifer Summit
Lake Taylorchester, TX 53504</t>
  </si>
  <si>
    <t>+1-189-745-5494x18901</t>
  </si>
  <si>
    <t>jflores@example.org</t>
  </si>
  <si>
    <t>Kristine Miller</t>
  </si>
  <si>
    <t>3649 Judy Drives
West Michael, IN 38589</t>
  </si>
  <si>
    <t>(016)742-0567x33381</t>
  </si>
  <si>
    <t>ovaughn@example.net</t>
  </si>
  <si>
    <t>Patricia Burgess</t>
  </si>
  <si>
    <t>934 Bill Crescent Apt. 681
Lake Amy, MI 81965</t>
  </si>
  <si>
    <t>washingtondiana@example.net</t>
  </si>
  <si>
    <t>Stephanie Cox</t>
  </si>
  <si>
    <t>6506 Elizabeth Inlet Apt. 619
Justinville, TN 90831</t>
  </si>
  <si>
    <t>091-515-2919</t>
  </si>
  <si>
    <t>chavezmarc@example.com</t>
  </si>
  <si>
    <t>Jessica Page</t>
  </si>
  <si>
    <t>PSC 0642, Box 7034
APO AP 64986</t>
  </si>
  <si>
    <t>001-206-018-4041x91987</t>
  </si>
  <si>
    <t>thomaslarry@example.net</t>
  </si>
  <si>
    <t>Cynthia Dixon</t>
  </si>
  <si>
    <t>5892 Quinn Row Apt. 713
Stephaniefurt, HI 46691</t>
  </si>
  <si>
    <t>housedawn@example.org</t>
  </si>
  <si>
    <t>Lisa Carroll</t>
  </si>
  <si>
    <t>3988 Curry Pine
New Adrienne, DC 47900</t>
  </si>
  <si>
    <t>+1-223-924-3292x1388</t>
  </si>
  <si>
    <t>kyle76@example.com</t>
  </si>
  <si>
    <t>Kimberly Reynolds</t>
  </si>
  <si>
    <t>Unit 3691 Box 5270
DPO AE 92006</t>
  </si>
  <si>
    <t>(363)700-8980</t>
  </si>
  <si>
    <t>erikajohnson@example.org</t>
  </si>
  <si>
    <t>Kyle Murray</t>
  </si>
  <si>
    <t>PSC 8141, Box 0128
APO AA 72696</t>
  </si>
  <si>
    <t>(644)548-6874</t>
  </si>
  <si>
    <t>todd09@example.net</t>
  </si>
  <si>
    <t>Cameron Norman</t>
  </si>
  <si>
    <t>984 Morrison Freeway Apt. 540
Tarabury, HI 77832</t>
  </si>
  <si>
    <t>165-896-7099x1947</t>
  </si>
  <si>
    <t>timothyjohns@example.net</t>
  </si>
  <si>
    <t>Michelle Cummings</t>
  </si>
  <si>
    <t>9174 Gonzalez Greens Suite 525
West Joshua, NE 21257</t>
  </si>
  <si>
    <t>rachel10@example.org</t>
  </si>
  <si>
    <t>Stephen Hart</t>
  </si>
  <si>
    <t>460 Young Flat Suite 937
Kevinhaven, MS 58038</t>
  </si>
  <si>
    <t>768-820-5949</t>
  </si>
  <si>
    <t>ryan44@example.org</t>
  </si>
  <si>
    <t>Courtney Mcfarland</t>
  </si>
  <si>
    <t>USNV Mitchell
FPO AE 81470</t>
  </si>
  <si>
    <t>260-668-9015x5567</t>
  </si>
  <si>
    <t>todd65@example.net</t>
  </si>
  <si>
    <t>Troy Baker</t>
  </si>
  <si>
    <t>481 Zhang Curve Suite 506
Bradfordville, CO 33333</t>
  </si>
  <si>
    <t>(815)416-0303x132</t>
  </si>
  <si>
    <t>usandoval@example.net</t>
  </si>
  <si>
    <t>Jennifer Walker</t>
  </si>
  <si>
    <t>33461 John Run
Port Jasonville, MN 59759</t>
  </si>
  <si>
    <t>645-405-4383x4594</t>
  </si>
  <si>
    <t>brianjohnson@example.org</t>
  </si>
  <si>
    <t>Selena Carr</t>
  </si>
  <si>
    <t>7756 Ward Lodge Apt. 412
Gomezchester, MN 73422</t>
  </si>
  <si>
    <t>001-204-980-4677x2172</t>
  </si>
  <si>
    <t>patriciahernandez@example.net</t>
  </si>
  <si>
    <t>Jerry Hernandez</t>
  </si>
  <si>
    <t>71339 Hill Crescent
Carterfurt, CT 69883</t>
  </si>
  <si>
    <t>luisbarrett@example.net</t>
  </si>
  <si>
    <t>Maria Wilkinson</t>
  </si>
  <si>
    <t>997 Moore Pines Apt. 451
East George, MA 42538</t>
  </si>
  <si>
    <t>755-424-6054</t>
  </si>
  <si>
    <t>reevesalexandria@example.com</t>
  </si>
  <si>
    <t>Michael Owen</t>
  </si>
  <si>
    <t>PSC 0599, Box 7444
APO AA 01098</t>
  </si>
  <si>
    <t>662-605-5776</t>
  </si>
  <si>
    <t>margaret00@example.org</t>
  </si>
  <si>
    <t>Kathryn Young</t>
  </si>
  <si>
    <t>7537 Megan Roads
New Nicoleburgh, IL 63654</t>
  </si>
  <si>
    <t>014.034.2997x60595</t>
  </si>
  <si>
    <t>villarrealpaul@example.com</t>
  </si>
  <si>
    <t>Benjamin Gilmore</t>
  </si>
  <si>
    <t>1666 Brown Summit
West Katiechester, MA 06726</t>
  </si>
  <si>
    <t>418-187-3319</t>
  </si>
  <si>
    <t>amandaflynn@example.com</t>
  </si>
  <si>
    <t>Lisa Washington</t>
  </si>
  <si>
    <t>Unit 0820 Box 1323
DPO AE 49310</t>
  </si>
  <si>
    <t>rmolina@example.com</t>
  </si>
  <si>
    <t>William Patel</t>
  </si>
  <si>
    <t>65281 Ramos Key
New Michael, NJ 02839</t>
  </si>
  <si>
    <t>(274)457-4040x7095</t>
  </si>
  <si>
    <t>stephencantu@example.org</t>
  </si>
  <si>
    <t>Kevin Blackburn</t>
  </si>
  <si>
    <t>Unit 7881 Box 6026
DPO AE 71881</t>
  </si>
  <si>
    <t>patrickforbes@example.net</t>
  </si>
  <si>
    <t>Aaron Hall MD</t>
  </si>
  <si>
    <t>USNV Baxter
FPO AP 53662</t>
  </si>
  <si>
    <t>299-747-5433x596</t>
  </si>
  <si>
    <t>biancamoody@example.org</t>
  </si>
  <si>
    <t>Angela Ballard</t>
  </si>
  <si>
    <t>873 Burns Course
North Martha, CA 77239</t>
  </si>
  <si>
    <t>fgriffin@example.net</t>
  </si>
  <si>
    <t>Gregory Alvarez</t>
  </si>
  <si>
    <t>034 Ross Avenue Apt. 368
Harrisshire, FL 79161</t>
  </si>
  <si>
    <t>(581)729-2919x645</t>
  </si>
  <si>
    <t>jonathan81@example.net</t>
  </si>
  <si>
    <t>Madison Bean</t>
  </si>
  <si>
    <t>1805 Weaver Lights Apt. 287
South Donaldberg, MD 25533</t>
  </si>
  <si>
    <t>001-011-169-6098x974</t>
  </si>
  <si>
    <t>robertsmichelle@example.net</t>
  </si>
  <si>
    <t>David Hall</t>
  </si>
  <si>
    <t>792 Mark Branch
Lake Megan, TN 49005</t>
  </si>
  <si>
    <t>(947)989-7492x2893</t>
  </si>
  <si>
    <t>kristinstout@example.net</t>
  </si>
  <si>
    <t>Brianna Murphy</t>
  </si>
  <si>
    <t>315 Murphy Throughway Suite 958
Davidhaven, MS 76101</t>
  </si>
  <si>
    <t>+1-707-787-0667x2575</t>
  </si>
  <si>
    <t>blam@example.org</t>
  </si>
  <si>
    <t>Matthew Klein</t>
  </si>
  <si>
    <t>934 Madison Plaza Suite 376
West Chelsea, ME 94863</t>
  </si>
  <si>
    <t>(148)106-8891x080</t>
  </si>
  <si>
    <t>zhangjessica@example.net</t>
  </si>
  <si>
    <t>Lucas Harrison</t>
  </si>
  <si>
    <t>93923 Green Circles Apt. 402
South Robertview, LA 67372</t>
  </si>
  <si>
    <t>(033)600-6398x06043</t>
  </si>
  <si>
    <t>david60@example.org</t>
  </si>
  <si>
    <t>Whitney Maxwell</t>
  </si>
  <si>
    <t>8614 William Mount
Thomasside, SC 65780</t>
  </si>
  <si>
    <t>(189)081-2138x0479</t>
  </si>
  <si>
    <t>xhunt@example.net</t>
  </si>
  <si>
    <t>Brianna Nolan MD</t>
  </si>
  <si>
    <t>043 Edward Branch
Stevenchester, KY 43251</t>
  </si>
  <si>
    <t>001-911-730-5783x642</t>
  </si>
  <si>
    <t>rfletcher@example.com</t>
  </si>
  <si>
    <t>Robert Rodriguez</t>
  </si>
  <si>
    <t>33260 Hall Harbors Apt. 756
South Robertchester, UT 71977</t>
  </si>
  <si>
    <t>cfrench@example.org</t>
  </si>
  <si>
    <t>Jasmine Gutierrez</t>
  </si>
  <si>
    <t>473 Brian View
Port Matthewhaven, ID 59381</t>
  </si>
  <si>
    <t>001-576-506-6920x676</t>
  </si>
  <si>
    <t>bhardy@example.net</t>
  </si>
  <si>
    <t>Mrs. Heidi Smith</t>
  </si>
  <si>
    <t>29136 Sandra Shores Apt. 521
New Destiny, ME 06072</t>
  </si>
  <si>
    <t>058-599-5479</t>
  </si>
  <si>
    <t>wwilkinson@example.com</t>
  </si>
  <si>
    <t>Matthew Nguyen</t>
  </si>
  <si>
    <t>29600 Gina Union
North Glenn, AR 50568</t>
  </si>
  <si>
    <t>107.200.4057x23436</t>
  </si>
  <si>
    <t>emily63@example.org</t>
  </si>
  <si>
    <t>Michael Taylor</t>
  </si>
  <si>
    <t>2391 Salazar Viaduct Apt. 833
Johnsonfort, SC 61613</t>
  </si>
  <si>
    <t>809-479-9157x31599</t>
  </si>
  <si>
    <t>brett65@example.org</t>
  </si>
  <si>
    <t>Katie Johnson</t>
  </si>
  <si>
    <t>75507 Brandon Canyon Apt. 953
Alexanderville, AZ 32311</t>
  </si>
  <si>
    <t>(615)348-2586x63910</t>
  </si>
  <si>
    <t>rosssara@example.org</t>
  </si>
  <si>
    <t>Jonathan Nicholson</t>
  </si>
  <si>
    <t>PSC 4093, Box 6849
APO AE 18923</t>
  </si>
  <si>
    <t>001-668-134-9851x2811</t>
  </si>
  <si>
    <t>dominic61@example.net</t>
  </si>
  <si>
    <t>Timothy Clements</t>
  </si>
  <si>
    <t>582 Diaz Brooks
Maryburgh, PA 77039</t>
  </si>
  <si>
    <t>806-436-0965</t>
  </si>
  <si>
    <t>blanchardbonnie@example.net</t>
  </si>
  <si>
    <t>Mary Kelly</t>
  </si>
  <si>
    <t>0376 Roberson Causeway Apt. 606
South Patrickfort, AL 11860</t>
  </si>
  <si>
    <t>580.727.1185</t>
  </si>
  <si>
    <t>christianmiller@example.org</t>
  </si>
  <si>
    <t>Sarah Melton</t>
  </si>
  <si>
    <t>36069 Arnold Keys
Austinchester, PA 25477</t>
  </si>
  <si>
    <t>798-667-3353x2145</t>
  </si>
  <si>
    <t>ccoleman@example.com</t>
  </si>
  <si>
    <t>Amanda Hamilton</t>
  </si>
  <si>
    <t>2255 Cook Prairie Suite 051
Toddville, PA 79254</t>
  </si>
  <si>
    <t>(164)151-5437</t>
  </si>
  <si>
    <t>kelleyvictoria@example.org</t>
  </si>
  <si>
    <t>Melissa Ward</t>
  </si>
  <si>
    <t>2582 Avila Drive Suite 393
Andersonside, ID 84250</t>
  </si>
  <si>
    <t>001-345-304-6267x1119</t>
  </si>
  <si>
    <t>davidreynolds@example.com</t>
  </si>
  <si>
    <t>Diana Horne</t>
  </si>
  <si>
    <t>2608 Bailey Inlet
Lake Vanessaburgh, MD 54189</t>
  </si>
  <si>
    <t>053.039.6714</t>
  </si>
  <si>
    <t>jcraig@example.com</t>
  </si>
  <si>
    <t>Rebekah Washington</t>
  </si>
  <si>
    <t>7137 Samantha Parkways Apt. 250
Katherineside, PA 47128</t>
  </si>
  <si>
    <t>(457)441-8448x838</t>
  </si>
  <si>
    <t>hernandeznatalie@example.net</t>
  </si>
  <si>
    <t>Joseph Knight</t>
  </si>
  <si>
    <t>65791 Monica Key Apt. 011
Stewartfort, CO 73538</t>
  </si>
  <si>
    <t>(283)909-7642</t>
  </si>
  <si>
    <t>pattersonjodi@example.org</t>
  </si>
  <si>
    <t>Alyssa Johnson</t>
  </si>
  <si>
    <t>935 Gay Island
Stevenfort, VA 48447</t>
  </si>
  <si>
    <t>386.699.3497x70266</t>
  </si>
  <si>
    <t>jennifer52@example.net</t>
  </si>
  <si>
    <t>Cassandra Russell</t>
  </si>
  <si>
    <t>USNV Rodriguez
FPO AE 39086</t>
  </si>
  <si>
    <t>+1-204-910-3360x6286</t>
  </si>
  <si>
    <t>perezmarissa@example.org</t>
  </si>
  <si>
    <t>Richard Martinez</t>
  </si>
  <si>
    <t>79681 Carlos Squares
Sheriton, ME 18376</t>
  </si>
  <si>
    <t>calebbridges@example.com</t>
  </si>
  <si>
    <t>Heather Schultz</t>
  </si>
  <si>
    <t>Unit 9233 Box 6122
DPO AE 03270</t>
  </si>
  <si>
    <t>+1-500-677-1490x3847</t>
  </si>
  <si>
    <t>simmonsjamie@example.net</t>
  </si>
  <si>
    <t>Tracy Boyle</t>
  </si>
  <si>
    <t>46142 Adrian Greens Suite 747
West Anthony, CT 82337</t>
  </si>
  <si>
    <t>369.529.7222x17632</t>
  </si>
  <si>
    <t>lisa83@example.com</t>
  </si>
  <si>
    <t>Stephanie Cantrell</t>
  </si>
  <si>
    <t>33477 Michelle Shore
Port Lisa, SD 02735</t>
  </si>
  <si>
    <t>(593)137-6000x55301</t>
  </si>
  <si>
    <t>anthony98@example.org</t>
  </si>
  <si>
    <t>Zachary Powell</t>
  </si>
  <si>
    <t>6319 Jackson Rapid Apt. 846
Jimenezview, PA 17052</t>
  </si>
  <si>
    <t>(968)162-9105</t>
  </si>
  <si>
    <t>martinezveronica@example.com</t>
  </si>
  <si>
    <t>Garrett Brown</t>
  </si>
  <si>
    <t>374 Katherine Trace
Howardfurt, IN 80309</t>
  </si>
  <si>
    <t>(793)916-1389x504</t>
  </si>
  <si>
    <t>kirkkelly@example.org</t>
  </si>
  <si>
    <t>8327 Prince Trace Suite 786
Lawsonshire, AL 11143</t>
  </si>
  <si>
    <t>872-573-3953x37715</t>
  </si>
  <si>
    <t>anolan@example.net</t>
  </si>
  <si>
    <t>Brenda Medina</t>
  </si>
  <si>
    <t>1331 Heather Greens Suite 228
South Billyborough, ME 90060</t>
  </si>
  <si>
    <t>592.578.4465x87989</t>
  </si>
  <si>
    <t>gpatel@example.com</t>
  </si>
  <si>
    <t>Stephen Whitaker</t>
  </si>
  <si>
    <t>10350 Elizabeth Garden Suite 648
Williamstown, OK 35170</t>
  </si>
  <si>
    <t>(856)588-3034</t>
  </si>
  <si>
    <t>william74@example.net</t>
  </si>
  <si>
    <t>Walter Smith</t>
  </si>
  <si>
    <t>824 Sheena Park
West Gregory, MI 57149</t>
  </si>
  <si>
    <t>521-284-9048x17123</t>
  </si>
  <si>
    <t>manningdavid@example.net</t>
  </si>
  <si>
    <t>Tammy Cruz</t>
  </si>
  <si>
    <t>USS Chen
FPO AP 08066</t>
  </si>
  <si>
    <t>986.487.3270</t>
  </si>
  <si>
    <t>tdaniel@example.com</t>
  </si>
  <si>
    <t>Unit 0244 Box 6835
DPO AP 53958</t>
  </si>
  <si>
    <t>(376)328-8551x494</t>
  </si>
  <si>
    <t>norrisjustin@example.org</t>
  </si>
  <si>
    <t>Amy Wright</t>
  </si>
  <si>
    <t>2483 Robert Orchard Suite 653
West Carlatown, MD 34618</t>
  </si>
  <si>
    <t>994.916.4561</t>
  </si>
  <si>
    <t>valerie74@example.com</t>
  </si>
  <si>
    <t>Mario Allen</t>
  </si>
  <si>
    <t>46935 Clark Trail Suite 378
New David, WI 42059</t>
  </si>
  <si>
    <t>(316)304-5303x938</t>
  </si>
  <si>
    <t>twilliams@example.net</t>
  </si>
  <si>
    <t>Matthew Davis</t>
  </si>
  <si>
    <t>1600 Patterson Estates Apt. 998
Robinsonmouth, AK 84076</t>
  </si>
  <si>
    <t>927-886-6751</t>
  </si>
  <si>
    <t>waltercollins@example.org</t>
  </si>
  <si>
    <t>Jessica Johnson</t>
  </si>
  <si>
    <t>843 Justin Prairie
Sarahfurt, NM 90086</t>
  </si>
  <si>
    <t>001-632-810-5555</t>
  </si>
  <si>
    <t>zholland@example.org</t>
  </si>
  <si>
    <t>Debbie Barnes</t>
  </si>
  <si>
    <t>6057 Amber Avenue Suite 563
Weisschester, IN 46578</t>
  </si>
  <si>
    <t>(352)989-4885x349</t>
  </si>
  <si>
    <t>karenobrien@example.org</t>
  </si>
  <si>
    <t>Samantha Greene</t>
  </si>
  <si>
    <t>5318 William Mall
North Nancymouth, PA 81446</t>
  </si>
  <si>
    <t>(529)022-9946x411</t>
  </si>
  <si>
    <t>kcollins@example.net</t>
  </si>
  <si>
    <t>John Lucas</t>
  </si>
  <si>
    <t>75793 Chang Vista Suite 320
Hallmouth, WV 23227</t>
  </si>
  <si>
    <t>brownbilly@example.org</t>
  </si>
  <si>
    <t>Hayden Hester</t>
  </si>
  <si>
    <t>1851 Williams Course Apt. 335
Bethhaven, NV 48747</t>
  </si>
  <si>
    <t>019.992.6100</t>
  </si>
  <si>
    <t>thomaswest@example.net</t>
  </si>
  <si>
    <t>Olivia Davis</t>
  </si>
  <si>
    <t>01206 Ashley Drive
Hallborough, ID 86753</t>
  </si>
  <si>
    <t>204.755.0790</t>
  </si>
  <si>
    <t>sgarcia@example.com</t>
  </si>
  <si>
    <t>Tyler Maynard</t>
  </si>
  <si>
    <t>6262 Lin Gateway
South Kennethmouth, NH 45082</t>
  </si>
  <si>
    <t>(883)298-2878x44700</t>
  </si>
  <si>
    <t>tchapman@example.org</t>
  </si>
  <si>
    <t>Andrew Morton</t>
  </si>
  <si>
    <t>04917 Jeremy Hollow
North Brianside, TN 11296</t>
  </si>
  <si>
    <t>879-052-6813x6439</t>
  </si>
  <si>
    <t>wscott@example.com</t>
  </si>
  <si>
    <t>Teresa Taylor</t>
  </si>
  <si>
    <t>231 Lopez Keys
New Kevin, ID 66291</t>
  </si>
  <si>
    <t>063.097.7316x6629</t>
  </si>
  <si>
    <t>ogregory@example.com</t>
  </si>
  <si>
    <t>Beth Paul</t>
  </si>
  <si>
    <t>52015 Aaron Forges Apt. 213
North Keithburgh, DE 20507</t>
  </si>
  <si>
    <t>(111)515-2669x838</t>
  </si>
  <si>
    <t>xjones@example.net</t>
  </si>
  <si>
    <t>Ronald Johnson</t>
  </si>
  <si>
    <t>USCGC Burns
FPO AE 90958</t>
  </si>
  <si>
    <t>950.184.4960x506</t>
  </si>
  <si>
    <t>gwilliams@example.org</t>
  </si>
  <si>
    <t>Ethan Brennan</t>
  </si>
  <si>
    <t>412 Lawrence Fields Apt. 637
Holmesfurt, DC 06455</t>
  </si>
  <si>
    <t>654.885.6592x543</t>
  </si>
  <si>
    <t>colemanjessica@example.com</t>
  </si>
  <si>
    <t>303 Smith Mews Suite 596
Deborahstad, SD 76570</t>
  </si>
  <si>
    <t>957.293.4172</t>
  </si>
  <si>
    <t>bmartinez@example.com</t>
  </si>
  <si>
    <t>Adrian Goodman</t>
  </si>
  <si>
    <t>45500 Terrell Square
Cherylville, IL 18091</t>
  </si>
  <si>
    <t>(927)345-6956</t>
  </si>
  <si>
    <t>cbarr@example.org</t>
  </si>
  <si>
    <t>Michael Johnson</t>
  </si>
  <si>
    <t>Unit 8832 Box 1563
DPO AE 70428</t>
  </si>
  <si>
    <t>(381)102-7719x8658</t>
  </si>
  <si>
    <t>adrienne09@example.org</t>
  </si>
  <si>
    <t>Peter Peck</t>
  </si>
  <si>
    <t>57887 Jones Causeway Apt. 740
Hillbury, MS 32040</t>
  </si>
  <si>
    <t>howelljeffrey@example.com</t>
  </si>
  <si>
    <t>7154 Branch Knoll Suite 663
Stephanieville, CT 10198</t>
  </si>
  <si>
    <t>976-667-3191</t>
  </si>
  <si>
    <t>tdrake@example.net</t>
  </si>
  <si>
    <t>Connie Gonzalez</t>
  </si>
  <si>
    <t>017 Timothy Prairie Suite 755
Myersburgh, IN 55629</t>
  </si>
  <si>
    <t>ann19@example.org</t>
  </si>
  <si>
    <t>Joshua Malone</t>
  </si>
  <si>
    <t>Unit 4371 Box 9582
DPO AE 31412</t>
  </si>
  <si>
    <t>daniel64@example.com</t>
  </si>
  <si>
    <t>Dawn Rocha</t>
  </si>
  <si>
    <t>0220 Mackenzie Radial
Meganberg, NJ 58229</t>
  </si>
  <si>
    <t>qgarcia@example.net</t>
  </si>
  <si>
    <t>Benjamin Wood</t>
  </si>
  <si>
    <t>6421 Larry Ridges Apt. 359
Kingfort, NM 32784</t>
  </si>
  <si>
    <t>(842)367-0224x5069</t>
  </si>
  <si>
    <t>kbaker@example.com</t>
  </si>
  <si>
    <t>Amanda Davis</t>
  </si>
  <si>
    <t>438 Sanders Underpass
Natashaborough, ND 24253</t>
  </si>
  <si>
    <t>456-253-7823x53046</t>
  </si>
  <si>
    <t>nancy12@example.net</t>
  </si>
  <si>
    <t>Thomas Roach</t>
  </si>
  <si>
    <t>PSC 0509, Box 8732
APO AA 84760</t>
  </si>
  <si>
    <t>(203)360-3597</t>
  </si>
  <si>
    <t>whitakermatthew@example.net</t>
  </si>
  <si>
    <t>Kristy Stewart</t>
  </si>
  <si>
    <t>6886 Julia Stravenue
Toddville, NY 54513</t>
  </si>
  <si>
    <t>001-117-738-9655</t>
  </si>
  <si>
    <t>alvarezapril@example.org</t>
  </si>
  <si>
    <t>Alexandra Dodson</t>
  </si>
  <si>
    <t>3694 Smith Corners
Victoriaburgh, AK 15854</t>
  </si>
  <si>
    <t>295-214-6355x8335</t>
  </si>
  <si>
    <t>troy02@example.net</t>
  </si>
  <si>
    <t>Morgan Casey</t>
  </si>
  <si>
    <t>4968 Joseph Brook
North Jill, CT 51779</t>
  </si>
  <si>
    <t>001-140-186-1891x9135</t>
  </si>
  <si>
    <t>aliciawilson@example.net</t>
  </si>
  <si>
    <t>John Mitchell</t>
  </si>
  <si>
    <t>66628 Ryan Light
Nicholsonburgh, IN 10586</t>
  </si>
  <si>
    <t>199-214-9298x0219</t>
  </si>
  <si>
    <t>patrickrogers@example.org</t>
  </si>
  <si>
    <t>Glenn Phillips</t>
  </si>
  <si>
    <t>3785 Lonnie Crossing
Jackfurt, MD 26123</t>
  </si>
  <si>
    <t>(434)035-2565x2258</t>
  </si>
  <si>
    <t>wellsjason@example.org</t>
  </si>
  <si>
    <t>Stephanie Hardin</t>
  </si>
  <si>
    <t>3114 Moreno Junctions Suite 827
Chambersshire, IA 19164</t>
  </si>
  <si>
    <t>414-478-4863</t>
  </si>
  <si>
    <t>lawrencejohnson@example.org</t>
  </si>
  <si>
    <t>Anthony Simmons</t>
  </si>
  <si>
    <t>33356 Joseph Dam
Bakertown, KY 98201</t>
  </si>
  <si>
    <t>+1-827-013-5662x09059</t>
  </si>
  <si>
    <t>webertodd@example.net</t>
  </si>
  <si>
    <t>Stacy Oconnell</t>
  </si>
  <si>
    <t>USNV Pittman
FPO AP 24582</t>
  </si>
  <si>
    <t>740.278.3767x6038</t>
  </si>
  <si>
    <t>William Cooper</t>
  </si>
  <si>
    <t>912 Adam Valley
Harrisshire, SC 43723</t>
  </si>
  <si>
    <t>994.916.9266</t>
  </si>
  <si>
    <t>samuel67@example.org</t>
  </si>
  <si>
    <t>Heidi Fisher</t>
  </si>
  <si>
    <t>775 John Land Suite 287
Port Courtneystad, NC 24405</t>
  </si>
  <si>
    <t>changcody@example.org</t>
  </si>
  <si>
    <t>Brandon Jones</t>
  </si>
  <si>
    <t>25728 Jill Viaduct
West Tammy, KS 11778</t>
  </si>
  <si>
    <t>001-758-327-0718x60768</t>
  </si>
  <si>
    <t>alexismartin@example.net</t>
  </si>
  <si>
    <t>Debra York</t>
  </si>
  <si>
    <t>24056 Barbara Plain
Arroyomouth, AL 60112</t>
  </si>
  <si>
    <t>(743)953-7427x28547</t>
  </si>
  <si>
    <t>garciamichelle@example.org</t>
  </si>
  <si>
    <t>Bryan Wilson</t>
  </si>
  <si>
    <t>4426 Diana Knolls Apt. 139
Port Kyliefort, KY 56986</t>
  </si>
  <si>
    <t>452-411-5929x803</t>
  </si>
  <si>
    <t>jessicaespinoza@example.com</t>
  </si>
  <si>
    <t>Erin Ward DVM</t>
  </si>
  <si>
    <t>Unit 5621 Box 6773
DPO AA 55533</t>
  </si>
  <si>
    <t>(077)801-3093</t>
  </si>
  <si>
    <t>bellharold@example.net</t>
  </si>
  <si>
    <t>Linda Woodward</t>
  </si>
  <si>
    <t>6751 Wade Viaduct
Angelaburgh, DE 96115</t>
  </si>
  <si>
    <t>+1-628-798-4259x611</t>
  </si>
  <si>
    <t>jennifer43@example.org</t>
  </si>
  <si>
    <t>Michael Wright</t>
  </si>
  <si>
    <t>86215 Timothy Roads
Haroldmouth, NY 77331</t>
  </si>
  <si>
    <t>+1-644-577-7153x8305</t>
  </si>
  <si>
    <t>bowenshelley@example.net</t>
  </si>
  <si>
    <t>Claire Brown</t>
  </si>
  <si>
    <t>61741 Justin Plaza Suite 419
Lake Eric, TN 76430</t>
  </si>
  <si>
    <t>(264)356-2547x039</t>
  </si>
  <si>
    <t>hoganbrandon@example.net</t>
  </si>
  <si>
    <t>Laura Caldwell</t>
  </si>
  <si>
    <t>970 Fernandez Forks
North Brettstad, AZ 80743</t>
  </si>
  <si>
    <t>freemankatelyn@example.com</t>
  </si>
  <si>
    <t>Derrick Duncan</t>
  </si>
  <si>
    <t>07608 Gonzalez Prairie
Port Jeffshire, OR 93180</t>
  </si>
  <si>
    <t>680.069.7988</t>
  </si>
  <si>
    <t>fsavage@example.org</t>
  </si>
  <si>
    <t>Scott Kaiser</t>
  </si>
  <si>
    <t>702 Thomas Ferry Suite 395
New Melindashire, AL 96234</t>
  </si>
  <si>
    <t>tgonzales@example.org</t>
  </si>
  <si>
    <t>Eric Lopez</t>
  </si>
  <si>
    <t>55277 Amanda Locks
Timothyport, FL 89676</t>
  </si>
  <si>
    <t>641.304.3405x74562</t>
  </si>
  <si>
    <t>wonggeorge@example.net</t>
  </si>
  <si>
    <t>Brittany Stewart</t>
  </si>
  <si>
    <t>1652 Linda Garden
Nunezberg, VT 47163</t>
  </si>
  <si>
    <t>(050)207-4309</t>
  </si>
  <si>
    <t>sandra32@example.org</t>
  </si>
  <si>
    <t>Samantha Lynch</t>
  </si>
  <si>
    <t>26644 Joseph Parkway
Toddfurt, AR 57271</t>
  </si>
  <si>
    <t>rebecca77@example.net</t>
  </si>
  <si>
    <t>Sara Davis</t>
  </si>
  <si>
    <t>70821 Michael Fords
South Kim, ME 96679</t>
  </si>
  <si>
    <t>001-100-970-4273x3399</t>
  </si>
  <si>
    <t>mhicks@example.org</t>
  </si>
  <si>
    <t>Amanda Rios</t>
  </si>
  <si>
    <t>81848 Kimberly Port Apt. 349
Ashleybury, NH 55674</t>
  </si>
  <si>
    <t>(390)739-1543x085</t>
  </si>
  <si>
    <t>jasononeill@example.net</t>
  </si>
  <si>
    <t>Holly Wang</t>
  </si>
  <si>
    <t>681 Kelley Flat Suite 709
Ryanstad, MD 29660</t>
  </si>
  <si>
    <t>(392)232-2721</t>
  </si>
  <si>
    <t>william59@example.org</t>
  </si>
  <si>
    <t>Brandon Reed</t>
  </si>
  <si>
    <t>42867 Russell Branch Apt. 992
East Natalie, AR 50461</t>
  </si>
  <si>
    <t>001-299-376-3157x9120</t>
  </si>
  <si>
    <t>amybowen@example.net</t>
  </si>
  <si>
    <t>Ruben Coleman</t>
  </si>
  <si>
    <t>426 Levi Crossing
Reynoldsshire, HI 75434</t>
  </si>
  <si>
    <t>459.544.7401x64673</t>
  </si>
  <si>
    <t>yschaefer@example.org</t>
  </si>
  <si>
    <t>Angela Price</t>
  </si>
  <si>
    <t>3576 Tyler Ferry
East Madison, WV 32163</t>
  </si>
  <si>
    <t>712-466-1805x086</t>
  </si>
  <si>
    <t>davishaley@example.org</t>
  </si>
  <si>
    <t>Nathan Mercer</t>
  </si>
  <si>
    <t>724 Stafford Freeway Apt. 283
East Lori, ID 90525</t>
  </si>
  <si>
    <t>(290)841-3813x1431</t>
  </si>
  <si>
    <t>castillojamie@example.net</t>
  </si>
  <si>
    <t>Lisa Buckley</t>
  </si>
  <si>
    <t>Unit 1373 Box 1647
DPO AA 67121</t>
  </si>
  <si>
    <t>260-370-7010</t>
  </si>
  <si>
    <t>davidcrawford@example.net</t>
  </si>
  <si>
    <t>Jerry Pineda</t>
  </si>
  <si>
    <t>25179 Christopher Estate
Lake Stephanieberg, TX 65281</t>
  </si>
  <si>
    <t>cmartin@example.com</t>
  </si>
  <si>
    <t>Brandon Bryant</t>
  </si>
  <si>
    <t>1209 Holt Ramp
North Kylieview, MA 42051</t>
  </si>
  <si>
    <t>+1-073-928-5127x9447</t>
  </si>
  <si>
    <t>pattersonmonica@example.net</t>
  </si>
  <si>
    <t>Steven Lee</t>
  </si>
  <si>
    <t>62327 Prince Gardens Suite 933
South Kenneth, ND 62743</t>
  </si>
  <si>
    <t>(521)060-6049x482</t>
  </si>
  <si>
    <t>ibradshaw@example.com</t>
  </si>
  <si>
    <t>Cindy Smith</t>
  </si>
  <si>
    <t>41929 Jonathan Wells
Port Kathrynburgh, CO 95375</t>
  </si>
  <si>
    <t>williamsneil@example.net</t>
  </si>
  <si>
    <t>Sheri Bond</t>
  </si>
  <si>
    <t>872 Michael Highway Suite 088
Maryfort, KS 25623</t>
  </si>
  <si>
    <t>(696)807-2951x4757</t>
  </si>
  <si>
    <t>ohill@example.com</t>
  </si>
  <si>
    <t>Randy Ellis</t>
  </si>
  <si>
    <t>68946 Bowen Canyon Apt. 461
Whiteton, SD 68493</t>
  </si>
  <si>
    <t>597-998-2452</t>
  </si>
  <si>
    <t>qfrank@example.net</t>
  </si>
  <si>
    <t>Brian Graham</t>
  </si>
  <si>
    <t>2030 Contreras Port Apt. 484
Lake Daniel, WI 71679</t>
  </si>
  <si>
    <t>001-667-009-8568x642</t>
  </si>
  <si>
    <t>edwin82@example.com</t>
  </si>
  <si>
    <t>Michelle Hughes</t>
  </si>
  <si>
    <t>541 Lloyd Manor Apt. 744
Jamiemouth, TN 85204</t>
  </si>
  <si>
    <t>(423)422-2355x777</t>
  </si>
  <si>
    <t>qgarcia@example.com</t>
  </si>
  <si>
    <t>Thomas Glass</t>
  </si>
  <si>
    <t>USS Orr
FPO AE 41435</t>
  </si>
  <si>
    <t>bill85@example.com</t>
  </si>
  <si>
    <t>Johnathan Smith</t>
  </si>
  <si>
    <t>727 Graves Tunnel Suite 479
Ronaldhaven, ND 58227</t>
  </si>
  <si>
    <t>070-982-9253</t>
  </si>
  <si>
    <t>jasonhart@example.org</t>
  </si>
  <si>
    <t>Christina Vincent</t>
  </si>
  <si>
    <t>895 Karen Common Apt. 531
East Jennifermouth, RI 47216</t>
  </si>
  <si>
    <t>042-529-5432x61666</t>
  </si>
  <si>
    <t>erin10@example.com</t>
  </si>
  <si>
    <t>Hector Murphy</t>
  </si>
  <si>
    <t>526 Alejandra Islands
Lisabury, AL 25008</t>
  </si>
  <si>
    <t>580.705.7384x98729</t>
  </si>
  <si>
    <t>marcusmurphy@example.com</t>
  </si>
  <si>
    <t>Kevin Pace</t>
  </si>
  <si>
    <t>Unit 5521 Box 2218
DPO AA 79203</t>
  </si>
  <si>
    <t>001-610-126-0545x01372</t>
  </si>
  <si>
    <t>jennifer89@example.com</t>
  </si>
  <si>
    <t>Diane Hardy</t>
  </si>
  <si>
    <t>49691 Brown Mountains Apt. 230
Markburgh, OR 24819</t>
  </si>
  <si>
    <t>gregory86@example.org</t>
  </si>
  <si>
    <t>Erin Adams</t>
  </si>
  <si>
    <t>11915 Powers Junctions Suite 599
Cunninghamville, MA 68369</t>
  </si>
  <si>
    <t>(887)003-4918</t>
  </si>
  <si>
    <t>roselori@example.net</t>
  </si>
  <si>
    <t>Terry White</t>
  </si>
  <si>
    <t>1863 John Square
West Juanchester, MA 75712</t>
  </si>
  <si>
    <t>001-936-699-8988</t>
  </si>
  <si>
    <t>gillespiewilliam@example.org</t>
  </si>
  <si>
    <t>Lori Mills</t>
  </si>
  <si>
    <t>84813 Mccall Cove Suite 798
North Connor, PA 01607</t>
  </si>
  <si>
    <t>705-301-5047x63361</t>
  </si>
  <si>
    <t>paulapitts@example.org</t>
  </si>
  <si>
    <t>Rachael Johnson</t>
  </si>
  <si>
    <t>09552 Davis Port
New Georgehaven, OR 92575</t>
  </si>
  <si>
    <t>vargaskimberly@example.org</t>
  </si>
  <si>
    <t>Rita West</t>
  </si>
  <si>
    <t>65979 Munoz Villages
North Kevinmouth, ME 41013</t>
  </si>
  <si>
    <t>267.365.0597x2173</t>
  </si>
  <si>
    <t>eric71@example.org</t>
  </si>
  <si>
    <t>Kathryn Williams</t>
  </si>
  <si>
    <t>Unit 6361 Box 3553
DPO AA 83473</t>
  </si>
  <si>
    <t>821.821.4061</t>
  </si>
  <si>
    <t>johnrobertson@example.com</t>
  </si>
  <si>
    <t>Susan Massey</t>
  </si>
  <si>
    <t>28449 Dillon Lakes
Lake Masonton, VA 50050</t>
  </si>
  <si>
    <t>(697)420-1561x1700</t>
  </si>
  <si>
    <t>csnyder@example.com</t>
  </si>
  <si>
    <t>Mr. Joseph Ryan Jr.</t>
  </si>
  <si>
    <t>4570 Sanchez Mountains
South Tonyview, TN 01625</t>
  </si>
  <si>
    <t>gibsoncole@example.org</t>
  </si>
  <si>
    <t>Caleb Carpenter</t>
  </si>
  <si>
    <t>2121 Cynthia Fords Apt. 340
New Kevin, MT 57216</t>
  </si>
  <si>
    <t>+1-270-759-4028x00655</t>
  </si>
  <si>
    <t>cherryryan@example.com</t>
  </si>
  <si>
    <t>James Moore</t>
  </si>
  <si>
    <t>18514 Tiffany Hollow
Cunninghamhaven, IL 91559</t>
  </si>
  <si>
    <t>+1-292-506-7778x457</t>
  </si>
  <si>
    <t>alvinnguyen@example.net</t>
  </si>
  <si>
    <t>Devon Hardin</t>
  </si>
  <si>
    <t>9595 Sara Well Apt. 868
Bonnieton, IN 29272</t>
  </si>
  <si>
    <t>793.709.6555</t>
  </si>
  <si>
    <t>vdominguez@example.org</t>
  </si>
  <si>
    <t>Maria Ochoa</t>
  </si>
  <si>
    <t>941 Kane Plains Suite 722
Castillochester, VA 18104</t>
  </si>
  <si>
    <t>(156)341-5884</t>
  </si>
  <si>
    <t>scottjesse@example.com</t>
  </si>
  <si>
    <t>David Bryant MD</t>
  </si>
  <si>
    <t>413 Cameron Turnpike Suite 778
Leonardhaven, MD 33329</t>
  </si>
  <si>
    <t>+1-074-586-7737x7784</t>
  </si>
  <si>
    <t>michael99@example.net</t>
  </si>
  <si>
    <t>Maria Mason</t>
  </si>
  <si>
    <t>2425 Stacey Corner Apt. 874
East Deborahberg, VA 02728</t>
  </si>
  <si>
    <t>(387)420-5490x97442</t>
  </si>
  <si>
    <t>powens@example.com</t>
  </si>
  <si>
    <t>Bradley King</t>
  </si>
  <si>
    <t>08300 Derek Viaduct
Berryburgh, UT 08992</t>
  </si>
  <si>
    <t>001-380-074-4292x513</t>
  </si>
  <si>
    <t>igonzalez@example.org</t>
  </si>
  <si>
    <t>Mark Campbell</t>
  </si>
  <si>
    <t>4705 Mitchell Locks
East Timothyport, SD 61758</t>
  </si>
  <si>
    <t>633.366.4610x04177</t>
  </si>
  <si>
    <t>nberry@example.net</t>
  </si>
  <si>
    <t>Monica Zavala</t>
  </si>
  <si>
    <t>07976 Dylan Estate
Josephfort, NH 62041</t>
  </si>
  <si>
    <t>(997)736-3160x04433</t>
  </si>
  <si>
    <t>zadkins@example.com</t>
  </si>
  <si>
    <t>Kevin Murray</t>
  </si>
  <si>
    <t>8440 Patel Run Suite 882
Bradleyhaven, TN 43272</t>
  </si>
  <si>
    <t>(527)260-1656x8718</t>
  </si>
  <si>
    <t>fleblanc@example.com</t>
  </si>
  <si>
    <t>Vicki Tucker</t>
  </si>
  <si>
    <t>2412 Ryan Key Apt. 579
Alyssachester, MS 41229</t>
  </si>
  <si>
    <t>486-996-1859</t>
  </si>
  <si>
    <t>patrick93@example.net</t>
  </si>
  <si>
    <t>Anthony Smith</t>
  </si>
  <si>
    <t>82791 Eric Rest
Pruittshire, WY 52134</t>
  </si>
  <si>
    <t>936.097.6646</t>
  </si>
  <si>
    <t>pbates@example.com</t>
  </si>
  <si>
    <t>Karen Jones</t>
  </si>
  <si>
    <t>8474 Brent Drive Apt. 460
South Joshua, AZ 97017</t>
  </si>
  <si>
    <t>001-759-716-3206x212</t>
  </si>
  <si>
    <t>kdavis@example.org</t>
  </si>
  <si>
    <t>Tiffany Campbell</t>
  </si>
  <si>
    <t>1848 Christopher Lakes
Delgadoberg, ME 88505</t>
  </si>
  <si>
    <t>(079)238-6645x5832</t>
  </si>
  <si>
    <t>jordan57@example.net</t>
  </si>
  <si>
    <t>Mrs. Janice Figueroa</t>
  </si>
  <si>
    <t>373 Wong Keys Suite 538
Russellfort, CT 29974</t>
  </si>
  <si>
    <t>+1-212-120-1911x369</t>
  </si>
  <si>
    <t>carolberry@example.net</t>
  </si>
  <si>
    <t>Jeffrey Parker</t>
  </si>
  <si>
    <t>0620 Chase Branch Apt. 262
Millermouth, LA 57396</t>
  </si>
  <si>
    <t>(420)853-0842</t>
  </si>
  <si>
    <t>allisonlin@example.net</t>
  </si>
  <si>
    <t>Melissa Savage</t>
  </si>
  <si>
    <t>0618 Kelly Place
Diazstad, DC 54947</t>
  </si>
  <si>
    <t>209.021.5102</t>
  </si>
  <si>
    <t>michaelcross@example.com</t>
  </si>
  <si>
    <t>Sarah Garcia</t>
  </si>
  <si>
    <t>6295 Eileen Plains
North Evan, MA 82706</t>
  </si>
  <si>
    <t>727-125-4640</t>
  </si>
  <si>
    <t>flowerscynthia@example.com</t>
  </si>
  <si>
    <t>Cynthia Ramirez</t>
  </si>
  <si>
    <t>1016 Michelle Ways
North Charlesstad, WI 56274</t>
  </si>
  <si>
    <t>jacob29@example.com</t>
  </si>
  <si>
    <t>Bradley Mccoy</t>
  </si>
  <si>
    <t>764 Bishop Circle
West Staceytown, NC 63710</t>
  </si>
  <si>
    <t>collinsnorma@example.net</t>
  </si>
  <si>
    <t>Brian Howard</t>
  </si>
  <si>
    <t>920 Antonio Brook
Wongmouth, ME 61751</t>
  </si>
  <si>
    <t>(968)566-4842x807</t>
  </si>
  <si>
    <t>brettbender@example.net</t>
  </si>
  <si>
    <t>Brett King</t>
  </si>
  <si>
    <t>68722 Jason Ridge
Lake Jennifer, OK 64014</t>
  </si>
  <si>
    <t>001-278-942-5150x01677</t>
  </si>
  <si>
    <t>cmurray@example.org</t>
  </si>
  <si>
    <t>Katherine Robertson</t>
  </si>
  <si>
    <t>845 Jones Trace
Melanieside, CO 51766</t>
  </si>
  <si>
    <t>(152)323-9874</t>
  </si>
  <si>
    <t>omarsh@example.com</t>
  </si>
  <si>
    <t>Lisa Campos</t>
  </si>
  <si>
    <t>017 Nelson Manor
Benderhaven, WV 26065</t>
  </si>
  <si>
    <t>925-282-9936x3424</t>
  </si>
  <si>
    <t>meganberg@example.org</t>
  </si>
  <si>
    <t>Tina Guzman</t>
  </si>
  <si>
    <t>53506 Thompson Mill
Scottstad, CT 12963</t>
  </si>
  <si>
    <t>235-178-8214</t>
  </si>
  <si>
    <t>ann75@example.net</t>
  </si>
  <si>
    <t>Kristi Allen</t>
  </si>
  <si>
    <t>150 Fritz Estates
South Jonland, WY 74531</t>
  </si>
  <si>
    <t>(710)394-4631x63137</t>
  </si>
  <si>
    <t>david43@example.org</t>
  </si>
  <si>
    <t>Ryan Webb</t>
  </si>
  <si>
    <t>Unit 1879 Box 6782
DPO AA 79509</t>
  </si>
  <si>
    <t>001.065.5668x083</t>
  </si>
  <si>
    <t>erinkirk@example.com</t>
  </si>
  <si>
    <t>John Steele</t>
  </si>
  <si>
    <t>6715 Robin Meadows Suite 868
New Susanmouth, VA 86659</t>
  </si>
  <si>
    <t>001-175-109-3592x9485</t>
  </si>
  <si>
    <t>msimmons@example.com</t>
  </si>
  <si>
    <t>Sherry Martin</t>
  </si>
  <si>
    <t>265 Watson Gardens Suite 881
Port Michaelland, CO 49861</t>
  </si>
  <si>
    <t>+1-238-236-6088x5590</t>
  </si>
  <si>
    <t>monica43@example.org</t>
  </si>
  <si>
    <t>Geoffrey Smith MD</t>
  </si>
  <si>
    <t>119 Michelle Prairie Suite 501
Port Joshuaview, LA 40189</t>
  </si>
  <si>
    <t>(160)217-4421</t>
  </si>
  <si>
    <t>taylor04@example.net</t>
  </si>
  <si>
    <t>Sean Miller</t>
  </si>
  <si>
    <t>34304 Parks Garden
Navarrohaven, MI 88497</t>
  </si>
  <si>
    <t>622-843-7425</t>
  </si>
  <si>
    <t>bvilla@example.org</t>
  </si>
  <si>
    <t>Dr. Joseph Powell Jr.</t>
  </si>
  <si>
    <t>1010 Miller Pass
West Erikborough, AL 31422</t>
  </si>
  <si>
    <t>savagejeremy@example.com</t>
  </si>
  <si>
    <t>Candice Walter</t>
  </si>
  <si>
    <t>57674 Kimberly Skyway Apt. 462
Mccartychester, ND 07447</t>
  </si>
  <si>
    <t>001-091-529-3953x57479</t>
  </si>
  <si>
    <t>jessicabrown@example.net</t>
  </si>
  <si>
    <t>Travis Martin</t>
  </si>
  <si>
    <t>92849 Wagner Cliffs Suite 983
Bryantfurt, ID 98475</t>
  </si>
  <si>
    <t>+1-646-845-2040x2975</t>
  </si>
  <si>
    <t>alicia60@example.net</t>
  </si>
  <si>
    <t>Emily Adams</t>
  </si>
  <si>
    <t>81586 John Isle Suite 677
North Crystalmouth, NH 60030</t>
  </si>
  <si>
    <t>632.945.0830</t>
  </si>
  <si>
    <t>scott92@example.com</t>
  </si>
  <si>
    <t>David Snyder</t>
  </si>
  <si>
    <t>79939 Andrews Key Suite 807
Helenfurt, MD 24951</t>
  </si>
  <si>
    <t>(063)932-6377x640</t>
  </si>
  <si>
    <t>alexander36@example.net</t>
  </si>
  <si>
    <t>Connor Flores</t>
  </si>
  <si>
    <t>2670 Douglas Forks Suite 862
Lake Elizabethville, MN 90441</t>
  </si>
  <si>
    <t>946.778.7938</t>
  </si>
  <si>
    <t>zarellano@example.net</t>
  </si>
  <si>
    <t>Chelsea Hopkins</t>
  </si>
  <si>
    <t>44157 Charles Crest Apt. 716
Lake Malloryland, NJ 42721</t>
  </si>
  <si>
    <t>525-701-6814x0626</t>
  </si>
  <si>
    <t>ethannelson@example.org</t>
  </si>
  <si>
    <t>Christine Simpson DVM</t>
  </si>
  <si>
    <t>23629 Adam Roads Suite 909
New Heatherberg, NM 84933</t>
  </si>
  <si>
    <t>+1-317-765-3280x29695</t>
  </si>
  <si>
    <t>kristavilla@example.net</t>
  </si>
  <si>
    <t>Dr. Madeline Vasquez</t>
  </si>
  <si>
    <t>621 Duane Drives
Katherineview, LA 40978</t>
  </si>
  <si>
    <t>171.403.0761</t>
  </si>
  <si>
    <t>julie20@example.com</t>
  </si>
  <si>
    <t>Michelle Garcia</t>
  </si>
  <si>
    <t>3330 Garcia Fords
New Brandonton, FL 67785</t>
  </si>
  <si>
    <t>palmerrobert@example.net</t>
  </si>
  <si>
    <t>Sydney Wright</t>
  </si>
  <si>
    <t>79994 Amy Station Suite 544
Barrerafurt, GA 65472</t>
  </si>
  <si>
    <t>+1-484-172-9664x960</t>
  </si>
  <si>
    <t>thomasjacqueline@example.org</t>
  </si>
  <si>
    <t>Mrs. Alyssa Parker</t>
  </si>
  <si>
    <t>4918 Sparks Trail
Danielberg, MI 19247</t>
  </si>
  <si>
    <t>001-185-277-1933</t>
  </si>
  <si>
    <t>jerryharris@example.org</t>
  </si>
  <si>
    <t>Misty Williams</t>
  </si>
  <si>
    <t>99917 Peterson Mountain
Castilloside, RI 16323</t>
  </si>
  <si>
    <t>001-734-711-9408x7874</t>
  </si>
  <si>
    <t>frances67@example.com</t>
  </si>
  <si>
    <t>Carlos Pineda</t>
  </si>
  <si>
    <t>88092 Wesley Pike
East John, WA 56085</t>
  </si>
  <si>
    <t>203.376.8810x0837</t>
  </si>
  <si>
    <t>thomasmueller@example.net</t>
  </si>
  <si>
    <t>Angela Wells</t>
  </si>
  <si>
    <t>56571 Clay Crescent
South Sarah, MA 83868</t>
  </si>
  <si>
    <t>917-144-1087x8782</t>
  </si>
  <si>
    <t>brian77@example.org</t>
  </si>
  <si>
    <t>William Ortiz</t>
  </si>
  <si>
    <t>663 Garcia Junction
Jasonview, NC 64377</t>
  </si>
  <si>
    <t>+1-947-515-9826x73179</t>
  </si>
  <si>
    <t>dwoods@example.net</t>
  </si>
  <si>
    <t>Sharon Mitchell</t>
  </si>
  <si>
    <t>242 Johnson Courts Apt. 221
Laurenmouth, IL 26126</t>
  </si>
  <si>
    <t>(343)095-1082</t>
  </si>
  <si>
    <t>russodustin@example.org</t>
  </si>
  <si>
    <t>Caleb Gamble</t>
  </si>
  <si>
    <t>026 Joseph Freeway Suite 551
Melissaview, MI 67052</t>
  </si>
  <si>
    <t>933.312.9909</t>
  </si>
  <si>
    <t>benjamin59@example.com</t>
  </si>
  <si>
    <t>Veronica Hart</t>
  </si>
  <si>
    <t>0450 Jennifer Branch Apt. 131
Wallacemouth, SD 82246</t>
  </si>
  <si>
    <t>058.158.1879x1591</t>
  </si>
  <si>
    <t>hillkelly@example.com</t>
  </si>
  <si>
    <t>Caitlyn Jones</t>
  </si>
  <si>
    <t>5924 Clark Spring
North Jennifer, NM 82471</t>
  </si>
  <si>
    <t>dana44@example.net</t>
  </si>
  <si>
    <t>Jacob Rodriguez</t>
  </si>
  <si>
    <t>PSC 6015, Box 3152
APO AP 35240</t>
  </si>
  <si>
    <t>001-257-827-1438x634</t>
  </si>
  <si>
    <t>comptonmarilyn@example.org</t>
  </si>
  <si>
    <t>Michael Hansen</t>
  </si>
  <si>
    <t>068 Matthew Shoal
Jennifermouth, WI 06833</t>
  </si>
  <si>
    <t>001-847-916-3473x217</t>
  </si>
  <si>
    <t>Dylan Jones</t>
  </si>
  <si>
    <t>6769 Torres Turnpike
East Robin, WY 18246</t>
  </si>
  <si>
    <t>399-884-4923x36879</t>
  </si>
  <si>
    <t>troy72@example.net</t>
  </si>
  <si>
    <t>Rebecca Hester</t>
  </si>
  <si>
    <t>6049 Perez Circles
Harrisonview, SD 65018</t>
  </si>
  <si>
    <t>325.256.0850</t>
  </si>
  <si>
    <t>whiteerica@example.org</t>
  </si>
  <si>
    <t>Matthew Garner</t>
  </si>
  <si>
    <t>6313 Brendan Manors Apt. 380
Hesston, DC 40375</t>
  </si>
  <si>
    <t>(562)455-0179</t>
  </si>
  <si>
    <t>jacobsnyder@example.org</t>
  </si>
  <si>
    <t>Gary Smith</t>
  </si>
  <si>
    <t>3163 Chavez Pines
North David, WV 14115</t>
  </si>
  <si>
    <t>189-444-2154x405</t>
  </si>
  <si>
    <t>nicolasdixon@example.net</t>
  </si>
  <si>
    <t>Laurie Lucas DVM</t>
  </si>
  <si>
    <t>00214 Coleman Trace
East Christopher, MT 37052</t>
  </si>
  <si>
    <t>+1-889-190-7454x740</t>
  </si>
  <si>
    <t>contreraskristin@example.org</t>
  </si>
  <si>
    <t>Dennis Ball</t>
  </si>
  <si>
    <t>0140 Payne Views Suite 018
Ortegaville, IL 12311</t>
  </si>
  <si>
    <t>884.056.5236x0513</t>
  </si>
  <si>
    <t>tina60@example.com</t>
  </si>
  <si>
    <t>Kenneth Thompson</t>
  </si>
  <si>
    <t>35728 James Shores Apt. 959
Wyatttown, NJ 86020</t>
  </si>
  <si>
    <t>(276)889-1069x621</t>
  </si>
  <si>
    <t>dunlapjonathan@example.org</t>
  </si>
  <si>
    <t>Matthew Osborn</t>
  </si>
  <si>
    <t>59579 Mario Plain Suite 431
South Rachael, DE 26573</t>
  </si>
  <si>
    <t>001-914-159-9442x28519</t>
  </si>
  <si>
    <t>lambertandrew@example.net</t>
  </si>
  <si>
    <t>Kara Cruz</t>
  </si>
  <si>
    <t>22588 Ashley Locks
Romanmouth, FL 06137</t>
  </si>
  <si>
    <t>(190)654-2602</t>
  </si>
  <si>
    <t>jonathanmiller@example.net</t>
  </si>
  <si>
    <t>Brenda Martinez</t>
  </si>
  <si>
    <t>224 Julie Plains
New Mary, GA 28161</t>
  </si>
  <si>
    <t>(020)355-3340x49681</t>
  </si>
  <si>
    <t>cmartin@example.org</t>
  </si>
  <si>
    <t>Lindsey Barber</t>
  </si>
  <si>
    <t>385 Chambers Squares
Port Kimberly, WV 84230</t>
  </si>
  <si>
    <t>001-493-039-5644x58652</t>
  </si>
  <si>
    <t>dscott@example.com</t>
  </si>
  <si>
    <t>Eric Parsons</t>
  </si>
  <si>
    <t>44383 Sheri Knoll
South Dominic, OR 76218</t>
  </si>
  <si>
    <t>579-592-1314</t>
  </si>
  <si>
    <t>qholloway@example.net</t>
  </si>
  <si>
    <t>Anna Davis</t>
  </si>
  <si>
    <t>45058 Amber Place Apt. 287
South Lisa, NC 44022</t>
  </si>
  <si>
    <t>001-466-370-7274x69772</t>
  </si>
  <si>
    <t>diane91@example.org</t>
  </si>
  <si>
    <t>Spencer Francis</t>
  </si>
  <si>
    <t>216 Scott Underpass
Port Davidbury, RI 99331</t>
  </si>
  <si>
    <t>499-535-9913</t>
  </si>
  <si>
    <t>maryjohnson@example.org</t>
  </si>
  <si>
    <t>64938 Victoria Street
New Eric, TN 85141</t>
  </si>
  <si>
    <t>(247)866-4815</t>
  </si>
  <si>
    <t>nicholas31@example.com</t>
  </si>
  <si>
    <t>Linda Robinson</t>
  </si>
  <si>
    <t>232 Nicholas Turnpike
Port Peterport, LA 54262</t>
  </si>
  <si>
    <t>001-793-752-4031x54138</t>
  </si>
  <si>
    <t>pateleddie@example.org</t>
  </si>
  <si>
    <t>Patrick Johnson</t>
  </si>
  <si>
    <t>78338 Joshua Via
Berrymouth, ND 67025</t>
  </si>
  <si>
    <t>adam83@example.org</t>
  </si>
  <si>
    <t>Rodney Ryan</t>
  </si>
  <si>
    <t>46234 Clark Lakes Apt. 337
Paulstad, IN 73575</t>
  </si>
  <si>
    <t>(622)703-8035</t>
  </si>
  <si>
    <t>lisacole@example.org</t>
  </si>
  <si>
    <t>Dawn Davis</t>
  </si>
  <si>
    <t>03724 Nancy Circle Suite 380
West Sarah, MD 08066</t>
  </si>
  <si>
    <t>626.247.4673x62842</t>
  </si>
  <si>
    <t>travisjeffrey@example.net</t>
  </si>
  <si>
    <t>Kenneth Gutierrez</t>
  </si>
  <si>
    <t>Unit 3623 Box 1170
DPO AA 22261</t>
  </si>
  <si>
    <t>(494)316-2607</t>
  </si>
  <si>
    <t>jgonzales@example.com</t>
  </si>
  <si>
    <t>Kyle Johnson</t>
  </si>
  <si>
    <t>76360 Kenneth Mission Apt. 336
Kennethville, NM 95016</t>
  </si>
  <si>
    <t>(201)712-9351x2326</t>
  </si>
  <si>
    <t>johnstone@example.com</t>
  </si>
  <si>
    <t>Veronica Hammond</t>
  </si>
  <si>
    <t>95647 Jacqueline Island Apt. 596
New Shannon, FL 81850</t>
  </si>
  <si>
    <t>668-358-7304</t>
  </si>
  <si>
    <t>joshua89@example.net</t>
  </si>
  <si>
    <t>Mrs. Joy Morrow</t>
  </si>
  <si>
    <t>4231 Scott Point
Terranceburgh, AR 62118</t>
  </si>
  <si>
    <t>charles61@example.net</t>
  </si>
  <si>
    <t>Laurie Yates</t>
  </si>
  <si>
    <t>98421 Jennifer Fords
Allenfurt, IA 67848</t>
  </si>
  <si>
    <t>seth83@example.com</t>
  </si>
  <si>
    <t>Mary Galvan</t>
  </si>
  <si>
    <t>4475 Anita Extension
North Jaymouth, MD 31846</t>
  </si>
  <si>
    <t>+1-695-383-0237x504</t>
  </si>
  <si>
    <t>allenlinda@example.com</t>
  </si>
  <si>
    <t>Karl Ellison</t>
  </si>
  <si>
    <t>073 Terry Plaza
Christopherville, SD 05895</t>
  </si>
  <si>
    <t>362-674-7308</t>
  </si>
  <si>
    <t>jwood@example.com</t>
  </si>
  <si>
    <t>Tiffany Benson</t>
  </si>
  <si>
    <t>055 Daniel Haven Suite 116
Alvarezshire, NH 78049</t>
  </si>
  <si>
    <t>001-628-339-3237</t>
  </si>
  <si>
    <t>osmith@example.org</t>
  </si>
  <si>
    <t>Suzanne Walker</t>
  </si>
  <si>
    <t>3370 Danielle Ville Apt. 994
Makaylaport, NE 31106</t>
  </si>
  <si>
    <t>976-674-8702x7368</t>
  </si>
  <si>
    <t>kimberlygriffin@example.net</t>
  </si>
  <si>
    <t>Ashley Campos</t>
  </si>
  <si>
    <t>074 Brittney Hollow
Gardnerhaven, MO 21315</t>
  </si>
  <si>
    <t>(300)664-5367x38056</t>
  </si>
  <si>
    <t>stephenmartin@example.com</t>
  </si>
  <si>
    <t>Margaret Guerrero</t>
  </si>
  <si>
    <t>26911 Lydia Mountain Apt. 020
Adamberg, ID 59350</t>
  </si>
  <si>
    <t>143.845.5615x62658</t>
  </si>
  <si>
    <t>nguyenjuan@example.net</t>
  </si>
  <si>
    <t>Michael Curtis</t>
  </si>
  <si>
    <t>480 Beth Island Apt. 335
Phillipside, HI 21851</t>
  </si>
  <si>
    <t>479-148-3892x419</t>
  </si>
  <si>
    <t>hbranch@example.org</t>
  </si>
  <si>
    <t>Joshua Miller</t>
  </si>
  <si>
    <t>027 Michael Place Apt. 773
Warrenport, TN 53543</t>
  </si>
  <si>
    <t>+1-785-788-9838x50998</t>
  </si>
  <si>
    <t>heather57@example.net</t>
  </si>
  <si>
    <t>Valerie Moore</t>
  </si>
  <si>
    <t>81728 Martin Junction
West Justin, FL 20388</t>
  </si>
  <si>
    <t>(197)841-7427x537</t>
  </si>
  <si>
    <t>wilsonsharon@example.org</t>
  </si>
  <si>
    <t>Barbara Santos</t>
  </si>
  <si>
    <t>2803 Christina Loaf
Hunterhaven, MN 04941</t>
  </si>
  <si>
    <t>(594)743-6272</t>
  </si>
  <si>
    <t>erik37@example.org</t>
  </si>
  <si>
    <t>Austin Fuentes</t>
  </si>
  <si>
    <t>365 Garrison Square
Hunterfurt, NJ 65010</t>
  </si>
  <si>
    <t>001-680-647-2732x232</t>
  </si>
  <si>
    <t>harmonandrew@example.com</t>
  </si>
  <si>
    <t>Jessica Cunningham</t>
  </si>
  <si>
    <t>074 Todd Creek
Diazchester, OR 79622</t>
  </si>
  <si>
    <t>(873)206-4957</t>
  </si>
  <si>
    <t>amanda06@example.net</t>
  </si>
  <si>
    <t>Shawn Thomas</t>
  </si>
  <si>
    <t>USS Randall
FPO AE 34792</t>
  </si>
  <si>
    <t>859-915-9024</t>
  </si>
  <si>
    <t>qcosta@example.org</t>
  </si>
  <si>
    <t>Sandra Austin</t>
  </si>
  <si>
    <t>548 Jeremy Shoals
Robinsonville, WA 37058</t>
  </si>
  <si>
    <t>001-357-563-7597</t>
  </si>
  <si>
    <t>krista05@example.org</t>
  </si>
  <si>
    <t>David Campbell</t>
  </si>
  <si>
    <t>2543 Harrison Turnpike
Maxwellberg, NC 72310</t>
  </si>
  <si>
    <t>132.402.1882</t>
  </si>
  <si>
    <t>michaeljones@example.net</t>
  </si>
  <si>
    <t>Jeremy Wiggins</t>
  </si>
  <si>
    <t>52607 Reynolds Greens Apt. 219
North Chloefort, AL 76860</t>
  </si>
  <si>
    <t>001-038-336-1827x6831</t>
  </si>
  <si>
    <t>juliealvarez@example.org</t>
  </si>
  <si>
    <t>Mark Curtis</t>
  </si>
  <si>
    <t>USCGC Ramirez
FPO AP 30368</t>
  </si>
  <si>
    <t>(804)878-0768x1487</t>
  </si>
  <si>
    <t>reevesamy@example.net</t>
  </si>
  <si>
    <t>Robert Campbell</t>
  </si>
  <si>
    <t>9056 Gibson Tunnel
New Jason, CT 83497</t>
  </si>
  <si>
    <t>781-610-9866</t>
  </si>
  <si>
    <t>ryanronald@example.com</t>
  </si>
  <si>
    <t>Christopher Frederick</t>
  </si>
  <si>
    <t>USS Hall
FPO AP 67506</t>
  </si>
  <si>
    <t>dconway@example.net</t>
  </si>
  <si>
    <t>Claudia Cowan</t>
  </si>
  <si>
    <t>312 Eric Forks
West Kristinberg, MT 57427</t>
  </si>
  <si>
    <t>+1-148-054-3233x2245</t>
  </si>
  <si>
    <t>garciadanielle@example.org</t>
  </si>
  <si>
    <t>Mr. Jeffrey Kelly</t>
  </si>
  <si>
    <t>005 Joel Groves Apt. 587
Stephaniefort, MO 62444</t>
  </si>
  <si>
    <t>(028)814-4043</t>
  </si>
  <si>
    <t>keith53@example.com</t>
  </si>
  <si>
    <t>Kimberly Murray</t>
  </si>
  <si>
    <t>917 Molina Tunnel Suite 259
South Brianbury, AR 15884</t>
  </si>
  <si>
    <t>926.103.3115</t>
  </si>
  <si>
    <t>hannah35@example.com</t>
  </si>
  <si>
    <t>Erica Anthony</t>
  </si>
  <si>
    <t>189 Stafford Parks
Stevenville, IL 85252</t>
  </si>
  <si>
    <t>001-573-520-0071</t>
  </si>
  <si>
    <t>erhodes@example.org</t>
  </si>
  <si>
    <t>Adrian Hart</t>
  </si>
  <si>
    <t>4214 Phillips Plaza
Lake Chelsea, CT 56575</t>
  </si>
  <si>
    <t>(689)218-2509x700</t>
  </si>
  <si>
    <t>marisagordon@example.net</t>
  </si>
  <si>
    <t>Tanner Ramos</t>
  </si>
  <si>
    <t>847 Michael Mountain Apt. 316
Samuelton, TX 57937</t>
  </si>
  <si>
    <t>(177)329-4625x885</t>
  </si>
  <si>
    <t>paulsolis@example.org</t>
  </si>
  <si>
    <t>Laurie Miller</t>
  </si>
  <si>
    <t>47859 Connie Mountains Apt. 322
Lake Karenfurt, VA 70781</t>
  </si>
  <si>
    <t>(041)891-5197</t>
  </si>
  <si>
    <t>nichole87@example.org</t>
  </si>
  <si>
    <t>Rebecca Wagner</t>
  </si>
  <si>
    <t>43249 Brianna Manors
Robertsview, MO 31127</t>
  </si>
  <si>
    <t>703-810-5439</t>
  </si>
  <si>
    <t>zoemurray@example.com</t>
  </si>
  <si>
    <t>Cole Burnett</t>
  </si>
  <si>
    <t>761 Madison Mill
Brownmouth, LA 46767</t>
  </si>
  <si>
    <t>+1-883-197-5235x7481</t>
  </si>
  <si>
    <t>cadams@example.org</t>
  </si>
  <si>
    <t>Jessica Russell</t>
  </si>
  <si>
    <t>9329 Palmer Causeway
Williamsside, AZ 27183</t>
  </si>
  <si>
    <t>001-455-611-3951x640</t>
  </si>
  <si>
    <t>tiffany16@example.net</t>
  </si>
  <si>
    <t>Sydney Simpson</t>
  </si>
  <si>
    <t>39698 Wallace Knoll Apt. 092
Lake Susanmouth, KS 35716</t>
  </si>
  <si>
    <t>crystaljackson@example.net</t>
  </si>
  <si>
    <t>Kevin Brown</t>
  </si>
  <si>
    <t>199 Hawkins Radial
New Eddie, MD 94457</t>
  </si>
  <si>
    <t>(946)710-9215</t>
  </si>
  <si>
    <t>byu@example.org</t>
  </si>
  <si>
    <t>Mary Bradshaw</t>
  </si>
  <si>
    <t>1799 Jordan River Suite 996
Taramouth, VA 11216</t>
  </si>
  <si>
    <t>+1-009-122-5870x8705</t>
  </si>
  <si>
    <t>blackalicia@example.net</t>
  </si>
  <si>
    <t>Amanda Pineda</t>
  </si>
  <si>
    <t>158 Jose Terrace
Emmaland, OR 97366</t>
  </si>
  <si>
    <t>938.667.7492</t>
  </si>
  <si>
    <t>chambersbenjamin@example.net</t>
  </si>
  <si>
    <t>Jeffrey Jones</t>
  </si>
  <si>
    <t>9590 Benjamin Roads Apt. 393
North Andrebury, UT 52003</t>
  </si>
  <si>
    <t>(395)221-9147x9339</t>
  </si>
  <si>
    <t>goodmanerin@example.net</t>
  </si>
  <si>
    <t>Gerald Robinson</t>
  </si>
  <si>
    <t>70360 Reginald Lodge Suite 939
South Robertport, LA 04251</t>
  </si>
  <si>
    <t>001-590-485-4420</t>
  </si>
  <si>
    <t>jreed@example.net</t>
  </si>
  <si>
    <t>Michele Frost</t>
  </si>
  <si>
    <t>0723 Mason Club Suite 633
Thomasfort, FL 35630</t>
  </si>
  <si>
    <t>828.649.3750</t>
  </si>
  <si>
    <t>joseingram@example.net</t>
  </si>
  <si>
    <t>Samantha Hernandez</t>
  </si>
  <si>
    <t>2971 Mccarty Rapid
East Jonathantown, MN 11208</t>
  </si>
  <si>
    <t>(238)688-7007x4089</t>
  </si>
  <si>
    <t>lhernandez@example.net</t>
  </si>
  <si>
    <t>Phillip Hicks</t>
  </si>
  <si>
    <t>30942 Matthew Station Apt. 666
Michaelton, AK 46841</t>
  </si>
  <si>
    <t>094.985.8041</t>
  </si>
  <si>
    <t>griffinjeremy@example.net</t>
  </si>
  <si>
    <t>William Mcclain</t>
  </si>
  <si>
    <t>36492 James Streets
West Seanbury, CT 64639</t>
  </si>
  <si>
    <t>001-962-154-9902x142</t>
  </si>
  <si>
    <t>carolynwang@example.net</t>
  </si>
  <si>
    <t>William Ray</t>
  </si>
  <si>
    <t>Unit 7816 Box 5014
DPO AE 18396</t>
  </si>
  <si>
    <t>897.118.0035x82314</t>
  </si>
  <si>
    <t>alisonlamb@example.org</t>
  </si>
  <si>
    <t>Mary Cameron</t>
  </si>
  <si>
    <t>1489 Carolyn Ville
Millermouth, MA 14930</t>
  </si>
  <si>
    <t>509-692-6911</t>
  </si>
  <si>
    <t>nweaver@example.net</t>
  </si>
  <si>
    <t>Christina Reynolds</t>
  </si>
  <si>
    <t>88880 Melanie Extension Apt. 266
Schmidthaven, ME 81003</t>
  </si>
  <si>
    <t>001-024-571-0245x14434</t>
  </si>
  <si>
    <t>jobrien@example.org</t>
  </si>
  <si>
    <t>Johnny Hickman</t>
  </si>
  <si>
    <t>5319 Burns Lakes Suite 065
West Jodiburgh, ID 30964</t>
  </si>
  <si>
    <t>525-255-7114x3961</t>
  </si>
  <si>
    <t>sandersanthony@example.org</t>
  </si>
  <si>
    <t>Karl Davis</t>
  </si>
  <si>
    <t>813 Brian Route Apt. 754
Teresaberg, MA 71928</t>
  </si>
  <si>
    <t>001-870-182-7879x59163</t>
  </si>
  <si>
    <t>fhayes@example.net</t>
  </si>
  <si>
    <t>Carolyn Meyers</t>
  </si>
  <si>
    <t>881 Jason Mall Apt. 056
West Emily, KY 79746</t>
  </si>
  <si>
    <t>kristopher65@example.net</t>
  </si>
  <si>
    <t>Michael Garza</t>
  </si>
  <si>
    <t>4865 Michael Tunnel
New Jacobburgh, SD 35785</t>
  </si>
  <si>
    <t>+1-988-049-6157x5174</t>
  </si>
  <si>
    <t>ericmitchell@example.org</t>
  </si>
  <si>
    <t>94855 Bowman Crossing
Lake Jennifer, MS 83387</t>
  </si>
  <si>
    <t>820-752-2500x28082</t>
  </si>
  <si>
    <t>mdavis@example.org</t>
  </si>
  <si>
    <t>Gabrielle Phillips</t>
  </si>
  <si>
    <t>748 Ryan Underpass Suite 802
Michaelhaven, TN 64094</t>
  </si>
  <si>
    <t>timothy77@example.org</t>
  </si>
  <si>
    <t>Nathan Mosley</t>
  </si>
  <si>
    <t>84403 Kimberly Mountain
East Elizabethland, AR 27414</t>
  </si>
  <si>
    <t>337.197.1942x283</t>
  </si>
  <si>
    <t>eddie29@example.net</t>
  </si>
  <si>
    <t>Jonathan Padilla</t>
  </si>
  <si>
    <t>76377 Timothy Springs Apt. 689
Powellland, OR 60832</t>
  </si>
  <si>
    <t>001-283-230-0692x551</t>
  </si>
  <si>
    <t>xstewart@example.com</t>
  </si>
  <si>
    <t>Corey Salinas</t>
  </si>
  <si>
    <t>5473 Rodriguez Street
Hughesfurt, IL 38467</t>
  </si>
  <si>
    <t>+1-800-342-3673x9180</t>
  </si>
  <si>
    <t>laurie13@example.com</t>
  </si>
  <si>
    <t>Juan Rojas</t>
  </si>
  <si>
    <t>3944 Cox Corners Apt. 040
Lake James, MT 54354</t>
  </si>
  <si>
    <t>+1-579-790-6364x45530</t>
  </si>
  <si>
    <t>martineznathan@example.net</t>
  </si>
  <si>
    <t>Laura Hughes</t>
  </si>
  <si>
    <t>66543 Jones Camp
Freemantown, NE 51251</t>
  </si>
  <si>
    <t>163-506-6996x15381</t>
  </si>
  <si>
    <t>brookschristopher@example.org</t>
  </si>
  <si>
    <t>Dr. Whitney Wong DDS</t>
  </si>
  <si>
    <t>7613 Chandler Lane
New Danielle, KY 07510</t>
  </si>
  <si>
    <t>071-796-6430</t>
  </si>
  <si>
    <t>Rebecca Roman</t>
  </si>
  <si>
    <t>880 Robert Field
South Matthewmouth, WA 09840</t>
  </si>
  <si>
    <t>+1-468-073-5240x35472</t>
  </si>
  <si>
    <t>wendy49@example.org</t>
  </si>
  <si>
    <t>Andrea Miller</t>
  </si>
  <si>
    <t>78344 David Shore
West Danielfurt, WV 16128</t>
  </si>
  <si>
    <t>953-833-7357x84468</t>
  </si>
  <si>
    <t>hutchinsonbrian@example.net</t>
  </si>
  <si>
    <t>Robert Hawkins</t>
  </si>
  <si>
    <t>8394 Campbell Street Apt. 655
Port Kennethmouth, NJ 94230</t>
  </si>
  <si>
    <t>gail49@example.org</t>
  </si>
  <si>
    <t>Chase Pratt</t>
  </si>
  <si>
    <t>424 Bolton Place Suite 715
New Jeffrey, CT 30979</t>
  </si>
  <si>
    <t>001-863-894-6796x6482</t>
  </si>
  <si>
    <t>isaiah19@example.net</t>
  </si>
  <si>
    <t>Debra Mahoney</t>
  </si>
  <si>
    <t>4490 Norris Village Apt. 314
Chelseatown, UT 92334</t>
  </si>
  <si>
    <t>246.288.4551x431</t>
  </si>
  <si>
    <t>otrevino@example.net</t>
  </si>
  <si>
    <t>Joanna Lewis</t>
  </si>
  <si>
    <t>4412 Nicole Parkway
Loganview, ND 81495</t>
  </si>
  <si>
    <t>(153)500-8289</t>
  </si>
  <si>
    <t>kvance@example.net</t>
  </si>
  <si>
    <t>Joseph Parsons</t>
  </si>
  <si>
    <t>512 Michael Islands Suite 770
West Shelly, SD 15500</t>
  </si>
  <si>
    <t>+1-493-384-0737x7107</t>
  </si>
  <si>
    <t>mmarshall@example.org</t>
  </si>
  <si>
    <t>Victoria Gonzales</t>
  </si>
  <si>
    <t>1742 Jacobs Skyway Apt. 258
East Ryanmouth, MD 25822</t>
  </si>
  <si>
    <t>911-705-3403x35659</t>
  </si>
  <si>
    <t>griffithjulia@example.org</t>
  </si>
  <si>
    <t>Emily Campbell</t>
  </si>
  <si>
    <t>28075 Chen Corner Suite 342
Huynhshire, MI 97511</t>
  </si>
  <si>
    <t>(029)731-8926</t>
  </si>
  <si>
    <t>barnesdavid@example.net</t>
  </si>
  <si>
    <t>Brian Pennington</t>
  </si>
  <si>
    <t>46418 Ross Hill
South Drewville, FL 44561</t>
  </si>
  <si>
    <t>+1-560-481-9027x3102</t>
  </si>
  <si>
    <t>harry09@example.com</t>
  </si>
  <si>
    <t>Dr. Jason Peterson</t>
  </si>
  <si>
    <t>73797 Carl Cliffs Suite 975
Tiffanyport, MS 65385</t>
  </si>
  <si>
    <t>(066)243-5426x326</t>
  </si>
  <si>
    <t>patrickvaldez@example.net</t>
  </si>
  <si>
    <t>David Willis</t>
  </si>
  <si>
    <t>8094 Werner Flat
Tannerport, KY 24911</t>
  </si>
  <si>
    <t>486.855.0132</t>
  </si>
  <si>
    <t>christine17@example.com</t>
  </si>
  <si>
    <t>Abigail Martinez</t>
  </si>
  <si>
    <t>442 Thompson Pass Suite 376
Vincentland, OK 83814</t>
  </si>
  <si>
    <t>theresadawson@example.com</t>
  </si>
  <si>
    <t>Jason Clark</t>
  </si>
  <si>
    <t>8543 Weber Isle
Taylorport, NC 62556</t>
  </si>
  <si>
    <t>034-198-5668x14532</t>
  </si>
  <si>
    <t>donald10@example.org</t>
  </si>
  <si>
    <t>Anna Garcia</t>
  </si>
  <si>
    <t>33624 Meza Ford
Port Robert, SC 62738</t>
  </si>
  <si>
    <t>(789)596-1735x100</t>
  </si>
  <si>
    <t>wongbradley@example.com</t>
  </si>
  <si>
    <t>Nancy Jackson</t>
  </si>
  <si>
    <t>8585 Elizabeth Spring
Ingramstad, NM 23693</t>
  </si>
  <si>
    <t>(129)442-4237x97745</t>
  </si>
  <si>
    <t>kboone@example.net</t>
  </si>
  <si>
    <t>William Huff</t>
  </si>
  <si>
    <t>853 Lori Plaza Apt. 836
Lake Kevin, NY 18351</t>
  </si>
  <si>
    <t>900-938-6499</t>
  </si>
  <si>
    <t>wheelerjennifer@example.org</t>
  </si>
  <si>
    <t>Ricardo Jordan</t>
  </si>
  <si>
    <t>5880 Walter Fort Suite 429
Johnstonchester, MO 33020</t>
  </si>
  <si>
    <t>400-399-7918x625</t>
  </si>
  <si>
    <t>hendersonmelissa@example.com</t>
  </si>
  <si>
    <t>Matthew Bell</t>
  </si>
  <si>
    <t>Unit 7972 Box 1208
DPO AA 91354</t>
  </si>
  <si>
    <t>195.005.7791x648</t>
  </si>
  <si>
    <t>vanceronald@example.com</t>
  </si>
  <si>
    <t>Dennis Mcdaniel</t>
  </si>
  <si>
    <t>3063 Tina Mews Suite 325
Port Lisa, NE 21682</t>
  </si>
  <si>
    <t>001-051-716-7529x881</t>
  </si>
  <si>
    <t>zimmermanmatthew@example.com</t>
  </si>
  <si>
    <t>Tony Patterson</t>
  </si>
  <si>
    <t>2392 Perez Wall
Chapmanborough, CO 29949</t>
  </si>
  <si>
    <t>001-218-603-7760</t>
  </si>
  <si>
    <t>michaelhall@example.org</t>
  </si>
  <si>
    <t>Becky Holloway</t>
  </si>
  <si>
    <t>70944 Thornton Gateway Suite 407
Kleinberg, SD 74767</t>
  </si>
  <si>
    <t>(071)263-4398</t>
  </si>
  <si>
    <t>qstephens@example.com</t>
  </si>
  <si>
    <t>Megan Bowman</t>
  </si>
  <si>
    <t>476 Fletcher Curve
New Kevin, GA 29019</t>
  </si>
  <si>
    <t>207.464.5494x74548</t>
  </si>
  <si>
    <t>daniel98@example.org</t>
  </si>
  <si>
    <t>Monica Frazier</t>
  </si>
  <si>
    <t>59349 Taylor Orchard
North Steven, MN 42784</t>
  </si>
  <si>
    <t>(512)579-1668x390</t>
  </si>
  <si>
    <t>kennethmoore@example.org</t>
  </si>
  <si>
    <t>Barry Bryant</t>
  </si>
  <si>
    <t>196 Morse Corners Apt. 067
Wrightburgh, IN 70821</t>
  </si>
  <si>
    <t>001-694-482-7283x6434</t>
  </si>
  <si>
    <t>brittany84@example.net</t>
  </si>
  <si>
    <t>Megan Rivera</t>
  </si>
  <si>
    <t>69114 Evans Key Apt. 646
Arielborough, NE 09145</t>
  </si>
  <si>
    <t>818.264.2756</t>
  </si>
  <si>
    <t>christopher60@example.net</t>
  </si>
  <si>
    <t>Kenneth Morgan</t>
  </si>
  <si>
    <t>Unit 0186 Box 8700
DPO AP 03779</t>
  </si>
  <si>
    <t>+1-953-654-7706x545</t>
  </si>
  <si>
    <t>lguzman@example.org</t>
  </si>
  <si>
    <t>Kimberly Bowers</t>
  </si>
  <si>
    <t>773 Park Mission Apt. 256
Angelahaven, WV 32610</t>
  </si>
  <si>
    <t>243.261.8147</t>
  </si>
  <si>
    <t>alexandrascott@example.net</t>
  </si>
  <si>
    <t>Eric Gibson</t>
  </si>
  <si>
    <t>186 Adams Camp
Lake William, MS 69338</t>
  </si>
  <si>
    <t>+1-288-230-1343x1002</t>
  </si>
  <si>
    <t>echoi@example.org</t>
  </si>
  <si>
    <t>Robin Huber</t>
  </si>
  <si>
    <t>732 Levy Shore Apt. 209
Zacharystad, DC 10570</t>
  </si>
  <si>
    <t>385.379.0079x164</t>
  </si>
  <si>
    <t>rosariokaren@example.org</t>
  </si>
  <si>
    <t>Andrew Gregory</t>
  </si>
  <si>
    <t>71102 Jaime Bypass
Pattonshire, SC 55754</t>
  </si>
  <si>
    <t>(699)960-9344</t>
  </si>
  <si>
    <t>nstevens@example.com</t>
  </si>
  <si>
    <t>Heather Williams</t>
  </si>
  <si>
    <t>31610 Anthony Estate Suite 129
South Jerry, KS 35461</t>
  </si>
  <si>
    <t>pwilkinson@example.org</t>
  </si>
  <si>
    <t>Jonathan Mcdonald</t>
  </si>
  <si>
    <t>65034 Joshua Valleys
Aliciaside, MN 57912</t>
  </si>
  <si>
    <t>+1-074-484-1264x32738</t>
  </si>
  <si>
    <t>sydneysantiago@example.org</t>
  </si>
  <si>
    <t>Mindy Krueger</t>
  </si>
  <si>
    <t>74334 Jonathan Stravenue Apt. 613
Williamfort, NY 43901</t>
  </si>
  <si>
    <t>+1-478-176-9311x59874</t>
  </si>
  <si>
    <t>woodchristopher@example.com</t>
  </si>
  <si>
    <t>Kristine Norton</t>
  </si>
  <si>
    <t>4637 Smith Center
Davistown, AK 35185</t>
  </si>
  <si>
    <t>618-002-4199</t>
  </si>
  <si>
    <t>ginawilliams@example.net</t>
  </si>
  <si>
    <t>Alyssa Williams</t>
  </si>
  <si>
    <t>13573 Morales Mission
Jenniferchester, WV 36829</t>
  </si>
  <si>
    <t>(836)207-3629</t>
  </si>
  <si>
    <t>joseph22@example.com</t>
  </si>
  <si>
    <t>Nicole Reid</t>
  </si>
  <si>
    <t>1511 Frank Crest Suite 952
South Joseph, WI 40559</t>
  </si>
  <si>
    <t>+1-582-632-6420x520</t>
  </si>
  <si>
    <t>hannah85@example.net</t>
  </si>
  <si>
    <t>Cynthia Hardin</t>
  </si>
  <si>
    <t>3861 Heidi Field Apt. 732
Port Melissafurt, UT 78349</t>
  </si>
  <si>
    <t>(972)307-6730</t>
  </si>
  <si>
    <t>grogers@example.com</t>
  </si>
  <si>
    <t>Anthony Meza</t>
  </si>
  <si>
    <t>6687 Crystal Lake Apt. 654
Danamouth, NJ 80324</t>
  </si>
  <si>
    <t>825-888-7344x69367</t>
  </si>
  <si>
    <t>joseph41@example.org</t>
  </si>
  <si>
    <t>Cheryl Ali</t>
  </si>
  <si>
    <t>002 Marco Mission
Natashaville, SD 85526</t>
  </si>
  <si>
    <t>739-034-2534x1725</t>
  </si>
  <si>
    <t>bmyers@example.com</t>
  </si>
  <si>
    <t>Stephen Barr</t>
  </si>
  <si>
    <t>909 Kerri Circles Apt. 301
Darrellshire, KS 49819</t>
  </si>
  <si>
    <t>001-261-113-9672</t>
  </si>
  <si>
    <t>sandovalpatricia@example.com</t>
  </si>
  <si>
    <t>Mary Mahoney</t>
  </si>
  <si>
    <t>915 Clark Burgs
Teresaside, KS 62827</t>
  </si>
  <si>
    <t>(127)540-8948x148</t>
  </si>
  <si>
    <t>ryan94@example.net</t>
  </si>
  <si>
    <t>Charles Petty</t>
  </si>
  <si>
    <t>82084 Stafford Village Apt. 907
Meganhaven, NH 04535</t>
  </si>
  <si>
    <t>001-088-469-3734x334</t>
  </si>
  <si>
    <t>misty86@example.net</t>
  </si>
  <si>
    <t>Madison Wu</t>
  </si>
  <si>
    <t>9368 Eddie Wells
Coopermouth, AL 93429</t>
  </si>
  <si>
    <t>353-858-8207x576</t>
  </si>
  <si>
    <t>sbarajas@example.net</t>
  </si>
  <si>
    <t>Jeffrey Marsh</t>
  </si>
  <si>
    <t>631 Eileen Centers Apt. 545
South Jeffreychester, UT 56534</t>
  </si>
  <si>
    <t>914-118-0058x127</t>
  </si>
  <si>
    <t>morriscrystal@example.net</t>
  </si>
  <si>
    <t>Darrell Taylor</t>
  </si>
  <si>
    <t>039 Estes Court Apt. 255
Melissamouth, RI 76472</t>
  </si>
  <si>
    <t>jessica51@example.net</t>
  </si>
  <si>
    <t>Maria Duffy</t>
  </si>
  <si>
    <t>USS Randall
FPO AE 24588</t>
  </si>
  <si>
    <t>110-894-7084x443</t>
  </si>
  <si>
    <t>tammieschaefer@example.net</t>
  </si>
  <si>
    <t>Bryan Foster</t>
  </si>
  <si>
    <t>5495 Randy Vista
Jenniferburgh, FL 85912</t>
  </si>
  <si>
    <t>001-829-770-2002x570</t>
  </si>
  <si>
    <t>carla23@example.org</t>
  </si>
  <si>
    <t>Robert Moyer</t>
  </si>
  <si>
    <t>1878 Maynard Hill Apt. 566
South Tara, TX 55358</t>
  </si>
  <si>
    <t>(997)638-2441</t>
  </si>
  <si>
    <t>wpatterson@example.org</t>
  </si>
  <si>
    <t>Patricia Wallace</t>
  </si>
  <si>
    <t>037 Montes Centers
South Matthewville, GA 09762</t>
  </si>
  <si>
    <t>(203)998-6579x796</t>
  </si>
  <si>
    <t>justinjackson@example.net</t>
  </si>
  <si>
    <t>Joann Miller</t>
  </si>
  <si>
    <t>9440 Morris Vista
Ariaschester, UT 66835</t>
  </si>
  <si>
    <t>547.611.5240</t>
  </si>
  <si>
    <t>michelleochoa@example.net</t>
  </si>
  <si>
    <t>Brent Harmon</t>
  </si>
  <si>
    <t>8074 Walter Grove Apt. 354
Hollowayton, MA 57456</t>
  </si>
  <si>
    <t>001-903-514-4774x117</t>
  </si>
  <si>
    <t>johnguerra@example.org</t>
  </si>
  <si>
    <t>Brandon Johnson</t>
  </si>
  <si>
    <t>Unit 7250 Box 0014
DPO AE 48350</t>
  </si>
  <si>
    <t>(657)663-2283x2917</t>
  </si>
  <si>
    <t>floresmichele@example.com</t>
  </si>
  <si>
    <t>Paul Cruz</t>
  </si>
  <si>
    <t>97190 Richard Points Apt. 840
Erikton, PA 19424</t>
  </si>
  <si>
    <t>(201)417-8102x132</t>
  </si>
  <si>
    <t>whiteelizabeth@example.net</t>
  </si>
  <si>
    <t>Michael Rodriguez</t>
  </si>
  <si>
    <t>7174 Howard Forge
Smithchester, IL 03474</t>
  </si>
  <si>
    <t>jerrythomas@example.com</t>
  </si>
  <si>
    <t>Bryan Wang</t>
  </si>
  <si>
    <t>6080 Gray Pike Apt. 462
Lindamouth, TN 27794</t>
  </si>
  <si>
    <t>charles08@example.net</t>
  </si>
  <si>
    <t>Katherine Sandoval</t>
  </si>
  <si>
    <t>437 Williamson Hill
East Mirandafurt, SC 19489</t>
  </si>
  <si>
    <t>039-172-3778x3858</t>
  </si>
  <si>
    <t>stephanieroberts@example.com</t>
  </si>
  <si>
    <t>Elizabeth Ashley</t>
  </si>
  <si>
    <t>838 Wilson Expressway Suite 134
Johnsontown, MN 62455</t>
  </si>
  <si>
    <t>(425)977-4464x04167</t>
  </si>
  <si>
    <t>timothybeard@example.org</t>
  </si>
  <si>
    <t>Nicholas Wilson</t>
  </si>
  <si>
    <t>077 Amber Lock
South Michael, NE 18240</t>
  </si>
  <si>
    <t>001-657-795-0675x719</t>
  </si>
  <si>
    <t>roberto28@example.org</t>
  </si>
  <si>
    <t>Elizabeth Drake</t>
  </si>
  <si>
    <t>447 Norton Rapids Suite 830
West Franklin, MO 68957</t>
  </si>
  <si>
    <t>371-508-3128x678</t>
  </si>
  <si>
    <t>winterskaren@example.com</t>
  </si>
  <si>
    <t>Terri Camacho</t>
  </si>
  <si>
    <t>083 Aguilar Plains Suite 565
Cruzstad, OR 84552</t>
  </si>
  <si>
    <t>cgraves@example.org</t>
  </si>
  <si>
    <t>Desiree Jones</t>
  </si>
  <si>
    <t>66904 Lamb Unions Suite 413
Roytown, RI 58262</t>
  </si>
  <si>
    <t>829.426.8241x2820</t>
  </si>
  <si>
    <t>vanessabeck@example.net</t>
  </si>
  <si>
    <t>Derek Russell</t>
  </si>
  <si>
    <t>664 Mckinney Mill
Deborahborough, MD 69968</t>
  </si>
  <si>
    <t>001-098-564-2186</t>
  </si>
  <si>
    <t>rwalker@example.net</t>
  </si>
  <si>
    <t>Cindy Brown</t>
  </si>
  <si>
    <t>0800 Eric Locks
West Pamelamouth, CT 16392</t>
  </si>
  <si>
    <t>kimberlylopez@example.net</t>
  </si>
  <si>
    <t>Katherine Gillespie</t>
  </si>
  <si>
    <t>75532 Matthew Point Apt. 622
Herreraville, NC 94760</t>
  </si>
  <si>
    <t>+1-686-244-2567x3714</t>
  </si>
  <si>
    <t>tammy64@example.com</t>
  </si>
  <si>
    <t>Dr. Daniel Murray</t>
  </si>
  <si>
    <t>927 Reed Loop Apt. 732
Morrisonview, MD 56482</t>
  </si>
  <si>
    <t>348-673-2344x08603</t>
  </si>
  <si>
    <t>wagnerlauren@example.org</t>
  </si>
  <si>
    <t>Megan Turner</t>
  </si>
  <si>
    <t>7416 Smith Motorway
East James, VA 09806</t>
  </si>
  <si>
    <t>646.962.1432x35592</t>
  </si>
  <si>
    <t>emily96@example.com</t>
  </si>
  <si>
    <t>Carrie Kim</t>
  </si>
  <si>
    <t>7437 Hubbard Inlet Apt. 339
New Jenniferberg, FL 00843</t>
  </si>
  <si>
    <t>501.363.0908x31237</t>
  </si>
  <si>
    <t>adamboyer@example.net</t>
  </si>
  <si>
    <t>Shelly Stanley</t>
  </si>
  <si>
    <t>073 Jennifer Tunnel
Lewisfort, WI 47642</t>
  </si>
  <si>
    <t>195.186.7314x806</t>
  </si>
  <si>
    <t>buckleyshawn@example.com</t>
  </si>
  <si>
    <t>James Walters</t>
  </si>
  <si>
    <t>USCGC Morris
FPO AA 98117</t>
  </si>
  <si>
    <t>924.094.4641x1997</t>
  </si>
  <si>
    <t>watkinshoward@example.com</t>
  </si>
  <si>
    <t>James Mcmahon</t>
  </si>
  <si>
    <t>Unit 3431 Box 7478
DPO AP 22688</t>
  </si>
  <si>
    <t>810-982-9727x1314</t>
  </si>
  <si>
    <t>wbowen@example.net</t>
  </si>
  <si>
    <t>Victoria Thompson</t>
  </si>
  <si>
    <t>60684 Stewart Dale Apt. 623
North Hollystad, WV 90720</t>
  </si>
  <si>
    <t>302-254-9371</t>
  </si>
  <si>
    <t>williamsadam@example.net</t>
  </si>
  <si>
    <t>Richard Hall</t>
  </si>
  <si>
    <t>0354 Sara Skyway
Port Tiffany, NH 71931</t>
  </si>
  <si>
    <t>763-774-4004</t>
  </si>
  <si>
    <t>xaviergomez@example.net</t>
  </si>
  <si>
    <t>Jeremy Lewis</t>
  </si>
  <si>
    <t>367 Amanda Pine Apt. 294
Frederickmouth, MA 28435</t>
  </si>
  <si>
    <t>001-533-911-5013x222</t>
  </si>
  <si>
    <t>nmaynard@example.net</t>
  </si>
  <si>
    <t>Phillip Brown</t>
  </si>
  <si>
    <t>12266 Fernando Islands Suite 546
Port Michelleport, IN 78544</t>
  </si>
  <si>
    <t>brewermichelle@example.org</t>
  </si>
  <si>
    <t>Courtney Owens</t>
  </si>
  <si>
    <t>74614 Bradshaw Throughway
Donnastad, OK 40716</t>
  </si>
  <si>
    <t>823.147.2177x100</t>
  </si>
  <si>
    <t>alex73@example.com</t>
  </si>
  <si>
    <t>Johnny Martinez</t>
  </si>
  <si>
    <t>07662 Leah Bridge Suite 275
South David, ME 21969</t>
  </si>
  <si>
    <t>+1-866-054-4628x486</t>
  </si>
  <si>
    <t>hudsonpedro@example.org</t>
  </si>
  <si>
    <t>Emma Lawrence</t>
  </si>
  <si>
    <t>310 Davis Field Suite 931
Thomasside, WY 28763</t>
  </si>
  <si>
    <t>rodriguezlaura@example.com</t>
  </si>
  <si>
    <t>Lindsey Mcbride</t>
  </si>
  <si>
    <t>05892 Jackson Parkways
Victorview, AK 80594</t>
  </si>
  <si>
    <t>(200)281-3911x31725</t>
  </si>
  <si>
    <t>iankeller@example.com</t>
  </si>
  <si>
    <t>Sierra Wilson</t>
  </si>
  <si>
    <t>22087 Fuller Vista Suite 412
Mitchellport, WA 07948</t>
  </si>
  <si>
    <t>001-029-900-6706x288</t>
  </si>
  <si>
    <t>joseph75@example.org</t>
  </si>
  <si>
    <t>Terrance Rodriguez</t>
  </si>
  <si>
    <t>299 Ann Ville Suite 410
Hartburgh, NV 51189</t>
  </si>
  <si>
    <t>808.383.6928x231</t>
  </si>
  <si>
    <t>kingjillian@example.com</t>
  </si>
  <si>
    <t>Deborah Bowman</t>
  </si>
  <si>
    <t>91030 Palmer Hills Suite 309
Romerofort, CT 03503</t>
  </si>
  <si>
    <t>+1-410-273-6305x648</t>
  </si>
  <si>
    <t>lindseycatherine@example.org</t>
  </si>
  <si>
    <t>Tara Bryant</t>
  </si>
  <si>
    <t>PSC 7110, Box 0265
APO AA 93479</t>
  </si>
  <si>
    <t>leonsusan@example.org</t>
  </si>
  <si>
    <t>Trevor Mathews</t>
  </si>
  <si>
    <t>81553 Braun Mountain
Darintown, MS 95372</t>
  </si>
  <si>
    <t>+1-628-496-5695x44569</t>
  </si>
  <si>
    <t>hoffmanbrendan@example.net</t>
  </si>
  <si>
    <t>Nicole Davis</t>
  </si>
  <si>
    <t>990 Andrews Views
New Dorothy, WA 36854</t>
  </si>
  <si>
    <t>001-362-801-8079</t>
  </si>
  <si>
    <t>lhunt@example.com</t>
  </si>
  <si>
    <t>Erin Patton</t>
  </si>
  <si>
    <t>82892 Mccullough Manors
Port Melissa, IN 46555</t>
  </si>
  <si>
    <t>(687)301-2342</t>
  </si>
  <si>
    <t>douglashenderson@example.net</t>
  </si>
  <si>
    <t>Matthew Sanchez</t>
  </si>
  <si>
    <t>31222 Ashley Fort
South Drew, WV 58920</t>
  </si>
  <si>
    <t>997.147.0668</t>
  </si>
  <si>
    <t>todd03@example.org</t>
  </si>
  <si>
    <t>Karen Coffey</t>
  </si>
  <si>
    <t>5013 Armstrong Harbors Suite 703
Garciamouth, WY 05571</t>
  </si>
  <si>
    <t>830.213.3600x197</t>
  </si>
  <si>
    <t>johnsonrobin@example.org</t>
  </si>
  <si>
    <t>Brad Contreras</t>
  </si>
  <si>
    <t>4557 Ingram Fields
South Bonnie, NY 37445</t>
  </si>
  <si>
    <t>921-975-5793x4587</t>
  </si>
  <si>
    <t>eric72@example.net</t>
  </si>
  <si>
    <t>Kelsey Gray</t>
  </si>
  <si>
    <t>919 Alvarez Junction
Meganhaven, NH 51873</t>
  </si>
  <si>
    <t>001-995-317-9557x5911</t>
  </si>
  <si>
    <t>thomas93@example.net</t>
  </si>
  <si>
    <t>Amber Johnson</t>
  </si>
  <si>
    <t>11875 Kelly Burgs Suite 229
East Jon, TN 87393</t>
  </si>
  <si>
    <t>(112)999-2145x07410</t>
  </si>
  <si>
    <t>melissajoseph@example.org</t>
  </si>
  <si>
    <t>David Patterson MD</t>
  </si>
  <si>
    <t>9410 Cheryl Stravenue
Davidview, RI 26137</t>
  </si>
  <si>
    <t>200.755.9756x35174</t>
  </si>
  <si>
    <t>ulloyd@example.org</t>
  </si>
  <si>
    <t>Charles Reid</t>
  </si>
  <si>
    <t>33759 Mason Shoal
South Jennifer, KY 27565</t>
  </si>
  <si>
    <t>+1-589-392-1171x47416</t>
  </si>
  <si>
    <t>walter71@example.org</t>
  </si>
  <si>
    <t>Peter Garcia</t>
  </si>
  <si>
    <t>03824 Lewis Courts
West Kenneth, WV 83941</t>
  </si>
  <si>
    <t>316-913-9023x33867</t>
  </si>
  <si>
    <t>lisabaldwin@example.net</t>
  </si>
  <si>
    <t>Sarah Bell</t>
  </si>
  <si>
    <t>42957 Pamela Spurs
Port Jacobmouth, UT 34017</t>
  </si>
  <si>
    <t>333.397.5333x1377</t>
  </si>
  <si>
    <t>brittany35@example.net</t>
  </si>
  <si>
    <t>Meghan Santos</t>
  </si>
  <si>
    <t>9196 Jessica Key Apt. 244
Shaneview, NY 46578</t>
  </si>
  <si>
    <t>brownkatherine@example.com</t>
  </si>
  <si>
    <t>Michael Mendez</t>
  </si>
  <si>
    <t>49457 Graves Glen
Fosterstad, AL 11220</t>
  </si>
  <si>
    <t>yarias@example.net</t>
  </si>
  <si>
    <t>Casey Houston</t>
  </si>
  <si>
    <t>6373 Nunez Courts
West David, LA 49677</t>
  </si>
  <si>
    <t>+1-900-761-3318x14949</t>
  </si>
  <si>
    <t>ugreen@example.com</t>
  </si>
  <si>
    <t>Beth Wilson</t>
  </si>
  <si>
    <t>7066 Andrea Throughway
Austinhaven, NJ 48748</t>
  </si>
  <si>
    <t>227-372-2115x6734</t>
  </si>
  <si>
    <t>scott97@example.net</t>
  </si>
  <si>
    <t>Kim Holt</t>
  </si>
  <si>
    <t>778 Donaldson Mews Apt. 695
South Ianville, CA 26772</t>
  </si>
  <si>
    <t>hoffmansheri@example.net</t>
  </si>
  <si>
    <t>Sonya Richardson</t>
  </si>
  <si>
    <t>40135 James Ports Suite 582
East Michael, MD 38942</t>
  </si>
  <si>
    <t>+1-358-179-0957x43270</t>
  </si>
  <si>
    <t>vickiefreeman@example.net</t>
  </si>
  <si>
    <t>Valerie Munoz</t>
  </si>
  <si>
    <t>880 Smith Lane
East Jenniferhaven, MN 03722</t>
  </si>
  <si>
    <t>759.140.0607x52932</t>
  </si>
  <si>
    <t>edward43@example.com</t>
  </si>
  <si>
    <t>Frank Carter</t>
  </si>
  <si>
    <t>7432 Evans Island
Aaronfort, IN 75723</t>
  </si>
  <si>
    <t>(442)280-9588</t>
  </si>
  <si>
    <t>brianwilson@example.org</t>
  </si>
  <si>
    <t>Rachel Brown</t>
  </si>
  <si>
    <t>9839 Mcmahon Prairie Apt. 346
Lake Leahbury, PA 19102</t>
  </si>
  <si>
    <t>435.823.3922</t>
  </si>
  <si>
    <t>qproctor@example.net</t>
  </si>
  <si>
    <t>Ricky Lopez</t>
  </si>
  <si>
    <t>28408 Jay Lakes Suite 148
East Ashleyport, FL 15316</t>
  </si>
  <si>
    <t>805-008-4967x094</t>
  </si>
  <si>
    <t>michellewoods@example.com</t>
  </si>
  <si>
    <t>Bryan Hood</t>
  </si>
  <si>
    <t>644 Brett Vista
West Erikashire, OK 83622</t>
  </si>
  <si>
    <t>(002)505-8242x411</t>
  </si>
  <si>
    <t>rebeccaross@example.org</t>
  </si>
  <si>
    <t>Michael Powers</t>
  </si>
  <si>
    <t>USNV Shaffer
FPO AP 56633</t>
  </si>
  <si>
    <t>tranjerry@example.org</t>
  </si>
  <si>
    <t>William Medina</t>
  </si>
  <si>
    <t>0515 Bonnie Glen Suite 078
Lorihaven, MT 75647</t>
  </si>
  <si>
    <t>001-342-650-1487x72441</t>
  </si>
  <si>
    <t>gilbert82@example.org</t>
  </si>
  <si>
    <t>Jocelyn Nichols</t>
  </si>
  <si>
    <t>Unit 3346 Box 8907
DPO AE 35551</t>
  </si>
  <si>
    <t>(822)296-9915x896</t>
  </si>
  <si>
    <t>kimberly94@example.org</t>
  </si>
  <si>
    <t>Michael Price</t>
  </si>
  <si>
    <t>3481 Christopher Locks
Howellfort, NY 11538</t>
  </si>
  <si>
    <t>001-993-753-2296</t>
  </si>
  <si>
    <t>emilylee@example.org</t>
  </si>
  <si>
    <t>Robin Spears</t>
  </si>
  <si>
    <t>400 Robin Alley
South John, MT 72646</t>
  </si>
  <si>
    <t>833.377.4445</t>
  </si>
  <si>
    <t>cynthia10@example.com</t>
  </si>
  <si>
    <t>Jane Perkins</t>
  </si>
  <si>
    <t>919 Laura Junctions
Jacksonberg, MT 52722</t>
  </si>
  <si>
    <t>005.044.8302</t>
  </si>
  <si>
    <t>bergerbrittany@example.net</t>
  </si>
  <si>
    <t>Crystal Grant</t>
  </si>
  <si>
    <t>93044 Kim Dam
North Marvin, TN 52702</t>
  </si>
  <si>
    <t>273.967.4660</t>
  </si>
  <si>
    <t>uhouse@example.net</t>
  </si>
  <si>
    <t>Amber Whitehead</t>
  </si>
  <si>
    <t>7115 Nunez Plaza Apt. 232
Phillipville, AL 49103</t>
  </si>
  <si>
    <t>sarah08@example.org</t>
  </si>
  <si>
    <t>Patrick Payne</t>
  </si>
  <si>
    <t>04258 Gates Hills Suite 715
Russoside, WV 78803</t>
  </si>
  <si>
    <t>+1-846-120-0726x464</t>
  </si>
  <si>
    <t>tcraig@example.net</t>
  </si>
  <si>
    <t>Michelle Russell</t>
  </si>
  <si>
    <t>6096 Kevin Lakes Apt. 653
Kristaton, CA 17128</t>
  </si>
  <si>
    <t>803-850-0239x29797</t>
  </si>
  <si>
    <t>lucas39@example.net</t>
  </si>
  <si>
    <t>Tina Garrett</t>
  </si>
  <si>
    <t>6231 Craig Prairie Suite 910
Lake Sandra, FL 41758</t>
  </si>
  <si>
    <t>372-550-9252x042</t>
  </si>
  <si>
    <t>john53@example.net</t>
  </si>
  <si>
    <t>Johnny Baldwin</t>
  </si>
  <si>
    <t>9079 Leslie Lake
Lake Kelseychester, KY 32493</t>
  </si>
  <si>
    <t>511-535-0150</t>
  </si>
  <si>
    <t>nadkins@example.org</t>
  </si>
  <si>
    <t>William Solomon</t>
  </si>
  <si>
    <t>028 Fleming Prairie Suite 230
Michaelport, TX 44969</t>
  </si>
  <si>
    <t>(913)696-4614x24700</t>
  </si>
  <si>
    <t>fosteraaron@example.org</t>
  </si>
  <si>
    <t>Rhonda Gomez</t>
  </si>
  <si>
    <t>9561 Kimberly Plaza
Port Annette, WA 23269</t>
  </si>
  <si>
    <t>373.397.2966</t>
  </si>
  <si>
    <t>alexmoore@example.org</t>
  </si>
  <si>
    <t>Randy Ramirez</t>
  </si>
  <si>
    <t>42038 Robert Creek
Barbarabury, VT 33766</t>
  </si>
  <si>
    <t>+1-537-437-6061x3898</t>
  </si>
  <si>
    <t>castillojames@example.com</t>
  </si>
  <si>
    <t>Jamie Brown</t>
  </si>
  <si>
    <t>0436 Santos Trail Apt. 791
East Jessicaberg, MD 27158</t>
  </si>
  <si>
    <t>caitlinhansen@example.net</t>
  </si>
  <si>
    <t>Mrs. Elizabeth James</t>
  </si>
  <si>
    <t>4416 Jennifer Bypass
Andreafort, NH 31286</t>
  </si>
  <si>
    <t>+1-591-257-5093x93988</t>
  </si>
  <si>
    <t>robertsonmichael@example.org</t>
  </si>
  <si>
    <t>Andrew Myers</t>
  </si>
  <si>
    <t>719 Mann View Apt. 972
East Emmaview, VA 39595</t>
  </si>
  <si>
    <t>+1-493-178-5537x0214</t>
  </si>
  <si>
    <t>williamsjessica@example.org</t>
  </si>
  <si>
    <t>Christina Ruiz</t>
  </si>
  <si>
    <t>49017 Dominguez Island Suite 332
Huntton, ME 56091</t>
  </si>
  <si>
    <t>001-421-815-8421x3773</t>
  </si>
  <si>
    <t>hmoore@example.net</t>
  </si>
  <si>
    <t>Joseph Turner</t>
  </si>
  <si>
    <t>4240 Fischer Port
New Abigailhaven, ME 95909</t>
  </si>
  <si>
    <t>(029)883-2228x555</t>
  </si>
  <si>
    <t>kstewart@example.org</t>
  </si>
  <si>
    <t>Brian Bauer</t>
  </si>
  <si>
    <t>35805 Eddie Trafficway
Alexview, OR 94231</t>
  </si>
  <si>
    <t>626.359.1404x40343</t>
  </si>
  <si>
    <t>jaywallace@example.net</t>
  </si>
  <si>
    <t>5332 Robert Valley Apt. 791
Timothyfurt, NJ 12082</t>
  </si>
  <si>
    <t>(740)609-6778x8533</t>
  </si>
  <si>
    <t>huntersarah@example.com</t>
  </si>
  <si>
    <t>Joshua Coleman</t>
  </si>
  <si>
    <t>0659 Miles Shoals Suite 786
Christopherside, NC 96698</t>
  </si>
  <si>
    <t>001-790-318-3167x7172</t>
  </si>
  <si>
    <t>james87@example.org</t>
  </si>
  <si>
    <t>Ashley Flores</t>
  </si>
  <si>
    <t>479 Wilkinson Loaf Suite 344
Jasonville, GA 97127</t>
  </si>
  <si>
    <t>(419)480-2526x385</t>
  </si>
  <si>
    <t>cartersean@example.net</t>
  </si>
  <si>
    <t>Amanda Clark</t>
  </si>
  <si>
    <t>1463 Courtney Locks
Jessicaview, AK 56322</t>
  </si>
  <si>
    <t>001-964-059-0513x81684</t>
  </si>
  <si>
    <t>johncarter@example.com</t>
  </si>
  <si>
    <t>Katherine Taylor</t>
  </si>
  <si>
    <t>214 King Spurs Suite 726
Lake Melanie, AZ 16245</t>
  </si>
  <si>
    <t>(391)499-2405</t>
  </si>
  <si>
    <t>wagnerlouis@example.org</t>
  </si>
  <si>
    <t>Mr. Thomas Pierce</t>
  </si>
  <si>
    <t>08803 Timothy Turnpike
Lake Justintown, WI 94549</t>
  </si>
  <si>
    <t>001-724-009-9825x88322</t>
  </si>
  <si>
    <t>cody70@example.org</t>
  </si>
  <si>
    <t>2224 Ortega Village
Lake Veronica, GA 44013</t>
  </si>
  <si>
    <t>001-983-774-8515x74935</t>
  </si>
  <si>
    <t>ebennett@example.com</t>
  </si>
  <si>
    <t>Amy Myers</t>
  </si>
  <si>
    <t>USNS Stanley
FPO AA 49278</t>
  </si>
  <si>
    <t>(145)169-4560</t>
  </si>
  <si>
    <t>noah36@example.org</t>
  </si>
  <si>
    <t>Kelly Johnson</t>
  </si>
  <si>
    <t>USCGC Warren
FPO AA 37305</t>
  </si>
  <si>
    <t>(300)912-1245x64873</t>
  </si>
  <si>
    <t>cooksamantha@example.net</t>
  </si>
  <si>
    <t>Stefanie Spencer</t>
  </si>
  <si>
    <t>081 Jacob Square
East Diane, MT 53651</t>
  </si>
  <si>
    <t>001-553-009-8532</t>
  </si>
  <si>
    <t>turnerjohn@example.com</t>
  </si>
  <si>
    <t>Jason Barker</t>
  </si>
  <si>
    <t>4822 April Drives Apt. 787
Phillipland, MD 05467</t>
  </si>
  <si>
    <t>(218)511-8295</t>
  </si>
  <si>
    <t>denise42@example.org</t>
  </si>
  <si>
    <t>Karen Smith</t>
  </si>
  <si>
    <t>456 Brown Parkway
Lake Ryan, AZ 96299</t>
  </si>
  <si>
    <t>(545)017-1995</t>
  </si>
  <si>
    <t>pennyhayes@example.org</t>
  </si>
  <si>
    <t>Jordan Reid</t>
  </si>
  <si>
    <t>41137 Billy Corners Apt. 538
New Molly, AK 86853</t>
  </si>
  <si>
    <t>001-927-162-5716x66079</t>
  </si>
  <si>
    <t>dustinbradley@example.net</t>
  </si>
  <si>
    <t>Deanna Blankenship</t>
  </si>
  <si>
    <t>USNS Williams
FPO AA 92722</t>
  </si>
  <si>
    <t>824-434-4454</t>
  </si>
  <si>
    <t>johnsonfrank@example.net</t>
  </si>
  <si>
    <t>Erin Shaffer</t>
  </si>
  <si>
    <t>2579 Christopher Forks
East Kim, IA 59929</t>
  </si>
  <si>
    <t>(404)781-3710</t>
  </si>
  <si>
    <t>caitlin09@example.com</t>
  </si>
  <si>
    <t>Julie Alexander</t>
  </si>
  <si>
    <t>965 Schneider Centers Suite 020
East Robertstad, FL 54914</t>
  </si>
  <si>
    <t>(607)161-4009x3394</t>
  </si>
  <si>
    <t>zglass@example.net</t>
  </si>
  <si>
    <t>Rita Salazar</t>
  </si>
  <si>
    <t>65322 Spencer Manors Suite 243
Port Marymouth, MN 77871</t>
  </si>
  <si>
    <t>759.604.2855x63179</t>
  </si>
  <si>
    <t>daniellebrooks@example.org</t>
  </si>
  <si>
    <t>Anthony Young</t>
  </si>
  <si>
    <t>9022 Moss Port
Danielleville, AK 62106</t>
  </si>
  <si>
    <t>+1-973-975-5843x9667</t>
  </si>
  <si>
    <t>cscott@example.com</t>
  </si>
  <si>
    <t>Angela Ward</t>
  </si>
  <si>
    <t>612 Rosales Rapids
Robertsonburgh, TN 20944</t>
  </si>
  <si>
    <t>(720)847-0039x363</t>
  </si>
  <si>
    <t>william58@example.net</t>
  </si>
  <si>
    <t>Sierra Lee</t>
  </si>
  <si>
    <t>480 Harrington Roads
Lake Masonburgh, MT 21236</t>
  </si>
  <si>
    <t>+1-891-244-0513x93985</t>
  </si>
  <si>
    <t>phillipsscott@example.com</t>
  </si>
  <si>
    <t>Benjamin Evans</t>
  </si>
  <si>
    <t>0570 Gary Hill
Lake Bobby, WV 21820</t>
  </si>
  <si>
    <t>583.323.2980</t>
  </si>
  <si>
    <t>allendebra@example.org</t>
  </si>
  <si>
    <t>Heidi Andrade</t>
  </si>
  <si>
    <t>73765 Kelly Mews Apt. 192
Bushberg, SD 09843</t>
  </si>
  <si>
    <t>348.753.4790</t>
  </si>
  <si>
    <t>englishsara@example.net</t>
  </si>
  <si>
    <t>Matthew Russell</t>
  </si>
  <si>
    <t>51955 Kevin Knolls Apt. 877
Williamsmouth, MS 05971</t>
  </si>
  <si>
    <t>+1-178-388-2152x985</t>
  </si>
  <si>
    <t>marilynsmith@example.net</t>
  </si>
  <si>
    <t>Michael Hardy</t>
  </si>
  <si>
    <t>83560 Ramos Estates Apt. 823
Wigginsberg, ID 21715</t>
  </si>
  <si>
    <t>001-363-396-0644x802</t>
  </si>
  <si>
    <t>ellischristopher@example.net</t>
  </si>
  <si>
    <t>Kimberly Jordan</t>
  </si>
  <si>
    <t>6286 Gallegos Branch
New Kevinton, RI 68556</t>
  </si>
  <si>
    <t>001-253-288-1408x984</t>
  </si>
  <si>
    <t>natalie21@example.org</t>
  </si>
  <si>
    <t>Nancy Harris</t>
  </si>
  <si>
    <t>8824 Schmidt Route Apt. 546
West Jennifer, MN 86934</t>
  </si>
  <si>
    <t>666.449.8261x988</t>
  </si>
  <si>
    <t>ularson@example.org</t>
  </si>
  <si>
    <t>Brian Young</t>
  </si>
  <si>
    <t>2636 Barnes Coves
Loganmouth, CO 36131</t>
  </si>
  <si>
    <t>401.153.9567x636</t>
  </si>
  <si>
    <t>birdjennifer@example.org</t>
  </si>
  <si>
    <t>Megan Aguirre</t>
  </si>
  <si>
    <t>361 Black Alley Suite 980
Leachburgh, MA 93060</t>
  </si>
  <si>
    <t>593-530-3088x62288</t>
  </si>
  <si>
    <t>tcastro@example.org</t>
  </si>
  <si>
    <t>Sabrina Smith</t>
  </si>
  <si>
    <t>51505 Williams Square Apt. 316
Lake Marilynville, MT 49094</t>
  </si>
  <si>
    <t>001-547-911-5230x84586</t>
  </si>
  <si>
    <t>matthew77@example.com</t>
  </si>
  <si>
    <t>Erin Rodriguez</t>
  </si>
  <si>
    <t>861 Murphy Knoll
Espinozaborough, NE 36629</t>
  </si>
  <si>
    <t>485.054.1304x12472</t>
  </si>
  <si>
    <t>hilleric@example.org</t>
  </si>
  <si>
    <t>Christopher Ryan</t>
  </si>
  <si>
    <t>0408 Gentry Hills Suite 890
East Isabellaview, TN 73301</t>
  </si>
  <si>
    <t>742.666.7143</t>
  </si>
  <si>
    <t>johncabrera@example.org</t>
  </si>
  <si>
    <t>Kevin Wall</t>
  </si>
  <si>
    <t>19899 Johnson Crossroad Suite 186
Cameronton, SC 30141</t>
  </si>
  <si>
    <t>391.407.2040x2062</t>
  </si>
  <si>
    <t>hwiley@example.org</t>
  </si>
  <si>
    <t>Juan Green</t>
  </si>
  <si>
    <t>017 John Cove
Taylorfort, VA 04764</t>
  </si>
  <si>
    <t>+1-542-393-8170x202</t>
  </si>
  <si>
    <t>ramosjessica@example.net</t>
  </si>
  <si>
    <t>Gwendolyn Bass</t>
  </si>
  <si>
    <t>478 John Knolls
North Michael, TN 77820</t>
  </si>
  <si>
    <t>326.354.8601x65361</t>
  </si>
  <si>
    <t>amandalarsen@example.org</t>
  </si>
  <si>
    <t>Albert Mcclure</t>
  </si>
  <si>
    <t>236 Bell Trafficway
Gallegosport, AK 28994</t>
  </si>
  <si>
    <t>001-824-492-9260x214</t>
  </si>
  <si>
    <t>gherrera@example.org</t>
  </si>
  <si>
    <t>Christian Holt</t>
  </si>
  <si>
    <t>199 Samuel Curve Apt. 364
Peggychester, MN 20417</t>
  </si>
  <si>
    <t>001-705-049-9419x06741</t>
  </si>
  <si>
    <t>davidsuarez@example.org</t>
  </si>
  <si>
    <t>Stephanie Garcia</t>
  </si>
  <si>
    <t>34549 Scott Port
Port Whitney, UT 99770</t>
  </si>
  <si>
    <t>942-525-0850x5034</t>
  </si>
  <si>
    <t>grayhayley@example.com</t>
  </si>
  <si>
    <t>Donna Duncan</t>
  </si>
  <si>
    <t>83867 Pamela Pines
Matthewside, MS 13186</t>
  </si>
  <si>
    <t>511-591-7584x67678</t>
  </si>
  <si>
    <t>marylee@example.net</t>
  </si>
  <si>
    <t>Tanya Clark</t>
  </si>
  <si>
    <t>38108 Yoder Branch Suite 939
Craigmouth, AZ 95892</t>
  </si>
  <si>
    <t>794-624-1848x507</t>
  </si>
  <si>
    <t>oholmes@example.org</t>
  </si>
  <si>
    <t>Derrick Nelson</t>
  </si>
  <si>
    <t>1341 Wolf Port
Lake Cameron, KY 01354</t>
  </si>
  <si>
    <t>001-545-030-7460x886</t>
  </si>
  <si>
    <t>melissalarsen@example.net</t>
  </si>
  <si>
    <t>Justin Reilly</t>
  </si>
  <si>
    <t>3790 Baker Creek Apt. 842
Lake Emily, CA 90437</t>
  </si>
  <si>
    <t>001-589-152-3302</t>
  </si>
  <si>
    <t>jennifermiller@example.net</t>
  </si>
  <si>
    <t>Chloe Stokes</t>
  </si>
  <si>
    <t>318 Nguyen Freeway Suite 272
South Brad, WY 53866</t>
  </si>
  <si>
    <t>(847)698-0323x341</t>
  </si>
  <si>
    <t>michael30@example.org</t>
  </si>
  <si>
    <t>Cindy Moore</t>
  </si>
  <si>
    <t>Unit 1845 Box 4257
DPO AP 21496</t>
  </si>
  <si>
    <t>charlestorres@example.com</t>
  </si>
  <si>
    <t>Troy Williams</t>
  </si>
  <si>
    <t>4644 Jerry Station
Schwartzberg, IN 92256</t>
  </si>
  <si>
    <t>257.541.6844</t>
  </si>
  <si>
    <t>cheryllewis@example.com</t>
  </si>
  <si>
    <t>Steven Lowe</t>
  </si>
  <si>
    <t>11395 David Manors Suite 135
West Stephenfort, VA 73541</t>
  </si>
  <si>
    <t>(346)661-6012x433</t>
  </si>
  <si>
    <t>kevin06@example.net</t>
  </si>
  <si>
    <t>Kimberly Scott</t>
  </si>
  <si>
    <t>2395 Lisa Center
Carsonburgh, PA 42021</t>
  </si>
  <si>
    <t>001-517-166-0133x110</t>
  </si>
  <si>
    <t>rodneyhunter@example.org</t>
  </si>
  <si>
    <t>Katherine Martin</t>
  </si>
  <si>
    <t>6685 Willis Inlet
Lake Michael, AR 43191</t>
  </si>
  <si>
    <t>688.790.6618</t>
  </si>
  <si>
    <t>gmercado@example.org</t>
  </si>
  <si>
    <t>Benjamin Davidson</t>
  </si>
  <si>
    <t>904 Patrick Rapids Suite 279
Port Stacy, LA 24938</t>
  </si>
  <si>
    <t>angelacontreras@example.net</t>
  </si>
  <si>
    <t>Michael Berger</t>
  </si>
  <si>
    <t>16061 Vicki Fall Apt. 255
Summersport, KS 50303</t>
  </si>
  <si>
    <t>+1-039-553-7746x32008</t>
  </si>
  <si>
    <t>danielhartman@example.com</t>
  </si>
  <si>
    <t>Madeline Lyons</t>
  </si>
  <si>
    <t>78903 Henson Stravenue Apt. 001
North Jessica, DC 05510</t>
  </si>
  <si>
    <t>(308)450-4747</t>
  </si>
  <si>
    <t>jonathanmack@example.net</t>
  </si>
  <si>
    <t>Charles Ramirez</t>
  </si>
  <si>
    <t>4744 Morris Island
New Margaret, NE 86995</t>
  </si>
  <si>
    <t>171.491.6441x2869</t>
  </si>
  <si>
    <t>hahntoni@example.org</t>
  </si>
  <si>
    <t>Christian Key</t>
  </si>
  <si>
    <t>50468 Lawrence Way
Reyesbury, CO 50911</t>
  </si>
  <si>
    <t>001-799-422-8593x303</t>
  </si>
  <si>
    <t>schmittkevin@example.org</t>
  </si>
  <si>
    <t>James Yu</t>
  </si>
  <si>
    <t>96348 Salazar Square
Port Huntermouth, NJ 33306</t>
  </si>
  <si>
    <t>+1-301-372-0963x41186</t>
  </si>
  <si>
    <t>byoung@example.org</t>
  </si>
  <si>
    <t>John Watkins</t>
  </si>
  <si>
    <t>9906 Kristine Points
Shortshire, PA 43134</t>
  </si>
  <si>
    <t>michaelbuckley@example.net</t>
  </si>
  <si>
    <t>Michelle Lopez</t>
  </si>
  <si>
    <t>07531 Santiago Ferry Suite 037
Annview, ID 25732</t>
  </si>
  <si>
    <t>(609)467-7975x57163</t>
  </si>
  <si>
    <t>uneal@example.com</t>
  </si>
  <si>
    <t>John Perez</t>
  </si>
  <si>
    <t>08689 Kenneth Rapid
Salazarshire, CO 37723</t>
  </si>
  <si>
    <t>sotomichelle@example.org</t>
  </si>
  <si>
    <t>John Soto</t>
  </si>
  <si>
    <t>6226 Allen Brook
Oliviaborough, SD 09672</t>
  </si>
  <si>
    <t>robert34@example.com</t>
  </si>
  <si>
    <t>Amanda Campbell</t>
  </si>
  <si>
    <t>076 Melissa Street
Dawnton, NY 24718</t>
  </si>
  <si>
    <t>478.118.9533x273</t>
  </si>
  <si>
    <t>moralesbradley@example.org</t>
  </si>
  <si>
    <t>41095 Sandra Rue Apt. 494
Wellsport, NM 58298</t>
  </si>
  <si>
    <t>772.635.8297</t>
  </si>
  <si>
    <t>katherinewatkins@example.net</t>
  </si>
  <si>
    <t>994 Robin Cape
East Susanmouth, RI 15249</t>
  </si>
  <si>
    <t>(698)149-7708</t>
  </si>
  <si>
    <t>vhill@example.com</t>
  </si>
  <si>
    <t>Diane Norman</t>
  </si>
  <si>
    <t>PSC 5859, Box 9148
APO AE 35452</t>
  </si>
  <si>
    <t>+1-198-802-6275x459</t>
  </si>
  <si>
    <t>nataliedavidson@example.com</t>
  </si>
  <si>
    <t>Kathryn Jones</t>
  </si>
  <si>
    <t>1809 Pearson Summit Apt. 887
North Ianstad, NC 18516</t>
  </si>
  <si>
    <t>(002)729-3277</t>
  </si>
  <si>
    <t>christinameyer@example.com</t>
  </si>
  <si>
    <t>Ronald Bowers</t>
  </si>
  <si>
    <t>337 Jennifer Mountain Suite 146
Hofurt, GA 79952</t>
  </si>
  <si>
    <t>574.814.9766x21192</t>
  </si>
  <si>
    <t>bellkelsey@example.com</t>
  </si>
  <si>
    <t>Robert Petersen</t>
  </si>
  <si>
    <t>00480 Holder Underpass Apt. 132
North Destiny, SC 17280</t>
  </si>
  <si>
    <t>614-820-9926x6668</t>
  </si>
  <si>
    <t>qortiz@example.org</t>
  </si>
  <si>
    <t>Ryan Blake</t>
  </si>
  <si>
    <t>9909 Patel Estates
Lake Edwintown, MI 72678</t>
  </si>
  <si>
    <t>baileyrandy@example.net</t>
  </si>
  <si>
    <t>Robert Ruiz</t>
  </si>
  <si>
    <t>42364 Frey Club
North Chad, WA 28874</t>
  </si>
  <si>
    <t>garrisontraci@example.org</t>
  </si>
  <si>
    <t>Julia Morris</t>
  </si>
  <si>
    <t>9737 Hampton Islands
Victorshire, ND 21079</t>
  </si>
  <si>
    <t>001-519-041-9888x99441</t>
  </si>
  <si>
    <t>marykim@example.net</t>
  </si>
  <si>
    <t>Sean Williams</t>
  </si>
  <si>
    <t>8188 Guerrero Rapids
Bretthaven, TX 58484</t>
  </si>
  <si>
    <t>007.528.5641x72286</t>
  </si>
  <si>
    <t>skane@example.com</t>
  </si>
  <si>
    <t>Tammy Miller</t>
  </si>
  <si>
    <t>39271 Holmes Unions Suite 967
Ronaldberg, AL 25525</t>
  </si>
  <si>
    <t>245-550-7072x58436</t>
  </si>
  <si>
    <t>domingueztravis@example.com</t>
  </si>
  <si>
    <t>Kimberly Butler</t>
  </si>
  <si>
    <t>6475 Brown Bridge Suite 172
West Andrea, MS 26481</t>
  </si>
  <si>
    <t>stevenfreeman@example.com</t>
  </si>
  <si>
    <t>Paul Parker</t>
  </si>
  <si>
    <t>Unit 1789 Box 3920
DPO AA 64815</t>
  </si>
  <si>
    <t>(183)809-6799</t>
  </si>
  <si>
    <t>marie87@example.net</t>
  </si>
  <si>
    <t>Roberto Ellison</t>
  </si>
  <si>
    <t>PSC 7676, Box 0465
APO AE 59151</t>
  </si>
  <si>
    <t>196.573.4338</t>
  </si>
  <si>
    <t>heidiscott@example.com</t>
  </si>
  <si>
    <t>Morgan Wiley</t>
  </si>
  <si>
    <t>5572 Peterson Lake Apt. 409
Davidside, LA 56333</t>
  </si>
  <si>
    <t>001-520-525-5026x3747</t>
  </si>
  <si>
    <t>adrianamiller@example.com</t>
  </si>
  <si>
    <t>Heather Green</t>
  </si>
  <si>
    <t>5453 York Walks Suite 565
New Danielshire, OH 59146</t>
  </si>
  <si>
    <t>(143)034-1650</t>
  </si>
  <si>
    <t>pamela70@example.com</t>
  </si>
  <si>
    <t>Ruth Bryant</t>
  </si>
  <si>
    <t>04285 Brittany Run
Greghaven, IL 95382</t>
  </si>
  <si>
    <t>(432)834-1631x45453</t>
  </si>
  <si>
    <t>ymunoz@example.com</t>
  </si>
  <si>
    <t>Amy Wong</t>
  </si>
  <si>
    <t>23073 Stephen Mills Suite 599
West Stacey, NM 34083</t>
  </si>
  <si>
    <t>296.932.5181x639</t>
  </si>
  <si>
    <t>brentschwartz@example.com</t>
  </si>
  <si>
    <t>Teresa Sims</t>
  </si>
  <si>
    <t>719 Stephenson Square
Port Christophershire, NV 96081</t>
  </si>
  <si>
    <t>(953)288-8734</t>
  </si>
  <si>
    <t>sheilacochran@example.org</t>
  </si>
  <si>
    <t>Diana Ortiz</t>
  </si>
  <si>
    <t>5720 Wilkerson Vista
New Michael, OH 77820</t>
  </si>
  <si>
    <t>139.967.1023x5092</t>
  </si>
  <si>
    <t>dyoung@example.com</t>
  </si>
  <si>
    <t>Eric Krause</t>
  </si>
  <si>
    <t>44615 Rose Court
East Alexport, WA 19682</t>
  </si>
  <si>
    <t>125-156-2871x41075</t>
  </si>
  <si>
    <t>vlewis@example.com</t>
  </si>
  <si>
    <t>Veronica Jackson</t>
  </si>
  <si>
    <t>718 Lewis Branch Suite 693
Lake Austin, VT 95159</t>
  </si>
  <si>
    <t>001-077-962-5487</t>
  </si>
  <si>
    <t>vgarza@example.org</t>
  </si>
  <si>
    <t>Kara Russell</t>
  </si>
  <si>
    <t>7724 Oliver Rapids Apt. 743
Mullenfort, KS 12286</t>
  </si>
  <si>
    <t>+1-883-958-0339x165</t>
  </si>
  <si>
    <t>nathanielhernandez@example.org</t>
  </si>
  <si>
    <t>Yolanda Lopez</t>
  </si>
  <si>
    <t>548 Young Port
North Amy, VT 25414</t>
  </si>
  <si>
    <t>001-476-812-0906x50609</t>
  </si>
  <si>
    <t>grantchristina@example.net</t>
  </si>
  <si>
    <t>Dana Bonilla</t>
  </si>
  <si>
    <t>51036 Michael Mission
Butlerview, ND 35636</t>
  </si>
  <si>
    <t>(175)506-4180x7754</t>
  </si>
  <si>
    <t>wrobinson@example.net</t>
  </si>
  <si>
    <t>Stacy Wilson</t>
  </si>
  <si>
    <t>7468 Andrew Fields Suite 395
West Anna, MN 70992</t>
  </si>
  <si>
    <t>043.194.2222</t>
  </si>
  <si>
    <t>christian32@example.com</t>
  </si>
  <si>
    <t>Joseph Gonzalez</t>
  </si>
  <si>
    <t>954 Trevino Course Suite 574
North Mindy, PA 58795</t>
  </si>
  <si>
    <t>241.054.3913x4231</t>
  </si>
  <si>
    <t>hwang@example.org</t>
  </si>
  <si>
    <t>Savannah Mcknight</t>
  </si>
  <si>
    <t>3301 Lauren Island
Smithshire, MD 69983</t>
  </si>
  <si>
    <t>222.723.0976x640</t>
  </si>
  <si>
    <t>calvin53@example.net</t>
  </si>
  <si>
    <t>Stacey Chen</t>
  </si>
  <si>
    <t>9492 Ortega Landing Suite 299
Thorntonburgh, GA 00914</t>
  </si>
  <si>
    <t>486.265.0750</t>
  </si>
  <si>
    <t>tgriffin@example.com</t>
  </si>
  <si>
    <t>Angel Fuentes MD</t>
  </si>
  <si>
    <t>4263 Morton Lakes
West Timothyville, MS 17967</t>
  </si>
  <si>
    <t>(971)681-7107x440</t>
  </si>
  <si>
    <t>phillip78@example.com</t>
  </si>
  <si>
    <t>Brooke Hernandez</t>
  </si>
  <si>
    <t>60864 Elizabeth Islands Suite 689
Williamsport, ND 71750</t>
  </si>
  <si>
    <t>893.204.1430</t>
  </si>
  <si>
    <t>arellanovictor@example.com</t>
  </si>
  <si>
    <t>Terry Murillo</t>
  </si>
  <si>
    <t>36510 Richards Stravenue
North Andrewburgh, WV 63864</t>
  </si>
  <si>
    <t>(477)572-5426x1457</t>
  </si>
  <si>
    <t>oberg@example.net</t>
  </si>
  <si>
    <t>Megan Maldonado</t>
  </si>
  <si>
    <t>486 Robert Skyway Suite 740
Edwardsmouth, IA 57783</t>
  </si>
  <si>
    <t>025-796-6166x40803</t>
  </si>
  <si>
    <t>melanie64@example.net</t>
  </si>
  <si>
    <t>Charles Rhodes</t>
  </si>
  <si>
    <t>567 Harrell Parkway
West Christy, MI 88002</t>
  </si>
  <si>
    <t>001-730-915-6551x312</t>
  </si>
  <si>
    <t>kjohnson@example.com</t>
  </si>
  <si>
    <t>Ryan Sandoval</t>
  </si>
  <si>
    <t>76427 Jamie Bridge Apt. 846
East Robert, ND 98917</t>
  </si>
  <si>
    <t>001-719-517-2294x044</t>
  </si>
  <si>
    <t>alexandermurillo@example.org</t>
  </si>
  <si>
    <t>Aaron Lambert</t>
  </si>
  <si>
    <t>424 Duncan Mills Apt. 330
Huffchester, CO 82934</t>
  </si>
  <si>
    <t>(200)883-6744x44934</t>
  </si>
  <si>
    <t>madisonbeck@example.net</t>
  </si>
  <si>
    <t>Andrew Olson</t>
  </si>
  <si>
    <t>8864 Thomas Squares
West Brianbury, CT 24219</t>
  </si>
  <si>
    <t>+1-672-142-3005x585</t>
  </si>
  <si>
    <t>sydney89@example.com</t>
  </si>
  <si>
    <t>Ryan Harrison</t>
  </si>
  <si>
    <t>80948 Paula Forge Suite 228
Kellyfurt, HI 47569</t>
  </si>
  <si>
    <t>ryanlaura@example.net</t>
  </si>
  <si>
    <t>Vincent Church</t>
  </si>
  <si>
    <t>75881 Amanda Cliff Suite 327
Smithshire, RI 37442</t>
  </si>
  <si>
    <t>393.585.6182</t>
  </si>
  <si>
    <t>handerson@example.net</t>
  </si>
  <si>
    <t>36127 Ramirez Walks Suite 777
Lake Garyshire, WA 38618</t>
  </si>
  <si>
    <t>047-899-5494</t>
  </si>
  <si>
    <t>fwashington@example.net</t>
  </si>
  <si>
    <t>Lance Taylor</t>
  </si>
  <si>
    <t>41703 Cruz Rue
Alexanderberg, NC 82495</t>
  </si>
  <si>
    <t>175.844.0801</t>
  </si>
  <si>
    <t>wwalters@example.com</t>
  </si>
  <si>
    <t>Chad Reed</t>
  </si>
  <si>
    <t>518 Victoria Crossing
Cummingsport, RI 57470</t>
  </si>
  <si>
    <t>+1-679-550-1621x76278</t>
  </si>
  <si>
    <t>uwalker@example.net</t>
  </si>
  <si>
    <t>Steven Forbes</t>
  </si>
  <si>
    <t>229 Benjamin Stream Suite 848
Toddmouth, RI 08909</t>
  </si>
  <si>
    <t>+1-986-036-2568x831</t>
  </si>
  <si>
    <t>matthewschristopher@example.net</t>
  </si>
  <si>
    <t>Rhonda Murphy</t>
  </si>
  <si>
    <t>52296 Beck Lodge
Lake Cassandrahaven, AK 52401</t>
  </si>
  <si>
    <t>688-701-1834x984</t>
  </si>
  <si>
    <t>sharonsoto@example.com</t>
  </si>
  <si>
    <t>Phillip Martin</t>
  </si>
  <si>
    <t>55178 Margaret Falls Suite 666
Lake Eric, MO 45511</t>
  </si>
  <si>
    <t>649.455.6128</t>
  </si>
  <si>
    <t>tammy60@example.org</t>
  </si>
  <si>
    <t>Thomas Gross</t>
  </si>
  <si>
    <t>660 Hunt Highway Suite 870
Hartport, IL 82466</t>
  </si>
  <si>
    <t>772.709.2202x3704</t>
  </si>
  <si>
    <t>jdavis@example.org</t>
  </si>
  <si>
    <t>Lawrence Anderson</t>
  </si>
  <si>
    <t>5773 Payne Rue
Lake Linda, GA 72648</t>
  </si>
  <si>
    <t>+1-304-612-6119x8618</t>
  </si>
  <si>
    <t>andrewmedina@example.org</t>
  </si>
  <si>
    <t>Hailey Brown</t>
  </si>
  <si>
    <t>53328 Campbell Brook Apt. 097
Port Sharonfurt, NV 22127</t>
  </si>
  <si>
    <t>001-030-881-9085x9469</t>
  </si>
  <si>
    <t>dyermichael@example.org</t>
  </si>
  <si>
    <t>Duane Coleman</t>
  </si>
  <si>
    <t>0621 Dalton Hill Apt. 497
Lake Arielborough, TN 71438</t>
  </si>
  <si>
    <t>(543)095-6797x18916</t>
  </si>
  <si>
    <t>jonathanhall@example.com</t>
  </si>
  <si>
    <t>Ashley Wells</t>
  </si>
  <si>
    <t>342 Wilson Island
Kevinbury, NM 51923</t>
  </si>
  <si>
    <t>maria82@example.com</t>
  </si>
  <si>
    <t>Caitlin Owens</t>
  </si>
  <si>
    <t>226 Rachel Tunnel Apt. 856
Andrewburgh, CO 02057</t>
  </si>
  <si>
    <t>+1-357-090-2894x64267</t>
  </si>
  <si>
    <t>michaelgray@example.com</t>
  </si>
  <si>
    <t>Nancy May</t>
  </si>
  <si>
    <t>593 Palmer Extension Suite 470
South Cynthiafurt, NC 28235</t>
  </si>
  <si>
    <t>(789)171-7169</t>
  </si>
  <si>
    <t>cowankylie@example.com</t>
  </si>
  <si>
    <t>Stacey Arnold</t>
  </si>
  <si>
    <t>06639 George Stream
South Benjamin, NY 94356</t>
  </si>
  <si>
    <t>001-087-426-9720</t>
  </si>
  <si>
    <t>smithjaime@example.org</t>
  </si>
  <si>
    <t>Destiny Williams</t>
  </si>
  <si>
    <t>34062 Butler Radial Apt. 969
West Adam, ID 85420</t>
  </si>
  <si>
    <t>671.262.5308</t>
  </si>
  <si>
    <t>christopher24@example.org</t>
  </si>
  <si>
    <t>Bryan Dominguez</t>
  </si>
  <si>
    <t>1180 Jennifer Isle Suite 212
East Patricia, MS 46204</t>
  </si>
  <si>
    <t>150-891-9240x297</t>
  </si>
  <si>
    <t>katherine68@example.com</t>
  </si>
  <si>
    <t>Benjamin Vasquez</t>
  </si>
  <si>
    <t>6659 James Ports
Davidshire, MT 28583</t>
  </si>
  <si>
    <t>+1-379-233-5194x071</t>
  </si>
  <si>
    <t>hwilliams@example.com</t>
  </si>
  <si>
    <t>Albert Lucero</t>
  </si>
  <si>
    <t>202 Montgomery Orchard Apt. 662
Alexachester, MS 95678</t>
  </si>
  <si>
    <t>736-671-0948x8848</t>
  </si>
  <si>
    <t>hbass@example.net</t>
  </si>
  <si>
    <t>Kirk Grimes</t>
  </si>
  <si>
    <t>46150 Lee Prairie
Caitlinland, WV 43268</t>
  </si>
  <si>
    <t>001-486-573-3730x299</t>
  </si>
  <si>
    <t>catherine77@example.org</t>
  </si>
  <si>
    <t>John Huerta</t>
  </si>
  <si>
    <t>373 Roth Corners Suite 063
Snyderstad, GA 05720</t>
  </si>
  <si>
    <t>393-293-1943x2194</t>
  </si>
  <si>
    <t>pricetracy@example.org</t>
  </si>
  <si>
    <t>Dana Lopez</t>
  </si>
  <si>
    <t>4581 Martin Wells Suite 994
Thompsonburgh, RI 05498</t>
  </si>
  <si>
    <t>001-987-143-0458x82779</t>
  </si>
  <si>
    <t>richard99@example.net</t>
  </si>
  <si>
    <t>Katherine Washington</t>
  </si>
  <si>
    <t>927 Thompson Squares Suite 995
East Kaitlynton, TX 79896</t>
  </si>
  <si>
    <t>502-089-6517x04109</t>
  </si>
  <si>
    <t>jgomez@example.net</t>
  </si>
  <si>
    <t>Richard Bennett</t>
  </si>
  <si>
    <t>24291 Rivers Port Suite 078
Port Christianbury, ID 28259</t>
  </si>
  <si>
    <t>+1-845-320-0580x47457</t>
  </si>
  <si>
    <t>gcohen@example.com</t>
  </si>
  <si>
    <t>Kelly Robinson</t>
  </si>
  <si>
    <t>7833 Brandi Trail Apt. 107
West Bryan, AL 01035</t>
  </si>
  <si>
    <t>945-128-7781</t>
  </si>
  <si>
    <t>tina90@example.com</t>
  </si>
  <si>
    <t>Dr. Michael Thompson</t>
  </si>
  <si>
    <t>291 Castillo Ways Suite 272
Rogerview, WA 30537</t>
  </si>
  <si>
    <t>lvance@example.net</t>
  </si>
  <si>
    <t>Anthony Carey DDS</t>
  </si>
  <si>
    <t>5496 Shelby Underpass
New James, WY 15006</t>
  </si>
  <si>
    <t>160-295-9057</t>
  </si>
  <si>
    <t>lauren69@example.net</t>
  </si>
  <si>
    <t>Calvin Mathis</t>
  </si>
  <si>
    <t>384 Perez Ridge Apt. 627
Garciatown, CO 67634</t>
  </si>
  <si>
    <t>564-318-1177</t>
  </si>
  <si>
    <t>anthony49@example.com</t>
  </si>
  <si>
    <t>Alexis Faulkner</t>
  </si>
  <si>
    <t>2708 Brandon Fork
Wrightborough, NM 28382</t>
  </si>
  <si>
    <t>glennroberts@example.net</t>
  </si>
  <si>
    <t>Brittany Walker</t>
  </si>
  <si>
    <t>USS Robinson
FPO AP 48024</t>
  </si>
  <si>
    <t>287.855.6022x587</t>
  </si>
  <si>
    <t>stephanie08@example.com</t>
  </si>
  <si>
    <t>Maria Salinas</t>
  </si>
  <si>
    <t>071 Luna Ranch Apt. 859
Lake Beverly, VT 53478</t>
  </si>
  <si>
    <t>400-218-0038</t>
  </si>
  <si>
    <t>lfreeman@example.org</t>
  </si>
  <si>
    <t>Denise Williams</t>
  </si>
  <si>
    <t>4729 Ramos Club
West Tonyahaven, OR 19400</t>
  </si>
  <si>
    <t>(548)319-8482x010</t>
  </si>
  <si>
    <t>peterevans@example.org</t>
  </si>
  <si>
    <t>Ronald Alvarez</t>
  </si>
  <si>
    <t>99547 John Junction
West Joshuaborough, DE 42703</t>
  </si>
  <si>
    <t>erikflores@example.com</t>
  </si>
  <si>
    <t>Cristian Soto</t>
  </si>
  <si>
    <t>880 April Groves
Martinezfort, DC 10105</t>
  </si>
  <si>
    <t>001-279-427-6373</t>
  </si>
  <si>
    <t>jacobhouston@example.net</t>
  </si>
  <si>
    <t>James Taylor MD</t>
  </si>
  <si>
    <t>22833 Maria Ramp Suite 202
Brittanyberg, FL 11478</t>
  </si>
  <si>
    <t>532.914.6674x51241</t>
  </si>
  <si>
    <t>susan07@example.com</t>
  </si>
  <si>
    <t>Terry Anderson</t>
  </si>
  <si>
    <t>016 Martin Park Apt. 046
Davidside, AL 14021</t>
  </si>
  <si>
    <t>092.576.1793x441</t>
  </si>
  <si>
    <t>mstephenson@example.net</t>
  </si>
  <si>
    <t>Richard Reynolds</t>
  </si>
  <si>
    <t>844 Amy Ridges
Rosalesville, MS 70368</t>
  </si>
  <si>
    <t>rterry@example.org</t>
  </si>
  <si>
    <t>James Smith</t>
  </si>
  <si>
    <t>215 Robert Port Suite 267
Lake Michaelville, HI 66338</t>
  </si>
  <si>
    <t>+1-331-600-9214x256</t>
  </si>
  <si>
    <t>vanessa22@example.net</t>
  </si>
  <si>
    <t>PSC 6533, Box 4816
APO AP 03622</t>
  </si>
  <si>
    <t>001-368-149-4425x9699</t>
  </si>
  <si>
    <t>melendezandrea@example.org</t>
  </si>
  <si>
    <t>Juan Raymond</t>
  </si>
  <si>
    <t>6840 David Walks Suite 693
South Frederickton, AZ 90177</t>
  </si>
  <si>
    <t>+1-858-752-8148x4199</t>
  </si>
  <si>
    <t>david18@example.net</t>
  </si>
  <si>
    <t>Douglas Morgan</t>
  </si>
  <si>
    <t>PSC 0172, Box 5638
APO AE 72076</t>
  </si>
  <si>
    <t>022.729.9118x3115</t>
  </si>
  <si>
    <t>zachary90@example.net</t>
  </si>
  <si>
    <t>Samantha Mendoza</t>
  </si>
  <si>
    <t>2697 Young Inlet
South Sara, CT 06634</t>
  </si>
  <si>
    <t>372-739-7267</t>
  </si>
  <si>
    <t>gary79@example.net</t>
  </si>
  <si>
    <t>Tina Jackson</t>
  </si>
  <si>
    <t>04779 Green Prairie
Port Jodymouth, NC 56279</t>
  </si>
  <si>
    <t>609-865-8979</t>
  </si>
  <si>
    <t>rubendavis@example.net</t>
  </si>
  <si>
    <t>Heather Coleman</t>
  </si>
  <si>
    <t>91285 Burns Keys Apt. 671
Flynnview, MT 33469</t>
  </si>
  <si>
    <t>504.135.5035x075</t>
  </si>
  <si>
    <t>joneskristin@example.org</t>
  </si>
  <si>
    <t>Timothy Blake</t>
  </si>
  <si>
    <t>715 Romero Ville
West Gina, CT 29507</t>
  </si>
  <si>
    <t>941-270-6927x3606</t>
  </si>
  <si>
    <t>grussell@example.com</t>
  </si>
  <si>
    <t>9369 Tucker Roads Suite 079
East Aaron, MD 97457</t>
  </si>
  <si>
    <t>+1-827-274-1757x023</t>
  </si>
  <si>
    <t>acallahan@example.net</t>
  </si>
  <si>
    <t>Lori Campos</t>
  </si>
  <si>
    <t>70611 Thomas Loop
North Michaelside, CA 92370</t>
  </si>
  <si>
    <t>piercehenry@example.net</t>
  </si>
  <si>
    <t>Charles Moody</t>
  </si>
  <si>
    <t>26280 Dorothy Trail Apt. 420
Debbiestad, SD 36337</t>
  </si>
  <si>
    <t>+1-352-516-3319x45294</t>
  </si>
  <si>
    <t>lisayu@example.net</t>
  </si>
  <si>
    <t>Kelly Montoya</t>
  </si>
  <si>
    <t>360 Benjamin Mountain
Lake Marc, MD 16374</t>
  </si>
  <si>
    <t>001-506-453-2591</t>
  </si>
  <si>
    <t>sarah26@example.net</t>
  </si>
  <si>
    <t>Joshua Ramirez DDS</t>
  </si>
  <si>
    <t>4878 Patricia Cove Suite 279
Craigmouth, ND 37458</t>
  </si>
  <si>
    <t>001-593-065-3025</t>
  </si>
  <si>
    <t>taylorsmith@example.org</t>
  </si>
  <si>
    <t>Casey Mcintyre</t>
  </si>
  <si>
    <t>661 Fuller Common Apt. 638
Jenniferfurt, CO 46958</t>
  </si>
  <si>
    <t>786-798-7160x75614</t>
  </si>
  <si>
    <t>jennifer44@example.org</t>
  </si>
  <si>
    <t>Sharon Weaver</t>
  </si>
  <si>
    <t>048 Kelly Plaza
South Briana, GA 22891</t>
  </si>
  <si>
    <t>222.152.7873</t>
  </si>
  <si>
    <t>mitchell24@example.org</t>
  </si>
  <si>
    <t>Justin Lara</t>
  </si>
  <si>
    <t>906 Roberts Ports
Gonzalezville, HI 28435</t>
  </si>
  <si>
    <t>920-486-6104</t>
  </si>
  <si>
    <t>krobinson@example.com</t>
  </si>
  <si>
    <t>Teresa Williams</t>
  </si>
  <si>
    <t>8812 Jennifer Springs
East Amberborough, MO 69472</t>
  </si>
  <si>
    <t>183.924.1740x64923</t>
  </si>
  <si>
    <t>wgoodman@example.net</t>
  </si>
  <si>
    <t>Jason Fitzgerald</t>
  </si>
  <si>
    <t>653 Harold Inlet Suite 457
Cassandrastad, RI 51270</t>
  </si>
  <si>
    <t>001-325-163-1362x488</t>
  </si>
  <si>
    <t>crystalmullins@example.net</t>
  </si>
  <si>
    <t>Robert Tran</t>
  </si>
  <si>
    <t>085 Michael Station Apt. 234
Alexandrachester, TX 03512</t>
  </si>
  <si>
    <t>megan89@example.net</t>
  </si>
  <si>
    <t>Brett Wright</t>
  </si>
  <si>
    <t>212 Rhodes Villages Apt. 507
South Christineberg, TX 16226</t>
  </si>
  <si>
    <t>294.029.8698x54708</t>
  </si>
  <si>
    <t>karenhamilton@example.org</t>
  </si>
  <si>
    <t>Joseph Blair</t>
  </si>
  <si>
    <t>66495 Jason Tunnel Apt. 672
Port Jackstad, KS 01286</t>
  </si>
  <si>
    <t>610-028-5308x7527</t>
  </si>
  <si>
    <t>dbean@example.com</t>
  </si>
  <si>
    <t>Joshua Hammond</t>
  </si>
  <si>
    <t>76727 Jesse Terrace
East Amystad, WI 23943</t>
  </si>
  <si>
    <t>945-736-4557</t>
  </si>
  <si>
    <t>nicholas55@example.org</t>
  </si>
  <si>
    <t>Theodore Elliott</t>
  </si>
  <si>
    <t>81570 Rachel Haven
Alyssatown, VT 83982</t>
  </si>
  <si>
    <t>(868)737-2150x7562</t>
  </si>
  <si>
    <t>donald83@example.net</t>
  </si>
  <si>
    <t>Melinda Davis</t>
  </si>
  <si>
    <t>899 Medina Turnpike
Kimberlyberg, MD 06462</t>
  </si>
  <si>
    <t>(543)921-7501</t>
  </si>
  <si>
    <t>perkinsmichael@example.net</t>
  </si>
  <si>
    <t>Jeanne Conway</t>
  </si>
  <si>
    <t>981 Nelson Pass
Port Zachary, ID 40370</t>
  </si>
  <si>
    <t>920-147-2004</t>
  </si>
  <si>
    <t>james42@example.net</t>
  </si>
  <si>
    <t>Michael Gray</t>
  </si>
  <si>
    <t>Unit 3548 Box 6052
DPO AE 66973</t>
  </si>
  <si>
    <t>(373)282-3850</t>
  </si>
  <si>
    <t>iyoung@example.com</t>
  </si>
  <si>
    <t>Erin Weber</t>
  </si>
  <si>
    <t>3669 William Manors Suite 814
Royhaven, TX 97823</t>
  </si>
  <si>
    <t>(230)718-0391x237</t>
  </si>
  <si>
    <t>katie58@example.net</t>
  </si>
  <si>
    <t>Heather Yoder</t>
  </si>
  <si>
    <t>424 Holt Inlet
Millerstad, CA 25496</t>
  </si>
  <si>
    <t>734-117-1630x13230</t>
  </si>
  <si>
    <t>james50@example.com</t>
  </si>
  <si>
    <t>Krista Miller</t>
  </si>
  <si>
    <t>82536 Baxter Mall
Jorgechester, FL 46298</t>
  </si>
  <si>
    <t>(141)432-5164x382</t>
  </si>
  <si>
    <t>hillgeorge@example.net</t>
  </si>
  <si>
    <t>Philip Lopez</t>
  </si>
  <si>
    <t>94680 Barnes Point Suite 114
Dianeport, OH 70179</t>
  </si>
  <si>
    <t>833.068.8367</t>
  </si>
  <si>
    <t>wangshawn@example.org</t>
  </si>
  <si>
    <t>Rebecca Hodge</t>
  </si>
  <si>
    <t>02636 Gilbert Greens
Lake Ashleyburgh, UT 32386</t>
  </si>
  <si>
    <t>193.065.8608</t>
  </si>
  <si>
    <t>Robert White</t>
  </si>
  <si>
    <t>8586 Jeffery Creek Suite 502
North Crystal, WA 56026</t>
  </si>
  <si>
    <t>(505)237-2744</t>
  </si>
  <si>
    <t>karen24@example.org</t>
  </si>
  <si>
    <t>Amanda Jacobson</t>
  </si>
  <si>
    <t>05796 Rivera Groves
Cooperfort, IL 31450</t>
  </si>
  <si>
    <t>+1-440-755-5442x299</t>
  </si>
  <si>
    <t>stephensdavid@example.org</t>
  </si>
  <si>
    <t>Brandon Hayes</t>
  </si>
  <si>
    <t>771 Kennedy Cliff Suite 559
Michaelview, ID 58251</t>
  </si>
  <si>
    <t>brownryan@example.com</t>
  </si>
  <si>
    <t>Sean Abbott</t>
  </si>
  <si>
    <t>4058 Michelle Divide
Katherineburgh, HI 48783</t>
  </si>
  <si>
    <t>(799)375-1567x2496</t>
  </si>
  <si>
    <t>thomastimothy@example.org</t>
  </si>
  <si>
    <t>Stephen Tanner</t>
  </si>
  <si>
    <t>Unit 0768 Box 7148
DPO AA 16682</t>
  </si>
  <si>
    <t>389.410.9020</t>
  </si>
  <si>
    <t>victoria77@example.net</t>
  </si>
  <si>
    <t>Linda Schneider</t>
  </si>
  <si>
    <t>Unit 7078 Box 5434
DPO AE 40802</t>
  </si>
  <si>
    <t>001-975-099-4840x620</t>
  </si>
  <si>
    <t>lisajohnson@example.org</t>
  </si>
  <si>
    <t>Todd Dixon</t>
  </si>
  <si>
    <t>80062 Sharon Isle
West Chris, ME 30888</t>
  </si>
  <si>
    <t>+1-281-865-1521x11075</t>
  </si>
  <si>
    <t>gmiller@example.net</t>
  </si>
  <si>
    <t>Paul Jones</t>
  </si>
  <si>
    <t>661 Joshua Pike Apt. 771
Port Haley, SD 63638</t>
  </si>
  <si>
    <t>950.059.4818</t>
  </si>
  <si>
    <t>eric44@example.com</t>
  </si>
  <si>
    <t>Anita Callahan</t>
  </si>
  <si>
    <t>2604 Brenda Track
Port Jonathan, IL 96399</t>
  </si>
  <si>
    <t>lewisrobert@example.org</t>
  </si>
  <si>
    <t>Jessica Waters</t>
  </si>
  <si>
    <t>64632 Allen Coves
Fosterland, TX 19504</t>
  </si>
  <si>
    <t>643.361.2601x97562</t>
  </si>
  <si>
    <t>james45@example.org</t>
  </si>
  <si>
    <t>Chad Rodriguez</t>
  </si>
  <si>
    <t>058 Hicks Port Apt. 681
Sarahshire, ND 98838</t>
  </si>
  <si>
    <t>+1-387-452-4017x6206</t>
  </si>
  <si>
    <t>clarkandrew@example.net</t>
  </si>
  <si>
    <t>Gregory Riley</t>
  </si>
  <si>
    <t>9379 Andrews Mountains
Lake Tiffanyshire, WI 68872</t>
  </si>
  <si>
    <t>481.878.2125</t>
  </si>
  <si>
    <t>greenjacqueline@example.com</t>
  </si>
  <si>
    <t>Ray Kelly</t>
  </si>
  <si>
    <t>9283 Carrie Plaza Apt. 326
Davidsonport, NC 81509</t>
  </si>
  <si>
    <t>001-305-766-9779x778</t>
  </si>
  <si>
    <t>ydelacruz@example.net</t>
  </si>
  <si>
    <t>Lauren Thomas</t>
  </si>
  <si>
    <t>2518 Jonathan Landing
East Melissa, RI 86536</t>
  </si>
  <si>
    <t>815-709-9526</t>
  </si>
  <si>
    <t>staffordwilliam@example.org</t>
  </si>
  <si>
    <t>Elizabeth Schmidt</t>
  </si>
  <si>
    <t>197 Bush Freeway Suite 702
Whiteland, ND 74908</t>
  </si>
  <si>
    <t>454-671-1681x2284</t>
  </si>
  <si>
    <t>terryandrea@example.org</t>
  </si>
  <si>
    <t>Tricia Myers</t>
  </si>
  <si>
    <t>58122 Perkins Islands Suite 843
Gardnerside, MI 76744</t>
  </si>
  <si>
    <t>+1-092-083-0936x16164</t>
  </si>
  <si>
    <t>jamescoleman@example.net</t>
  </si>
  <si>
    <t>Matthew Brown</t>
  </si>
  <si>
    <t>21722 Bryan Stravenue Suite 893
New Marc, WV 61780</t>
  </si>
  <si>
    <t>873.119.1621x40380</t>
  </si>
  <si>
    <t>jeffreypatel@example.net</t>
  </si>
  <si>
    <t>Lisa Harris</t>
  </si>
  <si>
    <t>42215 Andrea Extensions
Perezborough, OH 53510</t>
  </si>
  <si>
    <t>457.887.8243x938</t>
  </si>
  <si>
    <t>mariastrong@example.com</t>
  </si>
  <si>
    <t>Vincent Davis</t>
  </si>
  <si>
    <t>310 Matthew Dale Suite 482
East Brandon, MO 06186</t>
  </si>
  <si>
    <t>651.310.6010x43180</t>
  </si>
  <si>
    <t>eking@example.org</t>
  </si>
  <si>
    <t>Sabrina Turner</t>
  </si>
  <si>
    <t>26478 Molina Neck
Adamsmouth, NC 38818</t>
  </si>
  <si>
    <t>673.804.4860x0706</t>
  </si>
  <si>
    <t>staceyscott@example.org</t>
  </si>
  <si>
    <t>Levi Huynh</t>
  </si>
  <si>
    <t>31163 John Parks Suite 951
East Emilyborough, ID 95097</t>
  </si>
  <si>
    <t>829-971-9591x535</t>
  </si>
  <si>
    <t>watsontimothy@example.org</t>
  </si>
  <si>
    <t>Wendy Thomas</t>
  </si>
  <si>
    <t>91011 Justin Course
Garnerstad, NY 54171</t>
  </si>
  <si>
    <t>001-427-517-9333x37182</t>
  </si>
  <si>
    <t>deniseskinner@example.net</t>
  </si>
  <si>
    <t>Kyle Nelson</t>
  </si>
  <si>
    <t>644 Wells Gateway
Mckinneytown, AR 19634</t>
  </si>
  <si>
    <t>(096)049-0933x655</t>
  </si>
  <si>
    <t>uhartman@example.net</t>
  </si>
  <si>
    <t>Linda Walker</t>
  </si>
  <si>
    <t>4840 Clark Garden Apt. 374
Medinaberg, NV 23593</t>
  </si>
  <si>
    <t>950-772-2184x68695</t>
  </si>
  <si>
    <t>katrinabrown@example.net</t>
  </si>
  <si>
    <t>Lindsey Thomas</t>
  </si>
  <si>
    <t>6647 John Plains Apt. 546
North Rachelborough, MO 31690</t>
  </si>
  <si>
    <t>226.920.4810</t>
  </si>
  <si>
    <t>qgarcia@example.org</t>
  </si>
  <si>
    <t>Kathleen Love</t>
  </si>
  <si>
    <t>686 Jennings Station Apt. 703
Trujilloside, NJ 85148</t>
  </si>
  <si>
    <t>(458)568-0717x560</t>
  </si>
  <si>
    <t>amays@example.org</t>
  </si>
  <si>
    <t>Valerie Malone</t>
  </si>
  <si>
    <t>4493 Michael Mills
Scottchester, CO 75613</t>
  </si>
  <si>
    <t>davidsmith@example.org</t>
  </si>
  <si>
    <t>Peter Hunter</t>
  </si>
  <si>
    <t>4851 Moore Cliffs
West John, OK 64667</t>
  </si>
  <si>
    <t>(628)122-5332</t>
  </si>
  <si>
    <t>ykeller@example.com</t>
  </si>
  <si>
    <t>Ian Jackson</t>
  </si>
  <si>
    <t>6599 Rojas Cape Apt. 565
East Rita, SC 04949</t>
  </si>
  <si>
    <t>matthewblake@example.org</t>
  </si>
  <si>
    <t>David Roach</t>
  </si>
  <si>
    <t>9123 Kristin Falls
Port Susanport, CA 01995</t>
  </si>
  <si>
    <t>+1-862-650-7405x1173</t>
  </si>
  <si>
    <t>williamsbarbara@example.org</t>
  </si>
  <si>
    <t>Susan Hansen</t>
  </si>
  <si>
    <t>06246 Boyd Walks
Williamsland, GA 08347</t>
  </si>
  <si>
    <t>001-028-724-4767x4908</t>
  </si>
  <si>
    <t>ccarson@example.org</t>
  </si>
  <si>
    <t>John Arellano</t>
  </si>
  <si>
    <t>871 Michael Mill
West Teresa, NC 74857</t>
  </si>
  <si>
    <t>001-718-154-7037</t>
  </si>
  <si>
    <t>orichardson@example.org</t>
  </si>
  <si>
    <t>Jason Church</t>
  </si>
  <si>
    <t>Unit 5089 Box 4707
DPO AP 59938</t>
  </si>
  <si>
    <t>(019)215-6748x78780</t>
  </si>
  <si>
    <t>yglenn@example.net</t>
  </si>
  <si>
    <t>Matthew Cervantes</t>
  </si>
  <si>
    <t>13853 Bennett Street Suite 538
Jacksonmouth, KY 68234</t>
  </si>
  <si>
    <t>443.546.4091x47518</t>
  </si>
  <si>
    <t>robertwalsh@example.net</t>
  </si>
  <si>
    <t>Tina Thomas</t>
  </si>
  <si>
    <t>53882 Townsend Shoal
Michaelmouth, ND 99667</t>
  </si>
  <si>
    <t>621.255.6193</t>
  </si>
  <si>
    <t>wesley21@example.net</t>
  </si>
  <si>
    <t>Jesse Brown</t>
  </si>
  <si>
    <t>97238 Emily Port
Seanville, WV 34934</t>
  </si>
  <si>
    <t>001-605-899-5278x391</t>
  </si>
  <si>
    <t>stephenriley@example.net</t>
  </si>
  <si>
    <t>Ashley Thompson</t>
  </si>
  <si>
    <t>99805 Ashley Courts Suite 502
East Laurie, VT 08799</t>
  </si>
  <si>
    <t>709-866-9743x84462</t>
  </si>
  <si>
    <t>paul63@example.com</t>
  </si>
  <si>
    <t>Ashlee Weaver</t>
  </si>
  <si>
    <t>04718 Jennifer Harbors Suite 984
Riveraberg, NC 18689</t>
  </si>
  <si>
    <t>149.930.2109x507</t>
  </si>
  <si>
    <t>katherine91@example.com</t>
  </si>
  <si>
    <t>Kirsten Wilson</t>
  </si>
  <si>
    <t>8294 Marks Vista
West Jessicatown, PA 66895</t>
  </si>
  <si>
    <t>000.926.1773</t>
  </si>
  <si>
    <t>richardmontgomery@example.com</t>
  </si>
  <si>
    <t>Mr. Ronald Guerrero</t>
  </si>
  <si>
    <t>Unit 2493 Box 3759
DPO AE 90190</t>
  </si>
  <si>
    <t>001-026-6628</t>
  </si>
  <si>
    <t>inash@example.com</t>
  </si>
  <si>
    <t>Philip Curtis</t>
  </si>
  <si>
    <t>7703 Wayne Route
Alexisfurt, TX 70101</t>
  </si>
  <si>
    <t>xedwards@example.org</t>
  </si>
  <si>
    <t>Thomas Holt</t>
  </si>
  <si>
    <t>93823 Christopher Vista Apt. 637
Robertton, FL 78761</t>
  </si>
  <si>
    <t>(584)813-1866x3597</t>
  </si>
  <si>
    <t>kennedyanthony@example.net</t>
  </si>
  <si>
    <t>Melissa Lopez MD</t>
  </si>
  <si>
    <t>379 Jones Throughway Apt. 319
Annborough, IL 71810</t>
  </si>
  <si>
    <t>+1-228-010-4062x198</t>
  </si>
  <si>
    <t>andrew04@example.com</t>
  </si>
  <si>
    <t>Thomas Berg</t>
  </si>
  <si>
    <t>887 Rivera Prairie Suite 815
Georgeview, VA 57567</t>
  </si>
  <si>
    <t>536.990.4264x3920</t>
  </si>
  <si>
    <t>uwhite@example.org</t>
  </si>
  <si>
    <t>Elizabeth Phillips</t>
  </si>
  <si>
    <t>1131 Jeffrey Skyway
South Timothyville, AR 02022</t>
  </si>
  <si>
    <t>101-759-8302</t>
  </si>
  <si>
    <t>bcamacho@example.org</t>
  </si>
  <si>
    <t>Maureen Calhoun</t>
  </si>
  <si>
    <t>279 Brandon Isle Suite 525
Natalieville, CO 87567</t>
  </si>
  <si>
    <t>gordonrebekah@example.com</t>
  </si>
  <si>
    <t>Mr. William Wilkinson</t>
  </si>
  <si>
    <t>2338 Johns Orchard Suite 250
Hessberg, NV 14819</t>
  </si>
  <si>
    <t>+1-256-220-2782x270</t>
  </si>
  <si>
    <t>peter00@example.com</t>
  </si>
  <si>
    <t>Steven Estrada</t>
  </si>
  <si>
    <t>3872 Amy Lodge Suite 717
Kathrynburgh, KY 36253</t>
  </si>
  <si>
    <t>824.148.5862x07503</t>
  </si>
  <si>
    <t>yharris@example.net</t>
  </si>
  <si>
    <t>Carrie Molina</t>
  </si>
  <si>
    <t>21540 Mccarty Mews
Lucaston, WA 79305</t>
  </si>
  <si>
    <t>pattersonstephen@example.com</t>
  </si>
  <si>
    <t>George Christian</t>
  </si>
  <si>
    <t>920 Allen Trail
Mendozashire, MI 84231</t>
  </si>
  <si>
    <t>+1-678-523-3579x70790</t>
  </si>
  <si>
    <t>charles63@example.com</t>
  </si>
  <si>
    <t>Michelle Walker</t>
  </si>
  <si>
    <t>0983 Eric Cove
Deniseton, AK 68488</t>
  </si>
  <si>
    <t>(099)995-0205</t>
  </si>
  <si>
    <t>gibsondavid@example.net</t>
  </si>
  <si>
    <t>8640 Sellers Islands Suite 964
Tiffanystad, NJ 24748</t>
  </si>
  <si>
    <t>christopher39@example.org</t>
  </si>
  <si>
    <t>Alyssa Brown</t>
  </si>
  <si>
    <t>51128 Bradford Court Apt. 593
New Jacqueline, MA 21470</t>
  </si>
  <si>
    <t>399.503.8544x5855</t>
  </si>
  <si>
    <t>amanda37@example.net</t>
  </si>
  <si>
    <t>Lindsey Smith</t>
  </si>
  <si>
    <t>967 Klein Rapids Apt. 610
East Justintown, MN 17956</t>
  </si>
  <si>
    <t>+1-236-925-9533x217</t>
  </si>
  <si>
    <t>belltammy@example.net</t>
  </si>
  <si>
    <t>Ronnie Murillo</t>
  </si>
  <si>
    <t>409 Michael Center Apt. 717
West Robertville, AL 35228</t>
  </si>
  <si>
    <t>782-285-9503</t>
  </si>
  <si>
    <t>calvin91@example.net</t>
  </si>
  <si>
    <t>Bradley Santos</t>
  </si>
  <si>
    <t>5996 Courtney Skyway
New Brian, MN 14316</t>
  </si>
  <si>
    <t>(544)141-4044x44892</t>
  </si>
  <si>
    <t>acisneros@example.com</t>
  </si>
  <si>
    <t>Patricia Larson</t>
  </si>
  <si>
    <t>9764 Jeffrey Loaf Apt. 523
New Alexis, WY 30518</t>
  </si>
  <si>
    <t>+1-728-097-5818x4172</t>
  </si>
  <si>
    <t>xkent@example.net</t>
  </si>
  <si>
    <t>Chloe Meyer</t>
  </si>
  <si>
    <t>PSC 8467, Box 2127
APO AP 13693</t>
  </si>
  <si>
    <t>001-104-224-3975x90564</t>
  </si>
  <si>
    <t>vaughanian@example.com</t>
  </si>
  <si>
    <t>Dominic Scott</t>
  </si>
  <si>
    <t>370 Heather Hill
Michelleburgh, WV 64172</t>
  </si>
  <si>
    <t>(092)001-2035</t>
  </si>
  <si>
    <t>alicia64@example.com</t>
  </si>
  <si>
    <t>Sharon Medina</t>
  </si>
  <si>
    <t>7173 Henderson Trafficway Suite 319
North Amandatown, WI 87662</t>
  </si>
  <si>
    <t>(549)040-6475</t>
  </si>
  <si>
    <t>stevenroberts@example.net</t>
  </si>
  <si>
    <t>0166 Jennifer Courts Apt. 746
Lake Toddview, DE 33101</t>
  </si>
  <si>
    <t>jenniferevans@example.net</t>
  </si>
  <si>
    <t>Robert Lane</t>
  </si>
  <si>
    <t>02623 Willis Parkway
Christyport, IL 89989</t>
  </si>
  <si>
    <t>(995)701-5580</t>
  </si>
  <si>
    <t>washingtonmaria@example.org</t>
  </si>
  <si>
    <t>Carl Harrison</t>
  </si>
  <si>
    <t>0657 Fisher Inlet Suite 671
Kaylaville, WV 99047</t>
  </si>
  <si>
    <t>601.470.9549x999</t>
  </si>
  <si>
    <t>morrismelissa@example.com</t>
  </si>
  <si>
    <t>Ryan Bentley</t>
  </si>
  <si>
    <t>7413 Welch Hollow Suite 635
Johnsonmouth, MA 91211</t>
  </si>
  <si>
    <t>(553)279-7564x331</t>
  </si>
  <si>
    <t>jack52@example.net</t>
  </si>
  <si>
    <t>Paul Fields</t>
  </si>
  <si>
    <t>6706 Mary Burgs Apt. 406
Mcbridefort, WA 72285</t>
  </si>
  <si>
    <t>+1-641-061-5202x9956</t>
  </si>
  <si>
    <t>fullerpatrick@example.com</t>
  </si>
  <si>
    <t>Marcus Norton</t>
  </si>
  <si>
    <t>50016 Bonnie Stravenue Suite 120
Fostermouth, GA 45908</t>
  </si>
  <si>
    <t>(997)623-6731x7145</t>
  </si>
  <si>
    <t>chelseapatterson@example.com</t>
  </si>
  <si>
    <t>Sandra Scott</t>
  </si>
  <si>
    <t>0521 Javier Harbors
Lake Edward, NJ 38347</t>
  </si>
  <si>
    <t>+1-747-831-1429x63177</t>
  </si>
  <si>
    <t>william76@example.org</t>
  </si>
  <si>
    <t>Beverly Ball</t>
  </si>
  <si>
    <t>906 Michael Meadow
New Donnaside, LA 69197</t>
  </si>
  <si>
    <t>880-174-5448x710</t>
  </si>
  <si>
    <t>michael68@example.com</t>
  </si>
  <si>
    <t>Linda Velasquez MD</t>
  </si>
  <si>
    <t>18402 Seth Lodge
South Wayneberg, NH 66656</t>
  </si>
  <si>
    <t>001-487-548-7000x86696</t>
  </si>
  <si>
    <t>lamblisa@example.com</t>
  </si>
  <si>
    <t>Timothy Jenkins III</t>
  </si>
  <si>
    <t>PSC 1035, Box 5640
APO AE 44744</t>
  </si>
  <si>
    <t>427-371-2955</t>
  </si>
  <si>
    <t>sarah00@example.net</t>
  </si>
  <si>
    <t>Erika King</t>
  </si>
  <si>
    <t>2725 Benton Trail
Port Samanthafort, KY 60486</t>
  </si>
  <si>
    <t>marshallbrandi@example.net</t>
  </si>
  <si>
    <t>Daniel Love</t>
  </si>
  <si>
    <t>030 Linda Pike
South Michael, MO 28906</t>
  </si>
  <si>
    <t>(767)198-2322</t>
  </si>
  <si>
    <t>matthew17@example.com</t>
  </si>
  <si>
    <t>Alejandro Walters</t>
  </si>
  <si>
    <t>PSC 0827, Box 3456
APO AE 46876</t>
  </si>
  <si>
    <t>740-248-9047</t>
  </si>
  <si>
    <t>todd94@example.com</t>
  </si>
  <si>
    <t>Brittany Kaufman</t>
  </si>
  <si>
    <t>5328 Julia Harbors Apt. 953
Lake Mariatown, IN 08442</t>
  </si>
  <si>
    <t>073-303-5292</t>
  </si>
  <si>
    <t>vanessa61@example.net</t>
  </si>
  <si>
    <t>Jason Li</t>
  </si>
  <si>
    <t>510 Sarah Via Apt. 607
Port Leonard, OR 87962</t>
  </si>
  <si>
    <t>(222)921-7377</t>
  </si>
  <si>
    <t>adamsmary@example.com</t>
  </si>
  <si>
    <t>Daniel Johnson</t>
  </si>
  <si>
    <t>911 Jessica Heights Apt. 023
Lake Ginaborough, AZ 72427</t>
  </si>
  <si>
    <t>001-231-483-0846x747</t>
  </si>
  <si>
    <t>brandon43@example.com</t>
  </si>
  <si>
    <t>Stacy Benitez</t>
  </si>
  <si>
    <t>4929 Chavez Dam Suite 427
South Sierra, SD 35870</t>
  </si>
  <si>
    <t>sphillips@example.org</t>
  </si>
  <si>
    <t>Donna Hamilton</t>
  </si>
  <si>
    <t>1574 Nicole Fields
North Miguelshire, HI 31013</t>
  </si>
  <si>
    <t>001-484-227-8368x8754</t>
  </si>
  <si>
    <t>turnermarc@example.com</t>
  </si>
  <si>
    <t>Rachel Mitchell</t>
  </si>
  <si>
    <t>1172 Lynn Cliff Apt. 911
East Laurafort, SC 85679</t>
  </si>
  <si>
    <t>(471)254-6538x43988</t>
  </si>
  <si>
    <t>bhawkins@example.net</t>
  </si>
  <si>
    <t>Lisa Mathews</t>
  </si>
  <si>
    <t>75297 Monica Trail Apt. 460
West Alexfurt, MN 75208</t>
  </si>
  <si>
    <t>(476)512-0973x914</t>
  </si>
  <si>
    <t>brittanymayer@example.org</t>
  </si>
  <si>
    <t>Michael Doyle</t>
  </si>
  <si>
    <t>Unit 2758 Box 4885
DPO AP 95571</t>
  </si>
  <si>
    <t>(077)774-5323</t>
  </si>
  <si>
    <t>ramirezjon@example.org</t>
  </si>
  <si>
    <t>Benjamin Mccoy</t>
  </si>
  <si>
    <t>0857 Bradford Estates Apt. 798
Lake Tracifort, DE 39084</t>
  </si>
  <si>
    <t>+1-388-101-9792x53200</t>
  </si>
  <si>
    <t>ovargas@example.com</t>
  </si>
  <si>
    <t>Mary Barnes</t>
  </si>
  <si>
    <t>59637 Fields Crest Apt. 266
Port Johnchester, CA 20142</t>
  </si>
  <si>
    <t>001-748-268-8857</t>
  </si>
  <si>
    <t>jonathan29@example.com</t>
  </si>
  <si>
    <t>Maria Taylor</t>
  </si>
  <si>
    <t>USNV Allen
FPO AP 71897</t>
  </si>
  <si>
    <t>+1-957-134-3350x274</t>
  </si>
  <si>
    <t>shawncastillo@example.net</t>
  </si>
  <si>
    <t>Gregory Jacobs</t>
  </si>
  <si>
    <t>3033 Vasquez Club Apt. 916
Duanemouth, UT 93588</t>
  </si>
  <si>
    <t>303.865.7243</t>
  </si>
  <si>
    <t>davidjordan@example.com</t>
  </si>
  <si>
    <t>Joan Austin</t>
  </si>
  <si>
    <t>97430 Shawn Ramp
Lake Kelsey, KY 45475</t>
  </si>
  <si>
    <t>macdonaldjeff@example.com</t>
  </si>
  <si>
    <t>Cameron Rice</t>
  </si>
  <si>
    <t>72732 Kristin Key Suite 541
Port Barbara, ME 15719</t>
  </si>
  <si>
    <t>(232)848-1758x420</t>
  </si>
  <si>
    <t>matthew03@example.net</t>
  </si>
  <si>
    <t>Joseph Bean</t>
  </si>
  <si>
    <t>125 Garza Trafficway Apt. 946
Rojasmouth, MO 26629</t>
  </si>
  <si>
    <t>+1-542-895-0468x93992</t>
  </si>
  <si>
    <t>todd77@example.org</t>
  </si>
  <si>
    <t>Sonya Potts</t>
  </si>
  <si>
    <t>053 Mcgee Pike
Taylorberg, ME 56517</t>
  </si>
  <si>
    <t>085.298.5139x683</t>
  </si>
  <si>
    <t>scotttammy@example.net</t>
  </si>
  <si>
    <t>Debra Bush</t>
  </si>
  <si>
    <t>25654 Bush Square Suite 537
Philipberg, CA 99836</t>
  </si>
  <si>
    <t>078.430.8707</t>
  </si>
  <si>
    <t>michael39@example.org</t>
  </si>
  <si>
    <t>James Brown DDS</t>
  </si>
  <si>
    <t>Unit 8032 Box 8829
DPO AE 88516</t>
  </si>
  <si>
    <t>(363)079-9901x9347</t>
  </si>
  <si>
    <t>michellemartin@example.net</t>
  </si>
  <si>
    <t>Robin James</t>
  </si>
  <si>
    <t>104 Rodney Tunnel Suite 562
Port Amandaview, NH 03050</t>
  </si>
  <si>
    <t>001-584-538-8616x976</t>
  </si>
  <si>
    <t>martinrenee@example.net</t>
  </si>
  <si>
    <t>Calvin Martin</t>
  </si>
  <si>
    <t>6384 Erik Loaf Suite 947
Watkinsside, NY 74587</t>
  </si>
  <si>
    <t>498-486-0632</t>
  </si>
  <si>
    <t>andersonmichael@example.org</t>
  </si>
  <si>
    <t>Christine Randall</t>
  </si>
  <si>
    <t>5458 Simmons Streets
New Kristenburgh, PA 21578</t>
  </si>
  <si>
    <t>618-323-5597</t>
  </si>
  <si>
    <t>joneslaura@example.org</t>
  </si>
  <si>
    <t>Stephanie King</t>
  </si>
  <si>
    <t>010 Katrina Run Suite 406
Tiffanyberg, OH 96838</t>
  </si>
  <si>
    <t>001-438-695-8991x8385</t>
  </si>
  <si>
    <t>stephanie33@example.org</t>
  </si>
  <si>
    <t>Deborah Green</t>
  </si>
  <si>
    <t>1042 Michael Prairie
Jacobsfort, TX 28809</t>
  </si>
  <si>
    <t>093-115-1955x543</t>
  </si>
  <si>
    <t>robertgeorge@example.net</t>
  </si>
  <si>
    <t>Kristopher Parks</t>
  </si>
  <si>
    <t>3356 Maureen Isle
South Martin, NY 10463</t>
  </si>
  <si>
    <t>(230)911-2719</t>
  </si>
  <si>
    <t>perezlindsay@example.org</t>
  </si>
  <si>
    <t>Keith Cantrell</t>
  </si>
  <si>
    <t>80529 George Flat
Port Brandonmouth, IA 61608</t>
  </si>
  <si>
    <t>446-155-1416x5613</t>
  </si>
  <si>
    <t>alyssa23@example.com</t>
  </si>
  <si>
    <t>Candace Graham</t>
  </si>
  <si>
    <t>5488 Gonzalez Mount Apt. 451
New Johntown, ID 17990</t>
  </si>
  <si>
    <t>270.594.2553</t>
  </si>
  <si>
    <t>wgray@example.com</t>
  </si>
  <si>
    <t>Dana Booth</t>
  </si>
  <si>
    <t>90685 Patricia River
Scottburgh, CA 82312</t>
  </si>
  <si>
    <t>(522)886-2183x496</t>
  </si>
  <si>
    <t>ccalderon@example.org</t>
  </si>
  <si>
    <t>Jesse Berry</t>
  </si>
  <si>
    <t>59934 Beth Villages
Warechester, MA 88608</t>
  </si>
  <si>
    <t>569.755.3717x58604</t>
  </si>
  <si>
    <t>andersonabigail@example.net</t>
  </si>
  <si>
    <t>Jason Williams</t>
  </si>
  <si>
    <t>2394 Kimberly Road Suite 275
Huntville, WY 25656</t>
  </si>
  <si>
    <t>zlewis@example.com</t>
  </si>
  <si>
    <t>Joseph Fowler</t>
  </si>
  <si>
    <t>477 Perry Streets Suite 378
South Steven, VA 61775</t>
  </si>
  <si>
    <t>646.026.2311x42086</t>
  </si>
  <si>
    <t>megangarcia@example.net</t>
  </si>
  <si>
    <t>Eric Ross</t>
  </si>
  <si>
    <t>8951 Johnson Stravenue Apt. 542
Lake Rebecca, WV 29448</t>
  </si>
  <si>
    <t>001-849-778-2851x85032</t>
  </si>
  <si>
    <t>mcbridesean@example.org</t>
  </si>
  <si>
    <t>Vanessa Martin</t>
  </si>
  <si>
    <t>849 Mitchell Trail
Butlerport, ID 12584</t>
  </si>
  <si>
    <t>jason21@example.net</t>
  </si>
  <si>
    <t>Jessica Mercado</t>
  </si>
  <si>
    <t>65324 Wilson Terrace Suite 310
Andreahaven, ME 33337</t>
  </si>
  <si>
    <t>meyerrandall@example.org</t>
  </si>
  <si>
    <t>Melissa Daniels</t>
  </si>
  <si>
    <t>25966 Gibson Knoll
Marquezshire, NH 61944</t>
  </si>
  <si>
    <t>+1-363-374-3235x182</t>
  </si>
  <si>
    <t>judith27@example.com</t>
  </si>
  <si>
    <t>Gene Schultz</t>
  </si>
  <si>
    <t>2924 Vanessa Wells
Annland, CA 49492</t>
  </si>
  <si>
    <t>720-113-7032x54460</t>
  </si>
  <si>
    <t>pamela63@example.net</t>
  </si>
  <si>
    <t>USNS Walters
FPO AE 23510</t>
  </si>
  <si>
    <t>022.451.5437x167</t>
  </si>
  <si>
    <t>robinsonmichael@example.net</t>
  </si>
  <si>
    <t>Ashley Hernandez</t>
  </si>
  <si>
    <t>903 Smith Land
Lake Michaelchester, LA 18718</t>
  </si>
  <si>
    <t>001-429-762-8626x54075</t>
  </si>
  <si>
    <t>karenhenderson@example.com</t>
  </si>
  <si>
    <t>Kyle Boyd</t>
  </si>
  <si>
    <t>648 Darlene Greens Suite 092
Vazquezview, WY 39767</t>
  </si>
  <si>
    <t>718.100.5098x213</t>
  </si>
  <si>
    <t>jane51@example.com</t>
  </si>
  <si>
    <t>Jennifer Reeves</t>
  </si>
  <si>
    <t>21676 Scott Parkway
Port Crystal, GA 41918</t>
  </si>
  <si>
    <t>(570)750-0693x415</t>
  </si>
  <si>
    <t>crawfordcaroline@example.net</t>
  </si>
  <si>
    <t>Natalie Mccarthy</t>
  </si>
  <si>
    <t>0232 Robert Freeway
Santanabury, CT 99006</t>
  </si>
  <si>
    <t>840-625-0240</t>
  </si>
  <si>
    <t>phambrianna@example.org</t>
  </si>
  <si>
    <t>Kevin Berger</t>
  </si>
  <si>
    <t>21206 Kelly Knoll
North Kyle, NY 19962</t>
  </si>
  <si>
    <t>955.623.5748x282</t>
  </si>
  <si>
    <t>walshnicholas@example.net</t>
  </si>
  <si>
    <t>Kyle Allison</t>
  </si>
  <si>
    <t>0562 William Unions Suite 430
West William, CO 61322</t>
  </si>
  <si>
    <t>001-293-878-4640</t>
  </si>
  <si>
    <t>suzanne92@example.org</t>
  </si>
  <si>
    <t>Megan Hughes</t>
  </si>
  <si>
    <t>8305 Cline Glen Suite 647
West Brian, OK 46138</t>
  </si>
  <si>
    <t>(545)593-9990</t>
  </si>
  <si>
    <t>boydaaron@example.com</t>
  </si>
  <si>
    <t>Tyler Hicks</t>
  </si>
  <si>
    <t>93793 Gonzalez Green Suite 872
Whitneyside, DC 36918</t>
  </si>
  <si>
    <t>033.120.4034</t>
  </si>
  <si>
    <t>cohenjanice@example.org</t>
  </si>
  <si>
    <t>Gregory Henderson</t>
  </si>
  <si>
    <t>800 Wong Trail
Port Craighaven, WA 57720</t>
  </si>
  <si>
    <t>877-712-7582</t>
  </si>
  <si>
    <t>romerojohn@example.org</t>
  </si>
  <si>
    <t>Jeffrey Stephens</t>
  </si>
  <si>
    <t>53455 Haynes Spur Apt. 316
West Jaimeborough, KS 54271</t>
  </si>
  <si>
    <t>robert06@example.org</t>
  </si>
  <si>
    <t>Jessica Clark</t>
  </si>
  <si>
    <t>USCGC Chase
FPO AP 80256</t>
  </si>
  <si>
    <t>001-697-497-0479x57520</t>
  </si>
  <si>
    <t>vasquezallison@example.net</t>
  </si>
  <si>
    <t>Virginia Mcguire</t>
  </si>
  <si>
    <t>PSC 0003, Box 6401
APO AE 37382</t>
  </si>
  <si>
    <t>(800)240-1971</t>
  </si>
  <si>
    <t>skrause@example.com</t>
  </si>
  <si>
    <t>5703 Bell Forges Suite 271
Lopezside, AL 49297</t>
  </si>
  <si>
    <t>phernandez@example.org</t>
  </si>
  <si>
    <t>Danielle Murray</t>
  </si>
  <si>
    <t>Unit 2179 Box 5052
DPO AA 11822</t>
  </si>
  <si>
    <t>001-961-153-5807</t>
  </si>
  <si>
    <t>davidsmith@example.net</t>
  </si>
  <si>
    <t>Nancy Tanner</t>
  </si>
  <si>
    <t>472 Ashley Green
New Ashley, TN 69224</t>
  </si>
  <si>
    <t>(881)617-6146x346</t>
  </si>
  <si>
    <t>dlarson@example.com</t>
  </si>
  <si>
    <t>Tammy Moreno</t>
  </si>
  <si>
    <t>5674 Herrera Vista
Patriciabury, WA 44917</t>
  </si>
  <si>
    <t>lfernandez@example.org</t>
  </si>
  <si>
    <t>Justin Dunn</t>
  </si>
  <si>
    <t>527 Thomas Circles
Port Josestad, HI 24356</t>
  </si>
  <si>
    <t>kimberlybaldwin@example.com</t>
  </si>
  <si>
    <t>Charlene Flores</t>
  </si>
  <si>
    <t>8602 Hutchinson Glens Apt. 154
Janetton, ID 37287</t>
  </si>
  <si>
    <t>+1-481-201-2377x20311</t>
  </si>
  <si>
    <t>charles79@example.net</t>
  </si>
  <si>
    <t>David Jones</t>
  </si>
  <si>
    <t>886 Robinson Shoal
West Christina, UT 33977</t>
  </si>
  <si>
    <t>+1-052-580-5575x675</t>
  </si>
  <si>
    <t>brian61@example.org</t>
  </si>
  <si>
    <t>Seth Mcbride</t>
  </si>
  <si>
    <t>8868 Marco Lodge Apt. 849
Racheltown, WA 41966</t>
  </si>
  <si>
    <t>001-359-188-1631</t>
  </si>
  <si>
    <t>cruzashley@example.org</t>
  </si>
  <si>
    <t>Rebecca Nelson</t>
  </si>
  <si>
    <t>4668 Christine Spur
Port Johnnybury, OK 92443</t>
  </si>
  <si>
    <t>hicksgregory@example.net</t>
  </si>
  <si>
    <t>Jeffrey Pena</t>
  </si>
  <si>
    <t>865 Baker Ville
South Nicolebury, MS 88329</t>
  </si>
  <si>
    <t>526-651-2671</t>
  </si>
  <si>
    <t>katherinelam@example.org</t>
  </si>
  <si>
    <t>Karen Hall</t>
  </si>
  <si>
    <t>3325 Scott Centers
Lake Josephfurt, TN 98852</t>
  </si>
  <si>
    <t>129.421.4902x9470</t>
  </si>
  <si>
    <t>denisewalker@example.com</t>
  </si>
  <si>
    <t>Chad Gardner Jr.</t>
  </si>
  <si>
    <t>75974 Kaylee Way
Claireton, GA 03814</t>
  </si>
  <si>
    <t>063-560-9518x441</t>
  </si>
  <si>
    <t>lindsey97@example.com</t>
  </si>
  <si>
    <t>Kelly Rogers</t>
  </si>
  <si>
    <t>62524 Cynthia Green Apt. 012
Sabrinaside, CA 72443</t>
  </si>
  <si>
    <t>samanthacain@example.com</t>
  </si>
  <si>
    <t>James Watts</t>
  </si>
  <si>
    <t>USS Garcia
FPO AA 96156</t>
  </si>
  <si>
    <t>(493)236-1878x68191</t>
  </si>
  <si>
    <t>peterbates@example.com</t>
  </si>
  <si>
    <t>Krystal Harper</t>
  </si>
  <si>
    <t>19575 Kathryn Alley
Christianchester, WA 52813</t>
  </si>
  <si>
    <t>justinfreeman@example.org</t>
  </si>
  <si>
    <t>James Doyle</t>
  </si>
  <si>
    <t>2923 Kathryn Port Apt. 002
Port Patrickfort, MS 10342</t>
  </si>
  <si>
    <t>(746)726-8650</t>
  </si>
  <si>
    <t>lheath@example.net</t>
  </si>
  <si>
    <t>Tracy Weiss</t>
  </si>
  <si>
    <t>12285 Norma Square
Port Michael, DE 19306</t>
  </si>
  <si>
    <t>106-076-1661x819</t>
  </si>
  <si>
    <t>bholmes@example.com</t>
  </si>
  <si>
    <t>Christopher Randolph</t>
  </si>
  <si>
    <t>Unit 7838 Box 6193
DPO AE 19237</t>
  </si>
  <si>
    <t>474.441.0787x0800</t>
  </si>
  <si>
    <t>dalewright@example.org</t>
  </si>
  <si>
    <t>Marisa Bennett</t>
  </si>
  <si>
    <t>524 Turner Common Apt. 671
Port Maria, WY 28795</t>
  </si>
  <si>
    <t>+1-865-263-7874x18216</t>
  </si>
  <si>
    <t>carol49@example.net</t>
  </si>
  <si>
    <t>Cory Sanders</t>
  </si>
  <si>
    <t>29776 Nichols Locks
East Shannon, MT 21396</t>
  </si>
  <si>
    <t>725.158.1713x43196</t>
  </si>
  <si>
    <t>allison90@example.org</t>
  </si>
  <si>
    <t>Amanda Fuller DVM</t>
  </si>
  <si>
    <t>46230 Brown Circles Suite 886
Eddiehaven, SC 15953</t>
  </si>
  <si>
    <t>(275)963-3799x8591</t>
  </si>
  <si>
    <t>jamesmatthew@example.net</t>
  </si>
  <si>
    <t>Jessica Norman</t>
  </si>
  <si>
    <t>099 Mendez Locks
Port Susanhaven, TN 19236</t>
  </si>
  <si>
    <t>945.157.4182x14937</t>
  </si>
  <si>
    <t>twilliams@example.org</t>
  </si>
  <si>
    <t>Joseph Ochoa</t>
  </si>
  <si>
    <t>USS Smith
FPO AA 24799</t>
  </si>
  <si>
    <t>001-024-176-3063x541</t>
  </si>
  <si>
    <t>uvang@example.com</t>
  </si>
  <si>
    <t>Melissa Davis</t>
  </si>
  <si>
    <t>8476 Rodriguez Ridge Apt. 778
Lake James, MS 09911</t>
  </si>
  <si>
    <t>056.477.6230x37523</t>
  </si>
  <si>
    <t>bakerthomas@example.com</t>
  </si>
  <si>
    <t>Daniel Weaver</t>
  </si>
  <si>
    <t>46673 Fletcher Tunnel
West Elizabethborough, PA 99088</t>
  </si>
  <si>
    <t>954-696-4562x513</t>
  </si>
  <si>
    <t>amy09@example.com</t>
  </si>
  <si>
    <t>Angel Dawson</t>
  </si>
  <si>
    <t>Unit 0576 Box 7152
DPO AE 09736</t>
  </si>
  <si>
    <t>kimcrystal@example.org</t>
  </si>
  <si>
    <t>Christine Jacobs</t>
  </si>
  <si>
    <t>7330 Lawson Squares Apt. 833
North Johnfort, WY 20388</t>
  </si>
  <si>
    <t>(577)159-4001</t>
  </si>
  <si>
    <t>hhansen@example.net</t>
  </si>
  <si>
    <t>Frank Franklin III</t>
  </si>
  <si>
    <t>USCGC Cherry
FPO AP 92441</t>
  </si>
  <si>
    <t>(993)313-2873</t>
  </si>
  <si>
    <t>mcclainwendy@example.com</t>
  </si>
  <si>
    <t>Lisa Hale</t>
  </si>
  <si>
    <t>0008 Watson Stream
South Omar, NJ 50503</t>
  </si>
  <si>
    <t>(852)899-1154x448</t>
  </si>
  <si>
    <t>gary59@example.org</t>
  </si>
  <si>
    <t>Sherry Wilkerson</t>
  </si>
  <si>
    <t>585 Dan Isle
Devinside, VA 75955</t>
  </si>
  <si>
    <t>201.111.8839x8749</t>
  </si>
  <si>
    <t>johnwarner@example.net</t>
  </si>
  <si>
    <t>Patricia Smith</t>
  </si>
  <si>
    <t>9512 Hale Mountain
Davismouth, OK 13459</t>
  </si>
  <si>
    <t>292.060.8097x036</t>
  </si>
  <si>
    <t>emilyhowell@example.net</t>
  </si>
  <si>
    <t>Juan Jenkins</t>
  </si>
  <si>
    <t>88525 Palmer Crossing Suite 816
North Joseph, NE 52352</t>
  </si>
  <si>
    <t>241.175.4851x448</t>
  </si>
  <si>
    <t>rossandre@example.com</t>
  </si>
  <si>
    <t>Amy Matthews</t>
  </si>
  <si>
    <t>76825 Shirley Land Apt. 157
East Johnnyburgh, ND 42774</t>
  </si>
  <si>
    <t>232.668.0535x171</t>
  </si>
  <si>
    <t>jessicarodgers@example.org</t>
  </si>
  <si>
    <t>Melissa Wright</t>
  </si>
  <si>
    <t>USS Moore
FPO AE 96712</t>
  </si>
  <si>
    <t>621-591-1436x85079</t>
  </si>
  <si>
    <t>ksloan@example.org</t>
  </si>
  <si>
    <t>Erik Ryan</t>
  </si>
  <si>
    <t>4510 Hale Vista
Lake Karen, WY 93561</t>
  </si>
  <si>
    <t>(367)126-4712x297</t>
  </si>
  <si>
    <t>gregorypeterson@example.org</t>
  </si>
  <si>
    <t>46172 Brianna Islands
North Hannahview, PA 54375</t>
  </si>
  <si>
    <t>001-942-381-0325</t>
  </si>
  <si>
    <t>raymond39@example.com</t>
  </si>
  <si>
    <t>Mr. Christian Kim</t>
  </si>
  <si>
    <t>63217 Berry Village
Whiteton, CO 52598</t>
  </si>
  <si>
    <t>(734)247-6571</t>
  </si>
  <si>
    <t>kwilliams@example.net</t>
  </si>
  <si>
    <t>Dawn Wilcox</t>
  </si>
  <si>
    <t>844 Wallace Courts Suite 995
Cardenasshire, OR 78593</t>
  </si>
  <si>
    <t>001-510-209-0776</t>
  </si>
  <si>
    <t>ywu@example.com</t>
  </si>
  <si>
    <t>Nicole Long</t>
  </si>
  <si>
    <t>20140 Brown Tunnel
Ramosland, NV 95124</t>
  </si>
  <si>
    <t>604-063-7476x382</t>
  </si>
  <si>
    <t>rojascheryl@example.org</t>
  </si>
  <si>
    <t>Jose Ware</t>
  </si>
  <si>
    <t>134 Mary Estate
Catherinechester, NY 69191</t>
  </si>
  <si>
    <t>(884)292-8562</t>
  </si>
  <si>
    <t>wjones@example.org</t>
  </si>
  <si>
    <t>Walter Zuniga</t>
  </si>
  <si>
    <t>00030 Robert Drives
Thompsonmouth, AK 91183</t>
  </si>
  <si>
    <t>(848)528-7067x191</t>
  </si>
  <si>
    <t>diane84@example.org</t>
  </si>
  <si>
    <t>Joshua Peterson</t>
  </si>
  <si>
    <t>70143 Jasmine Dam Apt. 315
Amandabury, WV 03327</t>
  </si>
  <si>
    <t>974.650.8051x969</t>
  </si>
  <si>
    <t>bcontreras@example.net</t>
  </si>
  <si>
    <t>Maria Vance</t>
  </si>
  <si>
    <t>873 Grant Plains
Stantonport, KY 91934</t>
  </si>
  <si>
    <t>khess@example.org</t>
  </si>
  <si>
    <t>Richard Stafford</t>
  </si>
  <si>
    <t>0859 Jordan Loop
South Michaelmouth, FL 11551</t>
  </si>
  <si>
    <t>912.815.7732</t>
  </si>
  <si>
    <t>rogersjennifer@example.com</t>
  </si>
  <si>
    <t>Edward Murray</t>
  </si>
  <si>
    <t>1418 Blake Motorway
Kellimouth, NM 69040</t>
  </si>
  <si>
    <t>001-667-045-4351x00382</t>
  </si>
  <si>
    <t>taylorpaul@example.net</t>
  </si>
  <si>
    <t>Kimberly Vega</t>
  </si>
  <si>
    <t>USS Webb
FPO AA 12729</t>
  </si>
  <si>
    <t>001-169-650-7699x4059</t>
  </si>
  <si>
    <t>pchurch@example.net</t>
  </si>
  <si>
    <t>David Larsen</t>
  </si>
  <si>
    <t>1695 Spencer Highway Apt. 289
Georgetown, DC 50273</t>
  </si>
  <si>
    <t>656-106-2883x2262</t>
  </si>
  <si>
    <t>pwilliams@example.org</t>
  </si>
  <si>
    <t>Richard Jackson</t>
  </si>
  <si>
    <t>1300 Willis Underpass
Carrollhaven, MT 23403</t>
  </si>
  <si>
    <t>+1-126-615-5230x19393</t>
  </si>
  <si>
    <t>caseymatthew@example.net</t>
  </si>
  <si>
    <t>Charles Lewis II</t>
  </si>
  <si>
    <t>12775 James Passage Apt. 336
West Bruce, LA 46312</t>
  </si>
  <si>
    <t>832.726.7987x23703</t>
  </si>
  <si>
    <t>ggarza@example.com</t>
  </si>
  <si>
    <t>Christopher Thomas</t>
  </si>
  <si>
    <t>07620 Michelle Prairie Suite 016
Brandyport, WV 80533</t>
  </si>
  <si>
    <t>001-694-250-7749x8474</t>
  </si>
  <si>
    <t>edwardscourtney@example.org</t>
  </si>
  <si>
    <t>Kim Mullen</t>
  </si>
  <si>
    <t>5473 Donald Forge
South Melvinhaven, NJ 75323</t>
  </si>
  <si>
    <t>danielhenson@example.net</t>
  </si>
  <si>
    <t>Jacqueline Woods</t>
  </si>
  <si>
    <t>737 Bennett Crossroad
Lake Eric, RI 91130</t>
  </si>
  <si>
    <t>360.288.5355</t>
  </si>
  <si>
    <t>xwyatt@example.net</t>
  </si>
  <si>
    <t>Lindsey Pacheco</t>
  </si>
  <si>
    <t>1976 Espinoza Isle Apt. 952
Joshuatown, GA 03346</t>
  </si>
  <si>
    <t>sanchezjason@example.org</t>
  </si>
  <si>
    <t>Hannah Johnson</t>
  </si>
  <si>
    <t>115 Young Unions
Sellersshire, RI 05961</t>
  </si>
  <si>
    <t>bmay@example.org</t>
  </si>
  <si>
    <t>Anna Collins</t>
  </si>
  <si>
    <t>71580 Joseph Plain
Perrymouth, PA 38829</t>
  </si>
  <si>
    <t>954-302-3483</t>
  </si>
  <si>
    <t>kelly55@example.com</t>
  </si>
  <si>
    <t>Jared Phillips</t>
  </si>
  <si>
    <t>3192 Cohen Burgs
Millston, ME 95511</t>
  </si>
  <si>
    <t>(074)596-5544x6266</t>
  </si>
  <si>
    <t>fishermadison@example.org</t>
  </si>
  <si>
    <t>Kelly Lee</t>
  </si>
  <si>
    <t>6158 Michael Hill
South Mark, TN 39415</t>
  </si>
  <si>
    <t>001-882-912-3745x03328</t>
  </si>
  <si>
    <t>melissa47@example.net</t>
  </si>
  <si>
    <t>Laura Allen</t>
  </si>
  <si>
    <t>3160 Bryant Spur Apt. 735
New Christopherborough, OR 75473</t>
  </si>
  <si>
    <t>976-087-8020</t>
  </si>
  <si>
    <t>okramer@example.net</t>
  </si>
  <si>
    <t>Alexander Diaz</t>
  </si>
  <si>
    <t>346 Hector Brooks
South Richard, VT 47560</t>
  </si>
  <si>
    <t>001-251-714-4699x53782</t>
  </si>
  <si>
    <t>nancyturner@example.net</t>
  </si>
  <si>
    <t>Dr. Ricardo Stewart</t>
  </si>
  <si>
    <t>1556 April Mountain
Novakshire, TX 66217</t>
  </si>
  <si>
    <t>001-723-363-3156x940</t>
  </si>
  <si>
    <t>kelly00@example.net</t>
  </si>
  <si>
    <t>1642 Lane Junction Apt. 486
South Marthamouth, DE 73609</t>
  </si>
  <si>
    <t>001-954-849-1698</t>
  </si>
  <si>
    <t>Austin Hudson</t>
  </si>
  <si>
    <t>8253 Joseph Causeway
Juanfurt, DC 72901</t>
  </si>
  <si>
    <t>627.684.4779</t>
  </si>
  <si>
    <t>alicia18@example.org</t>
  </si>
  <si>
    <t>Hannah Larson</t>
  </si>
  <si>
    <t>232 Maria Cliffs
Lake Kelly, OH 35465</t>
  </si>
  <si>
    <t>amanda23@example.net</t>
  </si>
  <si>
    <t>Kristen Stephens</t>
  </si>
  <si>
    <t>82969 Gonzalez Mountains
Elizabethland, NY 93374</t>
  </si>
  <si>
    <t>+1-466-985-3949x2969</t>
  </si>
  <si>
    <t>christina18@example.net</t>
  </si>
  <si>
    <t>Frederick Braun</t>
  </si>
  <si>
    <t>053 Graham Lights
Juanshire, MI 86874</t>
  </si>
  <si>
    <t>447-268-3189x541</t>
  </si>
  <si>
    <t>toddmartinez@example.org</t>
  </si>
  <si>
    <t>Patricia Fox</t>
  </si>
  <si>
    <t>USNV Watson
FPO AE 77524</t>
  </si>
  <si>
    <t>809-651-8632x19464</t>
  </si>
  <si>
    <t>gorozco@example.net</t>
  </si>
  <si>
    <t>Ryan Gonzales</t>
  </si>
  <si>
    <t>8402 Tony Lock
South Tristan, MT 70989</t>
  </si>
  <si>
    <t>501.803.8759x77127</t>
  </si>
  <si>
    <t>rmorgan@example.net</t>
  </si>
  <si>
    <t>Darlene Walker</t>
  </si>
  <si>
    <t>Unit 4505 Box 5528
DPO AA 88636</t>
  </si>
  <si>
    <t>624.452.4469x193</t>
  </si>
  <si>
    <t>deborahowens@example.org</t>
  </si>
  <si>
    <t>Dawn Daniel</t>
  </si>
  <si>
    <t>15266 Webb Cliff
Barberborough, WI 64353</t>
  </si>
  <si>
    <t>+1-432-962-3765x322</t>
  </si>
  <si>
    <t>dale05@example.org</t>
  </si>
  <si>
    <t>Connie Hill</t>
  </si>
  <si>
    <t>537 Silva Villages
North Paul, NV 79514</t>
  </si>
  <si>
    <t>001-853-855-7325x698</t>
  </si>
  <si>
    <t>leahwatson@example.net</t>
  </si>
  <si>
    <t>Shannon Salazar</t>
  </si>
  <si>
    <t>303 Shelly Junctions Apt. 208
New Randy, DE 37961</t>
  </si>
  <si>
    <t>(081)166-9058</t>
  </si>
  <si>
    <t>johnclark@example.net</t>
  </si>
  <si>
    <t>Paul Graham</t>
  </si>
  <si>
    <t>86293 Shepherd Route
Port Bonnieview, MT 80923</t>
  </si>
  <si>
    <t>476-461-8662x899</t>
  </si>
  <si>
    <t>mkrueger@example.com</t>
  </si>
  <si>
    <t>Michael Rivera</t>
  </si>
  <si>
    <t>424 Little Circle Apt. 422
Nguyenmouth, RI 41536</t>
  </si>
  <si>
    <t>(402)950-1201</t>
  </si>
  <si>
    <t>lisabrown@example.org</t>
  </si>
  <si>
    <t>Deborah Edwards</t>
  </si>
  <si>
    <t>73637 Timothy Creek
Rachelmouth, NY 35676</t>
  </si>
  <si>
    <t>snyderfrederick@example.com</t>
  </si>
  <si>
    <t>Raymond Prince</t>
  </si>
  <si>
    <t>28862 Leah Alley
Jarvisside, GA 31244</t>
  </si>
  <si>
    <t>+1-111-406-6051x9011</t>
  </si>
  <si>
    <t>regina72@example.net</t>
  </si>
  <si>
    <t>Sara Sharp</t>
  </si>
  <si>
    <t>USS Green
FPO AE 66050</t>
  </si>
  <si>
    <t>edwardsjohn@example.net</t>
  </si>
  <si>
    <t>Daryl Scott</t>
  </si>
  <si>
    <t>000 Barnes Stravenue Suite 265
Lake Joshua, PA 14768</t>
  </si>
  <si>
    <t>164.720.6587x19930</t>
  </si>
  <si>
    <t>danajones@example.com</t>
  </si>
  <si>
    <t>Eric Benson PhD</t>
  </si>
  <si>
    <t>4743 Raymond Trail
Wendyville, WA 14759</t>
  </si>
  <si>
    <t>001-956-744-8935</t>
  </si>
  <si>
    <t>craigcody@example.net</t>
  </si>
  <si>
    <t>David Adams</t>
  </si>
  <si>
    <t>6545 Rowland Mills Apt. 480
Robertstown, NE 31803</t>
  </si>
  <si>
    <t>113-540-4582x676</t>
  </si>
  <si>
    <t>brownkimberly@example.net</t>
  </si>
  <si>
    <t>Melissa Pham</t>
  </si>
  <si>
    <t>0860 Troy Garden
Colechester, TX 58150</t>
  </si>
  <si>
    <t>davidgreen@example.com</t>
  </si>
  <si>
    <t>Joe Perkins</t>
  </si>
  <si>
    <t>6123 Wright Fort Apt. 027
West Stephanie, SD 20634</t>
  </si>
  <si>
    <t>706.721.4298x7366</t>
  </si>
  <si>
    <t>piercerebecca@example.org</t>
  </si>
  <si>
    <t>Sara Murphy</t>
  </si>
  <si>
    <t>8759 Aaron Junctions
New Curtisbury, MT 59774</t>
  </si>
  <si>
    <t>juan95@example.net</t>
  </si>
  <si>
    <t>Mark Skinner</t>
  </si>
  <si>
    <t>484 Carrie Viaduct
Richmondmouth, DC 87091</t>
  </si>
  <si>
    <t>+1-243-705-5274x636</t>
  </si>
  <si>
    <t>anne46@example.org</t>
  </si>
  <si>
    <t>Tabitha Martinez</t>
  </si>
  <si>
    <t>Unit 3614 Box 3416
DPO AE 95391</t>
  </si>
  <si>
    <t>932.830.6568</t>
  </si>
  <si>
    <t>lori57@example.net</t>
  </si>
  <si>
    <t>Carol Jacobs</t>
  </si>
  <si>
    <t>725 Heather Plains Apt. 269
Lake Crystal, NV 04420</t>
  </si>
  <si>
    <t>585.380.6760x0688</t>
  </si>
  <si>
    <t>melissa84@example.org</t>
  </si>
  <si>
    <t>Christopher Simpson</t>
  </si>
  <si>
    <t>350 Rogers Brook
Montgomerymouth, GA 67706</t>
  </si>
  <si>
    <t>626-019-0091</t>
  </si>
  <si>
    <t>ajackson@example.com</t>
  </si>
  <si>
    <t>Scott Campbell</t>
  </si>
  <si>
    <t>605 Nichols Knoll
North Andrewfort, SC 73796</t>
  </si>
  <si>
    <t>isaiah47@example.com</t>
  </si>
  <si>
    <t>Tony Decker</t>
  </si>
  <si>
    <t>9049 Rebecca Fields
Johnland, ND 69787</t>
  </si>
  <si>
    <t>845-729-4988x466</t>
  </si>
  <si>
    <t>urush@example.net</t>
  </si>
  <si>
    <t>Mary Moore</t>
  </si>
  <si>
    <t>71323 Alexandra Port Apt. 158
Gillton, TX 28644</t>
  </si>
  <si>
    <t>(783)171-6973x26228</t>
  </si>
  <si>
    <t>james24@example.org</t>
  </si>
  <si>
    <t>Debra Burns</t>
  </si>
  <si>
    <t>4700 Conner Green
Lake Peterside, SC 84041</t>
  </si>
  <si>
    <t>405.293.5802x7219</t>
  </si>
  <si>
    <t>krhodes@example.com</t>
  </si>
  <si>
    <t>Gary Bennett</t>
  </si>
  <si>
    <t>688 Eugene Trail
Graceside, KY 56516</t>
  </si>
  <si>
    <t>(881)771-5576x616</t>
  </si>
  <si>
    <t>angela11@example.net</t>
  </si>
  <si>
    <t>Brenda Snyder</t>
  </si>
  <si>
    <t>196 Thomas Freeway Apt. 861
Port Mary, MI 95011</t>
  </si>
  <si>
    <t>+1-206-031-4110x37764</t>
  </si>
  <si>
    <t>kimberly56@example.net</t>
  </si>
  <si>
    <t>Christine Taylor</t>
  </si>
  <si>
    <t>6880 Hebert Walk
Port Lisa, TX 91801</t>
  </si>
  <si>
    <t>(672)435-1966x7320</t>
  </si>
  <si>
    <t>johnnyfleming@example.net</t>
  </si>
  <si>
    <t>Samantha Wood</t>
  </si>
  <si>
    <t>03687 Justin Brook Apt. 222
Jeffreyfort, PA 41055</t>
  </si>
  <si>
    <t>176.179.8177x749</t>
  </si>
  <si>
    <t>andrew56@example.org</t>
  </si>
  <si>
    <t>Daniel Martinez</t>
  </si>
  <si>
    <t>937 Karen Rest Suite 435
North Zachary, NJ 35034</t>
  </si>
  <si>
    <t>(686)076-5336x12369</t>
  </si>
  <si>
    <t>hsanford@example.net</t>
  </si>
  <si>
    <t>Brittany Donaldson</t>
  </si>
  <si>
    <t>1554 Meza Plaza
Port Glenn, WV 38854</t>
  </si>
  <si>
    <t>978-263-5230x83419</t>
  </si>
  <si>
    <t>virginiarichard@example.net</t>
  </si>
  <si>
    <t>Rebecca Lewis</t>
  </si>
  <si>
    <t>5952 Cesar Dam
Lake Keithshire, AL 46773</t>
  </si>
  <si>
    <t>msuarez@example.org</t>
  </si>
  <si>
    <t>Judy Byrd</t>
  </si>
  <si>
    <t>67159 Rowland Tunnel Suite 178
South Stephanietown, WA 69302</t>
  </si>
  <si>
    <t>755.248.1460x7161</t>
  </si>
  <si>
    <t>johnsonchristina@example.org</t>
  </si>
  <si>
    <t>Phillip Green</t>
  </si>
  <si>
    <t>51721 Nicholas Rapids
Port Tiffany, MO 30288</t>
  </si>
  <si>
    <t>001-322-769-0064</t>
  </si>
  <si>
    <t>jamesstevenson@example.org</t>
  </si>
  <si>
    <t>Amber Harris MD</t>
  </si>
  <si>
    <t>PSC 5607, Box 7801
APO AA 96532</t>
  </si>
  <si>
    <t>181-900-0212</t>
  </si>
  <si>
    <t>normanbruce@example.net</t>
  </si>
  <si>
    <t>6011 Scott Radial Apt. 892
South Jessicaburgh, MN 26676</t>
  </si>
  <si>
    <t>qallen@example.com</t>
  </si>
  <si>
    <t>Ashley Williams</t>
  </si>
  <si>
    <t>61448 Jefferson Light
South Amanda, IL 13161</t>
  </si>
  <si>
    <t>(993)755-6964x36706</t>
  </si>
  <si>
    <t>combscynthia@example.net</t>
  </si>
  <si>
    <t>Kimberly Lowery</t>
  </si>
  <si>
    <t>834 Carol Park
Davidport, OR 26108</t>
  </si>
  <si>
    <t>001-317-701-8179x5530</t>
  </si>
  <si>
    <t>millermichael@example.net</t>
  </si>
  <si>
    <t>Gregory Jenkins</t>
  </si>
  <si>
    <t>650 Lisa Trail
Cummingschester, ND 79770</t>
  </si>
  <si>
    <t>001-747-692-5412</t>
  </si>
  <si>
    <t>danielcampos@example.net</t>
  </si>
  <si>
    <t>Kent Alvarez</t>
  </si>
  <si>
    <t>22491 Christina Isle Suite 278
Loganhaven, IL 66808</t>
  </si>
  <si>
    <t>001-448-202-0444x7846</t>
  </si>
  <si>
    <t>Jordan Smith</t>
  </si>
  <si>
    <t>8358 Kayla Oval Suite 469
West Nathanborough, IL 99037</t>
  </si>
  <si>
    <t>(285)516-5347x07034</t>
  </si>
  <si>
    <t>westangel@example.net</t>
  </si>
  <si>
    <t>Karen Vincent</t>
  </si>
  <si>
    <t>29565 Robert Rapid Apt. 901
North Jorge, NE 81064</t>
  </si>
  <si>
    <t>(593)704-2168</t>
  </si>
  <si>
    <t>madeline23@example.org</t>
  </si>
  <si>
    <t>Anna Gordon</t>
  </si>
  <si>
    <t>7992 Ingram Mountain Suite 575
East Virginia, MD 24858</t>
  </si>
  <si>
    <t>(529)989-8557x371</t>
  </si>
  <si>
    <t>francodaniel@example.net</t>
  </si>
  <si>
    <t>Melinda Williams</t>
  </si>
  <si>
    <t>5992 Sierra Summit Apt. 395
Kelleyport, CA 52701</t>
  </si>
  <si>
    <t>(954)073-7859</t>
  </si>
  <si>
    <t>brandonfox@example.org</t>
  </si>
  <si>
    <t>Dominic Turner</t>
  </si>
  <si>
    <t>863 Dickson Mission
Bryantchester, AR 28620</t>
  </si>
  <si>
    <t>(229)010-8616</t>
  </si>
  <si>
    <t>krollins@example.net</t>
  </si>
  <si>
    <t>Kimberly Gonzalez</t>
  </si>
  <si>
    <t>897 Schultz Falls Suite 870
Rebeccaberg, NY 32041</t>
  </si>
  <si>
    <t>(640)395-3374</t>
  </si>
  <si>
    <t>wmcclure@example.com</t>
  </si>
  <si>
    <t>PSC 2203, Box 4031
APO AA 41665</t>
  </si>
  <si>
    <t>(693)889-3770x360</t>
  </si>
  <si>
    <t>savannahrodriguez@example.net</t>
  </si>
  <si>
    <t>Michael Fischer</t>
  </si>
  <si>
    <t>USNS Mcdonald
FPO AP 37453</t>
  </si>
  <si>
    <t>(501)860-9420x932</t>
  </si>
  <si>
    <t>annette99@example.net</t>
  </si>
  <si>
    <t>Stacey Kelley</t>
  </si>
  <si>
    <t>873 Ryan Drive
Olsonside, AZ 78645</t>
  </si>
  <si>
    <t>hilleric@example.com</t>
  </si>
  <si>
    <t>Felicia Bryant</t>
  </si>
  <si>
    <t>USCGC Moss
FPO AP 66196</t>
  </si>
  <si>
    <t>956.556.0039</t>
  </si>
  <si>
    <t>pnavarro@example.net</t>
  </si>
  <si>
    <t>Alicia Thompson</t>
  </si>
  <si>
    <t>0661 Harrison Track
East Michaelburgh, PA 12601</t>
  </si>
  <si>
    <t>(228)472-3287</t>
  </si>
  <si>
    <t>kelly92@example.com</t>
  </si>
  <si>
    <t>Richard Ibarra</t>
  </si>
  <si>
    <t>8365 Pugh Trafficway
Sarahbury, DE 43849</t>
  </si>
  <si>
    <t>001-264-996-1215x01428</t>
  </si>
  <si>
    <t>michelleward@example.org</t>
  </si>
  <si>
    <t>James Barry</t>
  </si>
  <si>
    <t>7374 Jason Avenue
Brownland, WY 74219</t>
  </si>
  <si>
    <t>(348)194-4502</t>
  </si>
  <si>
    <t>eparker@example.net</t>
  </si>
  <si>
    <t>Michael Perez</t>
  </si>
  <si>
    <t>203 Snow Locks
Jerryfurt, MO 34311</t>
  </si>
  <si>
    <t>755-516-5723x62387</t>
  </si>
  <si>
    <t>thompsonjermaine@example.net</t>
  </si>
  <si>
    <t>Deborah Wright</t>
  </si>
  <si>
    <t>691 Stephanie Spring Suite 652
Lyonschester, AR 75835</t>
  </si>
  <si>
    <t>robert13@example.com</t>
  </si>
  <si>
    <t>Steven Burton</t>
  </si>
  <si>
    <t>04737 Antonio Hill Suite 495
South Richard, CO 40428</t>
  </si>
  <si>
    <t>001-362-493-9932x1304</t>
  </si>
  <si>
    <t>wwells@example.net</t>
  </si>
  <si>
    <t>Richard Hines</t>
  </si>
  <si>
    <t>575 Hall Parkway Suite 628
East Rhonda, KS 56963</t>
  </si>
  <si>
    <t>540-809-1203x030</t>
  </si>
  <si>
    <t>wnguyen@example.net</t>
  </si>
  <si>
    <t>Beverly Frazier</t>
  </si>
  <si>
    <t>3026 Ortega Route Suite 856
Thompsonport, FL 36048</t>
  </si>
  <si>
    <t>+1-940-026-1389x5207</t>
  </si>
  <si>
    <t>kaylee39@example.org</t>
  </si>
  <si>
    <t>Lori Wagner</t>
  </si>
  <si>
    <t>0758 Mary Rest
Clarkefort, WV 12839</t>
  </si>
  <si>
    <t>hmunoz@example.com</t>
  </si>
  <si>
    <t>Alan Holloway</t>
  </si>
  <si>
    <t>0460 Jennifer Port
Lake Amanda, HI 15379</t>
  </si>
  <si>
    <t>171.030.9456x84384</t>
  </si>
  <si>
    <t>omills@example.org</t>
  </si>
  <si>
    <t>Todd Taylor</t>
  </si>
  <si>
    <t>USNV Coleman
FPO AP 02455</t>
  </si>
  <si>
    <t>001-089-286-9727x1898</t>
  </si>
  <si>
    <t>sheppardamber@example.net</t>
  </si>
  <si>
    <t>Diana Hudson</t>
  </si>
  <si>
    <t>0140 Karen Creek
New Jillstad, TN 50161</t>
  </si>
  <si>
    <t>001-443-536-9660x6528</t>
  </si>
  <si>
    <t>hayestraci@example.com</t>
  </si>
  <si>
    <t>Katie Wolfe</t>
  </si>
  <si>
    <t>1719 Nancy Loop Suite 781
New Andrew, SC 48632</t>
  </si>
  <si>
    <t>gina89@example.net</t>
  </si>
  <si>
    <t>Kelly Stanton</t>
  </si>
  <si>
    <t>581 Paige Plaza Suite 834
East Adamville, WY 27836</t>
  </si>
  <si>
    <t>334-289-1680x992</t>
  </si>
  <si>
    <t>unelson@example.com</t>
  </si>
  <si>
    <t>Natalie Webb</t>
  </si>
  <si>
    <t>1090 Matthew Course Suite 694
Thomashaven, VA 48636</t>
  </si>
  <si>
    <t>+1-352-401-8221x0784</t>
  </si>
  <si>
    <t>Dylan Levine</t>
  </si>
  <si>
    <t>854 Kathryn Ways Suite 585
Christophermouth, TN 19952</t>
  </si>
  <si>
    <t>203.583.9352</t>
  </si>
  <si>
    <t>james07@example.com</t>
  </si>
  <si>
    <t>Juan Johnson</t>
  </si>
  <si>
    <t>0076 Skinner Rest
East Robert, WI 66129</t>
  </si>
  <si>
    <t>(992)360-3798x731</t>
  </si>
  <si>
    <t>sandra71@example.com</t>
  </si>
  <si>
    <t>Martha Knapp</t>
  </si>
  <si>
    <t>613 Meyer Crescent Suite 987
Kellyshire, IN 73895</t>
  </si>
  <si>
    <t>001-682-542-3826x08461</t>
  </si>
  <si>
    <t>kcarter@example.net</t>
  </si>
  <si>
    <t>Susan Alvarado</t>
  </si>
  <si>
    <t>035 Johnson Fort
New Jacobchester, AK 49734</t>
  </si>
  <si>
    <t>033.292.0926</t>
  </si>
  <si>
    <t>ericksonstephen@example.org</t>
  </si>
  <si>
    <t>Melinda Sanford</t>
  </si>
  <si>
    <t>131 Lisa Skyway
West Meganberg, HI 18315</t>
  </si>
  <si>
    <t>(075)032-2039</t>
  </si>
  <si>
    <t>kaylee96@example.com</t>
  </si>
  <si>
    <t>Susan Martin</t>
  </si>
  <si>
    <t>530 Shelly Shores
New Steveshire, MT 28678</t>
  </si>
  <si>
    <t>380-395-6880x7017</t>
  </si>
  <si>
    <t>ubrooks@example.org</t>
  </si>
  <si>
    <t>Kathleen Baldwin</t>
  </si>
  <si>
    <t>7816 Marcus Forks
Fuentesbury, NM 90423</t>
  </si>
  <si>
    <t>001-564-051-8802x471</t>
  </si>
  <si>
    <t>rjones@example.com</t>
  </si>
  <si>
    <t>Heather Campbell</t>
  </si>
  <si>
    <t>4944 Gary Estates
Barnettborough, AL 05201</t>
  </si>
  <si>
    <t>(736)600-0842</t>
  </si>
  <si>
    <t>daviddunn@example.com</t>
  </si>
  <si>
    <t>Carol Brock</t>
  </si>
  <si>
    <t>912 Harmon Inlet Suite 640
Lake Chloeville, NH 89413</t>
  </si>
  <si>
    <t>(299)641-4356</t>
  </si>
  <si>
    <t>sullivandavid@example.net</t>
  </si>
  <si>
    <t>Mary Harris</t>
  </si>
  <si>
    <t>77256 Neal Trafficway Suite 682
North Samanthaland, NM 95502</t>
  </si>
  <si>
    <t>304-946-8675x60090</t>
  </si>
  <si>
    <t>lisacooke@example.com</t>
  </si>
  <si>
    <t>Chloe Miller</t>
  </si>
  <si>
    <t>90822 Wilson Estate
Port Samanthabury, MT 92621</t>
  </si>
  <si>
    <t>786-006-4741x49646</t>
  </si>
  <si>
    <t>dylan40@example.org</t>
  </si>
  <si>
    <t>Laura Thomas</t>
  </si>
  <si>
    <t>08569 Jessica Estate
Richardview, IN 42764</t>
  </si>
  <si>
    <t>001-874-302-1236</t>
  </si>
  <si>
    <t>vswanson@example.net</t>
  </si>
  <si>
    <t>Lisa Olson</t>
  </si>
  <si>
    <t>99420 Jennifer Drive Apt. 595
Brandontown, UT 77739</t>
  </si>
  <si>
    <t>804.714.5720</t>
  </si>
  <si>
    <t>qfisher@example.org</t>
  </si>
  <si>
    <t>Samuel Thompson</t>
  </si>
  <si>
    <t>Unit 1801 Box 2127
DPO AP 22602</t>
  </si>
  <si>
    <t>770-598-8472</t>
  </si>
  <si>
    <t>morrisrichard@example.com</t>
  </si>
  <si>
    <t>Lisa Edwards</t>
  </si>
  <si>
    <t>5229 David Islands
West Anabury, NM 78898</t>
  </si>
  <si>
    <t>001-934-349-0185</t>
  </si>
  <si>
    <t>greenechristine@example.org</t>
  </si>
  <si>
    <t>Brenda Griffin</t>
  </si>
  <si>
    <t>04164 Hebert Orchard Apt. 835
New Keithmouth, IL 62815</t>
  </si>
  <si>
    <t>+1-801-397-4922x5322</t>
  </si>
  <si>
    <t>jklein@example.net</t>
  </si>
  <si>
    <t>Susan Green</t>
  </si>
  <si>
    <t>684 Moore Summit Suite 838
Port Margaret, WA 05147</t>
  </si>
  <si>
    <t>277-131-0046x82542</t>
  </si>
  <si>
    <t>rhonda60@example.org</t>
  </si>
  <si>
    <t>Jessica Gillespie</t>
  </si>
  <si>
    <t>1748 Hudson Pike
Bellbury, UT 39016</t>
  </si>
  <si>
    <t>(312)169-1775x7615</t>
  </si>
  <si>
    <t>baileymichelle@example.net</t>
  </si>
  <si>
    <t>David Andrews</t>
  </si>
  <si>
    <t>30372 Jesse Avenue
North Jennifer, TX 43725</t>
  </si>
  <si>
    <t>001-580-761-9790x13106</t>
  </si>
  <si>
    <t>uhubbard@example.net</t>
  </si>
  <si>
    <t>Jessica Hall</t>
  </si>
  <si>
    <t>PSC 5241, Box 2612
APO AE 07347</t>
  </si>
  <si>
    <t>467.956.7450x384</t>
  </si>
  <si>
    <t>eric10@example.net</t>
  </si>
  <si>
    <t>Vicki Stevens</t>
  </si>
  <si>
    <t>5783 Jeff Wall
Butlerchester, AK 91303</t>
  </si>
  <si>
    <t>825.136.1687</t>
  </si>
  <si>
    <t>rodriguezpaula@example.com</t>
  </si>
  <si>
    <t>Mrs. Michelle James</t>
  </si>
  <si>
    <t>26576 Joshua Inlet
Fergusonmouth, GA 94330</t>
  </si>
  <si>
    <t>001-518-617-1928x6691</t>
  </si>
  <si>
    <t>ghamilton@example.net</t>
  </si>
  <si>
    <t>Derrick Barnes</t>
  </si>
  <si>
    <t>88501 Keller Oval Apt. 546
North Lesliestad, VA 67233</t>
  </si>
  <si>
    <t>(745)522-7701</t>
  </si>
  <si>
    <t>ocarpenter@example.com</t>
  </si>
  <si>
    <t>Jennifer Brooks</t>
  </si>
  <si>
    <t>04907 Barker Divide Apt. 324
South Allenburgh, MO 90042</t>
  </si>
  <si>
    <t>050-088-1690x769</t>
  </si>
  <si>
    <t>shawn44@example.com</t>
  </si>
  <si>
    <t>Benjamin Rogers Jr.</t>
  </si>
  <si>
    <t>500 Nash Crest
Lake Samantha, MS 82920</t>
  </si>
  <si>
    <t>(012)214-2055x846</t>
  </si>
  <si>
    <t>emarshall@example.net</t>
  </si>
  <si>
    <t>Aaron Johnston</t>
  </si>
  <si>
    <t>611 David Crossing Apt. 763
Brandystad, VT 05347</t>
  </si>
  <si>
    <t>+1-692-609-8778x99681</t>
  </si>
  <si>
    <t>fbutler@example.com</t>
  </si>
  <si>
    <t>Ronald Sparks</t>
  </si>
  <si>
    <t>84950 Renee Freeway
East Amber, NJ 46250</t>
  </si>
  <si>
    <t>bryantbradley@example.org</t>
  </si>
  <si>
    <t>Anna Mcgrath</t>
  </si>
  <si>
    <t>122 Bryan Stravenue
Lake Bradley, AL 73497</t>
  </si>
  <si>
    <t>(893)642-7989x6391</t>
  </si>
  <si>
    <t>ewatson@example.org</t>
  </si>
  <si>
    <t>Danielle Pena</t>
  </si>
  <si>
    <t>515 Zachary Villages
East Edward, AZ 70489</t>
  </si>
  <si>
    <t>548.962.9014</t>
  </si>
  <si>
    <t>alejandrojones@example.net</t>
  </si>
  <si>
    <t>Mrs. Stacey Greene</t>
  </si>
  <si>
    <t>PSC 9875, Box 4263
APO AA 72247</t>
  </si>
  <si>
    <t>001-137-214-4780x616</t>
  </si>
  <si>
    <t>rachel19@example.com</t>
  </si>
  <si>
    <t>5529 Chad Summit
South Alec, UT 99552</t>
  </si>
  <si>
    <t>255.654.6211x34415</t>
  </si>
  <si>
    <t>stacy78@example.com</t>
  </si>
  <si>
    <t>USNS Harmon
FPO AP 91612</t>
  </si>
  <si>
    <t>422-080-0412x02222</t>
  </si>
  <si>
    <t>candaceterry@example.com</t>
  </si>
  <si>
    <t>Thomas Pratt</t>
  </si>
  <si>
    <t>1470 Richard Ferry
Franklinhaven, NM 27671</t>
  </si>
  <si>
    <t>(553)155-5349x189</t>
  </si>
  <si>
    <t>cthompson@example.org</t>
  </si>
  <si>
    <t>Kristy Cisneros</t>
  </si>
  <si>
    <t>USNV Peterson
FPO AP 70394</t>
  </si>
  <si>
    <t>584.871.6948x66625</t>
  </si>
  <si>
    <t>leonardanthony@example.net</t>
  </si>
  <si>
    <t>Amy Smith</t>
  </si>
  <si>
    <t>11234 Guzman Branch Suite 319
Lake Dana, VA 26867</t>
  </si>
  <si>
    <t>+1-173-119-1776x6236</t>
  </si>
  <si>
    <t>bwise@example.org</t>
  </si>
  <si>
    <t>Aaron Roberts</t>
  </si>
  <si>
    <t>4096 Jackson Groves Apt. 310
Ashleyfurt, GA 81534</t>
  </si>
  <si>
    <t>(439)067-6008x7941</t>
  </si>
  <si>
    <t>ericksonphilip@example.org</t>
  </si>
  <si>
    <t>Michael Butler</t>
  </si>
  <si>
    <t>070 Renee Station Apt. 614
Christineborough, NJ 61841</t>
  </si>
  <si>
    <t>hollowaylisa@example.com</t>
  </si>
  <si>
    <t>Jennifer Adams</t>
  </si>
  <si>
    <t>95629 Willis Pine
Amberton, MD 01895</t>
  </si>
  <si>
    <t>(729)327-3387</t>
  </si>
  <si>
    <t>lanemichael@example.org</t>
  </si>
  <si>
    <t>Regina Shaw</t>
  </si>
  <si>
    <t>7485 John Port
Karichester, MN 20457</t>
  </si>
  <si>
    <t>(591)274-1002x7290</t>
  </si>
  <si>
    <t>ttaylor@example.com</t>
  </si>
  <si>
    <t>Mrs. Teresa Willis</t>
  </si>
  <si>
    <t>5335 Garrett Viaduct
East Robinport, NH 39300</t>
  </si>
  <si>
    <t>001-884-288-2105x0920</t>
  </si>
  <si>
    <t>david29@example.org</t>
  </si>
  <si>
    <t>Emily Roberts</t>
  </si>
  <si>
    <t>137 Walker Brook
Amyberg, RI 35328</t>
  </si>
  <si>
    <t>614.475.2085x94253</t>
  </si>
  <si>
    <t>tristanflores@example.com</t>
  </si>
  <si>
    <t>Larry Wilkins</t>
  </si>
  <si>
    <t>6435 Velazquez Corner Apt. 321
Murphymouth, WY 15408</t>
  </si>
  <si>
    <t>001-366-882-9724x979</t>
  </si>
  <si>
    <t>iwilliamson@example.com</t>
  </si>
  <si>
    <t>Robert Adams</t>
  </si>
  <si>
    <t>857 Michael Port Apt. 334
East Joseph, CT 60460</t>
  </si>
  <si>
    <t>245-803-5146</t>
  </si>
  <si>
    <t>gregory79@example.org</t>
  </si>
  <si>
    <t>Gregg Nichols</t>
  </si>
  <si>
    <t>7625 Daniel Pike Apt. 779
Ryanfort, GA 77180</t>
  </si>
  <si>
    <t>001-914-830-6632</t>
  </si>
  <si>
    <t>mark00@example.org</t>
  </si>
  <si>
    <t>Katherine Davidson</t>
  </si>
  <si>
    <t>14698 Alexis Route
Latoyaberg, NM 69179</t>
  </si>
  <si>
    <t>102.303.6104x3745</t>
  </si>
  <si>
    <t>btaylor@example.org</t>
  </si>
  <si>
    <t>Anthony Williams</t>
  </si>
  <si>
    <t>18630 Lee Mountains
South Karenland, TN 79295</t>
  </si>
  <si>
    <t>001-047-506-4170x8774</t>
  </si>
  <si>
    <t>kellyreeves@example.com</t>
  </si>
  <si>
    <t>Alejandra Williams</t>
  </si>
  <si>
    <t>5926 Kenneth Garden
Lake Sandra, MA 83722</t>
  </si>
  <si>
    <t>377.506.3806x542</t>
  </si>
  <si>
    <t>reesebrad@example.net</t>
  </si>
  <si>
    <t>Robert Flores</t>
  </si>
  <si>
    <t>806 Eric Radial
Sherryland, OH 42040</t>
  </si>
  <si>
    <t>(710)490-6185x998</t>
  </si>
  <si>
    <t>ricecharles@example.org</t>
  </si>
  <si>
    <t>Derrick King</t>
  </si>
  <si>
    <t>50596 Ruiz Curve
East Daniel, CA 75424</t>
  </si>
  <si>
    <t>+1-189-178-7276x4138</t>
  </si>
  <si>
    <t>omcdaniel@example.net</t>
  </si>
  <si>
    <t>Kyle Russell</t>
  </si>
  <si>
    <t>9427 Thomas Ranch Suite 042
North Carolberg, NY 05609</t>
  </si>
  <si>
    <t>919.496.9418</t>
  </si>
  <si>
    <t>timothyandersen@example.org</t>
  </si>
  <si>
    <t>Ms. Adriana Wilson</t>
  </si>
  <si>
    <t>7491 Tapia Crossing
Jimmyside, KS 65402</t>
  </si>
  <si>
    <t>001-907-254-3423</t>
  </si>
  <si>
    <t>nicholeflores@example.org</t>
  </si>
  <si>
    <t>Jill Smith</t>
  </si>
  <si>
    <t>8898 Stanley Fork Suite 278
Sampsonview, MT 23725</t>
  </si>
  <si>
    <t>+1-698-147-4203x33451</t>
  </si>
  <si>
    <t>noah90@example.net</t>
  </si>
  <si>
    <t>Matthew Garcia</t>
  </si>
  <si>
    <t>2290 Daniels Trafficway
East James, CO 25579</t>
  </si>
  <si>
    <t>(589)329-0317</t>
  </si>
  <si>
    <t>snydercourtney@example.com</t>
  </si>
  <si>
    <t>Kathleen Johnson</t>
  </si>
  <si>
    <t>73341 Young Villages Suite 620
North Gregory, IN 85025</t>
  </si>
  <si>
    <t>005.470.9949</t>
  </si>
  <si>
    <t>wdowns@example.com</t>
  </si>
  <si>
    <t>Joshua Wagner</t>
  </si>
  <si>
    <t>USNS King
FPO AE 90248</t>
  </si>
  <si>
    <t>001-026-907-7708</t>
  </si>
  <si>
    <t>thomas12@example.com</t>
  </si>
  <si>
    <t>Wanda Ward</t>
  </si>
  <si>
    <t>30676 Kristen Cliffs Suite 273
East Scott, MO 63731</t>
  </si>
  <si>
    <t>001-298-390-5851</t>
  </si>
  <si>
    <t>michaelkaiser@example.net</t>
  </si>
  <si>
    <t>Jennifer Harrell</t>
  </si>
  <si>
    <t>2843 Bailey Village
South Danaview, NH 44466</t>
  </si>
  <si>
    <t>480-061-9033x2845</t>
  </si>
  <si>
    <t>obest@example.net</t>
  </si>
  <si>
    <t>Wendy Hall</t>
  </si>
  <si>
    <t>4335 Megan Port Suite 953
South Haleyhaven, TN 61100</t>
  </si>
  <si>
    <t>(119)883-8643x4085</t>
  </si>
  <si>
    <t>roberto52@example.com</t>
  </si>
  <si>
    <t>Ashley Mckay DDS</t>
  </si>
  <si>
    <t>15657 Michael Unions
Lake Tammy, AL 40289</t>
  </si>
  <si>
    <t>(307)133-3888</t>
  </si>
  <si>
    <t>tjohnston@example.net</t>
  </si>
  <si>
    <t>Erin Bush</t>
  </si>
  <si>
    <t>33081 Pugh Plains Suite 517
Jacquelinefurt, LA 29670</t>
  </si>
  <si>
    <t>001-709-102-7533x53100</t>
  </si>
  <si>
    <t>ehickman@example.net</t>
  </si>
  <si>
    <t>Jessica Valenzuela</t>
  </si>
  <si>
    <t>086 Reese Fall Suite 135
Morganmouth, NY 68137</t>
  </si>
  <si>
    <t>213.139.6703x4850</t>
  </si>
  <si>
    <t>joseph89@example.net</t>
  </si>
  <si>
    <t>Joy Burgess</t>
  </si>
  <si>
    <t>439 Sandra Burg Apt. 126
East Adrian, SD 90459</t>
  </si>
  <si>
    <t>barkerjon@example.net</t>
  </si>
  <si>
    <t>Angela Larson</t>
  </si>
  <si>
    <t>07316 Chandler Wall
Millerchester, UT 61316</t>
  </si>
  <si>
    <t>001-681-520-4303x3768</t>
  </si>
  <si>
    <t>scott27@example.com</t>
  </si>
  <si>
    <t>Jonathan Garcia</t>
  </si>
  <si>
    <t>83285 Christopher Cape
North Melissatown, WY 54591</t>
  </si>
  <si>
    <t>anthonyortega@example.com</t>
  </si>
  <si>
    <t>Jack Roberts</t>
  </si>
  <si>
    <t>82206 Chloe Stravenue
Williamsonborough, PA 19821</t>
  </si>
  <si>
    <t>001-455-475-2591x813</t>
  </si>
  <si>
    <t>odommichael@example.com</t>
  </si>
  <si>
    <t>Blake Crawford</t>
  </si>
  <si>
    <t>6058 Anne Stream
New Virginiaton, CT 19633</t>
  </si>
  <si>
    <t>(831)980-9331x2446</t>
  </si>
  <si>
    <t>nhiggins@example.org</t>
  </si>
  <si>
    <t>Mr. Peter Gray</t>
  </si>
  <si>
    <t>617 Casey Alley Suite 659
Robinsonmouth, IL 39844</t>
  </si>
  <si>
    <t>173-193-0976</t>
  </si>
  <si>
    <t>woodlaura@example.net</t>
  </si>
  <si>
    <t>Faith Brown</t>
  </si>
  <si>
    <t>50400 Andrew Forest Suite 942
Kathleentown, MN 10381</t>
  </si>
  <si>
    <t>+1-875-089-1155x7741</t>
  </si>
  <si>
    <t>collinswilliam@example.net</t>
  </si>
  <si>
    <t>Courtney Benson</t>
  </si>
  <si>
    <t>Unit 6472 Box 5798
DPO AP 96336</t>
  </si>
  <si>
    <t>604-613-4969x06858</t>
  </si>
  <si>
    <t>robert58@example.net</t>
  </si>
  <si>
    <t>Tonya Day</t>
  </si>
  <si>
    <t>5737 Benton Lakes
Walkerland, MT 34803</t>
  </si>
  <si>
    <t>+1-075-077-1952x047</t>
  </si>
  <si>
    <t>marshmatthew@example.org</t>
  </si>
  <si>
    <t>Jennifer Nelson</t>
  </si>
  <si>
    <t>4157 Rebekah Dale Apt. 966
Port Johnfurt, NM 44880</t>
  </si>
  <si>
    <t>(878)210-5891x3083</t>
  </si>
  <si>
    <t>elizabeth38@example.net</t>
  </si>
  <si>
    <t>Lauren Martinez</t>
  </si>
  <si>
    <t>62543 Powell Squares
North Robert, ID 83813</t>
  </si>
  <si>
    <t>+1-396-184-2120x740</t>
  </si>
  <si>
    <t>timothycarter@example.net</t>
  </si>
  <si>
    <t>Margaret Lane</t>
  </si>
  <si>
    <t>33567 Mia Haven Apt. 149
West Linda, CT 50286</t>
  </si>
  <si>
    <t>364-066-9281x137</t>
  </si>
  <si>
    <t>zwilson@example.com</t>
  </si>
  <si>
    <t>Susan Shields DDS</t>
  </si>
  <si>
    <t>65752 Jones Divide
East Davidmouth, MI 44863</t>
  </si>
  <si>
    <t>057-115-1346x696</t>
  </si>
  <si>
    <t>hallpamela@example.com</t>
  </si>
  <si>
    <t>Matthew Ruiz</t>
  </si>
  <si>
    <t>701 Mcdonald Cliffs Suite 575
Lake Anthony, NE 23040</t>
  </si>
  <si>
    <t>897.105.6765x2234</t>
  </si>
  <si>
    <t>anna01@example.org</t>
  </si>
  <si>
    <t>Julie Stewart</t>
  </si>
  <si>
    <t>07465 Russo Junction Apt. 293
Gibsonland, RI 44214</t>
  </si>
  <si>
    <t>+1-957-031-2805x812</t>
  </si>
  <si>
    <t>jacksonbrent@example.com</t>
  </si>
  <si>
    <t>Julie Johnson</t>
  </si>
  <si>
    <t>478 Ryan Union Suite 997
North Jonathanshire, MO 77333</t>
  </si>
  <si>
    <t>001-404-227-1507x2568</t>
  </si>
  <si>
    <t>syork@example.org</t>
  </si>
  <si>
    <t>Alyssa Rush</t>
  </si>
  <si>
    <t>4729 April Common Suite 441
Hillstad, CT 46678</t>
  </si>
  <si>
    <t>492-674-1820x0219</t>
  </si>
  <si>
    <t>jessica92@example.net</t>
  </si>
  <si>
    <t>Carl Turner</t>
  </si>
  <si>
    <t>70993 Daniel Islands Suite 509
Johnberg, DE 83525</t>
  </si>
  <si>
    <t>183.701.6210x124</t>
  </si>
  <si>
    <t>robertcampbell@example.net</t>
  </si>
  <si>
    <t>William Barrera</t>
  </si>
  <si>
    <t>USNS Flores
FPO AE 62121</t>
  </si>
  <si>
    <t>669-180-6455</t>
  </si>
  <si>
    <t>tanyastuart@example.org</t>
  </si>
  <si>
    <t>Lori Diaz</t>
  </si>
  <si>
    <t>629 Patrick Glens
New Matthew, GA 23167</t>
  </si>
  <si>
    <t>001-736-251-8791x692</t>
  </si>
  <si>
    <t>pbass@example.org</t>
  </si>
  <si>
    <t>Kari Olsen</t>
  </si>
  <si>
    <t>820 Crystal Shores
Christopherport, NH 11394</t>
  </si>
  <si>
    <t>750-794-0260x1854</t>
  </si>
  <si>
    <t>houstonalison@example.org</t>
  </si>
  <si>
    <t>Katherine Casey</t>
  </si>
  <si>
    <t>92879 Richard Expressway Apt. 396
Kimberlyton, MA 45359</t>
  </si>
  <si>
    <t>(259)045-8300x81829</t>
  </si>
  <si>
    <t>flemingrichard@example.com</t>
  </si>
  <si>
    <t>Katherine Sherman</t>
  </si>
  <si>
    <t>PSC 0466, Box 0578
APO AE 37892</t>
  </si>
  <si>
    <t>536.565.0929x656</t>
  </si>
  <si>
    <t>andrewpitts@example.org</t>
  </si>
  <si>
    <t>Mary Richards</t>
  </si>
  <si>
    <t>35597 Moody Garden
Margaretview, MS 88320</t>
  </si>
  <si>
    <t>+1-207-077-6280x663</t>
  </si>
  <si>
    <t>dannydavis@example.net</t>
  </si>
  <si>
    <t>Wendy Barron</t>
  </si>
  <si>
    <t>7316 Richards Ramp Suite 906
Brentburgh, MD 67685</t>
  </si>
  <si>
    <t>(399)594-6791x63583</t>
  </si>
  <si>
    <t>ashleybeasley@example.org</t>
  </si>
  <si>
    <t>Collin Green</t>
  </si>
  <si>
    <t>USNV Wilson
FPO AP 14644</t>
  </si>
  <si>
    <t>659.462.3208</t>
  </si>
  <si>
    <t>lisa75@example.org</t>
  </si>
  <si>
    <t>David Andrews DDS</t>
  </si>
  <si>
    <t>83046 Christopher Parks Apt. 790
Kyleburgh, ND 33078</t>
  </si>
  <si>
    <t>167-948-9303</t>
  </si>
  <si>
    <t>erinwiley@example.org</t>
  </si>
  <si>
    <t>David Williams</t>
  </si>
  <si>
    <t>USNV Adkins
FPO AA 23423</t>
  </si>
  <si>
    <t>katrina88@example.org</t>
  </si>
  <si>
    <t>Carol Green</t>
  </si>
  <si>
    <t>16775 Jose Shore
Matthewfort, OH 00934</t>
  </si>
  <si>
    <t>576-865-9818x69921</t>
  </si>
  <si>
    <t>martinjennifer@example.org</t>
  </si>
  <si>
    <t>Linda Moore</t>
  </si>
  <si>
    <t>0158 Jennifer Ridge Apt. 207
Johnfurt, AL 64655</t>
  </si>
  <si>
    <t>(451)706-9980x89073</t>
  </si>
  <si>
    <t>seth10@example.com</t>
  </si>
  <si>
    <t>Brooke Walker</t>
  </si>
  <si>
    <t>45290 Lori Keys
Melendezchester, FL 45474</t>
  </si>
  <si>
    <t>007.920.6048x31352</t>
  </si>
  <si>
    <t>anthonyarnold@example.com</t>
  </si>
  <si>
    <t>Priscilla Brown</t>
  </si>
  <si>
    <t>720 Neal Track Apt. 128
Cherylshire, AL 26166</t>
  </si>
  <si>
    <t>danielledavis@example.com</t>
  </si>
  <si>
    <t>Christina Cole</t>
  </si>
  <si>
    <t>287 Kristi Crest
North Jacquelinefort, LA 58762</t>
  </si>
  <si>
    <t>876.482.1240x32369</t>
  </si>
  <si>
    <t>ortizmarcus@example.net</t>
  </si>
  <si>
    <t>Kenneth Williams</t>
  </si>
  <si>
    <t>71955 Jennifer Loop Apt. 147
South Kelly, MS 96415</t>
  </si>
  <si>
    <t>142-451-0222x961</t>
  </si>
  <si>
    <t>michael43@example.org</t>
  </si>
  <si>
    <t>George Dickerson</t>
  </si>
  <si>
    <t>1306 Elizabeth Port Apt. 236
West Nancy, CO 97016</t>
  </si>
  <si>
    <t>+1-086-471-7562x766</t>
  </si>
  <si>
    <t>wilcoxnatasha@example.net</t>
  </si>
  <si>
    <t>Brittany Parker</t>
  </si>
  <si>
    <t>8553 Berry Burg
Monicaville, MA 29133</t>
  </si>
  <si>
    <t>+1-222-579-0199x52079</t>
  </si>
  <si>
    <t>johnny91@example.com</t>
  </si>
  <si>
    <t>Laurie Sampson</t>
  </si>
  <si>
    <t>963 Kimberly River
Port Michaelhaven, ID 98015</t>
  </si>
  <si>
    <t>floresstephen@example.org</t>
  </si>
  <si>
    <t>David Berry</t>
  </si>
  <si>
    <t>601 Reid Mountains
Gallegosville, MA 78105</t>
  </si>
  <si>
    <t>eyork@example.net</t>
  </si>
  <si>
    <t>Jennifer Wu</t>
  </si>
  <si>
    <t>PSC 7489, Box 8802
APO AA 04038</t>
  </si>
  <si>
    <t>laurasnyder@example.net</t>
  </si>
  <si>
    <t>Kristin Schneider</t>
  </si>
  <si>
    <t>6808 Martin Parks
Marilynstad, MT 24911</t>
  </si>
  <si>
    <t>(185)830-4008x78867</t>
  </si>
  <si>
    <t>kbell@example.org</t>
  </si>
  <si>
    <t>Sheryl Martin</t>
  </si>
  <si>
    <t>748 Mary Islands
New Joseph, MI 56736</t>
  </si>
  <si>
    <t>(475)941-0111x52325</t>
  </si>
  <si>
    <t>joshua17@example.org</t>
  </si>
  <si>
    <t>Laura Fletcher</t>
  </si>
  <si>
    <t>331 Thomas Pass Suite 644
North Mary, VT 36276</t>
  </si>
  <si>
    <t>605.698.5470x38883</t>
  </si>
  <si>
    <t>llucas@example.net</t>
  </si>
  <si>
    <t>Andrew Garcia</t>
  </si>
  <si>
    <t>561 Joel Coves Apt. 400
Nguyenbury, ND 46252</t>
  </si>
  <si>
    <t>001-425-313-2155x49211</t>
  </si>
  <si>
    <t>fjohnson@example.net</t>
  </si>
  <si>
    <t>Mrs. Kathleen Mccarthy</t>
  </si>
  <si>
    <t>5151 Phillips Vista
Cooperfurt, NH 49944</t>
  </si>
  <si>
    <t>+1-438-381-0177x545</t>
  </si>
  <si>
    <t>christopher57@example.net</t>
  </si>
  <si>
    <t>Sandra Baldwin</t>
  </si>
  <si>
    <t>USNS Morales
FPO AE 49242</t>
  </si>
  <si>
    <t>234-451-8900x19071</t>
  </si>
  <si>
    <t>stevenjackson@example.net</t>
  </si>
  <si>
    <t>Erica Craig</t>
  </si>
  <si>
    <t>48030 White Isle Suite 886
Shannonmouth, NH 15764</t>
  </si>
  <si>
    <t>(624)901-6027x7266</t>
  </si>
  <si>
    <t>jacobowens@example.com</t>
  </si>
  <si>
    <t>Sarah Noble</t>
  </si>
  <si>
    <t>93439 Crystal Point
Barbaraville, HI 37778</t>
  </si>
  <si>
    <t>556-225-4727x63845</t>
  </si>
  <si>
    <t>mckaydeanna@example.com</t>
  </si>
  <si>
    <t>Natasha Padilla</t>
  </si>
  <si>
    <t>35212 Cox Club
North Joann, AL 76882</t>
  </si>
  <si>
    <t>+1-960-924-0604x2141</t>
  </si>
  <si>
    <t>littledouglas@example.net</t>
  </si>
  <si>
    <t>Renee Garcia</t>
  </si>
  <si>
    <t>069 Escobar Viaduct Suite 276
Carlshire, GA 40673</t>
  </si>
  <si>
    <t>(316)091-2971</t>
  </si>
  <si>
    <t>joshuagross@example.net</t>
  </si>
  <si>
    <t>Michael Clark</t>
  </si>
  <si>
    <t>8060 Frank Burgs Apt. 261
North Christinehaven, WI 46194</t>
  </si>
  <si>
    <t>+1-105-015-8614x710</t>
  </si>
  <si>
    <t>williamsterri@example.net</t>
  </si>
  <si>
    <t>Becky Kennedy</t>
  </si>
  <si>
    <t>0334 Wilcox Bypass
Williamfurt, NC 56879</t>
  </si>
  <si>
    <t>(526)263-2267</t>
  </si>
  <si>
    <t>browngeorge@example.com</t>
  </si>
  <si>
    <t>Teresa Green</t>
  </si>
  <si>
    <t>23313 Nicole Cape
Port Thomas, FL 20551</t>
  </si>
  <si>
    <t>228.643.3973x919</t>
  </si>
  <si>
    <t>josephsilva@example.org</t>
  </si>
  <si>
    <t>Karla Beltran</t>
  </si>
  <si>
    <t>88671 William Spur Suite 796
Jonesbury, KS 80687</t>
  </si>
  <si>
    <t>696-897-0529</t>
  </si>
  <si>
    <t>djones@example.net</t>
  </si>
  <si>
    <t>Shelly Williams</t>
  </si>
  <si>
    <t>58237 Harrison Orchard
Dixonville, MO 50407</t>
  </si>
  <si>
    <t>142-369-8088x8033</t>
  </si>
  <si>
    <t>friedmanronald@example.net</t>
  </si>
  <si>
    <t>Chelsea Ortega</t>
  </si>
  <si>
    <t>3415 Benjamin Ports
Stacymouth, SC 96556</t>
  </si>
  <si>
    <t>+1-183-139-5660x330</t>
  </si>
  <si>
    <t>richashley@example.com</t>
  </si>
  <si>
    <t>Jesse Robinson</t>
  </si>
  <si>
    <t>8128 Tamara Alley Suite 081
Rosston, NC 35281</t>
  </si>
  <si>
    <t>401-078-2618x2456</t>
  </si>
  <si>
    <t>obriensteve@example.net</t>
  </si>
  <si>
    <t>Casey Huffman</t>
  </si>
  <si>
    <t>4726 James Fork
Kingstad, SC 81670</t>
  </si>
  <si>
    <t>001-169-597-3735x679</t>
  </si>
  <si>
    <t>allencassie@example.org</t>
  </si>
  <si>
    <t>Terry Moore</t>
  </si>
  <si>
    <t>42134 Patrick Pines
Dickersontown, MT 17024</t>
  </si>
  <si>
    <t>290.264.3565x11167</t>
  </si>
  <si>
    <t>lbarnes@example.net</t>
  </si>
  <si>
    <t>Shane Miller</t>
  </si>
  <si>
    <t>736 John View Suite 088
West Bernard, LA 40282</t>
  </si>
  <si>
    <t>(638)257-4334x407</t>
  </si>
  <si>
    <t>hernandezleslie@example.com</t>
  </si>
  <si>
    <t>Debra Thomas</t>
  </si>
  <si>
    <t>PSC 7194, Box 4525
APO AP 67424</t>
  </si>
  <si>
    <t>587-713-1479</t>
  </si>
  <si>
    <t>justinwilliams@example.com</t>
  </si>
  <si>
    <t>Corey Bell</t>
  </si>
  <si>
    <t>PSC 6920, Box 4632
APO AA 11308</t>
  </si>
  <si>
    <t>001-067-683-4330x16361</t>
  </si>
  <si>
    <t>cbender@example.com</t>
  </si>
  <si>
    <t>Evan Wright</t>
  </si>
  <si>
    <t>Unit 5599 Box 8997
DPO AE 80846</t>
  </si>
  <si>
    <t>001-623-710-7881x8865</t>
  </si>
  <si>
    <t>michael24@example.net</t>
  </si>
  <si>
    <t>Elizabeth Anderson</t>
  </si>
  <si>
    <t>7847 Quinn Place Apt. 250
Christophertown, OK 66484</t>
  </si>
  <si>
    <t>(952)248-1640x625</t>
  </si>
  <si>
    <t>xcoleman@example.org</t>
  </si>
  <si>
    <t>Geoffrey James</t>
  </si>
  <si>
    <t>884 Adkins Fork
Lake Stacie, RI 68371</t>
  </si>
  <si>
    <t>(724)944-2917x08363</t>
  </si>
  <si>
    <t>williamgarrett@example.com</t>
  </si>
  <si>
    <t>Katie Wilson</t>
  </si>
  <si>
    <t>28091 Tiffany Burgs
West Kathleenborough, CA 95014</t>
  </si>
  <si>
    <t>debbieholden@example.org</t>
  </si>
  <si>
    <t>Alexis Suarez</t>
  </si>
  <si>
    <t>57708 April Well Suite 992
New Joshuaview, NM 90116</t>
  </si>
  <si>
    <t>905-043-9564</t>
  </si>
  <si>
    <t>stewartbrooke@example.net</t>
  </si>
  <si>
    <t>Autumn Waters</t>
  </si>
  <si>
    <t>Unit 6556 Box 3284
DPO AA 13920</t>
  </si>
  <si>
    <t>001-682-650-1053x194</t>
  </si>
  <si>
    <t>reedheather@example.org</t>
  </si>
  <si>
    <t>Jennifer Gonzalez</t>
  </si>
  <si>
    <t>72863 Bradley Extension Suite 600
Madisonville, WV 32231</t>
  </si>
  <si>
    <t>001-781-909-4291x113</t>
  </si>
  <si>
    <t>kevin14@example.net</t>
  </si>
  <si>
    <t>Lauren Pratt</t>
  </si>
  <si>
    <t>39939 Morse Route
Lake Victorbury, NH 96311</t>
  </si>
  <si>
    <t>(220)692-2407x05942</t>
  </si>
  <si>
    <t>trevor72@example.net</t>
  </si>
  <si>
    <t>Larry Ramos</t>
  </si>
  <si>
    <t>341 David Road
Isaacport, MI 06124</t>
  </si>
  <si>
    <t>+1-806-085-9603x23165</t>
  </si>
  <si>
    <t>mendezalyssa@example.com</t>
  </si>
  <si>
    <t>Matthew Lam</t>
  </si>
  <si>
    <t>954 Mullins Dale Apt. 789
North Shannonchester, GA 55551</t>
  </si>
  <si>
    <t>+1-811-175-4340x7757</t>
  </si>
  <si>
    <t>edgar97@example.net</t>
  </si>
  <si>
    <t>Monica Gonzales</t>
  </si>
  <si>
    <t>47698 Paul Cove Apt. 243
West Nicoleville, IL 38431</t>
  </si>
  <si>
    <t>+1-685-249-8903x1713</t>
  </si>
  <si>
    <t>elizabethflores@example.org</t>
  </si>
  <si>
    <t>Eric Melendez</t>
  </si>
  <si>
    <t>873 Robert Summit Suite 188
Sweeneyfurt, GA 82146</t>
  </si>
  <si>
    <t>450.215.2737x678</t>
  </si>
  <si>
    <t>obenitez@example.net</t>
  </si>
  <si>
    <t>Joel Vasquez</t>
  </si>
  <si>
    <t>0521 Lee Crescent Suite 002
East Samantha, KS 89978</t>
  </si>
  <si>
    <t>001-573-458-0498x14529</t>
  </si>
  <si>
    <t>martinkaren@example.org</t>
  </si>
  <si>
    <t>Elizabeth Powell</t>
  </si>
  <si>
    <t>2126 Laura Plain
West Pamela, GA 17390</t>
  </si>
  <si>
    <t>170-326-7391x122</t>
  </si>
  <si>
    <t>richardsnicole@example.com</t>
  </si>
  <si>
    <t>Matthew Sanders</t>
  </si>
  <si>
    <t>878 Jones Plains Suite 781
New Sarah, WY 58161</t>
  </si>
  <si>
    <t>622.673.6733x6541</t>
  </si>
  <si>
    <t>kmorrison@example.com</t>
  </si>
  <si>
    <t>Jennifer Jenkins</t>
  </si>
  <si>
    <t>Unit 1888 Box 4009
DPO AE 77970</t>
  </si>
  <si>
    <t>492.767.6232x15102</t>
  </si>
  <si>
    <t>skelley@example.org</t>
  </si>
  <si>
    <t>Joshua Dudley</t>
  </si>
  <si>
    <t>5904 Alicia Loaf
Emmachester, WV 18519</t>
  </si>
  <si>
    <t>735.088.7469x1344</t>
  </si>
  <si>
    <t>james36@example.net</t>
  </si>
  <si>
    <t>Ruben Bean</t>
  </si>
  <si>
    <t>037 Gonzalez Forges Apt. 487
Monicaview, AK 93744</t>
  </si>
  <si>
    <t>ryanwebb@example.net</t>
  </si>
  <si>
    <t>Glenn Ramirez</t>
  </si>
  <si>
    <t>PSC 4188, Box 7291
APO AA 73684</t>
  </si>
  <si>
    <t>001-360-131-7349x058</t>
  </si>
  <si>
    <t>levinerichard@example.com</t>
  </si>
  <si>
    <t>Brandy Carter</t>
  </si>
  <si>
    <t>69753 Chaney Flat
Roytown, MO 57155</t>
  </si>
  <si>
    <t>001-244-033-6309x916</t>
  </si>
  <si>
    <t>nevans@example.net</t>
  </si>
  <si>
    <t>Madison Phillips</t>
  </si>
  <si>
    <t>8330 Kathryn Branch Suite 629
New Markhaven, IL 29188</t>
  </si>
  <si>
    <t>Julia Flynn</t>
  </si>
  <si>
    <t>344 Jackson Isle Apt. 855
Whiteport, AL 39834</t>
  </si>
  <si>
    <t>+1-105-722-8502x921</t>
  </si>
  <si>
    <t>amandafisher@example.org</t>
  </si>
  <si>
    <t>Erika Moore</t>
  </si>
  <si>
    <t>2830 Shaun Plains
Nataliemouth, OR 70355</t>
  </si>
  <si>
    <t>024-974-4396</t>
  </si>
  <si>
    <t>carneyjohn@example.net</t>
  </si>
  <si>
    <t>Jason Campbell</t>
  </si>
  <si>
    <t>436 Torres Brooks
Stevenfurt, DE 84133</t>
  </si>
  <si>
    <t>+1-491-858-9579x931</t>
  </si>
  <si>
    <t>drush@example.net</t>
  </si>
  <si>
    <t>Dakota Ramirez</t>
  </si>
  <si>
    <t>PSC 0140, Box 6251
APO AE 35370</t>
  </si>
  <si>
    <t>(627)490-0670</t>
  </si>
  <si>
    <t>sandrarusso@example.org</t>
  </si>
  <si>
    <t>Angela Gibson</t>
  </si>
  <si>
    <t>USS Hughes
FPO AP 78003</t>
  </si>
  <si>
    <t>+1-602-426-8322x350</t>
  </si>
  <si>
    <t>richardkim@example.com</t>
  </si>
  <si>
    <t>Rebecca Barnes</t>
  </si>
  <si>
    <t>9816 Bauer Dale
North Samuel, PA 12859</t>
  </si>
  <si>
    <t>108-917-6994</t>
  </si>
  <si>
    <t>rickbaker@example.net</t>
  </si>
  <si>
    <t>Johnny Clark</t>
  </si>
  <si>
    <t>52072 Amanda Mall
Robinsonmouth, OH 42473</t>
  </si>
  <si>
    <t>001-163-073-1848</t>
  </si>
  <si>
    <t>dustin54@example.com</t>
  </si>
  <si>
    <t>Mary Cline</t>
  </si>
  <si>
    <t>802 Smith Terrace Suite 244
East Douglas, ND 37773</t>
  </si>
  <si>
    <t>674-513-3685x36993</t>
  </si>
  <si>
    <t>carlyjohnson@example.net</t>
  </si>
  <si>
    <t>Terry Compton</t>
  </si>
  <si>
    <t>593 Daniel Causeway
Emilyborough, WV 48507</t>
  </si>
  <si>
    <t>926-122-9401x0461</t>
  </si>
  <si>
    <t>codywashington@example.org</t>
  </si>
  <si>
    <t>Courtney Peck</t>
  </si>
  <si>
    <t>405 Pena Glens Suite 068
North Michelle, WA 51130</t>
  </si>
  <si>
    <t>heather58@example.net</t>
  </si>
  <si>
    <t>Andrew Morris</t>
  </si>
  <si>
    <t>3744 John Isle
Lake Saraville, OH 89791</t>
  </si>
  <si>
    <t>548.919.5934</t>
  </si>
  <si>
    <t>milesbrooke@example.com</t>
  </si>
  <si>
    <t>Krystal Blake</t>
  </si>
  <si>
    <t>550 Dennis Lock
Turnerview, NC 72031</t>
  </si>
  <si>
    <t>(476)986-1408x48776</t>
  </si>
  <si>
    <t>zbyrd@example.com</t>
  </si>
  <si>
    <t>Keith Wheeler III</t>
  </si>
  <si>
    <t>63233 Dennis Parkway Suite 551
Lake Jamesport, SD 34676</t>
  </si>
  <si>
    <t>018-261-9186</t>
  </si>
  <si>
    <t>millerivan@example.org</t>
  </si>
  <si>
    <t>Erik Gutierrez</t>
  </si>
  <si>
    <t>41105 Johnson Place
Lake Jeffreyburgh, ME 24434</t>
  </si>
  <si>
    <t>(870)010-2418x010</t>
  </si>
  <si>
    <t>martinjones@example.org</t>
  </si>
  <si>
    <t>Justin Cook</t>
  </si>
  <si>
    <t>61065 Stone Wells
West Sara, UT 08202</t>
  </si>
  <si>
    <t>521.725.9321</t>
  </si>
  <si>
    <t>dhamilton@example.org</t>
  </si>
  <si>
    <t>Cindy Page</t>
  </si>
  <si>
    <t>29942 Carla Plain
East Maria, GA 53698</t>
  </si>
  <si>
    <t>001-809-305-3879x894</t>
  </si>
  <si>
    <t>mdaniels@example.net</t>
  </si>
  <si>
    <t>Christopher Wood</t>
  </si>
  <si>
    <t>88662 Powell Park
Juliemouth, FL 36832</t>
  </si>
  <si>
    <t>(696)999-6710</t>
  </si>
  <si>
    <t>regina39@example.com</t>
  </si>
  <si>
    <t>William Gilmore</t>
  </si>
  <si>
    <t>62871 Reynolds Walks Apt. 330
Johnshire, MN 06145</t>
  </si>
  <si>
    <t>001-511-339-0140x11534</t>
  </si>
  <si>
    <t>derrick20@example.net</t>
  </si>
  <si>
    <t>Sarah Lee</t>
  </si>
  <si>
    <t>724 Wells Squares Apt. 261
Stoutport, MO 47449</t>
  </si>
  <si>
    <t>tara99@example.com</t>
  </si>
  <si>
    <t>Brian Gray</t>
  </si>
  <si>
    <t>2973 Moreno Camp Apt. 214
Dawnside, UT 06812</t>
  </si>
  <si>
    <t>+1-968-980-1137x44162</t>
  </si>
  <si>
    <t>imiddleton@example.com</t>
  </si>
  <si>
    <t>5350 Jones Road Apt. 372
Leslieborough, NY 44283</t>
  </si>
  <si>
    <t>912-039-7580</t>
  </si>
  <si>
    <t>richardharris@example.net</t>
  </si>
  <si>
    <t>Tara Valdez</t>
  </si>
  <si>
    <t>Unit 2156 Box 2475
DPO AA 88041</t>
  </si>
  <si>
    <t>(806)167-3784x51439</t>
  </si>
  <si>
    <t>drakekeith@example.net</t>
  </si>
  <si>
    <t>Yolanda Ferguson</t>
  </si>
  <si>
    <t>3013 Melanie Shoal
East Robert, AL 26271</t>
  </si>
  <si>
    <t>karencox@example.com</t>
  </si>
  <si>
    <t>Shelby Rivera</t>
  </si>
  <si>
    <t>Unit 1263 Box 6431
DPO AA 52904</t>
  </si>
  <si>
    <t>(772)581-4058</t>
  </si>
  <si>
    <t>scottpeterson@example.com</t>
  </si>
  <si>
    <t>Heather Mcguire</t>
  </si>
  <si>
    <t>9610 Diaz Skyway Apt. 175
North Thomas, RI 11036</t>
  </si>
  <si>
    <t>jon95@example.org</t>
  </si>
  <si>
    <t>Sandra Thornton</t>
  </si>
  <si>
    <t>061 Dawson Isle Apt. 792
West Alisonshire, OR 99704</t>
  </si>
  <si>
    <t>001-012-359-3811</t>
  </si>
  <si>
    <t>tylermichelle@example.com</t>
  </si>
  <si>
    <t>Sierra Cardenas</t>
  </si>
  <si>
    <t>16647 Medina Fort Suite 829
New Justin, MA 64728</t>
  </si>
  <si>
    <t>897-367-5470x2875</t>
  </si>
  <si>
    <t>benderjustin@example.org</t>
  </si>
  <si>
    <t>Nicholas Strickland</t>
  </si>
  <si>
    <t>883 Mark Ports Suite 317
Craigtown, NE 30628</t>
  </si>
  <si>
    <t>(174)518-0006</t>
  </si>
  <si>
    <t>qholmes@example.org</t>
  </si>
  <si>
    <t>Victoria Yu</t>
  </si>
  <si>
    <t>7007 Brenda Islands
Lake Kristinville, UT 03121</t>
  </si>
  <si>
    <t>+1-178-299-1685x088</t>
  </si>
  <si>
    <t>delacruzarthur@example.com</t>
  </si>
  <si>
    <t>Alison Dean</t>
  </si>
  <si>
    <t>3450 Adrian Club
North Molly, HI 51976</t>
  </si>
  <si>
    <t>crobles@example.org</t>
  </si>
  <si>
    <t>22501 Church Glen
New Jodi, IA 74934</t>
  </si>
  <si>
    <t>066-501-9118</t>
  </si>
  <si>
    <t>teresa92@example.net</t>
  </si>
  <si>
    <t>Miranda Ford</t>
  </si>
  <si>
    <t>473 Elizabeth Plaza Apt. 857
Porterhaven, NJ 05439</t>
  </si>
  <si>
    <t>001-955-966-2048x17308</t>
  </si>
  <si>
    <t>qward@example.com</t>
  </si>
  <si>
    <t>Valerie Reid</t>
  </si>
  <si>
    <t>USNV Meyer
FPO AA 44876</t>
  </si>
  <si>
    <t>735.402.2383x9401</t>
  </si>
  <si>
    <t>vrice@example.com</t>
  </si>
  <si>
    <t>Jenny Duran MD</t>
  </si>
  <si>
    <t>8052 Erik Ridge Suite 289
Scottbury, VA 23504</t>
  </si>
  <si>
    <t>(364)684-3002</t>
  </si>
  <si>
    <t>erica88@example.com</t>
  </si>
  <si>
    <t>Edward Meyer</t>
  </si>
  <si>
    <t>65081 Andrew Grove Suite 884
East Jennifer, WA 49980</t>
  </si>
  <si>
    <t>150-407-2868</t>
  </si>
  <si>
    <t>fbecker@example.com</t>
  </si>
  <si>
    <t>Richard Taylor</t>
  </si>
  <si>
    <t>9732 Trujillo Crossing
Johnsonfurt, NY 80238</t>
  </si>
  <si>
    <t>tiffany36@example.com</t>
  </si>
  <si>
    <t>William Haynes</t>
  </si>
  <si>
    <t>9163 Manning Prairie
West Loganfurt, VA 58823</t>
  </si>
  <si>
    <t>+1-080-247-6791x058</t>
  </si>
  <si>
    <t>vargasmichael@example.org</t>
  </si>
  <si>
    <t>Matthew Singh</t>
  </si>
  <si>
    <t>PSC 0169, Box 5485
APO AP 84077</t>
  </si>
  <si>
    <t>richardshelton@example.org</t>
  </si>
  <si>
    <t>Jasmine Davis</t>
  </si>
  <si>
    <t>760 Amanda Islands Suite 363
Jasonfort, IL 03446</t>
  </si>
  <si>
    <t>409.098.5162x34348</t>
  </si>
  <si>
    <t>debraking@example.com</t>
  </si>
  <si>
    <t>William Stewart</t>
  </si>
  <si>
    <t>02887 Angela Port
Coryborough, IA 13175</t>
  </si>
  <si>
    <t>(484)377-5382</t>
  </si>
  <si>
    <t>henry72@example.com</t>
  </si>
  <si>
    <t>Sean Martin</t>
  </si>
  <si>
    <t>4412 Steven Overpass
North Gregorystad, NH 10708</t>
  </si>
  <si>
    <t>637-913-7188x68682</t>
  </si>
  <si>
    <t>zwatts@example.com</t>
  </si>
  <si>
    <t>Allison Buchanan</t>
  </si>
  <si>
    <t>065 Randolph Crescent Suite 281
Alexanderberg, MS 45853</t>
  </si>
  <si>
    <t>(097)186-9421</t>
  </si>
  <si>
    <t>joseberg@example.com</t>
  </si>
  <si>
    <t>Hunter Holmes</t>
  </si>
  <si>
    <t>31165 Jordan Spur Apt. 617
Port Dianeshire, ME 48563</t>
  </si>
  <si>
    <t>392.788.3498x35068</t>
  </si>
  <si>
    <t>kelleypatrick@example.net</t>
  </si>
  <si>
    <t>Nathan Peterson</t>
  </si>
  <si>
    <t>94378 Kelly Drives Apt. 711
Jenniferport, OH 62661</t>
  </si>
  <si>
    <t>nelsonlaura@example.org</t>
  </si>
  <si>
    <t>Sarah Payne</t>
  </si>
  <si>
    <t>972 Tara Spurs Apt. 078
Lake Brandy, ME 91817</t>
  </si>
  <si>
    <t>(237)512-6887</t>
  </si>
  <si>
    <t>emilydavis@example.com</t>
  </si>
  <si>
    <t>Taylor Savage</t>
  </si>
  <si>
    <t>66865 David Circle Suite 088
Briggsshire, VT 74979</t>
  </si>
  <si>
    <t>980.764.1981x3980</t>
  </si>
  <si>
    <t>ibailey@example.org</t>
  </si>
  <si>
    <t>Melissa Bryant</t>
  </si>
  <si>
    <t>4776 Khan Overpass
East Michaelton, NE 19466</t>
  </si>
  <si>
    <t>uperez@example.com</t>
  </si>
  <si>
    <t>Jessica Bryant</t>
  </si>
  <si>
    <t>16519 Baker Union
Lake Briannaburgh, GA 43895</t>
  </si>
  <si>
    <t>001-693-787-8310x4246</t>
  </si>
  <si>
    <t>darrellwerner@example.org</t>
  </si>
  <si>
    <t>9376 Miller Center Apt. 815
Lake Randy, ND 11470</t>
  </si>
  <si>
    <t>163-458-8120x5548</t>
  </si>
  <si>
    <t>hubbardmatthew@example.net</t>
  </si>
  <si>
    <t>Joshua Mueller</t>
  </si>
  <si>
    <t>87415 Rivera Throughway
Rodriguezfurt, VT 78958</t>
  </si>
  <si>
    <t>602.608.7068x687</t>
  </si>
  <si>
    <t>leejennifer@example.net</t>
  </si>
  <si>
    <t>Benjamin Flores</t>
  </si>
  <si>
    <t>2309 Malone Land
Williamsmouth, ID 32812</t>
  </si>
  <si>
    <t>(940)346-1620</t>
  </si>
  <si>
    <t>garciajesse@example.net</t>
  </si>
  <si>
    <t>Charles Thomas</t>
  </si>
  <si>
    <t>3700 Brenda Motorway
Jasonmouth, PA 49930</t>
  </si>
  <si>
    <t>479-479-6008x4785</t>
  </si>
  <si>
    <t>chavezdavid@example.org</t>
  </si>
  <si>
    <t>Nicholas Caldwell</t>
  </si>
  <si>
    <t>6002 Jacob Tunnel
Feliciaview, LA 56662</t>
  </si>
  <si>
    <t>leahfoster@example.com</t>
  </si>
  <si>
    <t>Joe Dennis DVM</t>
  </si>
  <si>
    <t>741 Martinez Dam
East James, HI 33341</t>
  </si>
  <si>
    <t>650.709.5276x3866</t>
  </si>
  <si>
    <t>glewis@example.com</t>
  </si>
  <si>
    <t>Michelle Huffman</t>
  </si>
  <si>
    <t>736 Hall Estates Apt. 949
Port Saraville, NE 85407</t>
  </si>
  <si>
    <t>842.170.6310x64501</t>
  </si>
  <si>
    <t>mbaxter@example.com</t>
  </si>
  <si>
    <t>Randall Harris</t>
  </si>
  <si>
    <t>PSC 9632, Box 7040
APO AE 66958</t>
  </si>
  <si>
    <t>393.071.9594</t>
  </si>
  <si>
    <t>brandonhogan@example.com</t>
  </si>
  <si>
    <t>Summer Moore</t>
  </si>
  <si>
    <t>245 David Loaf
Michaelberg, IN 32343</t>
  </si>
  <si>
    <t>970-752-9645x69661</t>
  </si>
  <si>
    <t>joseph84@example.net</t>
  </si>
  <si>
    <t>Rebecca Blankenship</t>
  </si>
  <si>
    <t>848 Arnold Court
Newtonshire, ID 90374</t>
  </si>
  <si>
    <t>(490)041-6210</t>
  </si>
  <si>
    <t>evanselizabeth@example.org</t>
  </si>
  <si>
    <t>Brittany Weiss</t>
  </si>
  <si>
    <t>0023 Zachary Glen
North Andreborough, OH 49840</t>
  </si>
  <si>
    <t>911.748.0154</t>
  </si>
  <si>
    <t>sharonfleming@example.com</t>
  </si>
  <si>
    <t>Sally Harris</t>
  </si>
  <si>
    <t>12546 Crystal Prairie Suite 109
Sarahtown, OH 27734</t>
  </si>
  <si>
    <t>(553)438-7374x534</t>
  </si>
  <si>
    <t>ngarza@example.org</t>
  </si>
  <si>
    <t>Kathleen Carter</t>
  </si>
  <si>
    <t>753 Hopkins Falls
New Kathytown, WI 90616</t>
  </si>
  <si>
    <t>+1-505-359-1773x379</t>
  </si>
  <si>
    <t>johnstoncourtney@example.org</t>
  </si>
  <si>
    <t>Richard Mitchell</t>
  </si>
  <si>
    <t>4497 Gonzalez Springs Apt. 281
Bushshire, LA 23355</t>
  </si>
  <si>
    <t>+1-976-746-9600x3204</t>
  </si>
  <si>
    <t>friedmanmichael@example.com</t>
  </si>
  <si>
    <t>Michael Gutierrez</t>
  </si>
  <si>
    <t>USCGC Hurst
FPO AE 40649</t>
  </si>
  <si>
    <t>806-008-7321x221</t>
  </si>
  <si>
    <t>eolson@example.org</t>
  </si>
  <si>
    <t>Justin Smith</t>
  </si>
  <si>
    <t>28656 Stuart Loaf
New Jasmineberg, OR 76681</t>
  </si>
  <si>
    <t>490-275-9506</t>
  </si>
  <si>
    <t>sabrinabrooks@example.net</t>
  </si>
  <si>
    <t>David Raymond</t>
  </si>
  <si>
    <t>PSC 3857, Box 0860
APO AP 47635</t>
  </si>
  <si>
    <t>(329)679-8575</t>
  </si>
  <si>
    <t>huntdaniel@example.com</t>
  </si>
  <si>
    <t>Tammy Byrd</t>
  </si>
  <si>
    <t>5755 Hernandez Crossroad
South Teresa, NH 25898</t>
  </si>
  <si>
    <t>ruizryan@example.com</t>
  </si>
  <si>
    <t>Tony Sanchez</t>
  </si>
  <si>
    <t>0945 Wood Vista Suite 049
Kristenside, CO 62188</t>
  </si>
  <si>
    <t>998-741-1005x549</t>
  </si>
  <si>
    <t>jacksonrobert@example.net</t>
  </si>
  <si>
    <t>Leslie Garcia</t>
  </si>
  <si>
    <t>3655 Sarah Lodge
Harrisonville, MA 53371</t>
  </si>
  <si>
    <t>+1-181-815-3640x1344</t>
  </si>
  <si>
    <t>fisherjenna@example.org</t>
  </si>
  <si>
    <t>Daniel Mathews</t>
  </si>
  <si>
    <t>341 Henson Center Suite 981
South Benjamin, ME 12656</t>
  </si>
  <si>
    <t>008-175-7765</t>
  </si>
  <si>
    <t>danieloconnell@example.org</t>
  </si>
  <si>
    <t>Amy Ibarra</t>
  </si>
  <si>
    <t>204 Little Flats
Jessicaton, FL 60597</t>
  </si>
  <si>
    <t>520-869-0669</t>
  </si>
  <si>
    <t>john18@example.net</t>
  </si>
  <si>
    <t>Jeanne Bullock</t>
  </si>
  <si>
    <t>577 Stephen Ford
Smithside, SC 36791</t>
  </si>
  <si>
    <t>001-524-823-8498x63037</t>
  </si>
  <si>
    <t>oandrews@example.com</t>
  </si>
  <si>
    <t>Ryan Dominguez</t>
  </si>
  <si>
    <t>0062 Greer Prairie
Shawnmouth, MI 34630</t>
  </si>
  <si>
    <t>056.485.2270x2131</t>
  </si>
  <si>
    <t>frankpeterson@example.net</t>
  </si>
  <si>
    <t>Amy Jones</t>
  </si>
  <si>
    <t>435 Frederick Lane Suite 091
Davisland, NE 21143</t>
  </si>
  <si>
    <t>+1-984-881-0877x88037</t>
  </si>
  <si>
    <t>ricky22@example.net</t>
  </si>
  <si>
    <t>Tyler Taylor</t>
  </si>
  <si>
    <t>7183 Jonathan Green
Lake Lisa, NV 88074</t>
  </si>
  <si>
    <t>215.049.2997x266</t>
  </si>
  <si>
    <t>charles64@example.com</t>
  </si>
  <si>
    <t>Julian Allen</t>
  </si>
  <si>
    <t>830 Chen Crossroad
Brownberg, VA 16640</t>
  </si>
  <si>
    <t>002.940.5701</t>
  </si>
  <si>
    <t>harperelizabeth@example.org</t>
  </si>
  <si>
    <t>Valerie Greene</t>
  </si>
  <si>
    <t>39854 Brown Freeway
Bonniechester, TN 19060</t>
  </si>
  <si>
    <t>hoffmanaaron@example.net</t>
  </si>
  <si>
    <t>Martha Taylor</t>
  </si>
  <si>
    <t>USS Le
FPO AA 60371</t>
  </si>
  <si>
    <t>001-653-165-6668</t>
  </si>
  <si>
    <t>belinda23@example.net</t>
  </si>
  <si>
    <t>David Hernandez</t>
  </si>
  <si>
    <t>32815 Brown Mountains
West Misty, TX 91171</t>
  </si>
  <si>
    <t>001-145-869-4358</t>
  </si>
  <si>
    <t>willisjames@example.net</t>
  </si>
  <si>
    <t>Mariah Weber</t>
  </si>
  <si>
    <t>13468 James Skyway Apt. 846
Charlesfort, VT 34090</t>
  </si>
  <si>
    <t>(367)083-4334x42493</t>
  </si>
  <si>
    <t>irobinson@example.org</t>
  </si>
  <si>
    <t>Gina Hall</t>
  </si>
  <si>
    <t>9049 Manuel Walk Apt. 296
New Samantha, SC 82882</t>
  </si>
  <si>
    <t>314.151.1396</t>
  </si>
  <si>
    <t>herbertwilson@example.org</t>
  </si>
  <si>
    <t>Holly Esparza</t>
  </si>
  <si>
    <t>5640 Johnson Springs
Thomasstad, NY 59907</t>
  </si>
  <si>
    <t>001-532-293-6438x264</t>
  </si>
  <si>
    <t>kleinjerry@example.net</t>
  </si>
  <si>
    <t>Roberto Miller</t>
  </si>
  <si>
    <t>6320 Tiffany Wall Suite 152
Charlotteshire, MT 45250</t>
  </si>
  <si>
    <t>(901)162-7463x552</t>
  </si>
  <si>
    <t>haley11@example.org</t>
  </si>
  <si>
    <t>USS Morrison
FPO AP 60808</t>
  </si>
  <si>
    <t>robertyoung@example.com</t>
  </si>
  <si>
    <t>Michael Ortiz PhD</t>
  </si>
  <si>
    <t>5960 Cassandra Village
Andradebury, ID 73929</t>
  </si>
  <si>
    <t>+1-789-353-7492x95299</t>
  </si>
  <si>
    <t>jared68@example.com</t>
  </si>
  <si>
    <t>Katie Smith MD</t>
  </si>
  <si>
    <t>871 Sherri Trafficway
Jacobton, MO 92146</t>
  </si>
  <si>
    <t>(994)448-3197x0637</t>
  </si>
  <si>
    <t>walkerfrancisco@example.net</t>
  </si>
  <si>
    <t>Kylie Nelson</t>
  </si>
  <si>
    <t>3006 Bell Mountains
West Kimberly, KY 01912</t>
  </si>
  <si>
    <t>(624)279-3096x1883</t>
  </si>
  <si>
    <t>michaelellis@example.net</t>
  </si>
  <si>
    <t>Johnny Smith</t>
  </si>
  <si>
    <t>45394 Emily Street Apt. 700
Allenside, CO 86190</t>
  </si>
  <si>
    <t>816.739.3775x0048</t>
  </si>
  <si>
    <t>mcleanadam@example.net</t>
  </si>
  <si>
    <t>Brent Guzman</t>
  </si>
  <si>
    <t>55590 Amanda Divide
Fergusonbury, OR 15643</t>
  </si>
  <si>
    <t>+1-397-682-1168x2447</t>
  </si>
  <si>
    <t>davidelliott@example.com</t>
  </si>
  <si>
    <t>835 Samantha Field
North Kyle, OK 90481</t>
  </si>
  <si>
    <t>438-803-7843x647</t>
  </si>
  <si>
    <t>katiemaynard@example.org</t>
  </si>
  <si>
    <t>Melissa Bowman</t>
  </si>
  <si>
    <t>8748 Julie Path
Port Dale, ME 48806</t>
  </si>
  <si>
    <t>014-015-5579</t>
  </si>
  <si>
    <t>jamie34@example.org</t>
  </si>
  <si>
    <t>Sean Hale</t>
  </si>
  <si>
    <t>933 Stephanie Mountain Suite 070
Turnerport, MS 01623</t>
  </si>
  <si>
    <t>(902)057-8243</t>
  </si>
  <si>
    <t>jonescheryl@example.com</t>
  </si>
  <si>
    <t>Tommy Sutton</t>
  </si>
  <si>
    <t>9026 Kerr View Apt. 331
Johnside, DC 07778</t>
  </si>
  <si>
    <t>001-951-116-7281x031</t>
  </si>
  <si>
    <t>mphillips@example.net</t>
  </si>
  <si>
    <t>Steven Mitchell</t>
  </si>
  <si>
    <t>3512 Brian Place Apt. 657
Lake Scott, RI 16418</t>
  </si>
  <si>
    <t>dlindsey@example.com</t>
  </si>
  <si>
    <t>Robert Glover</t>
  </si>
  <si>
    <t>52100 Lewis Light Suite 521
Barbaraside, MI 13048</t>
  </si>
  <si>
    <t>+1-225-175-7035x38278</t>
  </si>
  <si>
    <t>kfrancis@example.com</t>
  </si>
  <si>
    <t>Jacob Dennis</t>
  </si>
  <si>
    <t>330 Yang Village Suite 101
East Kaitlyn, NY 46650</t>
  </si>
  <si>
    <t>586.612.7147</t>
  </si>
  <si>
    <t>josephcarroll@example.net</t>
  </si>
  <si>
    <t>Joseph Moses</t>
  </si>
  <si>
    <t>9274 King Streets Suite 376
Hughesside, GA 25141</t>
  </si>
  <si>
    <t>001-366-178-7446x49920</t>
  </si>
  <si>
    <t>boonerebecca@example.net</t>
  </si>
  <si>
    <t>Steven Robinson</t>
  </si>
  <si>
    <t>PSC 8777, Box 0286
APO AA 63869</t>
  </si>
  <si>
    <t>164.927.5150x048</t>
  </si>
  <si>
    <t>hestes@example.net</t>
  </si>
  <si>
    <t>David Collins</t>
  </si>
  <si>
    <t>703 Julie Avenue Suite 717
Port Susanview, DE 51089</t>
  </si>
  <si>
    <t>+1-630-881-8345x406</t>
  </si>
  <si>
    <t>samuel95@example.com</t>
  </si>
  <si>
    <t>Rhonda Fowler</t>
  </si>
  <si>
    <t>900 Small Islands
Alisonland, CT 88298</t>
  </si>
  <si>
    <t>(428)103-4986x5799</t>
  </si>
  <si>
    <t>elizabeth12@example.net</t>
  </si>
  <si>
    <t>Kenneth Gonzales</t>
  </si>
  <si>
    <t>819 Stephen Overpass Apt. 181
East Catherineshire, AZ 32369</t>
  </si>
  <si>
    <t>859.542.7179x47738</t>
  </si>
  <si>
    <t>salazarkathryn@example.org</t>
  </si>
  <si>
    <t>Mark Castillo</t>
  </si>
  <si>
    <t>USS Greene
FPO AE 67989</t>
  </si>
  <si>
    <t>+1-092-237-1437x120</t>
  </si>
  <si>
    <t>xkrueger@example.org</t>
  </si>
  <si>
    <t>Jack Jenkins</t>
  </si>
  <si>
    <t>5972 Stacy Burg
Natashahaven, OK 57318</t>
  </si>
  <si>
    <t>jennifer55@example.org</t>
  </si>
  <si>
    <t>James Parker</t>
  </si>
  <si>
    <t>61785 David Corners
Lake Gerald, FL 55588</t>
  </si>
  <si>
    <t>+1-739-684-3659x0936</t>
  </si>
  <si>
    <t>johnsondavid@example.com</t>
  </si>
  <si>
    <t>Amy Jackson</t>
  </si>
  <si>
    <t>53996 Anthony Extensions
East Alison, WV 35522</t>
  </si>
  <si>
    <t>331.758.9836</t>
  </si>
  <si>
    <t>scott50@example.net</t>
  </si>
  <si>
    <t>Alexandra Perez</t>
  </si>
  <si>
    <t>48910 Richard Plain
Wallerstad, TX 44151</t>
  </si>
  <si>
    <t>001-679-756-4178x967</t>
  </si>
  <si>
    <t>qbenton@example.net</t>
  </si>
  <si>
    <t>1224 Alexander Circle Suite 700
Reeseside, KS 18276</t>
  </si>
  <si>
    <t>(718)554-0490x479</t>
  </si>
  <si>
    <t>jpowell@example.org</t>
  </si>
  <si>
    <t>Cassandra Wells</t>
  </si>
  <si>
    <t>8744 Garrett Light
Theresastad, NJ 43721</t>
  </si>
  <si>
    <t>444.179.2214</t>
  </si>
  <si>
    <t>jenniferanderson@example.org</t>
  </si>
  <si>
    <t>Deborah Holloway</t>
  </si>
  <si>
    <t>223 Michael Flat
West Davidport, NE 97273</t>
  </si>
  <si>
    <t>715.945.1162x3677</t>
  </si>
  <si>
    <t>alex71@example.net</t>
  </si>
  <si>
    <t>Yvonne Smith</t>
  </si>
  <si>
    <t>0635 Lindsey Park Suite 197
Hamptonport, AK 08502</t>
  </si>
  <si>
    <t>(380)714-7698</t>
  </si>
  <si>
    <t>kellycarter@example.org</t>
  </si>
  <si>
    <t>Brenda Finley</t>
  </si>
  <si>
    <t>92198 Fischer Manor
West Edwardberg, KY 06944</t>
  </si>
  <si>
    <t>001.526.1372x24592</t>
  </si>
  <si>
    <t>duranclaudia@example.org</t>
  </si>
  <si>
    <t>James Barron</t>
  </si>
  <si>
    <t>634 Jennifer Locks
New Williefort, WV 07619</t>
  </si>
  <si>
    <t>001-519-462-2473</t>
  </si>
  <si>
    <t>victor56@example.org</t>
  </si>
  <si>
    <t>Christina Velasquez</t>
  </si>
  <si>
    <t>PSC 7091, Box 0798
APO AA 97413</t>
  </si>
  <si>
    <t>kristin48@example.com</t>
  </si>
  <si>
    <t>Gabriel Lewis</t>
  </si>
  <si>
    <t>5518 Brandon Vista Apt. 733
Sawyerburgh, MN 43252</t>
  </si>
  <si>
    <t>001-223-879-7018x06183</t>
  </si>
  <si>
    <t>ericflowers@example.com</t>
  </si>
  <si>
    <t>Thomas Velazquez</t>
  </si>
  <si>
    <t>3056 Hill Dale
Branchfurt, WA 79795</t>
  </si>
  <si>
    <t>155.117.9982x14801</t>
  </si>
  <si>
    <t>jennifer28@example.net</t>
  </si>
  <si>
    <t>8717 Willis Camp
New Michael, MD 53487</t>
  </si>
  <si>
    <t>208-950-7047</t>
  </si>
  <si>
    <t>carterjoseph@example.org</t>
  </si>
  <si>
    <t>Marcia Taylor</t>
  </si>
  <si>
    <t>6098 Taylor Court
Allenchester, WI 59931</t>
  </si>
  <si>
    <t>001-926-634-1531x385</t>
  </si>
  <si>
    <t>christie51@example.net</t>
  </si>
  <si>
    <t>Linda Washington</t>
  </si>
  <si>
    <t>885 Smith Bypass
Amandafurt, TN 35409</t>
  </si>
  <si>
    <t>001-494-221-9559</t>
  </si>
  <si>
    <t>opage@example.com</t>
  </si>
  <si>
    <t>Dana Ford</t>
  </si>
  <si>
    <t>0364 Aaron Crescent
Davidshire, IN 94634</t>
  </si>
  <si>
    <t>283.807.4176x1844</t>
  </si>
  <si>
    <t>bradleywilliams@example.com</t>
  </si>
  <si>
    <t>Tracy Shaw</t>
  </si>
  <si>
    <t>11307 Jacqueline Way
Millerchester, DC 46776</t>
  </si>
  <si>
    <t>328.532.4210x0867</t>
  </si>
  <si>
    <t>ashley42@example.org</t>
  </si>
  <si>
    <t>David Phillips MD</t>
  </si>
  <si>
    <t>488 Bailey Extension Suite 487
Steeleville, TN 07046</t>
  </si>
  <si>
    <t>001-144-935-2378</t>
  </si>
  <si>
    <t>wgarrett@example.com</t>
  </si>
  <si>
    <t>Kayla Erickson MD</t>
  </si>
  <si>
    <t>40031 Peterson Brooks
Lake Garrettshire, VT 21791</t>
  </si>
  <si>
    <t>(206)776-1423x6631</t>
  </si>
  <si>
    <t>elizabeth28@example.org</t>
  </si>
  <si>
    <t>Christopher Davis</t>
  </si>
  <si>
    <t>561 Danielle Knolls Apt. 800
Lake Christopher, IL 25288</t>
  </si>
  <si>
    <t>001-050-310-1180x8723</t>
  </si>
  <si>
    <t>zperry@example.net</t>
  </si>
  <si>
    <t>Richard Berry</t>
  </si>
  <si>
    <t>85014 Shaffer Lock Apt. 466
East Phillip, NV 62869</t>
  </si>
  <si>
    <t>001-235-645-9803</t>
  </si>
  <si>
    <t>nicholaspatterson@example.net</t>
  </si>
  <si>
    <t>Scott Carlson</t>
  </si>
  <si>
    <t>7837 Kaufman Run
New Thomastown, SD 81690</t>
  </si>
  <si>
    <t>+1-634-186-0274x64757</t>
  </si>
  <si>
    <t>dlopez@example.com</t>
  </si>
  <si>
    <t>85425 Joseph Square Suite 146
South Lee, FL 85185</t>
  </si>
  <si>
    <t>ijohnson@example.net</t>
  </si>
  <si>
    <t>Shannon Lewis</t>
  </si>
  <si>
    <t>618 David Mount
Port Paul, IL 32144</t>
  </si>
  <si>
    <t>(289)519-9768x06944</t>
  </si>
  <si>
    <t>thomasbecky@example.net</t>
  </si>
  <si>
    <t>Daniel White</t>
  </si>
  <si>
    <t>Unit 1391 Box 5136
DPO AP 54210</t>
  </si>
  <si>
    <t>701-697-9569x47447</t>
  </si>
  <si>
    <t>albert07@example.org</t>
  </si>
  <si>
    <t>Matthew Page</t>
  </si>
  <si>
    <t>512 Sanchez Plains Apt. 763
South Tyler, WI 56478</t>
  </si>
  <si>
    <t>001-579-804-2503x36784</t>
  </si>
  <si>
    <t>smithtammy@example.com</t>
  </si>
  <si>
    <t>Debra Lawrence</t>
  </si>
  <si>
    <t>2697 Cindy Manor
North Jonshire, DE 80744</t>
  </si>
  <si>
    <t>979-570-2660x78324</t>
  </si>
  <si>
    <t>barbara75@example.com</t>
  </si>
  <si>
    <t>Blake Hernandez</t>
  </si>
  <si>
    <t>1825 Kelly Place
Sherryport, DC 75118</t>
  </si>
  <si>
    <t>001-220-253-2087x982</t>
  </si>
  <si>
    <t>cmyers@example.com</t>
  </si>
  <si>
    <t>Erin Molina</t>
  </si>
  <si>
    <t>062 Herrera Junctions
East Nicole, WY 87682</t>
  </si>
  <si>
    <t>+1-477-834-5801x580</t>
  </si>
  <si>
    <t>victoriasmith@example.org</t>
  </si>
  <si>
    <t>Calvin Chen</t>
  </si>
  <si>
    <t>7282 Randall Crest
Laurafurt, CT 45975</t>
  </si>
  <si>
    <t>+1-950-923-8843x085</t>
  </si>
  <si>
    <t>smccall@example.org</t>
  </si>
  <si>
    <t>Carolyn Cooper</t>
  </si>
  <si>
    <t>07414 Nunez Mountain Apt. 589
Richardport, OK 78394</t>
  </si>
  <si>
    <t>(231)872-8080</t>
  </si>
  <si>
    <t>smithmegan@example.org</t>
  </si>
  <si>
    <t>Jessica Gilbert</t>
  </si>
  <si>
    <t>PSC 2873, Box 5003
APO AA 36491</t>
  </si>
  <si>
    <t>yguzman@example.net</t>
  </si>
  <si>
    <t>James Douglas</t>
  </si>
  <si>
    <t>190 Torres Islands
Russellville, WI 44062</t>
  </si>
  <si>
    <t>001-540-369-9301</t>
  </si>
  <si>
    <t>johnsonchristopher@example.com</t>
  </si>
  <si>
    <t>Mary Lang</t>
  </si>
  <si>
    <t>15567 Henry Shoal Apt. 017
Sherrymouth, MA 31038</t>
  </si>
  <si>
    <t>+1-992-640-7385x1361</t>
  </si>
  <si>
    <t>nicholas92@example.net</t>
  </si>
  <si>
    <t>Kimberly Santana</t>
  </si>
  <si>
    <t>46192 Brooks Crescent
Khanside, ND 65351</t>
  </si>
  <si>
    <t>001-937-778-3321</t>
  </si>
  <si>
    <t>angelachavez@example.com</t>
  </si>
  <si>
    <t>Benjamin Trevino</t>
  </si>
  <si>
    <t>3559 Regina Lodge Suite 006
Laurafurt, CA 44446</t>
  </si>
  <si>
    <t>251-331-1300x075</t>
  </si>
  <si>
    <t>burnsmiguel@example.org</t>
  </si>
  <si>
    <t>Megan Swanson</t>
  </si>
  <si>
    <t>889 Cindy Station Apt. 936
Bethview, GA 78964</t>
  </si>
  <si>
    <t>238.687.7644</t>
  </si>
  <si>
    <t>kristine60@example.org</t>
  </si>
  <si>
    <t>Thomas Chan</t>
  </si>
  <si>
    <t>Unit 8023 Box 9410
DPO AA 90080</t>
  </si>
  <si>
    <t>michael60@example.org</t>
  </si>
  <si>
    <t>Michael Higgins</t>
  </si>
  <si>
    <t>99213 Hardin Underpass Suite 243
Richardburgh, MN 62728</t>
  </si>
  <si>
    <t>(265)416-9801</t>
  </si>
  <si>
    <t>johnsonaustin@example.com</t>
  </si>
  <si>
    <t>James Stone</t>
  </si>
  <si>
    <t>15461 Vanessa Spurs Suite 480
South Samuel, ID 65683</t>
  </si>
  <si>
    <t>brownandrea@example.org</t>
  </si>
  <si>
    <t>Kelly Allen</t>
  </si>
  <si>
    <t>8455 Angela Expressway Apt. 501
Richardsonview, MI 43024</t>
  </si>
  <si>
    <t>+1-655-984-1884x39678</t>
  </si>
  <si>
    <t>nathantaylor@example.com</t>
  </si>
  <si>
    <t>589 Pena Greens Apt. 198
South Jamesport, MS 00790</t>
  </si>
  <si>
    <t>kenneth30@example.com</t>
  </si>
  <si>
    <t>Melanie Ortega</t>
  </si>
  <si>
    <t>2819 Jennifer Station Apt. 872
East Travisland, NV 72598</t>
  </si>
  <si>
    <t>+1-797-574-7724x5297</t>
  </si>
  <si>
    <t>epeterson@example.com</t>
  </si>
  <si>
    <t>David Schmitt</t>
  </si>
  <si>
    <t>4248 Charles Knolls
Ramirezmouth, MA 32313</t>
  </si>
  <si>
    <t>001-110-039-0113x573</t>
  </si>
  <si>
    <t>joshuamoody@example.net</t>
  </si>
  <si>
    <t>524 Douglas Alley
South Laurie, NH 86755</t>
  </si>
  <si>
    <t>001-772-038-6326x2215</t>
  </si>
  <si>
    <t>mooresydney@example.net</t>
  </si>
  <si>
    <t>Linda Riddle</t>
  </si>
  <si>
    <t>322 Dillon Roads
Caldwellburgh, CA 91933</t>
  </si>
  <si>
    <t>001-328-179-5285x72450</t>
  </si>
  <si>
    <t>andreabrown@example.net</t>
  </si>
  <si>
    <t>Cristina Goodman</t>
  </si>
  <si>
    <t>439 Black Pine Apt. 019
North Stephanie, OR 88146</t>
  </si>
  <si>
    <t>nicholascobb@example.org</t>
  </si>
  <si>
    <t>Angela Jones</t>
  </si>
  <si>
    <t>851 Jeffrey Alley
Greenfurt, DE 05348</t>
  </si>
  <si>
    <t>(022)864-3989</t>
  </si>
  <si>
    <t>rothmark@example.net</t>
  </si>
  <si>
    <t>Sarah Moore</t>
  </si>
  <si>
    <t>124 Marcus Roads Apt. 744
Port Williamshire, TX 26115</t>
  </si>
  <si>
    <t>(313)050-9719x80948</t>
  </si>
  <si>
    <t>ihill@example.com</t>
  </si>
  <si>
    <t>Jessica Rivers</t>
  </si>
  <si>
    <t>418 Joshua Fork Apt. 612
Rioshaven, FL 26828</t>
  </si>
  <si>
    <t>114-685-7226</t>
  </si>
  <si>
    <t>colestacy@example.net</t>
  </si>
  <si>
    <t>William Graves</t>
  </si>
  <si>
    <t>9049 Michael Causeway Suite 084
New Frankshire, HI 39660</t>
  </si>
  <si>
    <t>556-398-6931x3236</t>
  </si>
  <si>
    <t>tbaker@example.com</t>
  </si>
  <si>
    <t>Victor Strickland</t>
  </si>
  <si>
    <t>5106 Golden Forge Apt. 580
Lake Sarahborough, CO 21387</t>
  </si>
  <si>
    <t>001-617-916-3265x46372</t>
  </si>
  <si>
    <t>rcampbell@example.net</t>
  </si>
  <si>
    <t>Christie Strong</t>
  </si>
  <si>
    <t>4174 Bianca Plain Suite 132
Bakerfurt, UT 61385</t>
  </si>
  <si>
    <t>001-844-482-5884</t>
  </si>
  <si>
    <t>brownchristopher@example.com</t>
  </si>
  <si>
    <t>Sandra Sanders</t>
  </si>
  <si>
    <t>0395 Sosa Circles Suite 223
New Connie, MD 70250</t>
  </si>
  <si>
    <t>(246)638-8242x08316</t>
  </si>
  <si>
    <t>williamdixon@example.com</t>
  </si>
  <si>
    <t>Edward Keith</t>
  </si>
  <si>
    <t>USCGC Fox
FPO AA 02497</t>
  </si>
  <si>
    <t>293.952.0110x396</t>
  </si>
  <si>
    <t>fparker@example.com</t>
  </si>
  <si>
    <t>Joshua Stewart</t>
  </si>
  <si>
    <t>055 Cameron Orchard Suite 298
North Danabury, ME 55594</t>
  </si>
  <si>
    <t>804-394-0932x702</t>
  </si>
  <si>
    <t>juanperez@example.com</t>
  </si>
  <si>
    <t>Robert Le</t>
  </si>
  <si>
    <t>94071 Sophia Square Apt. 063
Fordchester, KY 73514</t>
  </si>
  <si>
    <t>+1-944-510-1289x92970</t>
  </si>
  <si>
    <t>terryking@example.com</t>
  </si>
  <si>
    <t>Bryan Perez</t>
  </si>
  <si>
    <t>21726 Osborne Points
Lake Mathewmouth, SC 26578</t>
  </si>
  <si>
    <t>jacqueline30@example.com</t>
  </si>
  <si>
    <t>Devin Robinson</t>
  </si>
  <si>
    <t>7706 Bobby Shoals Suite 290
South Melissa, FL 59049</t>
  </si>
  <si>
    <t>001-348-861-0113x65489</t>
  </si>
  <si>
    <t>robertmartin@example.net</t>
  </si>
  <si>
    <t>Sarah Thomas</t>
  </si>
  <si>
    <t>3832 Eduardo Falls Apt. 778
Mcdanielstad, UT 51717</t>
  </si>
  <si>
    <t>kfischer@example.com</t>
  </si>
  <si>
    <t>John Walters</t>
  </si>
  <si>
    <t>Unit 7933 Box 7276
DPO AA 94728</t>
  </si>
  <si>
    <t>+1-852-610-2101x0605</t>
  </si>
  <si>
    <t>jeffreymercado@example.org</t>
  </si>
  <si>
    <t>Brian Meyer</t>
  </si>
  <si>
    <t>00545 Parker Mall Apt. 092
Lake Sara, CO 09907</t>
  </si>
  <si>
    <t>(336)541-4885x06496</t>
  </si>
  <si>
    <t>meganjones@example.org</t>
  </si>
  <si>
    <t>Cindy Estes</t>
  </si>
  <si>
    <t>USS Coffey
FPO AA 38169</t>
  </si>
  <si>
    <t>(586)018-7484x587</t>
  </si>
  <si>
    <t>blackburnmonica@example.com</t>
  </si>
  <si>
    <t>Aaron Shaw</t>
  </si>
  <si>
    <t>69566 Phillips Radial Apt. 616
Port Julie, CA 50476</t>
  </si>
  <si>
    <t>595.446.1295</t>
  </si>
  <si>
    <t>williamssteve@example.org</t>
  </si>
  <si>
    <t>Taylor Ford</t>
  </si>
  <si>
    <t>6626 Thomas Plaza
Roachchester, NM 31566</t>
  </si>
  <si>
    <t>(083)745-3320</t>
  </si>
  <si>
    <t>Christopher Park</t>
  </si>
  <si>
    <t>7666 Robin Oval
Churchview, CA 64806</t>
  </si>
  <si>
    <t>(702)080-7299x28044</t>
  </si>
  <si>
    <t>phelpskristi@example.org</t>
  </si>
  <si>
    <t>Tiffany Rodriguez</t>
  </si>
  <si>
    <t>514 Ewing Passage Suite 805
Lake Rebeccafort, UT 54859</t>
  </si>
  <si>
    <t>(903)078-4892</t>
  </si>
  <si>
    <t>vhill@example.net</t>
  </si>
  <si>
    <t>Gabriela Wilson</t>
  </si>
  <si>
    <t>399 Ryan Mission
Alecchester, AZ 06698</t>
  </si>
  <si>
    <t>001-638-445-0405x15028</t>
  </si>
  <si>
    <t>johnwilson@example.org</t>
  </si>
  <si>
    <t>Ashlee Patel</t>
  </si>
  <si>
    <t>20415 Alexander Way
South Joseph, AR 93850</t>
  </si>
  <si>
    <t>818.029.6504x8147</t>
  </si>
  <si>
    <t>bryceortiz@example.com</t>
  </si>
  <si>
    <t>Lindsey Conner</t>
  </si>
  <si>
    <t>7221 Williams Squares Apt. 413
New Stevenstad, NY 29043</t>
  </si>
  <si>
    <t>(219)250-0522x47140</t>
  </si>
  <si>
    <t>morananthony@example.com</t>
  </si>
  <si>
    <t>Jacob Garcia</t>
  </si>
  <si>
    <t>934 Deborah Mountain
Erintown, TN 59583</t>
  </si>
  <si>
    <t>gphillips@example.org</t>
  </si>
  <si>
    <t>Ruth Gibson</t>
  </si>
  <si>
    <t>07975 Katie Plaza
North Karaview, LA 63278</t>
  </si>
  <si>
    <t>gregoryperry@example.org</t>
  </si>
  <si>
    <t>John Brady</t>
  </si>
  <si>
    <t>320 James Drive Apt. 209
Lake Nathanbury, OH 14236</t>
  </si>
  <si>
    <t>308.409.6160</t>
  </si>
  <si>
    <t>whiterichard@example.net</t>
  </si>
  <si>
    <t>Stacey Garza</t>
  </si>
  <si>
    <t>237 Miller Branch
New Carolynfurt, CT 90169</t>
  </si>
  <si>
    <t>859.410.5673x63794</t>
  </si>
  <si>
    <t>ygross@example.org</t>
  </si>
  <si>
    <t>Chelsea Cline</t>
  </si>
  <si>
    <t>5586 Hall Grove Apt. 984
North Nancy, MN 34220</t>
  </si>
  <si>
    <t>594-435-7525x063</t>
  </si>
  <si>
    <t>ewhite@example.com</t>
  </si>
  <si>
    <t>Cheryl Gilbert</t>
  </si>
  <si>
    <t>09605 Mackenzie Garden Suite 014
West Nicoleborough, DE 28689</t>
  </si>
  <si>
    <t>001-795-999-9542x7712</t>
  </si>
  <si>
    <t>grahamcharles@example.org</t>
  </si>
  <si>
    <t>Whitney Potts</t>
  </si>
  <si>
    <t>945 Allen Unions
North Julie, NY 75686</t>
  </si>
  <si>
    <t>001-620-709-8150x248</t>
  </si>
  <si>
    <t>origgs@example.org</t>
  </si>
  <si>
    <t>Robert Kim</t>
  </si>
  <si>
    <t>560 Anderson Vista Apt. 851
South Kevintown, AZ 63330</t>
  </si>
  <si>
    <t>(326)948-4545x662</t>
  </si>
  <si>
    <t>tammyedwards@example.net</t>
  </si>
  <si>
    <t>Melissa Lee</t>
  </si>
  <si>
    <t>89367 Smith Meadow Apt. 396
Brianmouth, WA 64702</t>
  </si>
  <si>
    <t>001-132-963-9491x51511</t>
  </si>
  <si>
    <t>marcrichards@example.org</t>
  </si>
  <si>
    <t>Joseph Wilson</t>
  </si>
  <si>
    <t>14861 Love Summit
North Peterhaven, MO 34215</t>
  </si>
  <si>
    <t>001-571-430-0632x48519</t>
  </si>
  <si>
    <t>debra35@example.com</t>
  </si>
  <si>
    <t>Ryan Erickson</t>
  </si>
  <si>
    <t>Unit 9090 Box 1638
DPO AP 10197</t>
  </si>
  <si>
    <t>001-648-595-2448x8100</t>
  </si>
  <si>
    <t>gscott@example.net</t>
  </si>
  <si>
    <t>Kimberly Mcgee</t>
  </si>
  <si>
    <t>2991 Reid Valley Apt. 096
Theresamouth, KS 01853</t>
  </si>
  <si>
    <t>(013)745-6176</t>
  </si>
  <si>
    <t>cookbruce@example.com</t>
  </si>
  <si>
    <t>995 Joshua Ville
Lake Carrie, GA 10296</t>
  </si>
  <si>
    <t>(907)206-2412</t>
  </si>
  <si>
    <t>achung@example.net</t>
  </si>
  <si>
    <t>Sarah Ross</t>
  </si>
  <si>
    <t>Unit 0416 Box 8782
DPO AE 64264</t>
  </si>
  <si>
    <t>(301)204-9100x2531</t>
  </si>
  <si>
    <t>olivia17@example.net</t>
  </si>
  <si>
    <t>7033 Susan Haven
Torresfort, TX 25019</t>
  </si>
  <si>
    <t>001-875-877-2360</t>
  </si>
  <si>
    <t>wernerheather@example.com</t>
  </si>
  <si>
    <t>Stacy Jimenez</t>
  </si>
  <si>
    <t>82208 Wallace Light
Alexisport, MA 44642</t>
  </si>
  <si>
    <t>352-633-4472x318</t>
  </si>
  <si>
    <t>tyler49@example.net</t>
  </si>
  <si>
    <t>Eric Flowers</t>
  </si>
  <si>
    <t>USNV Brown
FPO AE 06443</t>
  </si>
  <si>
    <t>(850)107-3022x6369</t>
  </si>
  <si>
    <t>douglas19@example.net</t>
  </si>
  <si>
    <t>Thomas Matthews</t>
  </si>
  <si>
    <t>684 William Plaza
West Evan, CT 63127</t>
  </si>
  <si>
    <t>(402)397-4567</t>
  </si>
  <si>
    <t>allen71@example.org</t>
  </si>
  <si>
    <t>Monica Craig</t>
  </si>
  <si>
    <t>24078 Cesar Gardens Apt. 731
Christineville, IN 21904</t>
  </si>
  <si>
    <t>(413)389-9285x61019</t>
  </si>
  <si>
    <t>hallrebecca@example.org</t>
  </si>
  <si>
    <t>Kathleen Wood</t>
  </si>
  <si>
    <t>343 Vanessa Vista
Tammymouth, TN 77208</t>
  </si>
  <si>
    <t>+1-915-177-9196x328</t>
  </si>
  <si>
    <t>vwilliams@example.org</t>
  </si>
  <si>
    <t>Michael Barton</t>
  </si>
  <si>
    <t>994 Peterson Route
Smallberg, ND 91236</t>
  </si>
  <si>
    <t>581-284-2665x59202</t>
  </si>
  <si>
    <t>jacquelinejennings@example.com</t>
  </si>
  <si>
    <t>Jason Olsen</t>
  </si>
  <si>
    <t>613 Marissa Parkways Apt. 178
Sabrinaville, NY 09479</t>
  </si>
  <si>
    <t>001-653-535-2775</t>
  </si>
  <si>
    <t>michaelmichael@example.com</t>
  </si>
  <si>
    <t>Ashley Lopez</t>
  </si>
  <si>
    <t>793 Wiggins Dam
North Melissa, AR 76222</t>
  </si>
  <si>
    <t>adam45@example.org</t>
  </si>
  <si>
    <t>Chelsea Avila</t>
  </si>
  <si>
    <t>71317 Carter Circles
Sarahfurt, KS 03917</t>
  </si>
  <si>
    <t>814.727.7399x2207</t>
  </si>
  <si>
    <t>davisgregory@example.org</t>
  </si>
  <si>
    <t>William Landry</t>
  </si>
  <si>
    <t>36569 Michael Place
Port Donald, HI 05185</t>
  </si>
  <si>
    <t>190.123.8778</t>
  </si>
  <si>
    <t>alexandrawilliams@example.net</t>
  </si>
  <si>
    <t>Michael Mata</t>
  </si>
  <si>
    <t>788 Wolf Groves Apt. 312
New Sherritown, VT 87791</t>
  </si>
  <si>
    <t>(470)453-4238x143</t>
  </si>
  <si>
    <t>melissamiller@example.net</t>
  </si>
  <si>
    <t>Kevin Andrade</t>
  </si>
  <si>
    <t>80935 Brandon Vista Apt. 394
East Mary, FL 89698</t>
  </si>
  <si>
    <t>269-758-0332</t>
  </si>
  <si>
    <t>michael24@example.com</t>
  </si>
  <si>
    <t>Robert Carter</t>
  </si>
  <si>
    <t>2961 Brandon Green Suite 965
Kylietown, DC 87297</t>
  </si>
  <si>
    <t>990-352-1530</t>
  </si>
  <si>
    <t>blake69@example.org</t>
  </si>
  <si>
    <t>Michelle Stone</t>
  </si>
  <si>
    <t>444 Dodson Branch Apt. 244
Hendersonstad, ME 16493</t>
  </si>
  <si>
    <t>001-804-022-1260x088</t>
  </si>
  <si>
    <t>jhenderson@example.net</t>
  </si>
  <si>
    <t>Jesse Hunter</t>
  </si>
  <si>
    <t>033 Brian Pike Suite 619
Edwardschester, SD 17946</t>
  </si>
  <si>
    <t>(131)301-8502</t>
  </si>
  <si>
    <t>xpage@example.org</t>
  </si>
  <si>
    <t>Frederick Henderson</t>
  </si>
  <si>
    <t>01921 Angela Pine Suite 168
North Brianborough, DE 48536</t>
  </si>
  <si>
    <t>831.360.9061x582</t>
  </si>
  <si>
    <t>james48@example.org</t>
  </si>
  <si>
    <t>Charles Murray</t>
  </si>
  <si>
    <t>978 Guerra Stream
Rossside, HI 98285</t>
  </si>
  <si>
    <t>911-132-4553x62679</t>
  </si>
  <si>
    <t>jonathan85@example.net</t>
  </si>
  <si>
    <t>Carl Allen</t>
  </si>
  <si>
    <t>2261 Richardson Knoll
Nolanborough, KS 07363</t>
  </si>
  <si>
    <t>(910)900-9162x398</t>
  </si>
  <si>
    <t>uthompson@example.net</t>
  </si>
  <si>
    <t>Veronica Barber</t>
  </si>
  <si>
    <t>96086 Ruiz Roads
Port Glenn, OH 24831</t>
  </si>
  <si>
    <t>062.997.5063x13462</t>
  </si>
  <si>
    <t>jeffreycruz@example.org</t>
  </si>
  <si>
    <t>Brian Garcia</t>
  </si>
  <si>
    <t>PSC 0104, Box 1937
APO AP 83395</t>
  </si>
  <si>
    <t>+1-705-383-3728x03972</t>
  </si>
  <si>
    <t>stephanie14@example.org</t>
  </si>
  <si>
    <t>Karen Mathis</t>
  </si>
  <si>
    <t>712 Stafford Views Apt. 376
New Joshua, NM 52908</t>
  </si>
  <si>
    <t>+1-370-756-6829x953</t>
  </si>
  <si>
    <t>tara03@example.com</t>
  </si>
  <si>
    <t>Regina Gonzalez</t>
  </si>
  <si>
    <t>42100 Monique Branch
Woodton, PA 62449</t>
  </si>
  <si>
    <t>+1-788-059-2900x76915</t>
  </si>
  <si>
    <t>christine93@example.com</t>
  </si>
  <si>
    <t>Joseph Strong</t>
  </si>
  <si>
    <t>76391 Adams Brooks Apt. 763
West Michael, UT 50896</t>
  </si>
  <si>
    <t>001-195-792-0345x74280</t>
  </si>
  <si>
    <t>mcdowelljames@example.org</t>
  </si>
  <si>
    <t>Karla Carlson</t>
  </si>
  <si>
    <t>488 Davis Village
Matthewburgh, OH 87655</t>
  </si>
  <si>
    <t>096.677.1170</t>
  </si>
  <si>
    <t>david67@example.com</t>
  </si>
  <si>
    <t>Douglas Bowman</t>
  </si>
  <si>
    <t>1614 Perkins Forge
West John, WV 59509</t>
  </si>
  <si>
    <t>001-361-188-0329x5132</t>
  </si>
  <si>
    <t>obutler@example.org</t>
  </si>
  <si>
    <t>Logan Nguyen</t>
  </si>
  <si>
    <t>8667 Murray Causeway Suite 595
Cruzshire, CT 77055</t>
  </si>
  <si>
    <t>nbradley@example.org</t>
  </si>
  <si>
    <t>Cassandra Duncan</t>
  </si>
  <si>
    <t>675 Morales Ways
Oneillfort, MT 68459</t>
  </si>
  <si>
    <t>991-320-5179x62316</t>
  </si>
  <si>
    <t>michaelgardner@example.net</t>
  </si>
  <si>
    <t>Mary Alexander</t>
  </si>
  <si>
    <t>12913 Fischer Point
Michelleton, SD 65850</t>
  </si>
  <si>
    <t>001-593-373-0534x7702</t>
  </si>
  <si>
    <t>jennifer65@example.com</t>
  </si>
  <si>
    <t>Jennifer Wilson</t>
  </si>
  <si>
    <t>9346 Hines Locks Suite 993
North Robert, KS 07868</t>
  </si>
  <si>
    <t>garrettkaren@example.net</t>
  </si>
  <si>
    <t>Stephen Gillespie</t>
  </si>
  <si>
    <t>232 Drake Rapid
Jacobfort, IA 28689</t>
  </si>
  <si>
    <t>monroematthew@example.com</t>
  </si>
  <si>
    <t>Damon Santiago</t>
  </si>
  <si>
    <t>Unit 5035 Box 7143
DPO AE 11124</t>
  </si>
  <si>
    <t>281-907-2610x7768</t>
  </si>
  <si>
    <t>tracey02@example.net</t>
  </si>
  <si>
    <t>Tracey Munoz</t>
  </si>
  <si>
    <t>USCGC Coleman
FPO AA 28738</t>
  </si>
  <si>
    <t>920-983-6586</t>
  </si>
  <si>
    <t>jeanette62@example.com</t>
  </si>
  <si>
    <t>Lindsey Thompson</t>
  </si>
  <si>
    <t>8836 Jessica Place Apt. 828
South Jacquelineport, WV 23935</t>
  </si>
  <si>
    <t>001-165-443-1929</t>
  </si>
  <si>
    <t>adkinspaul@example.org</t>
  </si>
  <si>
    <t>Mr. Brian Velazquez</t>
  </si>
  <si>
    <t>383 Vincent Grove
North Georgehaven, NH 95223</t>
  </si>
  <si>
    <t>001-903-092-0031</t>
  </si>
  <si>
    <t>thomaskaren@example.com</t>
  </si>
  <si>
    <t>Kevin Bradley</t>
  </si>
  <si>
    <t>PSC 3722, Box 0098
APO AE 77749</t>
  </si>
  <si>
    <t>001-940-762-2319</t>
  </si>
  <si>
    <t>bankslindsey@example.net</t>
  </si>
  <si>
    <t>Craig Frank</t>
  </si>
  <si>
    <t>5964 Jessica Street
South Stevenhaven, IL 92171</t>
  </si>
  <si>
    <t>nperez@example.org</t>
  </si>
  <si>
    <t>Katherine Brown</t>
  </si>
  <si>
    <t>49310 Powers Walks Suite 729
Tylerview, VA 38758</t>
  </si>
  <si>
    <t>+1-164-592-0790x01459</t>
  </si>
  <si>
    <t>burkejustin@example.net</t>
  </si>
  <si>
    <t>Denise Bush</t>
  </si>
  <si>
    <t>USS Weiss
FPO AA 07719</t>
  </si>
  <si>
    <t>110-695-2503x517</t>
  </si>
  <si>
    <t>fgarner@example.org</t>
  </si>
  <si>
    <t>Nancy Blackwell</t>
  </si>
  <si>
    <t>16261 Ramirez Shoal
Ashleyburgh, CA 01730</t>
  </si>
  <si>
    <t>661.120.0926</t>
  </si>
  <si>
    <t>joshualong@example.com</t>
  </si>
  <si>
    <t>Kenneth Gould</t>
  </si>
  <si>
    <t>4416 Love Fields Suite 606
South Lori, DE 11120</t>
  </si>
  <si>
    <t>+1-975-186-6292x374</t>
  </si>
  <si>
    <t>birdrobin@example.net</t>
  </si>
  <si>
    <t>Sara Hardy</t>
  </si>
  <si>
    <t>4495 Tran Squares
Marissamouth, TX 78018</t>
  </si>
  <si>
    <t>205.929.8527</t>
  </si>
  <si>
    <t>dthompson@example.org</t>
  </si>
  <si>
    <t>Casey Robbins</t>
  </si>
  <si>
    <t>994 Mills Walk Apt. 974
Andrewbury, NY 44635</t>
  </si>
  <si>
    <t>303-258-0826x17685</t>
  </si>
  <si>
    <t>kathleen97@example.net</t>
  </si>
  <si>
    <t>Ellen Benson</t>
  </si>
  <si>
    <t>6116 Allen Village
South Karen, IA 47302</t>
  </si>
  <si>
    <t>393.541.6142</t>
  </si>
  <si>
    <t>wardashley@example.org</t>
  </si>
  <si>
    <t>Kara Turner</t>
  </si>
  <si>
    <t>569 Caldwell Road
Jamesshire, KS 31773</t>
  </si>
  <si>
    <t>679.267.3940x93037</t>
  </si>
  <si>
    <t>kristenhall@example.net</t>
  </si>
  <si>
    <t>Kim Thomas</t>
  </si>
  <si>
    <t>84173 Thomas Divide Apt. 920
West Kaylamouth, NY 45511</t>
  </si>
  <si>
    <t>001-704-804-0369x3599</t>
  </si>
  <si>
    <t>dmiller@example.com</t>
  </si>
  <si>
    <t>Richard Wagner</t>
  </si>
  <si>
    <t>782 Steven Canyon
Mckenziemouth, FL 49686</t>
  </si>
  <si>
    <t>873.748.6491x793</t>
  </si>
  <si>
    <t>maryhart@example.org</t>
  </si>
  <si>
    <t>Timothy Shelton</t>
  </si>
  <si>
    <t>687 Walker Field Suite 830
Cynthiatown, NV 32143</t>
  </si>
  <si>
    <t>(844)169-1411x8718</t>
  </si>
  <si>
    <t>garretthughes@example.com</t>
  </si>
  <si>
    <t>Matthew Griffin</t>
  </si>
  <si>
    <t>729 Jeremy Cape
Briannatown, MD 16010</t>
  </si>
  <si>
    <t>863.713.3036x530</t>
  </si>
  <si>
    <t>nwheeler@example.net</t>
  </si>
  <si>
    <t>Shannon Taylor</t>
  </si>
  <si>
    <t>7872 Larry Cliffs
Bakerburgh, TX 34824</t>
  </si>
  <si>
    <t>001-298-986-1551x680</t>
  </si>
  <si>
    <t>alopez@example.net</t>
  </si>
  <si>
    <t>Heather Morse</t>
  </si>
  <si>
    <t>984 Lewis Roads Suite 076
Robertton, ID 21578</t>
  </si>
  <si>
    <t>shawn26@example.com</t>
  </si>
  <si>
    <t>Kevin Shah</t>
  </si>
  <si>
    <t>71067 Bailey Knolls Apt. 363
West Frankfort, MT 75751</t>
  </si>
  <si>
    <t>+1-278-327-4902x018</t>
  </si>
  <si>
    <t>jonathanzhang@example.org</t>
  </si>
  <si>
    <t>Jasmine Arellano</t>
  </si>
  <si>
    <t>45366 Raven Lock
Lake Peterburgh, NY 05934</t>
  </si>
  <si>
    <t>732-601-1082</t>
  </si>
  <si>
    <t>knoxrebecca@example.org</t>
  </si>
  <si>
    <t>Sherri Bruce</t>
  </si>
  <si>
    <t>501 Brooke Center
East Paige, WA 95454</t>
  </si>
  <si>
    <t>543.220.9282</t>
  </si>
  <si>
    <t>markdean@example.com</t>
  </si>
  <si>
    <t>Derrick Shelton</t>
  </si>
  <si>
    <t>Unit 2784 Box 5839
DPO AP 39538</t>
  </si>
  <si>
    <t>(057)892-4760x0972</t>
  </si>
  <si>
    <t>brandonwoods@example.com</t>
  </si>
  <si>
    <t>5068 Angela Mills
Phillipsland, CO 06094</t>
  </si>
  <si>
    <t>mcleanmark@example.org</t>
  </si>
  <si>
    <t>Joshua Tate</t>
  </si>
  <si>
    <t>781 Anderson Forges
Esparzaland, WA 70549</t>
  </si>
  <si>
    <t>(929)793-3172</t>
  </si>
  <si>
    <t>lindseyscott@example.net</t>
  </si>
  <si>
    <t>David Brown MD</t>
  </si>
  <si>
    <t>9961 Moreno Inlet Apt. 009
Kevinton, IL 11555</t>
  </si>
  <si>
    <t>(923)155-4141</t>
  </si>
  <si>
    <t>amberfrazier@example.com</t>
  </si>
  <si>
    <t>John Gardner</t>
  </si>
  <si>
    <t>2572 Jordan Bypass
Randystad, CA 17878</t>
  </si>
  <si>
    <t>174-941-8501x177</t>
  </si>
  <si>
    <t>qchan@example.net</t>
  </si>
  <si>
    <t>Anne Johnson</t>
  </si>
  <si>
    <t>76129 Davis Haven
Port Ashleyville, IN 67422</t>
  </si>
  <si>
    <t>910-532-2235</t>
  </si>
  <si>
    <t>donald97@example.net</t>
  </si>
  <si>
    <t>Jesus Sutton</t>
  </si>
  <si>
    <t>249 Brian Shores Apt. 726
Walkerchester, SD 73613</t>
  </si>
  <si>
    <t>+1-268-012-4299x224</t>
  </si>
  <si>
    <t>amay@example.net</t>
  </si>
  <si>
    <t>Jason Garner</t>
  </si>
  <si>
    <t>084 Douglas Pass Apt. 158
Parkshaven, SC 47932</t>
  </si>
  <si>
    <t>001-377-768-7540x703</t>
  </si>
  <si>
    <t>qmcdaniel@example.org</t>
  </si>
  <si>
    <t>Dale Noble</t>
  </si>
  <si>
    <t>72346 Newman Ridge Apt. 748
Brendanmouth, IL 21993</t>
  </si>
  <si>
    <t>(715)463-7943</t>
  </si>
  <si>
    <t>barryjennifer@example.org</t>
  </si>
  <si>
    <t>Katherine Stanley</t>
  </si>
  <si>
    <t>595 Amanda Station
Port Kimberlyfurt, TX 89765</t>
  </si>
  <si>
    <t>(429)539-2966x76244</t>
  </si>
  <si>
    <t>penningtoncharles@example.net</t>
  </si>
  <si>
    <t>Dylan Sharp</t>
  </si>
  <si>
    <t>753 Dustin Plain Apt. 080
Patrickburgh, SD 06379</t>
  </si>
  <si>
    <t>433-908-6185x166</t>
  </si>
  <si>
    <t>mwhite@example.org</t>
  </si>
  <si>
    <t>Thomas Adams</t>
  </si>
  <si>
    <t>366 Davidson Drive
Nicoleview, NH 28498</t>
  </si>
  <si>
    <t>170.123.5287x31539</t>
  </si>
  <si>
    <t>kkennedy@example.net</t>
  </si>
  <si>
    <t>Eric Clark</t>
  </si>
  <si>
    <t>USNV Cooper
FPO AP 58667</t>
  </si>
  <si>
    <t>rodriguezmichael@example.net</t>
  </si>
  <si>
    <t>Ryan Friedman</t>
  </si>
  <si>
    <t>9404 Kimberly Drive
Valeriehaven, RI 35679</t>
  </si>
  <si>
    <t>+1-277-478-3454x1291</t>
  </si>
  <si>
    <t>russell63@example.org</t>
  </si>
  <si>
    <t>Edward Moore</t>
  </si>
  <si>
    <t>300 Hunter Extensions
Lisamouth, MD 87488</t>
  </si>
  <si>
    <t>402.674.4428x390</t>
  </si>
  <si>
    <t>randallrivera@example.org</t>
  </si>
  <si>
    <t>Kyle Rivas</t>
  </si>
  <si>
    <t>2723 Cox Streets Apt. 836
Karenside, MS 07916</t>
  </si>
  <si>
    <t>770-962-4532x64391</t>
  </si>
  <si>
    <t>zsimpson@example.com</t>
  </si>
  <si>
    <t>Erin Kaiser</t>
  </si>
  <si>
    <t>5925 Tina Road
New Craigtown, OK 43598</t>
  </si>
  <si>
    <t>580-591-0966</t>
  </si>
  <si>
    <t>ysmith@example.org</t>
  </si>
  <si>
    <t>Mallory Hall</t>
  </si>
  <si>
    <t>65278 Emily Via
Dawnborough, FL 16181</t>
  </si>
  <si>
    <t>862.035.7918x9908</t>
  </si>
  <si>
    <t>hannah44@example.net</t>
  </si>
  <si>
    <t>Andrew Alexander</t>
  </si>
  <si>
    <t>33837 Carol Spurs
Port Harold, AZ 48558</t>
  </si>
  <si>
    <t>960.397.1565</t>
  </si>
  <si>
    <t>travis24@example.com</t>
  </si>
  <si>
    <t>Robert Brown</t>
  </si>
  <si>
    <t>6645 Marc Fork
West Jennifershire, NC 39204</t>
  </si>
  <si>
    <t>043.226.4125</t>
  </si>
  <si>
    <t>whoward@example.org</t>
  </si>
  <si>
    <t>Joshua Thompson</t>
  </si>
  <si>
    <t>587 Mann Skyway Suite 282
Lake Daletown, SC 98449</t>
  </si>
  <si>
    <t>(345)632-1601x81283</t>
  </si>
  <si>
    <t>huertaheather@example.net</t>
  </si>
  <si>
    <t>Sierra Nguyen</t>
  </si>
  <si>
    <t>08853 Christy Falls Suite 490
Jamesside, ID 42103</t>
  </si>
  <si>
    <t>678.875.6653x353</t>
  </si>
  <si>
    <t>jamesstevens@example.org</t>
  </si>
  <si>
    <t>Matthew Stone</t>
  </si>
  <si>
    <t>2217 Thompson Green
Lake Kennethburgh, NH 70640</t>
  </si>
  <si>
    <t>001-948-892-0598x562</t>
  </si>
  <si>
    <t>josephryan@example.com</t>
  </si>
  <si>
    <t>Pam Adams</t>
  </si>
  <si>
    <t>7257 Dickerson Forges
Jessicatown, NM 76212</t>
  </si>
  <si>
    <t>001-015-631-4285x3960</t>
  </si>
  <si>
    <t>morenozachary@example.org</t>
  </si>
  <si>
    <t>Jonathan Knight</t>
  </si>
  <si>
    <t>246 Caleb Bridge Apt. 358
South Jennifer, DE 69761</t>
  </si>
  <si>
    <t>+1-114-429-2315x72583</t>
  </si>
  <si>
    <t>maylauren@example.org</t>
  </si>
  <si>
    <t>Kyle Roy</t>
  </si>
  <si>
    <t>37775 Thomas Causeway
Charleschester, KS 65457</t>
  </si>
  <si>
    <t>(730)132-7625</t>
  </si>
  <si>
    <t>bibarra@example.org</t>
  </si>
  <si>
    <t>Christine Garcia</t>
  </si>
  <si>
    <t>USCGC Marshall
FPO AA 88847</t>
  </si>
  <si>
    <t>001-421-140-2393x201</t>
  </si>
  <si>
    <t>tracyschwartz@example.org</t>
  </si>
  <si>
    <t>Brian Moody</t>
  </si>
  <si>
    <t>82667 Ashley Spur
Hayleyberg, CT 48296</t>
  </si>
  <si>
    <t>001-652-418-1768x072</t>
  </si>
  <si>
    <t>charlesmcbride@example.com</t>
  </si>
  <si>
    <t>Daniel Garza</t>
  </si>
  <si>
    <t>817 Jacob Walks
Dennismouth, NM 09212</t>
  </si>
  <si>
    <t>863.173.6455x30554</t>
  </si>
  <si>
    <t>eric00@example.net</t>
  </si>
  <si>
    <t>Charles Woods</t>
  </si>
  <si>
    <t>52921 Wilson Mall
Port Destinyton, PA 25011</t>
  </si>
  <si>
    <t>001-671-137-4536x76747</t>
  </si>
  <si>
    <t>richard42@example.com</t>
  </si>
  <si>
    <t>Elijah Johnson</t>
  </si>
  <si>
    <t>0026 Victoria Ramp
Darrelltown, MA 32065</t>
  </si>
  <si>
    <t>samueljoseph@example.net</t>
  </si>
  <si>
    <t>9580 Corey Valley Suite 157
Adamsland, AZ 24898</t>
  </si>
  <si>
    <t>thomasunderwood@example.net</t>
  </si>
  <si>
    <t>Nicholas Sanchez</t>
  </si>
  <si>
    <t>1571 Clark Grove Suite 280
Patrickville, VT 18872</t>
  </si>
  <si>
    <t>001-124-363-8327x53057</t>
  </si>
  <si>
    <t>nicholas03@example.com</t>
  </si>
  <si>
    <t>Amy Wilson</t>
  </si>
  <si>
    <t>687 Sarah Shore
Savannahside, RI 38179</t>
  </si>
  <si>
    <t>001-800-058-6176x040</t>
  </si>
  <si>
    <t>solisrodney@example.org</t>
  </si>
  <si>
    <t>Kimberly Raymond</t>
  </si>
  <si>
    <t>Unit 6303 Box 0961
DPO AE 88343</t>
  </si>
  <si>
    <t>001-785-797-4822</t>
  </si>
  <si>
    <t>hernandezbrian@example.net</t>
  </si>
  <si>
    <t>Debra Villarreal</t>
  </si>
  <si>
    <t>173 Cheryl View
Courtneyport, OH 93838</t>
  </si>
  <si>
    <t>(259)454-3869x52392</t>
  </si>
  <si>
    <t>jamiehampton@example.com</t>
  </si>
  <si>
    <t>Heather Fuller</t>
  </si>
  <si>
    <t>11565 Conley Run
North Davidhaven, WA 04729</t>
  </si>
  <si>
    <t>001-123-194-2773x1236</t>
  </si>
  <si>
    <t>jennifer68@example.net</t>
  </si>
  <si>
    <t>Tony Steele</t>
  </si>
  <si>
    <t>65816 Horn Shoal Suite 552
South Deborahville, MT 32711</t>
  </si>
  <si>
    <t>631.253.1404x1920</t>
  </si>
  <si>
    <t>danielleharris@example.net</t>
  </si>
  <si>
    <t>Kimberly Olsen</t>
  </si>
  <si>
    <t>600 Livingston Meadow Suite 523
Hillfurt, MN 11040</t>
  </si>
  <si>
    <t>001-205-251-0958</t>
  </si>
  <si>
    <t>qrichards@example.org</t>
  </si>
  <si>
    <t>Dana Gonzales</t>
  </si>
  <si>
    <t>97259 Huerta Throughway
Hopkinsville, FL 99302</t>
  </si>
  <si>
    <t>020-799-4046x37277</t>
  </si>
  <si>
    <t>josephbarron@example.com</t>
  </si>
  <si>
    <t>Robert Fitzpatrick</t>
  </si>
  <si>
    <t>26143 Belinda Key Suite 471
North William, MA 71489</t>
  </si>
  <si>
    <t>565.224.6823x4170</t>
  </si>
  <si>
    <t>lconway@example.org</t>
  </si>
  <si>
    <t>Robert Moreno</t>
  </si>
  <si>
    <t>713 Nicole Walk
North Maurice, KS 70167</t>
  </si>
  <si>
    <t>963-347-9001x187</t>
  </si>
  <si>
    <t>wmoore@example.com</t>
  </si>
  <si>
    <t>Danielle Lopez</t>
  </si>
  <si>
    <t>82440 David Views
New James, KS 25174</t>
  </si>
  <si>
    <t>365-420-7452x727</t>
  </si>
  <si>
    <t>jennifersolis@example.org</t>
  </si>
  <si>
    <t>Michael Baker</t>
  </si>
  <si>
    <t>850 William Crossroad
Gallagherland, IN 42087</t>
  </si>
  <si>
    <t>(714)028-4837x714</t>
  </si>
  <si>
    <t>wcox@example.com</t>
  </si>
  <si>
    <t>Jerry Burton</t>
  </si>
  <si>
    <t>8123 Morgan Stravenue Apt. 480
Toddfort, WY 69544</t>
  </si>
  <si>
    <t>+1-813-027-4786x213</t>
  </si>
  <si>
    <t>leroy04@example.com</t>
  </si>
  <si>
    <t>Michael Moore MD</t>
  </si>
  <si>
    <t>60716 Kelli Fork Apt. 547
Port Amberland, RI 66389</t>
  </si>
  <si>
    <t>001-094-603-9997</t>
  </si>
  <si>
    <t>arnoldjoshua@example.net</t>
  </si>
  <si>
    <t>Timothy Beck</t>
  </si>
  <si>
    <t>71104 Kathleen River Suite 460
West Thomas, ID 08300</t>
  </si>
  <si>
    <t>565-882-8442x6326</t>
  </si>
  <si>
    <t>rpotter@example.net</t>
  </si>
  <si>
    <t>Kelly Brown</t>
  </si>
  <si>
    <t>0167 Schwartz Freeway Suite 695
Joshuashire, WV 16068</t>
  </si>
  <si>
    <t>+1-486-914-7674x3677</t>
  </si>
  <si>
    <t>haileyholt@example.net</t>
  </si>
  <si>
    <t>Meredith Murphy</t>
  </si>
  <si>
    <t>285 Taylor Crossing
Ballardview, NY 40603</t>
  </si>
  <si>
    <t>421.807.3907x4767</t>
  </si>
  <si>
    <t>beckywilliams@example.com</t>
  </si>
  <si>
    <t>Nathan Hernandez</t>
  </si>
  <si>
    <t>2819 Brown Tunnel Apt. 889
New Sarahton, GA 15622</t>
  </si>
  <si>
    <t>001-774-157-1389x2245</t>
  </si>
  <si>
    <t>phillipsnancy@example.net</t>
  </si>
  <si>
    <t>Sherry Harris</t>
  </si>
  <si>
    <t>76082 Glenn Place Apt. 440
Ivanshire, OK 16274</t>
  </si>
  <si>
    <t>001-609-577-5271x69178</t>
  </si>
  <si>
    <t>gabrielross@example.com</t>
  </si>
  <si>
    <t>Shelia Turner</t>
  </si>
  <si>
    <t>2603 Ingram Spurs Suite 000
West Donaldstad, SC 38201</t>
  </si>
  <si>
    <t>980-835-2420</t>
  </si>
  <si>
    <t>mackbenjamin@example.org</t>
  </si>
  <si>
    <t>Caitlyn Martinez</t>
  </si>
  <si>
    <t>00340 Morales Freeway
Johnsonberg, NH 20866</t>
  </si>
  <si>
    <t>628-054-5094x68611</t>
  </si>
  <si>
    <t>taylor21@example.net</t>
  </si>
  <si>
    <t>Ana Conner</t>
  </si>
  <si>
    <t>84716 Peters Glens
North Laurenburgh, IN 33982</t>
  </si>
  <si>
    <t>(114)378-8120</t>
  </si>
  <si>
    <t>ashleyrichard@example.org</t>
  </si>
  <si>
    <t>Jennifer Spears</t>
  </si>
  <si>
    <t>5378 Black Ford Suite 950
Karenshire, NM 64409</t>
  </si>
  <si>
    <t>(335)378-1967</t>
  </si>
  <si>
    <t>salazarerin@example.org</t>
  </si>
  <si>
    <t>Samantha Farmer</t>
  </si>
  <si>
    <t>274 Erica Mountain Suite 350
Ianshire, VT 31632</t>
  </si>
  <si>
    <t>788.704.6618</t>
  </si>
  <si>
    <t>ricardo50@example.org</t>
  </si>
  <si>
    <t>Lisa Sosa</t>
  </si>
  <si>
    <t>344 Regina Ville
Hansenhaven, MI 33235</t>
  </si>
  <si>
    <t>947.053.4661x59448</t>
  </si>
  <si>
    <t>angelaross@example.net</t>
  </si>
  <si>
    <t>Christopher Wilson</t>
  </si>
  <si>
    <t>28104 Christopher Ways Apt. 937
West Gabrielchester, CA 32227</t>
  </si>
  <si>
    <t>+1-277-521-9837x73453</t>
  </si>
  <si>
    <t>brittney79@example.org</t>
  </si>
  <si>
    <t>David Powell</t>
  </si>
  <si>
    <t>685 Lambert Ranch Suite 237
Jenkinstown, MN 24315</t>
  </si>
  <si>
    <t>587.856.8482</t>
  </si>
  <si>
    <t>melissa50@example.com</t>
  </si>
  <si>
    <t>301 Hammond Path Suite 591
Courtneyview, IA 42416</t>
  </si>
  <si>
    <t>(096)174-0927x9381</t>
  </si>
  <si>
    <t>jarvisvincent@example.com</t>
  </si>
  <si>
    <t>Ryan Chang</t>
  </si>
  <si>
    <t>6968 Mullen Gateway Apt. 637
Lake Rebeccaland, IA 83242</t>
  </si>
  <si>
    <t>001-493-247-2312x66048</t>
  </si>
  <si>
    <t>fmarks@example.net</t>
  </si>
  <si>
    <t>Jeremy Hess MD</t>
  </si>
  <si>
    <t>6302 Charles Walk Suite 693
North Cheyenne, HI 79651</t>
  </si>
  <si>
    <t>(909)042-3059</t>
  </si>
  <si>
    <t>gibsonkimberly@example.com</t>
  </si>
  <si>
    <t>Rodney Benjamin</t>
  </si>
  <si>
    <t>352 Wilson Cliffs
Port Lisa, TX 42698</t>
  </si>
  <si>
    <t>+1-750-342-3574x673</t>
  </si>
  <si>
    <t>ihill@example.org</t>
  </si>
  <si>
    <t>James Stafford</t>
  </si>
  <si>
    <t>186 Mary Mission
South Billyfort, SD 58046</t>
  </si>
  <si>
    <t>001-982-452-4269</t>
  </si>
  <si>
    <t>cabreratristan@example.com</t>
  </si>
  <si>
    <t>Angela Lowe</t>
  </si>
  <si>
    <t>813 Richard Crossroad Apt. 647
Marieshire, MI 06299</t>
  </si>
  <si>
    <t>436-700-0336</t>
  </si>
  <si>
    <t>vharris@example.com</t>
  </si>
  <si>
    <t>Tamara Long</t>
  </si>
  <si>
    <t>879 Deanna Prairie
South Richardshire, UT 53354</t>
  </si>
  <si>
    <t>+1-492-700-7093x35315</t>
  </si>
  <si>
    <t>cheryljohnson@example.org</t>
  </si>
  <si>
    <t>Kimberly Olson</t>
  </si>
  <si>
    <t>Unit 2429 Box 5438
DPO AA 88879</t>
  </si>
  <si>
    <t>268-666-7341</t>
  </si>
  <si>
    <t>kennethoneill@example.com</t>
  </si>
  <si>
    <t>Maria Mckinney</t>
  </si>
  <si>
    <t>01904 Richard Course
Margaretmouth, MT 31285</t>
  </si>
  <si>
    <t>thomasjohnson@example.org</t>
  </si>
  <si>
    <t>Diane James</t>
  </si>
  <si>
    <t>4257 Alexander Park
Port Heather, KS 07491</t>
  </si>
  <si>
    <t>509.206.3911x526</t>
  </si>
  <si>
    <t>autumnfarley@example.com</t>
  </si>
  <si>
    <t>William Marquez</t>
  </si>
  <si>
    <t>016 Margaret Locks Apt. 746
Yodertown, LA 67102</t>
  </si>
  <si>
    <t>976-946-2111x924</t>
  </si>
  <si>
    <t>rogerskeith@example.net</t>
  </si>
  <si>
    <t>Rebecca Wells</t>
  </si>
  <si>
    <t>04249 Alexandra Crescent Apt. 366
Smithhaven, CT 09132</t>
  </si>
  <si>
    <t>+1-371-690-3393x858</t>
  </si>
  <si>
    <t>twood@example.net</t>
  </si>
  <si>
    <t>Jennifer Sullivan</t>
  </si>
  <si>
    <t>5626 Gates Fort
Joshuaborough, MA 62142</t>
  </si>
  <si>
    <t>228.951.6902x708</t>
  </si>
  <si>
    <t>andersonerin@example.com</t>
  </si>
  <si>
    <t>Patricia Graham</t>
  </si>
  <si>
    <t>061 Emily River Apt. 604
Franklinhaven, CT 69596</t>
  </si>
  <si>
    <t>001-754-550-6237x6013</t>
  </si>
  <si>
    <t>roblesstacey@example.net</t>
  </si>
  <si>
    <t>Terry Wong</t>
  </si>
  <si>
    <t>81856 Barton Lights Suite 545
Laurieville, TX 41886</t>
  </si>
  <si>
    <t>001-238-523-1352x8381</t>
  </si>
  <si>
    <t>qcummings@example.org</t>
  </si>
  <si>
    <t>Matthew White</t>
  </si>
  <si>
    <t>3693 Green Trace
West Williamberg, DE 76183</t>
  </si>
  <si>
    <t>+1-421-313-8446x4045</t>
  </si>
  <si>
    <t>matthew19@example.net</t>
  </si>
  <si>
    <t>198 Wheeler Parks
Jackfort, WY 65535</t>
  </si>
  <si>
    <t>+1-399-125-7731x65578</t>
  </si>
  <si>
    <t>wujasmine@example.org</t>
  </si>
  <si>
    <t>Courtney Mccarty</t>
  </si>
  <si>
    <t>935 Grant Greens Apt. 271
East Brittanyshire, OH 65012</t>
  </si>
  <si>
    <t>406.916.6324x955</t>
  </si>
  <si>
    <t>webbrobert@example.net</t>
  </si>
  <si>
    <t>Jonathan Sanchez</t>
  </si>
  <si>
    <t>682 Shawn Tunnel
Parkerchester, SD 21887</t>
  </si>
  <si>
    <t>736-957-2020x157</t>
  </si>
  <si>
    <t>perezbrandon@example.com</t>
  </si>
  <si>
    <t>Jennifer Stewart</t>
  </si>
  <si>
    <t>USS Herrera
FPO AP 74924</t>
  </si>
  <si>
    <t>609-872-9013x9481</t>
  </si>
  <si>
    <t>vanessa38@example.net</t>
  </si>
  <si>
    <t>Brady Mccormick</t>
  </si>
  <si>
    <t>198 Jasmin Shores
East Eric, MA 75858</t>
  </si>
  <si>
    <t>924-269-9973x980</t>
  </si>
  <si>
    <t>joemorris@example.net</t>
  </si>
  <si>
    <t>Denise Davidson</t>
  </si>
  <si>
    <t>90232 Sarah Plains
Francesmouth, SD 46711</t>
  </si>
  <si>
    <t>(155)534-0294</t>
  </si>
  <si>
    <t>kinglynn@example.org</t>
  </si>
  <si>
    <t>Andrea Combs</t>
  </si>
  <si>
    <t>01712 Jason Common
South Melissa, MT 68127</t>
  </si>
  <si>
    <t>001-626-800-5778x53929</t>
  </si>
  <si>
    <t>catherine18@example.net</t>
  </si>
  <si>
    <t>Laura Bray</t>
  </si>
  <si>
    <t>8550 Thomas Brooks
North Tylerport, SD 94381</t>
  </si>
  <si>
    <t>+1-532-373-8926x367</t>
  </si>
  <si>
    <t>krodriguez@example.net</t>
  </si>
  <si>
    <t>Ryan Perry</t>
  </si>
  <si>
    <t>755 Joanne Green
Brownfort, UT 97346</t>
  </si>
  <si>
    <t>634-173-0821</t>
  </si>
  <si>
    <t>jfox@example.net</t>
  </si>
  <si>
    <t>Jamie Alexander</t>
  </si>
  <si>
    <t>942 Stanley Throughway Suite 469
Wesleyfort, KY 48914</t>
  </si>
  <si>
    <t>flowersaaron@example.org</t>
  </si>
  <si>
    <t>Lauren Vazquez</t>
  </si>
  <si>
    <t>5532 Rebecca Inlet Suite 952
Hawkinsfort, MN 55088</t>
  </si>
  <si>
    <t>964-507-7591</t>
  </si>
  <si>
    <t>michaelharrison@example.com</t>
  </si>
  <si>
    <t>Anthony Turner</t>
  </si>
  <si>
    <t>1545 Bauer Ferry
Cortezberg, MO 29534</t>
  </si>
  <si>
    <t>(266)547-6962</t>
  </si>
  <si>
    <t>heather53@example.org</t>
  </si>
  <si>
    <t>Michael Cherry</t>
  </si>
  <si>
    <t>00729 Sims Inlet Apt. 318
Bradleyport, AR 02651</t>
  </si>
  <si>
    <t>410.227.7888</t>
  </si>
  <si>
    <t>angelabeasley@example.net</t>
  </si>
  <si>
    <t>Warren Hubbard</t>
  </si>
  <si>
    <t>08061 Garza Burg Suite 009
Zacharychester, NV 19263</t>
  </si>
  <si>
    <t>430-776-8547x13995</t>
  </si>
  <si>
    <t>gcooper@example.net</t>
  </si>
  <si>
    <t>Krista Johnson</t>
  </si>
  <si>
    <t>0819 Parrish Garden Suite 510
Davisfort, NV 70798</t>
  </si>
  <si>
    <t>037.666.3349x4450</t>
  </si>
  <si>
    <t>pgoodman@example.com</t>
  </si>
  <si>
    <t>Mary Hall</t>
  </si>
  <si>
    <t>USNV Russell
FPO AA 25842</t>
  </si>
  <si>
    <t>001-577-256-7478x7711</t>
  </si>
  <si>
    <t>gregoryanthony@example.org</t>
  </si>
  <si>
    <t>Brian Haynes</t>
  </si>
  <si>
    <t>386 Perez Rapid
South Johnmouth, CA 68351</t>
  </si>
  <si>
    <t>194-421-5524x3614</t>
  </si>
  <si>
    <t>aaronboyd@example.org</t>
  </si>
  <si>
    <t>Julia Stanton</t>
  </si>
  <si>
    <t>8987 Pearson Stream Apt. 674
South Robert, KS 34913</t>
  </si>
  <si>
    <t>hansenbrian@example.org</t>
  </si>
  <si>
    <t>Alexis Daniels</t>
  </si>
  <si>
    <t>160 Kimberly Cliffs Apt. 992
Port Rebeccafort, WV 81948</t>
  </si>
  <si>
    <t>001-175-681-4535x770</t>
  </si>
  <si>
    <t>charlescampbell@example.com</t>
  </si>
  <si>
    <t>Michael Lawrence</t>
  </si>
  <si>
    <t>5544 Hahn Plaza
Barbaraport, FL 04576</t>
  </si>
  <si>
    <t>+1-905-533-7346x313</t>
  </si>
  <si>
    <t>jpacheco@example.com</t>
  </si>
  <si>
    <t>Jeffrey Conley</t>
  </si>
  <si>
    <t>3309 Thornton Hollow
North Emilyland, NY 72991</t>
  </si>
  <si>
    <t>(806)992-6784</t>
  </si>
  <si>
    <t>ldiaz@example.com</t>
  </si>
  <si>
    <t>Erika Lewis</t>
  </si>
  <si>
    <t>74800 Kerry Mount Apt. 732
Stewartstad, LA 89241</t>
  </si>
  <si>
    <t>302.811.5645x471</t>
  </si>
  <si>
    <t>melodyward@example.org</t>
  </si>
  <si>
    <t>Sabrina Obrien</t>
  </si>
  <si>
    <t>224 Robert Mountain
Port Heather, MN 81992</t>
  </si>
  <si>
    <t>001-172-942-5767x96117</t>
  </si>
  <si>
    <t>andrew35@example.com</t>
  </si>
  <si>
    <t>Lindsay Scott</t>
  </si>
  <si>
    <t>755 Amber Brooks
Port Jennifer, WA 72825</t>
  </si>
  <si>
    <t>(343)230-2119x4920</t>
  </si>
  <si>
    <t>allenjohn@example.com</t>
  </si>
  <si>
    <t>Ebony Nolan</t>
  </si>
  <si>
    <t>198 Mcdonald Mountains Suite 137
West Holly, GA 53305</t>
  </si>
  <si>
    <t>649-718-9507</t>
  </si>
  <si>
    <t>carriefriedman@example.com</t>
  </si>
  <si>
    <t>343 Castro Groves Apt. 675
West Cindy, MT 22919</t>
  </si>
  <si>
    <t>121-913-8115</t>
  </si>
  <si>
    <t>bfox@example.com</t>
  </si>
  <si>
    <t>Lisa Phelps</t>
  </si>
  <si>
    <t>929 Daniel Camp
Port Tannerton, AZ 08296</t>
  </si>
  <si>
    <t>001-321-923-3810x928</t>
  </si>
  <si>
    <t>jerrydaniels@example.com</t>
  </si>
  <si>
    <t>Kyle Lewis</t>
  </si>
  <si>
    <t>Unit 7474 Box 9812
DPO AP 14363</t>
  </si>
  <si>
    <t>935-873-9799x13678</t>
  </si>
  <si>
    <t>floydandrew@example.com</t>
  </si>
  <si>
    <t>Cassandra Williams</t>
  </si>
  <si>
    <t>462 Wheeler Island Apt. 123
Raymondstad, NE 29116</t>
  </si>
  <si>
    <t>001-032-901-0065x54608</t>
  </si>
  <si>
    <t>daylaura@example.com</t>
  </si>
  <si>
    <t>Stephanie Heath</t>
  </si>
  <si>
    <t>251 Christopher Field Apt. 202
Lindsaychester, VA 53264</t>
  </si>
  <si>
    <t>michaelwilkinson@example.net</t>
  </si>
  <si>
    <t>Michelle Rivas</t>
  </si>
  <si>
    <t>364 Burch Cliff
Jamesville, ME 69623</t>
  </si>
  <si>
    <t>qporter@example.net</t>
  </si>
  <si>
    <t>Karen Lewis</t>
  </si>
  <si>
    <t>455 Henson Court Suite 899
Alyssashire, TN 89590</t>
  </si>
  <si>
    <t>001-848-446-4305x12614</t>
  </si>
  <si>
    <t>evan58@example.com</t>
  </si>
  <si>
    <t>Kelly Mcgee</t>
  </si>
  <si>
    <t>720 Philip Park Suite 251
Rogersbury, WA 08626</t>
  </si>
  <si>
    <t>+1-852-274-1140x31037</t>
  </si>
  <si>
    <t>robert11@example.com</t>
  </si>
  <si>
    <t>Ms. Kaitlyn Green</t>
  </si>
  <si>
    <t>7992 Dixon Meadow
North Tyler, KS 51509</t>
  </si>
  <si>
    <t>386.372.2979</t>
  </si>
  <si>
    <t>melissamartin@example.net</t>
  </si>
  <si>
    <t>Calvin Combs</t>
  </si>
  <si>
    <t>22157 Diane Village
Kyletown, MA 95255</t>
  </si>
  <si>
    <t>069-096-8410</t>
  </si>
  <si>
    <t>elizabethnelson@example.com</t>
  </si>
  <si>
    <t>Elizabeth Robinson</t>
  </si>
  <si>
    <t>893 Stephen Centers
Michelleberg, IN 84107</t>
  </si>
  <si>
    <t>820-165-6458x497</t>
  </si>
  <si>
    <t>sarah05@example.org</t>
  </si>
  <si>
    <t>Adam Chen</t>
  </si>
  <si>
    <t>82503 Hamilton Estate Suite 260
West Olivia, MD 25025</t>
  </si>
  <si>
    <t>(988)970-8835x7836</t>
  </si>
  <si>
    <t>carrielewis@example.org</t>
  </si>
  <si>
    <t>Alexander Clayton</t>
  </si>
  <si>
    <t>03733 Taylor Knoll Apt. 720
Adrianaport, ND 77905</t>
  </si>
  <si>
    <t>ruben11@example.com</t>
  </si>
  <si>
    <t>Tina Long</t>
  </si>
  <si>
    <t>25338 Aaron Locks
West Alex, KY 50299</t>
  </si>
  <si>
    <t>310.220.4389</t>
  </si>
  <si>
    <t>patrickchang@example.org</t>
  </si>
  <si>
    <t>Tiffany Mcmahon</t>
  </si>
  <si>
    <t>3604 Evan Highway
Lake Tonya, LA 41341</t>
  </si>
  <si>
    <t>(004)869-7413x3881</t>
  </si>
  <si>
    <t>carsonjohn@example.net</t>
  </si>
  <si>
    <t>John Richardson</t>
  </si>
  <si>
    <t>234 Wendy Fords Suite 058
Westmouth, MS 67349</t>
  </si>
  <si>
    <t>(003)721-4472</t>
  </si>
  <si>
    <t>feliciafowler@example.org</t>
  </si>
  <si>
    <t>Michael Hall</t>
  </si>
  <si>
    <t>Unit 9498 Box 6649
DPO AE 17923</t>
  </si>
  <si>
    <t>001-818-273-0233x6878</t>
  </si>
  <si>
    <t>coleseth@example.org</t>
  </si>
  <si>
    <t>Benjamin Whitney</t>
  </si>
  <si>
    <t>341 Neal Corner Suite 801
East Marcusfurt, IL 94192</t>
  </si>
  <si>
    <t>catherinemoore@example.net</t>
  </si>
  <si>
    <t>Jessica Boyle</t>
  </si>
  <si>
    <t>733 Mark Glen Apt. 772
Paulview, KY 17337</t>
  </si>
  <si>
    <t>297.764.3353x32352</t>
  </si>
  <si>
    <t>kristi50@example.org</t>
  </si>
  <si>
    <t>Rachel Rivera</t>
  </si>
  <si>
    <t>72564 William Route
East Joshua, NV 95180</t>
  </si>
  <si>
    <t>539-618-3010</t>
  </si>
  <si>
    <t>lmurphy@example.com</t>
  </si>
  <si>
    <t>Dr. Caitlyn Schmidt</t>
  </si>
  <si>
    <t>181 Mitchell Island Suite 748
South Michellestad, SD 49128</t>
  </si>
  <si>
    <t>237-250-1185x0219</t>
  </si>
  <si>
    <t>jacksonkristin@example.net</t>
  </si>
  <si>
    <t>David Scott</t>
  </si>
  <si>
    <t>8794 Angela Oval
North Danielleview, KS 54506</t>
  </si>
  <si>
    <t>001-469-659-1703x3131</t>
  </si>
  <si>
    <t>flee@example.com</t>
  </si>
  <si>
    <t>Sean Ortega</t>
  </si>
  <si>
    <t>01119 Ruiz Pines
West Veronicachester, ND 55588</t>
  </si>
  <si>
    <t>001-752-932-9030x83187</t>
  </si>
  <si>
    <t>madison25@example.org</t>
  </si>
  <si>
    <t>Oscar Hunter</t>
  </si>
  <si>
    <t>USS Alvarado
FPO AP 26328</t>
  </si>
  <si>
    <t>001-631-693-7184x7650</t>
  </si>
  <si>
    <t>irodriguez@example.org</t>
  </si>
  <si>
    <t>Gregory Olsen</t>
  </si>
  <si>
    <t>USNS Hughes
FPO AA 11446</t>
  </si>
  <si>
    <t>(209)591-1593x209</t>
  </si>
  <si>
    <t>kristinajordan@example.com</t>
  </si>
  <si>
    <t>Jacob Bennett</t>
  </si>
  <si>
    <t>067 Amanda Lodge
Alejandroshire, NC 05823</t>
  </si>
  <si>
    <t>(940)979-7111</t>
  </si>
  <si>
    <t>april94@example.org</t>
  </si>
  <si>
    <t>Allison Owens</t>
  </si>
  <si>
    <t>69839 Nicholson Bridge
Gilbertbury, NY 46478</t>
  </si>
  <si>
    <t>+1-869-062-4968x31847</t>
  </si>
  <si>
    <t>xhunt@example.org</t>
  </si>
  <si>
    <t>Jimmy Soto</t>
  </si>
  <si>
    <t>37916 Sandra Land
Port Kevin, AR 41001</t>
  </si>
  <si>
    <t>477-306-4718</t>
  </si>
  <si>
    <t>margaretrush@example.com</t>
  </si>
  <si>
    <t>Eric White</t>
  </si>
  <si>
    <t>Unit 6756 Box 7121
DPO AE 05954</t>
  </si>
  <si>
    <t>211.031.6654</t>
  </si>
  <si>
    <t>swallace@example.net</t>
  </si>
  <si>
    <t>Carrie Adams</t>
  </si>
  <si>
    <t>PSC 3749, Box 8431
APO AE 01993</t>
  </si>
  <si>
    <t>joshuaweaver@example.net</t>
  </si>
  <si>
    <t>Andrew Archer</t>
  </si>
  <si>
    <t>970 Park Neck
Lake Arthur, AL 02675</t>
  </si>
  <si>
    <t>943-512-6057</t>
  </si>
  <si>
    <t>zfloyd@example.org</t>
  </si>
  <si>
    <t>Sara Fuller</t>
  </si>
  <si>
    <t>68848 Adrian Isle Suite 894
Ginashire, NH 07057</t>
  </si>
  <si>
    <t>001-444-892-5665x74794</t>
  </si>
  <si>
    <t>andrewperez@example.com</t>
  </si>
  <si>
    <t>Andrew Randolph</t>
  </si>
  <si>
    <t>6670 Elizabeth Brooks
Hernandezhaven, MN 66582</t>
  </si>
  <si>
    <t>001-761-453-3146x93235</t>
  </si>
  <si>
    <t>joann24@example.org</t>
  </si>
  <si>
    <t>Marcus Kim</t>
  </si>
  <si>
    <t>7191 Kyle Expressway
New Andrew, NC 64267</t>
  </si>
  <si>
    <t>919-153-1004</t>
  </si>
  <si>
    <t>jonathan06@example.net</t>
  </si>
  <si>
    <t>Jon Lewis</t>
  </si>
  <si>
    <t>924 Helen Radial Suite 129
Lake Sarah, AL 11998</t>
  </si>
  <si>
    <t>(830)921-1983x83467</t>
  </si>
  <si>
    <t>rlambert@example.com</t>
  </si>
  <si>
    <t>Bryan Beltran DDS</t>
  </si>
  <si>
    <t>965 John Cliff Suite 301
Kelleytown, CO 30882</t>
  </si>
  <si>
    <t>518-004-7295</t>
  </si>
  <si>
    <t>melissa07@example.net</t>
  </si>
  <si>
    <t>Donna Phillips</t>
  </si>
  <si>
    <t>349 Steven Walk
South Alyssaburgh, ND 71856</t>
  </si>
  <si>
    <t>562.932.7236</t>
  </si>
  <si>
    <t>wukenneth@example.net</t>
  </si>
  <si>
    <t>Hayden Hopkins</t>
  </si>
  <si>
    <t>11056 Matthew Crest Apt. 635
Sellersmouth, SC 67456</t>
  </si>
  <si>
    <t>+1-454-198-3105x787</t>
  </si>
  <si>
    <t>ericadickerson@example.net</t>
  </si>
  <si>
    <t>Andrew Lyons</t>
  </si>
  <si>
    <t>32823 Brian Course Suite 540
Lake Christopher, ID 39497</t>
  </si>
  <si>
    <t>jsnyder@example.com</t>
  </si>
  <si>
    <t>Bridget Fitzgerald</t>
  </si>
  <si>
    <t>06234 Hayley Ridges
Kellyfurt, NC 44045</t>
  </si>
  <si>
    <t>+1-832-155-0979x7067</t>
  </si>
  <si>
    <t>Alex Casey</t>
  </si>
  <si>
    <t>3623 Mary Place Apt. 759
Douglasstad, OH 54429</t>
  </si>
  <si>
    <t>679-048-2784x0159</t>
  </si>
  <si>
    <t>joanna38@example.org</t>
  </si>
  <si>
    <t>Ryan Miller</t>
  </si>
  <si>
    <t>7014 Brooks Junctions
Lambland, MT 50065</t>
  </si>
  <si>
    <t>729-920-6495</t>
  </si>
  <si>
    <t>montoyajonathan@example.org</t>
  </si>
  <si>
    <t>Aaron Thompson</t>
  </si>
  <si>
    <t>559 Stephanie Views
West Katrinaview, SD 54815</t>
  </si>
  <si>
    <t>bobby28@example.net</t>
  </si>
  <si>
    <t>Tyler Garcia</t>
  </si>
  <si>
    <t>Unit 5198 Box 9704
DPO AP 52812</t>
  </si>
  <si>
    <t>(154)469-3659</t>
  </si>
  <si>
    <t>michaelsmith@example.org</t>
  </si>
  <si>
    <t>Richard Watson</t>
  </si>
  <si>
    <t>684 Hill Burgs Apt. 500
South Joannemouth, MI 56836</t>
  </si>
  <si>
    <t>001-639-694-2948x1893</t>
  </si>
  <si>
    <t>megancombs@example.org</t>
  </si>
  <si>
    <t>Pam Hammond</t>
  </si>
  <si>
    <t>USCGC Rivera
FPO AE 63859</t>
  </si>
  <si>
    <t>+1-993-257-3732x122</t>
  </si>
  <si>
    <t>christopher41@example.com</t>
  </si>
  <si>
    <t>Jonathan Jensen</t>
  </si>
  <si>
    <t>0361 Mccarthy Brooks Apt. 277
North Angelicahaven, NV 84832</t>
  </si>
  <si>
    <t>001-256-450-3798x046</t>
  </si>
  <si>
    <t>melissa17@example.org</t>
  </si>
  <si>
    <t>Natalie Burns</t>
  </si>
  <si>
    <t>9264 Holly Centers
Fullerstad, PA 54554</t>
  </si>
  <si>
    <t>(230)844-1012</t>
  </si>
  <si>
    <t>stephen13@example.org</t>
  </si>
  <si>
    <t>Alisha Pope</t>
  </si>
  <si>
    <t>6031 April Road Apt. 104
Joannachester, DE 50312</t>
  </si>
  <si>
    <t>214.905.9483x866</t>
  </si>
  <si>
    <t>esims@example.org</t>
  </si>
  <si>
    <t>Kristina Stewart</t>
  </si>
  <si>
    <t>USNS Chavez
FPO AP 80782</t>
  </si>
  <si>
    <t>544-108-0927x361</t>
  </si>
  <si>
    <t>rodriguezjennifer@example.com</t>
  </si>
  <si>
    <t>Erin Newman</t>
  </si>
  <si>
    <t>121 Aguirre Hill
Anaville, KS 53343</t>
  </si>
  <si>
    <t>+1-809-406-8729x483</t>
  </si>
  <si>
    <t>jasmine16@example.net</t>
  </si>
  <si>
    <t>Carlos Bennett</t>
  </si>
  <si>
    <t>7863 Moreno Track Suite 960
Andrewmouth, WI 01013</t>
  </si>
  <si>
    <t>001-632-007-2194x90663</t>
  </si>
  <si>
    <t>mariah80@example.net</t>
  </si>
  <si>
    <t>Olivia Richardson</t>
  </si>
  <si>
    <t>62907 Daniel Stravenue Suite 542
Greenbury, MO 55413</t>
  </si>
  <si>
    <t>669-252-8984</t>
  </si>
  <si>
    <t>royharrington@example.net</t>
  </si>
  <si>
    <t>Eric Kaufman</t>
  </si>
  <si>
    <t>USCGC Jones
FPO AE 67403</t>
  </si>
  <si>
    <t>116-801-6477x420</t>
  </si>
  <si>
    <t>brendacoleman@example.com</t>
  </si>
  <si>
    <t>Joan Robertson</t>
  </si>
  <si>
    <t>59570 James Keys
Matthewfort, OK 77751</t>
  </si>
  <si>
    <t>(135)872-4234</t>
  </si>
  <si>
    <t>kimberlywilkinson@example.net</t>
  </si>
  <si>
    <t>Rebecca Romero</t>
  </si>
  <si>
    <t>300 Bryan Circle Apt. 774
South Traciland, SD 96622</t>
  </si>
  <si>
    <t>+1-512-905-9618x4945</t>
  </si>
  <si>
    <t>uhansen@example.com</t>
  </si>
  <si>
    <t>Zachary Flores Jr.</t>
  </si>
  <si>
    <t>592 Krueger Court
Peckton, OH 75405</t>
  </si>
  <si>
    <t>001-350-717-8166x911</t>
  </si>
  <si>
    <t>mturner@example.com</t>
  </si>
  <si>
    <t>Joshua Green</t>
  </si>
  <si>
    <t>257 Laura Spurs Apt. 766
Tiffanyborough, ME 83793</t>
  </si>
  <si>
    <t>charleswilson@example.com</t>
  </si>
  <si>
    <t>Mary Dudley</t>
  </si>
  <si>
    <t>3624 Kemp Mews Suite 227
North Brittany, UT 36522</t>
  </si>
  <si>
    <t>(715)355-7636</t>
  </si>
  <si>
    <t>mharris@example.net</t>
  </si>
  <si>
    <t>John Morales</t>
  </si>
  <si>
    <t>94220 Joshua Wall
North Lisa, WV 77147</t>
  </si>
  <si>
    <t>570.089.7615x96002</t>
  </si>
  <si>
    <t>brewernicole@example.com</t>
  </si>
  <si>
    <t>Jade Russell</t>
  </si>
  <si>
    <t>5561 Daniel Courts
Hudsonchester, MS 26287</t>
  </si>
  <si>
    <t>(601)370-1191x62564</t>
  </si>
  <si>
    <t>ricedonna@example.org</t>
  </si>
  <si>
    <t>Janice Oliver</t>
  </si>
  <si>
    <t>057 Wagner Falls Apt. 065
South Brooke, NE 36437</t>
  </si>
  <si>
    <t>523.571.1187x101</t>
  </si>
  <si>
    <t>danielwalls@example.org</t>
  </si>
  <si>
    <t>Andrew Owens</t>
  </si>
  <si>
    <t>647 Gonzalez Pine
Lake Andrewchester, NY 51625</t>
  </si>
  <si>
    <t>035-801-3481x51409</t>
  </si>
  <si>
    <t>alexandernichols@example.org</t>
  </si>
  <si>
    <t>Susan James</t>
  </si>
  <si>
    <t>64959 Johnson Cliff Suite 066
East Joshuamouth, DE 30330</t>
  </si>
  <si>
    <t>+1-788-723-1717x8162</t>
  </si>
  <si>
    <t>susan38@example.org</t>
  </si>
  <si>
    <t>Jeremiah Wong</t>
  </si>
  <si>
    <t>25206 Susan Plaza
Lake Jeanette, HI 75824</t>
  </si>
  <si>
    <t>368.929.8167x5366</t>
  </si>
  <si>
    <t>abooth@example.com</t>
  </si>
  <si>
    <t>Michelle Parker</t>
  </si>
  <si>
    <t>Unit 2257 Box 0271
DPO AE 04253</t>
  </si>
  <si>
    <t>408.439.2640x34502</t>
  </si>
  <si>
    <t>thomaslopez@example.net</t>
  </si>
  <si>
    <t>Joseph Carrillo</t>
  </si>
  <si>
    <t>799 David Spur
Lake Joshua, OH 91551</t>
  </si>
  <si>
    <t>419-321-2236</t>
  </si>
  <si>
    <t>cward@example.org</t>
  </si>
  <si>
    <t>Kevin Jones</t>
  </si>
  <si>
    <t>4672 Lopez Dam Apt. 302
Thomasburgh, DC 99155</t>
  </si>
  <si>
    <t>637.308.3539x53107</t>
  </si>
  <si>
    <t>josewilliams@example.com</t>
  </si>
  <si>
    <t>Julie Hernandez</t>
  </si>
  <si>
    <t>6387 Anne Lodge
Harmonfurt, AR 32765</t>
  </si>
  <si>
    <t>001-660-028-2427x809</t>
  </si>
  <si>
    <t>jessica23@example.org</t>
  </si>
  <si>
    <t>Robert Ball</t>
  </si>
  <si>
    <t>3881 Davis Avenue
Lauramouth, NV 26737</t>
  </si>
  <si>
    <t>(741)403-0271</t>
  </si>
  <si>
    <t>derekperez@example.org</t>
  </si>
  <si>
    <t>Lisa Hunter</t>
  </si>
  <si>
    <t>69015 Mcdonald Oval
Montgomeryberg, AK 09023</t>
  </si>
  <si>
    <t>millerdonna@example.org</t>
  </si>
  <si>
    <t>Meredith Williams</t>
  </si>
  <si>
    <t>8519 Evans River
Jamesshire, OR 32018</t>
  </si>
  <si>
    <t>399-778-2255</t>
  </si>
  <si>
    <t>victoriarivera@example.com</t>
  </si>
  <si>
    <t>Mark Bates</t>
  </si>
  <si>
    <t>2426 Michael Square Apt. 683
Brandonburgh, SD 67864</t>
  </si>
  <si>
    <t>817.843.7957x14218</t>
  </si>
  <si>
    <t>michaelbaker@example.net</t>
  </si>
  <si>
    <t>Kevin Huffman</t>
  </si>
  <si>
    <t>791 Kimberly Lock Suite 720
Stewartfort, MA 86417</t>
  </si>
  <si>
    <t>001-630-579-3092x9196</t>
  </si>
  <si>
    <t>vperez@example.com</t>
  </si>
  <si>
    <t>Lisa Vargas</t>
  </si>
  <si>
    <t>2958 Katie Isle Suite 831
Hoodberg, WV 80827</t>
  </si>
  <si>
    <t>928.178.4633</t>
  </si>
  <si>
    <t>jonesfrank@example.net</t>
  </si>
  <si>
    <t>Brittany Kirk</t>
  </si>
  <si>
    <t>596 Justin Cliffs Suite 017
New Nicholasmouth, NE 40980</t>
  </si>
  <si>
    <t>charles87@example.net</t>
  </si>
  <si>
    <t>Sheryl Tapia</t>
  </si>
  <si>
    <t>46124 Sherry Stream
Jimenezville, TN 18880</t>
  </si>
  <si>
    <t>(399)357-7803x1279</t>
  </si>
  <si>
    <t>luissanders@example.org</t>
  </si>
  <si>
    <t>Natalie Roberts</t>
  </si>
  <si>
    <t>14491 Debra River
Harrisborough, GA 30606</t>
  </si>
  <si>
    <t>365-960-2878x3985</t>
  </si>
  <si>
    <t>maryobrien@example.com</t>
  </si>
  <si>
    <t>Douglas King</t>
  </si>
  <si>
    <t>4043 Knight Ford Apt. 366
Pacechester, NH 50041</t>
  </si>
  <si>
    <t>001-131-144-2076</t>
  </si>
  <si>
    <t>tonya25@example.com</t>
  </si>
  <si>
    <t>Cynthia Cameron</t>
  </si>
  <si>
    <t>PSC 9012, Box 6366
APO AP 88530</t>
  </si>
  <si>
    <t>480.602.8213</t>
  </si>
  <si>
    <t>robert10@example.com</t>
  </si>
  <si>
    <t>Francisco Jones</t>
  </si>
  <si>
    <t>16697 Grant Islands
Lake Sierra, DE 59066</t>
  </si>
  <si>
    <t>001-234-883-3885</t>
  </si>
  <si>
    <t>joshua20@example.org</t>
  </si>
  <si>
    <t>Jessica Buck</t>
  </si>
  <si>
    <t>23292 York Station Apt. 887
Hernandezland, NV 89707</t>
  </si>
  <si>
    <t>556.863.6468x3213</t>
  </si>
  <si>
    <t>johnsoncharles@example.net</t>
  </si>
  <si>
    <t>7019 Brittany Corner
Port Richardburgh, CA 00761</t>
  </si>
  <si>
    <t>038-665-7583</t>
  </si>
  <si>
    <t>qbarrett@example.org</t>
  </si>
  <si>
    <t>Allison Ramos</t>
  </si>
  <si>
    <t>07166 Edwards Rest Apt. 205
East Brandon, LA 94651</t>
  </si>
  <si>
    <t>(003)402-3455x68913</t>
  </si>
  <si>
    <t>ortizdarrell@example.net</t>
  </si>
  <si>
    <t>Joshua Romero</t>
  </si>
  <si>
    <t>6218 Miller Landing Apt. 499
Nicoleville, OH 99355</t>
  </si>
  <si>
    <t>738-487-9113x8738</t>
  </si>
  <si>
    <t>vanessareeves@example.com</t>
  </si>
  <si>
    <t>Tanya Collins</t>
  </si>
  <si>
    <t>0783 Williams Ford Suite 727
Gonzalezton, LA 72817</t>
  </si>
  <si>
    <t>001-513-634-8378x12276</t>
  </si>
  <si>
    <t>ahodge@example.com</t>
  </si>
  <si>
    <t>Frank Patel</t>
  </si>
  <si>
    <t>021 King Lane Apt. 381
Davisburgh, AK 93461</t>
  </si>
  <si>
    <t>vincent76@example.com</t>
  </si>
  <si>
    <t>Latasha Gibson</t>
  </si>
  <si>
    <t>938 Potter Bypass Apt. 147
Taylorton, NM 99059</t>
  </si>
  <si>
    <t>001-892-059-4451x588</t>
  </si>
  <si>
    <t>michaellee@example.com</t>
  </si>
  <si>
    <t>Megan Wilson</t>
  </si>
  <si>
    <t>1923 Stephens Field
North Breanna, SD 48914</t>
  </si>
  <si>
    <t>(079)690-9112</t>
  </si>
  <si>
    <t>rachel77@example.net</t>
  </si>
  <si>
    <t>Stephanie Lee</t>
  </si>
  <si>
    <t>9946 Brian Island Suite 122
Millerport, ND 71865</t>
  </si>
  <si>
    <t>696-437-3104</t>
  </si>
  <si>
    <t>jasonsanford@example.org</t>
  </si>
  <si>
    <t>Miranda Rivera</t>
  </si>
  <si>
    <t>13968 Richard Summit
East Keithhaven, NE 52322</t>
  </si>
  <si>
    <t>141.809.0561x766</t>
  </si>
  <si>
    <t>johnsonangela@example.org</t>
  </si>
  <si>
    <t>Veronica Bennett</t>
  </si>
  <si>
    <t>6030 Jessica Prairie
New Louis, HI 17549</t>
  </si>
  <si>
    <t>001-188-473-0802x3576</t>
  </si>
  <si>
    <t>smithlauren@example.com</t>
  </si>
  <si>
    <t>Justin Martin</t>
  </si>
  <si>
    <t>68434 Smith Port
New Erik, IA 91687</t>
  </si>
  <si>
    <t>(924)890-7389</t>
  </si>
  <si>
    <t>christinestewart@example.net</t>
  </si>
  <si>
    <t>Thomas Baker</t>
  </si>
  <si>
    <t>82614 Stephanie Meadow Apt. 353
Andreafort, CA 33817</t>
  </si>
  <si>
    <t>001-288-703-3850</t>
  </si>
  <si>
    <t>stephenschristina@example.org</t>
  </si>
  <si>
    <t>Angela Townsend</t>
  </si>
  <si>
    <t>743 Davis Lights Apt. 871
Alvarezton, NY 79035</t>
  </si>
  <si>
    <t>027.713.4338x1516</t>
  </si>
  <si>
    <t>jjuarez@example.com</t>
  </si>
  <si>
    <t>Robert Leon</t>
  </si>
  <si>
    <t>7343 Christopher Ports Suite 903
North Teresaville, HI 75977</t>
  </si>
  <si>
    <t>+1-248-691-6768x234</t>
  </si>
  <si>
    <t>karen21@example.net</t>
  </si>
  <si>
    <t>14243 Scott Run Apt. 904
South Nicholasville, TX 44681</t>
  </si>
  <si>
    <t>007.015.7255</t>
  </si>
  <si>
    <t>blankenshipautumn@example.com</t>
  </si>
  <si>
    <t>Kimberly Phillips</t>
  </si>
  <si>
    <t>5151 Amanda Center Apt. 590
East Antonio, NH 34242</t>
  </si>
  <si>
    <t>646.742.1157</t>
  </si>
  <si>
    <t>evanhall@example.org</t>
  </si>
  <si>
    <t>Samuel Rogers</t>
  </si>
  <si>
    <t>220 Jensen Mountains
New Frank, MA 81721</t>
  </si>
  <si>
    <t>(464)052-7697x3288</t>
  </si>
  <si>
    <t>justinmorris@example.net</t>
  </si>
  <si>
    <t>Jacqueline Lopez</t>
  </si>
  <si>
    <t>039 Angela Mountain
South Whitney, ID 99359</t>
  </si>
  <si>
    <t>927-008-6950x0196</t>
  </si>
  <si>
    <t>walkermark@example.com</t>
  </si>
  <si>
    <t>Samantha Ross</t>
  </si>
  <si>
    <t>6434 Jeremy Lakes
Port Christophermouth, TX 16898</t>
  </si>
  <si>
    <t>001-024-852-0515x820</t>
  </si>
  <si>
    <t>walkermichael@example.net</t>
  </si>
  <si>
    <t>Eric Colon</t>
  </si>
  <si>
    <t>2567 Christopher Cove Apt. 038
North Samuelhaven, KY 58124</t>
  </si>
  <si>
    <t>705.157.5686x12643</t>
  </si>
  <si>
    <t>andradedouglas@example.org</t>
  </si>
  <si>
    <t>Andrew Payne</t>
  </si>
  <si>
    <t>442 Thomas Ports
South Ethan, NE 09499</t>
  </si>
  <si>
    <t>christinepeterson@example.net</t>
  </si>
  <si>
    <t>Rachel Martinez</t>
  </si>
  <si>
    <t>PSC 2881, Box 6114
APO AE 24394</t>
  </si>
  <si>
    <t>911-093-6263</t>
  </si>
  <si>
    <t>chelseaellis@example.net</t>
  </si>
  <si>
    <t>Jimmy Blackburn</t>
  </si>
  <si>
    <t>87387 Powell Mountains Suite 054
Lake Leslie, RI 59635</t>
  </si>
  <si>
    <t>uowens@example.com</t>
  </si>
  <si>
    <t>Zachary Hays</t>
  </si>
  <si>
    <t>7564 Hill Tunnel
Lake Lauren, DC 72929</t>
  </si>
  <si>
    <t>(673)045-1429</t>
  </si>
  <si>
    <t>ronaldmyers@example.org</t>
  </si>
  <si>
    <t>Samantha Beasley MD</t>
  </si>
  <si>
    <t>218 James Lock Apt. 490
Mitchellmouth, VA 86814</t>
  </si>
  <si>
    <t>(892)171-6222x068</t>
  </si>
  <si>
    <t>allenwhite@example.com</t>
  </si>
  <si>
    <t>Angela Washington</t>
  </si>
  <si>
    <t>9164 Douglas Dam
South Kennethside, TX 76419</t>
  </si>
  <si>
    <t>259-938-1798x37382</t>
  </si>
  <si>
    <t>robertabrooks@example.com</t>
  </si>
  <si>
    <t>Elizabeth Pierce</t>
  </si>
  <si>
    <t>3933 Katherine Lakes
East Daniel, KY 07627</t>
  </si>
  <si>
    <t>(170)323-3043</t>
  </si>
  <si>
    <t>luis92@example.org</t>
  </si>
  <si>
    <t>Joseph Martin</t>
  </si>
  <si>
    <t>56215 Matthew Forks Suite 578
North Zacharyburgh, TX 99488</t>
  </si>
  <si>
    <t>+1-806-296-5281x16080</t>
  </si>
  <si>
    <t>amy69@example.net</t>
  </si>
  <si>
    <t>Allison Hunt</t>
  </si>
  <si>
    <t>3485 Fernandez Place
Philipmouth, NM 26949</t>
  </si>
  <si>
    <t>(360)994-5741x79558</t>
  </si>
  <si>
    <t>stephensrebecca@example.net</t>
  </si>
  <si>
    <t>Rebekah Martin</t>
  </si>
  <si>
    <t>19742 Bridges Village Suite 396
Martineztown, KS 33819</t>
  </si>
  <si>
    <t>+1-755-505-6221x5437</t>
  </si>
  <si>
    <t>jessica92@example.com</t>
  </si>
  <si>
    <t>Jason Graham</t>
  </si>
  <si>
    <t>4108 Jasmin Ranch Suite 620
Lake Brittanyton, HI 64516</t>
  </si>
  <si>
    <t>+1-014-051-4655x2252</t>
  </si>
  <si>
    <t>gallowayrobert@example.net</t>
  </si>
  <si>
    <t>Christina Miller</t>
  </si>
  <si>
    <t>9346 Nicole Flat Suite 227
Stanleyshire, NE 68219</t>
  </si>
  <si>
    <t>001-463-681-2167x043</t>
  </si>
  <si>
    <t>starkpaul@example.com</t>
  </si>
  <si>
    <t>Nicole Robinson</t>
  </si>
  <si>
    <t>3809 Steele Motorway Suite 004
New Catherine, IN 13124</t>
  </si>
  <si>
    <t>005-098-2287</t>
  </si>
  <si>
    <t>jgutierrez@example.com</t>
  </si>
  <si>
    <t>Paul Espinoza</t>
  </si>
  <si>
    <t>18499 John Cliffs Apt. 479
Brownfurt, ID 42318</t>
  </si>
  <si>
    <t>218.614.0849x254</t>
  </si>
  <si>
    <t>jennifersellers@example.net</t>
  </si>
  <si>
    <t>Elizabeth Stephens</t>
  </si>
  <si>
    <t>7013 Clarke Light Apt. 142
Mirandahaven, NY 13676</t>
  </si>
  <si>
    <t>723-001-2568x4697</t>
  </si>
  <si>
    <t>mary73@example.com</t>
  </si>
  <si>
    <t>Thomas Parks</t>
  </si>
  <si>
    <t>9437 Lauren Rest
Port Stephanieburgh, IA 57310</t>
  </si>
  <si>
    <t>691-478-9660x6306</t>
  </si>
  <si>
    <t>adamsloretta@example.com</t>
  </si>
  <si>
    <t>Michael Ward</t>
  </si>
  <si>
    <t>PSC 3702, Box 0880
APO AP 79892</t>
  </si>
  <si>
    <t>722.584.3835x30791</t>
  </si>
  <si>
    <t>smithmatthew@example.org</t>
  </si>
  <si>
    <t>Meagan Jones</t>
  </si>
  <si>
    <t>173 Kevin Center Apt. 387
New Donaldland, FL 85904</t>
  </si>
  <si>
    <t>565.698.1269x9268</t>
  </si>
  <si>
    <t>ochoadavid@example.net</t>
  </si>
  <si>
    <t>Eugene Munoz</t>
  </si>
  <si>
    <t>112 Cooper Shoal Suite 114
South Diana, AL 34742</t>
  </si>
  <si>
    <t>341-624-5474x119</t>
  </si>
  <si>
    <t>kennethbrowning@example.com</t>
  </si>
  <si>
    <t>Melissa Robinson</t>
  </si>
  <si>
    <t>911 Anderson Curve Apt. 697
Crossview, CT 54737</t>
  </si>
  <si>
    <t>(370)942-7810x52621</t>
  </si>
  <si>
    <t>ginahaynes@example.org</t>
  </si>
  <si>
    <t>5777 Sara Inlet
New Timothy, RI 90447</t>
  </si>
  <si>
    <t>122.755.6255x511</t>
  </si>
  <si>
    <t>lorrainecollier@example.org</t>
  </si>
  <si>
    <t>Logan Knight</t>
  </si>
  <si>
    <t>8313 Castro Trace Apt. 107
Lake Anne, UT 98687</t>
  </si>
  <si>
    <t>+1-610-724-9584x702</t>
  </si>
  <si>
    <t>jennifer38@example.net</t>
  </si>
  <si>
    <t>Daniel Williams</t>
  </si>
  <si>
    <t>4319 Kevin Place Apt. 509
Matthewsview, CA 52722</t>
  </si>
  <si>
    <t>(577)744-9088</t>
  </si>
  <si>
    <t>daughertyolivia@example.com</t>
  </si>
  <si>
    <t>William Diaz</t>
  </si>
  <si>
    <t>508 Pearson Throughway Suite 591
North Michaelfurt, VT 65182</t>
  </si>
  <si>
    <t>+1-185-231-7111x457</t>
  </si>
  <si>
    <t>grayjon@example.net</t>
  </si>
  <si>
    <t>Darin Daniels</t>
  </si>
  <si>
    <t>7699 Jones Ports
East Jameschester, VA 82792</t>
  </si>
  <si>
    <t>(880)325-9406x87319</t>
  </si>
  <si>
    <t>jonathanlee@example.com</t>
  </si>
  <si>
    <t>Denise Diaz</t>
  </si>
  <si>
    <t>720 Susan Well
South Anthonyborough, AK 86751</t>
  </si>
  <si>
    <t>674.832.5032x08802</t>
  </si>
  <si>
    <t>juan83@example.com</t>
  </si>
  <si>
    <t>James Turner</t>
  </si>
  <si>
    <t>34507 Amanda Springs
New Anthony, WI 43015</t>
  </si>
  <si>
    <t>120-391-4617x373</t>
  </si>
  <si>
    <t>amanda05@example.com</t>
  </si>
  <si>
    <t>Autumn Burgess</t>
  </si>
  <si>
    <t>7008 Kathryn Viaduct Apt. 987
West Vincent, KY 55714</t>
  </si>
  <si>
    <t>415-371-2940x420</t>
  </si>
  <si>
    <t>John Velazquez</t>
  </si>
  <si>
    <t>9229 Lori Trace
Adkinshaven, AR 55920</t>
  </si>
  <si>
    <t>513-138-7992x72582</t>
  </si>
  <si>
    <t>dominiquesims@example.com</t>
  </si>
  <si>
    <t>Tina Tucker</t>
  </si>
  <si>
    <t>2059 Foley Common
Lake Sarah, AK 02117</t>
  </si>
  <si>
    <t>+1-801-322-6843x93287</t>
  </si>
  <si>
    <t>fisherpatricia@example.com</t>
  </si>
  <si>
    <t>Sharon Lopez</t>
  </si>
  <si>
    <t>35292 Jerry Extensions
South Jonathanburgh, NH 29293</t>
  </si>
  <si>
    <t>+1-501-973-0675x30155</t>
  </si>
  <si>
    <t>daniel61@example.org</t>
  </si>
  <si>
    <t>Matthew Jordan</t>
  </si>
  <si>
    <t>0123 Tony Branch
Lewisshire, TN 95452</t>
  </si>
  <si>
    <t>+1-560-244-1060x5810</t>
  </si>
  <si>
    <t>hlove@example.com</t>
  </si>
  <si>
    <t>Antonio Foster</t>
  </si>
  <si>
    <t>0299 Alexis Wall
Port Julie, CA 25437</t>
  </si>
  <si>
    <t>886.176.8411x189</t>
  </si>
  <si>
    <t>gdavis@example.com</t>
  </si>
  <si>
    <t>William Bishop</t>
  </si>
  <si>
    <t>58576 Kathleen Junction Apt. 691
South Toddberg, MN 97807</t>
  </si>
  <si>
    <t>592-449-4776x2298</t>
  </si>
  <si>
    <t>martinezkimberly@example.com</t>
  </si>
  <si>
    <t>Tara Mercado</t>
  </si>
  <si>
    <t>80531 Schwartz Brooks Suite 541
North Pamelaborough, WA 18775</t>
  </si>
  <si>
    <t>(223)447-1087</t>
  </si>
  <si>
    <t>smithgene@example.net</t>
  </si>
  <si>
    <t>Seth Osborne</t>
  </si>
  <si>
    <t>014 Davis Points Apt. 025
Port Rebecca, MT 69272</t>
  </si>
  <si>
    <t>(252)801-4985</t>
  </si>
  <si>
    <t>mirandamartin@example.net</t>
  </si>
  <si>
    <t>Cindy Hayes</t>
  </si>
  <si>
    <t>86957 Fernandez Terrace
Owensland, NH 02732</t>
  </si>
  <si>
    <t>559-600-5124x633</t>
  </si>
  <si>
    <t>stephen44@example.net</t>
  </si>
  <si>
    <t>Katie Mosley</t>
  </si>
  <si>
    <t>985 Austin Vista
West Stevenville, ND 15759</t>
  </si>
  <si>
    <t>001-501-205-8296x3690</t>
  </si>
  <si>
    <t>brittany90@example.com</t>
  </si>
  <si>
    <t>Elizabeth Khan</t>
  </si>
  <si>
    <t>42442 Cynthia Fields Suite 943
Montoyafurt, NC 89533</t>
  </si>
  <si>
    <t>943.722.1879x13667</t>
  </si>
  <si>
    <t>ulester@example.org</t>
  </si>
  <si>
    <t>Matthew Miller</t>
  </si>
  <si>
    <t>43896 Jennifer Station
West Christopherchester, WI 40514</t>
  </si>
  <si>
    <t>001-078-412-8886</t>
  </si>
  <si>
    <t>cclark@example.com</t>
  </si>
  <si>
    <t>Heather Johnson</t>
  </si>
  <si>
    <t>89614 Nicole Center
Lake Amyville, ME 87308</t>
  </si>
  <si>
    <t>001-865-203-0804x6296</t>
  </si>
  <si>
    <t>bhale@example.com</t>
  </si>
  <si>
    <t>Juan Adkins</t>
  </si>
  <si>
    <t>66173 Michael Centers
East Katherinebury, NJ 07615</t>
  </si>
  <si>
    <t>872.590.0404x9573</t>
  </si>
  <si>
    <t>gabrielle02@example.com</t>
  </si>
  <si>
    <t>Brett Dickerson</t>
  </si>
  <si>
    <t>648 Nancy Course
South Thomashaven, NC 86021</t>
  </si>
  <si>
    <t>garrettsteven@example.net</t>
  </si>
  <si>
    <t>45499 Jennifer Isle
Fernandochester, WA 09333</t>
  </si>
  <si>
    <t>818.356.2466x41212</t>
  </si>
  <si>
    <t>eric77@example.org</t>
  </si>
  <si>
    <t>James Graham</t>
  </si>
  <si>
    <t>52249 Jason Extensions
North Danielhaven, CO 56743</t>
  </si>
  <si>
    <t>806.290.9098x6226</t>
  </si>
  <si>
    <t>abyrd@example.org</t>
  </si>
  <si>
    <t>Susan Cantu</t>
  </si>
  <si>
    <t>102 Jose Junction Suite 211
New Ryanhaven, ME 61259</t>
  </si>
  <si>
    <t>+1-622-393-7132x646</t>
  </si>
  <si>
    <t>owenkayla@example.org</t>
  </si>
  <si>
    <t>Megan Quinn</t>
  </si>
  <si>
    <t>54620 Powell Ports Suite 315
North Matthewstad, CT 89044</t>
  </si>
  <si>
    <t>(413)102-7498</t>
  </si>
  <si>
    <t>ashleyrichardson@example.com</t>
  </si>
  <si>
    <t>9237 Stein Rue
Howardburgh, OH 43971</t>
  </si>
  <si>
    <t>001-007-941-2745</t>
  </si>
  <si>
    <t>rayandrew@example.net</t>
  </si>
  <si>
    <t>Debbie Ferguson</t>
  </si>
  <si>
    <t>51271 Sue Street
Morrisshire, MO 25106</t>
  </si>
  <si>
    <t>001-944-073-9819</t>
  </si>
  <si>
    <t>susan75@example.com</t>
  </si>
  <si>
    <t>Casey Hall</t>
  </si>
  <si>
    <t>3111 William Shore Suite 114
Randychester, RI 39433</t>
  </si>
  <si>
    <t>582-029-4816x056</t>
  </si>
  <si>
    <t>tanya80@example.org</t>
  </si>
  <si>
    <t>Aaron Wells</t>
  </si>
  <si>
    <t>37623 Joe Walks
South Vanessa, TN 39865</t>
  </si>
  <si>
    <t>994.031.7357x673</t>
  </si>
  <si>
    <t>spencerdavid@example.com</t>
  </si>
  <si>
    <t>Charles Adams</t>
  </si>
  <si>
    <t>USS Fuller
FPO AA 34287</t>
  </si>
  <si>
    <t>547.961.7867</t>
  </si>
  <si>
    <t>usmith@example.com</t>
  </si>
  <si>
    <t>Antonio Nicholson</t>
  </si>
  <si>
    <t>14022 Patty Point
West Kara, MO 47138</t>
  </si>
  <si>
    <t>001-131-920-6326x50185</t>
  </si>
  <si>
    <t>marylewis@example.org</t>
  </si>
  <si>
    <t>Terri Wood</t>
  </si>
  <si>
    <t>Unit 0640 Box 6814
DPO AE 00678</t>
  </si>
  <si>
    <t>839.184.2820</t>
  </si>
  <si>
    <t>kristin45@example.org</t>
  </si>
  <si>
    <t>Erin Hall</t>
  </si>
  <si>
    <t>152 Samantha Street Suite 594
Port Anitatown, CT 86165</t>
  </si>
  <si>
    <t>330.086.0306x8436</t>
  </si>
  <si>
    <t>creyes@example.com</t>
  </si>
  <si>
    <t>Sharon Ortega</t>
  </si>
  <si>
    <t>477 Lowery Ranch
North Amandamouth, OK 90882</t>
  </si>
  <si>
    <t>891-008-6623</t>
  </si>
  <si>
    <t>twebb@example.com</t>
  </si>
  <si>
    <t>Thomas Quinn</t>
  </si>
  <si>
    <t>PSC 4427, Box 5234
APO AP 65727</t>
  </si>
  <si>
    <t>+1-295-288-5143x6007</t>
  </si>
  <si>
    <t>juliacarter@example.net</t>
  </si>
  <si>
    <t>Marie Huang</t>
  </si>
  <si>
    <t>07580 Juan Points
New Johnmouth, ID 66928</t>
  </si>
  <si>
    <t>001-403-395-7358x45263</t>
  </si>
  <si>
    <t>kathryn18@example.com</t>
  </si>
  <si>
    <t>Joshua Page</t>
  </si>
  <si>
    <t>4777 Manuel Spurs Apt. 801
Edwardside, WY 90127</t>
  </si>
  <si>
    <t>smithmeagan@example.net</t>
  </si>
  <si>
    <t>Scott Young</t>
  </si>
  <si>
    <t>8868 David Expressway Suite 656
Port Jessicaborough, MS 54574</t>
  </si>
  <si>
    <t>john26@example.org</t>
  </si>
  <si>
    <t>Kevin Parks</t>
  </si>
  <si>
    <t>03539 Martinez Path
North Lonnie, CO 41674</t>
  </si>
  <si>
    <t>001-439-656-6057x557</t>
  </si>
  <si>
    <t>joseph16@example.org</t>
  </si>
  <si>
    <t>Stephen Lopez</t>
  </si>
  <si>
    <t>Unit 5963 Box 2561
DPO AE 39139</t>
  </si>
  <si>
    <t>708.634.1181x904</t>
  </si>
  <si>
    <t>jordandeborah@example.net</t>
  </si>
  <si>
    <t>Jessica Washington</t>
  </si>
  <si>
    <t>000 Nguyen Glens
North Lauraport, IA 54558</t>
  </si>
  <si>
    <t>001-576-679-9820</t>
  </si>
  <si>
    <t>ortegajeffrey@example.net</t>
  </si>
  <si>
    <t>Dana Hardin</t>
  </si>
  <si>
    <t>PSC 1876, Box 7263
APO AE 76349</t>
  </si>
  <si>
    <t>(713)660-0172x812</t>
  </si>
  <si>
    <t>danny33@example.com</t>
  </si>
  <si>
    <t>Anna Hale</t>
  </si>
  <si>
    <t>7441 Bailey Garden
Lake Leah, AZ 77668</t>
  </si>
  <si>
    <t>smartinez@example.com</t>
  </si>
  <si>
    <t>Troy Moore</t>
  </si>
  <si>
    <t>Unit 8587 Box 8652
DPO AA 59827</t>
  </si>
  <si>
    <t>(100)320-8980</t>
  </si>
  <si>
    <t>johnsonjacqueline@example.net</t>
  </si>
  <si>
    <t>Denise Johnson</t>
  </si>
  <si>
    <t>3131 Phillip Lodge
Michaelview, MO 11770</t>
  </si>
  <si>
    <t>+1-263-132-8599x6798</t>
  </si>
  <si>
    <t>laura19@example.net</t>
  </si>
  <si>
    <t>Jacob Howard</t>
  </si>
  <si>
    <t>94028 Mark Meadow
West Gregory, WY 03185</t>
  </si>
  <si>
    <t>lloydnicole@example.com</t>
  </si>
  <si>
    <t>Andrew Reese</t>
  </si>
  <si>
    <t>77328 Amy Cape
Port Danielmouth, CO 82503</t>
  </si>
  <si>
    <t>+1-247-284-9391x483</t>
  </si>
  <si>
    <t>swalker@example.net</t>
  </si>
  <si>
    <t>Maurice Hutchinson</t>
  </si>
  <si>
    <t>7895 Villanueva Mountains Suite 285
Parkerview, CT 73402</t>
  </si>
  <si>
    <t>571-775-7368x162</t>
  </si>
  <si>
    <t>davidmonroe@example.com</t>
  </si>
  <si>
    <t>Kaitlyn Edwards</t>
  </si>
  <si>
    <t>PSC 1553, Box 8443
APO AA 73369</t>
  </si>
  <si>
    <t>+1-275-401-7739x4563</t>
  </si>
  <si>
    <t>armstrongmichael@example.com</t>
  </si>
  <si>
    <t>181 Julia Forges
West Jamesport, ND 55992</t>
  </si>
  <si>
    <t>(961)135-1401</t>
  </si>
  <si>
    <t>scottfuller@example.org</t>
  </si>
  <si>
    <t>Robert Reed</t>
  </si>
  <si>
    <t>276 Amanda Corners Suite 545
Nicholastown, MI 32444</t>
  </si>
  <si>
    <t>002.437.9598x011</t>
  </si>
  <si>
    <t>gwilliams@example.net</t>
  </si>
  <si>
    <t>884 Payne Trace Apt. 798
Milesmouth, FL 06952</t>
  </si>
  <si>
    <t>001-869-645-7405x4411</t>
  </si>
  <si>
    <t>joshuaherrera@example.com</t>
  </si>
  <si>
    <t>Tiffany Little</t>
  </si>
  <si>
    <t>15238 Jason Wells
Carrollberg, ME 26574</t>
  </si>
  <si>
    <t>756-170-5067x6241</t>
  </si>
  <si>
    <t>patriciahaynes@example.com</t>
  </si>
  <si>
    <t>Sharon Trevino</t>
  </si>
  <si>
    <t>6415 Benjamin Plains Suite 995
North Bryan, IN 57505</t>
  </si>
  <si>
    <t>001-507-188-9836</t>
  </si>
  <si>
    <t>kristine96@example.org</t>
  </si>
  <si>
    <t>Jennifer Hudson</t>
  </si>
  <si>
    <t>2753 Sarah Corners
Port Thomas, TN 59239</t>
  </si>
  <si>
    <t>498.221.5623x76701</t>
  </si>
  <si>
    <t>kbradley@example.com</t>
  </si>
  <si>
    <t>Richard Nichols</t>
  </si>
  <si>
    <t>5025 Morgan Curve
Cynthiaborough, NY 14361</t>
  </si>
  <si>
    <t>(702)922-1807</t>
  </si>
  <si>
    <t>brian35@example.com</t>
  </si>
  <si>
    <t>Heather Morgan</t>
  </si>
  <si>
    <t>52466 Stephen Village Apt. 247
Lake Corey, AL 43778</t>
  </si>
  <si>
    <t>858.973.7097</t>
  </si>
  <si>
    <t>chrisliu@example.org</t>
  </si>
  <si>
    <t>Adam Jensen</t>
  </si>
  <si>
    <t>788 Brady Forks
New Rachelside, NE 32913</t>
  </si>
  <si>
    <t>001-626-361-2431x407</t>
  </si>
  <si>
    <t>jonesanthony@example.org</t>
  </si>
  <si>
    <t>Brenda Weaver</t>
  </si>
  <si>
    <t>87381 Moore Pine Apt. 957
Lake Joshuaborough, CO 37519</t>
  </si>
  <si>
    <t>+1-465-487-3516x0053</t>
  </si>
  <si>
    <t>richard86@example.net</t>
  </si>
  <si>
    <t>Charles Anthony</t>
  </si>
  <si>
    <t>5483 Andrew Canyon
Hunterburgh, NC 04334</t>
  </si>
  <si>
    <t>603-657-4805x30194</t>
  </si>
  <si>
    <t>mullentimothy@example.net</t>
  </si>
  <si>
    <t>Amanda Joseph</t>
  </si>
  <si>
    <t>037 Gilbert Summit
East Jessicaport, DE 23256</t>
  </si>
  <si>
    <t>214.193.0183x481</t>
  </si>
  <si>
    <t>brendawade@example.org</t>
  </si>
  <si>
    <t>Steven Cunningham</t>
  </si>
  <si>
    <t>USNS Chavez
FPO AP 64445</t>
  </si>
  <si>
    <t>334-284-1010</t>
  </si>
  <si>
    <t>ylittle@example.org</t>
  </si>
  <si>
    <t>Aaron Johnson</t>
  </si>
  <si>
    <t>6757 Michael Keys
North Zachary, NE 94231</t>
  </si>
  <si>
    <t>mirandaturner@example.org</t>
  </si>
  <si>
    <t>Molly Smith</t>
  </si>
  <si>
    <t>0400 Morris Pine
New Cherylshire, MD 60371</t>
  </si>
  <si>
    <t>+1-883-147-4951x8416</t>
  </si>
  <si>
    <t>vmitchell@example.com</t>
  </si>
  <si>
    <t>Kayla Avila</t>
  </si>
  <si>
    <t>1776 Hernandez Harbors
Carlaville, PA 25985</t>
  </si>
  <si>
    <t>805.574.1661</t>
  </si>
  <si>
    <t>myerskatherine@example.com</t>
  </si>
  <si>
    <t>Michael Wallace</t>
  </si>
  <si>
    <t>2050 Wyatt Garden Apt. 739
Ronaldtown, LA 37668</t>
  </si>
  <si>
    <t>(463)737-1294x164</t>
  </si>
  <si>
    <t>williamtaylor@example.org</t>
  </si>
  <si>
    <t>Melinda Cohen</t>
  </si>
  <si>
    <t>5089 Linda Ford Suite 610
East George, IN 50457</t>
  </si>
  <si>
    <t>061.930.2050</t>
  </si>
  <si>
    <t>michelle37@example.net</t>
  </si>
  <si>
    <t>Danielle Bowman</t>
  </si>
  <si>
    <t>90888 Wendy Green Apt. 530
Port Lisa, ND 20423</t>
  </si>
  <si>
    <t>345.951.6848</t>
  </si>
  <si>
    <t>amanda76@example.net</t>
  </si>
  <si>
    <t>Jessica Silva</t>
  </si>
  <si>
    <t>43745 Wayne Forges
New Robinburgh, RI 87751</t>
  </si>
  <si>
    <t>980.344.1447</t>
  </si>
  <si>
    <t>andrew97@example.net</t>
  </si>
  <si>
    <t>Joel Woods</t>
  </si>
  <si>
    <t>02619 Whitney Union Suite 879
South Karenchester, TX 61806</t>
  </si>
  <si>
    <t>862.043.5817x656</t>
  </si>
  <si>
    <t>carriemiller@example.net</t>
  </si>
  <si>
    <t>Cody Yang</t>
  </si>
  <si>
    <t>41046 Joseph Center Suite 695
West Lauraborough, WI 54426</t>
  </si>
  <si>
    <t>698-545-6054x7480</t>
  </si>
  <si>
    <t>thudson@example.com</t>
  </si>
  <si>
    <t>Miguel Small</t>
  </si>
  <si>
    <t>Unit 4656 Box 9318
DPO AE 86894</t>
  </si>
  <si>
    <t>(701)051-1019x23394</t>
  </si>
  <si>
    <t>grogers@example.org</t>
  </si>
  <si>
    <t>Caitlyn Manning</t>
  </si>
  <si>
    <t>05521 Edward Bridge Suite 294
Lake Jeffrey, NV 05325</t>
  </si>
  <si>
    <t>(588)556-5801x3046</t>
  </si>
  <si>
    <t>belindaking@example.net</t>
  </si>
  <si>
    <t>Laura Hayes</t>
  </si>
  <si>
    <t>063 Osborn Well
East Harry, MA 72918</t>
  </si>
  <si>
    <t>(357)723-4669x06875</t>
  </si>
  <si>
    <t>ujohnson@example.net</t>
  </si>
  <si>
    <t>Michael Smith</t>
  </si>
  <si>
    <t>404 Wesley Crest
Garrettbury, RI 00695</t>
  </si>
  <si>
    <t>398-315-5348</t>
  </si>
  <si>
    <t>hansonchristopher@example.org</t>
  </si>
  <si>
    <t>Thomas Marquez</t>
  </si>
  <si>
    <t>00074 Chambers Rue
Port Staceymouth, CO 95621</t>
  </si>
  <si>
    <t>(068)318-9809x473</t>
  </si>
  <si>
    <t>fisheremily@example.com</t>
  </si>
  <si>
    <t>Mary Gross MD</t>
  </si>
  <si>
    <t>959 Moore Garden
Edwinville, OR 91523</t>
  </si>
  <si>
    <t>projas@example.org</t>
  </si>
  <si>
    <t>Rachel Chase</t>
  </si>
  <si>
    <t>0085 David Rest Suite 197
South Danaside, NV 25833</t>
  </si>
  <si>
    <t>(201)302-9833x1565</t>
  </si>
  <si>
    <t>robertsrobert@example.org</t>
  </si>
  <si>
    <t>Allen Parks</t>
  </si>
  <si>
    <t>6033 Johnson Falls Suite 414
Loganton, LA 99102</t>
  </si>
  <si>
    <t>524-092-1058</t>
  </si>
  <si>
    <t>joehammond@example.org</t>
  </si>
  <si>
    <t>Mary Yates</t>
  </si>
  <si>
    <t>355 Tony Station Suite 684
Bradleyside, NV 34059</t>
  </si>
  <si>
    <t>(737)979-2516</t>
  </si>
  <si>
    <t>lisa80@example.net</t>
  </si>
  <si>
    <t>Shannon Powers</t>
  </si>
  <si>
    <t>703 Spencer Dam Apt. 441
Port Danielshire, NV 26310</t>
  </si>
  <si>
    <t>001-013-498-2604</t>
  </si>
  <si>
    <t>taylorlisa@example.net</t>
  </si>
  <si>
    <t>Stephanie James</t>
  </si>
  <si>
    <t>82001 Gina Green
Lake Jesusbury, MA 80601</t>
  </si>
  <si>
    <t>(299)710-1897x19981</t>
  </si>
  <si>
    <t>wallison@example.net</t>
  </si>
  <si>
    <t>Barbara Hahn</t>
  </si>
  <si>
    <t>478 Sullivan Haven
North Barry, WV 58034</t>
  </si>
  <si>
    <t>759-312-0658x057</t>
  </si>
  <si>
    <t>kristin49@example.net</t>
  </si>
  <si>
    <t>Allen Moran</t>
  </si>
  <si>
    <t>931 Hammond Vista
South Glendaborough, OK 33194</t>
  </si>
  <si>
    <t>515.581.1859x147</t>
  </si>
  <si>
    <t>khancassandra@example.net</t>
  </si>
  <si>
    <t>Phyllis Williams</t>
  </si>
  <si>
    <t>36448 Thomas Camp Apt. 431
West Jacobside, WV 10903</t>
  </si>
  <si>
    <t>burnscharles@example.net</t>
  </si>
  <si>
    <t>Joan Duran</t>
  </si>
  <si>
    <t>8158 Jason Row
Jessicabury, MD 34665</t>
  </si>
  <si>
    <t>+1-053-227-4882x693</t>
  </si>
  <si>
    <t>elarsen@example.org</t>
  </si>
  <si>
    <t>Emily Howard</t>
  </si>
  <si>
    <t>23128 Hansen Plains
East Kathyfort, NV 68791</t>
  </si>
  <si>
    <t>+1-375-755-1338x82177</t>
  </si>
  <si>
    <t>debbiewalsh@example.org</t>
  </si>
  <si>
    <t>Matthew Hayes</t>
  </si>
  <si>
    <t>758 Henderson Fork Apt. 502
East Jason, WI 96908</t>
  </si>
  <si>
    <t>366-184-0032x5753</t>
  </si>
  <si>
    <t>crystal70@example.net</t>
  </si>
  <si>
    <t>Stephen Cox</t>
  </si>
  <si>
    <t>6329 Barry Park
Brittanychester, TN 80101</t>
  </si>
  <si>
    <t>699-653-7449</t>
  </si>
  <si>
    <t>christinejackson@example.net</t>
  </si>
  <si>
    <t>43935 Perry Fall
Larsonport, NM 63654</t>
  </si>
  <si>
    <t>451-851-4151</t>
  </si>
  <si>
    <t>greg30@example.net</t>
  </si>
  <si>
    <t>Jacob Kennedy</t>
  </si>
  <si>
    <t>905 Maurice Glens Suite 615
East Jake, MI 86163</t>
  </si>
  <si>
    <t>+1-942-435-9612x5360</t>
  </si>
  <si>
    <t>bbeck@example.com</t>
  </si>
  <si>
    <t>Linda Morrison</t>
  </si>
  <si>
    <t>12429 Christina Vista
Monicafurt, NM 37738</t>
  </si>
  <si>
    <t>simondebra@example.com</t>
  </si>
  <si>
    <t>April Miller</t>
  </si>
  <si>
    <t>362 Mark Shoals
Sullivanborough, NJ 50350</t>
  </si>
  <si>
    <t>766.369.8958</t>
  </si>
  <si>
    <t>colesheri@example.net</t>
  </si>
  <si>
    <t>Jose Molina</t>
  </si>
  <si>
    <t>0666 Logan Loaf Apt. 633
Bairdshire, AK 84512</t>
  </si>
  <si>
    <t>426.529.0729x392</t>
  </si>
  <si>
    <t>garrettwalker@example.org</t>
  </si>
  <si>
    <t>Daniel Black</t>
  </si>
  <si>
    <t>69864 Sparks Rapid
South Heather, SD 27874</t>
  </si>
  <si>
    <t>(302)561-4238x508</t>
  </si>
  <si>
    <t>christensenjasmine@example.net</t>
  </si>
  <si>
    <t>Jennifer Gutierrez</t>
  </si>
  <si>
    <t>5476 John Passage Suite 902
Port Dustin, MD 27018</t>
  </si>
  <si>
    <t>001-241-708-1712x95933</t>
  </si>
  <si>
    <t>andreaknight@example.org</t>
  </si>
  <si>
    <t>Mary Hamilton</t>
  </si>
  <si>
    <t>265 Burgess Lake
East Gracebury, MD 16468</t>
  </si>
  <si>
    <t>(421)596-6362</t>
  </si>
  <si>
    <t>jessepatterson@example.net</t>
  </si>
  <si>
    <t>Kimberly Werner</t>
  </si>
  <si>
    <t>965 Alicia Bridge
Lewishaven, FL 51436</t>
  </si>
  <si>
    <t>563.798.8104x9614</t>
  </si>
  <si>
    <t>rsims@example.org</t>
  </si>
  <si>
    <t>Austin Hernandez</t>
  </si>
  <si>
    <t>69471 Sarah Wells Suite 725
Robertburgh, AZ 20866</t>
  </si>
  <si>
    <t>frederickjoanna@example.net</t>
  </si>
  <si>
    <t>Alicia Ewing</t>
  </si>
  <si>
    <t>Unit 7504 Box 7779
DPO AP 35648</t>
  </si>
  <si>
    <t>001-642-703-0061x388</t>
  </si>
  <si>
    <t>wagnercharlotte@example.com</t>
  </si>
  <si>
    <t>Jessica Black</t>
  </si>
  <si>
    <t>051 Stephanie Mill
Pittsmouth, NH 96901</t>
  </si>
  <si>
    <t>(903)845-2165x72620</t>
  </si>
  <si>
    <t>sean75@example.com</t>
  </si>
  <si>
    <t>Tracy Bell</t>
  </si>
  <si>
    <t>400 Rebecca Fall
South Jennifer, CT 50992</t>
  </si>
  <si>
    <t>hessbrian@example.org</t>
  </si>
  <si>
    <t>Andre Anderson</t>
  </si>
  <si>
    <t>989 Christina Ferry
Port Marieshire, OH 76117</t>
  </si>
  <si>
    <t>+1-804-695-4872x579</t>
  </si>
  <si>
    <t>richard18@example.net</t>
  </si>
  <si>
    <t>Emily Charles</t>
  </si>
  <si>
    <t>USS Robinson
FPO AE 69410</t>
  </si>
  <si>
    <t>326-813-4049</t>
  </si>
  <si>
    <t>hannah89@example.org</t>
  </si>
  <si>
    <t>Michael Patterson</t>
  </si>
  <si>
    <t>72965 Arnold Villages
Bairdside, RI 86521</t>
  </si>
  <si>
    <t>(113)263-2272</t>
  </si>
  <si>
    <t>combspaula@example.net</t>
  </si>
  <si>
    <t>Amanda Ballard</t>
  </si>
  <si>
    <t>789 Burgess Loaf Apt. 378
South Nicole, WV 02117</t>
  </si>
  <si>
    <t>001-920-800-8478x90249</t>
  </si>
  <si>
    <t>medinaanne@example.org</t>
  </si>
  <si>
    <t>Mr. David Flores Jr.</t>
  </si>
  <si>
    <t>04569 Berger Walk
West Anne, GA 14860</t>
  </si>
  <si>
    <t>(716)517-6223x4812</t>
  </si>
  <si>
    <t>baileybrittany@example.net</t>
  </si>
  <si>
    <t>Marissa Rogers</t>
  </si>
  <si>
    <t>Unit 0599 Box 4328
DPO AE 56043</t>
  </si>
  <si>
    <t>(629)534-5721</t>
  </si>
  <si>
    <t>joseph87@example.com</t>
  </si>
  <si>
    <t>Diana Blackwell</t>
  </si>
  <si>
    <t>1587 Wade Mews
East Tiffany, UT 07251</t>
  </si>
  <si>
    <t>matthewnguyen@example.org</t>
  </si>
  <si>
    <t>Pamela Monroe</t>
  </si>
  <si>
    <t>320 Brandon Plaza Apt. 093
East Thomaschester, AL 22343</t>
  </si>
  <si>
    <t>001-175-899-9318</t>
  </si>
  <si>
    <t>christopher58@example.com</t>
  </si>
  <si>
    <t>Kevin Turner</t>
  </si>
  <si>
    <t>659 Jillian Turnpike
Port Jared, DE 96503</t>
  </si>
  <si>
    <t>001-672-418-0756x762</t>
  </si>
  <si>
    <t>cgomez@example.net</t>
  </si>
  <si>
    <t>7374 Frank Station
New Victorton, DE 79616</t>
  </si>
  <si>
    <t>012.106.5161x3108</t>
  </si>
  <si>
    <t>turnerstanley@example.org</t>
  </si>
  <si>
    <t>Andres Figueroa</t>
  </si>
  <si>
    <t>627 Williams Gardens Apt. 210
West Brianna, MO 94082</t>
  </si>
  <si>
    <t>001-882-733-8552x79377</t>
  </si>
  <si>
    <t>marywilson@example.com</t>
  </si>
  <si>
    <t>Amanda Taylor</t>
  </si>
  <si>
    <t>4289 Brittany Avenue
East Keithhaven, MA 76661</t>
  </si>
  <si>
    <t>026.118.9148</t>
  </si>
  <si>
    <t>sherry86@example.net</t>
  </si>
  <si>
    <t>Victor Grimes</t>
  </si>
  <si>
    <t>939 Taylor Mount
North Travis, NV 00725</t>
  </si>
  <si>
    <t>(848)490-4595</t>
  </si>
  <si>
    <t>xbrown@example.net</t>
  </si>
  <si>
    <t>Ashley Flynn</t>
  </si>
  <si>
    <t>2755 Smith Plaza
Simpsonborough, MS 04009</t>
  </si>
  <si>
    <t>143-936-9849</t>
  </si>
  <si>
    <t>kendrasanchez@example.net</t>
  </si>
  <si>
    <t>Cody Cunningham</t>
  </si>
  <si>
    <t>09173 Kathy Walk
Port Hailey, MT 11651</t>
  </si>
  <si>
    <t>001-619-525-7798x43192</t>
  </si>
  <si>
    <t>marieflores@example.com</t>
  </si>
  <si>
    <t>Maurice Wheeler</t>
  </si>
  <si>
    <t>8882 Duffy Roads
Meganland, CO 94219</t>
  </si>
  <si>
    <t>743-878-5292</t>
  </si>
  <si>
    <t>kathleenmccoy@example.org</t>
  </si>
  <si>
    <t>Michael Warren</t>
  </si>
  <si>
    <t>60495 Mullins Shoal Suite 735
Davidview, MD 91852</t>
  </si>
  <si>
    <t>001-716-794-7194x62278</t>
  </si>
  <si>
    <t>wellsjessica@example.org</t>
  </si>
  <si>
    <t>Travis Williams</t>
  </si>
  <si>
    <t>PSC 1690, Box 9483
APO AE 20282</t>
  </si>
  <si>
    <t>+1-903-625-6081x385</t>
  </si>
  <si>
    <t>bmora@example.net</t>
  </si>
  <si>
    <t>Nicole Dyer</t>
  </si>
  <si>
    <t>00882 Tiffany Court Apt. 156
Michaelburgh, KY 49430</t>
  </si>
  <si>
    <t>(302)781-7477x26852</t>
  </si>
  <si>
    <t>mmcneil@example.net</t>
  </si>
  <si>
    <t>Angela Christian</t>
  </si>
  <si>
    <t>10163 Christopher Track
Jessicaburgh, ND 66230</t>
  </si>
  <si>
    <t>(551)236-8750</t>
  </si>
  <si>
    <t>olee@example.net</t>
  </si>
  <si>
    <t>Gerald Torres</t>
  </si>
  <si>
    <t>2597 Gibson Avenue Apt. 132
East Melanie, MI 37166</t>
  </si>
  <si>
    <t>922-623-8673</t>
  </si>
  <si>
    <t>debra67@example.com</t>
  </si>
  <si>
    <t>Annette Hill</t>
  </si>
  <si>
    <t>4657 Jason Plains Apt. 812
Lake Carlosfurt, FL 85966</t>
  </si>
  <si>
    <t>595.913.3261x340</t>
  </si>
  <si>
    <t>williampratt@example.net</t>
  </si>
  <si>
    <t>Veronica Peterson</t>
  </si>
  <si>
    <t>89403 Amy Creek
Harrisstad, ND 18968</t>
  </si>
  <si>
    <t>(237)126-5580x32313</t>
  </si>
  <si>
    <t>cathybryant@example.net</t>
  </si>
  <si>
    <t>Patricia Melton</t>
  </si>
  <si>
    <t>23281 French Road Suite 273
South Parkerfurt, NM 58082</t>
  </si>
  <si>
    <t>001-267-631-8123x748</t>
  </si>
  <si>
    <t>itucker@example.com</t>
  </si>
  <si>
    <t>Joseph Walker</t>
  </si>
  <si>
    <t>790 Bobby Street
Klineville, UT 32351</t>
  </si>
  <si>
    <t>168-030-6844x6409</t>
  </si>
  <si>
    <t>schwartzgary@example.net</t>
  </si>
  <si>
    <t>Ryan Lopez</t>
  </si>
  <si>
    <t>85038 Michael Junction Apt. 230
South Elizabethton, SD 50077</t>
  </si>
  <si>
    <t>075.295.8480x45372</t>
  </si>
  <si>
    <t>lauraharrison@example.org</t>
  </si>
  <si>
    <t>Kelly Mills</t>
  </si>
  <si>
    <t>325 Tony Spring
West Robertborough, WY 90326</t>
  </si>
  <si>
    <t>279.455.3150</t>
  </si>
  <si>
    <t>franklinashlee@example.org</t>
  </si>
  <si>
    <t>Amber Wilson</t>
  </si>
  <si>
    <t>408 Bishop Mews Suite 383
East Brucechester, OK 42550</t>
  </si>
  <si>
    <t>001-828-262-0893x5657</t>
  </si>
  <si>
    <t>tgallagher@example.com</t>
  </si>
  <si>
    <t>Meagan Frost</t>
  </si>
  <si>
    <t>66622 Frances Freeway
East Michael, OH 40001</t>
  </si>
  <si>
    <t>693.823.2991x5834</t>
  </si>
  <si>
    <t>joseph13@example.com</t>
  </si>
  <si>
    <t>Robert Burns</t>
  </si>
  <si>
    <t>Unit 9713 Box 3654
DPO AA 78418</t>
  </si>
  <si>
    <t>153.878.6401</t>
  </si>
  <si>
    <t>nathan90@example.net</t>
  </si>
  <si>
    <t>Lindsay Larsen</t>
  </si>
  <si>
    <t>0701 Marcus Manors Apt. 252
Simonchester, CO 41904</t>
  </si>
  <si>
    <t>260-322-1227x2559</t>
  </si>
  <si>
    <t>christopher78@example.com</t>
  </si>
  <si>
    <t>Brandon Fry</t>
  </si>
  <si>
    <t>975 Emily Pine
Bautistabury, NE 45628</t>
  </si>
  <si>
    <t>brandonjones@example.com</t>
  </si>
  <si>
    <t>Susan Nelson</t>
  </si>
  <si>
    <t>915 Nichols Square Suite 612
Heiditown, ID 17010</t>
  </si>
  <si>
    <t>001-812-734-2735x49949</t>
  </si>
  <si>
    <t>alexis58@example.net</t>
  </si>
  <si>
    <t>Matthew Newton</t>
  </si>
  <si>
    <t>696 Sharon Forges Suite 913
Jameston, GA 81462</t>
  </si>
  <si>
    <t>(545)480-0518x2361</t>
  </si>
  <si>
    <t>dunlapmary@example.org</t>
  </si>
  <si>
    <t>Elizabeth Suarez</t>
  </si>
  <si>
    <t>Unit 4062 Box 6567
DPO AE 51757</t>
  </si>
  <si>
    <t>(190)172-1444</t>
  </si>
  <si>
    <t>sroberts@example.net</t>
  </si>
  <si>
    <t>Joseph Ramsey</t>
  </si>
  <si>
    <t>89120 Joseph Fort
East Davidtown, KS 48120</t>
  </si>
  <si>
    <t>743-476-7857x17879</t>
  </si>
  <si>
    <t>zjennings@example.org</t>
  </si>
  <si>
    <t>Miguel Warren</t>
  </si>
  <si>
    <t>7895 William Estate Apt. 000
Port Edgarville, MD 91844</t>
  </si>
  <si>
    <t>028.254.7293x89727</t>
  </si>
  <si>
    <t>josephbuckley@example.net</t>
  </si>
  <si>
    <t>Christopher Robinson</t>
  </si>
  <si>
    <t>2075 Salazar Brooks
Hernandezhaven, MD 98413</t>
  </si>
  <si>
    <t>(632)543-4697x86104</t>
  </si>
  <si>
    <t>michael76@example.com</t>
  </si>
  <si>
    <t>683 Amy Brook
New Jessica, UT 36857</t>
  </si>
  <si>
    <t>001-774-489-8758x782</t>
  </si>
  <si>
    <t>thompsonjoseph@example.com</t>
  </si>
  <si>
    <t>Joshua Carter</t>
  </si>
  <si>
    <t>8971 Tracy Wall Suite 368
Chambershaven, WI 00874</t>
  </si>
  <si>
    <t>(176)452-9259x84962</t>
  </si>
  <si>
    <t>wphillips@example.net</t>
  </si>
  <si>
    <t>Peggy Erickson</t>
  </si>
  <si>
    <t>10291 Logan Ridge Apt. 458
Brownshire, MT 92996</t>
  </si>
  <si>
    <t>+1-807-337-3950x90873</t>
  </si>
  <si>
    <t>hleonard@example.com</t>
  </si>
  <si>
    <t>97000 Conrad Locks
South Meghan, WA 76111</t>
  </si>
  <si>
    <t>Jennifer Mann</t>
  </si>
  <si>
    <t>PSC 3519, Box 8843
APO AA 42719</t>
  </si>
  <si>
    <t>+1-040-692-7840x28889</t>
  </si>
  <si>
    <t>rileybrittany@example.net</t>
  </si>
  <si>
    <t>Cheyenne Anderson</t>
  </si>
  <si>
    <t>515 Kevin Causeway
South Tanyaton, SD 69097</t>
  </si>
  <si>
    <t>(121)201-6703</t>
  </si>
  <si>
    <t>dianecampbell@example.com</t>
  </si>
  <si>
    <t>Mr. Steven West</t>
  </si>
  <si>
    <t>924 Denise Parkway Suite 348
Rogersbury, MI 99919</t>
  </si>
  <si>
    <t>082-614-8320</t>
  </si>
  <si>
    <t>nicole80@example.com</t>
  </si>
  <si>
    <t>Gregory Johnson</t>
  </si>
  <si>
    <t>40029 Bailey Ridge
South Gregoryport, NC 71009</t>
  </si>
  <si>
    <t>001-484-489-7670</t>
  </si>
  <si>
    <t>tcallahan@example.net</t>
  </si>
  <si>
    <t>Sarah Ramirez</t>
  </si>
  <si>
    <t>9684 Anderson Cove
Stewartmouth, WV 72304</t>
  </si>
  <si>
    <t>222-214-4857</t>
  </si>
  <si>
    <t>qdaniel@example.net</t>
  </si>
  <si>
    <t>Larry Taylor</t>
  </si>
  <si>
    <t>48802 Ralph Rapids
Lake Tamaraville, OK 01980</t>
  </si>
  <si>
    <t>lori69@example.net</t>
  </si>
  <si>
    <t>Matthew Hernandez</t>
  </si>
  <si>
    <t>068 Thomas Ferry Apt. 891
North Kellyhaven, HI 00807</t>
  </si>
  <si>
    <t>mayerdanielle@example.org</t>
  </si>
  <si>
    <t>Colleen Wright</t>
  </si>
  <si>
    <t>64756 Hines Unions
Connieton, NM 21030</t>
  </si>
  <si>
    <t>856-340-4120</t>
  </si>
  <si>
    <t>brian02@example.org</t>
  </si>
  <si>
    <t>Melissa Ibarra</t>
  </si>
  <si>
    <t>425 Alicia Plain Apt. 604
Brianchester, NE 42933</t>
  </si>
  <si>
    <t>354.172.5916x110</t>
  </si>
  <si>
    <t>goodmanmark@example.net</t>
  </si>
  <si>
    <t>Donna Rodriguez</t>
  </si>
  <si>
    <t>9265 Deborah Lane Apt. 677
West Kristamouth, ND 72893</t>
  </si>
  <si>
    <t>001-057-551-3327</t>
  </si>
  <si>
    <t>brandon95@example.net</t>
  </si>
  <si>
    <t>Anthony Herman</t>
  </si>
  <si>
    <t>30953 Ronald Springs
Barrettville, IA 23333</t>
  </si>
  <si>
    <t>247-907-3947</t>
  </si>
  <si>
    <t>ruth18@example.com</t>
  </si>
  <si>
    <t>Douglas Gomez</t>
  </si>
  <si>
    <t>15374 Jacob Rue Suite 965
Ericville, ND 17402</t>
  </si>
  <si>
    <t>+1-736-068-9561x349</t>
  </si>
  <si>
    <t>Tanya Carr</t>
  </si>
  <si>
    <t>77448 Sarah Wells
Tracyside, UT 58270</t>
  </si>
  <si>
    <t>914-326-5510x696</t>
  </si>
  <si>
    <t>marie70@example.org</t>
  </si>
  <si>
    <t>Ryan Harper</t>
  </si>
  <si>
    <t>105 Fernandez Loop
Meganhaven, MS 47761</t>
  </si>
  <si>
    <t>082-805-0242x46515</t>
  </si>
  <si>
    <t>henryjessica@example.org</t>
  </si>
  <si>
    <t>Duane Frederick</t>
  </si>
  <si>
    <t>9236 Vanessa Cliffs
East Randy, KY 40092</t>
  </si>
  <si>
    <t>343-790-4975x9035</t>
  </si>
  <si>
    <t>kristen62@example.net</t>
  </si>
  <si>
    <t>Shawn Middleton</t>
  </si>
  <si>
    <t>291 Olson Ports Suite 833
New Courtneyberg, MN 93991</t>
  </si>
  <si>
    <t>001-124-338-5599x3059</t>
  </si>
  <si>
    <t>janetdiaz@example.net</t>
  </si>
  <si>
    <t>Kenneth Tate</t>
  </si>
  <si>
    <t>820 Kimberly Grove
Monicastad, IL 02211</t>
  </si>
  <si>
    <t>+1-780-863-8200x16267</t>
  </si>
  <si>
    <t>nunezkaren@example.com</t>
  </si>
  <si>
    <t>Cynthia Johnson</t>
  </si>
  <si>
    <t>81680 Anderson Rue
South Jasonmouth, PA 01402</t>
  </si>
  <si>
    <t>425-560-5997x1705</t>
  </si>
  <si>
    <t>vthompson@example.com</t>
  </si>
  <si>
    <t>Jonathan Taylor</t>
  </si>
  <si>
    <t>291 Xavier Lakes Suite 968
Mooremouth, WY 84396</t>
  </si>
  <si>
    <t>642-550-9985x02651</t>
  </si>
  <si>
    <t>brittanyolsen@example.org</t>
  </si>
  <si>
    <t>Joseph Payne Jr.</t>
  </si>
  <si>
    <t>46157 Mcmahon Streets
West Amanda, PA 11310</t>
  </si>
  <si>
    <t>836.633.5040x2507</t>
  </si>
  <si>
    <t>pattersonanthony@example.org</t>
  </si>
  <si>
    <t>Heather Thomas</t>
  </si>
  <si>
    <t>7739 Dominique Center Suite 813
Loveshire, CO 03127</t>
  </si>
  <si>
    <t>(520)906-3184x973</t>
  </si>
  <si>
    <t>tammyjordan@example.org</t>
  </si>
  <si>
    <t>Amy Dunn</t>
  </si>
  <si>
    <t>23470 Daniel River
East Claytonview, MA 37128</t>
  </si>
  <si>
    <t>061.165.1180</t>
  </si>
  <si>
    <t>sarah79@example.org</t>
  </si>
  <si>
    <t>Christie Larsen</t>
  </si>
  <si>
    <t>Unit 0145 Box 1588
DPO AE 53494</t>
  </si>
  <si>
    <t>260.079.1506x331</t>
  </si>
  <si>
    <t>colemandean@example.com</t>
  </si>
  <si>
    <t>Kimberly Williams</t>
  </si>
  <si>
    <t>USS Ayers
FPO AP 70807</t>
  </si>
  <si>
    <t>869.929.2668x970</t>
  </si>
  <si>
    <t>isabellacastillo@example.org</t>
  </si>
  <si>
    <t>Kenneth Fowler</t>
  </si>
  <si>
    <t>8003 Christopher Port Apt. 459
Alexandriaport, NJ 83165</t>
  </si>
  <si>
    <t>219-095-3319</t>
  </si>
  <si>
    <t>tfranklin@example.org</t>
  </si>
  <si>
    <t>Lisa Beard</t>
  </si>
  <si>
    <t>102 Boyd Islands
Arnoldburgh, MA 72389</t>
  </si>
  <si>
    <t>kennedythomas@example.net</t>
  </si>
  <si>
    <t>Paula Perez</t>
  </si>
  <si>
    <t>827 Spence Lodge Apt. 990
North Krystalfurt, CO 81706</t>
  </si>
  <si>
    <t>023.761.4142x165</t>
  </si>
  <si>
    <t>yfisher@example.org</t>
  </si>
  <si>
    <t>Jerry Harris</t>
  </si>
  <si>
    <t>997 Virginia Throughway Suite 330
Lake Alexandermouth, NM 15449</t>
  </si>
  <si>
    <t>langmichael@example.net</t>
  </si>
  <si>
    <t>Brandon Hill</t>
  </si>
  <si>
    <t>705 Martinez Route Suite 066
Kelleyburgh, NC 81897</t>
  </si>
  <si>
    <t>269.108.0667</t>
  </si>
  <si>
    <t>marcuschristensen@example.net</t>
  </si>
  <si>
    <t>Donald Miles</t>
  </si>
  <si>
    <t>514 Smith Mill
East Jasonland, NM 35748</t>
  </si>
  <si>
    <t>(926)555-5626</t>
  </si>
  <si>
    <t>john24@example.org</t>
  </si>
  <si>
    <t>Stephen Esparza</t>
  </si>
  <si>
    <t>316 Todd Field
Nathanburgh, CT 81350</t>
  </si>
  <si>
    <t>598-910-6250x5246</t>
  </si>
  <si>
    <t>garciaryan@example.org</t>
  </si>
  <si>
    <t>Erica Ryan</t>
  </si>
  <si>
    <t>5912 Smith Ranch
Kennethshire, NM 02398</t>
  </si>
  <si>
    <t>msullivan@example.org</t>
  </si>
  <si>
    <t>Roger Alvarez</t>
  </si>
  <si>
    <t>Unit 7198 Box 0093
DPO AP 21022</t>
  </si>
  <si>
    <t>+1-849-861-6328x6024</t>
  </si>
  <si>
    <t>josephthomas@example.net</t>
  </si>
  <si>
    <t>Sarah Harmon</t>
  </si>
  <si>
    <t>75434 Matthew Light
New Teresastad, AK 52132</t>
  </si>
  <si>
    <t>(013)889-8126x994</t>
  </si>
  <si>
    <t>desireemcmahon@example.com</t>
  </si>
  <si>
    <t>John Anderson</t>
  </si>
  <si>
    <t>9500 Alex Throughway Suite 040
Danielleburgh, ND 62336</t>
  </si>
  <si>
    <t>001-248-743-9794x453</t>
  </si>
  <si>
    <t>heather68@example.org</t>
  </si>
  <si>
    <t>Susan Young</t>
  </si>
  <si>
    <t>345 Craig Pass
Lake Corey, HI 64777</t>
  </si>
  <si>
    <t>(376)430-3880x7960</t>
  </si>
  <si>
    <t>zwagner@example.org</t>
  </si>
  <si>
    <t>Steven Mays</t>
  </si>
  <si>
    <t>9489 Terry Radial
Smithport, FL 14717</t>
  </si>
  <si>
    <t>147-575-0865</t>
  </si>
  <si>
    <t>michaeldiaz@example.com</t>
  </si>
  <si>
    <t>Todd Daniel</t>
  </si>
  <si>
    <t>69236 Lopez Street
Hardingmouth, SD 29074</t>
  </si>
  <si>
    <t>733.122.9117</t>
  </si>
  <si>
    <t>vwang@example.org</t>
  </si>
  <si>
    <t>Andrew Walters</t>
  </si>
  <si>
    <t>0946 Crawford Fort
Weberfurt, SC 60322</t>
  </si>
  <si>
    <t>+1-004-029-5555x19981</t>
  </si>
  <si>
    <t>cindysmith@example.org</t>
  </si>
  <si>
    <t>Vicki Davis</t>
  </si>
  <si>
    <t>99227 Edward Gardens Suite 378
Whitefurt, AL 42841</t>
  </si>
  <si>
    <t>burnsdanielle@example.org</t>
  </si>
  <si>
    <t>99485 William Oval Apt. 650
Angelachester, IN 04455</t>
  </si>
  <si>
    <t>485.672.3215</t>
  </si>
  <si>
    <t>tinageorge@example.org</t>
  </si>
  <si>
    <t>297 Stacey Fort Suite 651
East Fernandoville, RI 70795</t>
  </si>
  <si>
    <t>(121)524-2083x94356</t>
  </si>
  <si>
    <t>mark87@example.com</t>
  </si>
  <si>
    <t>Christopher Simmons</t>
  </si>
  <si>
    <t>872 Charles Parkway
South Benjaminbury, NY 97646</t>
  </si>
  <si>
    <t>906.648.3728x2114</t>
  </si>
  <si>
    <t>kristinasandoval@example.org</t>
  </si>
  <si>
    <t>James Spencer</t>
  </si>
  <si>
    <t>42262 Hector Way
Smithshire, MA 46115</t>
  </si>
  <si>
    <t>+1-094-108-4157x5598</t>
  </si>
  <si>
    <t>carrollthomas@example.com</t>
  </si>
  <si>
    <t>Matthew Wagner</t>
  </si>
  <si>
    <t>PSC 3874, Box 2146
APO AE 32956</t>
  </si>
  <si>
    <t>231-192-2228</t>
  </si>
  <si>
    <t>Stephanie Wilson</t>
  </si>
  <si>
    <t>62064 Sharon Parkway
Shirleyton, WI 33110</t>
  </si>
  <si>
    <t>(499)163-1404x94653</t>
  </si>
  <si>
    <t>Samantha Ramos</t>
  </si>
  <si>
    <t>543 Jordan Fields Apt. 605
Port Emmahaven, MD 51640</t>
  </si>
  <si>
    <t>995.663.1976x03839</t>
  </si>
  <si>
    <t>melissa57@example.net</t>
  </si>
  <si>
    <t>Jessica Cooper</t>
  </si>
  <si>
    <t>30437 Hobbs Inlet
East Jamesstad, NH 96819</t>
  </si>
  <si>
    <t>001-104-005-7882</t>
  </si>
  <si>
    <t>garciamary@example.org</t>
  </si>
  <si>
    <t>Darrell Martin</t>
  </si>
  <si>
    <t>789 Linda Square Suite 368
Chadberg, AR 29852</t>
  </si>
  <si>
    <t>213.227.3273x949</t>
  </si>
  <si>
    <t>smithvincent@example.net</t>
  </si>
  <si>
    <t>Timothy Rogers</t>
  </si>
  <si>
    <t>468 William Motorway
Allenview, DC 09688</t>
  </si>
  <si>
    <t>(531)273-9380x63380</t>
  </si>
  <si>
    <t>waltonrussell@example.org</t>
  </si>
  <si>
    <t>David Randall</t>
  </si>
  <si>
    <t>91112 Seth Shoal
Stevenhaven, NJ 73843</t>
  </si>
  <si>
    <t>campbelldonna@example.com</t>
  </si>
  <si>
    <t>Patrick Gomez</t>
  </si>
  <si>
    <t>6161 Amanda Spurs
Port Susanfurt, IL 58056</t>
  </si>
  <si>
    <t>(645)278-2403x9490</t>
  </si>
  <si>
    <t>dfoster@example.com</t>
  </si>
  <si>
    <t>Roger Pope</t>
  </si>
  <si>
    <t>282 Robin Hollow Apt. 997
East Jennifer, MA 01039</t>
  </si>
  <si>
    <t>289-952-5228x9326</t>
  </si>
  <si>
    <t>matthewadkins@example.com</t>
  </si>
  <si>
    <t>Bradley Rios</t>
  </si>
  <si>
    <t>909 Stephen Plaza Suite 409
Wardbury, IN 34980</t>
  </si>
  <si>
    <t>012-933-8721x80240</t>
  </si>
  <si>
    <t>clineglen@example.net</t>
  </si>
  <si>
    <t>Rachel Rodriguez</t>
  </si>
  <si>
    <t>452 Harold Motorway
Matthewtown, IL 99648</t>
  </si>
  <si>
    <t>gthomas@example.org</t>
  </si>
  <si>
    <t>Austin Ramirez</t>
  </si>
  <si>
    <t>4052 Martin Landing
Angelaberg, SD 27856</t>
  </si>
  <si>
    <t>+1-401-805-6886x7085</t>
  </si>
  <si>
    <t>jonesjay@example.com</t>
  </si>
  <si>
    <t>Paul Diaz</t>
  </si>
  <si>
    <t>6623 Cox Courts
Port Ashley, HI 23862</t>
  </si>
  <si>
    <t>+1-475-769-5372x1747</t>
  </si>
  <si>
    <t>Allison Lee</t>
  </si>
  <si>
    <t>27496 David Park Suite 106
Port Andrew, MI 05774</t>
  </si>
  <si>
    <t>022-289-3170</t>
  </si>
  <si>
    <t>jennifer68@example.com</t>
  </si>
  <si>
    <t>Phyllis Henson</t>
  </si>
  <si>
    <t>87564 White Trail Suite 329
Jonathanmouth, MT 06421</t>
  </si>
  <si>
    <t>641.857.1987x17631</t>
  </si>
  <si>
    <t>avilakristie@example.net</t>
  </si>
  <si>
    <t>Samuel Parsons</t>
  </si>
  <si>
    <t>2693 Aimee Turnpike Apt. 276
Lake Ryan, SC 08634</t>
  </si>
  <si>
    <t>joneskevin@example.com</t>
  </si>
  <si>
    <t>Marcus Thompson</t>
  </si>
  <si>
    <t>34444 Smith Groves Suite 170
Williamsbury, WI 56598</t>
  </si>
  <si>
    <t>011.416.3448x10966</t>
  </si>
  <si>
    <t>djackson@example.org</t>
  </si>
  <si>
    <t>Heather Morales</t>
  </si>
  <si>
    <t>6563 Yates Stream Apt. 497
Port Michelle, GA 53163</t>
  </si>
  <si>
    <t>001-510-533-8271x066</t>
  </si>
  <si>
    <t>smithcassandra@example.com</t>
  </si>
  <si>
    <t>James Foster</t>
  </si>
  <si>
    <t>2200 Lauren Street
North Matthew, MT 53166</t>
  </si>
  <si>
    <t>(790)509-3849x09443</t>
  </si>
  <si>
    <t>james12@example.org</t>
  </si>
  <si>
    <t>Ruben James</t>
  </si>
  <si>
    <t>144 Raymond Ford
South Christopher, DC 66371</t>
  </si>
  <si>
    <t>404-153-5052</t>
  </si>
  <si>
    <t>jonescharles@example.org</t>
  </si>
  <si>
    <t>Mrs. Erica Harrison</t>
  </si>
  <si>
    <t>4677 Ramirez Stravenue Apt. 497
Port Ashley, IL 20663</t>
  </si>
  <si>
    <t>001-460-105-4861x1988</t>
  </si>
  <si>
    <t>aaronbyrd@example.net</t>
  </si>
  <si>
    <t>Stephanie West</t>
  </si>
  <si>
    <t>5939 Franklin Stream Suite 933
West Ryan, LA 16303</t>
  </si>
  <si>
    <t>halerachel@example.org</t>
  </si>
  <si>
    <t>Beth Ellis</t>
  </si>
  <si>
    <t>528 Eric Roads Suite 067
West Alexander, MT 46479</t>
  </si>
  <si>
    <t>(985)810-4472x3012</t>
  </si>
  <si>
    <t>ogill@example.org</t>
  </si>
  <si>
    <t>Daniel Freeman</t>
  </si>
  <si>
    <t>6229 Burton Viaduct Suite 348
New Matthewshire, CA 54900</t>
  </si>
  <si>
    <t>kkeller@example.net</t>
  </si>
  <si>
    <t>Veronica Davis</t>
  </si>
  <si>
    <t>0057 Garcia Inlet Suite 632
South John, NH 85586</t>
  </si>
  <si>
    <t>638.561.6313x0071</t>
  </si>
  <si>
    <t>Gail Hernandez</t>
  </si>
  <si>
    <t>893 Schaefer Cape Apt. 182
West Scottberg, AL 93871</t>
  </si>
  <si>
    <t>767-942-2751x5818</t>
  </si>
  <si>
    <t>jorgegarcia@example.net</t>
  </si>
  <si>
    <t>Richard Moore</t>
  </si>
  <si>
    <t>2189 Parks Mission
Greenefort, TX 72860</t>
  </si>
  <si>
    <t>145.987.2544x845</t>
  </si>
  <si>
    <t>wuthomas@example.org</t>
  </si>
  <si>
    <t>6330 Leslie Ranch
Lake Joshua, PA 89201</t>
  </si>
  <si>
    <t>585-684-7947</t>
  </si>
  <si>
    <t>dawnhogan@example.net</t>
  </si>
  <si>
    <t>Megan Kim</t>
  </si>
  <si>
    <t>26143 Stacy Island Suite 514
Port Amber, DC 16985</t>
  </si>
  <si>
    <t>(575)756-3405</t>
  </si>
  <si>
    <t>elizabeth01@example.net</t>
  </si>
  <si>
    <t>David Rogers</t>
  </si>
  <si>
    <t>73820 Young Mall
North Jessicafort, OR 32064</t>
  </si>
  <si>
    <t>192-321-4851x1550</t>
  </si>
  <si>
    <t>vanessapatel@example.net</t>
  </si>
  <si>
    <t>Angela Scott</t>
  </si>
  <si>
    <t>351 Amy Landing
West Melissaville, ME 62812</t>
  </si>
  <si>
    <t>qshaw@example.com</t>
  </si>
  <si>
    <t>Sherry Summers</t>
  </si>
  <si>
    <t>619 David Parks
Richardborough, VT 95525</t>
  </si>
  <si>
    <t>138-713-4725</t>
  </si>
  <si>
    <t>emily62@example.org</t>
  </si>
  <si>
    <t>Ashley White</t>
  </si>
  <si>
    <t>29824 Charles Plaza
Keithstad, MO 85074</t>
  </si>
  <si>
    <t>(817)544-2665x2469</t>
  </si>
  <si>
    <t>nicolethompson@example.com</t>
  </si>
  <si>
    <t>Lynn Burns</t>
  </si>
  <si>
    <t>66191 Todd Crossroad Apt. 022
Michaelburgh, FL 88840</t>
  </si>
  <si>
    <t>(820)968-2891x79490</t>
  </si>
  <si>
    <t>baldwincharles@example.com</t>
  </si>
  <si>
    <t>Alan Edwards</t>
  </si>
  <si>
    <t>48780 Guy Shores
Joshuahaven, WA 17198</t>
  </si>
  <si>
    <t>001-762-188-0688x454</t>
  </si>
  <si>
    <t>Amber Webb</t>
  </si>
  <si>
    <t>22264 Laura Glen
Lake Whitneytown, PA 03201</t>
  </si>
  <si>
    <t>+1-135-782-5818x76402</t>
  </si>
  <si>
    <t>travis17@example.net</t>
  </si>
  <si>
    <t>Christopher Berg</t>
  </si>
  <si>
    <t>5013 Jamie Mountains
North Gabrielton, ME 27273</t>
  </si>
  <si>
    <t>121-153-1195</t>
  </si>
  <si>
    <t>lnelson@example.com</t>
  </si>
  <si>
    <t>Rachel Rich</t>
  </si>
  <si>
    <t>380 Colin Groves
East Amandaside, CO 98026</t>
  </si>
  <si>
    <t>(171)525-2411</t>
  </si>
  <si>
    <t>donnamoyer@example.net</t>
  </si>
  <si>
    <t>Alexis Lee</t>
  </si>
  <si>
    <t>6613 Pace Station
East Julia, DE 09801</t>
  </si>
  <si>
    <t>bryan21@example.net</t>
  </si>
  <si>
    <t>Derrick Brown PhD</t>
  </si>
  <si>
    <t>76995 Gary Bridge Suite 800
East Jonathan, MS 29245</t>
  </si>
  <si>
    <t>(679)736-9062</t>
  </si>
  <si>
    <t>mwilkerson@example.net</t>
  </si>
  <si>
    <t>Angela Obrien</t>
  </si>
  <si>
    <t>87974 Mccarty Skyway
Garyshire, NJ 09566</t>
  </si>
  <si>
    <t>967.527.2819x3315</t>
  </si>
  <si>
    <t>ureynolds@example.com</t>
  </si>
  <si>
    <t>456 Margaret Trafficway Apt. 443
Port Lori, KS 13215</t>
  </si>
  <si>
    <t>(099)697-0527x2272</t>
  </si>
  <si>
    <t>kurt76@example.com</t>
  </si>
  <si>
    <t>Mary Keith</t>
  </si>
  <si>
    <t>46469 Eugene View Apt. 525
Port Zacharyton, NJ 67165</t>
  </si>
  <si>
    <t>brianna48@example.com</t>
  </si>
  <si>
    <t>Angela Harris</t>
  </si>
  <si>
    <t>81343 Bruce Walks
Walkerton, MS 07936</t>
  </si>
  <si>
    <t>587-599-3633x988</t>
  </si>
  <si>
    <t>alan79@example.org</t>
  </si>
  <si>
    <t>Scott Lopez</t>
  </si>
  <si>
    <t>0047 Nathan Knoll Apt. 413
Knightburgh, KS 93246</t>
  </si>
  <si>
    <t>(148)527-0947x36512</t>
  </si>
  <si>
    <t>howellbreanna@example.com</t>
  </si>
  <si>
    <t>Alicia Alexander</t>
  </si>
  <si>
    <t>2007 Zachary Mews Apt. 105
Dustinfort, CT 38713</t>
  </si>
  <si>
    <t>150.309.4179x672</t>
  </si>
  <si>
    <t>christopher61@example.net</t>
  </si>
  <si>
    <t>Darlene Frost</t>
  </si>
  <si>
    <t>209 Jacob Brook
Fisherbury, VT 99805</t>
  </si>
  <si>
    <t>001-977-378-4405</t>
  </si>
  <si>
    <t>jgonzales@example.net</t>
  </si>
  <si>
    <t>Cameron Romero</t>
  </si>
  <si>
    <t>50850 Jeff Port
Port Cynthiahaven, WV 46134</t>
  </si>
  <si>
    <t>+1-978-305-2298x6159</t>
  </si>
  <si>
    <t>jamesguzman@example.net</t>
  </si>
  <si>
    <t>Rhonda Goodman</t>
  </si>
  <si>
    <t>6152 Lindsey Burg
Port Regina, NC 79818</t>
  </si>
  <si>
    <t>386-067-8943x041</t>
  </si>
  <si>
    <t>christopherschneider@example.org</t>
  </si>
  <si>
    <t>Marcus Stevenson</t>
  </si>
  <si>
    <t>14412 Collins Skyway Suite 000
Lake Mark, AZ 77743</t>
  </si>
  <si>
    <t>+1-136-874-4488x8376</t>
  </si>
  <si>
    <t>irwinstephen@example.com</t>
  </si>
  <si>
    <t>Sean Washington</t>
  </si>
  <si>
    <t>72039 Wells Inlet
Pereztown, AK 60411</t>
  </si>
  <si>
    <t>(899)296-0914</t>
  </si>
  <si>
    <t>yvega@example.net</t>
  </si>
  <si>
    <t>Timothy Love</t>
  </si>
  <si>
    <t>53744 Crystal Forks
Leeton, WV 93527</t>
  </si>
  <si>
    <t>(169)059-8661</t>
  </si>
  <si>
    <t>alex98@example.net</t>
  </si>
  <si>
    <t>Kathleen Jackson</t>
  </si>
  <si>
    <t>37827 Patrick Trail
Starkshire, AZ 47143</t>
  </si>
  <si>
    <t>randy01@example.com</t>
  </si>
  <si>
    <t>Ryan Nguyen</t>
  </si>
  <si>
    <t>923 Alyssa Inlet
Kyletown, KY 20202</t>
  </si>
  <si>
    <t>001-490-138-2235</t>
  </si>
  <si>
    <t>kristenhogan@example.org</t>
  </si>
  <si>
    <t>Ashley Buchanan</t>
  </si>
  <si>
    <t>362 Edward Manors
Danielhaven, ND 37764</t>
  </si>
  <si>
    <t>(633)621-8570x40805</t>
  </si>
  <si>
    <t>rowesara@example.org</t>
  </si>
  <si>
    <t>Ashley Meyer</t>
  </si>
  <si>
    <t>528 Dalton Turnpike
Jillborough, IL 32868</t>
  </si>
  <si>
    <t>698.935.0742x634</t>
  </si>
  <si>
    <t>pattonrandy@example.org</t>
  </si>
  <si>
    <t>Angelica Phillips</t>
  </si>
  <si>
    <t>3136 Valerie Lodge
Kathrynhaven, MT 62131</t>
  </si>
  <si>
    <t>scott18@example.org</t>
  </si>
  <si>
    <t>Jennifer Schaefer</t>
  </si>
  <si>
    <t>12989 Christensen Squares
Perezton, NM 87693</t>
  </si>
  <si>
    <t>061-624-7046x73553</t>
  </si>
  <si>
    <t>ssmith@example.com</t>
  </si>
  <si>
    <t>Levi Bowen</t>
  </si>
  <si>
    <t>97125 Jill Wells
Stevensburgh, LA 54851</t>
  </si>
  <si>
    <t>244.130.0976x23147</t>
  </si>
  <si>
    <t>bethany32@example.net</t>
  </si>
  <si>
    <t>Lauren Pugh</t>
  </si>
  <si>
    <t>15603 Barrett Mount
Princemouth, ND 16820</t>
  </si>
  <si>
    <t>316.774.7907</t>
  </si>
  <si>
    <t>xsharp@example.org</t>
  </si>
  <si>
    <t>Andrew Singh</t>
  </si>
  <si>
    <t>818 Spencer Ford Suite 160
North Lee, CO 81671</t>
  </si>
  <si>
    <t>001-311-124-3907x9955</t>
  </si>
  <si>
    <t>wjones@example.net</t>
  </si>
  <si>
    <t>Matthew Pierce</t>
  </si>
  <si>
    <t>2343 Allen Ford Apt. 647
Melissaton, CT 29254</t>
  </si>
  <si>
    <t>jessica36@example.org</t>
  </si>
  <si>
    <t>Brianna Day</t>
  </si>
  <si>
    <t>45568 Amanda Neck Apt. 172
New Patriciachester, AR 04662</t>
  </si>
  <si>
    <t>507-068-4280x8607</t>
  </si>
  <si>
    <t>michelle88@example.org</t>
  </si>
  <si>
    <t>Shane Lee</t>
  </si>
  <si>
    <t>6548 Brooks Viaduct
Catherineton, OK 49062</t>
  </si>
  <si>
    <t>(568)332-1434</t>
  </si>
  <si>
    <t>sharon60@example.net</t>
  </si>
  <si>
    <t>Dawn Martin</t>
  </si>
  <si>
    <t>PSC 6038, Box 4687
APO AE 80489</t>
  </si>
  <si>
    <t>268.961.2920x9866</t>
  </si>
  <si>
    <t>dylanwilliams@example.org</t>
  </si>
  <si>
    <t>Lawrence Johnson</t>
  </si>
  <si>
    <t>37475 Jenna Avenue Apt. 738
East Brittany, GA 91078</t>
  </si>
  <si>
    <t>(046)293-4692x96731</t>
  </si>
  <si>
    <t>jlandry@example.org</t>
  </si>
  <si>
    <t>Frank Fletcher</t>
  </si>
  <si>
    <t>5998 Olson Knoll
Port Henryborough, MS 80125</t>
  </si>
  <si>
    <t>nhammond@example.org</t>
  </si>
  <si>
    <t>Kirk Weber</t>
  </si>
  <si>
    <t>15915 Vega Gardens
East Angel, DE 33784</t>
  </si>
  <si>
    <t>329-145-1426x1446</t>
  </si>
  <si>
    <t>kevin50@example.com</t>
  </si>
  <si>
    <t>Thomas Martinez</t>
  </si>
  <si>
    <t>10851 Davidson Brooks
Maysshire, DE 50595</t>
  </si>
  <si>
    <t>599-823-5449</t>
  </si>
  <si>
    <t>delgadoamber@example.org</t>
  </si>
  <si>
    <t>Heather Ibarra</t>
  </si>
  <si>
    <t>59805 Todd View
Paulborough, WY 45452</t>
  </si>
  <si>
    <t>538-364-3673x071</t>
  </si>
  <si>
    <t>stephanie23@example.net</t>
  </si>
  <si>
    <t>Randall Benson</t>
  </si>
  <si>
    <t>12628 Dominguez Prairie
Wallacehaven, WA 91206</t>
  </si>
  <si>
    <t>885-409-4366x035</t>
  </si>
  <si>
    <t>leah37@example.com</t>
  </si>
  <si>
    <t>Laura Simmons</t>
  </si>
  <si>
    <t>869 Connie Radial
Port Cynthiaberg, WA 03465</t>
  </si>
  <si>
    <t>560-009-1047x949</t>
  </si>
  <si>
    <t>mikemaxwell@example.org</t>
  </si>
  <si>
    <t>Benjamin Smith</t>
  </si>
  <si>
    <t>789 Diane Rue Apt. 178
North James, SD 35408</t>
  </si>
  <si>
    <t>(382)716-5159</t>
  </si>
  <si>
    <t>cannonkenneth@example.net</t>
  </si>
  <si>
    <t>Craig Stevens</t>
  </si>
  <si>
    <t>769 Tammy Parkways Apt. 824
Seanstad, KY 33014</t>
  </si>
  <si>
    <t>(805)243-4376</t>
  </si>
  <si>
    <t>john80@example.net</t>
  </si>
  <si>
    <t>Hector Fletcher</t>
  </si>
  <si>
    <t>0033 Austin Passage
North Rachaelchester, TN 01873</t>
  </si>
  <si>
    <t>670.969.2151x7232</t>
  </si>
  <si>
    <t>juliekhan@example.com</t>
  </si>
  <si>
    <t>Angela Lin</t>
  </si>
  <si>
    <t>90308 Johns Roads
North Petertown, SC 37433</t>
  </si>
  <si>
    <t>simstamara@example.net</t>
  </si>
  <si>
    <t>Olivia Perry</t>
  </si>
  <si>
    <t>831 Tasha Oval Apt. 192
East Rileyport, CO 13827</t>
  </si>
  <si>
    <t>matthew28@example.org</t>
  </si>
  <si>
    <t>Christopher White</t>
  </si>
  <si>
    <t>117 Cunningham Hill
Katiemouth, AR 23666</t>
  </si>
  <si>
    <t>001-145-441-6524</t>
  </si>
  <si>
    <t>bensonsusan@example.org</t>
  </si>
  <si>
    <t>Andrea Lucas</t>
  </si>
  <si>
    <t>54924 Valerie Union Apt. 938
Lucasside, MT 08834</t>
  </si>
  <si>
    <t>(846)666-5860</t>
  </si>
  <si>
    <t>christian65@example.net</t>
  </si>
  <si>
    <t>Tina Herman</t>
  </si>
  <si>
    <t>71107 Reynolds Trace
Sandrashire, KY 18375</t>
  </si>
  <si>
    <t>579.260.8399x11785</t>
  </si>
  <si>
    <t>millerdarryl@example.org</t>
  </si>
  <si>
    <t>Randy Sparks</t>
  </si>
  <si>
    <t>02611 Michael Manor Apt. 599
Waltersside, HI 07475</t>
  </si>
  <si>
    <t>001-049-337-7972x947</t>
  </si>
  <si>
    <t>xlopez@example.org</t>
  </si>
  <si>
    <t>Kathy Kennedy</t>
  </si>
  <si>
    <t>14074 Collins Rapids
Denisefort, AK 28490</t>
  </si>
  <si>
    <t>609-137-5461x87575</t>
  </si>
  <si>
    <t>mgardner@example.net</t>
  </si>
  <si>
    <t>Andrew Stewart</t>
  </si>
  <si>
    <t>21641 Sanford Haven Apt. 481
Lake Jacqueline, NC 06371</t>
  </si>
  <si>
    <t>michael97@example.net</t>
  </si>
  <si>
    <t>Julia Harper</t>
  </si>
  <si>
    <t>104 Ronald Station
South Victorstad, DE 88466</t>
  </si>
  <si>
    <t>zblack@example.com</t>
  </si>
  <si>
    <t>Troy Campbell</t>
  </si>
  <si>
    <t>12697 Aguilar Ports Apt. 344
Pattersonberg, MS 25881</t>
  </si>
  <si>
    <t>+1-683-266-9383x86016</t>
  </si>
  <si>
    <t>andrea15@example.org</t>
  </si>
  <si>
    <t>949 Johnson Plains
East Davidtown, OR 50001</t>
  </si>
  <si>
    <t>(745)387-7923x52548</t>
  </si>
  <si>
    <t>christinareyes@example.org</t>
  </si>
  <si>
    <t>Marie Juarez</t>
  </si>
  <si>
    <t>175 Cindy Spring
Alisonshire, AZ 72639</t>
  </si>
  <si>
    <t>(688)832-3769</t>
  </si>
  <si>
    <t>andersonvictor@example.net</t>
  </si>
  <si>
    <t>Renee Lin</t>
  </si>
  <si>
    <t>139 John Ridge Suite 217
Williamstad, IA 40856</t>
  </si>
  <si>
    <t>192.291.6873x3200</t>
  </si>
  <si>
    <t>lcarroll@example.net</t>
  </si>
  <si>
    <t>Tara Stewart DDS</t>
  </si>
  <si>
    <t>USNS Becker
FPO AP 20217</t>
  </si>
  <si>
    <t>504-505-8483</t>
  </si>
  <si>
    <t>lgolden@example.org</t>
  </si>
  <si>
    <t>Garrett Smith</t>
  </si>
  <si>
    <t>63409 Terri Parkways Suite 070
Kristenberg, NJ 48905</t>
  </si>
  <si>
    <t>James Miller</t>
  </si>
  <si>
    <t>4397 Cox Route
Griffinport, ME 70524</t>
  </si>
  <si>
    <t>116.382.9599x728</t>
  </si>
  <si>
    <t>shelley09@example.com</t>
  </si>
  <si>
    <t>Monica Morton</t>
  </si>
  <si>
    <t>77284 Wright Lock Apt. 373
Ramseyview, MI 18600</t>
  </si>
  <si>
    <t>463.789.4395x79093</t>
  </si>
  <si>
    <t>Bethany Flowers</t>
  </si>
  <si>
    <t>3150 Barton Burgs
Kimton, TN 48149</t>
  </si>
  <si>
    <t>335-228-1466</t>
  </si>
  <si>
    <t>icrawford@example.org</t>
  </si>
  <si>
    <t>Matthew Williams</t>
  </si>
  <si>
    <t>866 Mark Isle Apt. 642
Gonzalezshire, SD 33534</t>
  </si>
  <si>
    <t>qarcher@example.org</t>
  </si>
  <si>
    <t>Felicia King</t>
  </si>
  <si>
    <t>463 Gray Lock Suite 869
South Dawn, OR 05482</t>
  </si>
  <si>
    <t>663.636.8801x3844</t>
  </si>
  <si>
    <t>antonio73@example.net</t>
  </si>
  <si>
    <t>Lynn Mosley</t>
  </si>
  <si>
    <t>9706 Mcdonald Lodge
Quinnberg, RI 80494</t>
  </si>
  <si>
    <t>028.434.4583</t>
  </si>
  <si>
    <t>brianna63@example.org</t>
  </si>
  <si>
    <t>Anthony Ingram</t>
  </si>
  <si>
    <t>82101 Jennifer Ramp
Floydchester, NY 21783</t>
  </si>
  <si>
    <t>+1-622-347-4536x67412</t>
  </si>
  <si>
    <t>traceybrown@example.org</t>
  </si>
  <si>
    <t>Aaron Black</t>
  </si>
  <si>
    <t>81368 Nicole Courts Apt. 467
Heidiburgh, IN 09542</t>
  </si>
  <si>
    <t>jill65@example.org</t>
  </si>
  <si>
    <t>Aaron Murphy</t>
  </si>
  <si>
    <t>677 Stephanie Court
Sandyview, WV 76509</t>
  </si>
  <si>
    <t>475-660-4222</t>
  </si>
  <si>
    <t>moralesandrew@example.org</t>
  </si>
  <si>
    <t>Cheryl Diaz</t>
  </si>
  <si>
    <t>PSC 2871, Box 5888
APO AP 52966</t>
  </si>
  <si>
    <t>001-203-482-5551</t>
  </si>
  <si>
    <t>donnaramirez@example.com</t>
  </si>
  <si>
    <t>Sierra Cruz</t>
  </si>
  <si>
    <t>15621 Jeremy Plains
Emilyport, NH 07597</t>
  </si>
  <si>
    <t>542.972.0137x00415</t>
  </si>
  <si>
    <t>robertsonderek@example.net</t>
  </si>
  <si>
    <t>William Hill</t>
  </si>
  <si>
    <t>20104 Olson Ports Suite 098
East Williamside, MD 69379</t>
  </si>
  <si>
    <t>+1-861-389-0418x180</t>
  </si>
  <si>
    <t>brian39@example.org</t>
  </si>
  <si>
    <t>Geoffrey Strickland</t>
  </si>
  <si>
    <t>39439 Sawyer Grove
Dicksonstad, NV 27687</t>
  </si>
  <si>
    <t>fernandezbrian@example.net</t>
  </si>
  <si>
    <t>Sean Ibarra</t>
  </si>
  <si>
    <t>38163 Walker Rapid Suite 045
West Adamville, RI 21646</t>
  </si>
  <si>
    <t>423-934-3773x75031</t>
  </si>
  <si>
    <t>curtisdavidson@example.org</t>
  </si>
  <si>
    <t>Connie Edwards</t>
  </si>
  <si>
    <t>77538 Lloyd Coves
Rogersmouth, FL 54822</t>
  </si>
  <si>
    <t>062.752.5928x40692</t>
  </si>
  <si>
    <t>cheyennehanson@example.com</t>
  </si>
  <si>
    <t>Ms. Christine Russell</t>
  </si>
  <si>
    <t>5123 Hunter Lodge
West Carly, ME 05700</t>
  </si>
  <si>
    <t>parkermichael@example.net</t>
  </si>
  <si>
    <t>Martha Berg</t>
  </si>
  <si>
    <t>949 Debra Summit Suite 912
East Susan, MS 26676</t>
  </si>
  <si>
    <t>001-307-550-5474x9662</t>
  </si>
  <si>
    <t>vknight@example.org</t>
  </si>
  <si>
    <t>15328 Robert Cliffs Suite 638
Port Kathryn, IL 67150</t>
  </si>
  <si>
    <t>(805)874-3769</t>
  </si>
  <si>
    <t>jack79@example.net</t>
  </si>
  <si>
    <t>Barbara Eaton</t>
  </si>
  <si>
    <t>1515 Sara Terrace
West Jessica, VT 53515</t>
  </si>
  <si>
    <t>905.587.9805</t>
  </si>
  <si>
    <t>phillipsbrittany@example.net</t>
  </si>
  <si>
    <t>Carla Li</t>
  </si>
  <si>
    <t>10151 Jeffrey Fields Suite 867
Torresshire, LA 54545</t>
  </si>
  <si>
    <t>001-262-401-7534x019</t>
  </si>
  <si>
    <t>ryan21@example.com</t>
  </si>
  <si>
    <t>Keith Crane</t>
  </si>
  <si>
    <t>20683 Mckenzie Canyon
West Jenniferland, MO 23178</t>
  </si>
  <si>
    <t>262-975-6985x412</t>
  </si>
  <si>
    <t>jennifer87@example.net</t>
  </si>
  <si>
    <t>Patricia Wright</t>
  </si>
  <si>
    <t>89362 Donald Light
Rickytown, DE 95155</t>
  </si>
  <si>
    <t>smithdevin@example.com</t>
  </si>
  <si>
    <t>Ashley Bryant</t>
  </si>
  <si>
    <t>524 Julie Way Apt. 135
North Jay, HI 06419</t>
  </si>
  <si>
    <t>023.197.6527x6568</t>
  </si>
  <si>
    <t>tinabrown@example.com</t>
  </si>
  <si>
    <t>Gary Evans</t>
  </si>
  <si>
    <t>USS Bishop
FPO AE 23347</t>
  </si>
  <si>
    <t>+1-686-989-9998x33030</t>
  </si>
  <si>
    <t>ruizmichelle@example.net</t>
  </si>
  <si>
    <t>Juan Scott</t>
  </si>
  <si>
    <t>9539 Harrington Ridge Suite 063
Castrobury, LA 09258</t>
  </si>
  <si>
    <t>447.792.1209x97461</t>
  </si>
  <si>
    <t>josepharmstrong@example.org</t>
  </si>
  <si>
    <t>Teresa Mcdaniel</t>
  </si>
  <si>
    <t>Unit 5904 Box 3037
DPO AA 15370</t>
  </si>
  <si>
    <t>(848)667-7768x96336</t>
  </si>
  <si>
    <t>lorraine22@example.net</t>
  </si>
  <si>
    <t>Angela Chapman</t>
  </si>
  <si>
    <t>0530 Ann Trace
Josephmouth, KY 63697</t>
  </si>
  <si>
    <t>jbentley@example.net</t>
  </si>
  <si>
    <t>Michael Gomez</t>
  </si>
  <si>
    <t>7596 Rodriguez Valley Suite 996
East Brianton, NH 21595</t>
  </si>
  <si>
    <t>397.965.4757</t>
  </si>
  <si>
    <t>dereklowe@example.com</t>
  </si>
  <si>
    <t>James Garcia</t>
  </si>
  <si>
    <t>961 Megan Coves Apt. 531
South Theresaside, NV 69516</t>
  </si>
  <si>
    <t>burnsjulia@example.net</t>
  </si>
  <si>
    <t>William Collins</t>
  </si>
  <si>
    <t>855 Anthony Pike Suite 085
Melissaburgh, IN 40370</t>
  </si>
  <si>
    <t>+1-879-144-7914x52311</t>
  </si>
  <si>
    <t>zwhite@example.org</t>
  </si>
  <si>
    <t>Joseph Ford</t>
  </si>
  <si>
    <t>56967 Pacheco Points Suite 141
Carlland, WY 63363</t>
  </si>
  <si>
    <t>173-985-5795</t>
  </si>
  <si>
    <t>lisafields@example.org</t>
  </si>
  <si>
    <t>Mr. Daniel Snyder Jr.</t>
  </si>
  <si>
    <t>581 Wilkinson Forest
Garrisonbury, IN 83216</t>
  </si>
  <si>
    <t>umcknight@example.org</t>
  </si>
  <si>
    <t>Jaime Rodriguez</t>
  </si>
  <si>
    <t>01262 Heidi Islands
Lake Laura, VT 81195</t>
  </si>
  <si>
    <t>+1-714-977-8089x3708</t>
  </si>
  <si>
    <t>wfowler@example.org</t>
  </si>
  <si>
    <t>Angela Munoz</t>
  </si>
  <si>
    <t>6930 Mary Way Suite 864
Douglasview, KY 05293</t>
  </si>
  <si>
    <t>+1-767-348-6261x7206</t>
  </si>
  <si>
    <t>williamsshari@example.com</t>
  </si>
  <si>
    <t>Jerry Ramirez</t>
  </si>
  <si>
    <t>811 Roy Expressway Apt. 929
East Michelleside, FL 37346</t>
  </si>
  <si>
    <t>001-956-096-7606x3432</t>
  </si>
  <si>
    <t>ruben34@example.com</t>
  </si>
  <si>
    <t>Rachel Davis</t>
  </si>
  <si>
    <t>19518 Hatfield Streets Suite 611
Lake Donnatown, OK 78228</t>
  </si>
  <si>
    <t>robinsontiffany@example.net</t>
  </si>
  <si>
    <t>Brandi Marsh</t>
  </si>
  <si>
    <t>7329 David Ranch
Jenniferstad, UT 58351</t>
  </si>
  <si>
    <t>brownzachary@example.com</t>
  </si>
  <si>
    <t>Joseph Wiggins</t>
  </si>
  <si>
    <t>PSC 5710, Box 2830
APO AA 30800</t>
  </si>
  <si>
    <t>+1-378-017-3684x44287</t>
  </si>
  <si>
    <t>jose06@example.net</t>
  </si>
  <si>
    <t>Timothy Parks</t>
  </si>
  <si>
    <t>85481 Kelly Harbors Suite 045
Mathewmouth, AR 36509</t>
  </si>
  <si>
    <t>thomasjason@example.org</t>
  </si>
  <si>
    <t>Jennifer Turner</t>
  </si>
  <si>
    <t>061 William Underpass Apt. 322
Port Stevenville, MO 27212</t>
  </si>
  <si>
    <t>225.850.9710x5455</t>
  </si>
  <si>
    <t>dmorrison@example.com</t>
  </si>
  <si>
    <t>Thomas Buck</t>
  </si>
  <si>
    <t>745 Fox Pass
Mariachester, DE 48170</t>
  </si>
  <si>
    <t>014-317-5171</t>
  </si>
  <si>
    <t>ymoore@example.net</t>
  </si>
  <si>
    <t>Anthony Wilson</t>
  </si>
  <si>
    <t>0483 Mora Villages Apt. 328
Juanland, WI 17475</t>
  </si>
  <si>
    <t>092.531.9289x261</t>
  </si>
  <si>
    <t>tpalmer@example.com</t>
  </si>
  <si>
    <t>Christopher Campbell</t>
  </si>
  <si>
    <t>1133 Simpson Streets Apt. 855
Deniseville, OK 34865</t>
  </si>
  <si>
    <t>949-499-4416</t>
  </si>
  <si>
    <t>wdunn@example.org</t>
  </si>
  <si>
    <t>Lee Santiago</t>
  </si>
  <si>
    <t>Unit 2288 Box 4881
DPO AE 42401</t>
  </si>
  <si>
    <t>001-929-102-3079x49916</t>
  </si>
  <si>
    <t>alicia28@example.org</t>
  </si>
  <si>
    <t>Adam Stark</t>
  </si>
  <si>
    <t>315 Tucker Mews Apt. 279
South Lisa, TX 01654</t>
  </si>
  <si>
    <t>527.703.1129</t>
  </si>
  <si>
    <t>rhayes@example.org</t>
  </si>
  <si>
    <t>Abigail Hernandez</t>
  </si>
  <si>
    <t>PSC 5964, Box 4119
APO AP 91662</t>
  </si>
  <si>
    <t>woodskelly@example.net</t>
  </si>
  <si>
    <t>Ann Osborne</t>
  </si>
  <si>
    <t>56421 Lisa Drives
West Brittneyborough, VT 92535</t>
  </si>
  <si>
    <t>941.734.4407</t>
  </si>
  <si>
    <t>judith61@example.org</t>
  </si>
  <si>
    <t>Samantha Phillips</t>
  </si>
  <si>
    <t>18453 Wilkerson Viaduct Apt. 200
Port Matthew, PA 99280</t>
  </si>
  <si>
    <t>421.417.1444</t>
  </si>
  <si>
    <t>kelseywilson@example.org</t>
  </si>
  <si>
    <t>Tristan Hodge</t>
  </si>
  <si>
    <t>0092 Daniel Roads
Lake Michelleborough, AZ 58094</t>
  </si>
  <si>
    <t>001-759-472-7447x5864</t>
  </si>
  <si>
    <t>daniellerodriguez@example.com</t>
  </si>
  <si>
    <t>Bridget Fischer</t>
  </si>
  <si>
    <t>7949 Ortiz Bypass
South Ryan, MD 21050</t>
  </si>
  <si>
    <t>(108)855-2254x8819</t>
  </si>
  <si>
    <t>mowens@example.org</t>
  </si>
  <si>
    <t>Nicole Mcintyre</t>
  </si>
  <si>
    <t>4663 Christopher Meadows
New Richard, MD 79420</t>
  </si>
  <si>
    <t>001-752-378-7858x772</t>
  </si>
  <si>
    <t>charles28@example.net</t>
  </si>
  <si>
    <t>Suzanne Barry</t>
  </si>
  <si>
    <t>8109 Smith Grove
Michaelfort, IA 67453</t>
  </si>
  <si>
    <t>(176)607-3452x875</t>
  </si>
  <si>
    <t>grosspaul@example.net</t>
  </si>
  <si>
    <t>Gregory Ortega</t>
  </si>
  <si>
    <t>81646 Tracy Plain Suite 325
Nicolemouth, ID 58854</t>
  </si>
  <si>
    <t>(052)064-3992</t>
  </si>
  <si>
    <t>smithshannon@example.com</t>
  </si>
  <si>
    <t>Brittany Anderson</t>
  </si>
  <si>
    <t>607 Ross Well
Montgomeryberg, MN 96975</t>
  </si>
  <si>
    <t>001-902-280-3743x7303</t>
  </si>
  <si>
    <t>zmatthews@example.com</t>
  </si>
  <si>
    <t>Christian Williams</t>
  </si>
  <si>
    <t>308 Lee Pines Apt. 742
Michelleton, CT 22544</t>
  </si>
  <si>
    <t>lisaclark@example.net</t>
  </si>
  <si>
    <t>Douglas Burke</t>
  </si>
  <si>
    <t>47895 Smith Junctions Suite 546
Thomaston, VT 06414</t>
  </si>
  <si>
    <t>087-978-2158</t>
  </si>
  <si>
    <t>gillmark@example.com</t>
  </si>
  <si>
    <t>Casey French</t>
  </si>
  <si>
    <t>12391 Robinson Viaduct Suite 682
Williamville, MI 97354</t>
  </si>
  <si>
    <t>514-118-4961x8199</t>
  </si>
  <si>
    <t>zwood@example.org</t>
  </si>
  <si>
    <t>Amanda Malone</t>
  </si>
  <si>
    <t>243 Chandler Flats Apt. 421
West Paula, WV 26838</t>
  </si>
  <si>
    <t>+1-431-180-6184x19205</t>
  </si>
  <si>
    <t>kelseyvalenzuela@example.com</t>
  </si>
  <si>
    <t>Nicole Estes</t>
  </si>
  <si>
    <t>Unit 2404 Box 5165
DPO AE 07753</t>
  </si>
  <si>
    <t>057-513-4673</t>
  </si>
  <si>
    <t>mayryan@example.com</t>
  </si>
  <si>
    <t>Shannon Cruz</t>
  </si>
  <si>
    <t>75176 Dunn Lock
Samueltown, KS 53211</t>
  </si>
  <si>
    <t>001-081-522-2360x8722</t>
  </si>
  <si>
    <t>kelseyesparza@example.com</t>
  </si>
  <si>
    <t>Samantha Quinn</t>
  </si>
  <si>
    <t>285 Melissa Field Suite 873
North Dustinland, KS 15807</t>
  </si>
  <si>
    <t>001-044-512-0669x9698</t>
  </si>
  <si>
    <t>qsmith@example.com</t>
  </si>
  <si>
    <t>Sydney Hunter</t>
  </si>
  <si>
    <t>Unit 1790 Box 5264
DPO AP 70624</t>
  </si>
  <si>
    <t>(066)497-3933</t>
  </si>
  <si>
    <t>ryan27@example.com</t>
  </si>
  <si>
    <t>Christopher Smith</t>
  </si>
  <si>
    <t>Unit 3563 Box 4683
DPO AE 43219</t>
  </si>
  <si>
    <t>(674)632-6377x210</t>
  </si>
  <si>
    <t>edwin74@example.net</t>
  </si>
  <si>
    <t>Sheila Patterson</t>
  </si>
  <si>
    <t>792 Alfred Drive Apt. 995
Lake Tiffany, AL 26728</t>
  </si>
  <si>
    <t>743.797.0924x8330</t>
  </si>
  <si>
    <t>bbates@example.com</t>
  </si>
  <si>
    <t>Christopher Spears</t>
  </si>
  <si>
    <t>3742 Sonya Lane Apt. 715
North Lisa, WI 11860</t>
  </si>
  <si>
    <t>512-869-5398x8741</t>
  </si>
  <si>
    <t>jeffrey20@example.com</t>
  </si>
  <si>
    <t>Joshua Santiago</t>
  </si>
  <si>
    <t>76249 Holloway Mountains Apt. 072
New Leehaven, GA 23976</t>
  </si>
  <si>
    <t>741-518-3788</t>
  </si>
  <si>
    <t>daniel51@example.com</t>
  </si>
  <si>
    <t>Darren Harris</t>
  </si>
  <si>
    <t>0614 Brittany Ramp Suite 717
Lake Amy, DE 02122</t>
  </si>
  <si>
    <t>rjones@example.net</t>
  </si>
  <si>
    <t>Theresa Oneill</t>
  </si>
  <si>
    <t>90330 Jeffery Summit
Martinfort, SC 82756</t>
  </si>
  <si>
    <t>001-407-636-0728x799</t>
  </si>
  <si>
    <t>ingramjulia@example.org</t>
  </si>
  <si>
    <t>Angela Mathews</t>
  </si>
  <si>
    <t>33822 Fischer Lock Apt. 117
Courtneyburgh, SD 10426</t>
  </si>
  <si>
    <t>159.990.9116</t>
  </si>
  <si>
    <t>andrewsamanda@example.com</t>
  </si>
  <si>
    <t>Dr. Meagan Jacobs</t>
  </si>
  <si>
    <t>58428 Garcia Track Apt. 035
Jessicafurt, AK 51337</t>
  </si>
  <si>
    <t>001-442-966-4776x731</t>
  </si>
  <si>
    <t>wolfphillip@example.net</t>
  </si>
  <si>
    <t>Michelle Williams</t>
  </si>
  <si>
    <t>15421 Tiffany Lakes
Davidton, UT 43020</t>
  </si>
  <si>
    <t>499-440-4955x5675</t>
  </si>
  <si>
    <t>christian06@example.org</t>
  </si>
  <si>
    <t>Jennifer Wells</t>
  </si>
  <si>
    <t>85144 Elliott Manors Apt. 608
Reynoldsburgh, MA 95023</t>
  </si>
  <si>
    <t>743.839.3411x5231</t>
  </si>
  <si>
    <t>sharonhubbard@example.net</t>
  </si>
  <si>
    <t>Michael Douglas</t>
  </si>
  <si>
    <t>881 Smith Crossroad
Lake Christopher, MT 06023</t>
  </si>
  <si>
    <t>ashley02@example.net</t>
  </si>
  <si>
    <t>8973 Vazquez Crescent
Valerieshire, AL 98955</t>
  </si>
  <si>
    <t>+1-779-828-0418x79003</t>
  </si>
  <si>
    <t>pagetimothy@example.org</t>
  </si>
  <si>
    <t>9527 Decker Dam Apt. 096
Webbtown, WV 66831</t>
  </si>
  <si>
    <t>486.312.7677</t>
  </si>
  <si>
    <t>dwelch@example.com</t>
  </si>
  <si>
    <t>Kara Jones</t>
  </si>
  <si>
    <t>15937 Jones Gardens
Rodriguezberg, TX 57943</t>
  </si>
  <si>
    <t>842-643-2305x27189</t>
  </si>
  <si>
    <t>ritaodonnell@example.net</t>
  </si>
  <si>
    <t>Lisa Ashley</t>
  </si>
  <si>
    <t>5818 Jeremy Estates
New Jeffreymouth, AR 13093</t>
  </si>
  <si>
    <t>001-469-983-8937</t>
  </si>
  <si>
    <t>antoniorichards@example.org</t>
  </si>
  <si>
    <t>James Craig</t>
  </si>
  <si>
    <t>8753 Jeffrey Brooks
East Joyce, AK 97356</t>
  </si>
  <si>
    <t>001-808-912-9788</t>
  </si>
  <si>
    <t>gardneraaron@example.org</t>
  </si>
  <si>
    <t>Amber Scott</t>
  </si>
  <si>
    <t>7204 Catherine Roads
Goodwinport, AL 12173</t>
  </si>
  <si>
    <t>Lisa Erickson</t>
  </si>
  <si>
    <t>PSC 4958, Box 5038
APO AP 02646</t>
  </si>
  <si>
    <t>+1-003-819-0562x62865</t>
  </si>
  <si>
    <t>juanhall@example.org</t>
  </si>
  <si>
    <t>Maria Miller</t>
  </si>
  <si>
    <t>154 Frank Springs
Reesefort, DC 60390</t>
  </si>
  <si>
    <t>117-089-7114x8989</t>
  </si>
  <si>
    <t>andrewtorres@example.com</t>
  </si>
  <si>
    <t>Gregory Wallace</t>
  </si>
  <si>
    <t>648 Jones Rapids Suite 388
Nathantown, WA 79190</t>
  </si>
  <si>
    <t>001-021-002-2135x197</t>
  </si>
  <si>
    <t>ashleyserrano@example.net</t>
  </si>
  <si>
    <t>Kimberly Howard</t>
  </si>
  <si>
    <t>926 Brandi Streets Apt. 678
South Christopher, MS 29381</t>
  </si>
  <si>
    <t>+1-757-722-2466x1056</t>
  </si>
  <si>
    <t>hopkinsaaron@example.net</t>
  </si>
  <si>
    <t>Tyler Nelson</t>
  </si>
  <si>
    <t>08111 Robinson Land
West Amandaberg, CO 49001</t>
  </si>
  <si>
    <t>(531)362-9759</t>
  </si>
  <si>
    <t>fowleralex@example.org</t>
  </si>
  <si>
    <t>Brenda Jones</t>
  </si>
  <si>
    <t>9689 Erica Wall
Sanchezmouth, OR 05448</t>
  </si>
  <si>
    <t>(500)869-9962x35537</t>
  </si>
  <si>
    <t>cjackson@example.org</t>
  </si>
  <si>
    <t>Stephanie Marshall</t>
  </si>
  <si>
    <t>29652 Martinez Ridge
Davidborough, AL 26805</t>
  </si>
  <si>
    <t>(702)382-3635x69580</t>
  </si>
  <si>
    <t>smithscott@example.com</t>
  </si>
  <si>
    <t>Danny Bridges</t>
  </si>
  <si>
    <t>800 Melinda Station Apt. 232
Bullockside, HI 36101</t>
  </si>
  <si>
    <t>+1-993-724-6219x6108</t>
  </si>
  <si>
    <t>michaelwhite@example.net</t>
  </si>
  <si>
    <t>Troy Smith</t>
  </si>
  <si>
    <t>849 Andrew Plains Suite 990
New Billhaven, FL 11564</t>
  </si>
  <si>
    <t>leesteven@example.com</t>
  </si>
  <si>
    <t>Danielle Richard</t>
  </si>
  <si>
    <t>Unit 4508 Box 0945
DPO AP 23324</t>
  </si>
  <si>
    <t>parkerbrandi@example.net</t>
  </si>
  <si>
    <t>Michelle Evans</t>
  </si>
  <si>
    <t>8367 Emily Route Suite 539
West Deborah, KY 43929</t>
  </si>
  <si>
    <t>(370)540-6882</t>
  </si>
  <si>
    <t>benjamin72@example.com</t>
  </si>
  <si>
    <t>Kimberly Ross</t>
  </si>
  <si>
    <t>28063 Nicholas Orchard
East Anthonyport, NJ 59885</t>
  </si>
  <si>
    <t>098-325-9788</t>
  </si>
  <si>
    <t>Jennifer Vasquez</t>
  </si>
  <si>
    <t>83134 Daniel Island Suite 921
Halltown, IL 97551</t>
  </si>
  <si>
    <t>+1-159-056-8516x098</t>
  </si>
  <si>
    <t>kelly18@example.net</t>
  </si>
  <si>
    <t>Ryan Jensen</t>
  </si>
  <si>
    <t>USNS Obrien
FPO AP 40752</t>
  </si>
  <si>
    <t>148-247-8345</t>
  </si>
  <si>
    <t>lbernard@example.com</t>
  </si>
  <si>
    <t>Michelle Anderson</t>
  </si>
  <si>
    <t>35140 Sanchez Path Suite 893
Shawnside, CA 50891</t>
  </si>
  <si>
    <t>+1-373-522-7924x019</t>
  </si>
  <si>
    <t>thomas62@example.org</t>
  </si>
  <si>
    <t>Barbara Quinn</t>
  </si>
  <si>
    <t>282 Eric Center Suite 447
East Timothyville, KS 58278</t>
  </si>
  <si>
    <t>521.453.7001x29668</t>
  </si>
  <si>
    <t>hawkinsbrandon@example.org</t>
  </si>
  <si>
    <t>Beth Jackson</t>
  </si>
  <si>
    <t>663 Brian Inlet Suite 993
Franceshaven, AR 93817</t>
  </si>
  <si>
    <t>001-964-993-8921</t>
  </si>
  <si>
    <t>yspencer@example.com</t>
  </si>
  <si>
    <t>Angela Mason</t>
  </si>
  <si>
    <t>21417 Terrell Key
Youngmouth, MO 66918</t>
  </si>
  <si>
    <t>703-420-5064x9825</t>
  </si>
  <si>
    <t>jade19@example.com</t>
  </si>
  <si>
    <t>Lindsay Mccarthy</t>
  </si>
  <si>
    <t>06642 Bell Avenue Suite 359
New Johnside, CT 64558</t>
  </si>
  <si>
    <t>502.731.8958x202</t>
  </si>
  <si>
    <t>rcombs@example.com</t>
  </si>
  <si>
    <t>John Mullins</t>
  </si>
  <si>
    <t>94188 Jennifer Prairie Apt. 536
West Cherylburgh, KS 73859</t>
  </si>
  <si>
    <t>(232)712-9533x3724</t>
  </si>
  <si>
    <t>lindsey86@example.com</t>
  </si>
  <si>
    <t>Benjamin Ortiz</t>
  </si>
  <si>
    <t>2812 Shannon Locks Apt. 943
Vickiton, MI 75458</t>
  </si>
  <si>
    <t>+1-915-388-6687x15573</t>
  </si>
  <si>
    <t>ktaylor@example.net</t>
  </si>
  <si>
    <t>Mary Wilson</t>
  </si>
  <si>
    <t>47887 James Underpass Apt. 451
Morrisonton, KY 04019</t>
  </si>
  <si>
    <t>791-834-5131x61532</t>
  </si>
  <si>
    <t>lindasimon@example.org</t>
  </si>
  <si>
    <t>Colton Ward</t>
  </si>
  <si>
    <t>65243 Davis Vista Suite 763
Davisport, DC 43209</t>
  </si>
  <si>
    <t>335.169.8423x2243</t>
  </si>
  <si>
    <t>bernardandrew@example.net</t>
  </si>
  <si>
    <t>Melissa Mcdaniel</t>
  </si>
  <si>
    <t>662 Shannon Crossing Apt. 971
Port Michaelmouth, WV 46998</t>
  </si>
  <si>
    <t>(751)055-1485</t>
  </si>
  <si>
    <t>andrew26@example.org</t>
  </si>
  <si>
    <t>Edward Bates</t>
  </si>
  <si>
    <t>5379 Megan Light Apt. 510
North Carriemouth, MA 48307</t>
  </si>
  <si>
    <t>001-201-095-8650x0265</t>
  </si>
  <si>
    <t>gmaxwell@example.com</t>
  </si>
  <si>
    <t>Brenda King</t>
  </si>
  <si>
    <t>032 Andrew Harbor Apt. 893
East Robertchester, SD 57941</t>
  </si>
  <si>
    <t>671-277-6450x10840</t>
  </si>
  <si>
    <t>bernard51@example.net</t>
  </si>
  <si>
    <t>Mary Wyatt</t>
  </si>
  <si>
    <t>PSC 0399, Box 8718
APO AE 10171</t>
  </si>
  <si>
    <t>001-618-995-7796x206</t>
  </si>
  <si>
    <t>wesleybruce@example.com</t>
  </si>
  <si>
    <t>Marissa Carrillo</t>
  </si>
  <si>
    <t>58154 Stacie Center
Williamsville, CT 42657</t>
  </si>
  <si>
    <t>olee@example.org</t>
  </si>
  <si>
    <t>Jeremy Wheeler</t>
  </si>
  <si>
    <t>74448 Williams Stravenue Suite 911
South Reneemouth, OK 64129</t>
  </si>
  <si>
    <t>+1-352-806-8209x01138</t>
  </si>
  <si>
    <t>pruittricardo@example.net</t>
  </si>
  <si>
    <t>Amy Ferguson</t>
  </si>
  <si>
    <t>205 Gross Parkways
North Kristin, WA 76026</t>
  </si>
  <si>
    <t>(549)065-4994x268</t>
  </si>
  <si>
    <t>samanthawalker@example.com</t>
  </si>
  <si>
    <t>Charles Jacobson</t>
  </si>
  <si>
    <t>4669 Carlos Unions
East Jasmine, ID 43112</t>
  </si>
  <si>
    <t>001-977-044-9162x793</t>
  </si>
  <si>
    <t>julie20@example.net</t>
  </si>
  <si>
    <t>Mrs. Heather Jones</t>
  </si>
  <si>
    <t>498 Kim Islands Suite 909
Lake Christopher, KY 94371</t>
  </si>
  <si>
    <t>scottaustin@example.org</t>
  </si>
  <si>
    <t>Patricia Green</t>
  </si>
  <si>
    <t>6731 Mason Via
East Steventon, LA 49240</t>
  </si>
  <si>
    <t>(909)986-5852x728</t>
  </si>
  <si>
    <t>mary38@example.org</t>
  </si>
  <si>
    <t>Rebecca Massey</t>
  </si>
  <si>
    <t>796 Russell Meadow
West Emma, DE 06842</t>
  </si>
  <si>
    <t>968.669.6364</t>
  </si>
  <si>
    <t>brianlogan@example.org</t>
  </si>
  <si>
    <t>Dwayne Stevens</t>
  </si>
  <si>
    <t>84796 Jay Club
Jeffreyshire, IL 31113</t>
  </si>
  <si>
    <t>362-647-6314</t>
  </si>
  <si>
    <t>gward@example.com</t>
  </si>
  <si>
    <t>Natasha Anderson</t>
  </si>
  <si>
    <t>704 Mccarthy Pass Suite 304
Autumnville, IA 79219</t>
  </si>
  <si>
    <t>209-378-5570x0433</t>
  </si>
  <si>
    <t>sarahwarren@example.com</t>
  </si>
  <si>
    <t>Jessica Smith</t>
  </si>
  <si>
    <t>30071 Bryant Ranch
South Collin, WA 77511</t>
  </si>
  <si>
    <t>001-836-517-1249x617</t>
  </si>
  <si>
    <t>dvaughn@example.org</t>
  </si>
  <si>
    <t>Parker Maxwell</t>
  </si>
  <si>
    <t>PSC 4514, Box 6344
APO AP 38123</t>
  </si>
  <si>
    <t>001-220-213-0869x85594</t>
  </si>
  <si>
    <t>zsanchez@example.net</t>
  </si>
  <si>
    <t>Sara Soto</t>
  </si>
  <si>
    <t>971 Tom Crossing
Brownburgh, CO 59415</t>
  </si>
  <si>
    <t>195.417.0282</t>
  </si>
  <si>
    <t>grossangela@example.org</t>
  </si>
  <si>
    <t>Ethan Kelly</t>
  </si>
  <si>
    <t>03627 Ashley Highway Apt. 572
Port Priscillaview, PA 60067</t>
  </si>
  <si>
    <t>405-602-7949</t>
  </si>
  <si>
    <t>ruben46@example.com</t>
  </si>
  <si>
    <t>Angel Jordan</t>
  </si>
  <si>
    <t>053 Thomas Trafficway
South Matthew, GA 14910</t>
  </si>
  <si>
    <t>+1-712-117-3316x5854</t>
  </si>
  <si>
    <t>joseph05@example.org</t>
  </si>
  <si>
    <t>Carla Hoover</t>
  </si>
  <si>
    <t>Unit 2643 Box 1811
DPO AE 28204</t>
  </si>
  <si>
    <t>467-261-8165x5075</t>
  </si>
  <si>
    <t>tranvictoria@example.com</t>
  </si>
  <si>
    <t>Dominic Riley</t>
  </si>
  <si>
    <t>396 Carla Shoals
South Jose, MN 94298</t>
  </si>
  <si>
    <t>023-467-1572</t>
  </si>
  <si>
    <t>rcervantes@example.net</t>
  </si>
  <si>
    <t>Todd Hess</t>
  </si>
  <si>
    <t>5272 Victoria Mills
Lake Jeffrey, NC 95326</t>
  </si>
  <si>
    <t>522.907.4526</t>
  </si>
  <si>
    <t>vfry@example.net</t>
  </si>
  <si>
    <t>Luke Benson</t>
  </si>
  <si>
    <t>676 Ryan Field Suite 327
Stephanieport, MT 54602</t>
  </si>
  <si>
    <t>sherri59@example.net</t>
  </si>
  <si>
    <t>Jill Turner DVM</t>
  </si>
  <si>
    <t>014 Chavez Turnpike
Torresberg, IN 35627</t>
  </si>
  <si>
    <t>378-922-1615</t>
  </si>
  <si>
    <t>kcook@example.org</t>
  </si>
  <si>
    <t>Valerie Jarvis</t>
  </si>
  <si>
    <t>PSC 4462, Box 5128
APO AP 46891</t>
  </si>
  <si>
    <t>+1-783-842-7185x177</t>
  </si>
  <si>
    <t>vliu@example.net</t>
  </si>
  <si>
    <t>Cynthia Yang</t>
  </si>
  <si>
    <t>93366 Hill Key Apt. 328
Lake Scott, OR 65417</t>
  </si>
  <si>
    <t>(201)390-3142x442</t>
  </si>
  <si>
    <t>brian95@example.com</t>
  </si>
  <si>
    <t>Lisa Perez</t>
  </si>
  <si>
    <t>92017 Hines Overpass Apt. 678
Stephaniehaven, SC 81315</t>
  </si>
  <si>
    <t>(020)652-2158</t>
  </si>
  <si>
    <t>lpeterson@example.org</t>
  </si>
  <si>
    <t>Charles Phillips</t>
  </si>
  <si>
    <t>087 Patricia Gateway Apt. 367
Johnstad, CT 18025</t>
  </si>
  <si>
    <t>663-926-0599</t>
  </si>
  <si>
    <t>lyonsmichael@example.com</t>
  </si>
  <si>
    <t>James Bell</t>
  </si>
  <si>
    <t>0644 Grant Garden Apt. 466
West Laurashire, VA 92259</t>
  </si>
  <si>
    <t>009-745-6248</t>
  </si>
  <si>
    <t>jasonclark@example.com</t>
  </si>
  <si>
    <t>Eric Schneider</t>
  </si>
  <si>
    <t>7291 Brown Isle Apt. 925
West Antonio, NM 65977</t>
  </si>
  <si>
    <t>(456)348-6363x64956</t>
  </si>
  <si>
    <t>saundersjeffrey@example.com</t>
  </si>
  <si>
    <t>Angela Sanchez</t>
  </si>
  <si>
    <t>28685 Thompson Place
West Cindy, AK 08801</t>
  </si>
  <si>
    <t>(002)417-9668x647</t>
  </si>
  <si>
    <t>ashleyjones@example.org</t>
  </si>
  <si>
    <t>Kathy Brown</t>
  </si>
  <si>
    <t>4901 Gary Creek Suite 926
Simmonsview, RI 61815</t>
  </si>
  <si>
    <t>001-488-012-6828</t>
  </si>
  <si>
    <t>mitchellanderson@example.net</t>
  </si>
  <si>
    <t>Melissa Page</t>
  </si>
  <si>
    <t>6733 Evelyn Valley
Whiteborough, NJ 71160</t>
  </si>
  <si>
    <t>(545)173-0559x6799</t>
  </si>
  <si>
    <t>mcgrathclinton@example.org</t>
  </si>
  <si>
    <t>Lisa Bernard</t>
  </si>
  <si>
    <t>008 Jennifer Square
Mendezville, IN 20115</t>
  </si>
  <si>
    <t>465.620.7428</t>
  </si>
  <si>
    <t>mcphersoncurtis@example.org</t>
  </si>
  <si>
    <t>Louis Liu</t>
  </si>
  <si>
    <t>5733 Samuel Crossing
Douglasfurt, MN 27515</t>
  </si>
  <si>
    <t>(880)533-1374x3694</t>
  </si>
  <si>
    <t>brendajohnson@example.com</t>
  </si>
  <si>
    <t>Danielle Barrett</t>
  </si>
  <si>
    <t>97825 Hubbard Shoals Suite 050
New Bradleyville, MD 69784</t>
  </si>
  <si>
    <t>662.427.6604</t>
  </si>
  <si>
    <t>melaniehorton@example.com</t>
  </si>
  <si>
    <t>Larry Heath</t>
  </si>
  <si>
    <t>4621 Jose Lake Apt. 150
West Laura, MA 22874</t>
  </si>
  <si>
    <t>schultzmichelle@example.com</t>
  </si>
  <si>
    <t>David Johnson</t>
  </si>
  <si>
    <t>Unit 2280 Box 1237
DPO AE 88447</t>
  </si>
  <si>
    <t>106.773.7339x0101</t>
  </si>
  <si>
    <t>davidnelson@example.com</t>
  </si>
  <si>
    <t>Troy Cochran</t>
  </si>
  <si>
    <t>43862 Torres Corners Suite 966
Hectorfurt, MD 39456</t>
  </si>
  <si>
    <t>001-129-314-8560x8530</t>
  </si>
  <si>
    <t>angelawillis@example.org</t>
  </si>
  <si>
    <t>Robert Marshall</t>
  </si>
  <si>
    <t>463 Sosa Lodge Apt. 883
New Jackchester, NV 72489</t>
  </si>
  <si>
    <t>001-907-909-0356x9915</t>
  </si>
  <si>
    <t>awalsh@example.com</t>
  </si>
  <si>
    <t>William Hodge</t>
  </si>
  <si>
    <t>USS Mueller
FPO AA 94260</t>
  </si>
  <si>
    <t>001-614-292-7641</t>
  </si>
  <si>
    <t>tiffanyclayton@example.net</t>
  </si>
  <si>
    <t>Judith Robles</t>
  </si>
  <si>
    <t>6654 Tyler Passage Apt. 711
West William, DC 37914</t>
  </si>
  <si>
    <t>+1-345-382-5965x987</t>
  </si>
  <si>
    <t>tracy01@example.com</t>
  </si>
  <si>
    <t>Paul Humphrey</t>
  </si>
  <si>
    <t>66265 Laura Junction Apt. 504
Fosterhaven, WV 15125</t>
  </si>
  <si>
    <t>002-399-7970x7719</t>
  </si>
  <si>
    <t>msimpson@example.net</t>
  </si>
  <si>
    <t>4078 Smith Neck
East Amanda, IN 93721</t>
  </si>
  <si>
    <t>851.309.7299</t>
  </si>
  <si>
    <t>udiaz@example.net</t>
  </si>
  <si>
    <t>Manuel Barnes</t>
  </si>
  <si>
    <t>869 Gregory Junction
East Laura, CT 94704</t>
  </si>
  <si>
    <t>rsimpson@example.net</t>
  </si>
  <si>
    <t>Bryan Perkins</t>
  </si>
  <si>
    <t>49367 Harris Motorway Apt. 436
Lake Bryan, CA 92977</t>
  </si>
  <si>
    <t>880.450.1907x0876</t>
  </si>
  <si>
    <t>mscott@example.net</t>
  </si>
  <si>
    <t>Sean Keith</t>
  </si>
  <si>
    <t>7487 Tammy Forge Suite 888
Davidburgh, OH 20135</t>
  </si>
  <si>
    <t>(780)361-2305x128</t>
  </si>
  <si>
    <t>kevinsmith@example.com</t>
  </si>
  <si>
    <t>Debra Gilbert</t>
  </si>
  <si>
    <t>574 Richard Mountain
Francoshire, NH 04583</t>
  </si>
  <si>
    <t>+1-318-783-7160x5287</t>
  </si>
  <si>
    <t>andersondennis@example.com</t>
  </si>
  <si>
    <t>8678 Jennifer Heights Suite 347
Justinfort, NY 25078</t>
  </si>
  <si>
    <t>744-422-7602</t>
  </si>
  <si>
    <t>chelseabarton@example.com</t>
  </si>
  <si>
    <t>Anthony Perez</t>
  </si>
  <si>
    <t>584 Chavez Light
Melissaside, MI 15608</t>
  </si>
  <si>
    <t>mcleankimberly@example.org</t>
  </si>
  <si>
    <t>Yvonne Holmes</t>
  </si>
  <si>
    <t>761 Li Square Suite 606
Rodriguezmouth, TN 88731</t>
  </si>
  <si>
    <t>+1-360-278-4131x34479</t>
  </si>
  <si>
    <t>jonathanbruce@example.org</t>
  </si>
  <si>
    <t>Carrie Thomas</t>
  </si>
  <si>
    <t>859 Darius Keys Suite 636
Davidland, WV 47437</t>
  </si>
  <si>
    <t>001-596-807-3401x6181</t>
  </si>
  <si>
    <t>johnsonjoseph@example.org</t>
  </si>
  <si>
    <t>Christian Cain</t>
  </si>
  <si>
    <t>85874 Peters Spring
New Roberthaven, NH 82802</t>
  </si>
  <si>
    <t>garretttyler@example.com</t>
  </si>
  <si>
    <t>Ronald Williams</t>
  </si>
  <si>
    <t>77503 Campbell Harbors Suite 356
Port Kevin, ME 65955</t>
  </si>
  <si>
    <t>773.540.5656x5178</t>
  </si>
  <si>
    <t>ealexander@example.org</t>
  </si>
  <si>
    <t>Diana Kennedy</t>
  </si>
  <si>
    <t>USS Kennedy
FPO AE 43476</t>
  </si>
  <si>
    <t>(923)857-4855x1186</t>
  </si>
  <si>
    <t>williambush@example.net</t>
  </si>
  <si>
    <t>Luis Turner</t>
  </si>
  <si>
    <t>540 Robert Rest
Markstad, LA 11427</t>
  </si>
  <si>
    <t>+1-998-363-2497x3453</t>
  </si>
  <si>
    <t>melanie93@example.net</t>
  </si>
  <si>
    <t>Donald Martinez</t>
  </si>
  <si>
    <t>USS Gilbert
FPO AA 13851</t>
  </si>
  <si>
    <t>(434)375-4319</t>
  </si>
  <si>
    <t>donaldfritz@example.com</t>
  </si>
  <si>
    <t>Brittany Bryant</t>
  </si>
  <si>
    <t>51052 Jones Row Suite 159
Michaelton, LA 43765</t>
  </si>
  <si>
    <t>+1-680-468-1615x09545</t>
  </si>
  <si>
    <t>jasonsmith@example.net</t>
  </si>
  <si>
    <t>Julian Butler</t>
  </si>
  <si>
    <t>14581 Smith Parkway Suite 973
West Andresside, MD 71455</t>
  </si>
  <si>
    <t>009.773.5957</t>
  </si>
  <si>
    <t>wesley22@example.net</t>
  </si>
  <si>
    <t>Tyler Russo</t>
  </si>
  <si>
    <t>04228 Kayla Vista
East Alexandratown, MT 41591</t>
  </si>
  <si>
    <t>(621)215-4304x1014</t>
  </si>
  <si>
    <t>robertsmorgan@example.org</t>
  </si>
  <si>
    <t>Julie Curtis</t>
  </si>
  <si>
    <t>579 Jones Extensions
Port Amy, WY 99812</t>
  </si>
  <si>
    <t>charlessmith@example.com</t>
  </si>
  <si>
    <t>Dr. Amanda Kelly</t>
  </si>
  <si>
    <t>203 Tara Isle Suite 711
South Brian, MS 50653</t>
  </si>
  <si>
    <t>875-052-8072</t>
  </si>
  <si>
    <t>donovancynthia@example.org</t>
  </si>
  <si>
    <t>Troy Rich</t>
  </si>
  <si>
    <t>0500 Colin Villages Suite 819
South Jennifer, CT 72467</t>
  </si>
  <si>
    <t>+1-175-090-3416x76797</t>
  </si>
  <si>
    <t>waltoncarolyn@example.org</t>
  </si>
  <si>
    <t>James Page</t>
  </si>
  <si>
    <t>359 Jones Square
North Richardland, ND 78895</t>
  </si>
  <si>
    <t>744.494.2971</t>
  </si>
  <si>
    <t>tamara71@example.com</t>
  </si>
  <si>
    <t>Brian Olson</t>
  </si>
  <si>
    <t>993 Johnson Courts
Nathanberg, AL 02862</t>
  </si>
  <si>
    <t>001-128-376-1765x176</t>
  </si>
  <si>
    <t>uthomas@example.net</t>
  </si>
  <si>
    <t>Ronald Joyce</t>
  </si>
  <si>
    <t>912 Watts Islands Apt. 943
Lake Barbara, OR 85824</t>
  </si>
  <si>
    <t>(855)888-9062x049</t>
  </si>
  <si>
    <t>cabrerachristy@example.com</t>
  </si>
  <si>
    <t>Mr. Robert Johnson DDS</t>
  </si>
  <si>
    <t>7542 Johnson Forks Apt. 186
South Edward, NH 60229</t>
  </si>
  <si>
    <t>100-208-4271x659</t>
  </si>
  <si>
    <t>lorettaphillips@example.org</t>
  </si>
  <si>
    <t>Meghan Padilla</t>
  </si>
  <si>
    <t>13400 Maureen Union Apt. 912
Clarkland, TX 04498</t>
  </si>
  <si>
    <t>714.936.3225</t>
  </si>
  <si>
    <t>pgamble@example.org</t>
  </si>
  <si>
    <t>John Wu</t>
  </si>
  <si>
    <t>131 Laura Common Apt. 791
Swansonshire, NV 89760</t>
  </si>
  <si>
    <t>001-951-775-2642x617</t>
  </si>
  <si>
    <t>wallsjason@example.org</t>
  </si>
  <si>
    <t>Christopher James</t>
  </si>
  <si>
    <t>USS Keller
FPO AA 05504</t>
  </si>
  <si>
    <t>852.193.7635</t>
  </si>
  <si>
    <t>pamelacox@example.net</t>
  </si>
  <si>
    <t>0404 Micheal Road
Loriborough, KY 01996</t>
  </si>
  <si>
    <t>001-930-646-6144x3452</t>
  </si>
  <si>
    <t>faguilar@example.net</t>
  </si>
  <si>
    <t>Reginald Martin Jr.</t>
  </si>
  <si>
    <t>61604 James Points
Angelamouth, DE 93593</t>
  </si>
  <si>
    <t>001-229-602-7008</t>
  </si>
  <si>
    <t>waterskari@example.net</t>
  </si>
  <si>
    <t>Daniel Morris</t>
  </si>
  <si>
    <t>101 Ramirez Rest
East Travisfort, NV 61686</t>
  </si>
  <si>
    <t>001-218-625-5228x21035</t>
  </si>
  <si>
    <t>lori25@example.org</t>
  </si>
  <si>
    <t>Dr. John Johnson</t>
  </si>
  <si>
    <t>36735 Jones Prairie
South Melissaside, HI 69413</t>
  </si>
  <si>
    <t>+1-334-146-0672x6335</t>
  </si>
  <si>
    <t>wheelerbryan@example.net</t>
  </si>
  <si>
    <t>Samantha Black</t>
  </si>
  <si>
    <t>5711 Jason Tunnel Suite 980
Lake Anthony, NY 32493</t>
  </si>
  <si>
    <t>440.880.1526</t>
  </si>
  <si>
    <t>qwalker@example.net</t>
  </si>
  <si>
    <t>Lisa Chavez</t>
  </si>
  <si>
    <t>129 Julie Mission Suite 844
South Robertville, MA 78171</t>
  </si>
  <si>
    <t>001-022-803-4110x34801</t>
  </si>
  <si>
    <t>fnolan@example.net</t>
  </si>
  <si>
    <t>Mr. Christian Stone</t>
  </si>
  <si>
    <t>0154 Thomas Springs Suite 034
West Gabrielaport, WI 07750</t>
  </si>
  <si>
    <t>001-083-316-5651x7785</t>
  </si>
  <si>
    <t>Lauren Gibbs</t>
  </si>
  <si>
    <t>0554 Silva Locks Apt. 243
Velezfort, ME 18903</t>
  </si>
  <si>
    <t>+1-602-682-7021x8580</t>
  </si>
  <si>
    <t>michaelwong@example.com</t>
  </si>
  <si>
    <t>Anthony Thomas</t>
  </si>
  <si>
    <t>301 Michael Brook Suite 602
Lake Cindy, WI 87078</t>
  </si>
  <si>
    <t>wdixon@example.org</t>
  </si>
  <si>
    <t>Kristen Valentine</t>
  </si>
  <si>
    <t>611 Casey Walks Suite 422
East Stephanie, SD 46121</t>
  </si>
  <si>
    <t>001-777-361-0570x921</t>
  </si>
  <si>
    <t>martinezjohn@example.com</t>
  </si>
  <si>
    <t>Thomas Woods</t>
  </si>
  <si>
    <t>21686 Hall Unions
Theresaview, NJ 23738</t>
  </si>
  <si>
    <t>+1-149-177-5802x43268</t>
  </si>
  <si>
    <t>Raymond Hess</t>
  </si>
  <si>
    <t>5550 Taylor Inlet
New Rebeccashire, AL 09551</t>
  </si>
  <si>
    <t>001-051-711-9523x4751</t>
  </si>
  <si>
    <t>andrea96@example.com</t>
  </si>
  <si>
    <t>Christopher Rodriguez</t>
  </si>
  <si>
    <t>24912 Le Plain Apt. 367
Romanfurt, MS 32084</t>
  </si>
  <si>
    <t>nwilkinson@example.net</t>
  </si>
  <si>
    <t>Johnathan Clarke</t>
  </si>
  <si>
    <t>870 Johnson Corner
Williamsbury, WV 86841</t>
  </si>
  <si>
    <t>+1-052-771-4910x492</t>
  </si>
  <si>
    <t>rachelhuff@example.com</t>
  </si>
  <si>
    <t>Joseph Lloyd</t>
  </si>
  <si>
    <t>702 Kenneth Lane Suite 882
Danielleberg, LA 32146</t>
  </si>
  <si>
    <t>366.835.4257x423</t>
  </si>
  <si>
    <t>mitchellderek@example.org</t>
  </si>
  <si>
    <t>Brett Ellis</t>
  </si>
  <si>
    <t>452 Bailey Spur
Lake Courtney, VA 90525</t>
  </si>
  <si>
    <t>193.213.0088x15357</t>
  </si>
  <si>
    <t>pamela70@example.org</t>
  </si>
  <si>
    <t>Lori Gonzales</t>
  </si>
  <si>
    <t>6696 Wanda Stravenue
Lake Katelyn, IN 08304</t>
  </si>
  <si>
    <t>piercescott@example.net</t>
  </si>
  <si>
    <t>Harold Smith</t>
  </si>
  <si>
    <t>63800 Hayes Summit
Port Ericshire, NJ 19368</t>
  </si>
  <si>
    <t>(344)133-3165</t>
  </si>
  <si>
    <t>michellefuller@example.org</t>
  </si>
  <si>
    <t>6170 James Freeway Suite 309
Gregorytown, ID 48592</t>
  </si>
  <si>
    <t>cynthiasmith@example.org</t>
  </si>
  <si>
    <t>David Mason</t>
  </si>
  <si>
    <t>733 Timothy Hill Apt. 778
New Teresa, CO 51083</t>
  </si>
  <si>
    <t>wongashley@example.org</t>
  </si>
  <si>
    <t>Caleb Khan</t>
  </si>
  <si>
    <t>PSC 7523, Box 4257
APO AE 48890</t>
  </si>
  <si>
    <t>(661)422-0053x68266</t>
  </si>
  <si>
    <t>haleyortiz@example.com</t>
  </si>
  <si>
    <t>Diana Dudley</t>
  </si>
  <si>
    <t>786 Jennifer Hills Suite 957
East Lisaton, KS 45860</t>
  </si>
  <si>
    <t>+1-088-853-3915x2154</t>
  </si>
  <si>
    <t>ewarren@example.org</t>
  </si>
  <si>
    <t>Cynthia Jones</t>
  </si>
  <si>
    <t>0385 Valdez Causeway
Jasonmouth, WI 87819</t>
  </si>
  <si>
    <t>srogers@example.com</t>
  </si>
  <si>
    <t>Tracy Morris</t>
  </si>
  <si>
    <t>6755 Jacob Crescent Suite 814
Paultown, VT 80363</t>
  </si>
  <si>
    <t>+1-259-633-1721x487</t>
  </si>
  <si>
    <t>arice@example.net</t>
  </si>
  <si>
    <t>Joseph Sanchez</t>
  </si>
  <si>
    <t>6740 Alan Lane
New Deborah, WV 65197</t>
  </si>
  <si>
    <t>896.260.5936x088</t>
  </si>
  <si>
    <t>kimberlyhunt@example.com</t>
  </si>
  <si>
    <t>Jennifer Robinson</t>
  </si>
  <si>
    <t>2933 Russell Mission Apt. 561
Wilkinsonhaven, AL 78959</t>
  </si>
  <si>
    <t>(828)128-4797x1749</t>
  </si>
  <si>
    <t>carlamoon@example.net</t>
  </si>
  <si>
    <t>Lindsey Hines</t>
  </si>
  <si>
    <t>9978 Victor Drive Apt. 503
South Jonathan, WA 63396</t>
  </si>
  <si>
    <t>+1-084-406-6265x9852</t>
  </si>
  <si>
    <t>mooredonna@example.com</t>
  </si>
  <si>
    <t>Randy Ortega</t>
  </si>
  <si>
    <t>35539 Nathaniel Estate Suite 255
New Leslie, IL 59819</t>
  </si>
  <si>
    <t>(635)292-6472x219</t>
  </si>
  <si>
    <t>nicoleallen@example.com</t>
  </si>
  <si>
    <t>Ernest Silva</t>
  </si>
  <si>
    <t>7334 Pena Summit
Lake Sharon, OR 89872</t>
  </si>
  <si>
    <t>khenderson@example.com</t>
  </si>
  <si>
    <t>Anthony Alvarez</t>
  </si>
  <si>
    <t>7848 Snyder Ports
Williamchester, NM 54940</t>
  </si>
  <si>
    <t>001-845-593-9229x452</t>
  </si>
  <si>
    <t>huntthomas@example.com</t>
  </si>
  <si>
    <t>Cindy Stone</t>
  </si>
  <si>
    <t>8902 King Valleys
Murilloville, WI 33242</t>
  </si>
  <si>
    <t>(904)794-2932</t>
  </si>
  <si>
    <t>vazquezamber@example.org</t>
  </si>
  <si>
    <t>Angela Taylor</t>
  </si>
  <si>
    <t>459 Taylor Junction Apt. 553
Vasquezside, CO 22093</t>
  </si>
  <si>
    <t>(525)653-9794</t>
  </si>
  <si>
    <t>aligloria@example.org</t>
  </si>
  <si>
    <t>Patricia Miller</t>
  </si>
  <si>
    <t>41350 Brianna Crossing Apt. 460
East Kristinabury, VA 58520</t>
  </si>
  <si>
    <t>(734)227-9514</t>
  </si>
  <si>
    <t>vanessa71@example.org</t>
  </si>
  <si>
    <t>Brian Goodman</t>
  </si>
  <si>
    <t>3623 Calvin Extensions Apt. 001
New Derek, NC 87419</t>
  </si>
  <si>
    <t>509.950.5365</t>
  </si>
  <si>
    <t>heather03@example.org</t>
  </si>
  <si>
    <t>Shane Knight</t>
  </si>
  <si>
    <t>526 Amanda Mountains
North Tyler, AR 23100</t>
  </si>
  <si>
    <t>(632)871-3782x2675</t>
  </si>
  <si>
    <t>danielwallace@example.com</t>
  </si>
  <si>
    <t>Steven Hall</t>
  </si>
  <si>
    <t>885 Thompson Curve
Kaneborough, NY 68195</t>
  </si>
  <si>
    <t>caroline39@example.net</t>
  </si>
  <si>
    <t>Jeffrey French</t>
  </si>
  <si>
    <t>64623 Lyons Glens Apt. 229
New Nicole, GA 09262</t>
  </si>
  <si>
    <t>518.571.5554x92688</t>
  </si>
  <si>
    <t>markmitchell@example.org</t>
  </si>
  <si>
    <t>97114 Ferrell Corners Suite 610
Amandamouth, IA 42043</t>
  </si>
  <si>
    <t>sheila36@example.com</t>
  </si>
  <si>
    <t>Matthew Parks</t>
  </si>
  <si>
    <t>58324 Joseph Rest
Joshuahaven, MD 80336</t>
  </si>
  <si>
    <t>646-964-1999x304</t>
  </si>
  <si>
    <t>sabrinacruz@example.org</t>
  </si>
  <si>
    <t>Katherine Beck</t>
  </si>
  <si>
    <t>0586 Vargas Mission Suite 050
Alexisfort, WV 65194</t>
  </si>
  <si>
    <t>687-431-1038</t>
  </si>
  <si>
    <t>umosley@example.com</t>
  </si>
  <si>
    <t>Brent Lawrence</t>
  </si>
  <si>
    <t>3042 Jordan Ville
West Miranda, UT 32031</t>
  </si>
  <si>
    <t>001-713-640-2530x398</t>
  </si>
  <si>
    <t>jespinoza@example.net</t>
  </si>
  <si>
    <t>Dakota Lee</t>
  </si>
  <si>
    <t>18013 Garza Stream
Port Stacyfort, NV 65930</t>
  </si>
  <si>
    <t>(242)248-9284x553</t>
  </si>
  <si>
    <t>danielyoung@example.org</t>
  </si>
  <si>
    <t>Patrick Potter</t>
  </si>
  <si>
    <t>USCGC Mooney
FPO AA 08442</t>
  </si>
  <si>
    <t>qmanning@example.net</t>
  </si>
  <si>
    <t>Todd Bass</t>
  </si>
  <si>
    <t>50163 Sanders Streets Suite 114
New Karenton, IL 50977</t>
  </si>
  <si>
    <t>(175)919-0890</t>
  </si>
  <si>
    <t>shelby01@example.net</t>
  </si>
  <si>
    <t>Kristen Thompson</t>
  </si>
  <si>
    <t>15141 Ryan Pass Apt. 275
Whiteburgh, SC 85580</t>
  </si>
  <si>
    <t>(305)602-1499</t>
  </si>
  <si>
    <t>skinnertiffany@example.net</t>
  </si>
  <si>
    <t>David Roberts</t>
  </si>
  <si>
    <t>622 Sandoval Burg
Lake Katiefurt, NY 73592</t>
  </si>
  <si>
    <t>+1-213-371-1317x7671</t>
  </si>
  <si>
    <t>olivia36@example.net</t>
  </si>
  <si>
    <t>Jeffrey Acevedo</t>
  </si>
  <si>
    <t>02789 Sandra Bridge
East Peggy, NM 48833</t>
  </si>
  <si>
    <t>(295)619-7859x904</t>
  </si>
  <si>
    <t>wardpatrick@example.com</t>
  </si>
  <si>
    <t>Luis Phillips</t>
  </si>
  <si>
    <t>507 Mosley Spur Apt. 541
East Donald, KY 12119</t>
  </si>
  <si>
    <t>379-760-2888x017</t>
  </si>
  <si>
    <t>emiller@example.com</t>
  </si>
  <si>
    <t>Rhonda Evans</t>
  </si>
  <si>
    <t>68911 Kevin Parkways Suite 412
North John, GA 85726</t>
  </si>
  <si>
    <t>857.640.8560</t>
  </si>
  <si>
    <t>kmartin@example.org</t>
  </si>
  <si>
    <t>David Anderson</t>
  </si>
  <si>
    <t>446 Jerry Hills Suite 550
West Paulland, ME 25244</t>
  </si>
  <si>
    <t>(346)908-5622x0482</t>
  </si>
  <si>
    <t>qcisneros@example.com</t>
  </si>
  <si>
    <t>Katie Brown</t>
  </si>
  <si>
    <t>9587 Miller Ranch
Henrymouth, MA 30432</t>
  </si>
  <si>
    <t>001-200-726-8872x2949</t>
  </si>
  <si>
    <t>tinathomas@example.org</t>
  </si>
  <si>
    <t>Rodney Alvarez</t>
  </si>
  <si>
    <t>9290 Kathryn Springs
Leonside, GA 68483</t>
  </si>
  <si>
    <t>765-829-9065x32963</t>
  </si>
  <si>
    <t>williamsjohn@example.net</t>
  </si>
  <si>
    <t>Dennis Dennis</t>
  </si>
  <si>
    <t>Unit 0420 Box 7078
DPO AP 23768</t>
  </si>
  <si>
    <t>396-849-7678</t>
  </si>
  <si>
    <t>christianedwards@example.net</t>
  </si>
  <si>
    <t>926 Jesse Drive
East Damon, VA 47079</t>
  </si>
  <si>
    <t>505-309-5378</t>
  </si>
  <si>
    <t>stevenbradford@example.org</t>
  </si>
  <si>
    <t>Elizabeth Williams</t>
  </si>
  <si>
    <t>303 Gillespie Forge Apt. 548
Port Phyllis, SC 69391</t>
  </si>
  <si>
    <t>+1-879-547-3946x95371</t>
  </si>
  <si>
    <t>whitney92@example.com</t>
  </si>
  <si>
    <t>Mr. Matthew Green</t>
  </si>
  <si>
    <t>3481 Chan Harbors Suite 809
Karenbury, PA 03454</t>
  </si>
  <si>
    <t>667-084-6631x17116</t>
  </si>
  <si>
    <t>cgutierrez@example.org</t>
  </si>
  <si>
    <t>Robert Bradley</t>
  </si>
  <si>
    <t>99604 Mccoy Hills Apt. 489
South Jamesshire, MT 48070</t>
  </si>
  <si>
    <t>001-373-621-7084x9890</t>
  </si>
  <si>
    <t>xfreeman@example.org</t>
  </si>
  <si>
    <t>Thomas Rios</t>
  </si>
  <si>
    <t>3886 Harold Cliffs Apt. 304
Judithstad, WI 90375</t>
  </si>
  <si>
    <t>+1-853-142-2551x11164</t>
  </si>
  <si>
    <t>rebecca51@example.net</t>
  </si>
  <si>
    <t>Heather Merritt</t>
  </si>
  <si>
    <t>Unit 6175 Box 5310
DPO AA 17361</t>
  </si>
  <si>
    <t>davisbecky@example.net</t>
  </si>
  <si>
    <t>Shelby Alexander</t>
  </si>
  <si>
    <t>435 Moreno Overpass Suite 861
Danview, IL 92504</t>
  </si>
  <si>
    <t>kimberly43@example.org</t>
  </si>
  <si>
    <t>Christopher Peterson</t>
  </si>
  <si>
    <t>6846 Owen Circles Suite 282
New Alanside, NE 41521</t>
  </si>
  <si>
    <t>682.321.7055</t>
  </si>
  <si>
    <t>willisjack@example.com</t>
  </si>
  <si>
    <t>Kara Harvey</t>
  </si>
  <si>
    <t>890 Christina Station Suite 045
South Catherine, MN 08922</t>
  </si>
  <si>
    <t>001-390-857-1769x6456</t>
  </si>
  <si>
    <t>robertomorris@example.com</t>
  </si>
  <si>
    <t>Brenda Erickson</t>
  </si>
  <si>
    <t>PSC 3005, Box 3267
APO AA 51267</t>
  </si>
  <si>
    <t>723-696-0752x6861</t>
  </si>
  <si>
    <t>matthewbradley@example.org</t>
  </si>
  <si>
    <t>Ronald Ramos</t>
  </si>
  <si>
    <t>979 Patrick Heights
Brandontown, VA 19491</t>
  </si>
  <si>
    <t>zdecker@example.org</t>
  </si>
  <si>
    <t>Bobby White</t>
  </si>
  <si>
    <t>175 Craig Plain Apt. 667
Lambertbury, AZ 33912</t>
  </si>
  <si>
    <t>532-835-5462</t>
  </si>
  <si>
    <t>campbelljohn@example.com</t>
  </si>
  <si>
    <t>Jeffery Sanford</t>
  </si>
  <si>
    <t>73692 Diane Roads Apt. 715
West David, IL 35328</t>
  </si>
  <si>
    <t>+1-258-864-2778x69477</t>
  </si>
  <si>
    <t>anna91@example.net</t>
  </si>
  <si>
    <t>Daniel Baldwin</t>
  </si>
  <si>
    <t>27083 Philip Inlet Suite 103
East Evelynborough, UT 38362</t>
  </si>
  <si>
    <t>(872)749-3182x893</t>
  </si>
  <si>
    <t>humphreysusan@example.net</t>
  </si>
  <si>
    <t>Amanda Hernandez</t>
  </si>
  <si>
    <t>13716 Jerry Extension
Lindaberg, KS 71827</t>
  </si>
  <si>
    <t>(083)212-4974x6043</t>
  </si>
  <si>
    <t>andersonashley@example.com</t>
  </si>
  <si>
    <t>Jonathan Gutierrez</t>
  </si>
  <si>
    <t>6429 Jensen Spring
Cortezborough, LA 24191</t>
  </si>
  <si>
    <t>vanessalara@example.org</t>
  </si>
  <si>
    <t>Stephanie Wilcox</t>
  </si>
  <si>
    <t>570 Taylor Spur
South Timothyville, SD 10954</t>
  </si>
  <si>
    <t>332-934-0896x8690</t>
  </si>
  <si>
    <t>obond@example.org</t>
  </si>
  <si>
    <t>Becky Alexander</t>
  </si>
  <si>
    <t>2849 Francisco Passage Apt. 374
Danielstad, ID 05145</t>
  </si>
  <si>
    <t>egross@example.org</t>
  </si>
  <si>
    <t>Micheal Williams</t>
  </si>
  <si>
    <t>739 Hernandez Crossroad Suite 475
West Alicia, KY 03603</t>
  </si>
  <si>
    <t>(394)855-7818x428</t>
  </si>
  <si>
    <t>holmesnancy@example.org</t>
  </si>
  <si>
    <t>Alex Watson</t>
  </si>
  <si>
    <t>9086 Craig Ports
West Williamfort, AK 37850</t>
  </si>
  <si>
    <t>(117)770-4946</t>
  </si>
  <si>
    <t>kdickson@example.net</t>
  </si>
  <si>
    <t>Lauren Alvarez</t>
  </si>
  <si>
    <t>7279 Rose Orchard Apt. 037
Murphyburgh, CT 43308</t>
  </si>
  <si>
    <t>(212)827-6663x224</t>
  </si>
  <si>
    <t>jason19@example.org</t>
  </si>
  <si>
    <t>Laura Lee</t>
  </si>
  <si>
    <t>9155 Jason Meadow
Lake David, MT 63681</t>
  </si>
  <si>
    <t>001-796-329-3552x341</t>
  </si>
  <si>
    <t>nancydavis@example.org</t>
  </si>
  <si>
    <t>Ronald Decker</t>
  </si>
  <si>
    <t>16766 David Islands Apt. 697
Derektown, WV 02661</t>
  </si>
  <si>
    <t>(108)814-4620</t>
  </si>
  <si>
    <t>tayloreaton@example.net</t>
  </si>
  <si>
    <t>Ashley Mitchell MD</t>
  </si>
  <si>
    <t>854 Joseph Village Suite 804
Port Darlene, NJ 02229</t>
  </si>
  <si>
    <t>669-343-0315x5049</t>
  </si>
  <si>
    <t>pateljonathon@example.net</t>
  </si>
  <si>
    <t>Connor Williams</t>
  </si>
  <si>
    <t>USCGC Key
FPO AP 58915</t>
  </si>
  <si>
    <t>+1-486-633-6526x988</t>
  </si>
  <si>
    <t>alexis68@example.org</t>
  </si>
  <si>
    <t>Melissa Johnson</t>
  </si>
  <si>
    <t>885 Ortega Square Suite 772
South Andrewborough, OH 61130</t>
  </si>
  <si>
    <t>001-564-358-3681</t>
  </si>
  <si>
    <t>kelly94@example.com</t>
  </si>
  <si>
    <t>Scott Mendoza</t>
  </si>
  <si>
    <t>933 Smith Orchard
New Brandonside, DE 08120</t>
  </si>
  <si>
    <t>000-630-2681</t>
  </si>
  <si>
    <t>martha57@example.net</t>
  </si>
  <si>
    <t>Christina Bennett</t>
  </si>
  <si>
    <t>74705 Gabriela Hill
New Alanfort, UT 16127</t>
  </si>
  <si>
    <t>283.005.6736x645</t>
  </si>
  <si>
    <t>vazquezandrew@example.net</t>
  </si>
  <si>
    <t>Courtney Joyce</t>
  </si>
  <si>
    <t>041 Fernandez Crest
Dawnton, DE 39442</t>
  </si>
  <si>
    <t>185.996.3445x976</t>
  </si>
  <si>
    <t>nicole25@example.com</t>
  </si>
  <si>
    <t>Suzanne Mejia</t>
  </si>
  <si>
    <t>USS Rowland
FPO AP 86633</t>
  </si>
  <si>
    <t>(436)152-1946x19358</t>
  </si>
  <si>
    <t>mrose@example.org</t>
  </si>
  <si>
    <t>Benjamin Henderson</t>
  </si>
  <si>
    <t>79351 Ramos Ford
Jessicashire, CA 89534</t>
  </si>
  <si>
    <t>001-783-816-2346x3331</t>
  </si>
  <si>
    <t>dennisvega@example.com</t>
  </si>
  <si>
    <t>Andrew Lowery</t>
  </si>
  <si>
    <t>5478 Castro Lane
Brewermouth, VT 82423</t>
  </si>
  <si>
    <t>164-237-5201x773</t>
  </si>
  <si>
    <t>brad52@example.com</t>
  </si>
  <si>
    <t>Willie Brown</t>
  </si>
  <si>
    <t>328 Harper Cliff
Carterborough, MS 90889</t>
  </si>
  <si>
    <t>charles09@example.com</t>
  </si>
  <si>
    <t>Christine Mullins</t>
  </si>
  <si>
    <t>504 Sarah Branch Suite 529
Ellisonchester, DC 28011</t>
  </si>
  <si>
    <t>stewartsara@example.com</t>
  </si>
  <si>
    <t>Jonathan Montgomery</t>
  </si>
  <si>
    <t>135 Nguyen Corners
Roseburgh, TN 31907</t>
  </si>
  <si>
    <t>416.505.7042x76492</t>
  </si>
  <si>
    <t>terri50@example.org</t>
  </si>
  <si>
    <t>Justin Thompson</t>
  </si>
  <si>
    <t>94341 Anderson Garden Suite 880
Potterfort, MT 80123</t>
  </si>
  <si>
    <t>001-782-132-9629x7494</t>
  </si>
  <si>
    <t>reedsara@example.com</t>
  </si>
  <si>
    <t>Scott Nelson</t>
  </si>
  <si>
    <t>57859 Ortiz Pine
North Patricia, NE 67433</t>
  </si>
  <si>
    <t>(141)372-1968</t>
  </si>
  <si>
    <t>scott59@example.org</t>
  </si>
  <si>
    <t>Lucas Garcia</t>
  </si>
  <si>
    <t>099 Stein Pines Suite 572
South Angela, MI 57465</t>
  </si>
  <si>
    <t>(925)644-5270x00840</t>
  </si>
  <si>
    <t>ashleyphillips@example.org</t>
  </si>
  <si>
    <t>Jessica Landry</t>
  </si>
  <si>
    <t>7213 Adam Villages Apt. 547
Hillhaven, NM 95310</t>
  </si>
  <si>
    <t>(477)346-9671x74319</t>
  </si>
  <si>
    <t>andrew70@example.com</t>
  </si>
  <si>
    <t>Gina Hogan</t>
  </si>
  <si>
    <t>9491 Victoria Ways Suite 712
West Summerfurt, WI 01007</t>
  </si>
  <si>
    <t>marymoore@example.com</t>
  </si>
  <si>
    <t>Jason Santos</t>
  </si>
  <si>
    <t>443 Dorsey Gardens Suite 142
Lake Brianfurt, LA 29730</t>
  </si>
  <si>
    <t>izavala@example.net</t>
  </si>
  <si>
    <t>Erin Moore MD</t>
  </si>
  <si>
    <t>06768 Gray Square Apt. 525
Jacksonstad, NJ 92626</t>
  </si>
  <si>
    <t>180-204-6592x0136</t>
  </si>
  <si>
    <t>davisphilip@example.com</t>
  </si>
  <si>
    <t>Alyssa Dominguez</t>
  </si>
  <si>
    <t>1676 Elizabeth Oval Suite 707
Brownmouth, OR 97442</t>
  </si>
  <si>
    <t>(455)470-5889</t>
  </si>
  <si>
    <t>cristiancox@example.com</t>
  </si>
  <si>
    <t>Greg Riley</t>
  </si>
  <si>
    <t>PSC 7948, Box 0152
APO AP 79947</t>
  </si>
  <si>
    <t>(469)895-2806</t>
  </si>
  <si>
    <t>linda80@example.org</t>
  </si>
  <si>
    <t>Donald Jones</t>
  </si>
  <si>
    <t>7422 Heather Islands
West Ashleyshire, AZ 73091</t>
  </si>
  <si>
    <t>120-392-4914x560</t>
  </si>
  <si>
    <t>mullengrace@example.net</t>
  </si>
  <si>
    <t>Natasha Robinson</t>
  </si>
  <si>
    <t>2600 Ibarra Rapids
Nathanielland, MO 42127</t>
  </si>
  <si>
    <t>(406)445-9150x1773</t>
  </si>
  <si>
    <t>marysosa@example.com</t>
  </si>
  <si>
    <t>Sergio Whitney</t>
  </si>
  <si>
    <t>56905 Katie Rue Apt. 315
South Connormouth, MO 33352</t>
  </si>
  <si>
    <t>001-332-934-5814x98990</t>
  </si>
  <si>
    <t>kennethjohnson@example.com</t>
  </si>
  <si>
    <t>Kyle Roman</t>
  </si>
  <si>
    <t>955 Cuevas Extensions Suite 117
Port Christineberg, VA 53119</t>
  </si>
  <si>
    <t>+1-147-823-1826x287</t>
  </si>
  <si>
    <t>staceyrodriguez@example.com</t>
  </si>
  <si>
    <t>Wesley Sullivan</t>
  </si>
  <si>
    <t>4423 David Locks
West Hollymouth, AZ 81990</t>
  </si>
  <si>
    <t>(492)593-0603</t>
  </si>
  <si>
    <t>patrick77@example.org</t>
  </si>
  <si>
    <t>Steven Johnson</t>
  </si>
  <si>
    <t>Unit 3605 Box 3352
DPO AE 15046</t>
  </si>
  <si>
    <t>210.247.4238</t>
  </si>
  <si>
    <t>christinefarrell@example.net</t>
  </si>
  <si>
    <t>Daniel Powell</t>
  </si>
  <si>
    <t>37357 Murphy Tunnel
Lake Nancy, KS 60407</t>
  </si>
  <si>
    <t>(995)881-3506x098</t>
  </si>
  <si>
    <t>robert06@example.com</t>
  </si>
  <si>
    <t>Daisy Kaufman</t>
  </si>
  <si>
    <t>80909 Ortiz Well Apt. 681
Kellyburgh, UT 03637</t>
  </si>
  <si>
    <t>+1-961-746-4438x0674</t>
  </si>
  <si>
    <t>brownbrian@example.org</t>
  </si>
  <si>
    <t>Susan Hall</t>
  </si>
  <si>
    <t>Unit 5573 Box 4799
DPO AA 21304</t>
  </si>
  <si>
    <t>(907)590-5267</t>
  </si>
  <si>
    <t>michael17@example.org</t>
  </si>
  <si>
    <t>693 Tanya Tunnel
East Jacqueline, DC 34292</t>
  </si>
  <si>
    <t>400.364.8077x6044</t>
  </si>
  <si>
    <t>kimberlylittle@example.net</t>
  </si>
  <si>
    <t>Lawrence Henson</t>
  </si>
  <si>
    <t>4669 Strickland Shoals Apt. 971
Brettburgh, NE 87562</t>
  </si>
  <si>
    <t>858.596.1317</t>
  </si>
  <si>
    <t>bmullins@example.org</t>
  </si>
  <si>
    <t>Kari Miller</t>
  </si>
  <si>
    <t>1663 Helen Stravenue
Romanbury, NY 35932</t>
  </si>
  <si>
    <t>001-314-094-3206x1819</t>
  </si>
  <si>
    <t>tony75@example.com</t>
  </si>
  <si>
    <t>Elizabeth Henderson</t>
  </si>
  <si>
    <t>4765 Laurie Path
Lewisborough, NC 65417</t>
  </si>
  <si>
    <t>(279)919-7143</t>
  </si>
  <si>
    <t>brittneyfritz@example.com</t>
  </si>
  <si>
    <t>Rodney Tran</t>
  </si>
  <si>
    <t>2430 Erika View
West Deborah, CT 87352</t>
  </si>
  <si>
    <t>867.314.5737x98957</t>
  </si>
  <si>
    <t>pdixon@example.org</t>
  </si>
  <si>
    <t>Deborah Gonzales</t>
  </si>
  <si>
    <t>75264 Ramsey Brook Apt. 219
Port Sherry, KY 89818</t>
  </si>
  <si>
    <t>213.903.4428</t>
  </si>
  <si>
    <t>michael78@example.org</t>
  </si>
  <si>
    <t>Dale Santos</t>
  </si>
  <si>
    <t>367 Taylor Plaza Apt. 925
Marisaberg, LA 88045</t>
  </si>
  <si>
    <t>001-897-368-0753x482</t>
  </si>
  <si>
    <t>warrenheather@example.net</t>
  </si>
  <si>
    <t>Kerry Rosales</t>
  </si>
  <si>
    <t>5777 Rodgers Villages Apt. 659
North Cindyton, WY 71886</t>
  </si>
  <si>
    <t>(260)433-1530x98201</t>
  </si>
  <si>
    <t>debraanderson@example.com</t>
  </si>
  <si>
    <t>Janice Harvey</t>
  </si>
  <si>
    <t>42972 Washington Curve
North Amanda, LA 30576</t>
  </si>
  <si>
    <t>ericsanders@example.net</t>
  </si>
  <si>
    <t>Joseph Wong</t>
  </si>
  <si>
    <t>760 Smith Union
East Hannah, WI 70859</t>
  </si>
  <si>
    <t>957.010.7323x8506</t>
  </si>
  <si>
    <t>marymartinez@example.com</t>
  </si>
  <si>
    <t>Laurie Jones</t>
  </si>
  <si>
    <t>846 Rodriguez Mission
Murphyshire, IL 16440</t>
  </si>
  <si>
    <t>001-557-152-7546</t>
  </si>
  <si>
    <t>lydia69@example.com</t>
  </si>
  <si>
    <t>Kelsey Taylor</t>
  </si>
  <si>
    <t>27415 Amy Prairie
Denisestad, CT 50604</t>
  </si>
  <si>
    <t>(500)305-5902</t>
  </si>
  <si>
    <t>hshah@example.org</t>
  </si>
  <si>
    <t>Unit 9243 Box 7533
DPO AP 03970</t>
  </si>
  <si>
    <t>001-611-818-4052x74073</t>
  </si>
  <si>
    <t>adamowens@example.net</t>
  </si>
  <si>
    <t>Edward Gordon</t>
  </si>
  <si>
    <t>21568 Christopher Islands
West Summer, HI 05307</t>
  </si>
  <si>
    <t>crodriguez@example.org</t>
  </si>
  <si>
    <t>Ms. Amy Alvarado</t>
  </si>
  <si>
    <t>2938 Adkins Trafficway
North Thomasbury, NV 55280</t>
  </si>
  <si>
    <t>(488)910-3794x698</t>
  </si>
  <si>
    <t>ortizjasmine@example.com</t>
  </si>
  <si>
    <t>Alexander Morales</t>
  </si>
  <si>
    <t>01775 Boone Hill
Tylerberg, WY 51278</t>
  </si>
  <si>
    <t>058-335-7478x727</t>
  </si>
  <si>
    <t>jenniferwood@example.com</t>
  </si>
  <si>
    <t>Sheila Singleton</t>
  </si>
  <si>
    <t>615 Tucker Corners
West Randy, KS 50047</t>
  </si>
  <si>
    <t>(892)413-0908x97110</t>
  </si>
  <si>
    <t>lisa26@example.org</t>
  </si>
  <si>
    <t>Gina Cabrera</t>
  </si>
  <si>
    <t>1257 Torres Pike Apt. 424
Hendersontown, SD 82581</t>
  </si>
  <si>
    <t>(619)294-0854</t>
  </si>
  <si>
    <t>tiffanylivingston@example.com</t>
  </si>
  <si>
    <t>Sean Cooper</t>
  </si>
  <si>
    <t>7252 Erik Springs
Brandonstad, OK 55051</t>
  </si>
  <si>
    <t>(169)858-9249x656</t>
  </si>
  <si>
    <t>syoung@example.com</t>
  </si>
  <si>
    <t>Crystal Shaw</t>
  </si>
  <si>
    <t>93273 Valdez Shoals Suite 873
East Vanessafurt, PA 62332</t>
  </si>
  <si>
    <t>(899)462-3633x58918</t>
  </si>
  <si>
    <t>erin61@example.net</t>
  </si>
  <si>
    <t>Ronald Osborne</t>
  </si>
  <si>
    <t>81583 Hughes Prairie Apt. 224
South Deanna, AL 68763</t>
  </si>
  <si>
    <t>001-570-263-0699</t>
  </si>
  <si>
    <t>mwilliams@example.org</t>
  </si>
  <si>
    <t>Jonathan Fernandez</t>
  </si>
  <si>
    <t>PSC 6249, Box 8023
APO AA 34364</t>
  </si>
  <si>
    <t>176.468.8000</t>
  </si>
  <si>
    <t>ewilson@example.org</t>
  </si>
  <si>
    <t>Miss Veronica Sparks MD</t>
  </si>
  <si>
    <t>USCGC Shields
FPO AP 35477</t>
  </si>
  <si>
    <t>(438)565-7261</t>
  </si>
  <si>
    <t>hannah69@example.net</t>
  </si>
  <si>
    <t>Mark Walton</t>
  </si>
  <si>
    <t>6574 Anthony Lodge
Port Jill, AK 31357</t>
  </si>
  <si>
    <t>+1-344-753-1072x50196</t>
  </si>
  <si>
    <t>johndennis@example.org</t>
  </si>
  <si>
    <t>Allison Thomas</t>
  </si>
  <si>
    <t>4208 Heidi Lodge Apt. 453
Ericmouth, SC 22927</t>
  </si>
  <si>
    <t>001-332-640-2867x9682</t>
  </si>
  <si>
    <t>jessica95@example.com</t>
  </si>
  <si>
    <t>Carly Aguilar</t>
  </si>
  <si>
    <t>8141 Burns Pines
North Donald, NY 07768</t>
  </si>
  <si>
    <t>001-379-276-7799x93258</t>
  </si>
  <si>
    <t>gflores@example.net</t>
  </si>
  <si>
    <t>George Harris</t>
  </si>
  <si>
    <t>USNS Williams
FPO AA 70964</t>
  </si>
  <si>
    <t>624.974.2114x68745</t>
  </si>
  <si>
    <t>ydixon@example.com</t>
  </si>
  <si>
    <t>Mindy Mclean</t>
  </si>
  <si>
    <t>4507 Katherine Rapids
Lake Susanbury, KS 48543</t>
  </si>
  <si>
    <t>(826)369-1235x399</t>
  </si>
  <si>
    <t>dixonclaudia@example.org</t>
  </si>
  <si>
    <t>Brian Smith</t>
  </si>
  <si>
    <t>599 Davis Flats
South Sabrinaside, VA 52045</t>
  </si>
  <si>
    <t>001-794-657-5792x3624</t>
  </si>
  <si>
    <t>zrobles@example.org</t>
  </si>
  <si>
    <t>Roberta Smith</t>
  </si>
  <si>
    <t>PSC 9909, Box 8625
APO AP 73714</t>
  </si>
  <si>
    <t>+1-597-605-2235x9743</t>
  </si>
  <si>
    <t>matthewjohnson@example.com</t>
  </si>
  <si>
    <t>Angelica Grant</t>
  </si>
  <si>
    <t>20946 Houston Vista
North Elizabethland, VA 69360</t>
  </si>
  <si>
    <t>pharper@example.com</t>
  </si>
  <si>
    <t>Alan Ford</t>
  </si>
  <si>
    <t>PSC 4035, Box 9685
APO AE 49481</t>
  </si>
  <si>
    <t>748.551.3400x5757</t>
  </si>
  <si>
    <t>clifford63@example.com</t>
  </si>
  <si>
    <t>Marc Scott</t>
  </si>
  <si>
    <t>587 Robert Gardens
Williamland, NV 55520</t>
  </si>
  <si>
    <t>+1-720-323-5718x31957</t>
  </si>
  <si>
    <t>gonzalezjessica@example.org</t>
  </si>
  <si>
    <t>Craig Stark</t>
  </si>
  <si>
    <t>68117 James Mountains Apt. 117
Carlmouth, NJ 98789</t>
  </si>
  <si>
    <t>825.714.4514x2162</t>
  </si>
  <si>
    <t>scott38@example.net</t>
  </si>
  <si>
    <t>Leslie Smith</t>
  </si>
  <si>
    <t>USS Gordon
FPO AE 40441</t>
  </si>
  <si>
    <t>528-514-4126x8651</t>
  </si>
  <si>
    <t>billy44@example.com</t>
  </si>
  <si>
    <t>Dr. Tiffany Sanders DVM</t>
  </si>
  <si>
    <t>56188 Jackson Loop Apt. 967
North Jeremybury, SD 78684</t>
  </si>
  <si>
    <t>rogerfletcher@example.net</t>
  </si>
  <si>
    <t>Laura Smith</t>
  </si>
  <si>
    <t>968 Leslie Dam
Millershire, DC 95427</t>
  </si>
  <si>
    <t>001-039-598-8219x79235</t>
  </si>
  <si>
    <t>amandamathews@example.com</t>
  </si>
  <si>
    <t>Sarah West</t>
  </si>
  <si>
    <t>28310 Randall Union
Myersberg, SD 55781</t>
  </si>
  <si>
    <t>001-092-497-8376x2629</t>
  </si>
  <si>
    <t>reynoldsscott@example.net</t>
  </si>
  <si>
    <t>John Benton</t>
  </si>
  <si>
    <t>18825 Cindy Drives
Davisfurt, NM 30333</t>
  </si>
  <si>
    <t>(299)773-4731</t>
  </si>
  <si>
    <t>chasereed@example.net</t>
  </si>
  <si>
    <t>Todd Warren</t>
  </si>
  <si>
    <t>7151 Stevens Keys
Oconnellborough, AR 98886</t>
  </si>
  <si>
    <t>justin71@example.org</t>
  </si>
  <si>
    <t>PSC 5961, Box 8263
APO AP 20685</t>
  </si>
  <si>
    <t>+1-725-004-6481x30994</t>
  </si>
  <si>
    <t>maysbrittany@example.com</t>
  </si>
  <si>
    <t>Miguel Mahoney</t>
  </si>
  <si>
    <t>USNV Thompson
FPO AE 02549</t>
  </si>
  <si>
    <t>(391)340-5222x253</t>
  </si>
  <si>
    <t>rblair@example.org</t>
  </si>
  <si>
    <t>Annette Torres</t>
  </si>
  <si>
    <t>5880 Porter Wall Suite 868
Aprilport, OK 63577</t>
  </si>
  <si>
    <t>231.074.5316x6524</t>
  </si>
  <si>
    <t>lawsonann@example.com</t>
  </si>
  <si>
    <t>Albert Morris</t>
  </si>
  <si>
    <t>879 Sanchez Walk
East Ericview, AL 10640</t>
  </si>
  <si>
    <t>(063)385-7817</t>
  </si>
  <si>
    <t>hartcatherine@example.net</t>
  </si>
  <si>
    <t>Daniel Garrett</t>
  </si>
  <si>
    <t>56969 Smith Village Apt. 105
Lisaberg, SD 80706</t>
  </si>
  <si>
    <t>001-852-756-5109</t>
  </si>
  <si>
    <t>seancarroll@example.net</t>
  </si>
  <si>
    <t>Ricky Brown</t>
  </si>
  <si>
    <t>282 Peter Knolls
Karenberg, AR 12146</t>
  </si>
  <si>
    <t>+1-384-026-1335x2228</t>
  </si>
  <si>
    <t>jamesbrown@example.org</t>
  </si>
  <si>
    <t>Ashley Jones</t>
  </si>
  <si>
    <t>0935 Ward Valley Suite 255
Port Wendy, DC 99259</t>
  </si>
  <si>
    <t>+1-683-557-3312x960</t>
  </si>
  <si>
    <t>mcbrideeric@example.net</t>
  </si>
  <si>
    <t>Amy Rhodes</t>
  </si>
  <si>
    <t>207 Hubbard Crossroad Suite 794
South Adam, MS 72375</t>
  </si>
  <si>
    <t>708-941-6537x985</t>
  </si>
  <si>
    <t>ashley85@example.com</t>
  </si>
  <si>
    <t>Kimberly Ortiz</t>
  </si>
  <si>
    <t>35160 Natasha Landing
Christianbury, IN 81403</t>
  </si>
  <si>
    <t>001-718-007-9138</t>
  </si>
  <si>
    <t>jennifer77@example.com</t>
  </si>
  <si>
    <t>Katie Cohen</t>
  </si>
  <si>
    <t>790 Chelsea Motorway
Franklinland, PA 70465</t>
  </si>
  <si>
    <t>990-760-8843</t>
  </si>
  <si>
    <t>zdixon@example.org</t>
  </si>
  <si>
    <t>Michelle Wood</t>
  </si>
  <si>
    <t>PSC 2628, Box 1367
APO AP 62680</t>
  </si>
  <si>
    <t>001-115-139-4287</t>
  </si>
  <si>
    <t>ylyons@example.org</t>
  </si>
  <si>
    <t>Veronica Johnson</t>
  </si>
  <si>
    <t>897 Emily Squares
North Markbury, DC 93352</t>
  </si>
  <si>
    <t>768-258-2739x349</t>
  </si>
  <si>
    <t>jessica61@example.org</t>
  </si>
  <si>
    <t>Michele Butler</t>
  </si>
  <si>
    <t>49756 Bryan Brook
Krausefort, NC 78057</t>
  </si>
  <si>
    <t>001-782-861-8133x71636</t>
  </si>
  <si>
    <t>padillacandace@example.net</t>
  </si>
  <si>
    <t>Victoria Doyle</t>
  </si>
  <si>
    <t>827 Alison Village
Port Anita, MO 01341</t>
  </si>
  <si>
    <t>037.900.7477x73195</t>
  </si>
  <si>
    <t>sroberts@example.com</t>
  </si>
  <si>
    <t>Larry White</t>
  </si>
  <si>
    <t>PSC 8382, Box 8596
APO AE 58405</t>
  </si>
  <si>
    <t>(353)060-8018x351</t>
  </si>
  <si>
    <t>bradleyallison@example.com</t>
  </si>
  <si>
    <t>Angela Davis</t>
  </si>
  <si>
    <t>4750 Katherine Squares Apt. 301
Elizabethville, AL 40306</t>
  </si>
  <si>
    <t>672-262-7494</t>
  </si>
  <si>
    <t>colleengolden@example.com</t>
  </si>
  <si>
    <t>Seth Jones</t>
  </si>
  <si>
    <t>0125 Holland Springs Apt. 231
North Christinestad, ID 34525</t>
  </si>
  <si>
    <t>899.718.2747x523</t>
  </si>
  <si>
    <t>rosskarla@example.com</t>
  </si>
  <si>
    <t>Tammy Horton</t>
  </si>
  <si>
    <t>Unit 3488 Box 2448
DPO AP 87883</t>
  </si>
  <si>
    <t>+1-664-039-4677x396</t>
  </si>
  <si>
    <t>walkerbetty@example.net</t>
  </si>
  <si>
    <t>Mark White</t>
  </si>
  <si>
    <t>29979 Lewis Tunnel Suite 770
Snyderbury, RI 30704</t>
  </si>
  <si>
    <t>001-177-961-8656</t>
  </si>
  <si>
    <t>ginavasquez@example.org</t>
  </si>
  <si>
    <t>Mark Henson</t>
  </si>
  <si>
    <t>78496 Taylor Ford Suite 467
Lake Mackenzieside, HI 20435</t>
  </si>
  <si>
    <t>001-994-979-2902x17030</t>
  </si>
  <si>
    <t>wileyvanessa@example.com</t>
  </si>
  <si>
    <t>Robert Buck</t>
  </si>
  <si>
    <t>02397 Melissa Bridge Apt. 303
West Felicia, VT 20480</t>
  </si>
  <si>
    <t>001-978-676-2752x2641</t>
  </si>
  <si>
    <t>grahamthomas@example.com</t>
  </si>
  <si>
    <t>Jimmy Vasquez</t>
  </si>
  <si>
    <t>Unit 4630 Box 2481
DPO AE 35077</t>
  </si>
  <si>
    <t>+1-044-898-9313x58297</t>
  </si>
  <si>
    <t>tjohnson@example.org</t>
  </si>
  <si>
    <t>Dillon Vasquez</t>
  </si>
  <si>
    <t>8667 Robert Locks
Margaretmouth, MN 85430</t>
  </si>
  <si>
    <t>001-888-725-9705</t>
  </si>
  <si>
    <t>jamesscott@example.net</t>
  </si>
  <si>
    <t>Isaac Calhoun</t>
  </si>
  <si>
    <t>12515 Lin Way Suite 537
Port April, NY 76809</t>
  </si>
  <si>
    <t>+1-462-690-1055x497</t>
  </si>
  <si>
    <t>shicks@example.org</t>
  </si>
  <si>
    <t>Joseph Hernandez</t>
  </si>
  <si>
    <t>2242 Green Point Apt. 256
North Crystal, KY 17312</t>
  </si>
  <si>
    <t>mariah03@example.com</t>
  </si>
  <si>
    <t>Joseph Griffith</t>
  </si>
  <si>
    <t>185 Thomas Island
North Steve, ND 27817</t>
  </si>
  <si>
    <t>001-201-614-0400x270</t>
  </si>
  <si>
    <t>drakealyssa@example.net</t>
  </si>
  <si>
    <t>Dr. Kathleen Stewart</t>
  </si>
  <si>
    <t>4315 James Causeway
West Scottmouth, NE 02008</t>
  </si>
  <si>
    <t>(847)644-5581x27105</t>
  </si>
  <si>
    <t>phillipsanna@example.com</t>
  </si>
  <si>
    <t>Sandra Krause</t>
  </si>
  <si>
    <t>379 Jacqueline Roads Apt. 739
South Emily, NE 22650</t>
  </si>
  <si>
    <t>(396)923-4575</t>
  </si>
  <si>
    <t>rodriguezjerome@example.net</t>
  </si>
  <si>
    <t>Richard Jones</t>
  </si>
  <si>
    <t>7041 James Falls Suite 825
North William, IN 17444</t>
  </si>
  <si>
    <t>116-431-3132x492</t>
  </si>
  <si>
    <t>anthony53@example.net</t>
  </si>
  <si>
    <t>Andrew Wiggins</t>
  </si>
  <si>
    <t>15778 Medina Fall
Thompsonbury, LA 92732</t>
  </si>
  <si>
    <t>234.613.4042</t>
  </si>
  <si>
    <t>ehudson@example.net</t>
  </si>
  <si>
    <t>John Moss</t>
  </si>
  <si>
    <t>770 Jared Creek Apt. 025
Huffmanmouth, UT 92001</t>
  </si>
  <si>
    <t>fmorgan@example.org</t>
  </si>
  <si>
    <t>Jerry Herman</t>
  </si>
  <si>
    <t>756 Amanda Roads
Zacharyfort, IA 91840</t>
  </si>
  <si>
    <t>001-335-330-2536x4281</t>
  </si>
  <si>
    <t>leonarderic@example.net</t>
  </si>
  <si>
    <t>Alexander Ingram</t>
  </si>
  <si>
    <t>94296 Ashley Summit Apt. 754
Pamelachester, NC 03080</t>
  </si>
  <si>
    <t>001-024-268-1848x784</t>
  </si>
  <si>
    <t>lporter@example.com</t>
  </si>
  <si>
    <t>Christopher Boyd</t>
  </si>
  <si>
    <t>21722 Tina Ways Suite 930
Port Nicole, IN 76148</t>
  </si>
  <si>
    <t>001-561-821-1926x679</t>
  </si>
  <si>
    <t>bailey95@example.org</t>
  </si>
  <si>
    <t>Robert Parks</t>
  </si>
  <si>
    <t>03681 Christopher Well Suite 491
Colefurt, SC 14438</t>
  </si>
  <si>
    <t>129.588.5342x0855</t>
  </si>
  <si>
    <t>leerhonda@example.net</t>
  </si>
  <si>
    <t>Stacey Morales</t>
  </si>
  <si>
    <t>8108 Kristin Tunnel
West Robert, AZ 01845</t>
  </si>
  <si>
    <t>carlosdaniels@example.org</t>
  </si>
  <si>
    <t>Mr. Jeff Thomas</t>
  </si>
  <si>
    <t>3847 Stephen Throughway Apt. 126
Campbellshire, VT 88116</t>
  </si>
  <si>
    <t>(788)987-9510x689</t>
  </si>
  <si>
    <t>melissabartlett@example.com</t>
  </si>
  <si>
    <t>5283 Charles Skyway
South Alexanderville, WY 78643</t>
  </si>
  <si>
    <t>001-612-415-7035x7184</t>
  </si>
  <si>
    <t>andrewrose@example.net</t>
  </si>
  <si>
    <t>Lorraine Walters</t>
  </si>
  <si>
    <t>8091 Jennifer Plain Apt. 927
Collinsshire, FL 14550</t>
  </si>
  <si>
    <t>264-018-6658</t>
  </si>
  <si>
    <t>heather66@example.org</t>
  </si>
  <si>
    <t>Matthew Nichols</t>
  </si>
  <si>
    <t>373 Kelsey Street
West Kathrynland, NV 95738</t>
  </si>
  <si>
    <t>001-672-112-3403x7266</t>
  </si>
  <si>
    <t>bwallace@example.com</t>
  </si>
  <si>
    <t>Eric Jordan</t>
  </si>
  <si>
    <t>90005 Gallagher Common Suite 619
South Emily, KS 38967</t>
  </si>
  <si>
    <t>871-308-3352x995</t>
  </si>
  <si>
    <t>wmata@example.net</t>
  </si>
  <si>
    <t>Jasmine Underwood</t>
  </si>
  <si>
    <t>72882 Smith Fords Apt. 458
Hallstad, SD 11388</t>
  </si>
  <si>
    <t>404.759.9068</t>
  </si>
  <si>
    <t>ellenburton@example.com</t>
  </si>
  <si>
    <t>Fred Turner</t>
  </si>
  <si>
    <t>436 Phyllis Hollow Apt. 431
Ashleytown, DC 71623</t>
  </si>
  <si>
    <t>001-974-210-1165x896</t>
  </si>
  <si>
    <t>hroberts@example.org</t>
  </si>
  <si>
    <t>Justin Krueger</t>
  </si>
  <si>
    <t>4103 Cummings Drive Apt. 580
Skinnerstad, MA 43513</t>
  </si>
  <si>
    <t>(396)232-1433</t>
  </si>
  <si>
    <t>davidboyd@example.org</t>
  </si>
  <si>
    <t>Brandon Mccarty</t>
  </si>
  <si>
    <t>PSC 4881, Box 4411
APO AP 58856</t>
  </si>
  <si>
    <t>598.204.8883x5306</t>
  </si>
  <si>
    <t>dunlapjeremy@example.com</t>
  </si>
  <si>
    <t>Mr. Jeremy Walker</t>
  </si>
  <si>
    <t>PSC 0874, Box 1587
APO AA 64435</t>
  </si>
  <si>
    <t>878.173.3260</t>
  </si>
  <si>
    <t>mavila@example.org</t>
  </si>
  <si>
    <t>Angela Wong</t>
  </si>
  <si>
    <t>PSC 0208, Box 0230
APO AE 37290</t>
  </si>
  <si>
    <t>(189)299-9662</t>
  </si>
  <si>
    <t>charlesrussell@example.com</t>
  </si>
  <si>
    <t>Kenneth Sheppard</t>
  </si>
  <si>
    <t>9562 Timothy Brook
Stevenside, RI 90135</t>
  </si>
  <si>
    <t>001-080-317-3043x095</t>
  </si>
  <si>
    <t>caroldavid@example.net</t>
  </si>
  <si>
    <t>Denise Mcpherson</t>
  </si>
  <si>
    <t>60118 Anne Summit Suite 161
Albertside, KS 29512</t>
  </si>
  <si>
    <t>+1-457-121-8845x864</t>
  </si>
  <si>
    <t>scantu@example.com</t>
  </si>
  <si>
    <t>Christopher Obrien</t>
  </si>
  <si>
    <t>1067 Madison Corner Apt. 778
Raybury, ID 64143</t>
  </si>
  <si>
    <t>+1-709-413-8837x32250</t>
  </si>
  <si>
    <t>weaton@example.org</t>
  </si>
  <si>
    <t>Sean Riggs DDS</t>
  </si>
  <si>
    <t>7648 Larry Parkway Apt. 222
Muellerbury, TX 09685</t>
  </si>
  <si>
    <t>847.914.0111x5791</t>
  </si>
  <si>
    <t>andrew36@example.com</t>
  </si>
  <si>
    <t>Ashley Ashley</t>
  </si>
  <si>
    <t>539 Washington Land Suite 290
Edwardsview, OK 92659</t>
  </si>
  <si>
    <t>(894)393-6369x9748</t>
  </si>
  <si>
    <t>rowedebra@example.org</t>
  </si>
  <si>
    <t>Bradley Wade</t>
  </si>
  <si>
    <t>78123 Mckinney Shore
North Josephfort, IA 87560</t>
  </si>
  <si>
    <t>593-445-4238</t>
  </si>
  <si>
    <t>kleach@example.net</t>
  </si>
  <si>
    <t>Gregory Wolfe</t>
  </si>
  <si>
    <t>883 Berger Park Suite 572
Jonesshire, OH 91387</t>
  </si>
  <si>
    <t>(661)221-5732x7874</t>
  </si>
  <si>
    <t>jenniferdixon@example.org</t>
  </si>
  <si>
    <t>Unit 8238 Box 5774
DPO AP 97617</t>
  </si>
  <si>
    <t>+1-886-962-1238x135</t>
  </si>
  <si>
    <t>bfritz@example.net</t>
  </si>
  <si>
    <t>Sonia Brooks</t>
  </si>
  <si>
    <t>5806 Watson Highway
New Debrafurt, CO 13486</t>
  </si>
  <si>
    <t>001-505-493-5569x85825</t>
  </si>
  <si>
    <t>xhuynh@example.org</t>
  </si>
  <si>
    <t>Wendy Mosley</t>
  </si>
  <si>
    <t>56329 Robert Union Suite 378
Jonesport, LA 08301</t>
  </si>
  <si>
    <t>196-806-6082x63264</t>
  </si>
  <si>
    <t>jennifer91@example.com</t>
  </si>
  <si>
    <t>Amanda Wu</t>
  </si>
  <si>
    <t>94838 Stacey Streets Apt. 433
New Jodyburgh, IN 60491</t>
  </si>
  <si>
    <t>(279)051-0689</t>
  </si>
  <si>
    <t>linda27@example.com</t>
  </si>
  <si>
    <t>Thomas Lopez</t>
  </si>
  <si>
    <t>039 Hamilton Ranch Apt. 105
New Brenda, NV 95224</t>
  </si>
  <si>
    <t>292.460.4478x37973</t>
  </si>
  <si>
    <t>larsenthomas@example.org</t>
  </si>
  <si>
    <t>Emily Kemp</t>
  </si>
  <si>
    <t>Unit 0201 Box 3916
DPO AE 00924</t>
  </si>
  <si>
    <t>911-540-3476x41850</t>
  </si>
  <si>
    <t>lewiscorey@example.net</t>
  </si>
  <si>
    <t>7650 Jacob Roads
Valenciaburgh, DE 45291</t>
  </si>
  <si>
    <t>(591)515-3815x2991</t>
  </si>
  <si>
    <t>cmoore@example.org</t>
  </si>
  <si>
    <t>Patricia Leach</t>
  </si>
  <si>
    <t>046 Kelly Motorway Apt. 573
Raymondmouth, RI 30597</t>
  </si>
  <si>
    <t>001-232-047-5151</t>
  </si>
  <si>
    <t>madisonthomas@example.net</t>
  </si>
  <si>
    <t>Mrs. Rachel Hill DDS</t>
  </si>
  <si>
    <t>61257 Clark Meadow Apt. 617
Justinburgh, DE 49361</t>
  </si>
  <si>
    <t>leonardglenn@example.org</t>
  </si>
  <si>
    <t>Brian Hall</t>
  </si>
  <si>
    <t>8490 Schaefer Fort Apt. 786
South Nicholastown, OR 77264</t>
  </si>
  <si>
    <t>(788)793-8540</t>
  </si>
  <si>
    <t>jonespatrick@example.net</t>
  </si>
  <si>
    <t>22999 Sabrina Shoal
Walkerborough, CA 54654</t>
  </si>
  <si>
    <t>653.368.2718</t>
  </si>
  <si>
    <t>jamessantos@example.org</t>
  </si>
  <si>
    <t>Erin Calderon</t>
  </si>
  <si>
    <t>2905 Pace Ville Suite 871
Michaelburgh, MT 58055</t>
  </si>
  <si>
    <t>738.181.7738x923</t>
  </si>
  <si>
    <t>samuelraymond@example.net</t>
  </si>
  <si>
    <t>Gabriel Hernandez</t>
  </si>
  <si>
    <t>19054 Cassidy Brook
East Jesse, VT 64743</t>
  </si>
  <si>
    <t>elizabethrobertson@example.net</t>
  </si>
  <si>
    <t>Steven Daniels</t>
  </si>
  <si>
    <t>974 Louis Throughway Suite 410
West Rachelshire, NH 63806</t>
  </si>
  <si>
    <t>475-188-4350</t>
  </si>
  <si>
    <t>mollysmith@example.net</t>
  </si>
  <si>
    <t>Randy Zavala</t>
  </si>
  <si>
    <t>Unit 4874 Box 2717
DPO AA 06748</t>
  </si>
  <si>
    <t>+1-891-217-7293x456</t>
  </si>
  <si>
    <t>mlewis@example.net</t>
  </si>
  <si>
    <t>Robert Arroyo</t>
  </si>
  <si>
    <t>36466 Stephen Lock Apt. 015
New Brendaland, ME 22577</t>
  </si>
  <si>
    <t>507-624-8843x44611</t>
  </si>
  <si>
    <t>kelli12@example.org</t>
  </si>
  <si>
    <t>David Ramirez</t>
  </si>
  <si>
    <t>7150 Douglas Course Apt. 973
New Brandy, IN 42908</t>
  </si>
  <si>
    <t>001-165-030-8627x4150</t>
  </si>
  <si>
    <t>wbeasley@example.org</t>
  </si>
  <si>
    <t>Patrick Miller</t>
  </si>
  <si>
    <t>340 Robert Ports
Summerfurt, SC 38782</t>
  </si>
  <si>
    <t>+1-490-219-5630x750</t>
  </si>
  <si>
    <t>michael50@example.com</t>
  </si>
  <si>
    <t>Scott Cox</t>
  </si>
  <si>
    <t>11462 Gibson Springs
North Mary, FL 97643</t>
  </si>
  <si>
    <t>393-987-5678x0262</t>
  </si>
  <si>
    <t>molly52@example.org</t>
  </si>
  <si>
    <t>Travis Huffman</t>
  </si>
  <si>
    <t>99979 Gregory Shore Apt. 287
Brownfurt, TX 38952</t>
  </si>
  <si>
    <t>(015)232-7042x1873</t>
  </si>
  <si>
    <t>baileywilliam@example.com</t>
  </si>
  <si>
    <t>Shannon Hull</t>
  </si>
  <si>
    <t>030 James Isle
East Craigville, AR 24845</t>
  </si>
  <si>
    <t>140.273.0790x503</t>
  </si>
  <si>
    <t>belldebra@example.com</t>
  </si>
  <si>
    <t>Adrian Cervantes</t>
  </si>
  <si>
    <t>0311 Erin Pass Suite 215
Alexisville, CT 85708</t>
  </si>
  <si>
    <t>001-608-723-6510x4595</t>
  </si>
  <si>
    <t>uthompson@example.com</t>
  </si>
  <si>
    <t>Joshua Garner</t>
  </si>
  <si>
    <t>580 Evelyn Camp Apt. 407
Lindsayfort, TX 15640</t>
  </si>
  <si>
    <t>(280)987-7478x38412</t>
  </si>
  <si>
    <t>michaelmorton@example.com</t>
  </si>
  <si>
    <t>Jill Price</t>
  </si>
  <si>
    <t>4834 Garza River Apt. 863
South Carlside, MD 89281</t>
  </si>
  <si>
    <t>001-841-788-4765x9160</t>
  </si>
  <si>
    <t>kara21@example.org</t>
  </si>
  <si>
    <t>Charles Shields</t>
  </si>
  <si>
    <t>28161 Deanna Corner
Lopezbury, VA 90254</t>
  </si>
  <si>
    <t>gstewart@example.net</t>
  </si>
  <si>
    <t>Jeffery Johnson</t>
  </si>
  <si>
    <t>USS Hernandez
FPO AE 92814</t>
  </si>
  <si>
    <t>013-105-5994x9900</t>
  </si>
  <si>
    <t>fmartin@example.net</t>
  </si>
  <si>
    <t>Sean Wilson</t>
  </si>
  <si>
    <t>771 Adam Circles Apt. 128
East Jasminetown, AR 12462</t>
  </si>
  <si>
    <t>772-716-9744</t>
  </si>
  <si>
    <t>crystalwood@example.net</t>
  </si>
  <si>
    <t>6016 Fletcher Overpass
New Jamesfurt, CO 59851</t>
  </si>
  <si>
    <t>001-056-598-5655x30105</t>
  </si>
  <si>
    <t>ramirezkari@example.net</t>
  </si>
  <si>
    <t>Lonnie Green</t>
  </si>
  <si>
    <t>96046 Jenna Rue Suite 448
Owensview, MI 53694</t>
  </si>
  <si>
    <t>736-603-2360</t>
  </si>
  <si>
    <t>mariastewart@example.com</t>
  </si>
  <si>
    <t>Amber Murray</t>
  </si>
  <si>
    <t>1942 Anthony Key
Port Kevinton, ND 45440</t>
  </si>
  <si>
    <t>(393)005-5734x9075</t>
  </si>
  <si>
    <t>joseph52@example.com</t>
  </si>
  <si>
    <t>Laura Miller</t>
  </si>
  <si>
    <t>453 Angelica Valleys Suite 026
Port Taylor, IL 20854</t>
  </si>
  <si>
    <t>533-348-1534x665</t>
  </si>
  <si>
    <t>sharpdrew@example.net</t>
  </si>
  <si>
    <t>Mary Foster</t>
  </si>
  <si>
    <t>351 David Gardens
Makaylaton, MS 82500</t>
  </si>
  <si>
    <t>+1-257-430-9561x6855</t>
  </si>
  <si>
    <t>amandaharper@example.net</t>
  </si>
  <si>
    <t>Crystal West</t>
  </si>
  <si>
    <t>PSC 5562, Box 2546
APO AA 05575</t>
  </si>
  <si>
    <t>(517)543-1666x0094</t>
  </si>
  <si>
    <t>tjohnson@example.com</t>
  </si>
  <si>
    <t>Cassie Rios MD</t>
  </si>
  <si>
    <t>5165 Hunt Radial
Odonnellmouth, PA 62011</t>
  </si>
  <si>
    <t>fhancock@example.net</t>
  </si>
  <si>
    <t>Juan Avery</t>
  </si>
  <si>
    <t>67174 Alyssa Street
Lake Angelberg, MD 09612</t>
  </si>
  <si>
    <t>paul11@example.net</t>
  </si>
  <si>
    <t>Mrs. Carolyn Parker</t>
  </si>
  <si>
    <t>70019 Samantha Wells
Craigmouth, AZ 32464</t>
  </si>
  <si>
    <t>001-186-225-2189</t>
  </si>
  <si>
    <t>nbrown@example.org</t>
  </si>
  <si>
    <t>Kim Nunez</t>
  </si>
  <si>
    <t>Unit 6347 Box 3632
DPO AP 91585</t>
  </si>
  <si>
    <t>(714)262-6600x38629</t>
  </si>
  <si>
    <t>eric13@example.org</t>
  </si>
  <si>
    <t>Patty Jones</t>
  </si>
  <si>
    <t>069 Delgado Walk
Georgeburgh, ME 05577</t>
  </si>
  <si>
    <t>+1-913-755-1622x064</t>
  </si>
  <si>
    <t>fjarvis@example.net</t>
  </si>
  <si>
    <t>Margaret Young</t>
  </si>
  <si>
    <t>69113 Michael Garden
Thomaschester, KS 59880</t>
  </si>
  <si>
    <t>067-271-1455</t>
  </si>
  <si>
    <t>jlee@example.net</t>
  </si>
  <si>
    <t>Aaron Hernandez</t>
  </si>
  <si>
    <t>9700 John Keys Apt. 142
Anitaborough, HI 31975</t>
  </si>
  <si>
    <t>001-649-194-7801x09427</t>
  </si>
  <si>
    <t>stephanie55@example.org</t>
  </si>
  <si>
    <t>Patrick Hunter</t>
  </si>
  <si>
    <t>25323 Hebert Fall
South Terriborough, NJ 15785</t>
  </si>
  <si>
    <t>kturner@example.org</t>
  </si>
  <si>
    <t>Kelly Meyer</t>
  </si>
  <si>
    <t>825 James Circles Apt. 575
Leahberg, DC 69524</t>
  </si>
  <si>
    <t>001-355-767-5306x76564</t>
  </si>
  <si>
    <t>barretttony@example.org</t>
  </si>
  <si>
    <t>Pamela Howell</t>
  </si>
  <si>
    <t>USNV Castaneda
FPO AE 76843</t>
  </si>
  <si>
    <t>225-040-0542x309</t>
  </si>
  <si>
    <t>travislarson@example.org</t>
  </si>
  <si>
    <t>Kimberly Johnson</t>
  </si>
  <si>
    <t>846 Douglas Motorway Apt. 521
Williamview, AZ 92053</t>
  </si>
  <si>
    <t>brendaclay@example.org</t>
  </si>
  <si>
    <t>29328 Christopher Landing Apt. 126
West Amanda, GA 49030</t>
  </si>
  <si>
    <t>(382)750-4646x121</t>
  </si>
  <si>
    <t>andrea87@example.org</t>
  </si>
  <si>
    <t>Jessica Ramirez</t>
  </si>
  <si>
    <t>3584 Jones Knoll Suite 063
Lydiaport, ME 74159</t>
  </si>
  <si>
    <t>hbryan@example.net</t>
  </si>
  <si>
    <t>Carrie Mayer</t>
  </si>
  <si>
    <t>30197 Victor Prairie
Lewisland, SC 10236</t>
  </si>
  <si>
    <t>(729)111-7078x61460</t>
  </si>
  <si>
    <t>ebony92@example.com</t>
  </si>
  <si>
    <t>Aaron Ellison Jr.</t>
  </si>
  <si>
    <t>9519 Franklin Street
Bryanhaven, MI 89876</t>
  </si>
  <si>
    <t>830-294-9812x629</t>
  </si>
  <si>
    <t>matthew75@example.org</t>
  </si>
  <si>
    <t>Christopher Sullivan</t>
  </si>
  <si>
    <t>54086 Joshua Shore
South Trevorland, SD 81682</t>
  </si>
  <si>
    <t>ufernandez@example.com</t>
  </si>
  <si>
    <t>Brandon Daniels</t>
  </si>
  <si>
    <t>003 Baker Cove
Lake Evanburgh, MI 42206</t>
  </si>
  <si>
    <t>862-415-4206</t>
  </si>
  <si>
    <t>buchananernest@example.com</t>
  </si>
  <si>
    <t>David Kelley</t>
  </si>
  <si>
    <t>587 Daniel Overpass
North Ralphside, ID 38723</t>
  </si>
  <si>
    <t>537.120.7419x622</t>
  </si>
  <si>
    <t>allensandra@example.net</t>
  </si>
  <si>
    <t>Sean Walters</t>
  </si>
  <si>
    <t>333 Guerrero Stravenue
Wadeland, UT 09473</t>
  </si>
  <si>
    <t>brandonfletcher@example.com</t>
  </si>
  <si>
    <t>Gary Cooke DDS</t>
  </si>
  <si>
    <t>184 Galvan Lodge
Marybury, OK 26555</t>
  </si>
  <si>
    <t>234-915-3785x333</t>
  </si>
  <si>
    <t>kaitlyn24@example.net</t>
  </si>
  <si>
    <t>Crystal Carrillo</t>
  </si>
  <si>
    <t>35589 Hansen Gateway Suite 875
Margaretport, NV 75131</t>
  </si>
  <si>
    <t>(574)584-2448</t>
  </si>
  <si>
    <t>rwilliams@example.org</t>
  </si>
  <si>
    <t>Douglas Terrell</t>
  </si>
  <si>
    <t>337 Margaret Meadows Apt. 130
Lindaport, AL 50637</t>
  </si>
  <si>
    <t>860.886.7442x522</t>
  </si>
  <si>
    <t>saramaldonado@example.com</t>
  </si>
  <si>
    <t>Deborah Martinez</t>
  </si>
  <si>
    <t>PSC 2919, Box 0164
APO AP 06216</t>
  </si>
  <si>
    <t>001-650-793-4110x7068</t>
  </si>
  <si>
    <t>rogersmark@example.com</t>
  </si>
  <si>
    <t>Ryan Burgess</t>
  </si>
  <si>
    <t>410 Ashley Wall Apt. 402
Benjamintown, MI 66929</t>
  </si>
  <si>
    <t>(503)946-5813x39219</t>
  </si>
  <si>
    <t>klee@example.com</t>
  </si>
  <si>
    <t>Sandra Garcia</t>
  </si>
  <si>
    <t>92308 Vicki Light
South Lisabury, WY 12640</t>
  </si>
  <si>
    <t>388-141-0772x3892</t>
  </si>
  <si>
    <t>christy61@example.com</t>
  </si>
  <si>
    <t>Jessica Murphy</t>
  </si>
  <si>
    <t>74261 Lane Valleys Apt. 011
South Savannah, AR 56985</t>
  </si>
  <si>
    <t>+1-702-785-3089x680</t>
  </si>
  <si>
    <t>tscott@example.org</t>
  </si>
  <si>
    <t>Shannon Lawrence</t>
  </si>
  <si>
    <t>5590 Le Plain
North Carlland, RI 30021</t>
  </si>
  <si>
    <t>001-283-878-6802x121</t>
  </si>
  <si>
    <t>lcolon@example.net</t>
  </si>
  <si>
    <t>Jeffrey Phillips</t>
  </si>
  <si>
    <t>20106 Zachary Land
Batesburgh, HI 70127</t>
  </si>
  <si>
    <t>550-835-9988x70252</t>
  </si>
  <si>
    <t>karinasellers@example.org</t>
  </si>
  <si>
    <t>Bridget Rivera</t>
  </si>
  <si>
    <t>957 Jeffery Forks Apt. 279
Allenport, TX 47442</t>
  </si>
  <si>
    <t>+1-327-370-2207x652</t>
  </si>
  <si>
    <t>jeffrey41@example.net</t>
  </si>
  <si>
    <t>David Stewart</t>
  </si>
  <si>
    <t>024 Johnson Drive
Williamsfort, HI 06101</t>
  </si>
  <si>
    <t>barbara33@example.net</t>
  </si>
  <si>
    <t>Brittney Short</t>
  </si>
  <si>
    <t>815 Tara Radial Suite 525
Nguyentown, TN 58582</t>
  </si>
  <si>
    <t>795-910-3399</t>
  </si>
  <si>
    <t>myersrickey@example.org</t>
  </si>
  <si>
    <t>Tina Curry</t>
  </si>
  <si>
    <t>908 Sara Expressway
Jenniferstad, MN 78471</t>
  </si>
  <si>
    <t>582-102-0943x77054</t>
  </si>
  <si>
    <t>williamskaren@example.net</t>
  </si>
  <si>
    <t>Molly Stokes</t>
  </si>
  <si>
    <t>Unit 5586 Box 5104
DPO AP 48976</t>
  </si>
  <si>
    <t>538-668-4200</t>
  </si>
  <si>
    <t>alexis17@example.net</t>
  </si>
  <si>
    <t>Isabel Wells</t>
  </si>
  <si>
    <t>7671 Robbins Common
Susanberg, UT 90836</t>
  </si>
  <si>
    <t>001-000-751-2054</t>
  </si>
  <si>
    <t>brittanyhaley@example.org</t>
  </si>
  <si>
    <t>Heather Nunez</t>
  </si>
  <si>
    <t>76949 Simon Junction Apt. 198
Port Juliechester, WI 86541</t>
  </si>
  <si>
    <t>+1-356-857-5423x9081</t>
  </si>
  <si>
    <t>justinwilliams@example.org</t>
  </si>
  <si>
    <t>Elaine Decker</t>
  </si>
  <si>
    <t>6786 David Dale
New Michelle, MT 82862</t>
  </si>
  <si>
    <t>+1-919-644-3486x6273</t>
  </si>
  <si>
    <t>jenny20@example.org</t>
  </si>
  <si>
    <t>Crystal Cain</t>
  </si>
  <si>
    <t>846 Lindsey Avenue
Archerport, DC 28680</t>
  </si>
  <si>
    <t>+1-656-877-0144x646</t>
  </si>
  <si>
    <t>amberwang@example.com</t>
  </si>
  <si>
    <t>04906 Elizabeth Islands Apt. 478
Susanberg, TX 26546</t>
  </si>
  <si>
    <t>224.226.9341</t>
  </si>
  <si>
    <t>jeffreybrooks@example.net</t>
  </si>
  <si>
    <t>Mark Gregory</t>
  </si>
  <si>
    <t>42563 Angela Mall Suite 469
North Cheryl, OR 23163</t>
  </si>
  <si>
    <t>+1-853-972-5861x3450</t>
  </si>
  <si>
    <t>rtate@example.org</t>
  </si>
  <si>
    <t>Peter Pena</t>
  </si>
  <si>
    <t>0116 Le Forges Suite 890
Jennifershire, WY 78239</t>
  </si>
  <si>
    <t>503.409.1582x419</t>
  </si>
  <si>
    <t>yberg@example.net</t>
  </si>
  <si>
    <t>Maurice Macias</t>
  </si>
  <si>
    <t>5321 English Lock
Archerton, WI 30497</t>
  </si>
  <si>
    <t>(065)302-6675x63463</t>
  </si>
  <si>
    <t>zrussell@example.org</t>
  </si>
  <si>
    <t>Michael Adams</t>
  </si>
  <si>
    <t>512 Virginia Island Apt. 243
Lake Crystal, IA 24243</t>
  </si>
  <si>
    <t>jeffrey94@example.com</t>
  </si>
  <si>
    <t>Jason Gomez</t>
  </si>
  <si>
    <t>575 Shaw Dale Suite 468
New Curtishaven, AK 40667</t>
  </si>
  <si>
    <t>(847)648-1880</t>
  </si>
  <si>
    <t>grayandres@example.com</t>
  </si>
  <si>
    <t>Rick Smith</t>
  </si>
  <si>
    <t>690 Vega Stravenue
Lake Brandi, NH 51667</t>
  </si>
  <si>
    <t>196.558.3264x26909</t>
  </si>
  <si>
    <t>gloria46@example.com</t>
  </si>
  <si>
    <t>Michele Evans</t>
  </si>
  <si>
    <t>84827 Reeves Parkway
Gregoryhaven, OH 26695</t>
  </si>
  <si>
    <t>473-897-6510</t>
  </si>
  <si>
    <t>williamsrandy@example.com</t>
  </si>
  <si>
    <t>Jennifer Medina</t>
  </si>
  <si>
    <t>44132 Novak Place Apt. 900
Port Emilystad, GA 45702</t>
  </si>
  <si>
    <t>001-887-892-6286</t>
  </si>
  <si>
    <t>robindavis@example.net</t>
  </si>
  <si>
    <t>Ryan Cox</t>
  </si>
  <si>
    <t>PSC 1003, Box 8171
APO AE 55837</t>
  </si>
  <si>
    <t>497-220-6444</t>
  </si>
  <si>
    <t>alexander45@example.net</t>
  </si>
  <si>
    <t>Ruth Nicholson</t>
  </si>
  <si>
    <t>864 Zimmerman Circles Apt. 810
Simmonsland, DE 01244</t>
  </si>
  <si>
    <t>435-852-6743x14548</t>
  </si>
  <si>
    <t>johnmullen@example.org</t>
  </si>
  <si>
    <t>Roger Henderson</t>
  </si>
  <si>
    <t>68996 Silva Courts Apt. 499
New John, TN 94944</t>
  </si>
  <si>
    <t>(361)711-3207x0192</t>
  </si>
  <si>
    <t>steven59@example.net</t>
  </si>
  <si>
    <t>5562 Landry Mountain
Davidshire, DE 76675</t>
  </si>
  <si>
    <t>(140)146-8262x9766</t>
  </si>
  <si>
    <t>myoung@example.net</t>
  </si>
  <si>
    <t>Bryan Lee</t>
  </si>
  <si>
    <t>6803 Dean Street
South Jackfurt, MS 71934</t>
  </si>
  <si>
    <t>+1-098-341-3542x331</t>
  </si>
  <si>
    <t>wheelerjessica@example.org</t>
  </si>
  <si>
    <t>William Hebert</t>
  </si>
  <si>
    <t>036 Janet Hollow
New Kevin, CT 05307</t>
  </si>
  <si>
    <t>(808)533-0095x45503</t>
  </si>
  <si>
    <t>dfrazier@example.com</t>
  </si>
  <si>
    <t>Justin Hawkins</t>
  </si>
  <si>
    <t>6442 Johnson Terrace
Heatherchester, KY 47589</t>
  </si>
  <si>
    <t>090-018-1031</t>
  </si>
  <si>
    <t>sarahcooke@example.org</t>
  </si>
  <si>
    <t>Katelyn Wood</t>
  </si>
  <si>
    <t>6131 Wilson Fall
Aguilarbury, SC 64639</t>
  </si>
  <si>
    <t>(764)679-8418</t>
  </si>
  <si>
    <t>robin57@example.org</t>
  </si>
  <si>
    <t>Travis Mills</t>
  </si>
  <si>
    <t>608 Laura Glen Apt. 329
Houseside, CA 71180</t>
  </si>
  <si>
    <t>olivia27@example.net</t>
  </si>
  <si>
    <t>James Lopez</t>
  </si>
  <si>
    <t>Unit 3621 Box 0931
DPO AA 64473</t>
  </si>
  <si>
    <t>(362)026-3047x2109</t>
  </si>
  <si>
    <t>kristine09@example.com</t>
  </si>
  <si>
    <t>Carol Moore</t>
  </si>
  <si>
    <t>731 Rasmussen Neck
Port Bryanmouth, TX 43314</t>
  </si>
  <si>
    <t>474-565-2649</t>
  </si>
  <si>
    <t>kevincarr@example.com</t>
  </si>
  <si>
    <t>Jamie Patton</t>
  </si>
  <si>
    <t>757 Jerry Junctions
Davidshire, NE 15100</t>
  </si>
  <si>
    <t>137.353.0992</t>
  </si>
  <si>
    <t>susanphelps@example.com</t>
  </si>
  <si>
    <t>Sandra Shaffer</t>
  </si>
  <si>
    <t>91686 Moreno Mission
Lake Amanda, DC 43958</t>
  </si>
  <si>
    <t>+1-383-758-9426x24747</t>
  </si>
  <si>
    <t>dianaharrison@example.org</t>
  </si>
  <si>
    <t>Dana Smith</t>
  </si>
  <si>
    <t>28601 Margaret Viaduct Apt. 578
Adamchester, IL 83171</t>
  </si>
  <si>
    <t>661.235.1699</t>
  </si>
  <si>
    <t>jasonsnyder@example.com</t>
  </si>
  <si>
    <t>Shawn Owen</t>
  </si>
  <si>
    <t>9269 Jeremy Locks Suite 887
South Nicole, CO 43229</t>
  </si>
  <si>
    <t>679-607-7498x8252</t>
  </si>
  <si>
    <t>kirksamuel@example.net</t>
  </si>
  <si>
    <t>Joanna Wilkins</t>
  </si>
  <si>
    <t>99424 Melendez Common Suite 879
South Ashley, IA 78583</t>
  </si>
  <si>
    <t>819-698-4689x429</t>
  </si>
  <si>
    <t>stephenhouston@example.com</t>
  </si>
  <si>
    <t>Patrick Burns</t>
  </si>
  <si>
    <t>74438 Crystal Flats Apt. 481
Chadburgh, NY 43676</t>
  </si>
  <si>
    <t>+1-428-726-8032x422</t>
  </si>
  <si>
    <t>kenneth30@example.net</t>
  </si>
  <si>
    <t>Joseph Kent</t>
  </si>
  <si>
    <t>0460 Ortiz Creek Apt. 134
West David, WA 23757</t>
  </si>
  <si>
    <t>547-502-2733</t>
  </si>
  <si>
    <t>mitchellnathaniel@example.com</t>
  </si>
  <si>
    <t>Michelle Schultz</t>
  </si>
  <si>
    <t>6608 Erik Roads
Laneberg, ID 41422</t>
  </si>
  <si>
    <t>(979)772-8561</t>
  </si>
  <si>
    <t>corey61@example.net</t>
  </si>
  <si>
    <t>Dr. Christopher Gutierrez</t>
  </si>
  <si>
    <t>4620 Cheryl Vista Suite 833
Lake Wesleyhaven, NJ 40737</t>
  </si>
  <si>
    <t>002.688.0555x74584</t>
  </si>
  <si>
    <t>rrice@example.net</t>
  </si>
  <si>
    <t>Gabriela Lambert</t>
  </si>
  <si>
    <t>80903 Benjamin Port
North William, AR 00870</t>
  </si>
  <si>
    <t>979.854.7258x38303</t>
  </si>
  <si>
    <t>swillis@example.org</t>
  </si>
  <si>
    <t>Samuel Carey</t>
  </si>
  <si>
    <t>013 William Crest
South Stephen, IL 36365</t>
  </si>
  <si>
    <t>986-389-8847</t>
  </si>
  <si>
    <t>nicholaszuniga@example.com</t>
  </si>
  <si>
    <t>Patrick Cross</t>
  </si>
  <si>
    <t>6253 Donald Bridge Suite 633
Floydburgh, MO 47586</t>
  </si>
  <si>
    <t>708.313.6028x2913</t>
  </si>
  <si>
    <t>kfischer@example.org</t>
  </si>
  <si>
    <t>Glenda Herman</t>
  </si>
  <si>
    <t>513 Powell Plains
New Patrickstad, CA 02467</t>
  </si>
  <si>
    <t>527-618-1721x2716</t>
  </si>
  <si>
    <t>debrasalas@example.org</t>
  </si>
  <si>
    <t>Brittany Pierce</t>
  </si>
  <si>
    <t>712 Joseph Inlet Suite 330
Lake Rachel, TX 02178</t>
  </si>
  <si>
    <t>766.866.7270x23280</t>
  </si>
  <si>
    <t>nguyenashley@example.net</t>
  </si>
  <si>
    <t>Jared Welch</t>
  </si>
  <si>
    <t>668 Murphy Skyway
East Angela, TX 84232</t>
  </si>
  <si>
    <t>masseyalicia@example.org</t>
  </si>
  <si>
    <t>Leonard Watson</t>
  </si>
  <si>
    <t>64421 Dodson Ramp Suite 394
Peterview, VA 86778</t>
  </si>
  <si>
    <t>(253)718-2671x812</t>
  </si>
  <si>
    <t>izimmerman@example.org</t>
  </si>
  <si>
    <t>Karen Kelly</t>
  </si>
  <si>
    <t>0722 Smith Road
Michellechester, HI 37850</t>
  </si>
  <si>
    <t>001-720-760-1605x80867</t>
  </si>
  <si>
    <t>maria73@example.com</t>
  </si>
  <si>
    <t>Mark Silva</t>
  </si>
  <si>
    <t>1944 Dennis Stream Apt. 066
South Reneehaven, CA 22351</t>
  </si>
  <si>
    <t>953-694-5561</t>
  </si>
  <si>
    <t>josephmccoy@example.com</t>
  </si>
  <si>
    <t>Unit 8466 Box 1041
DPO AA 77624</t>
  </si>
  <si>
    <t>jamesschmidt@example.org</t>
  </si>
  <si>
    <t>Mr. Todd Burke</t>
  </si>
  <si>
    <t>USS Cruz
FPO AP 62411</t>
  </si>
  <si>
    <t>qsutton@example.org</t>
  </si>
  <si>
    <t>62538 Kevin Isle
Morganfort, MI 26796</t>
  </si>
  <si>
    <t>001-131-408-2302x53753</t>
  </si>
  <si>
    <t>kenneth24@example.org</t>
  </si>
  <si>
    <t>Darlene Robbins</t>
  </si>
  <si>
    <t>6403 Phillip Creek
Salinasmouth, DC 06244</t>
  </si>
  <si>
    <t>263.055.1109x768</t>
  </si>
  <si>
    <t>allen05@example.net</t>
  </si>
  <si>
    <t>Mercedes Nichols</t>
  </si>
  <si>
    <t>64298 Amanda Parkway Suite 099
Johnsonborough, WY 02557</t>
  </si>
  <si>
    <t>546.767.7960x7558</t>
  </si>
  <si>
    <t>jonathan65@example.net</t>
  </si>
  <si>
    <t>Rebecca Cohen</t>
  </si>
  <si>
    <t>5685 William Estate
Jenniferview, WV 07555</t>
  </si>
  <si>
    <t>001-413-079-2913x580</t>
  </si>
  <si>
    <t>xjones@example.org</t>
  </si>
  <si>
    <t>George Franklin</t>
  </si>
  <si>
    <t>753 Breanna Circle
Baileyshire, KY 66922</t>
  </si>
  <si>
    <t>376-457-1060x59348</t>
  </si>
  <si>
    <t>bbeard@example.net</t>
  </si>
  <si>
    <t>Vanessa Reese</t>
  </si>
  <si>
    <t>79650 Jones Pike
Rodriguezberg, NY 85828</t>
  </si>
  <si>
    <t>362-207-0300</t>
  </si>
  <si>
    <t>syang@example.net</t>
  </si>
  <si>
    <t>Sharon Black</t>
  </si>
  <si>
    <t>02873 Karen Wells Apt. 310
North Robert, OH 40950</t>
  </si>
  <si>
    <t>875.945.3598x276</t>
  </si>
  <si>
    <t>ortizkristin@example.net</t>
  </si>
  <si>
    <t>Michael Roy</t>
  </si>
  <si>
    <t>6801 Heather Ridges Suite 219
New Corey, WV 30257</t>
  </si>
  <si>
    <t>541-674-6893x210</t>
  </si>
  <si>
    <t>nicolelee@example.net</t>
  </si>
  <si>
    <t>Michelle Barrera</t>
  </si>
  <si>
    <t>989 Joshua Key Suite 012
Pettyberg, TX 89531</t>
  </si>
  <si>
    <t>091-664-7170x788</t>
  </si>
  <si>
    <t>rdavis@example.com</t>
  </si>
  <si>
    <t>Charles Wiley</t>
  </si>
  <si>
    <t>36400 Jenkins Gardens
Robbinsborough, IA 58430</t>
  </si>
  <si>
    <t>001-965-210-2488x2058</t>
  </si>
  <si>
    <t>kmckee@example.org</t>
  </si>
  <si>
    <t>John Conway</t>
  </si>
  <si>
    <t>Unit 2897 Box 8672
DPO AA 84403</t>
  </si>
  <si>
    <t>929-397-4151x71818</t>
  </si>
  <si>
    <t>andrewross@example.org</t>
  </si>
  <si>
    <t>Danny White</t>
  </si>
  <si>
    <t>852 Caroline Stream Apt. 607
East Dominiqueland, MA 23117</t>
  </si>
  <si>
    <t>001-613-455-7218</t>
  </si>
  <si>
    <t>catherinejohnson@example.org</t>
  </si>
  <si>
    <t>Michele Flynn</t>
  </si>
  <si>
    <t>27169 Natalie Court
North Gary, LA 61564</t>
  </si>
  <si>
    <t>001-353-309-0948x786</t>
  </si>
  <si>
    <t>ushepard@example.net</t>
  </si>
  <si>
    <t>Mrs. Annette Martin</t>
  </si>
  <si>
    <t>8002 Maxwell Junctions
East Kristine, NY 76654</t>
  </si>
  <si>
    <t>001-473-993-5581x05024</t>
  </si>
  <si>
    <t>josedennis@example.net</t>
  </si>
  <si>
    <t>Dylan Ramirez</t>
  </si>
  <si>
    <t>9201 Jessica Run
Anthonyport, IA 69230</t>
  </si>
  <si>
    <t>(204)217-0615x502</t>
  </si>
  <si>
    <t>etapia@example.org</t>
  </si>
  <si>
    <t>Christopher Mcdonald</t>
  </si>
  <si>
    <t>58233 Brian Summit Apt. 625
Lake Georgeborough, KS 26632</t>
  </si>
  <si>
    <t>arichardson@example.net</t>
  </si>
  <si>
    <t>Richard Mcfarland</t>
  </si>
  <si>
    <t>572 Thomas View Suite 508
Amyville, NH 91258</t>
  </si>
  <si>
    <t>(961)805-4005x92042</t>
  </si>
  <si>
    <t>ylopez@example.com</t>
  </si>
  <si>
    <t>Kristy West</t>
  </si>
  <si>
    <t>0879 Pacheco Island
North Anna, KS 98145</t>
  </si>
  <si>
    <t>821-124-2941</t>
  </si>
  <si>
    <t>danielcampbell@example.net</t>
  </si>
  <si>
    <t>Shirley Duffy</t>
  </si>
  <si>
    <t>43797 Joseph Squares Suite 782
West Martin, ND 80581</t>
  </si>
  <si>
    <t>230.350.6313x4470</t>
  </si>
  <si>
    <t>greggmora@example.org</t>
  </si>
  <si>
    <t>Michael Sullivan</t>
  </si>
  <si>
    <t>13622 Scott Drives Apt. 044
West Ryan, ID 29297</t>
  </si>
  <si>
    <t>050-652-6824</t>
  </si>
  <si>
    <t>karenblevins@example.com</t>
  </si>
  <si>
    <t>Robert Powell</t>
  </si>
  <si>
    <t>562 Shannon Mews
Lake Michaeltown, VA 40266</t>
  </si>
  <si>
    <t>(689)686-6082x107</t>
  </si>
  <si>
    <t>robertgraves@example.com</t>
  </si>
  <si>
    <t>Timothy Hawkins</t>
  </si>
  <si>
    <t>70961 Richard Flat Apt. 670
Melissahaven, IA 72891</t>
  </si>
  <si>
    <t>679.641.2311x710</t>
  </si>
  <si>
    <t>lisa93@example.org</t>
  </si>
  <si>
    <t>3482 Wright Stravenue Apt. 527
Lisashire, AZ 45852</t>
  </si>
  <si>
    <t>899-781-5204</t>
  </si>
  <si>
    <t>jacksonrichard@example.org</t>
  </si>
  <si>
    <t>Ronald Davis</t>
  </si>
  <si>
    <t>32902 Taylor Estate Apt. 969
Floresstad, WV 95110</t>
  </si>
  <si>
    <t>735-185-5547x5839</t>
  </si>
  <si>
    <t>reginablack@example.org</t>
  </si>
  <si>
    <t>Joseph Duran</t>
  </si>
  <si>
    <t>461 Walker Locks
Lake Christopher, MN 88169</t>
  </si>
  <si>
    <t>(990)865-2915x4501</t>
  </si>
  <si>
    <t>dmann@example.net</t>
  </si>
  <si>
    <t>Martin James</t>
  </si>
  <si>
    <t>455 Ford Via Suite 561
Ortizfurt, NM 04039</t>
  </si>
  <si>
    <t>(111)839-3583x85597</t>
  </si>
  <si>
    <t>josephsloan@example.org</t>
  </si>
  <si>
    <t>31976 Lauren Circles
Lake Brooke, WY 25337</t>
  </si>
  <si>
    <t>544-406-5660x6257</t>
  </si>
  <si>
    <t>amybryant@example.net</t>
  </si>
  <si>
    <t>Denise Obrien</t>
  </si>
  <si>
    <t>7049 Michael Green
Watsonborough, AL 89507</t>
  </si>
  <si>
    <t>308.158.4943x153</t>
  </si>
  <si>
    <t>allen10@example.com</t>
  </si>
  <si>
    <t>Alexis Lawson</t>
  </si>
  <si>
    <t>93276 David Extensions Suite 991
East Amy, WY 26781</t>
  </si>
  <si>
    <t>001-767-690-1429x777</t>
  </si>
  <si>
    <t>eric31@example.org</t>
  </si>
  <si>
    <t>Donna Johnson</t>
  </si>
  <si>
    <t>7750 Pamela Ridges
Coopershire, NJ 46253</t>
  </si>
  <si>
    <t>001-525-019-9200x995</t>
  </si>
  <si>
    <t>rflores@example.org</t>
  </si>
  <si>
    <t>Shane Hughes</t>
  </si>
  <si>
    <t>34280 Russell Island Apt. 880
Christophermouth, NY 02732</t>
  </si>
  <si>
    <t>001-242-129-4353</t>
  </si>
  <si>
    <t>breanna57@example.com</t>
  </si>
  <si>
    <t>Cheryl Stephens</t>
  </si>
  <si>
    <t>3547 Brown Terrace Apt. 477
North Frank, KY 69744</t>
  </si>
  <si>
    <t>001-102-997-6385x704</t>
  </si>
  <si>
    <t>kkelly@example.com</t>
  </si>
  <si>
    <t>Christy Farrell</t>
  </si>
  <si>
    <t>6695 Zachary Dale
Lake Monicaburgh, NY 61940</t>
  </si>
  <si>
    <t>+1-991-788-2006x58208</t>
  </si>
  <si>
    <t>desiree58@example.com</t>
  </si>
  <si>
    <t>Dawn Adams</t>
  </si>
  <si>
    <t>22036 Gonzalez Centers
Lake Samanthaburgh, MI 75514</t>
  </si>
  <si>
    <t>(152)552-1889</t>
  </si>
  <si>
    <t>mark24@example.com</t>
  </si>
  <si>
    <t>Casey Donovan</t>
  </si>
  <si>
    <t>60919 Jennifer Lane
Lake Christianfurt, ME 95836</t>
  </si>
  <si>
    <t>001-045-255-6424x950</t>
  </si>
  <si>
    <t>pedroolson@example.com</t>
  </si>
  <si>
    <t>Sarah Daugherty</t>
  </si>
  <si>
    <t>29890 Miranda Ranch Apt. 649
Williamsburgh, CT 59372</t>
  </si>
  <si>
    <t>001-007-063-7240x7378</t>
  </si>
  <si>
    <t>mallorydavis@example.net</t>
  </si>
  <si>
    <t>Todd Huerta</t>
  </si>
  <si>
    <t>74508 White Locks Apt. 217
South Markhaven, DE 16890</t>
  </si>
  <si>
    <t>205.633.4915x568</t>
  </si>
  <si>
    <t>ajenkins@example.com</t>
  </si>
  <si>
    <t>Melissa Kane</t>
  </si>
  <si>
    <t>643 Angelica Ramp Apt. 186
Alvarezchester, VT 09098</t>
  </si>
  <si>
    <t>001-051-658-5292x2284</t>
  </si>
  <si>
    <t>hannahterrell@example.com</t>
  </si>
  <si>
    <t>Melissa Young</t>
  </si>
  <si>
    <t>83626 Ward Path
Tomstad, MS 92306</t>
  </si>
  <si>
    <t>185-164-1028x79584</t>
  </si>
  <si>
    <t>Michael Maldonado</t>
  </si>
  <si>
    <t>3259 Tucker Creek
Morganton, NC 70771</t>
  </si>
  <si>
    <t>486.947.7960x35891</t>
  </si>
  <si>
    <t>fmunoz@example.com</t>
  </si>
  <si>
    <t>Thomas Bailey</t>
  </si>
  <si>
    <t>7318 Mayo Villages Apt. 611
Webermouth, SC 03524</t>
  </si>
  <si>
    <t>(093)258-7192</t>
  </si>
  <si>
    <t>wmcdowell@example.net</t>
  </si>
  <si>
    <t>Alyssa Gordon</t>
  </si>
  <si>
    <t>37432 Peck Union Suite 519
Martinstad, KY 97999</t>
  </si>
  <si>
    <t>001-777-928-2109x5711</t>
  </si>
  <si>
    <t>daniel31@example.com</t>
  </si>
  <si>
    <t>Robert Alexander</t>
  </si>
  <si>
    <t>43116 Khan Ridges
Brownport, RI 41100</t>
  </si>
  <si>
    <t>(826)220-4233x1422</t>
  </si>
  <si>
    <t>ehickman@example.org</t>
  </si>
  <si>
    <t>Marcus Payne</t>
  </si>
  <si>
    <t>0795 Holly Highway Apt. 618
Markfurt, VA 46725</t>
  </si>
  <si>
    <t>+1-627-625-5124x4614</t>
  </si>
  <si>
    <t>georgeweaver@example.net</t>
  </si>
  <si>
    <t>Samuel Delgado</t>
  </si>
  <si>
    <t>74282 Snow Garden
Murrayside, MI 41369</t>
  </si>
  <si>
    <t>793-019-8473</t>
  </si>
  <si>
    <t>adamoliver@example.org</t>
  </si>
  <si>
    <t>Alexandra Davidson</t>
  </si>
  <si>
    <t>030 Linda Station Apt. 605
West Matthewborough, AZ 10695</t>
  </si>
  <si>
    <t>brianwilliams@example.com</t>
  </si>
  <si>
    <t>Pamela Chapman</t>
  </si>
  <si>
    <t>85003 Samuel Wells Apt. 537
New Patricia, NE 67488</t>
  </si>
  <si>
    <t>185.961.8770x156</t>
  </si>
  <si>
    <t>hubbardjessica@example.org</t>
  </si>
  <si>
    <t>Rachel Graves</t>
  </si>
  <si>
    <t>27066 Robert Shore Suite 276
Port Patricialand, WV 05281</t>
  </si>
  <si>
    <t>(862)663-6244</t>
  </si>
  <si>
    <t>smithdiana@example.org</t>
  </si>
  <si>
    <t>Andrew Duke</t>
  </si>
  <si>
    <t>Unit 4495 Box 2212
DPO AA 28581</t>
  </si>
  <si>
    <t>185.307.6920</t>
  </si>
  <si>
    <t>bradykrystal@example.net</t>
  </si>
  <si>
    <t>Monica White</t>
  </si>
  <si>
    <t>9942 April Wells
Williamshaven, DE 45969</t>
  </si>
  <si>
    <t>+1-943-758-2467x56987</t>
  </si>
  <si>
    <t>millswilliam@example.com</t>
  </si>
  <si>
    <t>Jeremy Cantrell</t>
  </si>
  <si>
    <t>38638 Michael Tunnel Apt. 716
North Rebeccaport, AZ 20417</t>
  </si>
  <si>
    <t>903.897.3590x537</t>
  </si>
  <si>
    <t>katie34@example.net</t>
  </si>
  <si>
    <t>Lindsey Sampson</t>
  </si>
  <si>
    <t>451 Williams Lock Suite 050
New Michaelstad, AK 92019</t>
  </si>
  <si>
    <t>251.427.3176x234</t>
  </si>
  <si>
    <t>james53@example.com</t>
  </si>
  <si>
    <t>Nathaniel Green</t>
  </si>
  <si>
    <t>08649 Lauren Coves
Zacharyland, FL 36310</t>
  </si>
  <si>
    <t>001-260-241-3156</t>
  </si>
  <si>
    <t>steven38@example.org</t>
  </si>
  <si>
    <t>Anthony Miller</t>
  </si>
  <si>
    <t>3239 Friedman Trafficway
Erinborough, NJ 01568</t>
  </si>
  <si>
    <t>(690)602-7820x2890</t>
  </si>
  <si>
    <t>kevinflores@example.org</t>
  </si>
  <si>
    <t>Casey Haynes</t>
  </si>
  <si>
    <t>Unit 2997 Box 0853
DPO AA 64385</t>
  </si>
  <si>
    <t>938.712.4449x154</t>
  </si>
  <si>
    <t>cheryl53@example.com</t>
  </si>
  <si>
    <t>Deanna Davis</t>
  </si>
  <si>
    <t>28010 Smith Crossing
West Andresstad, MI 69823</t>
  </si>
  <si>
    <t>001-198-850-9346</t>
  </si>
  <si>
    <t>paul83@example.net</t>
  </si>
  <si>
    <t>Todd Collins</t>
  </si>
  <si>
    <t>56844 Kimberly Canyon
Francisbury, SD 86520</t>
  </si>
  <si>
    <t>+1-640-709-6643x6657</t>
  </si>
  <si>
    <t>trevor05@example.org</t>
  </si>
  <si>
    <t>John Lopez</t>
  </si>
  <si>
    <t>922 Rodriguez View Suite 984
Port Katherine, NJ 74585</t>
  </si>
  <si>
    <t>(929)507-9634</t>
  </si>
  <si>
    <t>zmarshall@example.net</t>
  </si>
  <si>
    <t>92499 Stanton Wall
East Michael, KY 36586</t>
  </si>
  <si>
    <t>(695)314-4538x06402</t>
  </si>
  <si>
    <t>roselauren@example.org</t>
  </si>
  <si>
    <t>Amy Love</t>
  </si>
  <si>
    <t>738 Cassandra Square
Andersonmouth, WA 40166</t>
  </si>
  <si>
    <t>520.088.1247x942</t>
  </si>
  <si>
    <t>vicki59@example.com</t>
  </si>
  <si>
    <t>Paul Sampson</t>
  </si>
  <si>
    <t>3864 Scott Cliffs
South Jasonmouth, SC 58858</t>
  </si>
  <si>
    <t>001-276-139-1727x8935</t>
  </si>
  <si>
    <t>danielle34@example.org</t>
  </si>
  <si>
    <t>Danielle Reyes</t>
  </si>
  <si>
    <t>USNS Lewis
FPO AE 38065</t>
  </si>
  <si>
    <t>(099)847-5706x286</t>
  </si>
  <si>
    <t>sara52@example.net</t>
  </si>
  <si>
    <t>Joseph Flores</t>
  </si>
  <si>
    <t>USCGC Gray
FPO AE 61077</t>
  </si>
  <si>
    <t>647-317-3507</t>
  </si>
  <si>
    <t>patrick52@example.com</t>
  </si>
  <si>
    <t>William Simmons</t>
  </si>
  <si>
    <t>70239 Jodi Brooks
East Leslie, MT 25876</t>
  </si>
  <si>
    <t>001-408-387-1705</t>
  </si>
  <si>
    <t>john17@example.net</t>
  </si>
  <si>
    <t>Deborah Madden</t>
  </si>
  <si>
    <t>219 Meredith Spurs Suite 199
West Lindsayview, MO 61565</t>
  </si>
  <si>
    <t>+1-766-251-3390x13496</t>
  </si>
  <si>
    <t>jasonjones@example.com</t>
  </si>
  <si>
    <t>Tonya Lewis</t>
  </si>
  <si>
    <t>84528 Taylor Cliff Apt. 732
Samanthachester, AL 64404</t>
  </si>
  <si>
    <t>001-244-117-6366x645</t>
  </si>
  <si>
    <t>derekburns@example.net</t>
  </si>
  <si>
    <t>Andre Peters</t>
  </si>
  <si>
    <t>2484 Danielle Plains Apt. 308
Mirandamouth, VT 97297</t>
  </si>
  <si>
    <t>963-789-1693</t>
  </si>
  <si>
    <t>john41@example.com</t>
  </si>
  <si>
    <t>Sean Leonard</t>
  </si>
  <si>
    <t>0921 William Course Apt. 409
Bakerhaven, WY 60722</t>
  </si>
  <si>
    <t>(933)042-7137x0847</t>
  </si>
  <si>
    <t>monica24@example.org</t>
  </si>
  <si>
    <t>Mr. Gabriel Gonzalez DDS</t>
  </si>
  <si>
    <t>PSC 0029, Box 2591
APO AP 75832</t>
  </si>
  <si>
    <t>ericmarsh@example.com</t>
  </si>
  <si>
    <t>Eric Jones</t>
  </si>
  <si>
    <t>Unit 6490 Box 5966
DPO AP 19976</t>
  </si>
  <si>
    <t>001-150-807-0883x516</t>
  </si>
  <si>
    <t>colliertony@example.org</t>
  </si>
  <si>
    <t>Carlos Anderson</t>
  </si>
  <si>
    <t>Unit 2438 Box 5858
DPO AE 45418</t>
  </si>
  <si>
    <t>trogers@example.org</t>
  </si>
  <si>
    <t>Andre Barnes</t>
  </si>
  <si>
    <t>291 Timothy Groves
Hardingport, PA 96409</t>
  </si>
  <si>
    <t>(859)294-2380</t>
  </si>
  <si>
    <t>freyamy@example.org</t>
  </si>
  <si>
    <t>Jennifer Payne</t>
  </si>
  <si>
    <t>80552 Katie Way
South Matthew, CO 73248</t>
  </si>
  <si>
    <t>001-599-637-3905x74845</t>
  </si>
  <si>
    <t>jill60@example.net</t>
  </si>
  <si>
    <t>Crystal Valenzuela</t>
  </si>
  <si>
    <t>32920 Frost Grove Suite 558
Sheltonbury, MD 86873</t>
  </si>
  <si>
    <t>711.365.8966x6885</t>
  </si>
  <si>
    <t>ricardoandersen@example.org</t>
  </si>
  <si>
    <t>Carol Smith</t>
  </si>
  <si>
    <t>6279 Michael Dale Suite 380
Port Margaret, WY 40568</t>
  </si>
  <si>
    <t>(385)071-4977x863</t>
  </si>
  <si>
    <t>christina58@example.com</t>
  </si>
  <si>
    <t>Stephanie Pena</t>
  </si>
  <si>
    <t>63765 Katherine Road Suite 678
Aguilarton, AZ 47961</t>
  </si>
  <si>
    <t>+1-439-329-3976x6810</t>
  </si>
  <si>
    <t>lawrence27@example.org</t>
  </si>
  <si>
    <t>Jeremiah Fischer</t>
  </si>
  <si>
    <t>3969 Taylor Street
West Stacy, AK 37321</t>
  </si>
  <si>
    <t>+1-335-309-2433x2507</t>
  </si>
  <si>
    <t>mcdonaldjames@example.org</t>
  </si>
  <si>
    <t>Christian Morales</t>
  </si>
  <si>
    <t>8900 Maria Isle
Wandaberg, KY 24937</t>
  </si>
  <si>
    <t>andrewjohnson@example.org</t>
  </si>
  <si>
    <t>Christopher Allen</t>
  </si>
  <si>
    <t>92355 Thompson Lake
East Miguel, WI 69330</t>
  </si>
  <si>
    <t>260-015-9443x6249</t>
  </si>
  <si>
    <t>shawn83@example.net</t>
  </si>
  <si>
    <t>Carlos Riley</t>
  </si>
  <si>
    <t>245 Stephanie Passage Suite 992
South Jennifer, NY 77294</t>
  </si>
  <si>
    <t>794.551.9280x33266</t>
  </si>
  <si>
    <t>gwheeler@example.org</t>
  </si>
  <si>
    <t>Kimberly Barker</t>
  </si>
  <si>
    <t>2688 Patrick Mills Suite 339
Veronicatown, MN 22871</t>
  </si>
  <si>
    <t>(348)886-7547x2522</t>
  </si>
  <si>
    <t>yjacobson@example.com</t>
  </si>
  <si>
    <t>Daniel Lewis</t>
  </si>
  <si>
    <t>USNV Johnson
FPO AA 88424</t>
  </si>
  <si>
    <t>001-597-404-1682x32388</t>
  </si>
  <si>
    <t>paulgonzales@example.com</t>
  </si>
  <si>
    <t>Michael Mcknight Jr.</t>
  </si>
  <si>
    <t>7635 Abigail Squares
Williamsview, PA 99367</t>
  </si>
  <si>
    <t>533-202-9424</t>
  </si>
  <si>
    <t>christina25@example.org</t>
  </si>
  <si>
    <t>Shannon Henry</t>
  </si>
  <si>
    <t>2535 Alexander Radial
New Regina, AR 90368</t>
  </si>
  <si>
    <t>001-433-833-1389x82121</t>
  </si>
  <si>
    <t>mooneyamy@example.org</t>
  </si>
  <si>
    <t>Albert Harris</t>
  </si>
  <si>
    <t>PSC 2827, Box 5669
APO AP 90952</t>
  </si>
  <si>
    <t>788-128-7275</t>
  </si>
  <si>
    <t>joseph74@example.com</t>
  </si>
  <si>
    <t>John Contreras</t>
  </si>
  <si>
    <t>79569 Gail Oval
Edwardsburgh, NE 25159</t>
  </si>
  <si>
    <t>159-130-1179</t>
  </si>
  <si>
    <t>robyn87@example.com</t>
  </si>
  <si>
    <t>Cynthia Smith</t>
  </si>
  <si>
    <t>5488 Phelps Forges Suite 798
North Nicole, DE 24122</t>
  </si>
  <si>
    <t>001-799-633-0477x547</t>
  </si>
  <si>
    <t>youngmiranda@example.org</t>
  </si>
  <si>
    <t>Mr. Matthew Barajas</t>
  </si>
  <si>
    <t>013 Shaffer Corner Apt. 442
Lake Robert, FL 89409</t>
  </si>
  <si>
    <t>175-634-6126</t>
  </si>
  <si>
    <t>fisherjason@example.com</t>
  </si>
  <si>
    <t>Jared Clark</t>
  </si>
  <si>
    <t>319 Barber Prairie Apt. 271
Port Lauriefort, TN 01507</t>
  </si>
  <si>
    <t>(669)030-3720x461</t>
  </si>
  <si>
    <t>mstokes@example.org</t>
  </si>
  <si>
    <t>Claire Reynolds</t>
  </si>
  <si>
    <t>73262 Joshua Fields Apt. 160
Stevenchester, LA 43080</t>
  </si>
  <si>
    <t>calderonjulia@example.org</t>
  </si>
  <si>
    <t>Jerry Weeks</t>
  </si>
  <si>
    <t>84449 Cline Forest
Port John, NE 32738</t>
  </si>
  <si>
    <t>001-417-811-6139x3062</t>
  </si>
  <si>
    <t>tuckersavannah@example.com</t>
  </si>
  <si>
    <t>Courtney Pineda</t>
  </si>
  <si>
    <t>788 Medina Streets
Villaside, ND 51732</t>
  </si>
  <si>
    <t>100.775.2459</t>
  </si>
  <si>
    <t>jenny79@example.org</t>
  </si>
  <si>
    <t>Judith Mason</t>
  </si>
  <si>
    <t>443 Christopher Passage Suite 154
West Melissaton, WI 98048</t>
  </si>
  <si>
    <t>robertjoseph@example.org</t>
  </si>
  <si>
    <t>Aaron Horne</t>
  </si>
  <si>
    <t>2355 Alison Forges
Richardborough, NC 17705</t>
  </si>
  <si>
    <t>(283)912-3408</t>
  </si>
  <si>
    <t>courtneykidd@example.net</t>
  </si>
  <si>
    <t>Garrett Perez</t>
  </si>
  <si>
    <t>85726 David Mission Suite 098
Harriston, UT 45340</t>
  </si>
  <si>
    <t>001-432-127-3679x6805</t>
  </si>
  <si>
    <t>ssparks@example.net</t>
  </si>
  <si>
    <t>Christopher Baldwin</t>
  </si>
  <si>
    <t>18895 Johnson Fork
Marybury, NH 03382</t>
  </si>
  <si>
    <t>+1-266-150-1626x3218</t>
  </si>
  <si>
    <t>karenjackson@example.com</t>
  </si>
  <si>
    <t>Susan Lewis</t>
  </si>
  <si>
    <t>1250 Reyes Vista
Mezaburgh, NH 79486</t>
  </si>
  <si>
    <t>537.798.1605x68108</t>
  </si>
  <si>
    <t>Connie Lewis</t>
  </si>
  <si>
    <t>3149 Dylan Islands Apt. 490
Jessestad, OR 34972</t>
  </si>
  <si>
    <t>370-266-3626x895</t>
  </si>
  <si>
    <t>jross@example.net</t>
  </si>
  <si>
    <t>Renee Blankenship</t>
  </si>
  <si>
    <t>54649 Becky Mews Apt. 074
Peterview, ME 02673</t>
  </si>
  <si>
    <t>(694)154-9685</t>
  </si>
  <si>
    <t>shelby11@example.net</t>
  </si>
  <si>
    <t>Roy Jefferson</t>
  </si>
  <si>
    <t>USCGC May
FPO AE 44383</t>
  </si>
  <si>
    <t>453-490-9257x944</t>
  </si>
  <si>
    <t>stacyhurst@example.net</t>
  </si>
  <si>
    <t>John Cox</t>
  </si>
  <si>
    <t>1933 Guerra Ville
East Bethanystad, VT 10665</t>
  </si>
  <si>
    <t>(295)542-8726x125</t>
  </si>
  <si>
    <t>teresabell@example.org</t>
  </si>
  <si>
    <t>Maria Jones</t>
  </si>
  <si>
    <t>0474 Kathleen Land Apt. 586
South Kayla, NV 28004</t>
  </si>
  <si>
    <t>311.536.7617x91450</t>
  </si>
  <si>
    <t>knighttammy@example.com</t>
  </si>
  <si>
    <t>Bradley Galloway</t>
  </si>
  <si>
    <t>49664 Edwards Islands Suite 282
Matthewston, GA 30794</t>
  </si>
  <si>
    <t>514-754-4117</t>
  </si>
  <si>
    <t>samuelward@example.com</t>
  </si>
  <si>
    <t>Tammy George</t>
  </si>
  <si>
    <t>523 Rivera Stream Apt. 049
Kimberlymouth, ME 02935</t>
  </si>
  <si>
    <t>125-144-6733</t>
  </si>
  <si>
    <t>nicholas09@example.org</t>
  </si>
  <si>
    <t>Jason Heath</t>
  </si>
  <si>
    <t>PSC 1610, Box 8345
APO AA 94754</t>
  </si>
  <si>
    <t>001-095-411-4373x60541</t>
  </si>
  <si>
    <t>caldwellmorgan@example.net</t>
  </si>
  <si>
    <t>Stephanie Perez</t>
  </si>
  <si>
    <t>332 Alicia Causeway Apt. 739
West Audreyport, MI 85274</t>
  </si>
  <si>
    <t>441-627-6095x0238</t>
  </si>
  <si>
    <t>johnstonjohn@example.com</t>
  </si>
  <si>
    <t>Joshua Holloway</t>
  </si>
  <si>
    <t>USS Shaw
FPO AA 60341</t>
  </si>
  <si>
    <t>001-901-428-4287</t>
  </si>
  <si>
    <t>mathewsspencer@example.org</t>
  </si>
  <si>
    <t>Carla Dixon</t>
  </si>
  <si>
    <t>64173 Lopez Forges
Lake Stanleyburgh, KY 65458</t>
  </si>
  <si>
    <t>(741)961-6930</t>
  </si>
  <si>
    <t>johnhernandez@example.com</t>
  </si>
  <si>
    <t>Grant Wood</t>
  </si>
  <si>
    <t>5131 Steven Fords Apt. 588
Port Amberville, WV 97849</t>
  </si>
  <si>
    <t>001-998-598-4022x7048</t>
  </si>
  <si>
    <t>zimmermanwhitney@example.com</t>
  </si>
  <si>
    <t>Veronica Shepherd</t>
  </si>
  <si>
    <t>08587 Dixon Cliff
Port Jessicafurt, WA 72911</t>
  </si>
  <si>
    <t>+1-756-126-4134x8848</t>
  </si>
  <si>
    <t>james44@example.org</t>
  </si>
  <si>
    <t>Todd Beard</t>
  </si>
  <si>
    <t>4537 Cohen Stravenue
Christopherville, AL 15297</t>
  </si>
  <si>
    <t>478.845.1139</t>
  </si>
  <si>
    <t>pnavarro@example.org</t>
  </si>
  <si>
    <t>John Allen</t>
  </si>
  <si>
    <t>754 Wade Neck Suite 731
South Christophermouth, RI 45813</t>
  </si>
  <si>
    <t>+1-796-447-1063x387</t>
  </si>
  <si>
    <t>khughes@example.com</t>
  </si>
  <si>
    <t>Mr. Joel Wade MD</t>
  </si>
  <si>
    <t>94401 Willis Lake
Daniellebury, NC 14191</t>
  </si>
  <si>
    <t>(327)556-9049x06418</t>
  </si>
  <si>
    <t>timothy13@example.net</t>
  </si>
  <si>
    <t>Jessica Diaz</t>
  </si>
  <si>
    <t>11307 Jeremy Cliffs
Jeannestad, MS 98310</t>
  </si>
  <si>
    <t>(249)125-8313</t>
  </si>
  <si>
    <t>mary57@example.net</t>
  </si>
  <si>
    <t>Kelly Lambert</t>
  </si>
  <si>
    <t>173 Sloan Creek Suite 119
Port Kennethberg, OR 02506</t>
  </si>
  <si>
    <t>442-735-8808</t>
  </si>
  <si>
    <t>roberto04@example.org</t>
  </si>
  <si>
    <t>Susan Carter</t>
  </si>
  <si>
    <t>233 Warren Vista Suite 097
Robinport, NC 78152</t>
  </si>
  <si>
    <t>brian91@example.net</t>
  </si>
  <si>
    <t>Bianca Schroeder</t>
  </si>
  <si>
    <t>52138 Golden Heights Apt. 368
South Andrew, NJ 01396</t>
  </si>
  <si>
    <t>001-243-983-4785x7316</t>
  </si>
  <si>
    <t>markreynolds@example.com</t>
  </si>
  <si>
    <t>Timothy Huang</t>
  </si>
  <si>
    <t>5955 Yang Route Apt. 983
Port Matthewburgh, NJ 87031</t>
  </si>
  <si>
    <t>001-907-631-0586x4189</t>
  </si>
  <si>
    <t>zthomas@example.net</t>
  </si>
  <si>
    <t>Carlos Neal</t>
  </si>
  <si>
    <t>19007 Barnett Corner Suite 020
North Daniel, KS 91069</t>
  </si>
  <si>
    <t>001-718-587-3212x7010</t>
  </si>
  <si>
    <t>smithmary@example.com</t>
  </si>
  <si>
    <t>Jeremy Jones</t>
  </si>
  <si>
    <t>4803 Justin Ranch Suite 177
Justinstad, CO 43129</t>
  </si>
  <si>
    <t>001-866-835-2765x32472</t>
  </si>
  <si>
    <t>aaronpierce@example.net</t>
  </si>
  <si>
    <t>Jennifer Graham</t>
  </si>
  <si>
    <t>PSC 9575, Box 7794
APO AP 54420</t>
  </si>
  <si>
    <t>374-747-0138x298</t>
  </si>
  <si>
    <t>richard92@example.net</t>
  </si>
  <si>
    <t>Kari Harrington</t>
  </si>
  <si>
    <t>35998 Leblanc Expressway Apt. 189
Lake Jessicaburgh, DE 91640</t>
  </si>
  <si>
    <t>+1-696-999-8234x46728</t>
  </si>
  <si>
    <t>michellemason@example.com</t>
  </si>
  <si>
    <t>Thomas Oneill</t>
  </si>
  <si>
    <t>7279 Mcknight Fields Apt. 079
Barryshire, IA 54848</t>
  </si>
  <si>
    <t>878-153-3253x570</t>
  </si>
  <si>
    <t>wilsontracey@example.com</t>
  </si>
  <si>
    <t>Linda Crawford</t>
  </si>
  <si>
    <t>48061 Greer Road
East Michaelport, SC 26621</t>
  </si>
  <si>
    <t>001-301-186-5567x85155</t>
  </si>
  <si>
    <t>hjohnson@example.org</t>
  </si>
  <si>
    <t>Kelsey Irwin</t>
  </si>
  <si>
    <t>8675 Moss Grove Suite 563
Dickersonfort, AR 49961</t>
  </si>
  <si>
    <t>912-865-6856x95716</t>
  </si>
  <si>
    <t>psherman@example.net</t>
  </si>
  <si>
    <t>Brian Ryan</t>
  </si>
  <si>
    <t>95577 Shawn Plain Suite 574
North Natalieshire, AZ 84891</t>
  </si>
  <si>
    <t>007.619.5911x671</t>
  </si>
  <si>
    <t>aclark@example.org</t>
  </si>
  <si>
    <t>Michael Goodman</t>
  </si>
  <si>
    <t>8712 John Green
East Mitchellburgh, HI 78669</t>
  </si>
  <si>
    <t>906.779.5245x160</t>
  </si>
  <si>
    <t>chadmartin@example.org</t>
  </si>
  <si>
    <t>Lisa Romero</t>
  </si>
  <si>
    <t>63846 Jones Fall Suite 204
Lake Jessicafort, NE 68394</t>
  </si>
  <si>
    <t>(877)273-3786</t>
  </si>
  <si>
    <t>hgates@example.net</t>
  </si>
  <si>
    <t>72551 Vazquez Stravenue Suite 974
North Courtney, NV 92341</t>
  </si>
  <si>
    <t>294-861-3642</t>
  </si>
  <si>
    <t>thomasmorris@example.com</t>
  </si>
  <si>
    <t>Christopher Marquez</t>
  </si>
  <si>
    <t>330 Aguirre Glen
West Faithberg, OK 29828</t>
  </si>
  <si>
    <t>(535)952-8841</t>
  </si>
  <si>
    <t>blake33@example.net</t>
  </si>
  <si>
    <t>Kerri Moran</t>
  </si>
  <si>
    <t>PSC 0027, Box 9223
APO AP 87431</t>
  </si>
  <si>
    <t>001-528-386-3981x330</t>
  </si>
  <si>
    <t>Lawrence Sharp</t>
  </si>
  <si>
    <t>01413 Sandoval Route
New Brett, KY 53346</t>
  </si>
  <si>
    <t>001-338-067-8635</t>
  </si>
  <si>
    <t>feliciabrown@example.com</t>
  </si>
  <si>
    <t>Briana Craig</t>
  </si>
  <si>
    <t>689 Kelly Lodge Apt. 859
Smithchester, DE 13241</t>
  </si>
  <si>
    <t>709.710.7697x7213</t>
  </si>
  <si>
    <t>madison16@example.net</t>
  </si>
  <si>
    <t>Sarah Williams</t>
  </si>
  <si>
    <t>5443 Jackson Prairie
Port Kevin, NC 46483</t>
  </si>
  <si>
    <t>001-941-886-0035x0347</t>
  </si>
  <si>
    <t>keysally@example.org</t>
  </si>
  <si>
    <t>Jessica Boyd</t>
  </si>
  <si>
    <t>PSC 1408, Box 5434
APO AE 85184</t>
  </si>
  <si>
    <t>gdavenport@example.net</t>
  </si>
  <si>
    <t>Jason Figueroa</t>
  </si>
  <si>
    <t>589 Sandra Meadow
Brandonberg, WA 32659</t>
  </si>
  <si>
    <t>655.684.2862</t>
  </si>
  <si>
    <t>johnny88@example.org</t>
  </si>
  <si>
    <t>Stacey Browning</t>
  </si>
  <si>
    <t>660 Steven Highway Apt. 487
Brianville, ND 28630</t>
  </si>
  <si>
    <t>928.935.5901x62133</t>
  </si>
  <si>
    <t>lopezsean@example.com</t>
  </si>
  <si>
    <t>Debbie Henderson</t>
  </si>
  <si>
    <t>414 Wendy Field
East Alexander, MI 07413</t>
  </si>
  <si>
    <t>(962)979-1027</t>
  </si>
  <si>
    <t>ashley83@example.org</t>
  </si>
  <si>
    <t>Megan Palmer</t>
  </si>
  <si>
    <t>0713 Stephanie Landing Apt. 053
West Kimberly, ME 30087</t>
  </si>
  <si>
    <t>(255)724-2115</t>
  </si>
  <si>
    <t>chaveztodd@example.net</t>
  </si>
  <si>
    <t>Valerie Cobb</t>
  </si>
  <si>
    <t>5537 James Pine Apt. 561
North Robert, WV 40644</t>
  </si>
  <si>
    <t>814.417.8534x406</t>
  </si>
  <si>
    <t>kristy55@example.com</t>
  </si>
  <si>
    <t>Laura Williams</t>
  </si>
  <si>
    <t>085 Alejandro Islands
Deannaberg, MD 29873</t>
  </si>
  <si>
    <t>jlopez@example.net</t>
  </si>
  <si>
    <t>62995 Jackson Mountains
Robinsonton, NH 19669</t>
  </si>
  <si>
    <t>joneselizabeth@example.com</t>
  </si>
  <si>
    <t>Cynthia Wong</t>
  </si>
  <si>
    <t>Unit 3043 Box 8453
DPO AP 55036</t>
  </si>
  <si>
    <t>329-159-9401x087</t>
  </si>
  <si>
    <t>etorres@example.net</t>
  </si>
  <si>
    <t>Corey Herrera</t>
  </si>
  <si>
    <t>3639 Wood Forge
Fredbury, AR 76276</t>
  </si>
  <si>
    <t>883.772.1206x92312</t>
  </si>
  <si>
    <t>joshua72@example.com</t>
  </si>
  <si>
    <t>Angela Lewis</t>
  </si>
  <si>
    <t>644 Hardin Ford Apt. 989
Perezhaven, NJ 15715</t>
  </si>
  <si>
    <t>(932)905-1134</t>
  </si>
  <si>
    <t>jonathantaylor@example.net</t>
  </si>
  <si>
    <t>Unit 3814 Box 1188
DPO AA 85960</t>
  </si>
  <si>
    <t>bradley78@example.net</t>
  </si>
  <si>
    <t>Danielle Cervantes</t>
  </si>
  <si>
    <t>459 Kelsey Stream Apt. 482
South Jamieton, LA 93754</t>
  </si>
  <si>
    <t>001-261-249-3152x251</t>
  </si>
  <si>
    <t>gmurphy@example.com</t>
  </si>
  <si>
    <t>Christine Holmes</t>
  </si>
  <si>
    <t>92452 Joseph Alley Suite 136
Lauramouth, CT 65771</t>
  </si>
  <si>
    <t>(308)061-7299x63154</t>
  </si>
  <si>
    <t>enavarro@example.org</t>
  </si>
  <si>
    <t>Marie Hayes</t>
  </si>
  <si>
    <t>584 Bryan Brooks
Perezbury, NJ 24201</t>
  </si>
  <si>
    <t>001-415-124-3917x63533</t>
  </si>
  <si>
    <t>mary07@example.net</t>
  </si>
  <si>
    <t>Daniel Dominguez</t>
  </si>
  <si>
    <t>289 Duncan Ports
Thomasland, DC 31969</t>
  </si>
  <si>
    <t>(544)063-6839x798</t>
  </si>
  <si>
    <t>michellediaz@example.com</t>
  </si>
  <si>
    <t>Misty Bailey</t>
  </si>
  <si>
    <t>USS Heath
FPO AE 48539</t>
  </si>
  <si>
    <t>(152)145-4608</t>
  </si>
  <si>
    <t>labbott@example.com</t>
  </si>
  <si>
    <t>Steven Rodriguez</t>
  </si>
  <si>
    <t>9447 Riley Ville Suite 152
West Stephanieview, AR 21542</t>
  </si>
  <si>
    <t>(165)363-6524</t>
  </si>
  <si>
    <t>flemingbryan@example.com</t>
  </si>
  <si>
    <t>Craig Reynolds</t>
  </si>
  <si>
    <t>040 Mays Spring
Amandachester, MO 07093</t>
  </si>
  <si>
    <t>263-039-8199</t>
  </si>
  <si>
    <t>joeljordan@example.net</t>
  </si>
  <si>
    <t>Ashley Henderson</t>
  </si>
  <si>
    <t>05608 Morales Route Apt. 694
Elizabethbury, ID 74351</t>
  </si>
  <si>
    <t>743.193.1846x889</t>
  </si>
  <si>
    <t>garywolfe@example.net</t>
  </si>
  <si>
    <t>Linda Estes</t>
  </si>
  <si>
    <t>51059 Aguilar Mountain
West Danny, KY 93214</t>
  </si>
  <si>
    <t>001-093-219-9256x6593</t>
  </si>
  <si>
    <t>michaelduke@example.org</t>
  </si>
  <si>
    <t>Eric Bradley</t>
  </si>
  <si>
    <t>961 Mitchell Roads Apt. 365
Santosshire, MI 94107</t>
  </si>
  <si>
    <t>(831)858-8776</t>
  </si>
  <si>
    <t>allenjoshua@example.net</t>
  </si>
  <si>
    <t>Rachel Singh</t>
  </si>
  <si>
    <t>46018 Samantha Harbors
Pricefurt, IN 99096</t>
  </si>
  <si>
    <t>(505)198-8711x09552</t>
  </si>
  <si>
    <t>jwong@example.com</t>
  </si>
  <si>
    <t>Melissa Kennedy</t>
  </si>
  <si>
    <t>340 Stephen Ridges
East David, OK 27306</t>
  </si>
  <si>
    <t>(718)915-3625x22993</t>
  </si>
  <si>
    <t>hhoward@example.net</t>
  </si>
  <si>
    <t>Chad Fry</t>
  </si>
  <si>
    <t>64562 Murray Route Apt. 830
Rachelside, MN 85469</t>
  </si>
  <si>
    <t>(788)063-6524x0011</t>
  </si>
  <si>
    <t>berryjoseph@example.com</t>
  </si>
  <si>
    <t>Shannon Michael</t>
  </si>
  <si>
    <t>48033 Stephen Prairie Apt. 455
Mccarthyview, ND 77043</t>
  </si>
  <si>
    <t>347.570.5701</t>
  </si>
  <si>
    <t>vsilva@example.com</t>
  </si>
  <si>
    <t>Jesus Thomas</t>
  </si>
  <si>
    <t>0303 Leslie Avenue
South Nicole, AR 96393</t>
  </si>
  <si>
    <t>063.849.6568</t>
  </si>
  <si>
    <t>whitedavid@example.com</t>
  </si>
  <si>
    <t>Sandra Wall</t>
  </si>
  <si>
    <t>19668 Herman Mountains
Berryland, IN 58966</t>
  </si>
  <si>
    <t>864.936.7938x196</t>
  </si>
  <si>
    <t>bhowell@example.com</t>
  </si>
  <si>
    <t>Michael Howard</t>
  </si>
  <si>
    <t>5760 Vincent Springs
Lake James, NM 43998</t>
  </si>
  <si>
    <t>664.263.7954</t>
  </si>
  <si>
    <t>bhughes@example.com</t>
  </si>
  <si>
    <t>1117 Levy Cliff
Elizabethburgh, OK 46307</t>
  </si>
  <si>
    <t>001-001-419-8826x366</t>
  </si>
  <si>
    <t>james83@example.net</t>
  </si>
  <si>
    <t>Laura Martin</t>
  </si>
  <si>
    <t>816 Jason Streets Suite 219
Port Shannonshire, KS 12454</t>
  </si>
  <si>
    <t>001-239-199-5353</t>
  </si>
  <si>
    <t>qbrown@example.org</t>
  </si>
  <si>
    <t>Nathan Moore</t>
  </si>
  <si>
    <t>743 Buck Path
East Paul, HI 54297</t>
  </si>
  <si>
    <t>(398)321-6740x72982</t>
  </si>
  <si>
    <t>jdunn@example.net</t>
  </si>
  <si>
    <t>Joseph Roberts MD</t>
  </si>
  <si>
    <t>Unit 8126 Box 1288
DPO AE 54046</t>
  </si>
  <si>
    <t>ktaylor@example.org</t>
  </si>
  <si>
    <t>Angela Thomas</t>
  </si>
  <si>
    <t>92308 Douglas Flat
West Kristinefort, RI 43405</t>
  </si>
  <si>
    <t>+1-065-238-0847x2974</t>
  </si>
  <si>
    <t>abailey@example.net</t>
  </si>
  <si>
    <t>Amanda Bradshaw</t>
  </si>
  <si>
    <t>563 Rich Trail
Teresahaven, WI 78938</t>
  </si>
  <si>
    <t>042-718-8375</t>
  </si>
  <si>
    <t>mariomcdaniel@example.net</t>
  </si>
  <si>
    <t>52194 Anderson Parkway Apt. 025
New Aimeeside, AZ 59727</t>
  </si>
  <si>
    <t>006.645.1058x6063</t>
  </si>
  <si>
    <t>lindahowe@example.org</t>
  </si>
  <si>
    <t>Douglas Jennings</t>
  </si>
  <si>
    <t>928 Rios Cliffs Apt. 489
Sarahbury, IN 78503</t>
  </si>
  <si>
    <t>(156)996-0558</t>
  </si>
  <si>
    <t>vincent90@example.org</t>
  </si>
  <si>
    <t>5254 Christian Ville
South Christopher, MS 37032</t>
  </si>
  <si>
    <t>+1-215-433-6676x8074</t>
  </si>
  <si>
    <t>hannah52@example.org</t>
  </si>
  <si>
    <t>Tony Wolfe MD</t>
  </si>
  <si>
    <t>777 Patricia Village
Michaelville, ID 51483</t>
  </si>
  <si>
    <t>(386)995-3815x085</t>
  </si>
  <si>
    <t>traceywilliams@example.org</t>
  </si>
  <si>
    <t>Julie Carter</t>
  </si>
  <si>
    <t>692 Edgar Common
East Maureen, SD 17588</t>
  </si>
  <si>
    <t>861-973-2611</t>
  </si>
  <si>
    <t>nathaniel45@example.com</t>
  </si>
  <si>
    <t>Patricia Good</t>
  </si>
  <si>
    <t>65553 Morris Brook Suite 723
Matafort, IA 21561</t>
  </si>
  <si>
    <t>+1-741-143-1217x80889</t>
  </si>
  <si>
    <t>dayjulian@example.net</t>
  </si>
  <si>
    <t>Samuel Hoffman</t>
  </si>
  <si>
    <t>256 Taylor Vista
Burkeville, WV 37170</t>
  </si>
  <si>
    <t>ywhite@example.net</t>
  </si>
  <si>
    <t>Mark Chang</t>
  </si>
  <si>
    <t>8171 Crawford Mews
Port Jadefurt, NH 50292</t>
  </si>
  <si>
    <t>samuelcarson@example.net</t>
  </si>
  <si>
    <t>Christopher Carlson</t>
  </si>
  <si>
    <t>46302 Weaver Springs Suite 508
Cassandraberg, HI 68415</t>
  </si>
  <si>
    <t>195-688-0999</t>
  </si>
  <si>
    <t>gomezlinda@example.com</t>
  </si>
  <si>
    <t>Olivia Rowe</t>
  </si>
  <si>
    <t>0756 Fowler Wall
East Jacquelineshire, IL 46906</t>
  </si>
  <si>
    <t>(331)670-1564x16628</t>
  </si>
  <si>
    <t>hardymichelle@example.net</t>
  </si>
  <si>
    <t>Teresa Woods</t>
  </si>
  <si>
    <t>939 Kelly Center Apt. 337
Christopherbury, WV 62637</t>
  </si>
  <si>
    <t>emartin@example.org</t>
  </si>
  <si>
    <t>Paul Griffin</t>
  </si>
  <si>
    <t>2524 Roberts Motorway Apt. 513
Brandistad, IL 59343</t>
  </si>
  <si>
    <t>+1-293-037-9113x7078</t>
  </si>
  <si>
    <t>theresa17@example.org</t>
  </si>
  <si>
    <t>Michael Glover</t>
  </si>
  <si>
    <t>8242 Michael Forge
Wheelerport, WV 99894</t>
  </si>
  <si>
    <t>(927)600-0372x58728</t>
  </si>
  <si>
    <t>gonzalesnicholas@example.org</t>
  </si>
  <si>
    <t>Martha Jimenez</t>
  </si>
  <si>
    <t>PSC 5016, Box 5098
APO AA 51278</t>
  </si>
  <si>
    <t>419-838-9524x34304</t>
  </si>
  <si>
    <t>vancethomas@example.net</t>
  </si>
  <si>
    <t>Terry Solis</t>
  </si>
  <si>
    <t>57180 Williams Landing
Port Sharonside, TN 47033</t>
  </si>
  <si>
    <t>448.137.3244</t>
  </si>
  <si>
    <t>csingh@example.net</t>
  </si>
  <si>
    <t>Tracy Clayton</t>
  </si>
  <si>
    <t>54262 Brewer Circle Apt. 478
Elizabethfurt, TN 82092</t>
  </si>
  <si>
    <t>856.755.9257x7697</t>
  </si>
  <si>
    <t>harrelllindsey@example.com</t>
  </si>
  <si>
    <t>John Blair</t>
  </si>
  <si>
    <t>8815 Denise Corner Suite 652
West Marcusshire, WY 69217</t>
  </si>
  <si>
    <t>(952)376-8383x348</t>
  </si>
  <si>
    <t>jessica55@example.com</t>
  </si>
  <si>
    <t>Megan Smith</t>
  </si>
  <si>
    <t>5915 Hansen Garden Suite 037
Browningtown, IL 94548</t>
  </si>
  <si>
    <t>059-196-5974x8476</t>
  </si>
  <si>
    <t>wjohnson@example.com</t>
  </si>
  <si>
    <t>Kristie Vaughan</t>
  </si>
  <si>
    <t>983 Gray Key Suite 230
Cochranchester, IN 80779</t>
  </si>
  <si>
    <t>(021)089-8439x3489</t>
  </si>
  <si>
    <t>andersondustin@example.net</t>
  </si>
  <si>
    <t>Daniel Barton</t>
  </si>
  <si>
    <t>2194 Julie Common Suite 337
Lake Mike, MD 43610</t>
  </si>
  <si>
    <t>368.551.5912</t>
  </si>
  <si>
    <t>cherylryan@example.com</t>
  </si>
  <si>
    <t>Connie Carter</t>
  </si>
  <si>
    <t>87999 Skinner Mission Apt. 631
Deborahburgh, PA 40797</t>
  </si>
  <si>
    <t>001-533-492-8008x4573</t>
  </si>
  <si>
    <t>robertmoore@example.net</t>
  </si>
  <si>
    <t>Karen Schroeder</t>
  </si>
  <si>
    <t>065 Valencia Mountain
New Emily, UT 81295</t>
  </si>
  <si>
    <t>(861)170-4964x863</t>
  </si>
  <si>
    <t>gregory90@example.net</t>
  </si>
  <si>
    <t>Kathy Cruz</t>
  </si>
  <si>
    <t>PSC 3829, Box 9047
APO AE 57003</t>
  </si>
  <si>
    <t>205.259.3972x698</t>
  </si>
  <si>
    <t>perezterri@example.com</t>
  </si>
  <si>
    <t>Brian Black</t>
  </si>
  <si>
    <t>USS Mason
FPO AP 59654</t>
  </si>
  <si>
    <t>534-890-9135</t>
  </si>
  <si>
    <t>woodskaren@example.net</t>
  </si>
  <si>
    <t>Geoffrey Prince</t>
  </si>
  <si>
    <t>25751 Arnold Village Suite 006
Kiddburgh, VT 15732</t>
  </si>
  <si>
    <t>740.304.7094x1594</t>
  </si>
  <si>
    <t>jeffreyclark@example.com</t>
  </si>
  <si>
    <t>Barry Moore</t>
  </si>
  <si>
    <t>696 Austin Pass
Josephland, WA 06807</t>
  </si>
  <si>
    <t>001-272-244-8374x633</t>
  </si>
  <si>
    <t>qhicks@example.org</t>
  </si>
  <si>
    <t>Lisa Pearson</t>
  </si>
  <si>
    <t>1907 Cervantes Path Apt. 884
Johnsonstad, NM 46363</t>
  </si>
  <si>
    <t>ariley@example.com</t>
  </si>
  <si>
    <t>Andrew Williams DVM</t>
  </si>
  <si>
    <t>PSC 6192, Box 1939
APO AA 34276</t>
  </si>
  <si>
    <t>209.525.7904x228</t>
  </si>
  <si>
    <t>kimberlywalter@example.com</t>
  </si>
  <si>
    <t>Patricia Dixon</t>
  </si>
  <si>
    <t>193 Frederick Mountain
New Patricia, LA 35868</t>
  </si>
  <si>
    <t>+1-741-696-8465x032</t>
  </si>
  <si>
    <t>sharon16@example.org</t>
  </si>
  <si>
    <t>Jacqueline Gentry</t>
  </si>
  <si>
    <t>82588 William View
Ronnieland, TN 72650</t>
  </si>
  <si>
    <t>(834)341-8424x19412</t>
  </si>
  <si>
    <t>clarkkevin@example.org</t>
  </si>
  <si>
    <t>Brett Kerr</t>
  </si>
  <si>
    <t>3564 Nicholas Port Apt. 889
New Angelfort, MS 87013</t>
  </si>
  <si>
    <t>robertsonandrew@example.com</t>
  </si>
  <si>
    <t>Kelly Vance</t>
  </si>
  <si>
    <t>60435 Gay Fields Apt. 057
Prattside, NE 11784</t>
  </si>
  <si>
    <t>+1-221-217-8964x754</t>
  </si>
  <si>
    <t>beltranmichelle@example.net</t>
  </si>
  <si>
    <t>Sarah Padilla</t>
  </si>
  <si>
    <t>7611 Walters Dam
North Micheleberg, ME 11626</t>
  </si>
  <si>
    <t>+1-006-470-3836x7724</t>
  </si>
  <si>
    <t>brianstewart@example.com</t>
  </si>
  <si>
    <t>Mary Simpson</t>
  </si>
  <si>
    <t>12571 Murphy Pine Apt. 910
Harrisview, ND 43748</t>
  </si>
  <si>
    <t>christinahoward@example.com</t>
  </si>
  <si>
    <t>Candace Freeman</t>
  </si>
  <si>
    <t>6463 Hill Keys Suite 416
Annemouth, ID 56500</t>
  </si>
  <si>
    <t>469-952-3454x95362</t>
  </si>
  <si>
    <t>royanthony@example.com</t>
  </si>
  <si>
    <t>Jennifer Francis</t>
  </si>
  <si>
    <t>558 Rodriguez Manors
South Matthew, NE 13131</t>
  </si>
  <si>
    <t>+1-814-549-3583x75700</t>
  </si>
  <si>
    <t>jreed@example.com</t>
  </si>
  <si>
    <t>Joshua Matthews</t>
  </si>
  <si>
    <t>381 Hebert Forest
South Jessica, NE 45740</t>
  </si>
  <si>
    <t>302-643-8525</t>
  </si>
  <si>
    <t>Rebecca Lucero</t>
  </si>
  <si>
    <t>Unit 6338 Box 3091
DPO AE 94978</t>
  </si>
  <si>
    <t>(342)945-1504x522</t>
  </si>
  <si>
    <t>kimberly70@example.org</t>
  </si>
  <si>
    <t>Vicki Reyes</t>
  </si>
  <si>
    <t>PSC 8961, Box 0967
APO AE 63032</t>
  </si>
  <si>
    <t>857.982.2006x3197</t>
  </si>
  <si>
    <t>joshua13@example.net</t>
  </si>
  <si>
    <t>Sabrina Flowers</t>
  </si>
  <si>
    <t>96987 Berry Port Apt. 430
Turnerland, ME 29894</t>
  </si>
  <si>
    <t>005.859.6350x0274</t>
  </si>
  <si>
    <t>michael23@example.org</t>
  </si>
  <si>
    <t>Lisa Singleton</t>
  </si>
  <si>
    <t>079 Montgomery Trail Suite 045
Lake Jamesstad, FL 53625</t>
  </si>
  <si>
    <t>043.745.5847x939</t>
  </si>
  <si>
    <t>jamesvaldez@example.com</t>
  </si>
  <si>
    <t>Daniel King</t>
  </si>
  <si>
    <t>5784 Garcia Path
Lake Carlaton, FL 13315</t>
  </si>
  <si>
    <t>+1-036-010-2372x80574</t>
  </si>
  <si>
    <t>madison09@example.com</t>
  </si>
  <si>
    <t>Mike Mullen</t>
  </si>
  <si>
    <t>892 Tyler Lodge Apt. 399
South Linda, PA 66426</t>
  </si>
  <si>
    <t>(440)396-1426</t>
  </si>
  <si>
    <t>zkent@example.com</t>
  </si>
  <si>
    <t>Philip Bradley</t>
  </si>
  <si>
    <t>4166 Robert Rest
Port Suzanne, KS 90112</t>
  </si>
  <si>
    <t>803.746.2208x468</t>
  </si>
  <si>
    <t>jeffrey28@example.org</t>
  </si>
  <si>
    <t>Joseph Baird</t>
  </si>
  <si>
    <t>2115 Graham Fields Suite 281
Lake Hannahtown, NY 18864</t>
  </si>
  <si>
    <t>+1-247-770-2885x878</t>
  </si>
  <si>
    <t>crawfordstephen@example.net</t>
  </si>
  <si>
    <t>Kayla King</t>
  </si>
  <si>
    <t>38123 Williams Place
Kevinborough, DE 39995</t>
  </si>
  <si>
    <t>200.952.2777x94072</t>
  </si>
  <si>
    <t>andersonkerry@example.com</t>
  </si>
  <si>
    <t>Anthony Brown</t>
  </si>
  <si>
    <t>Unit 3429 Box 3760
DPO AP 40518</t>
  </si>
  <si>
    <t>(527)892-8867x74046</t>
  </si>
  <si>
    <t>ojohnson@example.com</t>
  </si>
  <si>
    <t>Robert Olson</t>
  </si>
  <si>
    <t>5508 Lawrence Trail Suite 041
South Amandaport, AL 19387</t>
  </si>
  <si>
    <t>511-097-5320</t>
  </si>
  <si>
    <t>joshua59@example.org</t>
  </si>
  <si>
    <t>Aaron Calderon</t>
  </si>
  <si>
    <t>PSC 8962, Box 5956
APO AE 48189</t>
  </si>
  <si>
    <t>941-442-4924x47968</t>
  </si>
  <si>
    <t>brittanysimpson@example.org</t>
  </si>
  <si>
    <t>Bill Hughes</t>
  </si>
  <si>
    <t>86127 Blanchard Trail
New Joshua, MD 77086</t>
  </si>
  <si>
    <t>114.040.4419x9680</t>
  </si>
  <si>
    <t>ramirezmichael@example.org</t>
  </si>
  <si>
    <t>Jesse Miller</t>
  </si>
  <si>
    <t>4247 Tiffany Run
Lake Michaelburgh, NY 49857</t>
  </si>
  <si>
    <t>(922)637-6273x85605</t>
  </si>
  <si>
    <t>fostermonica@example.net</t>
  </si>
  <si>
    <t>Richard Thompson</t>
  </si>
  <si>
    <t>PSC 6023, Box 7606
APO AA 60155</t>
  </si>
  <si>
    <t>792.158.2336</t>
  </si>
  <si>
    <t>alexandria88@example.net</t>
  </si>
  <si>
    <t>Jessica Dawson</t>
  </si>
  <si>
    <t>78993 Joshua Wall
Allisonville, MT 15458</t>
  </si>
  <si>
    <t>001-623-085-5077x4250</t>
  </si>
  <si>
    <t>andersonjames@example.org</t>
  </si>
  <si>
    <t>Amanda Olsen</t>
  </si>
  <si>
    <t>455 Susan Estate Suite 218
West Jefferymouth, IL 13925</t>
  </si>
  <si>
    <t>519-676-8859</t>
  </si>
  <si>
    <t>eatonjennifer@example.com</t>
  </si>
  <si>
    <t>Linda Harris</t>
  </si>
  <si>
    <t>451 Lindsey Ports Suite 371
Santosfurt, IA 41465</t>
  </si>
  <si>
    <t>004.745.7325x44155</t>
  </si>
  <si>
    <t>meganmyers@example.net</t>
  </si>
  <si>
    <t>Thomas Barnes</t>
  </si>
  <si>
    <t>379 Linda Union
Port Amandamouth, AL 25021</t>
  </si>
  <si>
    <t>(052)526-8948</t>
  </si>
  <si>
    <t>christopherrojas@example.net</t>
  </si>
  <si>
    <t>Patrick Bush</t>
  </si>
  <si>
    <t>USS Williams
FPO AE 27157</t>
  </si>
  <si>
    <t>(200)957-7276</t>
  </si>
  <si>
    <t>douglas44@example.org</t>
  </si>
  <si>
    <t>Derrick Rhodes</t>
  </si>
  <si>
    <t>87517 Melton Ferry
South Lauriebury, IL 04111</t>
  </si>
  <si>
    <t>893-985-6414x40243</t>
  </si>
  <si>
    <t>carterchristopher@example.org</t>
  </si>
  <si>
    <t>Kim Miller</t>
  </si>
  <si>
    <t>34042 Robert Track Apt. 839
North Daniel, WV 94852</t>
  </si>
  <si>
    <t>285.151.5756x532</t>
  </si>
  <si>
    <t>dsmith@example.net</t>
  </si>
  <si>
    <t>Scott Kent</t>
  </si>
  <si>
    <t>430 Galvan Plains Suite 493
North Johnshire, LA 40626</t>
  </si>
  <si>
    <t>(686)334-3937x67404</t>
  </si>
  <si>
    <t>yvonne94@example.com</t>
  </si>
  <si>
    <t>Charlene Roberts</t>
  </si>
  <si>
    <t>03624 Baker Summit Apt. 673
Richberg, RI 28209</t>
  </si>
  <si>
    <t>001-773-580-6525x23169</t>
  </si>
  <si>
    <t>crystal16@example.net</t>
  </si>
  <si>
    <t>James Goodwin</t>
  </si>
  <si>
    <t>085 Jessica Forges
South Kristin, NC 24491</t>
  </si>
  <si>
    <t>samuel68@example.net</t>
  </si>
  <si>
    <t>495 Garcia Junction
Lake Jeanborough, KY 74447</t>
  </si>
  <si>
    <t>+1-311-762-6358x7381</t>
  </si>
  <si>
    <t>melissamoon@example.org</t>
  </si>
  <si>
    <t>Jared Ward</t>
  </si>
  <si>
    <t>5731 Paula Extensions Suite 977
Andrewfurt, WV 05310</t>
  </si>
  <si>
    <t>994.223.7628</t>
  </si>
  <si>
    <t>eflores@example.org</t>
  </si>
  <si>
    <t>Joshua Bennett</t>
  </si>
  <si>
    <t>21860 Martin Vista Suite 702
New David, MN 84247</t>
  </si>
  <si>
    <t>388.438.1860x34740</t>
  </si>
  <si>
    <t>smithjennifer@example.org</t>
  </si>
  <si>
    <t>Zachary Jennings</t>
  </si>
  <si>
    <t>2085 Rivera Row
Hollyview, MI 88075</t>
  </si>
  <si>
    <t>985.221.1863</t>
  </si>
  <si>
    <t>gcampbell@example.com</t>
  </si>
  <si>
    <t>Hunter Aguilar</t>
  </si>
  <si>
    <t>188 Brooks Street Suite 686
Kimberlyport, IL 47938</t>
  </si>
  <si>
    <t>375.352.1597x100</t>
  </si>
  <si>
    <t>erin67@example.net</t>
  </si>
  <si>
    <t>48321 Myers Road
New Tylerton, VT 78516</t>
  </si>
  <si>
    <t>684.238.1687x3586</t>
  </si>
  <si>
    <t>stoutthomas@example.org</t>
  </si>
  <si>
    <t>Danielle Huffman</t>
  </si>
  <si>
    <t>752 Zachary Rue Suite 259
West James, TX 37661</t>
  </si>
  <si>
    <t>(506)116-5117</t>
  </si>
  <si>
    <t>jjohnson@example.com</t>
  </si>
  <si>
    <t>Kyle Matthews</t>
  </si>
  <si>
    <t>819 Leon Trace
Salasmouth, IN 82986</t>
  </si>
  <si>
    <t>906.994.5119x550</t>
  </si>
  <si>
    <t>jaime33@example.com</t>
  </si>
  <si>
    <t>Alex Wilson</t>
  </si>
  <si>
    <t>62646 Jackson Ridge
Lake Ronnie, MT 75222</t>
  </si>
  <si>
    <t>001-742-011-1743x235</t>
  </si>
  <si>
    <t>katelyn96@example.net</t>
  </si>
  <si>
    <t>Sheena Wiggins</t>
  </si>
  <si>
    <t>91922 Cassandra Loop
Angelaview, ME 59985</t>
  </si>
  <si>
    <t>202-448-3215x776</t>
  </si>
  <si>
    <t>jharvey@example.com</t>
  </si>
  <si>
    <t>Rodney Thomas</t>
  </si>
  <si>
    <t>664 Angela Plaza Suite 636
Port Rebecca, MO 53589</t>
  </si>
  <si>
    <t>tcrosby@example.net</t>
  </si>
  <si>
    <t>Paul Vasquez</t>
  </si>
  <si>
    <t>7875 Mclaughlin Centers
Port Cindy, WY 98988</t>
  </si>
  <si>
    <t>+1-355-016-8289x7417</t>
  </si>
  <si>
    <t>Brian Guerrero</t>
  </si>
  <si>
    <t>Unit 9517 Box 7055
DPO AP 03730</t>
  </si>
  <si>
    <t>656.293.5406x6432</t>
  </si>
  <si>
    <t>david35@example.org</t>
  </si>
  <si>
    <t>Samuel Roberson</t>
  </si>
  <si>
    <t>504 Hernandez Turnpike
Jonesside, DE 59507</t>
  </si>
  <si>
    <t>ywilson@example.com</t>
  </si>
  <si>
    <t>Mary Medina</t>
  </si>
  <si>
    <t>9791 Berger Lane
West Aaron, UT 32071</t>
  </si>
  <si>
    <t>558.018.1863</t>
  </si>
  <si>
    <t>npeters@example.org</t>
  </si>
  <si>
    <t>Laura Dunn</t>
  </si>
  <si>
    <t>9843 Sandra Spurs Suite 084
Cabreraton, PA 08747</t>
  </si>
  <si>
    <t>284-332-7799</t>
  </si>
  <si>
    <t>ashley85@example.net</t>
  </si>
  <si>
    <t>Mary Johnson</t>
  </si>
  <si>
    <t>5187 Pace Street
North Haleymouth, WV 86059</t>
  </si>
  <si>
    <t>+1-610-061-8672x15361</t>
  </si>
  <si>
    <t>richard23@example.net</t>
  </si>
  <si>
    <t>Crystal Hughes</t>
  </si>
  <si>
    <t>05800 Logan Brook
Brandonburgh, MS 43324</t>
  </si>
  <si>
    <t>(057)125-6173x438</t>
  </si>
  <si>
    <t>onealerin@example.net</t>
  </si>
  <si>
    <t>Christopher Becker</t>
  </si>
  <si>
    <t>1021 Porter Trail Apt. 449
Kevinfurt, DC 13061</t>
  </si>
  <si>
    <t>+1-974-583-0395x35551</t>
  </si>
  <si>
    <t>victoriasutton@example.org</t>
  </si>
  <si>
    <t>Sandra Hamilton</t>
  </si>
  <si>
    <t>0287 Evan Squares
Pricefurt, CT 88691</t>
  </si>
  <si>
    <t>+1-769-198-6895x5675</t>
  </si>
  <si>
    <t>cooleybarbara@example.net</t>
  </si>
  <si>
    <t>Christopher Moreno</t>
  </si>
  <si>
    <t>457 Stephanie Rue Suite 654
South David, HI 41802</t>
  </si>
  <si>
    <t>541-707-1337</t>
  </si>
  <si>
    <t>dgrant@example.com</t>
  </si>
  <si>
    <t>Emily Clark</t>
  </si>
  <si>
    <t>9348 Shepard Road
South Jennifer, LA 32134</t>
  </si>
  <si>
    <t>comptoncheryl@example.net</t>
  </si>
  <si>
    <t>Holly Berg</t>
  </si>
  <si>
    <t>Unit 1593 Box 0440
DPO AA 30440</t>
  </si>
  <si>
    <t>742-291-9444x562</t>
  </si>
  <si>
    <t>moralesjennifer@example.net</t>
  </si>
  <si>
    <t>Alejandro Pena</t>
  </si>
  <si>
    <t>Unit 8113 Box 2452
DPO AA 07552</t>
  </si>
  <si>
    <t>697.188.2040x411</t>
  </si>
  <si>
    <t>webbcarrie@example.org</t>
  </si>
  <si>
    <t>John Grant</t>
  </si>
  <si>
    <t>USNV Harris
FPO AP 62348</t>
  </si>
  <si>
    <t>273.167.0685x195</t>
  </si>
  <si>
    <t>coopercheryl@example.net</t>
  </si>
  <si>
    <t>Veronica Higgins</t>
  </si>
  <si>
    <t>9392 Hall Inlet Apt. 225
West Jonathanport, LA 52825</t>
  </si>
  <si>
    <t>001-236-537-8416x2654</t>
  </si>
  <si>
    <t>carrollmary@example.net</t>
  </si>
  <si>
    <t>878 Bowen Points
Wrighthaven, MD 18910</t>
  </si>
  <si>
    <t>894.511.2120x4923</t>
  </si>
  <si>
    <t>donald84@example.net</t>
  </si>
  <si>
    <t>Cory Ray</t>
  </si>
  <si>
    <t>24838 Devon Valleys
Johnsonside, MN 66590</t>
  </si>
  <si>
    <t>(206)783-0416x79400</t>
  </si>
  <si>
    <t>shelby80@example.com</t>
  </si>
  <si>
    <t>Albert Castillo</t>
  </si>
  <si>
    <t>Unit 6669 Box 9763
DPO AE 67308</t>
  </si>
  <si>
    <t>(826)264-7865x532</t>
  </si>
  <si>
    <t>kathryngarza@example.com</t>
  </si>
  <si>
    <t>Cesar Wilson</t>
  </si>
  <si>
    <t>217 Maria Road
Turnerchester, CO 79433</t>
  </si>
  <si>
    <t>+1-506-712-8441x197</t>
  </si>
  <si>
    <t>nicholasnichols@example.com</t>
  </si>
  <si>
    <t>Jonathon Herman</t>
  </si>
  <si>
    <t>786 Adams Plaza Apt. 740
Briannaport, AR 83210</t>
  </si>
  <si>
    <t>001-746-509-0241x017</t>
  </si>
  <si>
    <t>vasquezchristine@example.net</t>
  </si>
  <si>
    <t>Ryan Edwards</t>
  </si>
  <si>
    <t>304 Kimberly Gardens
Port Mistyton, TN 22175</t>
  </si>
  <si>
    <t>981.255.7415</t>
  </si>
  <si>
    <t>jessicawest@example.net</t>
  </si>
  <si>
    <t>Amy Wagner</t>
  </si>
  <si>
    <t>38992 Morgan Locks
Sheilaport, NM 15691</t>
  </si>
  <si>
    <t>001-536-389-0885</t>
  </si>
  <si>
    <t>elizabeth89@example.net</t>
  </si>
  <si>
    <t>Cindy Coleman</t>
  </si>
  <si>
    <t>23330 John Village Apt. 640
New Samanthabury, MA 37397</t>
  </si>
  <si>
    <t>001-224-503-6924x29791</t>
  </si>
  <si>
    <t>dakota31@example.net</t>
  </si>
  <si>
    <t>Brittany Odonnell</t>
  </si>
  <si>
    <t>94299 Amanda Row Apt. 325
Lake Wendy, AK 62901</t>
  </si>
  <si>
    <t>984-738-9216x225</t>
  </si>
  <si>
    <t>butlersusan@example.net</t>
  </si>
  <si>
    <t>Crystal Hansen</t>
  </si>
  <si>
    <t>2678 Merritt Point Apt. 164
Richardside, AZ 41785</t>
  </si>
  <si>
    <t>367-180-8619x798</t>
  </si>
  <si>
    <t>dalton44@example.org</t>
  </si>
  <si>
    <t>James Ortiz</t>
  </si>
  <si>
    <t>53493 Tamara Haven Apt. 159
Lindseyville, MN 20864</t>
  </si>
  <si>
    <t>370-898-3915x47480</t>
  </si>
  <si>
    <t>michaelcollins@example.net</t>
  </si>
  <si>
    <t>Michael Moore</t>
  </si>
  <si>
    <t>505 Christopher Inlet
Doylefort, KY 14671</t>
  </si>
  <si>
    <t>(190)011-4829x57231</t>
  </si>
  <si>
    <t>egarcia@example.com</t>
  </si>
  <si>
    <t>Dennis Reyes</t>
  </si>
  <si>
    <t>550 Harvey Villages Suite 946
Elizabethberg, VA 40240</t>
  </si>
  <si>
    <t>srosales@example.net</t>
  </si>
  <si>
    <t>Scott Mason</t>
  </si>
  <si>
    <t>0768 Margaret Throughway
Collinsstad, MS 74936</t>
  </si>
  <si>
    <t>550-053-6236</t>
  </si>
  <si>
    <t>danielfarmer@example.net</t>
  </si>
  <si>
    <t>Alex Diaz</t>
  </si>
  <si>
    <t>PSC 3876, Box 1308
APO AP 61673</t>
  </si>
  <si>
    <t>rojasmichael@example.org</t>
  </si>
  <si>
    <t>David Mosley</t>
  </si>
  <si>
    <t>67006 Henry Courts Suite 824
New Robin, MI 06450</t>
  </si>
  <si>
    <t>(972)599-7355x47115</t>
  </si>
  <si>
    <t>margaretmeyer@example.net</t>
  </si>
  <si>
    <t>Molly Brown</t>
  </si>
  <si>
    <t>787 Randy Corner
Bishopport, SC 25204</t>
  </si>
  <si>
    <t>(269)388-4402</t>
  </si>
  <si>
    <t>lmorgan@example.com</t>
  </si>
  <si>
    <t>Kristin Horton</t>
  </si>
  <si>
    <t>USCGC Flynn
FPO AA 12598</t>
  </si>
  <si>
    <t>+1-019-900-5632x96656</t>
  </si>
  <si>
    <t>lindseylopez@example.com</t>
  </si>
  <si>
    <t>Alexander Smith</t>
  </si>
  <si>
    <t>09496 Morris Lights
Valerietown, IL 67725</t>
  </si>
  <si>
    <t>167.701.1802x7545</t>
  </si>
  <si>
    <t>cobbtimothy@example.com</t>
  </si>
  <si>
    <t>Alexander Henry</t>
  </si>
  <si>
    <t>632 Montgomery Landing Apt. 717
Davidburgh, AR 75930</t>
  </si>
  <si>
    <t>444.746.8646x00233</t>
  </si>
  <si>
    <t>egomez@example.net</t>
  </si>
  <si>
    <t>Krista Vasquez</t>
  </si>
  <si>
    <t>59648 Wright Dale
Hernandezside, MO 11659</t>
  </si>
  <si>
    <t>668-439-1389</t>
  </si>
  <si>
    <t>mathisjeremy@example.org</t>
  </si>
  <si>
    <t>Jason Matthews</t>
  </si>
  <si>
    <t>105 Daniel Locks Apt. 666
Williamshaven, LA 64578</t>
  </si>
  <si>
    <t>811-175-7713x54241</t>
  </si>
  <si>
    <t>anthony71@example.org</t>
  </si>
  <si>
    <t>Hunter Wang</t>
  </si>
  <si>
    <t>659 Randy Plaza Suite 291
Millermouth, NM 50189</t>
  </si>
  <si>
    <t>(872)085-5981x57733</t>
  </si>
  <si>
    <t>jonathan64@example.org</t>
  </si>
  <si>
    <t>Sandra Thomas</t>
  </si>
  <si>
    <t>780 Dennis Springs Apt. 598
Kimberlymouth, VT 32984</t>
  </si>
  <si>
    <t>001-648-404-9960</t>
  </si>
  <si>
    <t>lisa66@example.org</t>
  </si>
  <si>
    <t>Selena Merritt</t>
  </si>
  <si>
    <t>379 Scott Isle
Brownview, PA 30367</t>
  </si>
  <si>
    <t>michellepittman@example.net</t>
  </si>
  <si>
    <t>Erin Horton</t>
  </si>
  <si>
    <t>9641 Harris Springs
New Rose, NV 85381</t>
  </si>
  <si>
    <t>605-679-9474x9098</t>
  </si>
  <si>
    <t>campbellcarolyn@example.com</t>
  </si>
  <si>
    <t>Amanda Valdez</t>
  </si>
  <si>
    <t>285 Kevin Flats
New Thomasmouth, SD 57439</t>
  </si>
  <si>
    <t>711.723.4293</t>
  </si>
  <si>
    <t>meghannavarro@example.net</t>
  </si>
  <si>
    <t>Robert Molina</t>
  </si>
  <si>
    <t>923 Valdez Wells
Petersonburgh, MD 52701</t>
  </si>
  <si>
    <t>763.233.3091x06511</t>
  </si>
  <si>
    <t>flynnemily@example.net</t>
  </si>
  <si>
    <t>Amy Mitchell</t>
  </si>
  <si>
    <t>5711 Hoover Fall Apt. 815
East Tammy, ND 25395</t>
  </si>
  <si>
    <t>(944)935-4261</t>
  </si>
  <si>
    <t>jenkinselizabeth@example.com</t>
  </si>
  <si>
    <t>Felicia Lopez</t>
  </si>
  <si>
    <t>042 Costa Stream Suite 977
Dawnshire, UT 02453</t>
  </si>
  <si>
    <t>748-522-4042</t>
  </si>
  <si>
    <t>kristen99@example.com</t>
  </si>
  <si>
    <t>Misty Gutierrez</t>
  </si>
  <si>
    <t>7659 Barnett Curve Apt. 012
South Selenaton, HI 68677</t>
  </si>
  <si>
    <t>523.417.8141x582</t>
  </si>
  <si>
    <t>pwhite@example.org</t>
  </si>
  <si>
    <t>David Luna</t>
  </si>
  <si>
    <t>339 Kathleen Gardens Apt. 918
Vangborough, SD 47224</t>
  </si>
  <si>
    <t>(751)892-0791</t>
  </si>
  <si>
    <t>tammy01@example.net</t>
  </si>
  <si>
    <t>Joshua Moore</t>
  </si>
  <si>
    <t>314 James Prairie
Port Cheryl, IA 31421</t>
  </si>
  <si>
    <t>thomas39@example.org</t>
  </si>
  <si>
    <t>Chloe Brown</t>
  </si>
  <si>
    <t>PSC 5649, Box 1476
APO AE 33753</t>
  </si>
  <si>
    <t>986.419.6586x66417</t>
  </si>
  <si>
    <t>iunderwood@example.org</t>
  </si>
  <si>
    <t>John Marks</t>
  </si>
  <si>
    <t>3850 Christopher Track
Thompsonmouth, MS 19155</t>
  </si>
  <si>
    <t>620.099.9861x0905</t>
  </si>
  <si>
    <t>lorifuentes@example.net</t>
  </si>
  <si>
    <t>John Pope</t>
  </si>
  <si>
    <t>Unit 9458 Box 9658
DPO AA 32125</t>
  </si>
  <si>
    <t>(381)814-8755x94710</t>
  </si>
  <si>
    <t>badams@example.net</t>
  </si>
  <si>
    <t>Timothy Kim PhD</t>
  </si>
  <si>
    <t>57679 Natalie Lights Apt. 821
New Sandra, PA 60063</t>
  </si>
  <si>
    <t>(369)842-9802x830</t>
  </si>
  <si>
    <t>thomas36@example.com</t>
  </si>
  <si>
    <t>Samantha Mitchell</t>
  </si>
  <si>
    <t>822 Andre Glen Suite 362
North Miaberg, MD 06810</t>
  </si>
  <si>
    <t>+1-567-456-0091x225</t>
  </si>
  <si>
    <t>alexanderbrenda@example.org</t>
  </si>
  <si>
    <t>Deanna Dunn</t>
  </si>
  <si>
    <t>5494 Escobar Shoal Suite 263
Port Tammybury, MD 90429</t>
  </si>
  <si>
    <t>(699)415-2172</t>
  </si>
  <si>
    <t>sguerra@example.com</t>
  </si>
  <si>
    <t>Emma Baldwin</t>
  </si>
  <si>
    <t>661 Kristi Viaduct Apt. 481
East Austinland, KS 59388</t>
  </si>
  <si>
    <t>713.286.9515x398</t>
  </si>
  <si>
    <t>scottmaldonado@example.com</t>
  </si>
  <si>
    <t>William Bean</t>
  </si>
  <si>
    <t>486 Carlos Ridges
Mayertown, WI 71600</t>
  </si>
  <si>
    <t>alvaradodiane@example.com</t>
  </si>
  <si>
    <t>Eric Bailey</t>
  </si>
  <si>
    <t>034 Holloway Creek Apt. 885
West Coreyshire, OK 08991</t>
  </si>
  <si>
    <t>270.138.0621x5152</t>
  </si>
  <si>
    <t>heidi23@example.net</t>
  </si>
  <si>
    <t>Victor Norton</t>
  </si>
  <si>
    <t>845 Lee Glens
New Susanfort, SD 84062</t>
  </si>
  <si>
    <t>017-166-1097</t>
  </si>
  <si>
    <t>aaroncarter@example.net</t>
  </si>
  <si>
    <t>Christine Smith</t>
  </si>
  <si>
    <t>3060 Joshua Corner Apt. 398
Lewisview, NY 45787</t>
  </si>
  <si>
    <t>001-541-109-8243x00517</t>
  </si>
  <si>
    <t>sstrickland@example.net</t>
  </si>
  <si>
    <t>85879 Ryan Radial
Andrewfort, NC 99468</t>
  </si>
  <si>
    <t>543-988-3161x678</t>
  </si>
  <si>
    <t>mendezkimberly@example.org</t>
  </si>
  <si>
    <t>Janice Lucas</t>
  </si>
  <si>
    <t>44045 Jose Highway Apt. 009
East Timothyview, NJ 49373</t>
  </si>
  <si>
    <t>001-263-256-2743x7953</t>
  </si>
  <si>
    <t>rogerherrera@example.org</t>
  </si>
  <si>
    <t>Carol Thompson</t>
  </si>
  <si>
    <t>77143 Richardson Mews Suite 033
West Crystalborough, ND 41826</t>
  </si>
  <si>
    <t>+1-610-371-2644x0789</t>
  </si>
  <si>
    <t>joshuafisher@example.org</t>
  </si>
  <si>
    <t>USS Mullins
FPO AP 99683</t>
  </si>
  <si>
    <t>788.597.3541</t>
  </si>
  <si>
    <t>michael49@example.org</t>
  </si>
  <si>
    <t>Tammy Dean</t>
  </si>
  <si>
    <t>5611 Ronald Stravenue
New Danielfurt, FL 35314</t>
  </si>
  <si>
    <t>168.844.4586x87195</t>
  </si>
  <si>
    <t>colleenevans@example.net</t>
  </si>
  <si>
    <t>Jennifer Graves</t>
  </si>
  <si>
    <t>776 Melendez Islands
West Amyburgh, MI 34010</t>
  </si>
  <si>
    <t>001-283-193-5435</t>
  </si>
  <si>
    <t>boydstephanie@example.com</t>
  </si>
  <si>
    <t>Jennifer Taylor</t>
  </si>
  <si>
    <t>PSC 9408, Box 9818
APO AE 51682</t>
  </si>
  <si>
    <t>771.533.8648x448</t>
  </si>
  <si>
    <t>okelly@example.org</t>
  </si>
  <si>
    <t>David Shepherd</t>
  </si>
  <si>
    <t>96560 Flores Ridges
South Manuelburgh, TN 30146</t>
  </si>
  <si>
    <t>107.438.1724x015</t>
  </si>
  <si>
    <t>brianfranklin@example.net</t>
  </si>
  <si>
    <t>Marissa May</t>
  </si>
  <si>
    <t>94607 Jones Brooks Apt. 923
West Ianbury, PA 33840</t>
  </si>
  <si>
    <t>001-167-005-8933x7070</t>
  </si>
  <si>
    <t>gibbskenneth@example.com</t>
  </si>
  <si>
    <t>Laura Tate</t>
  </si>
  <si>
    <t>020 Stanley Squares
Davidtown, NJ 45024</t>
  </si>
  <si>
    <t>357.159.9457</t>
  </si>
  <si>
    <t>catherinecannon@example.com</t>
  </si>
  <si>
    <t>Tammy Martinez</t>
  </si>
  <si>
    <t>2485 James Summit Apt. 306
Vanessaberg, FL 85353</t>
  </si>
  <si>
    <t>+1-095-447-1126x2738</t>
  </si>
  <si>
    <t>ymiller@example.org</t>
  </si>
  <si>
    <t>Marc Hamilton</t>
  </si>
  <si>
    <t>706 Brown Flats
Craigton, ND 13697</t>
  </si>
  <si>
    <t>francisgabriel@example.com</t>
  </si>
  <si>
    <t>Alyssa Grimes</t>
  </si>
  <si>
    <t>519 Anthony Radial
Port Aprilview, MS 13899</t>
  </si>
  <si>
    <t>kenneth82@example.net</t>
  </si>
  <si>
    <t>Elizabeth Munoz</t>
  </si>
  <si>
    <t>952 Lynn Summit Suite 348
North Christopherview, IL 03063</t>
  </si>
  <si>
    <t>+1-128-891-9867x913</t>
  </si>
  <si>
    <t>tinawalton@example.net</t>
  </si>
  <si>
    <t>Christian Adams</t>
  </si>
  <si>
    <t>688 Solis Brook Apt. 470
Kimbury, NY 76382</t>
  </si>
  <si>
    <t>799.152.7003x01576</t>
  </si>
  <si>
    <t>jeff26@example.net</t>
  </si>
  <si>
    <t>Jessica Rodriguez</t>
  </si>
  <si>
    <t>463 Gordon Land
Port Kelly, SD 48731</t>
  </si>
  <si>
    <t>001-283-427-8720x3755</t>
  </si>
  <si>
    <t>ronaldhiggins@example.com</t>
  </si>
  <si>
    <t>Tara Anderson</t>
  </si>
  <si>
    <t>3970 Carl Trail Suite 390
Adamsbury, HI 11722</t>
  </si>
  <si>
    <t>893.458.3973x67676</t>
  </si>
  <si>
    <t>tramirez@example.net</t>
  </si>
  <si>
    <t>Jessica Lawson</t>
  </si>
  <si>
    <t>011 Daniel Street
Hawkinsfort, GA 17679</t>
  </si>
  <si>
    <t>(239)429-5521x7785</t>
  </si>
  <si>
    <t>parkerrobert@example.net</t>
  </si>
  <si>
    <t>William Turner DDS</t>
  </si>
  <si>
    <t>8591 Villanueva Groves
West Billy, KY 34082</t>
  </si>
  <si>
    <t>(619)346-9182x059</t>
  </si>
  <si>
    <t>tinamartinez@example.net</t>
  </si>
  <si>
    <t>Beverly Adams</t>
  </si>
  <si>
    <t>4926 Madison Ways Suite 278
Ronaldland, TX 41001</t>
  </si>
  <si>
    <t>166-623-0651</t>
  </si>
  <si>
    <t>chris04@example.org</t>
  </si>
  <si>
    <t>Stephanie Martinez</t>
  </si>
  <si>
    <t>6000 Harper Lakes Suite 848
New Jessica, MN 92193</t>
  </si>
  <si>
    <t>+1-897-114-8419x50221</t>
  </si>
  <si>
    <t>william57@example.net</t>
  </si>
  <si>
    <t>Jon Jones</t>
  </si>
  <si>
    <t>858 Joy Path
Melissaborough, ID 28564</t>
  </si>
  <si>
    <t>001-691-814-9240x272</t>
  </si>
  <si>
    <t>james98@example.net</t>
  </si>
  <si>
    <t>Connie Richards</t>
  </si>
  <si>
    <t>23418 Heather Burgs
Rossport, HI 00947</t>
  </si>
  <si>
    <t>908.321.7889x298</t>
  </si>
  <si>
    <t>tracy11@example.org</t>
  </si>
  <si>
    <t>Linda Rodriguez</t>
  </si>
  <si>
    <t>Unit 5738 Box 7101
DPO AE 36020</t>
  </si>
  <si>
    <t>001-307-286-6278x067</t>
  </si>
  <si>
    <t>christopher94@example.org</t>
  </si>
  <si>
    <t>Chad Carpenter</t>
  </si>
  <si>
    <t>3602 Larry Plaza Suite 811
North Christopherberg, IL 93652</t>
  </si>
  <si>
    <t>227-256-0722x0766</t>
  </si>
  <si>
    <t>jenniferfowler@example.net</t>
  </si>
  <si>
    <t>William Miranda</t>
  </si>
  <si>
    <t>97867 Kristina Unions Apt. 145
Port Amanda, UT 38083</t>
  </si>
  <si>
    <t>+1-282-742-0746x270</t>
  </si>
  <si>
    <t>jguzman@example.com</t>
  </si>
  <si>
    <t>Samuel Fields</t>
  </si>
  <si>
    <t>Unit 5366 Box 3795
DPO AA 59621</t>
  </si>
  <si>
    <t>+1-205-044-5644x60809</t>
  </si>
  <si>
    <t>kenneth32@example.net</t>
  </si>
  <si>
    <t>Kristin Thompson</t>
  </si>
  <si>
    <t>797 Autumn Lights Apt. 937
East Daniel, AL 74484</t>
  </si>
  <si>
    <t>948-644-4775x439</t>
  </si>
  <si>
    <t>triciaalexander@example.com</t>
  </si>
  <si>
    <t>Mark Richardson</t>
  </si>
  <si>
    <t>Unit 1349 Box 6146
DPO AE 81527</t>
  </si>
  <si>
    <t>001-869-906-7634x9744</t>
  </si>
  <si>
    <t>craigmiller@example.net</t>
  </si>
  <si>
    <t>Theresa Ward</t>
  </si>
  <si>
    <t>811 Austin Row Suite 545
Port Cesar, PA 52575</t>
  </si>
  <si>
    <t>758-161-3496</t>
  </si>
  <si>
    <t>stephensamanda@example.net</t>
  </si>
  <si>
    <t>Beth Gregory</t>
  </si>
  <si>
    <t>562 Klein River
Lake Marieview, NE 54713</t>
  </si>
  <si>
    <t>594-270-8985x790</t>
  </si>
  <si>
    <t>phillipskevin@example.org</t>
  </si>
  <si>
    <t>John Hopkins</t>
  </si>
  <si>
    <t>05241 Johnson Port
North Julia, AL 89545</t>
  </si>
  <si>
    <t>001-985-597-0177x74595</t>
  </si>
  <si>
    <t>tcarney@example.net</t>
  </si>
  <si>
    <t>Joseph Cruz</t>
  </si>
  <si>
    <t>241 John Ridges
New Markshire, WI 79029</t>
  </si>
  <si>
    <t>+1-631-733-1816x3330</t>
  </si>
  <si>
    <t>ireeves@example.com</t>
  </si>
  <si>
    <t>Kristen Harris</t>
  </si>
  <si>
    <t>USNS Scott
FPO AA 17966</t>
  </si>
  <si>
    <t>(266)964-6963</t>
  </si>
  <si>
    <t>sstewart@example.org</t>
  </si>
  <si>
    <t>Katherine Swanson</t>
  </si>
  <si>
    <t>09212 Michael Ville
West Jasonmouth, MT 64635</t>
  </si>
  <si>
    <t>768-492-8172x979</t>
  </si>
  <si>
    <t>zpacheco@example.org</t>
  </si>
  <si>
    <t>Matthew Gonzalez</t>
  </si>
  <si>
    <t>615 Taylor Lock Apt. 089
Jamestown, AR 78108</t>
  </si>
  <si>
    <t>(825)403-7994x639</t>
  </si>
  <si>
    <t>kanealexander@example.com</t>
  </si>
  <si>
    <t>Charles Kennedy</t>
  </si>
  <si>
    <t>50977 Henry Ports
Kathleenhaven, NJ 62804</t>
  </si>
  <si>
    <t>(300)255-3095</t>
  </si>
  <si>
    <t>ecarlson@example.net</t>
  </si>
  <si>
    <t>Kelly Ware</t>
  </si>
  <si>
    <t>63241 Daniel Falls
Robertborough, IA 78875</t>
  </si>
  <si>
    <t>+1-898-619-9463x310</t>
  </si>
  <si>
    <t>michael70@example.net</t>
  </si>
  <si>
    <t>Lindsay Foster</t>
  </si>
  <si>
    <t>414 Edward Ridge
New Ian, WI 45007</t>
  </si>
  <si>
    <t>(223)276-6559</t>
  </si>
  <si>
    <t>lindarobinson@example.net</t>
  </si>
  <si>
    <t>Tim Davis</t>
  </si>
  <si>
    <t>36970 Christopher Junction Apt. 885
West Angela, KS 97556</t>
  </si>
  <si>
    <t>hlewis@example.com</t>
  </si>
  <si>
    <t>George Jones</t>
  </si>
  <si>
    <t>722 John Skyway Suite 029
Anthonyburgh, KS 46707</t>
  </si>
  <si>
    <t>(983)050-1009</t>
  </si>
  <si>
    <t>anthony23@example.net</t>
  </si>
  <si>
    <t>Barry Macdonald</t>
  </si>
  <si>
    <t>04618 Michelle Lakes Suite 693
Lake Jennifer, RI 58537</t>
  </si>
  <si>
    <t>001-984-052-4154</t>
  </si>
  <si>
    <t>davidford@example.org</t>
  </si>
  <si>
    <t>Brenda Lopez</t>
  </si>
  <si>
    <t>02238 Madison Station
North Jasonfort, VA 86396</t>
  </si>
  <si>
    <t>+1-227-136-1173x918</t>
  </si>
  <si>
    <t>michelle15@example.net</t>
  </si>
  <si>
    <t>Michael Jones</t>
  </si>
  <si>
    <t>0540 Albert Isle Apt. 634
West Christianhaven, WA 05332</t>
  </si>
  <si>
    <t>+1-903-883-8662x7497</t>
  </si>
  <si>
    <t>bharrington@example.net</t>
  </si>
  <si>
    <t>Stephen Holt</t>
  </si>
  <si>
    <t>28017 Raymond Keys
East Sheila, HI 60488</t>
  </si>
  <si>
    <t>(402)553-7382</t>
  </si>
  <si>
    <t>judy27@example.com</t>
  </si>
  <si>
    <t>Matthew Dean</t>
  </si>
  <si>
    <t>23200 Davis Crossroad
North Rachelfort, KY 34930</t>
  </si>
  <si>
    <t>626.509.8032x118</t>
  </si>
  <si>
    <t>elizabethmullins@example.org</t>
  </si>
  <si>
    <t>Bradley Warner</t>
  </si>
  <si>
    <t>9911 Luke Coves Apt. 664
South Patrick, NV 68557</t>
  </si>
  <si>
    <t>(517)285-1199</t>
  </si>
  <si>
    <t>jwells@example.com</t>
  </si>
  <si>
    <t>Jessica Stevenson</t>
  </si>
  <si>
    <t>055 Gardner Union Suite 719
North Nicole, MN 78772</t>
  </si>
  <si>
    <t>+1-638-146-3832x363</t>
  </si>
  <si>
    <t>donna88@example.com</t>
  </si>
  <si>
    <t>Adrian Perkins</t>
  </si>
  <si>
    <t>113 Joshua Mall Apt. 238
Cohenborough, WV 43752</t>
  </si>
  <si>
    <t>366.289.0785x1593</t>
  </si>
  <si>
    <t>gdunn@example.org</t>
  </si>
  <si>
    <t>486 Carrie Mission
North Dan, VA 73719</t>
  </si>
  <si>
    <t>+1-822-586-2865x194</t>
  </si>
  <si>
    <t>lkoch@example.com</t>
  </si>
  <si>
    <t>Christy Hayden</t>
  </si>
  <si>
    <t>9154 David Plaza
West Jamestown, SD 95505</t>
  </si>
  <si>
    <t>778.928.0641</t>
  </si>
  <si>
    <t>medwards@example.org</t>
  </si>
  <si>
    <t>Tony Stewart</t>
  </si>
  <si>
    <t>89475 Jill Station Apt. 103
Kellychester, DE 62428</t>
  </si>
  <si>
    <t>+1-656-479-2296x76926</t>
  </si>
  <si>
    <t>owebster@example.net</t>
  </si>
  <si>
    <t>Michael Robinson</t>
  </si>
  <si>
    <t>65542 Bryan Drive Suite 615
Cameronmouth, RI 60452</t>
  </si>
  <si>
    <t>(922)174-3387x7709</t>
  </si>
  <si>
    <t>michelle94@example.org</t>
  </si>
  <si>
    <t>Ms. Pamela Morgan</t>
  </si>
  <si>
    <t>329 Wilson Meadow Suite 825
Lake Betty, WA 38548</t>
  </si>
  <si>
    <t>+1-366-041-4238x2667</t>
  </si>
  <si>
    <t>djacobson@example.org</t>
  </si>
  <si>
    <t>James Lee</t>
  </si>
  <si>
    <t>7657 Rogers Tunnel
Carrfort, MO 35206</t>
  </si>
  <si>
    <t>+1-245-957-9842x20270</t>
  </si>
  <si>
    <t>dawntaylor@example.net</t>
  </si>
  <si>
    <t>Justin Bishop</t>
  </si>
  <si>
    <t>43412 Alexander Lights Apt. 868
Bennettburgh, DC 77983</t>
  </si>
  <si>
    <t>john67@example.com</t>
  </si>
  <si>
    <t>Jorge Ibarra</t>
  </si>
  <si>
    <t>USCGC Horton
FPO AP 92621</t>
  </si>
  <si>
    <t>henry52@example.com</t>
  </si>
  <si>
    <t>Johnny Estrada DDS</t>
  </si>
  <si>
    <t>1413 James Path Suite 857
Rachelview, AL 54862</t>
  </si>
  <si>
    <t>641-805-6286x147</t>
  </si>
  <si>
    <t>timothymerritt@example.com</t>
  </si>
  <si>
    <t>Erik Dominguez</t>
  </si>
  <si>
    <t>Unit 4108 Box 8108
DPO AP 93018</t>
  </si>
  <si>
    <t>(938)547-8875x2851</t>
  </si>
  <si>
    <t>jason06@example.net</t>
  </si>
  <si>
    <t>Debra Schroeder</t>
  </si>
  <si>
    <t>91500 Keith Mountains Apt. 426
Christophertown, DE 35652</t>
  </si>
  <si>
    <t>+1-365-559-3966x704</t>
  </si>
  <si>
    <t>williamsshawn@example.com</t>
  </si>
  <si>
    <t>David Parker</t>
  </si>
  <si>
    <t>034 Edwards Center
Lake Michaeltown, NC 63681</t>
  </si>
  <si>
    <t>(258)908-7704x3309</t>
  </si>
  <si>
    <t>davidmoses@example.net</t>
  </si>
  <si>
    <t>Susan Orozco</t>
  </si>
  <si>
    <t>PSC 1919, Box 3452
APO AE 81429</t>
  </si>
  <si>
    <t>michaelgarcia@example.net</t>
  </si>
  <si>
    <t>Jennifer David</t>
  </si>
  <si>
    <t>120 Jesse Mill Suite 300
Lake Andrew, RI 82651</t>
  </si>
  <si>
    <t>(866)494-0738x74766</t>
  </si>
  <si>
    <t>moorerachel@example.org</t>
  </si>
  <si>
    <t>Jeremy Daniel</t>
  </si>
  <si>
    <t>22135 Bradley Shoals Apt. 563
North Dawn, MN 06990</t>
  </si>
  <si>
    <t>(088)805-5019</t>
  </si>
  <si>
    <t>tylerpadilla@example.org</t>
  </si>
  <si>
    <t>Lucas Drake</t>
  </si>
  <si>
    <t>43907 David Harbor
Patrickmouth, KS 52518</t>
  </si>
  <si>
    <t>665-672-8979x64482</t>
  </si>
  <si>
    <t>bsmith@example.net</t>
  </si>
  <si>
    <t>Christina Davis</t>
  </si>
  <si>
    <t>2415 Whitney Stravenue Apt. 660
West Laurenville, OH 90040</t>
  </si>
  <si>
    <t>275-934-0247x5509</t>
  </si>
  <si>
    <t>andrewcervantes@example.net</t>
  </si>
  <si>
    <t>Ronald Boyd</t>
  </si>
  <si>
    <t>83369 Felicia Alley Suite 711
West Carla, MS 92003</t>
  </si>
  <si>
    <t>983.705.0708x9620</t>
  </si>
  <si>
    <t>lisaallen@example.org</t>
  </si>
  <si>
    <t>Patricia Scott</t>
  </si>
  <si>
    <t>539 Jones Ferry
Wuview, PA 17056</t>
  </si>
  <si>
    <t>061.818.6632x2137</t>
  </si>
  <si>
    <t>robin48@example.net</t>
  </si>
  <si>
    <t>Mrs. Kimberly Johnson MD</t>
  </si>
  <si>
    <t>218 Stephen Ferry Apt. 419
Rodriguezview, AZ 30286</t>
  </si>
  <si>
    <t>(895)602-3417</t>
  </si>
  <si>
    <t>johnnyramirez@example.org</t>
  </si>
  <si>
    <t>Russell Lewis</t>
  </si>
  <si>
    <t>Unit 1336 Box 0588
DPO AP 79135</t>
  </si>
  <si>
    <t>melanie95@example.com</t>
  </si>
  <si>
    <t>Sophia Jarvis</t>
  </si>
  <si>
    <t>9573 Perez Camp Apt. 368
Port Ericamouth, NH 22383</t>
  </si>
  <si>
    <t>207.950.3398x692</t>
  </si>
  <si>
    <t>dsmith@example.org</t>
  </si>
  <si>
    <t>Steven Turner</t>
  </si>
  <si>
    <t>2939 Quinn Flats Suite 487
North Debbieside, AZ 27784</t>
  </si>
  <si>
    <t>(302)488-9507</t>
  </si>
  <si>
    <t>wadechelsea@example.net</t>
  </si>
  <si>
    <t>Alyssa Jenkins</t>
  </si>
  <si>
    <t>4617 Johnston Pines
East Harrymouth, TX 14396</t>
  </si>
  <si>
    <t>378.410.0437x4784</t>
  </si>
  <si>
    <t>kristy64@example.net</t>
  </si>
  <si>
    <t>Chris Reyes</t>
  </si>
  <si>
    <t>871 Allen Hills
South Scott, FL 48650</t>
  </si>
  <si>
    <t>937-815-1334</t>
  </si>
  <si>
    <t>melindagraves@example.org</t>
  </si>
  <si>
    <t>Sergio Bernard</t>
  </si>
  <si>
    <t>04638 Simon Trail Apt. 443
Port Richard, TX 79793</t>
  </si>
  <si>
    <t>943-348-1476x3642</t>
  </si>
  <si>
    <t>klee@example.org</t>
  </si>
  <si>
    <t>Amy Harding</t>
  </si>
  <si>
    <t>55884 West Street
South Richardberg, MT 72556</t>
  </si>
  <si>
    <t>(850)980-3080</t>
  </si>
  <si>
    <t>hollandanthony@example.net</t>
  </si>
  <si>
    <t>Brooke Robinson</t>
  </si>
  <si>
    <t>342 Hayes Forks Suite 003
East Megan, NV 16352</t>
  </si>
  <si>
    <t>(661)865-6779x2544</t>
  </si>
  <si>
    <t>chambersjerry@example.com</t>
  </si>
  <si>
    <t>Stephanie White</t>
  </si>
  <si>
    <t>195 Morgan Stream
South Davidshire, AZ 20105</t>
  </si>
  <si>
    <t>391.963.2746</t>
  </si>
  <si>
    <t>fpineda@example.org</t>
  </si>
  <si>
    <t>Dawn Gutierrez</t>
  </si>
  <si>
    <t>4217 Castro Viaduct
Nicholasstad, TX 70764</t>
  </si>
  <si>
    <t>(658)423-1009</t>
  </si>
  <si>
    <t>melvinmiller@example.org</t>
  </si>
  <si>
    <t>Michele Palmer</t>
  </si>
  <si>
    <t>79753 Fletcher Course Apt. 537
East Ryanstad, AZ 56242</t>
  </si>
  <si>
    <t>582-857-9890x60913</t>
  </si>
  <si>
    <t>christensenkristen@example.com</t>
  </si>
  <si>
    <t>Timothy Vargas</t>
  </si>
  <si>
    <t>53326 Johnson Ville
Lake Vincentbury, IA 69219</t>
  </si>
  <si>
    <t>stephenadams@example.org</t>
  </si>
  <si>
    <t>Randy Smith</t>
  </si>
  <si>
    <t>20049 Hill Manors
West Johnside, HI 70348</t>
  </si>
  <si>
    <t>(244)028-4972x83139</t>
  </si>
  <si>
    <t>danielle22@example.com</t>
  </si>
  <si>
    <t>Wayne Evans</t>
  </si>
  <si>
    <t>711 Richardson Neck
New Elizabeth, GA 56853</t>
  </si>
  <si>
    <t>(964)149-6730x727</t>
  </si>
  <si>
    <t>lharris@example.net</t>
  </si>
  <si>
    <t>Richard Melendez</t>
  </si>
  <si>
    <t>425 Rivera Isle
Castillofort, MN 50614</t>
  </si>
  <si>
    <t>687-693-4948x1643</t>
  </si>
  <si>
    <t>john02@example.net</t>
  </si>
  <si>
    <t>Scott Holland</t>
  </si>
  <si>
    <t>61856 Horn Divide Suite 117
East Daniel, DE 54731</t>
  </si>
  <si>
    <t>swalsh@example.org</t>
  </si>
  <si>
    <t>Tracy Franco</t>
  </si>
  <si>
    <t>3313 Douglas Rue
South Nicole, OR 37096</t>
  </si>
  <si>
    <t>515.604.5777x6079</t>
  </si>
  <si>
    <t>christopher91@example.org</t>
  </si>
  <si>
    <t>Corey Rush</t>
  </si>
  <si>
    <t>89210 Johnson Centers Suite 090
North Patrickside, DE 39056</t>
  </si>
  <si>
    <t>415.443.5785</t>
  </si>
  <si>
    <t>laura55@example.org</t>
  </si>
  <si>
    <t>Clifford Carlson</t>
  </si>
  <si>
    <t>46369 Kevin Isle
Guerraburgh, AR 90374</t>
  </si>
  <si>
    <t>057.779.2840x62079</t>
  </si>
  <si>
    <t>jillian86@example.net</t>
  </si>
  <si>
    <t>Jeffery Thomas</t>
  </si>
  <si>
    <t>4134 Dixon Motorway
Port Karenfurt, IA 40464</t>
  </si>
  <si>
    <t>214-132-7236x260</t>
  </si>
  <si>
    <t>stacythomas@example.net</t>
  </si>
  <si>
    <t>Deborah Giles</t>
  </si>
  <si>
    <t>854 Wayne Mews
Powersmouth, NV 24838</t>
  </si>
  <si>
    <t>+1-939-830-0955x246</t>
  </si>
  <si>
    <t>jocelynjohnson@example.com</t>
  </si>
  <si>
    <t>Jennifer Perez</t>
  </si>
  <si>
    <t>918 Lyons Spurs
Troyhaven, TX 55791</t>
  </si>
  <si>
    <t>529-715-8703x973</t>
  </si>
  <si>
    <t>kperez@example.net</t>
  </si>
  <si>
    <t>Christopher Holmes</t>
  </si>
  <si>
    <t>57213 Moreno Forks Suite 396
Martinview, MS 21468</t>
  </si>
  <si>
    <t>001-843-021-8448x62225</t>
  </si>
  <si>
    <t>marcus81@example.org</t>
  </si>
  <si>
    <t>Kenneth Martin</t>
  </si>
  <si>
    <t>96199 Sara Point Apt. 486
Williamsside, SD 17868</t>
  </si>
  <si>
    <t>gonzalezmichael@example.org</t>
  </si>
  <si>
    <t>Meagan Wells</t>
  </si>
  <si>
    <t>63444 Kidd Centers
Turnerborough, KS 33436</t>
  </si>
  <si>
    <t>+1-475-317-0196x41694</t>
  </si>
  <si>
    <t>youngkatrina@example.com</t>
  </si>
  <si>
    <t>Gregory Thomas</t>
  </si>
  <si>
    <t>7560 Clark Summit Suite 973
North Sandyborough, ND 05692</t>
  </si>
  <si>
    <t>306.150.4969x6707</t>
  </si>
  <si>
    <t>bradleysmith@example.net</t>
  </si>
  <si>
    <t>Catherine Taylor</t>
  </si>
  <si>
    <t>20395 Bailey Mission
Port Deborahton, DE 27204</t>
  </si>
  <si>
    <t>amanda51@example.org</t>
  </si>
  <si>
    <t>Timothy Cooper</t>
  </si>
  <si>
    <t>PSC 0470, Box 4763
APO AE 86207</t>
  </si>
  <si>
    <t>(239)782-5405x3169</t>
  </si>
  <si>
    <t>brendamitchell@example.com</t>
  </si>
  <si>
    <t>Andrea Rios</t>
  </si>
  <si>
    <t>11782 Kenneth Stream
Camposshire, AZ 71796</t>
  </si>
  <si>
    <t>844-291-9161</t>
  </si>
  <si>
    <t>yallen@example.com</t>
  </si>
  <si>
    <t>Thomas Green</t>
  </si>
  <si>
    <t>47855 Daniel Squares
South Shannonfort, WI 23485</t>
  </si>
  <si>
    <t>001-078-044-9555x70678</t>
  </si>
  <si>
    <t>smithchad@example.net</t>
  </si>
  <si>
    <t>Colleen Mcmillan</t>
  </si>
  <si>
    <t>7218 Booker Pine Apt. 715
Geraldport, MD 24367</t>
  </si>
  <si>
    <t>samuelclark@example.net</t>
  </si>
  <si>
    <t>Hayden Williams</t>
  </si>
  <si>
    <t>49738 Patrick Course
Kimburgh, OK 72577</t>
  </si>
  <si>
    <t>977-990-1991x50654</t>
  </si>
  <si>
    <t>gtownsend@example.com</t>
  </si>
  <si>
    <t>Carolyn Tucker</t>
  </si>
  <si>
    <t>09829 Angel Bridge Apt. 397
Joshuafurt, GA 08191</t>
  </si>
  <si>
    <t>(016)940-8737</t>
  </si>
  <si>
    <t>michael48@example.net</t>
  </si>
  <si>
    <t>Kathryn Gonzales DDS</t>
  </si>
  <si>
    <t>638 Eric Shoals Apt. 760
North Misty, ME 22695</t>
  </si>
  <si>
    <t>(835)955-9449x251</t>
  </si>
  <si>
    <t>angela21@example.org</t>
  </si>
  <si>
    <t>Edwin Wagner</t>
  </si>
  <si>
    <t>2732 Obrien Rapid
Jesseshire, MI 44402</t>
  </si>
  <si>
    <t>(849)689-3242x9373</t>
  </si>
  <si>
    <t>ejones@example.net</t>
  </si>
  <si>
    <t>Matthew Martinez</t>
  </si>
  <si>
    <t>Unit 5669 Box 4568
DPO AE 18529</t>
  </si>
  <si>
    <t>(810)269-8934</t>
  </si>
  <si>
    <t>byrdbrian@example.org</t>
  </si>
  <si>
    <t>John James</t>
  </si>
  <si>
    <t>2258 William Estates Suite 147
West Meredithstad, AL 67766</t>
  </si>
  <si>
    <t>298-347-8292x086</t>
  </si>
  <si>
    <t>camachojesse@example.com</t>
  </si>
  <si>
    <t>Raymond Knox</t>
  </si>
  <si>
    <t>79578 Thomas Landing
Wrighttown, SC 24586</t>
  </si>
  <si>
    <t>175.773.6702</t>
  </si>
  <si>
    <t>thorntonharold@example.org</t>
  </si>
  <si>
    <t>Michael Andersen</t>
  </si>
  <si>
    <t>217 Williams River
Jeremyport, LA 75689</t>
  </si>
  <si>
    <t>741.282.5306x0305</t>
  </si>
  <si>
    <t>rachaelschneider@example.org</t>
  </si>
  <si>
    <t>308 Bruce Way Apt. 912
New Josephfurt, TX 27345</t>
  </si>
  <si>
    <t>(961)363-7626x6333</t>
  </si>
  <si>
    <t>johngomez@example.net</t>
  </si>
  <si>
    <t>Danny Fletcher PhD</t>
  </si>
  <si>
    <t>747 Petty Unions
Ryanchester, OH 89708</t>
  </si>
  <si>
    <t>rileysavage@example.net</t>
  </si>
  <si>
    <t>Betty Myers</t>
  </si>
  <si>
    <t>51499 Michael Manor
Barkerport, NE 03864</t>
  </si>
  <si>
    <t>(263)211-5354x6743</t>
  </si>
  <si>
    <t>huertaevan@example.org</t>
  </si>
  <si>
    <t>Andrew Stephens</t>
  </si>
  <si>
    <t>89379 Snyder View Apt. 691
Lake Melissa, OR 39362</t>
  </si>
  <si>
    <t>+1-798-718-0282x8898</t>
  </si>
  <si>
    <t>patrick84@example.org</t>
  </si>
  <si>
    <t>Terry Medina</t>
  </si>
  <si>
    <t>8240 Campbell Corners
Fosterstad, DC 30274</t>
  </si>
  <si>
    <t>875.403.7981x9492</t>
  </si>
  <si>
    <t>kimberly07@example.net</t>
  </si>
  <si>
    <t>William Wall</t>
  </si>
  <si>
    <t>641 Keith Curve
Hollandside, RI 34219</t>
  </si>
  <si>
    <t>001-028-817-8478</t>
  </si>
  <si>
    <t>nbutler@example.org</t>
  </si>
  <si>
    <t>Alan Sutton</t>
  </si>
  <si>
    <t>481 Michelle Mall Apt. 828
Annaton, WV 22201</t>
  </si>
  <si>
    <t>310-045-4214</t>
  </si>
  <si>
    <t>kgonzalez@example.org</t>
  </si>
  <si>
    <t>10371 Angela Branch
Barryside, ND 01246</t>
  </si>
  <si>
    <t>001-979-263-1612</t>
  </si>
  <si>
    <t>calhounjamie@example.net</t>
  </si>
  <si>
    <t>Gregory Valenzuela</t>
  </si>
  <si>
    <t>51992 Brian Isle Apt. 652
Lake Crystalfurt, NH 51561</t>
  </si>
  <si>
    <t>634-728-2300x8122</t>
  </si>
  <si>
    <t>bishoperica@example.com</t>
  </si>
  <si>
    <t>Adam Daniels</t>
  </si>
  <si>
    <t>12290 Holder Park Apt. 801
East Markberg, NJ 50996</t>
  </si>
  <si>
    <t>001-371-180-5141x754</t>
  </si>
  <si>
    <t>petersonkayla@example.com</t>
  </si>
  <si>
    <t>Debbie Taylor</t>
  </si>
  <si>
    <t>9729 Larry Mews
New Carol, MN 97451</t>
  </si>
  <si>
    <t>(045)260-3143x85478</t>
  </si>
  <si>
    <t>jamesphillips@example.org</t>
  </si>
  <si>
    <t>53783 Meyer Mall Suite 815
New Jessicafurt, FL 30934</t>
  </si>
  <si>
    <t>001-355-821-4322x2700</t>
  </si>
  <si>
    <t>richardthomas@example.com</t>
  </si>
  <si>
    <t>Stephen Jackson</t>
  </si>
  <si>
    <t>3807 Denise Plain
Juanburgh, AR 39600</t>
  </si>
  <si>
    <t>403-912-6060x5436</t>
  </si>
  <si>
    <t>perezapril@example.com</t>
  </si>
  <si>
    <t>Samantha Meadows</t>
  </si>
  <si>
    <t>4008 Paula Drive
Elizabethbury, LA 79809</t>
  </si>
  <si>
    <t>908.137.2825x63621</t>
  </si>
  <si>
    <t>mitchellchristopher@example.com</t>
  </si>
  <si>
    <t>Thomas Li</t>
  </si>
  <si>
    <t>9973 Michael Club
Nicholasfurt, NY 26917</t>
  </si>
  <si>
    <t>791.146.6294x922</t>
  </si>
  <si>
    <t>gibsoncheryl@example.org</t>
  </si>
  <si>
    <t>James Dalton</t>
  </si>
  <si>
    <t>2403 Leonard Fork Suite 279
Larsenbury, OH 86389</t>
  </si>
  <si>
    <t>001-494-193-1050x0311</t>
  </si>
  <si>
    <t>james22@example.org</t>
  </si>
  <si>
    <t>Rebecca Williams</t>
  </si>
  <si>
    <t>1746 Thomas Brooks Apt. 256
Lake Meganhaven, MT 93703</t>
  </si>
  <si>
    <t>+1-109-533-9961x9693</t>
  </si>
  <si>
    <t>garciajimmy@example.com</t>
  </si>
  <si>
    <t>Rebecca Davis</t>
  </si>
  <si>
    <t>3620 Kenneth Station Suite 185
East Stephenville, CT 84278</t>
  </si>
  <si>
    <t>+1-154-974-0972x0579</t>
  </si>
  <si>
    <t>stephanieerickson@example.org</t>
  </si>
  <si>
    <t>Nicole Sullivan</t>
  </si>
  <si>
    <t>8996 Thomas Island
Samuelville, AR 47729</t>
  </si>
  <si>
    <t>955.959.7521x724</t>
  </si>
  <si>
    <t>sharpamanda@example.com</t>
  </si>
  <si>
    <t>Abigail Norris</t>
  </si>
  <si>
    <t>44366 Kristina Brooks
Sparksborough, CA 21564</t>
  </si>
  <si>
    <t>589-935-0307</t>
  </si>
  <si>
    <t>dmurphy@example.net</t>
  </si>
  <si>
    <t>Jackson Phillips</t>
  </si>
  <si>
    <t>141 Christian Cape Suite 775
Timothychester, OR 08454</t>
  </si>
  <si>
    <t>341-258-7548</t>
  </si>
  <si>
    <t>jasonbishop@example.net</t>
  </si>
  <si>
    <t>Amy Mcfarland</t>
  </si>
  <si>
    <t>5593 Jo Summit
Monicaberg, OR 72915</t>
  </si>
  <si>
    <t>+1-125-357-2333x538</t>
  </si>
  <si>
    <t>jennifersanchez@example.com</t>
  </si>
  <si>
    <t>Amanda Hudson</t>
  </si>
  <si>
    <t>260 Katelyn Keys Suite 268
Gonzaleztown, CT 65129</t>
  </si>
  <si>
    <t>(677)339-6986</t>
  </si>
  <si>
    <t>vanessabush@example.org</t>
  </si>
  <si>
    <t>Michael Miller</t>
  </si>
  <si>
    <t>48366 Thomas Flat Apt. 569
Russelltown, MI 13988</t>
  </si>
  <si>
    <t>+1-062-672-1444x48270</t>
  </si>
  <si>
    <t>fwilliams@example.org</t>
  </si>
  <si>
    <t>Katie Hart</t>
  </si>
  <si>
    <t>PSC 3963, Box 8823
APO AE 08227</t>
  </si>
  <si>
    <t>001-225-696-8655</t>
  </si>
  <si>
    <t>pamelabauer@example.com</t>
  </si>
  <si>
    <t>Christopher Perez</t>
  </si>
  <si>
    <t>60898 Alvarado Lodge
Elizabethview, MI 98568</t>
  </si>
  <si>
    <t>wilsondustin@example.com</t>
  </si>
  <si>
    <t>Jason Oliver</t>
  </si>
  <si>
    <t>109 Black Courts
North Jennifer, FL 18543</t>
  </si>
  <si>
    <t>467-676-7142</t>
  </si>
  <si>
    <t>skinnerzachary@example.org</t>
  </si>
  <si>
    <t>Cory Roberts</t>
  </si>
  <si>
    <t>25337 Mathis Avenue
New Shelley, OR 46404</t>
  </si>
  <si>
    <t>fitzpatrickjill@example.org</t>
  </si>
  <si>
    <t>Renee Castro</t>
  </si>
  <si>
    <t>39596 Allen Square Suite 299
East Yvonnechester, AL 06412</t>
  </si>
  <si>
    <t>(628)897-5394x55093</t>
  </si>
  <si>
    <t>pennyfarmer@example.net</t>
  </si>
  <si>
    <t>Aaron Turner</t>
  </si>
  <si>
    <t>0858 Janet Turnpike
Josephborough, NH 17090</t>
  </si>
  <si>
    <t>(433)647-1130x4186</t>
  </si>
  <si>
    <t>rhonda90@example.net</t>
  </si>
  <si>
    <t>Patrick Wilson</t>
  </si>
  <si>
    <t>9925 Richard Way
East Tiffanyside, SD 57929</t>
  </si>
  <si>
    <t>+1-586-445-7601x63423</t>
  </si>
  <si>
    <t>patricknichols@example.org</t>
  </si>
  <si>
    <t>Brian Patterson</t>
  </si>
  <si>
    <t>092 Julie Station Suite 138
North Crystalmouth, VA 98787</t>
  </si>
  <si>
    <t>wolfsara@example.org</t>
  </si>
  <si>
    <t>Jesus Rogers</t>
  </si>
  <si>
    <t>7996 Frazier Stravenue Suite 457
South Amandafurt, OR 31796</t>
  </si>
  <si>
    <t>gmason@example.net</t>
  </si>
  <si>
    <t>Christina Burton</t>
  </si>
  <si>
    <t>554 Pearson Neck
North Jamesfort, WI 77556</t>
  </si>
  <si>
    <t>(233)094-4387x9968</t>
  </si>
  <si>
    <t>michelle07@example.net</t>
  </si>
  <si>
    <t>Jared Henry</t>
  </si>
  <si>
    <t>22742 Martin Plaza Apt. 818
Lucasborough, LA 24156</t>
  </si>
  <si>
    <t>(477)624-3823</t>
  </si>
  <si>
    <t>dennisgrant@example.org</t>
  </si>
  <si>
    <t>John Galvan</t>
  </si>
  <si>
    <t>383 Leslie Walks Apt. 593
Bensonburgh, CT 18966</t>
  </si>
  <si>
    <t>(802)535-2883x2347</t>
  </si>
  <si>
    <t>wrightkiara@example.com</t>
  </si>
  <si>
    <t>Lindsey Irwin</t>
  </si>
  <si>
    <t>51707 Megan Inlet Suite 103
Samanthahaven, UT 03730</t>
  </si>
  <si>
    <t>Donna Nguyen</t>
  </si>
  <si>
    <t>USCGC Gomez
FPO AA 08538</t>
  </si>
  <si>
    <t>429-915-5187x504</t>
  </si>
  <si>
    <t>xowen@example.org</t>
  </si>
  <si>
    <t>Cameron Wilson</t>
  </si>
  <si>
    <t>880 Katelyn Keys
Evanston, VA 55366</t>
  </si>
  <si>
    <t>cynthia13@example.org</t>
  </si>
  <si>
    <t>Jason Erickson</t>
  </si>
  <si>
    <t>3349 Nelson Burg
Carlsonborough, OK 23617</t>
  </si>
  <si>
    <t>joseph91@example.org</t>
  </si>
  <si>
    <t>James Hernandez</t>
  </si>
  <si>
    <t>036 Cobb Trail Suite 015
Davidberg, MT 98423</t>
  </si>
  <si>
    <t>364.661.3239</t>
  </si>
  <si>
    <t>olong@example.net</t>
  </si>
  <si>
    <t>Billy Powers</t>
  </si>
  <si>
    <t>10384 Wolfe Wall
Lake Coreyberg, WY 07466</t>
  </si>
  <si>
    <t>540-215-7989x498</t>
  </si>
  <si>
    <t>knappricky@example.org</t>
  </si>
  <si>
    <t>Samuel Molina</t>
  </si>
  <si>
    <t>6357 Justin Greens Apt. 129
Garzaview, KS 97777</t>
  </si>
  <si>
    <t>001-913-750-0407x822</t>
  </si>
  <si>
    <t>jlopez@example.com</t>
  </si>
  <si>
    <t>347 Carter Manor Apt. 712
Wallaceborough, VT 38310</t>
  </si>
  <si>
    <t>annolsen@example.net</t>
  </si>
  <si>
    <t>Mr. James Stephens</t>
  </si>
  <si>
    <t>61643 Valenzuela Hills
Harveystad, VT 64552</t>
  </si>
  <si>
    <t>001-699-160-2663x6803</t>
  </si>
  <si>
    <t>julia07@example.org</t>
  </si>
  <si>
    <t>Renee Campbell</t>
  </si>
  <si>
    <t>USNV Becker
FPO AE 27041</t>
  </si>
  <si>
    <t>kenneth91@example.net</t>
  </si>
  <si>
    <t>Anthony Kennedy</t>
  </si>
  <si>
    <t>89159 Cooke Crossing
Hansenfurt, LA 90166</t>
  </si>
  <si>
    <t>+1-364-809-2795x9876</t>
  </si>
  <si>
    <t>rdelacruz@example.net</t>
  </si>
  <si>
    <t>Adrian Wilkins</t>
  </si>
  <si>
    <t>1181 Erin Lock Apt. 158
East Jessicahaven, NY 34546</t>
  </si>
  <si>
    <t>465.717.8024x76718</t>
  </si>
  <si>
    <t>rsingh@example.org</t>
  </si>
  <si>
    <t>Kristi Barnes</t>
  </si>
  <si>
    <t>40807 Smith Grove Apt. 844
Port David, RI 43939</t>
  </si>
  <si>
    <t>+1-429-890-3323x0486</t>
  </si>
  <si>
    <t>jeffreyfowler@example.com</t>
  </si>
  <si>
    <t>Haley Carter</t>
  </si>
  <si>
    <t>407 Clay Union
Sarahview, HI 40847</t>
  </si>
  <si>
    <t>710-249-9964</t>
  </si>
  <si>
    <t>warrenstephanie@example.net</t>
  </si>
  <si>
    <t>Sharon Hernandez</t>
  </si>
  <si>
    <t>748 Christopher Shore Suite 313
Nguyentown, ID 41438</t>
  </si>
  <si>
    <t>359-439-0491</t>
  </si>
  <si>
    <t>michelegreene@example.com</t>
  </si>
  <si>
    <t>Carolyn Fisher</t>
  </si>
  <si>
    <t>2249 Colleen Club Suite 409
Jonesfurt, IN 98527</t>
  </si>
  <si>
    <t>841-517-0094</t>
  </si>
  <si>
    <t>williamhernandez@example.org</t>
  </si>
  <si>
    <t>591 Cochran Junction Apt. 028
Eatonfort, CA 03095</t>
  </si>
  <si>
    <t>michaelrose@example.org</t>
  </si>
  <si>
    <t>Russell Stewart</t>
  </si>
  <si>
    <t>USNS Ferguson
FPO AP 70127</t>
  </si>
  <si>
    <t>700-718-2660</t>
  </si>
  <si>
    <t>simsregina@example.net</t>
  </si>
  <si>
    <t>Crystal Sims</t>
  </si>
  <si>
    <t>32352 Ross Fork
North Kelly, DC 73974</t>
  </si>
  <si>
    <t>(919)910-2957x39656</t>
  </si>
  <si>
    <t>mcbridesydney@example.com</t>
  </si>
  <si>
    <t>Joe Hunter</t>
  </si>
  <si>
    <t>490 Johnson Curve
South Kelli, TN 44348</t>
  </si>
  <si>
    <t>825-958-3420x6755</t>
  </si>
  <si>
    <t>christopher27@example.net</t>
  </si>
  <si>
    <t>James White</t>
  </si>
  <si>
    <t>32268 Jackson Fall Suite 794
Amyview, VA 94139</t>
  </si>
  <si>
    <t>892-164-4080x91524</t>
  </si>
  <si>
    <t>paulapayne@example.com</t>
  </si>
  <si>
    <t>Vanessa Schultz</t>
  </si>
  <si>
    <t>4587 Cunningham Freeway Suite 478
Charlesburgh, MT 98002</t>
  </si>
  <si>
    <t>001-838-160-5489</t>
  </si>
  <si>
    <t>patrick96@example.org</t>
  </si>
  <si>
    <t>Lauren Stewart</t>
  </si>
  <si>
    <t>75977 Wilkerson Isle
East Caitlin, MN 90009</t>
  </si>
  <si>
    <t>762.717.5992x4612</t>
  </si>
  <si>
    <t>scottnicholas@example.net</t>
  </si>
  <si>
    <t>274 Ryan Villages
Bennettfort, MA 90048</t>
  </si>
  <si>
    <t>001-876-303-6611x7949</t>
  </si>
  <si>
    <t>anna13@example.net</t>
  </si>
  <si>
    <t>Mr. Brandon Powers</t>
  </si>
  <si>
    <t>385 Carpenter Extension Suite 033
North Michaelatown, MN 99617</t>
  </si>
  <si>
    <t>624-912-7866x660</t>
  </si>
  <si>
    <t>hallrussell@example.com</t>
  </si>
  <si>
    <t>Brenda Garcia</t>
  </si>
  <si>
    <t>144 Ryan Canyon
North Christinaside, CA 15460</t>
  </si>
  <si>
    <t>001-313-058-8043x755</t>
  </si>
  <si>
    <t>sellerslorraine@example.net</t>
  </si>
  <si>
    <t>Mr. Robert Stewart</t>
  </si>
  <si>
    <t>9442 Justin Villages Suite 412
Port Suzannetown, WV 93178</t>
  </si>
  <si>
    <t>andrewmcdowell@example.net</t>
  </si>
  <si>
    <t>Kayla Perry</t>
  </si>
  <si>
    <t>51116 Ann Manors
Hilltown, MS 41589</t>
  </si>
  <si>
    <t>778-963-5929x79441</t>
  </si>
  <si>
    <t>kempkaren@example.com</t>
  </si>
  <si>
    <t>Aaron West</t>
  </si>
  <si>
    <t>3974 Scott Radial
East Patriciaborough, LA 29090</t>
  </si>
  <si>
    <t>001-524-586-5535x9777</t>
  </si>
  <si>
    <t>briana52@example.net</t>
  </si>
  <si>
    <t>Priscilla Garcia</t>
  </si>
  <si>
    <t>1125 Pratt Trafficway
Kellyland, MT 55346</t>
  </si>
  <si>
    <t>(893)553-0251x978</t>
  </si>
  <si>
    <t>lawrencewalker@example.org</t>
  </si>
  <si>
    <t>Patricia Collins</t>
  </si>
  <si>
    <t>3080 Curtis Mall
Port Danielstad, HI 92369</t>
  </si>
  <si>
    <t>001-376-253-5706x007</t>
  </si>
  <si>
    <t>catherine67@example.org</t>
  </si>
  <si>
    <t>Timothy Collier</t>
  </si>
  <si>
    <t>3169 Wells Forks Suite 196
Feliciaville, OR 71686</t>
  </si>
  <si>
    <t>(531)624-3652x51901</t>
  </si>
  <si>
    <t>hardystephanie@example.org</t>
  </si>
  <si>
    <t>405 Barbara Court Suite 712
Loganside, IA 40835</t>
  </si>
  <si>
    <t>(632)912-9055x818</t>
  </si>
  <si>
    <t>thardy@example.org</t>
  </si>
  <si>
    <t>Eric Simmons</t>
  </si>
  <si>
    <t>Unit 0764 Box 6845
DPO AA 90604</t>
  </si>
  <si>
    <t>758-504-2641x4737</t>
  </si>
  <si>
    <t>jennifer15@example.com</t>
  </si>
  <si>
    <t>Emily Wilkinson</t>
  </si>
  <si>
    <t>678 Evans Fall
Richardton, HI 49478</t>
  </si>
  <si>
    <t>044-038-4564</t>
  </si>
  <si>
    <t>zbray@example.com</t>
  </si>
  <si>
    <t>Heather Griffith</t>
  </si>
  <si>
    <t>21384 Fernandez Road
Lake Tommyburgh, CA 14432</t>
  </si>
  <si>
    <t>478.039.2361x72256</t>
  </si>
  <si>
    <t>vazquezcassandra@example.org</t>
  </si>
  <si>
    <t>Kristin Smith</t>
  </si>
  <si>
    <t>Unit 3493 Box 9166
DPO AP 56172</t>
  </si>
  <si>
    <t>305.188.8799</t>
  </si>
  <si>
    <t>wheelerjoshua@example.com</t>
  </si>
  <si>
    <t>Kirsten Curtis</t>
  </si>
  <si>
    <t>92633 Conrad Bypass
West Joseph, NM 21504</t>
  </si>
  <si>
    <t>(274)679-7609x82682</t>
  </si>
  <si>
    <t>dlewis@example.com</t>
  </si>
  <si>
    <t>Morgan King</t>
  </si>
  <si>
    <t>5663 Benjamin Highway Suite 402
Lake John, UT 33442</t>
  </si>
  <si>
    <t>001-460-664-5013x129</t>
  </si>
  <si>
    <t>xlucero@example.org</t>
  </si>
  <si>
    <t>13568 Keith Estates
Anthonybury, AL 14890</t>
  </si>
  <si>
    <t>001-881-836-1618x2700</t>
  </si>
  <si>
    <t>georgewilliamson@example.com</t>
  </si>
  <si>
    <t>Jeff Kennedy</t>
  </si>
  <si>
    <t>8019 Lee Brook
Lake Sean, NH 44007</t>
  </si>
  <si>
    <t>+1-462-166-3003x2643</t>
  </si>
  <si>
    <t>charlescalderon@example.net</t>
  </si>
  <si>
    <t>Anthony Copeland</t>
  </si>
  <si>
    <t>58135 Fields Points
Lake Cindy, NV 87800</t>
  </si>
  <si>
    <t>(225)700-6564x10436</t>
  </si>
  <si>
    <t>montgomerytaylor@example.net</t>
  </si>
  <si>
    <t>David Davidson</t>
  </si>
  <si>
    <t>1824 Diane Alley
Bonillaland, IA 62022</t>
  </si>
  <si>
    <t>allisonferguson@example.org</t>
  </si>
  <si>
    <t>Kathleen Velasquez</t>
  </si>
  <si>
    <t>05874 Lisa Village
Joelbury, FL 09865</t>
  </si>
  <si>
    <t>226-615-2436x479</t>
  </si>
  <si>
    <t>margaret91@example.com</t>
  </si>
  <si>
    <t>William Walker</t>
  </si>
  <si>
    <t>28961 Calhoun Villages
Port Brianfurt, WV 42202</t>
  </si>
  <si>
    <t>185-896-1689x23056</t>
  </si>
  <si>
    <t>roseharris@example.com</t>
  </si>
  <si>
    <t>Erica Mckinney</t>
  </si>
  <si>
    <t>72171 Farley Via Suite 769
Johnsonhaven, NC 80248</t>
  </si>
  <si>
    <t>+1-410-596-4025x1559</t>
  </si>
  <si>
    <t>parkerjonathon@example.org</t>
  </si>
  <si>
    <t>Debbie Smith</t>
  </si>
  <si>
    <t>Unit 0446 Box 2509
DPO AP 01001</t>
  </si>
  <si>
    <t>001-805-241-6479x488</t>
  </si>
  <si>
    <t>sandra69@example.com</t>
  </si>
  <si>
    <t>Jimmy Perry</t>
  </si>
  <si>
    <t>99718 Lucas Ramp
New Lindseyville, WI 28810</t>
  </si>
  <si>
    <t>046.769.2902x086</t>
  </si>
  <si>
    <t>bradyelizabeth@example.org</t>
  </si>
  <si>
    <t>Shannon Burnett</t>
  </si>
  <si>
    <t>90588 William Inlet Apt. 852
Port Richardfurt, MO 37449</t>
  </si>
  <si>
    <t>318.188.8143x52951</t>
  </si>
  <si>
    <t>chad34@example.com</t>
  </si>
  <si>
    <t>Joshua Solomon PhD</t>
  </si>
  <si>
    <t>1330 Haynes Village Suite 013
North Caitlin, AZ 82136</t>
  </si>
  <si>
    <t>279.186.2154x297</t>
  </si>
  <si>
    <t>qharris@example.org</t>
  </si>
  <si>
    <t>Matthew Walters</t>
  </si>
  <si>
    <t>60164 Johnson Ferry
Gloverborough, NM 67415</t>
  </si>
  <si>
    <t>490.297.8799x921</t>
  </si>
  <si>
    <t>burnsgregory@example.net</t>
  </si>
  <si>
    <t>Meagan Poole</t>
  </si>
  <si>
    <t>152 Wilson Trafficway Apt. 163
Perryland, UT 63968</t>
  </si>
  <si>
    <t>001-121-647-4936</t>
  </si>
  <si>
    <t>crystal59@example.net</t>
  </si>
  <si>
    <t>Harry Gould</t>
  </si>
  <si>
    <t>0032 John Knoll Apt. 286
Jamesburgh, AR 01308</t>
  </si>
  <si>
    <t>001-866-218-7911x528</t>
  </si>
  <si>
    <t>cochranamy@example.com</t>
  </si>
  <si>
    <t>Brittany Delgado</t>
  </si>
  <si>
    <t>4430 Henderson Canyon
South Aprilberg, AK 22537</t>
  </si>
  <si>
    <t>(838)160-9028x73283</t>
  </si>
  <si>
    <t>ethomas@example.net</t>
  </si>
  <si>
    <t>Nancy Pittman</t>
  </si>
  <si>
    <t>58821 Cody Trail
Bakerbury, MO 04884</t>
  </si>
  <si>
    <t>+1-858-675-6552x933</t>
  </si>
  <si>
    <t>brenttaylor@example.net</t>
  </si>
  <si>
    <t>Dominic Jackson</t>
  </si>
  <si>
    <t>98927 Rivera Mall
South David, IN 49799</t>
  </si>
  <si>
    <t>mclaughlinpaul@example.net</t>
  </si>
  <si>
    <t>Jose Wallace</t>
  </si>
  <si>
    <t>23923 Mcgee Tunnel Suite 789
Port Billy, MD 20978</t>
  </si>
  <si>
    <t>336-565-4957x8979</t>
  </si>
  <si>
    <t>william21@example.net</t>
  </si>
  <si>
    <t>Alexis Williams</t>
  </si>
  <si>
    <t>289 Fleming Grove Apt. 529
Jameston, NH 82591</t>
  </si>
  <si>
    <t>+1-272-696-7845x6506</t>
  </si>
  <si>
    <t>arodriguez@example.org</t>
  </si>
  <si>
    <t>Justin Phillips</t>
  </si>
  <si>
    <t>63778 Lopez Ford
Tranbury, NJ 02465</t>
  </si>
  <si>
    <t>820.294.8589x741</t>
  </si>
  <si>
    <t>trojas@example.com</t>
  </si>
  <si>
    <t>Cynthia Schultz</t>
  </si>
  <si>
    <t>04974 Lee Squares Suite 384
Robinsonfurt, ME 10117</t>
  </si>
  <si>
    <t>ecarter@example.com</t>
  </si>
  <si>
    <t>Henry Mendoza</t>
  </si>
  <si>
    <t>32748 Morgan Parks Suite 475
East Robert, MT 91295</t>
  </si>
  <si>
    <t>008-778-8399x667</t>
  </si>
  <si>
    <t>meghan11@example.net</t>
  </si>
  <si>
    <t>Willie Stephens</t>
  </si>
  <si>
    <t>554 Jackson Valley Apt. 045
Sarahtown, PA 99468</t>
  </si>
  <si>
    <t>schwartzscott@example.com</t>
  </si>
  <si>
    <t>Christina Brown</t>
  </si>
  <si>
    <t>Unit 0154 Box 4934
DPO AE 74555</t>
  </si>
  <si>
    <t>616.707.6059x88449</t>
  </si>
  <si>
    <t>robert46@example.com</t>
  </si>
  <si>
    <t>Angela Green</t>
  </si>
  <si>
    <t>PSC 1854, Box 2442
APO AA 88547</t>
  </si>
  <si>
    <t>(259)211-0251x45010</t>
  </si>
  <si>
    <t>helliott@example.net</t>
  </si>
  <si>
    <t>Elizabeth Ryan</t>
  </si>
  <si>
    <t>853 Cook Springs Apt. 721
Davidmouth, TN 04010</t>
  </si>
  <si>
    <t>victoria16@example.com</t>
  </si>
  <si>
    <t>Ms. Emily Allen MD</t>
  </si>
  <si>
    <t>669 Evan Corner Apt. 059
Jasonchester, NJ 01962</t>
  </si>
  <si>
    <t>+1-577-259-2536x4151</t>
  </si>
  <si>
    <t>katie92@example.org</t>
  </si>
  <si>
    <t>Melissa Velazquez</t>
  </si>
  <si>
    <t>04417 Barnes Hollow Suite 647
West Danielle, AK 42667</t>
  </si>
  <si>
    <t>catherineswanson@example.net</t>
  </si>
  <si>
    <t>Jennifer Bowman</t>
  </si>
  <si>
    <t>Unit 3582 Box 3404
DPO AE 48526</t>
  </si>
  <si>
    <t>487-743-4875</t>
  </si>
  <si>
    <t>meganpitts@example.org</t>
  </si>
  <si>
    <t>Katherine Jackson</t>
  </si>
  <si>
    <t>USCGC Wade
FPO AA 10329</t>
  </si>
  <si>
    <t>+1-528-812-1613x765</t>
  </si>
  <si>
    <t>xmayer@example.org</t>
  </si>
  <si>
    <t>Kelsey Willis</t>
  </si>
  <si>
    <t>1219 Matthew Drive Apt. 740
East Jillfort, GA 00993</t>
  </si>
  <si>
    <t>346-162-1619x466</t>
  </si>
  <si>
    <t>scottgross@example.org</t>
  </si>
  <si>
    <t>Jennifer Chang</t>
  </si>
  <si>
    <t>USS Stark
FPO AE 80326</t>
  </si>
  <si>
    <t>223-273-3269</t>
  </si>
  <si>
    <t>joebailey@example.com</t>
  </si>
  <si>
    <t>Jennifer Gross</t>
  </si>
  <si>
    <t>3332 Wagner Hill
New Kenneth, AL 54430</t>
  </si>
  <si>
    <t>089-478-7811x1883</t>
  </si>
  <si>
    <t>tarastephens@example.net</t>
  </si>
  <si>
    <t>1010 John Ranch
New Karenstad, WA 84915</t>
  </si>
  <si>
    <t>231-682-8227</t>
  </si>
  <si>
    <t>barajasdavid@example.net</t>
  </si>
  <si>
    <t>Lori Thornton</t>
  </si>
  <si>
    <t>PSC 1613, Box 9870
APO AP 06376</t>
  </si>
  <si>
    <t>(092)409-9731x172</t>
  </si>
  <si>
    <t>iharris@example.org</t>
  </si>
  <si>
    <t>James Conway</t>
  </si>
  <si>
    <t>781 Martinez Shoals Apt. 112
New Heather, AZ 19445</t>
  </si>
  <si>
    <t>+1-343-037-1702x423</t>
  </si>
  <si>
    <t>marshallyolanda@example.org</t>
  </si>
  <si>
    <t>Mrs. Nicole Taylor</t>
  </si>
  <si>
    <t>963 Thomas Union
Thomasville, NY 05363</t>
  </si>
  <si>
    <t>001-229-306-7921x837</t>
  </si>
  <si>
    <t>matthewelliott@example.net</t>
  </si>
  <si>
    <t>Travis Ford</t>
  </si>
  <si>
    <t>74886 Rebecca Cliff
South John, FL 32131</t>
  </si>
  <si>
    <t>177.485.6078x2594</t>
  </si>
  <si>
    <t>gonzalesandrew@example.net</t>
  </si>
  <si>
    <t>Tony Holmes</t>
  </si>
  <si>
    <t>808 Amanda Wall
Anthonychester, AL 64813</t>
  </si>
  <si>
    <t>747.469.3888x7441</t>
  </si>
  <si>
    <t>shannonroberts@example.org</t>
  </si>
  <si>
    <t>Dr. Jeremy Perez</t>
  </si>
  <si>
    <t>499 Cole Ville Suite 734
Timothytown, MN 09576</t>
  </si>
  <si>
    <t>373.224.1462x27030</t>
  </si>
  <si>
    <t>lutzaustin@example.com</t>
  </si>
  <si>
    <t>Gary Mahoney</t>
  </si>
  <si>
    <t>34232 John Ports Suite 883
Lake Dianefort, VA 43116</t>
  </si>
  <si>
    <t>011.327.8686</t>
  </si>
  <si>
    <t>dwilliamson@example.net</t>
  </si>
  <si>
    <t>002 Todd Valley Suite 230
Cuevasfort, CA 46529</t>
  </si>
  <si>
    <t>106-138-3051x374</t>
  </si>
  <si>
    <t>stephanie65@example.net</t>
  </si>
  <si>
    <t>34466 Shawn Falls
North Elizabeth, IN 30752</t>
  </si>
  <si>
    <t>949.112.7629x487</t>
  </si>
  <si>
    <t>ojohnson@example.net</t>
  </si>
  <si>
    <t>Don Maynard</t>
  </si>
  <si>
    <t>Unit 7317 Box 8592
DPO AP 37528</t>
  </si>
  <si>
    <t>anthonyreynolds@example.net</t>
  </si>
  <si>
    <t>Mrs. Felicia Martinez MD</t>
  </si>
  <si>
    <t>7282 Mendez Roads Apt. 074
New Samanthaberg, MA 49695</t>
  </si>
  <si>
    <t>+1-484-437-7180x67599</t>
  </si>
  <si>
    <t>jeffery67@example.com</t>
  </si>
  <si>
    <t>Randy Williams</t>
  </si>
  <si>
    <t>20693 Anna Island Suite 340
Lake Catherine, OK 67133</t>
  </si>
  <si>
    <t>001-884-544-8304x520</t>
  </si>
  <si>
    <t>david05@example.com</t>
  </si>
  <si>
    <t>Stephen Thompson</t>
  </si>
  <si>
    <t>531 Moore Walks
East Calvin, AL 04071</t>
  </si>
  <si>
    <t>224.980.1839x179</t>
  </si>
  <si>
    <t>gmartin@example.com</t>
  </si>
  <si>
    <t>Kimberly Stewart</t>
  </si>
  <si>
    <t>000 Hodge Orchard Apt. 118
Morrismouth, TX 29401</t>
  </si>
  <si>
    <t>10704 Mark Union
Travisport, TN 23413</t>
  </si>
  <si>
    <t>001-886-832-2900</t>
  </si>
  <si>
    <t>brownraymond@example.org</t>
  </si>
  <si>
    <t>Lori Richards</t>
  </si>
  <si>
    <t>9064 Baker Port Suite 932
South Karen, WI 98672</t>
  </si>
  <si>
    <t>(257)559-0680</t>
  </si>
  <si>
    <t>phyllis83@example.org</t>
  </si>
  <si>
    <t>Kimberly Dixon</t>
  </si>
  <si>
    <t>160 James Rapid Suite 160
Sanchezstad, WV 70390</t>
  </si>
  <si>
    <t>+1-298-149-7475x25248</t>
  </si>
  <si>
    <t>ashleehughes@example.net</t>
  </si>
  <si>
    <t>Misty Coleman</t>
  </si>
  <si>
    <t>USNS Branch
FPO AP 84276</t>
  </si>
  <si>
    <t>318.032.7676</t>
  </si>
  <si>
    <t>cruzlisa@example.net</t>
  </si>
  <si>
    <t>Amanda Morton</t>
  </si>
  <si>
    <t>196 Rogers Lodge Apt. 837
Luisburgh, OR 07608</t>
  </si>
  <si>
    <t>747.922.7585x998</t>
  </si>
  <si>
    <t>Casey Davis</t>
  </si>
  <si>
    <t>732 Roberto Parkway Apt. 621
Port Susan, CT 57869</t>
  </si>
  <si>
    <t>(747)720-0369</t>
  </si>
  <si>
    <t>william72@example.net</t>
  </si>
  <si>
    <t>Ryan Weaver</t>
  </si>
  <si>
    <t>51667 Sandra Passage Suite 385
Danielhaven, WA 56794</t>
  </si>
  <si>
    <t>+1-931-216-5954x31042</t>
  </si>
  <si>
    <t>peter94@example.com</t>
  </si>
  <si>
    <t>Terry Dixon</t>
  </si>
  <si>
    <t>2369 Lucas Tunnel
Charlottetown, MO 99715</t>
  </si>
  <si>
    <t>(266)039-3709</t>
  </si>
  <si>
    <t>grossmichael@example.org</t>
  </si>
  <si>
    <t>Stephanie Stanley</t>
  </si>
  <si>
    <t>USS Lawson
FPO AP 01711</t>
  </si>
  <si>
    <t>timothydean@example.com</t>
  </si>
  <si>
    <t>Cathy Phillips</t>
  </si>
  <si>
    <t>762 Edwards Road
Ericaview, NC 00763</t>
  </si>
  <si>
    <t>680.750.2676x778</t>
  </si>
  <si>
    <t>jbaker@example.net</t>
  </si>
  <si>
    <t>Billy Reed</t>
  </si>
  <si>
    <t>6053 Karen Brooks
Margaretview, IL 25819</t>
  </si>
  <si>
    <t>(897)831-3250x0469</t>
  </si>
  <si>
    <t>erin81@example.com</t>
  </si>
  <si>
    <t>George Moore</t>
  </si>
  <si>
    <t>415 Joseph Vista
Brentton, TN 35641</t>
  </si>
  <si>
    <t>+1-990-306-3155x47939</t>
  </si>
  <si>
    <t>bellnicole@example.net</t>
  </si>
  <si>
    <t>David Garcia</t>
  </si>
  <si>
    <t>259 Payne Meadows
Priceside, PA 71249</t>
  </si>
  <si>
    <t>ggoodwin@example.com</t>
  </si>
  <si>
    <t>Nicholas Peters</t>
  </si>
  <si>
    <t>222 James Forks Suite 154
Sandersshire, AK 35622</t>
  </si>
  <si>
    <t>+1-228-988-0805x20448</t>
  </si>
  <si>
    <t>nathanielfoster@example.com</t>
  </si>
  <si>
    <t>Mark Wright</t>
  </si>
  <si>
    <t>760 Kathryn Groves
Fosterborough, CT 05538</t>
  </si>
  <si>
    <t>(227)699-2346x26764</t>
  </si>
  <si>
    <t>mitchelleric@example.com</t>
  </si>
  <si>
    <t>Kayla Rivas</t>
  </si>
  <si>
    <t>67790 Jack Streets Apt. 059
East Richardtown, CA 59220</t>
  </si>
  <si>
    <t>+1-672-875-2304x34735</t>
  </si>
  <si>
    <t>trangel@example.com</t>
  </si>
  <si>
    <t>Melinda Rodriguez</t>
  </si>
  <si>
    <t>861 Morgan Shore
Swansonport, MD 23225</t>
  </si>
  <si>
    <t>974.075.3085</t>
  </si>
  <si>
    <t>milleralexander@example.org</t>
  </si>
  <si>
    <t>Jesse Smith</t>
  </si>
  <si>
    <t>932 Blankenship Turnpike Suite 120
South Andreaberg, MO 83852</t>
  </si>
  <si>
    <t>(016)949-8354x2594</t>
  </si>
  <si>
    <t>maria45@example.com</t>
  </si>
  <si>
    <t>Joseph Mathews</t>
  </si>
  <si>
    <t>1561 Johnson Estates Apt. 190
Gonzalezburgh, MO 80621</t>
  </si>
  <si>
    <t>justinbeard@example.com</t>
  </si>
  <si>
    <t>Jeffrey Baxter</t>
  </si>
  <si>
    <t>22078 Anderson Park
Lake Gloriafurt, DE 93760</t>
  </si>
  <si>
    <t>(737)013-0572</t>
  </si>
  <si>
    <t>hbrown@example.org</t>
  </si>
  <si>
    <t>Kevin Savage</t>
  </si>
  <si>
    <t>60943 Jonathan Villages Suite 217
Thomasview, NE 59426</t>
  </si>
  <si>
    <t>542.655.6742x85074</t>
  </si>
  <si>
    <t>cooperanthony@example.org</t>
  </si>
  <si>
    <t>Carrie Gonzalez</t>
  </si>
  <si>
    <t>2046 James Wells
Alanbury, TN 33860</t>
  </si>
  <si>
    <t>001-795-181-7954x56582</t>
  </si>
  <si>
    <t>samanthabarnett@example.net</t>
  </si>
  <si>
    <t>Leslie Delgado</t>
  </si>
  <si>
    <t>584 White Bypass
South Sharon, NV 67334</t>
  </si>
  <si>
    <t>421.792.1126</t>
  </si>
  <si>
    <t>luis82@example.com</t>
  </si>
  <si>
    <t>Kevin Park</t>
  </si>
  <si>
    <t>0667 Gonzalez Turnpike
Smithmouth, CT 89612</t>
  </si>
  <si>
    <t>(230)468-5899</t>
  </si>
  <si>
    <t>jskinner@example.org</t>
  </si>
  <si>
    <t>Brian Webster</t>
  </si>
  <si>
    <t>773 Jason Prairie
South Kirkfurt, TN 41296</t>
  </si>
  <si>
    <t>946-289-4559</t>
  </si>
  <si>
    <t>johnhenry@example.org</t>
  </si>
  <si>
    <t>Jill Allison</t>
  </si>
  <si>
    <t>0547 Sloan Isle
Luiston, IL 55540</t>
  </si>
  <si>
    <t>+1-991-062-1866x42779</t>
  </si>
  <si>
    <t>durhamchristopher@example.com</t>
  </si>
  <si>
    <t>David Andrade</t>
  </si>
  <si>
    <t>5846 Buck Rapid
New Ianberg, SD 18090</t>
  </si>
  <si>
    <t>123.447.8345x45443</t>
  </si>
  <si>
    <t>glenn26@example.com</t>
  </si>
  <si>
    <t>Jesse Moran</t>
  </si>
  <si>
    <t>38280 Emily Summit
Port Jenniferfurt, MT 89021</t>
  </si>
  <si>
    <t>001-201-228-7701x8662</t>
  </si>
  <si>
    <t>joneskimberly@example.com</t>
  </si>
  <si>
    <t>Robert Singh</t>
  </si>
  <si>
    <t>810 Wallace Route Suite 535
West Mathew, MO 21317</t>
  </si>
  <si>
    <t>750-894-4455x926</t>
  </si>
  <si>
    <t>apollard@example.net</t>
  </si>
  <si>
    <t>Angela Butler</t>
  </si>
  <si>
    <t>640 Susan Rapid
North Jamesberg, KS 92953</t>
  </si>
  <si>
    <t>491-274-9592</t>
  </si>
  <si>
    <t>jennifer37@example.org</t>
  </si>
  <si>
    <t>Keith Farmer</t>
  </si>
  <si>
    <t>5617 Jessica Stravenue Suite 619
Jamieland, WY 56407</t>
  </si>
  <si>
    <t>(597)148-0210x9570</t>
  </si>
  <si>
    <t>zamoratiffany@example.com</t>
  </si>
  <si>
    <t>Jennifer Knapp</t>
  </si>
  <si>
    <t>6667 Woods Meadows
Fitzpatrickmouth, AR 06712</t>
  </si>
  <si>
    <t>juarezmary@example.com</t>
  </si>
  <si>
    <t>Christopher Mcclain</t>
  </si>
  <si>
    <t>11241 Ramirez Garden
South Oscar, MT 53483</t>
  </si>
  <si>
    <t>+1-364-571-4938x549</t>
  </si>
  <si>
    <t>davidfrye@example.com</t>
  </si>
  <si>
    <t>Adam Hoffman</t>
  </si>
  <si>
    <t>1783 Brittany Ferry Suite 890
Johnsonshire, LA 03124</t>
  </si>
  <si>
    <t>+1-605-813-7134x130</t>
  </si>
  <si>
    <t>xrichards@example.net</t>
  </si>
  <si>
    <t>Darlene Owens</t>
  </si>
  <si>
    <t>007 Riley Trafficway
Christopherhaven, VT 33774</t>
  </si>
  <si>
    <t>255.938.0928</t>
  </si>
  <si>
    <t>qgill@example.org</t>
  </si>
  <si>
    <t>Tracy Howard</t>
  </si>
  <si>
    <t>315 Mullen Walks
Lake Jimmy, VT 21362</t>
  </si>
  <si>
    <t>(013)497-3118</t>
  </si>
  <si>
    <t>brentreynolds@example.org</t>
  </si>
  <si>
    <t>Anthony Watkins</t>
  </si>
  <si>
    <t>PSC 0524, Box 8385
APO AP 00626</t>
  </si>
  <si>
    <t>(134)369-7944</t>
  </si>
  <si>
    <t>lgarcia@example.net</t>
  </si>
  <si>
    <t>Brandon Duran</t>
  </si>
  <si>
    <t>03699 Adams Corner
East Anthonystad, OH 82200</t>
  </si>
  <si>
    <t>lori87@example.org</t>
  </si>
  <si>
    <t>Kathleen Oconnell</t>
  </si>
  <si>
    <t>85899 Roberts Walks Apt. 458
West Kennethview, NY 43463</t>
  </si>
  <si>
    <t>001-692-355-4780x42083</t>
  </si>
  <si>
    <t>lopezkimberly@example.org</t>
  </si>
  <si>
    <t>Adrienne Anderson</t>
  </si>
  <si>
    <t>5224 Brandon Centers
South Charles, AL 44883</t>
  </si>
  <si>
    <t>(233)055-9586</t>
  </si>
  <si>
    <t>hermanrachel@example.com</t>
  </si>
  <si>
    <t>Clinton Cervantes</t>
  </si>
  <si>
    <t>4401 Nichole Divide
South Christine, WY 66315</t>
  </si>
  <si>
    <t>(497)693-2905x7798</t>
  </si>
  <si>
    <t>hmendez@example.com</t>
  </si>
  <si>
    <t>John Hawkins</t>
  </si>
  <si>
    <t>9152 Brian Mission Suite 394
Port Elizabethtown, TX 86479</t>
  </si>
  <si>
    <t>644.432.2137x2171</t>
  </si>
  <si>
    <t>johnsoncarol@example.com</t>
  </si>
  <si>
    <t>Pamela Arias MD</t>
  </si>
  <si>
    <t>USNS Peterson
FPO AE 16850</t>
  </si>
  <si>
    <t>065.610.7802</t>
  </si>
  <si>
    <t>williamlucas@example.net</t>
  </si>
  <si>
    <t>Susan Lowery</t>
  </si>
  <si>
    <t>1650 Darin Station Apt. 889
Davidview, OK 73159</t>
  </si>
  <si>
    <t>laurenadams@example.net</t>
  </si>
  <si>
    <t>Joann Holmes</t>
  </si>
  <si>
    <t>49476 Kelly Lake
East Markburgh, SD 34737</t>
  </si>
  <si>
    <t>563-859-4473x69603</t>
  </si>
  <si>
    <t>jennifer26@example.com</t>
  </si>
  <si>
    <t>William Daniels</t>
  </si>
  <si>
    <t>39573 Moreno Tunnel
New Veronicaberg, CA 83274</t>
  </si>
  <si>
    <t>(649)801-5071x1196</t>
  </si>
  <si>
    <t>robertjohnson@example.com</t>
  </si>
  <si>
    <t>Sabrina Burns</t>
  </si>
  <si>
    <t>15416 Reilly Divide
Brianmouth, DC 26802</t>
  </si>
  <si>
    <t>+1-254-589-3583x864</t>
  </si>
  <si>
    <t>janderson@example.org</t>
  </si>
  <si>
    <t>Christopher Schmidt</t>
  </si>
  <si>
    <t>7147 Farmer Spring Apt. 526
North Matthew, ME 83241</t>
  </si>
  <si>
    <t>sherry97@example.org</t>
  </si>
  <si>
    <t>Leslie Martin</t>
  </si>
  <si>
    <t>097 Hernandez Ville Apt. 564
Lake Timothystad, IN 18870</t>
  </si>
  <si>
    <t>+1-645-600-4784x74699</t>
  </si>
  <si>
    <t>ochen@example.com</t>
  </si>
  <si>
    <t>Susan Martinez</t>
  </si>
  <si>
    <t>210 Stone Row Suite 614
North Tina, WA 87721</t>
  </si>
  <si>
    <t>209-669-8960x5815</t>
  </si>
  <si>
    <t>joanne30@example.com</t>
  </si>
  <si>
    <t>Alexandra Wilson</t>
  </si>
  <si>
    <t>712 Cook Fall Apt. 704
East William, MS 01254</t>
  </si>
  <si>
    <t>(628)555-7166</t>
  </si>
  <si>
    <t>iweeks@example.com</t>
  </si>
  <si>
    <t>Erica Moore</t>
  </si>
  <si>
    <t>3298 Gray Vista Suite 832
Port Zacharymouth, FL 13927</t>
  </si>
  <si>
    <t>862.743.0510x641</t>
  </si>
  <si>
    <t>craigallen@example.net</t>
  </si>
  <si>
    <t>Larry Coleman</t>
  </si>
  <si>
    <t>3206 Craig Drive
New Angelamouth, KY 66899</t>
  </si>
  <si>
    <t>heather79@example.com</t>
  </si>
  <si>
    <t>Michael Park</t>
  </si>
  <si>
    <t>8771 Joseph Cliffs Suite 139
South Theresafurt, SD 29847</t>
  </si>
  <si>
    <t>278.937.4667</t>
  </si>
  <si>
    <t>mwilson@example.org</t>
  </si>
  <si>
    <t>Mackenzie Martin</t>
  </si>
  <si>
    <t>208 Kristin Summit Suite 528
Wardbury, ME 06767</t>
  </si>
  <si>
    <t>(119)305-7454</t>
  </si>
  <si>
    <t>katherinedowns@example.net</t>
  </si>
  <si>
    <t>Megan Vance</t>
  </si>
  <si>
    <t>22758 Mary Crossroad Apt. 306
South Andreahaven, DC 74845</t>
  </si>
  <si>
    <t>001-063-148-0325x43760</t>
  </si>
  <si>
    <t>riley68@example.net</t>
  </si>
  <si>
    <t>Jessica Phillips</t>
  </si>
  <si>
    <t>7455 Flores Green Suite 470
Robertberg, SC 47579</t>
  </si>
  <si>
    <t>+1-434-934-1172x463</t>
  </si>
  <si>
    <t>aporter@example.org</t>
  </si>
  <si>
    <t>Mrs. Katherine Rodriguez DDS</t>
  </si>
  <si>
    <t>5733 Thompson Keys Apt. 223
Brittneyborough, WA 34069</t>
  </si>
  <si>
    <t>001-893-003-5914x10352</t>
  </si>
  <si>
    <t>khoward@example.net</t>
  </si>
  <si>
    <t>Caroline Flores</t>
  </si>
  <si>
    <t>945 Dawn Prairie Apt. 152
New Keithshire, TN 36485</t>
  </si>
  <si>
    <t>845-768-7961x950</t>
  </si>
  <si>
    <t>belinda90@example.org</t>
  </si>
  <si>
    <t>Karen Evans</t>
  </si>
  <si>
    <t>615 Kristen Wall Apt. 015
Dylanside, UT 53859</t>
  </si>
  <si>
    <t>127-400-0004x08986</t>
  </si>
  <si>
    <t>walshedward@example.org</t>
  </si>
  <si>
    <t>Catherine Fields</t>
  </si>
  <si>
    <t>73140 Hernandez Forge Suite 449
Port Brittanyfurt, MO 96580</t>
  </si>
  <si>
    <t>(320)601-4349x84111</t>
  </si>
  <si>
    <t>paul93@example.net</t>
  </si>
  <si>
    <t>Robert Dorsey</t>
  </si>
  <si>
    <t>71829 Jaclyn Greens Suite 458
West Michaelbury, NY 69897</t>
  </si>
  <si>
    <t>895-759-9505x09731</t>
  </si>
  <si>
    <t>roger66@example.org</t>
  </si>
  <si>
    <t>Maureen King</t>
  </si>
  <si>
    <t>5913 Lauren Estate
East Bobby, NE 14026</t>
  </si>
  <si>
    <t>001-759-964-4884x317</t>
  </si>
  <si>
    <t>jfields@example.net</t>
  </si>
  <si>
    <t>Kim Mueller</t>
  </si>
  <si>
    <t>21812 Lori Isle Apt. 400
New Davidhaven, ME 02279</t>
  </si>
  <si>
    <t>817.632.3377x6843</t>
  </si>
  <si>
    <t>ericsherman@example.com</t>
  </si>
  <si>
    <t>Brian Parsons</t>
  </si>
  <si>
    <t>PSC 3574, Box 5403
APO AP 97891</t>
  </si>
  <si>
    <t>001-860-987-6696x03760</t>
  </si>
  <si>
    <t>heather37@example.net</t>
  </si>
  <si>
    <t>Michael Carr</t>
  </si>
  <si>
    <t>Unit 7855 Box 0597
DPO AA 81926</t>
  </si>
  <si>
    <t>542.052.6907</t>
  </si>
  <si>
    <t>cardenasmark@example.org</t>
  </si>
  <si>
    <t>Stephanie Porter</t>
  </si>
  <si>
    <t>68809 Fowler Shores
Dorisborough, VT 13912</t>
  </si>
  <si>
    <t>350-864-5476x708</t>
  </si>
  <si>
    <t>tgrant@example.com</t>
  </si>
  <si>
    <t>Kyle Rodriguez</t>
  </si>
  <si>
    <t>49174 Young Summit Apt. 403
Parkerbury, GA 92878</t>
  </si>
  <si>
    <t>001-324-445-0021x585</t>
  </si>
  <si>
    <t>vgraves@example.org</t>
  </si>
  <si>
    <t>Elizabeth Ware</t>
  </si>
  <si>
    <t>1797 Bryan Valley
West Shirley, HI 89530</t>
  </si>
  <si>
    <t>001-768-719-6024</t>
  </si>
  <si>
    <t>brian63@example.com</t>
  </si>
  <si>
    <t>Catherine Davis</t>
  </si>
  <si>
    <t>473 Nicole Brooks Suite 788
North Susanview, GA 26478</t>
  </si>
  <si>
    <t>(540)160-0296x4743</t>
  </si>
  <si>
    <t>anelson@example.net</t>
  </si>
  <si>
    <t>Mr. Michael Garcia</t>
  </si>
  <si>
    <t>9366 Anthony Manors Apt. 365
Lake Alanmouth, WV 42265</t>
  </si>
  <si>
    <t>uhill@example.org</t>
  </si>
  <si>
    <t>Andrew Gonzalez</t>
  </si>
  <si>
    <t>62338 Kim Haven
South Vincent, OR 48423</t>
  </si>
  <si>
    <t>(992)888-5372x08411</t>
  </si>
  <si>
    <t>emma94@example.net</t>
  </si>
  <si>
    <t>Beth Rodriguez</t>
  </si>
  <si>
    <t>629 Ernest Center
Eatonhaven, ME 77033</t>
  </si>
  <si>
    <t>+1-921-902-4780x2307</t>
  </si>
  <si>
    <t>nmcguire@example.net</t>
  </si>
  <si>
    <t>Stanley Allen</t>
  </si>
  <si>
    <t>8128 Christine Isle
Jamesport, KY 97370</t>
  </si>
  <si>
    <t>001-478-609-4960x2052</t>
  </si>
  <si>
    <t>booneian@example.net</t>
  </si>
  <si>
    <t>Jennifer Snyder</t>
  </si>
  <si>
    <t>PSC 4667, Box 0424
APO AE 93222</t>
  </si>
  <si>
    <t>jordanjohn@example.org</t>
  </si>
  <si>
    <t>Donna Gilmore</t>
  </si>
  <si>
    <t>123 Benjamin Trail Suite 292
Joeview, FL 96805</t>
  </si>
  <si>
    <t>434-421-1731</t>
  </si>
  <si>
    <t>wrichardson@example.org</t>
  </si>
  <si>
    <t>Hannah Clark</t>
  </si>
  <si>
    <t>PSC 2201, Box 9807
APO AP 68622</t>
  </si>
  <si>
    <t>676.692.0611x360</t>
  </si>
  <si>
    <t>clarkmonica@example.net</t>
  </si>
  <si>
    <t>Lorraine Ayers</t>
  </si>
  <si>
    <t>881 Crystal Forks
Patriciaview, AZ 98463</t>
  </si>
  <si>
    <t>140-653-3089x32047</t>
  </si>
  <si>
    <t>leetiffany@example.com</t>
  </si>
  <si>
    <t>Heather Glenn</t>
  </si>
  <si>
    <t>PSC 1636, Box 3315
APO AA 68257</t>
  </si>
  <si>
    <t>(108)209-6938</t>
  </si>
  <si>
    <t>vanessa91@example.com</t>
  </si>
  <si>
    <t>Lisa Reilly</t>
  </si>
  <si>
    <t>904 Johnson Roads Apt. 463
West Kenneth, VA 11935</t>
  </si>
  <si>
    <t>755.692.2129x52939</t>
  </si>
  <si>
    <t>meghanthornton@example.com</t>
  </si>
  <si>
    <t>Karen Lopez</t>
  </si>
  <si>
    <t>971 Lauren Heights
Nicholasview, MA 58417</t>
  </si>
  <si>
    <t>+1-660-965-0469x3313</t>
  </si>
  <si>
    <t>tiffany87@example.com</t>
  </si>
  <si>
    <t>Kimberly Diaz</t>
  </si>
  <si>
    <t>463 Holloway Rapids Suite 535
Scottport, TX 28130</t>
  </si>
  <si>
    <t>(671)672-1354x6845</t>
  </si>
  <si>
    <t>jordanjames@example.org</t>
  </si>
  <si>
    <t>Olivia Anderson</t>
  </si>
  <si>
    <t>939 Tara Cliffs
Amandaville, MN 78367</t>
  </si>
  <si>
    <t>brendarobinson@example.com</t>
  </si>
  <si>
    <t>Jasmine Spencer</t>
  </si>
  <si>
    <t>30574 Fry Squares
New John, WA 26841</t>
  </si>
  <si>
    <t>(341)329-8750</t>
  </si>
  <si>
    <t>amy78@example.org</t>
  </si>
  <si>
    <t>Brandi Carson</t>
  </si>
  <si>
    <t>28055 Rose Port Suite 886
Stevenburgh, IL 30307</t>
  </si>
  <si>
    <t>(618)623-8168</t>
  </si>
  <si>
    <t>holly96@example.org</t>
  </si>
  <si>
    <t>Jasmine Mcguire</t>
  </si>
  <si>
    <t>3695 Thomas Shoal
Trujilloton, DE 79648</t>
  </si>
  <si>
    <t>+1-803-181-8355x7905</t>
  </si>
  <si>
    <t>taylorjacob@example.net</t>
  </si>
  <si>
    <t>Brandon Smith</t>
  </si>
  <si>
    <t>7176 Powell Crossing Apt. 029
New Jesusberg, HI 64865</t>
  </si>
  <si>
    <t>723-710-6412x9583</t>
  </si>
  <si>
    <t>xford@example.org</t>
  </si>
  <si>
    <t>Rebecca Gonzalez</t>
  </si>
  <si>
    <t>80071 Sonya Stream Apt. 352
Bradside, MO 97940</t>
  </si>
  <si>
    <t>561.125.1417x833</t>
  </si>
  <si>
    <t>adamsperry@example.org</t>
  </si>
  <si>
    <t>Tara Mcdonald</t>
  </si>
  <si>
    <t>3334 Lin Crossing
Port Paulview, WV 22987</t>
  </si>
  <si>
    <t>882-490-6212x1298</t>
  </si>
  <si>
    <t>sruiz@example.net</t>
  </si>
  <si>
    <t>Sarah Rios MD</t>
  </si>
  <si>
    <t>03459 Shannon Station Suite 619
Anthonyborough, NM 18282</t>
  </si>
  <si>
    <t>+1-444-717-7957x59760</t>
  </si>
  <si>
    <t>sarah93@example.org</t>
  </si>
  <si>
    <t>Jennifer West</t>
  </si>
  <si>
    <t>9052 Sharon Mews Apt. 536
Harrisonstad, VA 26920</t>
  </si>
  <si>
    <t>649.365.6160</t>
  </si>
  <si>
    <t>klee@example.net</t>
  </si>
  <si>
    <t>Kyle Jones</t>
  </si>
  <si>
    <t>273 Hannah Overpass Suite 797
South Lydialand, CT 56672</t>
  </si>
  <si>
    <t>+1-325-472-6572x1461</t>
  </si>
  <si>
    <t>hillkelly@example.net</t>
  </si>
  <si>
    <t>Cynthia Houston</t>
  </si>
  <si>
    <t>25894 Katie Loop
West Sarah, NJ 20431</t>
  </si>
  <si>
    <t>(482)320-6928x779</t>
  </si>
  <si>
    <t>patrick62@example.net</t>
  </si>
  <si>
    <t>James Nicholson</t>
  </si>
  <si>
    <t>7828 Karen Lakes Apt. 664
Port Robert, OK 39203</t>
  </si>
  <si>
    <t>837.712.5478x638</t>
  </si>
  <si>
    <t>jamie24@example.com</t>
  </si>
  <si>
    <t>Trevor Pollard</t>
  </si>
  <si>
    <t>480 Lisa Hills Apt. 534
East Andrewberg, WV 96563</t>
  </si>
  <si>
    <t>001-236-382-2453</t>
  </si>
  <si>
    <t>estradarobert@example.org</t>
  </si>
  <si>
    <t>Jeffrey Torres</t>
  </si>
  <si>
    <t>0202 Jones Brook
Hansonview, FL 81238</t>
  </si>
  <si>
    <t>286-168-3390x72003</t>
  </si>
  <si>
    <t>lauralittle@example.net</t>
  </si>
  <si>
    <t>5019 Nelson Tunnel
Kendraport, GA 94027</t>
  </si>
  <si>
    <t>525.384.2371</t>
  </si>
  <si>
    <t>charlescamacho@example.org</t>
  </si>
  <si>
    <t>Crystal Warner</t>
  </si>
  <si>
    <t>48061 Reilly Falls Apt. 472
Hollystad, RI 94323</t>
  </si>
  <si>
    <t>001-859-507-2453</t>
  </si>
  <si>
    <t>brian33@example.net</t>
  </si>
  <si>
    <t>Anthony Meyer</t>
  </si>
  <si>
    <t>1887 Lisa Island Apt. 669
Lake Brittneyville, AK 85875</t>
  </si>
  <si>
    <t>(277)503-0044x9376</t>
  </si>
  <si>
    <t>scottgillespie@example.net</t>
  </si>
  <si>
    <t>Paul Skinner</t>
  </si>
  <si>
    <t>PSC 9901, Box 8353
APO AE 50846</t>
  </si>
  <si>
    <t>001-704-089-4639x991</t>
  </si>
  <si>
    <t>melissapoole@example.org</t>
  </si>
  <si>
    <t>Jeanette Gregory</t>
  </si>
  <si>
    <t>55380 Joseph Glen Apt. 581
North Dalton, MA 79161</t>
  </si>
  <si>
    <t>(723)650-1644x8567</t>
  </si>
  <si>
    <t>robert59@example.org</t>
  </si>
  <si>
    <t>Samuel Moore</t>
  </si>
  <si>
    <t>PSC 4323, Box 4305
APO AA 64481</t>
  </si>
  <si>
    <t>(107)215-2128x18702</t>
  </si>
  <si>
    <t>larabarbara@example.net</t>
  </si>
  <si>
    <t>Jason Hoover</t>
  </si>
  <si>
    <t>52114 Hamilton Mills
Jessehaven, IA 64424</t>
  </si>
  <si>
    <t>(627)507-9107x291</t>
  </si>
  <si>
    <t>michael43@example.net</t>
  </si>
  <si>
    <t>Ryan Decker</t>
  </si>
  <si>
    <t>277 Griffith Inlet
Charlesside, NY 20787</t>
  </si>
  <si>
    <t>877-258-9124</t>
  </si>
  <si>
    <t>samantha41@example.com</t>
  </si>
  <si>
    <t>Paula Gonzalez MD</t>
  </si>
  <si>
    <t>58741 Danielle Cliff Apt. 878
Ashleeshire, NY 82417</t>
  </si>
  <si>
    <t>569-270-7338</t>
  </si>
  <si>
    <t>kellyroger@example.org</t>
  </si>
  <si>
    <t>Stephanie Williams</t>
  </si>
  <si>
    <t>71413 Carpenter Square
Lake Steven, AZ 50850</t>
  </si>
  <si>
    <t>173-431-9041</t>
  </si>
  <si>
    <t>shelly63@example.com</t>
  </si>
  <si>
    <t>Gilbert Reyes</t>
  </si>
  <si>
    <t>811 Cole Brook
South Vincentland, NH 12289</t>
  </si>
  <si>
    <t>223.675.4594</t>
  </si>
  <si>
    <t>mcastaneda@example.org</t>
  </si>
  <si>
    <t>Riley Johnson</t>
  </si>
  <si>
    <t>49072 Gardner Circle
Port George, VA 02182</t>
  </si>
  <si>
    <t>+1-120-063-4558x8305</t>
  </si>
  <si>
    <t>wallacekathleen@example.com</t>
  </si>
  <si>
    <t>Brad Hahn</t>
  </si>
  <si>
    <t>44378 Antonio Causeway Apt. 007
Port Angelfort, DE 11632</t>
  </si>
  <si>
    <t>527-105-7488x523</t>
  </si>
  <si>
    <t>blairstephanie@example.net</t>
  </si>
  <si>
    <t>James Wilson</t>
  </si>
  <si>
    <t>516 Warren Unions Apt. 535
Michaelberg, MN 97298</t>
  </si>
  <si>
    <t>(718)936-0455x183</t>
  </si>
  <si>
    <t>morenocatherine@example.net</t>
  </si>
  <si>
    <t>70750 Jill Points
Port Sandra, OH 04021</t>
  </si>
  <si>
    <t>001-170-722-6578</t>
  </si>
  <si>
    <t>katelyn91@example.org</t>
  </si>
  <si>
    <t>Barbara Cannon</t>
  </si>
  <si>
    <t>USS Sanchez
FPO AE 50349</t>
  </si>
  <si>
    <t>388.510.4543</t>
  </si>
  <si>
    <t>tamara35@example.com</t>
  </si>
  <si>
    <t>George Ward</t>
  </si>
  <si>
    <t>1426 Hall Mall Suite 764
Ritterchester, PA 23252</t>
  </si>
  <si>
    <t>412-609-9690</t>
  </si>
  <si>
    <t>uhernandez@example.com</t>
  </si>
  <si>
    <t>2289 Chapman Alley Apt. 280
Bautistashire, KS 50424</t>
  </si>
  <si>
    <t>+1-530-419-7373x756</t>
  </si>
  <si>
    <t>stricklandvanessa@example.net</t>
  </si>
  <si>
    <t>Francisco Beasley</t>
  </si>
  <si>
    <t>25380 Murray Coves
South John, HI 95953</t>
  </si>
  <si>
    <t>+1-926-310-0539x427</t>
  </si>
  <si>
    <t>cpugh@example.org</t>
  </si>
  <si>
    <t>Dawn Nguyen</t>
  </si>
  <si>
    <t>0532 Durham Mountain
Lake John, ID 61662</t>
  </si>
  <si>
    <t>558.665.4963x228</t>
  </si>
  <si>
    <t>kirsten37@example.com</t>
  </si>
  <si>
    <t>John Rosario II</t>
  </si>
  <si>
    <t>3520 Kyle Fords Suite 705
North Bobtown, OK 95687</t>
  </si>
  <si>
    <t>001-296-032-6258x54345</t>
  </si>
  <si>
    <t>timothyross@example.org</t>
  </si>
  <si>
    <t>Jeffrey Young</t>
  </si>
  <si>
    <t>427 Billy Plain Suite 545
North Matthewville, NY 40540</t>
  </si>
  <si>
    <t>265-217-3836x7984</t>
  </si>
  <si>
    <t>melindasimon@example.net</t>
  </si>
  <si>
    <t>Michelle Wilkins</t>
  </si>
  <si>
    <t>221 Blake Knolls
Richardshaven, GA 38757</t>
  </si>
  <si>
    <t>001-431-954-0667x82060</t>
  </si>
  <si>
    <t>robersonmichael@example.net</t>
  </si>
  <si>
    <t>Kelly Cooper</t>
  </si>
  <si>
    <t>80033 Thomas Run
East Melissa, AZ 39574</t>
  </si>
  <si>
    <t>+1-585-542-9924x3646</t>
  </si>
  <si>
    <t>traceyholmes@example.org</t>
  </si>
  <si>
    <t>Mrs. Janet Tanner</t>
  </si>
  <si>
    <t>PSC 0411, Box 4421
APO AE 40500</t>
  </si>
  <si>
    <t>+1-373-874-3924x4448</t>
  </si>
  <si>
    <t>wardlinda@example.com</t>
  </si>
  <si>
    <t>Stanley Smith</t>
  </si>
  <si>
    <t>886 Joanna Pass Apt. 468
New Tonyachester, VT 15425</t>
  </si>
  <si>
    <t>(544)389-9233x441</t>
  </si>
  <si>
    <t>lewiscrystal@example.com</t>
  </si>
  <si>
    <t>Mr. Kevin Sanchez</t>
  </si>
  <si>
    <t>695 Yates Place
Jeremiahville, NC 48315</t>
  </si>
  <si>
    <t>412-993-2527x71566</t>
  </si>
  <si>
    <t>rachel88@example.com</t>
  </si>
  <si>
    <t>8908 William Junction
Grayview, UT 13120</t>
  </si>
  <si>
    <t>902.861.5046x400</t>
  </si>
  <si>
    <t>jacksonjennifer@example.org</t>
  </si>
  <si>
    <t>Louis Lee</t>
  </si>
  <si>
    <t>PSC 7590, Box 3723
APO AA 26301</t>
  </si>
  <si>
    <t>639.333.2239x63926</t>
  </si>
  <si>
    <t>kleinphilip@example.org</t>
  </si>
  <si>
    <t>Donna Rojas</t>
  </si>
  <si>
    <t>6981 Lauren Forest
Anthonyberg, MT 91465</t>
  </si>
  <si>
    <t>ballardsandra@example.net</t>
  </si>
  <si>
    <t>Dustin Wiley</t>
  </si>
  <si>
    <t>117 Castro Light Suite 295
East Susanbury, AL 16783</t>
  </si>
  <si>
    <t>433-481-2036x6540</t>
  </si>
  <si>
    <t>arthur39@example.com</t>
  </si>
  <si>
    <t>Kaitlyn Hogan</t>
  </si>
  <si>
    <t>78003 Conner Dam
Tylerchester, MA 30445</t>
  </si>
  <si>
    <t>(970)689-0769x898</t>
  </si>
  <si>
    <t>wwagner@example.org</t>
  </si>
  <si>
    <t>Bryan Roberts</t>
  </si>
  <si>
    <t>105 Kevin Pine
New Timothyville, NV 46404</t>
  </si>
  <si>
    <t>001-761-045-9434x99390</t>
  </si>
  <si>
    <t>anash@example.net</t>
  </si>
  <si>
    <t>Nicole Nguyen</t>
  </si>
  <si>
    <t>73742 Michelle Light Suite 064
West Jeffreyville, MN 79570</t>
  </si>
  <si>
    <t>(367)288-6895</t>
  </si>
  <si>
    <t>mcdonaldryan@example.com</t>
  </si>
  <si>
    <t>Ryan Davis</t>
  </si>
  <si>
    <t>43667 Jordan Ways
North Eric, NJ 04605</t>
  </si>
  <si>
    <t>373-988-7701x288</t>
  </si>
  <si>
    <t>stevensonkimberly@example.org</t>
  </si>
  <si>
    <t>Jonathan Mcclure</t>
  </si>
  <si>
    <t>5663 Brown Flats
Port Kathyville, MD 76979</t>
  </si>
  <si>
    <t>+1-082-391-4011x363</t>
  </si>
  <si>
    <t>khall@example.org</t>
  </si>
  <si>
    <t>Benjamin Perry</t>
  </si>
  <si>
    <t>3465 Jesse Rest
Tylerton, OR 01162</t>
  </si>
  <si>
    <t>001-324-580-4391x11006</t>
  </si>
  <si>
    <t>jamie26@example.com</t>
  </si>
  <si>
    <t>Kim Howell</t>
  </si>
  <si>
    <t>695 Cassidy Fall Apt. 251
North Scottmouth, WA 52396</t>
  </si>
  <si>
    <t>001-904-801-0553x04567</t>
  </si>
  <si>
    <t>emilyrobbins@example.net</t>
  </si>
  <si>
    <t>Courtney King</t>
  </si>
  <si>
    <t>38746 Rice Fields Suite 125
Kevinfort, OK 70968</t>
  </si>
  <si>
    <t>244-315-7791x8025</t>
  </si>
  <si>
    <t>jon62@example.com</t>
  </si>
  <si>
    <t>Sarah Smith</t>
  </si>
  <si>
    <t>21946 Zhang Burgs Apt. 551
East David, MA 13626</t>
  </si>
  <si>
    <t>(902)237-3873x0037</t>
  </si>
  <si>
    <t>martinrose@example.org</t>
  </si>
  <si>
    <t>Lauren West</t>
  </si>
  <si>
    <t>54725 Alicia Street
Wrightberg, WA 66247</t>
  </si>
  <si>
    <t>+1-350-909-7078x18051</t>
  </si>
  <si>
    <t>cheryl55@example.net</t>
  </si>
  <si>
    <t>David Pham</t>
  </si>
  <si>
    <t>08376 Emily Run
Port Ashleemouth, SC 01007</t>
  </si>
  <si>
    <t>229-975-8389x6409</t>
  </si>
  <si>
    <t>jenniferpowers@example.com</t>
  </si>
  <si>
    <t>Gabriella Cole</t>
  </si>
  <si>
    <t>9234 Brenda Throughway
Wangfort, DE 70862</t>
  </si>
  <si>
    <t>(494)891-1934</t>
  </si>
  <si>
    <t>jennifer85@example.org</t>
  </si>
  <si>
    <t>Stephanie Hawkins</t>
  </si>
  <si>
    <t>560 Brittany Garden Apt. 595
Snyderton, NV 86186</t>
  </si>
  <si>
    <t>(815)334-6015x87451</t>
  </si>
  <si>
    <t>coreypacheco@example.com</t>
  </si>
  <si>
    <t>Darlene Maynard</t>
  </si>
  <si>
    <t>962 Watkins Mountains Suite 971
Christineport, MI 62393</t>
  </si>
  <si>
    <t>raven31@example.net</t>
  </si>
  <si>
    <t>Jordan Brown</t>
  </si>
  <si>
    <t>12755 William Summit
Mccoystad, OR 73370</t>
  </si>
  <si>
    <t>925.779.4236x16265</t>
  </si>
  <si>
    <t>christopher08@example.net</t>
  </si>
  <si>
    <t>Leah Jackson</t>
  </si>
  <si>
    <t>482 Casey Field
Kathleenstad, WY 17537</t>
  </si>
  <si>
    <t>665.174.1304</t>
  </si>
  <si>
    <t>ronaldpetty@example.org</t>
  </si>
  <si>
    <t>Mrs. Ashley Peters MD</t>
  </si>
  <si>
    <t>9978 Cunningham Curve Suite 994
West Davidside, WY 36918</t>
  </si>
  <si>
    <t>244.366.3022x869</t>
  </si>
  <si>
    <t>victoria24@example.net</t>
  </si>
  <si>
    <t>Jason Davis</t>
  </si>
  <si>
    <t>485 Stephanie Keys Apt. 820
Michelleville, OR 60967</t>
  </si>
  <si>
    <t>(903)247-9266x28006</t>
  </si>
  <si>
    <t>christensenjacob@example.net</t>
  </si>
  <si>
    <t>Bob Vargas</t>
  </si>
  <si>
    <t>7259 Smith Highway
New Amanda, CT 34082</t>
  </si>
  <si>
    <t>001-761-351-8702x267</t>
  </si>
  <si>
    <t>kmills@example.com</t>
  </si>
  <si>
    <t>Mark Johnson</t>
  </si>
  <si>
    <t>1077 Atkinson Turnpike Apt. 665
Sheilafurt, RI 52971</t>
  </si>
  <si>
    <t>388-043-2841</t>
  </si>
  <si>
    <t>crystal68@example.com</t>
  </si>
  <si>
    <t>Frank Roth</t>
  </si>
  <si>
    <t>29766 Harry Station
West Stephanie, NH 38014</t>
  </si>
  <si>
    <t>001-023-736-4694</t>
  </si>
  <si>
    <t>cchavez@example.com</t>
  </si>
  <si>
    <t>Michael Young</t>
  </si>
  <si>
    <t>099 Young Springs Suite 837
Port Jamieport, WY 57646</t>
  </si>
  <si>
    <t>001-169-887-9257x15092</t>
  </si>
  <si>
    <t>lisa21@example.com</t>
  </si>
  <si>
    <t>Bridget Jones</t>
  </si>
  <si>
    <t>Unit 5311 Box 9337
DPO AA 57085</t>
  </si>
  <si>
    <t>(088)512-0341x808</t>
  </si>
  <si>
    <t>dmercado@example.net</t>
  </si>
  <si>
    <t>Kayla Cook</t>
  </si>
  <si>
    <t>835 Michael Fields Apt. 121
Port John, HI 84671</t>
  </si>
  <si>
    <t>647.386.1892x49169</t>
  </si>
  <si>
    <t>collinspamela@example.com</t>
  </si>
  <si>
    <t>Amanda Garcia</t>
  </si>
  <si>
    <t>867 Luis Plains Apt. 499
Williamton, NC 69882</t>
  </si>
  <si>
    <t>413-910-7024x06843</t>
  </si>
  <si>
    <t>rodriguezlaura@example.net</t>
  </si>
  <si>
    <t>Hunter Wilson</t>
  </si>
  <si>
    <t>53040 Gomez Parkways Suite 498
East Douglas, TX 21525</t>
  </si>
  <si>
    <t>brandon70@example.com</t>
  </si>
  <si>
    <t>Marc Mclaughlin</t>
  </si>
  <si>
    <t>64901 Alexis Plaza
Brownland, HI 60514</t>
  </si>
  <si>
    <t>+1-167-742-4522x416</t>
  </si>
  <si>
    <t>suarezbrandy@example.net</t>
  </si>
  <si>
    <t>Keith Newton</t>
  </si>
  <si>
    <t>PSC 3573, Box 6376
APO AP 52009</t>
  </si>
  <si>
    <t>530-051-2464x555</t>
  </si>
  <si>
    <t>silvaana@example.net</t>
  </si>
  <si>
    <t>Stephen Williams</t>
  </si>
  <si>
    <t>26548 Melinda Ridges Suite 434
Port Andrewport, MN 00766</t>
  </si>
  <si>
    <t>046.762.5736</t>
  </si>
  <si>
    <t>hahnkristen@example.org</t>
  </si>
  <si>
    <t>Justin Moody</t>
  </si>
  <si>
    <t>3039 Carla Inlet
Ryanton, IL 88010</t>
  </si>
  <si>
    <t>bonnie09@example.org</t>
  </si>
  <si>
    <t>John Howell</t>
  </si>
  <si>
    <t>6963 Anita Ridge
New Jennifershire, MT 34470</t>
  </si>
  <si>
    <t>+1-803-523-1985x760</t>
  </si>
  <si>
    <t>meyerwayne@example.com</t>
  </si>
  <si>
    <t>Monica Shields</t>
  </si>
  <si>
    <t>020 Ramos Burgs Suite 226
Cristinachester, TX 95214</t>
  </si>
  <si>
    <t>154-188-4936</t>
  </si>
  <si>
    <t>david22@example.org</t>
  </si>
  <si>
    <t>Megan Harris</t>
  </si>
  <si>
    <t>71876 Richard Islands Suite 374
Port Christophertown, TN 35993</t>
  </si>
  <si>
    <t>(002)709-2537x9669</t>
  </si>
  <si>
    <t>kaylalong@example.net</t>
  </si>
  <si>
    <t>Robert Caldwell</t>
  </si>
  <si>
    <t>2360 Miranda Harbor Suite 001
South Danielleville, NC 05136</t>
  </si>
  <si>
    <t>+1-578-265-8773x0747</t>
  </si>
  <si>
    <t>gloria23@example.com</t>
  </si>
  <si>
    <t>Marissa Phelps</t>
  </si>
  <si>
    <t>13987 Jessica Mews Apt. 094
Kristineview, GA 03004</t>
  </si>
  <si>
    <t>(549)297-6766</t>
  </si>
  <si>
    <t>lance99@example.org</t>
  </si>
  <si>
    <t>Katherine Perry</t>
  </si>
  <si>
    <t>USNS Walls
FPO AP 65773</t>
  </si>
  <si>
    <t>chelsealee@example.org</t>
  </si>
  <si>
    <t>Lisa Aguilar</t>
  </si>
  <si>
    <t>658 Allen Stravenue
Lake Marioburgh, NM 71100</t>
  </si>
  <si>
    <t>439.878.1005x5453</t>
  </si>
  <si>
    <t>pthomas@example.net</t>
  </si>
  <si>
    <t>Vincent Solis</t>
  </si>
  <si>
    <t>2385 Hopkins Flats
North Jorge, ND 05605</t>
  </si>
  <si>
    <t>095.098.8973x798</t>
  </si>
  <si>
    <t>emily18@example.org</t>
  </si>
  <si>
    <t>Susan King</t>
  </si>
  <si>
    <t>69899 Bailey Meadows
North Connorton, NY 22517</t>
  </si>
  <si>
    <t>868.385.4399x5539</t>
  </si>
  <si>
    <t>franksullivan@example.net</t>
  </si>
  <si>
    <t>Erin Padilla</t>
  </si>
  <si>
    <t>89469 Reid Hill Suite 287
East Garytown, FL 89625</t>
  </si>
  <si>
    <t>+1-869-743-1821x77579</t>
  </si>
  <si>
    <t>mitchellcameron@example.com</t>
  </si>
  <si>
    <t>3354 Mcclure Mountains Apt. 172
Sarahfurt, IA 31814</t>
  </si>
  <si>
    <t>001-859-643-7205x407</t>
  </si>
  <si>
    <t>matthew44@example.com</t>
  </si>
  <si>
    <t>Tiffany Rasmussen</t>
  </si>
  <si>
    <t>576 Natalie Garden
Danielleville, FL 47023</t>
  </si>
  <si>
    <t>+1-850-410-9509x20382</t>
  </si>
  <si>
    <t>annette11@example.com</t>
  </si>
  <si>
    <t>Richard Miller</t>
  </si>
  <si>
    <t>28262 Luke Burgs Suite 743
West Nathan, VA 29143</t>
  </si>
  <si>
    <t>779-427-1708x5265</t>
  </si>
  <si>
    <t>chris68@example.net</t>
  </si>
  <si>
    <t>Erica Cobb</t>
  </si>
  <si>
    <t>9962 Lee Club Suite 940
East Kevin, NC 98872</t>
  </si>
  <si>
    <t>001-806-682-7255</t>
  </si>
  <si>
    <t>john09@example.net</t>
  </si>
  <si>
    <t>Tracy Manning</t>
  </si>
  <si>
    <t>44065 Brown Ville Apt. 670
South Amy, WI 72079</t>
  </si>
  <si>
    <t>001-735-080-6167</t>
  </si>
  <si>
    <t>karenfranklin@example.net</t>
  </si>
  <si>
    <t>Kathy Mann</t>
  </si>
  <si>
    <t>512 Andrade Station
South Brittanyton, WV 91639</t>
  </si>
  <si>
    <t>751.528.8108x96916</t>
  </si>
  <si>
    <t>allenmelissa@example.org</t>
  </si>
  <si>
    <t>Joshua Warren</t>
  </si>
  <si>
    <t>0383 Jose Stream Apt. 764
Coltonton, MD 47193</t>
  </si>
  <si>
    <t>001-889-173-1443x88173</t>
  </si>
  <si>
    <t>mccarthygloria@example.com</t>
  </si>
  <si>
    <t>Daniel Stone</t>
  </si>
  <si>
    <t>5813 Sanchez Summit Suite 080
Millerchester, OH 03346</t>
  </si>
  <si>
    <t>+1-723-566-8383x17867</t>
  </si>
  <si>
    <t>egomez@example.org</t>
  </si>
  <si>
    <t>Jason Gray</t>
  </si>
  <si>
    <t>04586 Sarah River
North Leslieshire, WA 09758</t>
  </si>
  <si>
    <t>868.321.2294x1646</t>
  </si>
  <si>
    <t>wsims@example.net</t>
  </si>
  <si>
    <t>Karen Meadows</t>
  </si>
  <si>
    <t>8945 Jamie Shoal
Reynoldsborough, DC 66235</t>
  </si>
  <si>
    <t>+1-363-842-1437x469</t>
  </si>
  <si>
    <t>dwayne73@example.net</t>
  </si>
  <si>
    <t>Daniel Mcknight</t>
  </si>
  <si>
    <t>35947 Austin Coves Apt. 084
Port Zachary, VT 40915</t>
  </si>
  <si>
    <t>(733)661-3269x94305</t>
  </si>
  <si>
    <t>joseph32@example.com</t>
  </si>
  <si>
    <t>Nicole Miles</t>
  </si>
  <si>
    <t>195 Jimenez Lodge Apt. 684
East Nathan, LA 17795</t>
  </si>
  <si>
    <t>872.863.9194x1954</t>
  </si>
  <si>
    <t>rayandre@example.org</t>
  </si>
  <si>
    <t>Sheila Anderson</t>
  </si>
  <si>
    <t>41882 Amanda Burgs Apt. 735
Huangborough, AL 24380</t>
  </si>
  <si>
    <t>jason78@example.com</t>
  </si>
  <si>
    <t>Holly Campbell</t>
  </si>
  <si>
    <t>1111 John Roads
Port Danielborough, GA 75441</t>
  </si>
  <si>
    <t>207.764.2148</t>
  </si>
  <si>
    <t>santosrobert@example.net</t>
  </si>
  <si>
    <t>Nicholas Gomez</t>
  </si>
  <si>
    <t>4431 Samantha Court
New Joshuamouth, VA 16093</t>
  </si>
  <si>
    <t>341.966.2907x674</t>
  </si>
  <si>
    <t>lindamathis@example.com</t>
  </si>
  <si>
    <t>Gerald Santana</t>
  </si>
  <si>
    <t>9378 Novak Plains Apt. 877
Dalemouth, UT 20586</t>
  </si>
  <si>
    <t>377.327.0411x413</t>
  </si>
  <si>
    <t>paula07@example.com</t>
  </si>
  <si>
    <t>William Salazar</t>
  </si>
  <si>
    <t>1820 Martinez Course
South Tiffanyborough, NE 71658</t>
  </si>
  <si>
    <t>(776)197-5278x9733</t>
  </si>
  <si>
    <t>jennifer56@example.net</t>
  </si>
  <si>
    <t>Patrick Galloway</t>
  </si>
  <si>
    <t>94101 Barrett Drive Apt. 155
East Mitchelltown, DC 45684</t>
  </si>
  <si>
    <t>944-383-0679x210</t>
  </si>
  <si>
    <t>erin35@example.net</t>
  </si>
  <si>
    <t>Sarah Woodard</t>
  </si>
  <si>
    <t>919 Scott Stravenue Apt. 051
Christophermouth, OH 46611</t>
  </si>
  <si>
    <t>+1-050-701-8183x53124</t>
  </si>
  <si>
    <t>joshuapatterson@example.org</t>
  </si>
  <si>
    <t>USS Sexton
FPO AE 15505</t>
  </si>
  <si>
    <t>zdavis@example.com</t>
  </si>
  <si>
    <t>650 Webster Greens Suite 924
Morganborough, NH 57090</t>
  </si>
  <si>
    <t>484.600.6795x942</t>
  </si>
  <si>
    <t>devin72@example.org</t>
  </si>
  <si>
    <t>Miss Wendy Sims</t>
  </si>
  <si>
    <t>588 Jorge Crest Apt. 717
North Chase, RI 19851</t>
  </si>
  <si>
    <t>143.324.2557x16117</t>
  </si>
  <si>
    <t>cindy68@example.net</t>
  </si>
  <si>
    <t>Clarence Higgins</t>
  </si>
  <si>
    <t>76481 Becky Keys Apt. 246
Sotobury, MT 87021</t>
  </si>
  <si>
    <t>(331)322-6969</t>
  </si>
  <si>
    <t>jaclynflores@example.net</t>
  </si>
  <si>
    <t>Tiffany Williamson</t>
  </si>
  <si>
    <t>68427 Martinez Groves
Williamsland, NV 92829</t>
  </si>
  <si>
    <t>+1-935-117-1673x1595</t>
  </si>
  <si>
    <t>ihiggins@example.org</t>
  </si>
  <si>
    <t>Brent Morgan</t>
  </si>
  <si>
    <t>61083 Jones Lights
New Michaelborough, MA 04839</t>
  </si>
  <si>
    <t>178-557-8717</t>
  </si>
  <si>
    <t>miguelmartinez@example.com</t>
  </si>
  <si>
    <t>Nicole Lawson</t>
  </si>
  <si>
    <t>2806 Garrett Roads
New Jason, DE 39554</t>
  </si>
  <si>
    <t>882-889-5295</t>
  </si>
  <si>
    <t>murphylucas@example.com</t>
  </si>
  <si>
    <t>Andrew Davenport</t>
  </si>
  <si>
    <t>30390 Campbell Club
South Charles, MN 40684</t>
  </si>
  <si>
    <t>williamsbenjamin@example.org</t>
  </si>
  <si>
    <t>Erica Brown</t>
  </si>
  <si>
    <t>2201 Lauren Garden
Ericmouth, RI 89408</t>
  </si>
  <si>
    <t>856-430-7919x012</t>
  </si>
  <si>
    <t>carolynschneider@example.net</t>
  </si>
  <si>
    <t>Kathryn Molina</t>
  </si>
  <si>
    <t>047 Ricardo Circles Apt. 062
Lake Josephport, MI 92458</t>
  </si>
  <si>
    <t>729.097.6957x96427</t>
  </si>
  <si>
    <t>shepherdjames@example.com</t>
  </si>
  <si>
    <t>Patricia Freeman</t>
  </si>
  <si>
    <t>PSC 4194, Box 8168
APO AP 96197</t>
  </si>
  <si>
    <t>972.663.0445x809</t>
  </si>
  <si>
    <t>stephensallison@example.com</t>
  </si>
  <si>
    <t>Alexander Cantu</t>
  </si>
  <si>
    <t>9608 Elizabeth Ranch
South Derekborough, SD 31703</t>
  </si>
  <si>
    <t>+1-833-743-1473x778</t>
  </si>
  <si>
    <t>mary53@example.org</t>
  </si>
  <si>
    <t>Lisa Mills</t>
  </si>
  <si>
    <t>8778 Bryce Inlet
Kochfort, GA 53359</t>
  </si>
  <si>
    <t>lisamiller@example.net</t>
  </si>
  <si>
    <t>Mary Lopez</t>
  </si>
  <si>
    <t>88924 Kelly Freeway
Byrdmouth, AZ 99354</t>
  </si>
  <si>
    <t>890-853-9549x5116</t>
  </si>
  <si>
    <t>mitchell26@example.com</t>
  </si>
  <si>
    <t>Joan Hicks</t>
  </si>
  <si>
    <t>22066 Kimberly Branch Suite 163
Joshuaborough, CA 82257</t>
  </si>
  <si>
    <t>032-106-9228x252</t>
  </si>
  <si>
    <t>robert19@example.com</t>
  </si>
  <si>
    <t>Mr. James Perkins DDS</t>
  </si>
  <si>
    <t>134 Mitchell Spur Suite 245
East Jessica, UT 35908</t>
  </si>
  <si>
    <t>+1-760-598-9580x56517</t>
  </si>
  <si>
    <t>umiller@example.org</t>
  </si>
  <si>
    <t>Brenda Wilson</t>
  </si>
  <si>
    <t>49700 Frederick Dale
Lake Kristy, KS 14208</t>
  </si>
  <si>
    <t>547.296.1111</t>
  </si>
  <si>
    <t>thomasjohnson@example.com</t>
  </si>
  <si>
    <t>Erin Fry</t>
  </si>
  <si>
    <t>70103 Dean Pike
South Jose, KS 79645</t>
  </si>
  <si>
    <t>263.749.0546x813</t>
  </si>
  <si>
    <t>lisasmith@example.net</t>
  </si>
  <si>
    <t>Dennis Walls</t>
  </si>
  <si>
    <t>96427 Smith Mews Apt. 888
East William, PA 48682</t>
  </si>
  <si>
    <t>525-549-8714</t>
  </si>
  <si>
    <t>james51@example.com</t>
  </si>
  <si>
    <t>Jessica Webb</t>
  </si>
  <si>
    <t>3490 Newton Shoals Apt. 363
Adamshaven, HI 21998</t>
  </si>
  <si>
    <t>923.982.8899</t>
  </si>
  <si>
    <t>dmason@example.org</t>
  </si>
  <si>
    <t>Michael Reyes</t>
  </si>
  <si>
    <t>917 Lee Stravenue
Grahamland, PA 50167</t>
  </si>
  <si>
    <t>(672)067-2763</t>
  </si>
  <si>
    <t>martinashley@example.net</t>
  </si>
  <si>
    <t>David Brown</t>
  </si>
  <si>
    <t>USCGC Brennan
FPO AP 13649</t>
  </si>
  <si>
    <t>789.337.5820x34319</t>
  </si>
  <si>
    <t>jadewillis@example.net</t>
  </si>
  <si>
    <t>Debra Charles</t>
  </si>
  <si>
    <t>3804 Kristopher Row Apt. 751
Nicoleton, NC 28368</t>
  </si>
  <si>
    <t>(169)964-7017</t>
  </si>
  <si>
    <t>katherine78@example.net</t>
  </si>
  <si>
    <t>Jason Wade</t>
  </si>
  <si>
    <t>4166 Nicholas Corner Apt. 175
North Kevin, OR 61362</t>
  </si>
  <si>
    <t>+1-518-950-8581x88429</t>
  </si>
  <si>
    <t>bstewart@example.net</t>
  </si>
  <si>
    <t>William Arroyo</t>
  </si>
  <si>
    <t>9386 Natalie Crest
Ginaburgh, SD 57467</t>
  </si>
  <si>
    <t>807.468.5792x2501</t>
  </si>
  <si>
    <t>shanelopez@example.org</t>
  </si>
  <si>
    <t>Scott Wiggins</t>
  </si>
  <si>
    <t>07666 Henson Prairie
Owensberg, ND 95766</t>
  </si>
  <si>
    <t>(060)712-1523x760</t>
  </si>
  <si>
    <t>adamslinda@example.com</t>
  </si>
  <si>
    <t>Michelle Ramirez</t>
  </si>
  <si>
    <t>3802 Shane Station
Lake Javiermouth, DE 89390</t>
  </si>
  <si>
    <t>727.652.8254</t>
  </si>
  <si>
    <t>andreawiggins@example.org</t>
  </si>
  <si>
    <t>Linda Jenkins</t>
  </si>
  <si>
    <t>941 Patel Village Apt. 420
Davidshire, NY 83452</t>
  </si>
  <si>
    <t>(891)112-9478x24073</t>
  </si>
  <si>
    <t>amandawilson@example.org</t>
  </si>
  <si>
    <t>Alicia Cummings</t>
  </si>
  <si>
    <t>03897 Sara Throughway
Reynoldsberg, KY 57690</t>
  </si>
  <si>
    <t>(614)308-0902x395</t>
  </si>
  <si>
    <t>hallkaren@example.com</t>
  </si>
  <si>
    <t>Sierra Noble</t>
  </si>
  <si>
    <t>7682 Rachel Fords Apt. 476
East Rose, AK 72166</t>
  </si>
  <si>
    <t>(497)480-8255</t>
  </si>
  <si>
    <t>ruth04@example.net</t>
  </si>
  <si>
    <t>Amy Keller</t>
  </si>
  <si>
    <t>937 Church Canyon Apt. 476
Brookefort, ME 98122</t>
  </si>
  <si>
    <t>580.043.2490</t>
  </si>
  <si>
    <t>donnaking@example.org</t>
  </si>
  <si>
    <t>Kirk Bailey PhD</t>
  </si>
  <si>
    <t>819 Mark Bridge Suite 825
Johnsonburgh, IA 31320</t>
  </si>
  <si>
    <t>+1-636-218-9157x5985</t>
  </si>
  <si>
    <t>vegasarah@example.com</t>
  </si>
  <si>
    <t>Mary Roman</t>
  </si>
  <si>
    <t>11654 Garrett Fall Suite 812
Calvintown, ND 43598</t>
  </si>
  <si>
    <t>(692)309-2782</t>
  </si>
  <si>
    <t>mccormicktina@example.org</t>
  </si>
  <si>
    <t>Robert Perez</t>
  </si>
  <si>
    <t>944 Watts Plaza Apt. 559
Amyborough, DC 81290</t>
  </si>
  <si>
    <t>(036)485-7075</t>
  </si>
  <si>
    <t>hortiz@example.org</t>
  </si>
  <si>
    <t>Cheyenne George</t>
  </si>
  <si>
    <t>98332 David Point
New Johnfurt, IA 74967</t>
  </si>
  <si>
    <t>552-814-4664x1663</t>
  </si>
  <si>
    <t>thompsonrichard@example.com</t>
  </si>
  <si>
    <t>Noah Cole</t>
  </si>
  <si>
    <t>PSC 5753, Box 3314
APO AE 25850</t>
  </si>
  <si>
    <t>+1-956-563-4789x3862</t>
  </si>
  <si>
    <t>andrew20@example.net</t>
  </si>
  <si>
    <t>Michael Winters</t>
  </si>
  <si>
    <t>1466 Cheryl Branch
Lake Chadmouth, WI 78803</t>
  </si>
  <si>
    <t>103.094.6620x4382</t>
  </si>
  <si>
    <t>markkline@example.net</t>
  </si>
  <si>
    <t>Mitchell Stafford</t>
  </si>
  <si>
    <t>23778 Moore Inlet
New Betty, MT 99285</t>
  </si>
  <si>
    <t>282.883.2540</t>
  </si>
  <si>
    <t>elizabethnorton@example.com</t>
  </si>
  <si>
    <t>Casey Williams</t>
  </si>
  <si>
    <t>0299 Mark Mills
Port Nicholasbury, VA 58993</t>
  </si>
  <si>
    <t>123.987.9959x104</t>
  </si>
  <si>
    <t>markhoover@example.com</t>
  </si>
  <si>
    <t>Samantha Watson</t>
  </si>
  <si>
    <t>24877 English Alley Suite 841
Jamieside, NJ 78373</t>
  </si>
  <si>
    <t>(685)720-7569</t>
  </si>
  <si>
    <t>jennifersandoval@example.net</t>
  </si>
  <si>
    <t>Steven Flowers</t>
  </si>
  <si>
    <t>03086 David Extensions Suite 670
Lindastad, DE 84464</t>
  </si>
  <si>
    <t>+1-305-282-6854x7013</t>
  </si>
  <si>
    <t>davidstevens@example.org</t>
  </si>
  <si>
    <t>Kathryn Jacobs</t>
  </si>
  <si>
    <t>8659 Melissa Tunnel Apt. 523
Lake Maryland, TN 00701</t>
  </si>
  <si>
    <t>001-107-619-2892</t>
  </si>
  <si>
    <t>robert62@example.com</t>
  </si>
  <si>
    <t>Glenn Cabrera</t>
  </si>
  <si>
    <t>723 Rowland Plains Apt. 294
Ashleychester, NH 76696</t>
  </si>
  <si>
    <t>001-006-430-5757</t>
  </si>
  <si>
    <t>dallen@example.net</t>
  </si>
  <si>
    <t>Kelly Anderson</t>
  </si>
  <si>
    <t>4418 Phelps Rapid Suite 253
Jessicaton, SD 24862</t>
  </si>
  <si>
    <t>jason39@example.org</t>
  </si>
  <si>
    <t>George Klein</t>
  </si>
  <si>
    <t>465 Hicks Shoals
Lorraineborough, PA 40213</t>
  </si>
  <si>
    <t>+1-066-837-8640x39628</t>
  </si>
  <si>
    <t>danielward@example.com</t>
  </si>
  <si>
    <t>Jeffery Nelson</t>
  </si>
  <si>
    <t>312 Rebecca Neck
Gambleville, CO 52580</t>
  </si>
  <si>
    <t>782.825.1941x10450</t>
  </si>
  <si>
    <t>tonya57@example.net</t>
  </si>
  <si>
    <t>Kathleen Brown</t>
  </si>
  <si>
    <t>52709 David Well Apt. 590
Griffinview, VA 20213</t>
  </si>
  <si>
    <t>(917)327-8978</t>
  </si>
  <si>
    <t>zachary09@example.org</t>
  </si>
  <si>
    <t>George Keller</t>
  </si>
  <si>
    <t>26057 Donna Gardens
Feliciaview, NC 89695</t>
  </si>
  <si>
    <t>(141)545-9376x7188</t>
  </si>
  <si>
    <t>emily87@example.org</t>
  </si>
  <si>
    <t>Andrew Allen</t>
  </si>
  <si>
    <t>116 Melanie Branch
Amandashire, MO 53917</t>
  </si>
  <si>
    <t>783-357-6234x801</t>
  </si>
  <si>
    <t>teresaingram@example.net</t>
  </si>
  <si>
    <t>Deborah Martin</t>
  </si>
  <si>
    <t>4737 Marquez Grove
Michaelmouth, NM 04902</t>
  </si>
  <si>
    <t>+1-206-898-6713x09812</t>
  </si>
  <si>
    <t>charles59@example.org</t>
  </si>
  <si>
    <t>Marie Sherman</t>
  </si>
  <si>
    <t>3504 Steven Rapids Suite 854
Hortonfort, AR 90655</t>
  </si>
  <si>
    <t>533.007.7309x042</t>
  </si>
  <si>
    <t>waltersmatthew@example.com</t>
  </si>
  <si>
    <t>Todd Pena</t>
  </si>
  <si>
    <t>99546 Ann Centers
Matthewhaven, CT 52630</t>
  </si>
  <si>
    <t>983-764-6180x5110</t>
  </si>
  <si>
    <t>wendy61@example.com</t>
  </si>
  <si>
    <t>Kim Morse</t>
  </si>
  <si>
    <t>USCGC Odonnell
FPO AP 92507</t>
  </si>
  <si>
    <t>+1-834-067-5371x23794</t>
  </si>
  <si>
    <t>alejandranelson@example.net</t>
  </si>
  <si>
    <t>Robert Price</t>
  </si>
  <si>
    <t>35629 Kelley Passage
New Kelly, ME 54700</t>
  </si>
  <si>
    <t>(847)379-2502</t>
  </si>
  <si>
    <t>amberadams@example.net</t>
  </si>
  <si>
    <t>Brian Roy</t>
  </si>
  <si>
    <t>456 Bray Square Apt. 931
Michealburgh, NM 71506</t>
  </si>
  <si>
    <t>(614)851-0986x8218</t>
  </si>
  <si>
    <t>smithdavid@example.net</t>
  </si>
  <si>
    <t>Trevor Smith</t>
  </si>
  <si>
    <t>684 Joshua Groves Suite 012
South Jameston, NE 37838</t>
  </si>
  <si>
    <t>freemancalvin@example.com</t>
  </si>
  <si>
    <t>Kyle Blankenship</t>
  </si>
  <si>
    <t>420 Jackson Brooks Apt. 599
West Paul, DE 07022</t>
  </si>
  <si>
    <t>859.309.3963x341</t>
  </si>
  <si>
    <t>virginia53@example.net</t>
  </si>
  <si>
    <t>Debra Morris</t>
  </si>
  <si>
    <t>2563 David Turnpike
West Stephenborough, AK 93886</t>
  </si>
  <si>
    <t>686-071-4797x6350</t>
  </si>
  <si>
    <t>pthompson@example.com</t>
  </si>
  <si>
    <t>Rebecca Case</t>
  </si>
  <si>
    <t>969 Bianca Street
Marioview, FL 73060</t>
  </si>
  <si>
    <t>570-950-1310</t>
  </si>
  <si>
    <t>cherylsingh@example.org</t>
  </si>
  <si>
    <t>Karen Rose</t>
  </si>
  <si>
    <t>63034 Holly Mall Apt. 982
New Ericton, NV 15466</t>
  </si>
  <si>
    <t>(849)835-0940x95508</t>
  </si>
  <si>
    <t>ddaniel@example.com</t>
  </si>
  <si>
    <t>Angela Kim</t>
  </si>
  <si>
    <t>6709 Kristine Ville Suite 882
New Juliaton, PA 22729</t>
  </si>
  <si>
    <t>759-134-4384x451</t>
  </si>
  <si>
    <t>zcantrell@example.net</t>
  </si>
  <si>
    <t>Melanie Lewis</t>
  </si>
  <si>
    <t>27223 Eric Via
Lake Walterchester, AK 84357</t>
  </si>
  <si>
    <t>(950)738-4592</t>
  </si>
  <si>
    <t>xschroeder@example.com</t>
  </si>
  <si>
    <t>David Lee</t>
  </si>
  <si>
    <t>46684 Thomas Curve Apt. 403
West Amy, VA 80341</t>
  </si>
  <si>
    <t>001-086-544-0463x47133</t>
  </si>
  <si>
    <t>maria44@example.org</t>
  </si>
  <si>
    <t>Bryan Martin</t>
  </si>
  <si>
    <t>0447 Ellis Isle Suite 350
New Theodore, NM 42240</t>
  </si>
  <si>
    <t>102.856.0017x8912</t>
  </si>
  <si>
    <t>hensleyerik@example.net</t>
  </si>
  <si>
    <t>Mr. Scott Stewart</t>
  </si>
  <si>
    <t>5765 Morris Cliffs
South Savannahberg, NH 82637</t>
  </si>
  <si>
    <t>(280)878-7729x210</t>
  </si>
  <si>
    <t>kwhite@example.net</t>
  </si>
  <si>
    <t>Kathryn Christensen</t>
  </si>
  <si>
    <t>49754 Davis Lights
Roybury, TN 03405</t>
  </si>
  <si>
    <t>+1-233-042-9176x823</t>
  </si>
  <si>
    <t>peggy14@example.com</t>
  </si>
  <si>
    <t>David Diaz</t>
  </si>
  <si>
    <t>20681 Devon Manors Suite 929
Monicashire, WV 53186</t>
  </si>
  <si>
    <t>001-504-400-3441x995</t>
  </si>
  <si>
    <t>Bailey Black</t>
  </si>
  <si>
    <t>8668 Warren Coves
Port Madison, OR 50067</t>
  </si>
  <si>
    <t>742.179.4843x637</t>
  </si>
  <si>
    <t>wilsonlaura@example.com</t>
  </si>
  <si>
    <t>117 Jeremy Route
Christineville, MS 70068</t>
  </si>
  <si>
    <t>(202)728-4470</t>
  </si>
  <si>
    <t>dennis10@example.com</t>
  </si>
  <si>
    <t>Haley Day</t>
  </si>
  <si>
    <t>882 Kent Station Apt. 950
Reneechester, IN 90013</t>
  </si>
  <si>
    <t>561.975.2880x368</t>
  </si>
  <si>
    <t>alejandroevans@example.com</t>
  </si>
  <si>
    <t>Michelle Phillips</t>
  </si>
  <si>
    <t>07836 Christine Street Apt. 201
New Donna, GA 51961</t>
  </si>
  <si>
    <t>+1-122-344-6872x7083</t>
  </si>
  <si>
    <t>lisadorsey@example.com</t>
  </si>
  <si>
    <t>Kevin Carroll</t>
  </si>
  <si>
    <t>21957 Thomas Stream Suite 007
Port Pamelamouth, PA 43003</t>
  </si>
  <si>
    <t>457.973.1111</t>
  </si>
  <si>
    <t>kathleennewman@example.net</t>
  </si>
  <si>
    <t>Scott Parker</t>
  </si>
  <si>
    <t>234 Villarreal Points
Davidton, WI 04364</t>
  </si>
  <si>
    <t>001-683-138-3234</t>
  </si>
  <si>
    <t>zalexander@example.com</t>
  </si>
  <si>
    <t>PSC 5967, Box 8623
APO AE 36466</t>
  </si>
  <si>
    <t>(505)594-6978</t>
  </si>
  <si>
    <t>clarkstephanie@example.net</t>
  </si>
  <si>
    <t>Elizabeth Allen</t>
  </si>
  <si>
    <t>050 Cochran Well Apt. 412
Schultzhaven, MN 96491</t>
  </si>
  <si>
    <t>322-799-2856x74750</t>
  </si>
  <si>
    <t>hinesjames@example.org</t>
  </si>
  <si>
    <t>Heather Davis MD</t>
  </si>
  <si>
    <t>7347 Davis Course
Keithshire, MS 76063</t>
  </si>
  <si>
    <t>001-580-117-3844x4874</t>
  </si>
  <si>
    <t>nandrews@example.org</t>
  </si>
  <si>
    <t>Tracie Martin</t>
  </si>
  <si>
    <t>USNS Taylor
FPO AP 63320</t>
  </si>
  <si>
    <t>001-666-308-9261</t>
  </si>
  <si>
    <t>michelle34@example.net</t>
  </si>
  <si>
    <t>Eric Morgan</t>
  </si>
  <si>
    <t>19509 Sharon Forge
West Scott, KS 64986</t>
  </si>
  <si>
    <t>+1-055-143-8425x0103</t>
  </si>
  <si>
    <t>cwalker@example.org</t>
  </si>
  <si>
    <t>David James</t>
  </si>
  <si>
    <t>618 Medina Crossroad
Prestonton, MI 61407</t>
  </si>
  <si>
    <t>001-434-832-7772x27995</t>
  </si>
  <si>
    <t>christina37@example.net</t>
  </si>
  <si>
    <t>Benjamin Gallagher</t>
  </si>
  <si>
    <t>1934 Joy Summit
Lake Jenniferton, OH 55176</t>
  </si>
  <si>
    <t>gary02@example.net</t>
  </si>
  <si>
    <t>Yvette Frazier</t>
  </si>
  <si>
    <t>30564 Strong Neck
West Austinton, DE 78983</t>
  </si>
  <si>
    <t>497.439.2067</t>
  </si>
  <si>
    <t>shill@example.net</t>
  </si>
  <si>
    <t>Kenneth Archer</t>
  </si>
  <si>
    <t>3894 Sandra Lights Apt. 383
Garciabury, SC 74562</t>
  </si>
  <si>
    <t>flittle@example.net</t>
  </si>
  <si>
    <t>Emily Gross</t>
  </si>
  <si>
    <t>830 Huang Keys Suite 749
Loriburgh, UT 84904</t>
  </si>
  <si>
    <t>001-019-738-4582x799</t>
  </si>
  <si>
    <t>shannonrice@example.org</t>
  </si>
  <si>
    <t>Cindy Farmer</t>
  </si>
  <si>
    <t>52925 Perkins Junction
Rebeccashire, WI 04066</t>
  </si>
  <si>
    <t>+1-657-551-7944x68624</t>
  </si>
  <si>
    <t>davidsondaniel@example.com</t>
  </si>
  <si>
    <t>Erica Schmitt</t>
  </si>
  <si>
    <t>43082 Justin Shores Apt. 139
North Jacqueline, DC 87585</t>
  </si>
  <si>
    <t>813-466-5500x973</t>
  </si>
  <si>
    <t>briancampos@example.org</t>
  </si>
  <si>
    <t>Jonathan Smith</t>
  </si>
  <si>
    <t>PSC 6240, Box 3150
APO AE 50618</t>
  </si>
  <si>
    <t>raustin@example.com</t>
  </si>
  <si>
    <t>Matthew Morales</t>
  </si>
  <si>
    <t>48646 Arellano Junctions Apt. 410
Mcneilstad, IL 25027</t>
  </si>
  <si>
    <t>521.306.6444</t>
  </si>
  <si>
    <t>nicholas22@example.net</t>
  </si>
  <si>
    <t>Dawn Nash</t>
  </si>
  <si>
    <t>9573 Mills Fords
New Darren, CT 04323</t>
  </si>
  <si>
    <t>862.161.0463x6844</t>
  </si>
  <si>
    <t>justin15@example.net</t>
  </si>
  <si>
    <t>Karen Grant</t>
  </si>
  <si>
    <t>61421 Curtis Shore
Chadland, TX 87269</t>
  </si>
  <si>
    <t>802.792.0748</t>
  </si>
  <si>
    <t>mooremarcus@example.org</t>
  </si>
  <si>
    <t>Laurie Strong</t>
  </si>
  <si>
    <t>USNV Giles
FPO AP 20663</t>
  </si>
  <si>
    <t>179.683.3629x3673</t>
  </si>
  <si>
    <t>norma33@example.org</t>
  </si>
  <si>
    <t>Amanda Jones</t>
  </si>
  <si>
    <t>929 Green Lock
Melissashire, AL 77716</t>
  </si>
  <si>
    <t>657-691-5501</t>
  </si>
  <si>
    <t>briangarcia@example.com</t>
  </si>
  <si>
    <t>Brandy Lynch</t>
  </si>
  <si>
    <t>24209 Allen Manor Suite 857
South Keith, IA 18696</t>
  </si>
  <si>
    <t>(794)443-7584</t>
  </si>
  <si>
    <t>tiffanyfrench@example.net</t>
  </si>
  <si>
    <t>Samantha Jones</t>
  </si>
  <si>
    <t>72076 Lisa Summit Apt. 466
South Raymond, FL 54320</t>
  </si>
  <si>
    <t>001-574-338-4945x3956</t>
  </si>
  <si>
    <t>taylorrebecca@example.net</t>
  </si>
  <si>
    <t>17761 Juarez Course Suite 920
Port Benjamin, PA 89774</t>
  </si>
  <si>
    <t>(651)427-5303x449</t>
  </si>
  <si>
    <t>michael09@example.com</t>
  </si>
  <si>
    <t>79222 Stacy Mount Apt. 737
Lucastown, VT 34339</t>
  </si>
  <si>
    <t>(510)869-8716</t>
  </si>
  <si>
    <t>morrissusan@example.org</t>
  </si>
  <si>
    <t>Adam Vaughn</t>
  </si>
  <si>
    <t>069 Garcia Port
Raymondbury, KS 07695</t>
  </si>
  <si>
    <t>(705)953-2374</t>
  </si>
  <si>
    <t>jade77@example.com</t>
  </si>
  <si>
    <t>Tracy Reynolds</t>
  </si>
  <si>
    <t>Unit 8594 Box 6821
DPO AP 83284</t>
  </si>
  <si>
    <t>+1-704-202-3898x6326</t>
  </si>
  <si>
    <t>aaronbullock@example.org</t>
  </si>
  <si>
    <t>Danielle Andrews</t>
  </si>
  <si>
    <t>7164 King Lights
Timothyburgh, CT 80199</t>
  </si>
  <si>
    <t>981-634-0267x8205</t>
  </si>
  <si>
    <t>iwilson@example.net</t>
  </si>
  <si>
    <t>Cynthia Arnold</t>
  </si>
  <si>
    <t>25999 David Mill
South Laura, ME 92830</t>
  </si>
  <si>
    <t>+1-905-472-7036x9617</t>
  </si>
  <si>
    <t>freynolds@example.org</t>
  </si>
  <si>
    <t>Carla Robinson</t>
  </si>
  <si>
    <t>644 Ricky Plains Suite 068
Cheyenneton, AL 72218</t>
  </si>
  <si>
    <t>721.461.3399x132</t>
  </si>
  <si>
    <t>williealvarado@example.com</t>
  </si>
  <si>
    <t>Lisa Moon</t>
  </si>
  <si>
    <t>0134 Carolyn Haven Apt. 000
East Anneport, CO 68859</t>
  </si>
  <si>
    <t>(719)807-2228</t>
  </si>
  <si>
    <t>valerie64@example.net</t>
  </si>
  <si>
    <t>Misty Evans</t>
  </si>
  <si>
    <t>13261 Powell Prairie Suite 592
Gloriastad, MS 14087</t>
  </si>
  <si>
    <t>+1-980-073-8752x3482</t>
  </si>
  <si>
    <t>madison25@example.net</t>
  </si>
  <si>
    <t>Monica Hall</t>
  </si>
  <si>
    <t>279 Chavez Isle Apt. 939
Jeffreyport, CO 18245</t>
  </si>
  <si>
    <t>429.033.7808x41887</t>
  </si>
  <si>
    <t>howardmarcus@example.net</t>
  </si>
  <si>
    <t>James Tran</t>
  </si>
  <si>
    <t>0331 Nelson Freeway
Lisabury, AL 23217</t>
  </si>
  <si>
    <t>648-452-0307</t>
  </si>
  <si>
    <t>jamie52@example.net</t>
  </si>
  <si>
    <t>Joseph Harrison</t>
  </si>
  <si>
    <t>4480 Ryan Wells Apt. 121
North Angela, IN 07336</t>
  </si>
  <si>
    <t>+1-189-348-8023x7997</t>
  </si>
  <si>
    <t>seth22@example.com</t>
  </si>
  <si>
    <t>Robert Coleman</t>
  </si>
  <si>
    <t>Unit 8666 Box 6007
DPO AP 65539</t>
  </si>
  <si>
    <t>001-273-872-9709x1639</t>
  </si>
  <si>
    <t>morganmatthew@example.com</t>
  </si>
  <si>
    <t>William Fitzgerald</t>
  </si>
  <si>
    <t>867 Gonzales Terrace
Michellefurt, FL 69635</t>
  </si>
  <si>
    <t>032-405-4291x9894</t>
  </si>
  <si>
    <t>gmoreno@example.org</t>
  </si>
  <si>
    <t>Amber Salinas</t>
  </si>
  <si>
    <t>983 Michelle Course
Timothyberg, TX 18348</t>
  </si>
  <si>
    <t>michaelstone@example.net</t>
  </si>
  <si>
    <t>Latoya Butler</t>
  </si>
  <si>
    <t>0958 Ward Walks Apt. 756
East Drewland, WY 71146</t>
  </si>
  <si>
    <t>172.986.3873</t>
  </si>
  <si>
    <t>kathleenwebb@example.org</t>
  </si>
  <si>
    <t>Jeffrey Harper</t>
  </si>
  <si>
    <t>86643 Brenda Rapid
Kathrynfurt, VT 22910</t>
  </si>
  <si>
    <t>+1-202-330-9016x70873</t>
  </si>
  <si>
    <t>ahicks@example.org</t>
  </si>
  <si>
    <t>Willie Williams</t>
  </si>
  <si>
    <t>107 Destiny Springs Suite 726
South Devin, AK 44737</t>
  </si>
  <si>
    <t>527.762.4905x78777</t>
  </si>
  <si>
    <t>fmaynard@example.com</t>
  </si>
  <si>
    <t>Christopher Lawrence</t>
  </si>
  <si>
    <t>219 Sims Crossing Apt. 975
North Kathychester, OK 59879</t>
  </si>
  <si>
    <t>430-076-4170x280</t>
  </si>
  <si>
    <t>hgardner@example.com</t>
  </si>
  <si>
    <t>Jennifer Bush</t>
  </si>
  <si>
    <t>954 Brown Skyway Suite 083
Scottstad, RI 98641</t>
  </si>
  <si>
    <t>001-326-365-2695x4136</t>
  </si>
  <si>
    <t>dillonthomas@example.net</t>
  </si>
  <si>
    <t>Dominique Williams</t>
  </si>
  <si>
    <t>PSC 0175, Box 5534
APO AA 16557</t>
  </si>
  <si>
    <t>gloverscott@example.org</t>
  </si>
  <si>
    <t>Dennis Clayton</t>
  </si>
  <si>
    <t>91232 Natalie Fork
New Jessica, RI 18714</t>
  </si>
  <si>
    <t>001-527-658-0640</t>
  </si>
  <si>
    <t>gabrielle60@example.org</t>
  </si>
  <si>
    <t>Randy Cobb</t>
  </si>
  <si>
    <t>Unit 1361 Box 3480
DPO AE 79124</t>
  </si>
  <si>
    <t>001-264-734-2729</t>
  </si>
  <si>
    <t>ericksonshawn@example.org</t>
  </si>
  <si>
    <t>Jerry Shepard</t>
  </si>
  <si>
    <t>56014 Lindsey Tunnel
South Patrickfurt, ID 51658</t>
  </si>
  <si>
    <t>171-517-5021</t>
  </si>
  <si>
    <t>vschaefer@example.com</t>
  </si>
  <si>
    <t>Mia Oneal</t>
  </si>
  <si>
    <t>3820 David Point Suite 355
New Cynthia, NE 65714</t>
  </si>
  <si>
    <t>(971)695-4017x4411</t>
  </si>
  <si>
    <t>khaynes@example.org</t>
  </si>
  <si>
    <t>Dawn Rodriguez</t>
  </si>
  <si>
    <t>080 Jeffrey Pass Apt. 517
New Rayside, AL 59261</t>
  </si>
  <si>
    <t>952-161-0385x79171</t>
  </si>
  <si>
    <t>ascott@example.org</t>
  </si>
  <si>
    <t>Shannon Carter</t>
  </si>
  <si>
    <t>31868 Lewis Branch Suite 130
Lake Craig, NE 18771</t>
  </si>
  <si>
    <t>584.276.5065</t>
  </si>
  <si>
    <t>tammy84@example.org</t>
  </si>
  <si>
    <t>Ronnie Dennis</t>
  </si>
  <si>
    <t>94597 Andersen Dam Apt. 828
Ruizside, MO 48216</t>
  </si>
  <si>
    <t>edwardmoran@example.net</t>
  </si>
  <si>
    <t>Ryan Holt</t>
  </si>
  <si>
    <t>Unit 2473 Box 1648
DPO AA 77170</t>
  </si>
  <si>
    <t>(079)636-0676x31453</t>
  </si>
  <si>
    <t>timothy75@example.org</t>
  </si>
  <si>
    <t>Samuel Fleming</t>
  </si>
  <si>
    <t>USS Robles
FPO AE 44451</t>
  </si>
  <si>
    <t>+1-862-310-8339x70979</t>
  </si>
  <si>
    <t>larajeffrey@example.com</t>
  </si>
  <si>
    <t>Brittany Duncan</t>
  </si>
  <si>
    <t>5100 Reid Crossing Suite 860
South Jamesland, NJ 96584</t>
  </si>
  <si>
    <t>034-371-9913x8666</t>
  </si>
  <si>
    <t>jacquelinestephens@example.com</t>
  </si>
  <si>
    <t>9317 Nathaniel Curve
Lamberthaven, CA 58679</t>
  </si>
  <si>
    <t>(969)002-0146</t>
  </si>
  <si>
    <t>sarahfernandez@example.org</t>
  </si>
  <si>
    <t>Brian Kennedy</t>
  </si>
  <si>
    <t>8703 Jose Cape Apt. 649
Christineberg, UT 21267</t>
  </si>
  <si>
    <t>560-113-2224</t>
  </si>
  <si>
    <t>whitemichael@example.com</t>
  </si>
  <si>
    <t>Daniel Edwards</t>
  </si>
  <si>
    <t>82830 Erin Rapid
North Jessicaview, NC 98178</t>
  </si>
  <si>
    <t>(451)301-0635</t>
  </si>
  <si>
    <t>aaguirre@example.com</t>
  </si>
  <si>
    <t>Sean Hughes</t>
  </si>
  <si>
    <t>261 Owens Gardens Apt. 744
South James, CA 04124</t>
  </si>
  <si>
    <t>758-649-4221</t>
  </si>
  <si>
    <t>carriemoore@example.com</t>
  </si>
  <si>
    <t>Kenneth Nelson</t>
  </si>
  <si>
    <t>460 Alyssa Coves Suite 973
Shannonchester, VT 73712</t>
  </si>
  <si>
    <t>darlene89@example.org</t>
  </si>
  <si>
    <t>Tracy Diaz</t>
  </si>
  <si>
    <t>52753 Stevens Green Suite 632
Kendraland, PA 53569</t>
  </si>
  <si>
    <t>(351)823-1727x34685</t>
  </si>
  <si>
    <t>kevin59@example.net</t>
  </si>
  <si>
    <t>Dawn Smith</t>
  </si>
  <si>
    <t>577 Chelsea Meadow Apt. 278
East Lisa, AK 85491</t>
  </si>
  <si>
    <t>001-955-526-5731x6712</t>
  </si>
  <si>
    <t>townsenddaniel@example.org</t>
  </si>
  <si>
    <t>Matthew Davila</t>
  </si>
  <si>
    <t>USNS Clayton
FPO AA 40221</t>
  </si>
  <si>
    <t>(524)192-5359x33347</t>
  </si>
  <si>
    <t>edward92@example.net</t>
  </si>
  <si>
    <t>Caroline Garcia</t>
  </si>
  <si>
    <t>61920 Robinson Spur
New Molly, VT 36090</t>
  </si>
  <si>
    <t>407.816.6745</t>
  </si>
  <si>
    <t>benjamin46@example.org</t>
  </si>
  <si>
    <t>Charles King</t>
  </si>
  <si>
    <t>8616 Garcia Unions
New Elizabeth, NM 82507</t>
  </si>
  <si>
    <t>506.654.5505x1870</t>
  </si>
  <si>
    <t>angela27@example.com</t>
  </si>
  <si>
    <t>Amy Johnson</t>
  </si>
  <si>
    <t>271 Joshua Canyon
Harrisonstad, LA 96900</t>
  </si>
  <si>
    <t>+1-331-587-5296x086</t>
  </si>
  <si>
    <t>qcooper@example.net</t>
  </si>
  <si>
    <t>Corey Lindsey</t>
  </si>
  <si>
    <t>46280 Henry Brook
Kennethville, WY 54585</t>
  </si>
  <si>
    <t>321.751.0450x81257</t>
  </si>
  <si>
    <t>brewerdustin@example.net</t>
  </si>
  <si>
    <t>Michael Sims</t>
  </si>
  <si>
    <t>244 Brandt Canyon
Jamesview, MT 56443</t>
  </si>
  <si>
    <t>normanbrian@example.net</t>
  </si>
  <si>
    <t>Jordan Wheeler</t>
  </si>
  <si>
    <t>7249 Cochran Views
Michelleberg, CA 05187</t>
  </si>
  <si>
    <t>226-868-0146</t>
  </si>
  <si>
    <t>madams@example.com</t>
  </si>
  <si>
    <t>Regina Cochran</t>
  </si>
  <si>
    <t>55670 Elliott Keys Suite 161
Saraside, MA 53262</t>
  </si>
  <si>
    <t>(832)055-3033x088</t>
  </si>
  <si>
    <t>shawn43@example.net</t>
  </si>
  <si>
    <t>Marilyn Miller</t>
  </si>
  <si>
    <t>0511 Chavez Drives Apt. 054
New Kim, SC 07393</t>
  </si>
  <si>
    <t>001-667-936-3021</t>
  </si>
  <si>
    <t>heatherpowell@example.com</t>
  </si>
  <si>
    <t>Michele Barron</t>
  </si>
  <si>
    <t>61989 Isaac Tunnel Suite 964
Jessicaside, CA 61106</t>
  </si>
  <si>
    <t>001-067-916-5073</t>
  </si>
  <si>
    <t>angeladrake@example.org</t>
  </si>
  <si>
    <t>Jeffrey Morgan</t>
  </si>
  <si>
    <t>3759 Jason Mission Apt. 889
East Kathrynfort, UT 56428</t>
  </si>
  <si>
    <t>001-201-837-4066x806</t>
  </si>
  <si>
    <t>lflynn@example.net</t>
  </si>
  <si>
    <t>John Carpenter</t>
  </si>
  <si>
    <t>4738 Angela Harbors Apt. 267
West Melissaborough, OR 84917</t>
  </si>
  <si>
    <t>(235)385-1724</t>
  </si>
  <si>
    <t>harold72@example.net</t>
  </si>
  <si>
    <t>Howard Black</t>
  </si>
  <si>
    <t>664 Sarah Lodge
Melissafort, MS 73216</t>
  </si>
  <si>
    <t>otaylor@example.net</t>
  </si>
  <si>
    <t>Dr. Bradley Murphy</t>
  </si>
  <si>
    <t>35390 Moore Inlet Suite 792
Caitlinchester, AZ 38581</t>
  </si>
  <si>
    <t>(984)443-4072x7209</t>
  </si>
  <si>
    <t>veronica31@example.com</t>
  </si>
  <si>
    <t>Phillip Kim</t>
  </si>
  <si>
    <t>4755 Smith Prairie Suite 819
East Kristinchester, IN 76791</t>
  </si>
  <si>
    <t>(621)417-0364x0114</t>
  </si>
  <si>
    <t>reynoldspreston@example.org</t>
  </si>
  <si>
    <t>Linda Thomas</t>
  </si>
  <si>
    <t>897 Li Greens
New Amanda, MO 77597</t>
  </si>
  <si>
    <t>570-325-1807x43549</t>
  </si>
  <si>
    <t>jessicasolomon@example.com</t>
  </si>
  <si>
    <t>Alexandra Mitchell</t>
  </si>
  <si>
    <t>792 Laura Crossroad
Rogerview, NJ 99139</t>
  </si>
  <si>
    <t>934-723-6682x775</t>
  </si>
  <si>
    <t>qcastillo@example.com</t>
  </si>
  <si>
    <t>Benjamin Randolph</t>
  </si>
  <si>
    <t>Unit 4270 Box 8561
DPO AE 28555</t>
  </si>
  <si>
    <t>001-211-582-1074x52507</t>
  </si>
  <si>
    <t>lindagentry@example.net</t>
  </si>
  <si>
    <t>Timothy Ray</t>
  </si>
  <si>
    <t>08839 Williams Tunnel
Smithhaven, UT 45961</t>
  </si>
  <si>
    <t>martinezerin@example.net</t>
  </si>
  <si>
    <t>Virginia Mitchell</t>
  </si>
  <si>
    <t>1332 Jordan Place
South Micheleshire, CA 49106</t>
  </si>
  <si>
    <t>(353)385-8187x9885</t>
  </si>
  <si>
    <t>chavezchristine@example.org</t>
  </si>
  <si>
    <t>07149 Daniel Estates Apt. 334
Guerrabury, SD 58634</t>
  </si>
  <si>
    <t>william36@example.org</t>
  </si>
  <si>
    <t>Taylor Butler</t>
  </si>
  <si>
    <t>856 Richard Club
Karenshire, PA 57915</t>
  </si>
  <si>
    <t>246-077-4705</t>
  </si>
  <si>
    <t>thomasfarrell@example.com</t>
  </si>
  <si>
    <t>Mrs. Allison Berger</t>
  </si>
  <si>
    <t>7693 Melissa Plain Apt. 066
New Thomasstad, NH 93201</t>
  </si>
  <si>
    <t>001-514-425-1450x3163</t>
  </si>
  <si>
    <t>patricia48@example.net</t>
  </si>
  <si>
    <t>Jose Massey</t>
  </si>
  <si>
    <t>6327 Barbara Landing
Port Joshuaside, RI 61912</t>
  </si>
  <si>
    <t>(512)061-2850</t>
  </si>
  <si>
    <t>pbush@example.org</t>
  </si>
  <si>
    <t>Amy Hall</t>
  </si>
  <si>
    <t>PSC 1606, Box 6078
APO AE 65055</t>
  </si>
  <si>
    <t>688-387-1813x278</t>
  </si>
  <si>
    <t>jamespatel@example.com</t>
  </si>
  <si>
    <t>Jacob Jenkins</t>
  </si>
  <si>
    <t>231 Bailey Pass Apt. 331
East Brent, TX 32669</t>
  </si>
  <si>
    <t>(517)885-7344x62330</t>
  </si>
  <si>
    <t>hperkins@example.net</t>
  </si>
  <si>
    <t>Rebecca Jones</t>
  </si>
  <si>
    <t>05260 Watson Summit Suite 234
Mitchellshire, NJ 73906</t>
  </si>
  <si>
    <t>rodriguezdonna@example.net</t>
  </si>
  <si>
    <t>Angela Brown</t>
  </si>
  <si>
    <t>722 Dixon Row Apt. 606
South Tiffany, CO 84430</t>
  </si>
  <si>
    <t>647.261.9828x897</t>
  </si>
  <si>
    <t>john42@example.com</t>
  </si>
  <si>
    <t>Jenna Tucker</t>
  </si>
  <si>
    <t>30502 John Mount Suite 473
Brownfort, LA 34408</t>
  </si>
  <si>
    <t>618-245-7779</t>
  </si>
  <si>
    <t>langlee@example.net</t>
  </si>
  <si>
    <t>Mr. Joshua Brown</t>
  </si>
  <si>
    <t>530 Benson Port Suite 592
Williamstown, UT 78250</t>
  </si>
  <si>
    <t>692-333-9889x101</t>
  </si>
  <si>
    <t>derek36@example.com</t>
  </si>
  <si>
    <t>Denise King</t>
  </si>
  <si>
    <t>5531 Davenport Center Suite 215
Robersonmouth, MN 90852</t>
  </si>
  <si>
    <t>862.261.2935x0980</t>
  </si>
  <si>
    <t>fmccoy@example.com</t>
  </si>
  <si>
    <t>Rebekah Andrews</t>
  </si>
  <si>
    <t>64938 Ashley Trail
Careytown, MO 55511</t>
  </si>
  <si>
    <t>(393)665-0210x3547</t>
  </si>
  <si>
    <t>micheleshelton@example.org</t>
  </si>
  <si>
    <t>Chris Tran</t>
  </si>
  <si>
    <t>30330 Sophia Glen Suite 070
Heatherfurt, MD 74372</t>
  </si>
  <si>
    <t>garrettteresa@example.com</t>
  </si>
  <si>
    <t>37022 Peck Vista
Port Elizabethburgh, IL 17317</t>
  </si>
  <si>
    <t>001-355-272-1798x4807</t>
  </si>
  <si>
    <t>kelleyshawn@example.com</t>
  </si>
  <si>
    <t>Brittany Velez</t>
  </si>
  <si>
    <t>47294 Colleen Plaza
Ramirezberg, IL 79837</t>
  </si>
  <si>
    <t>556.532.0844x740</t>
  </si>
  <si>
    <t>brandyfox@example.com</t>
  </si>
  <si>
    <t>Craig Foster</t>
  </si>
  <si>
    <t>913 Park Cove
South Carolyn, WY 39665</t>
  </si>
  <si>
    <t>729-573-2694</t>
  </si>
  <si>
    <t>misty10@example.com</t>
  </si>
  <si>
    <t>Mary Wallace</t>
  </si>
  <si>
    <t>195 Robinson Park
East Paige, NV 90629</t>
  </si>
  <si>
    <t>679.429.4594</t>
  </si>
  <si>
    <t>ewalters@example.net</t>
  </si>
  <si>
    <t>Peter Beck</t>
  </si>
  <si>
    <t>85920 Jennifer Light Apt. 954
Doughertyhaven, WI 59254</t>
  </si>
  <si>
    <t>001-277-816-9415x471</t>
  </si>
  <si>
    <t>benjaminfoster@example.net</t>
  </si>
  <si>
    <t>Raymond Brown</t>
  </si>
  <si>
    <t>PSC 7807, Box 8179
APO AE 88955</t>
  </si>
  <si>
    <t>melindadunn@example.org</t>
  </si>
  <si>
    <t>Christopher Stanley PhD</t>
  </si>
  <si>
    <t>8867 Rowe Point
Ruizborough, WI 29048</t>
  </si>
  <si>
    <t>001-896-444-6894x62902</t>
  </si>
  <si>
    <t>davidsonrandy@example.com</t>
  </si>
  <si>
    <t>Tony Hoover</t>
  </si>
  <si>
    <t>563 Richard Island
Rickburgh, AZ 96643</t>
  </si>
  <si>
    <t>(634)814-4703x4910</t>
  </si>
  <si>
    <t>elliottemily@example.org</t>
  </si>
  <si>
    <t>Angela Sims</t>
  </si>
  <si>
    <t>2656 Brown Meadows Suite 057
Tiffanyfort, MS 31254</t>
  </si>
  <si>
    <t>+1-599-645-9399x892</t>
  </si>
  <si>
    <t>elizabeth38@example.com</t>
  </si>
  <si>
    <t>James Gonzales</t>
  </si>
  <si>
    <t>974 Thomas Plaza Suite 630
South Stevenhaven, TX 08807</t>
  </si>
  <si>
    <t>868-033-2183x73139</t>
  </si>
  <si>
    <t>rhodeseric@example.net</t>
  </si>
  <si>
    <t>Erica Braun</t>
  </si>
  <si>
    <t>94830 Tyler Crossroad Apt. 812
Richardview, ME 70143</t>
  </si>
  <si>
    <t>686-772-6485</t>
  </si>
  <si>
    <t>valeriegilmore@example.org</t>
  </si>
  <si>
    <t>96581 Melvin Tunnel
Port Diana, GA 32296</t>
  </si>
  <si>
    <t>325.570.7581</t>
  </si>
  <si>
    <t>moramonica@example.org</t>
  </si>
  <si>
    <t>Mr. John Alexander</t>
  </si>
  <si>
    <t>014 Moore Burgs
Lake Michaelfurt, AR 85414</t>
  </si>
  <si>
    <t>019.215.5163x966</t>
  </si>
  <si>
    <t>nicholastorres@example.com</t>
  </si>
  <si>
    <t>Stephanie Reid</t>
  </si>
  <si>
    <t>4063 Jaime Village
New Jennifer, GA 14363</t>
  </si>
  <si>
    <t>+1-005-455-3851x87796</t>
  </si>
  <si>
    <t>luisrose@example.org</t>
  </si>
  <si>
    <t>Karen Chan</t>
  </si>
  <si>
    <t>Unit 6928 Box 8034
DPO AP 28869</t>
  </si>
  <si>
    <t>001-253-166-7129x3076</t>
  </si>
  <si>
    <t>neilwilson@example.net</t>
  </si>
  <si>
    <t>Janet Lyons</t>
  </si>
  <si>
    <t>39449 Reynolds Inlet Apt. 228
Julieberg, NM 81466</t>
  </si>
  <si>
    <t>001-037-675-4236x3192</t>
  </si>
  <si>
    <t>gpeterson@example.org</t>
  </si>
  <si>
    <t>Marcus Brown</t>
  </si>
  <si>
    <t>7870 Knight Pines
Williammouth, IN 74869</t>
  </si>
  <si>
    <t>342.566.1095x858</t>
  </si>
  <si>
    <t>kirkfitzpatrick@example.net</t>
  </si>
  <si>
    <t>Andrea Smith</t>
  </si>
  <si>
    <t>1153 Buck Spur Suite 289
Marymouth, KS 83246</t>
  </si>
  <si>
    <t>568-221-0446x98786</t>
  </si>
  <si>
    <t>amberrosario@example.com</t>
  </si>
  <si>
    <t>40523 Tina River Apt. 995
East Jennifer, KS 86858</t>
  </si>
  <si>
    <t>amanda19@example.org</t>
  </si>
  <si>
    <t>Heather Adams DVM</t>
  </si>
  <si>
    <t>326 Jesse Island
New Ashley, LA 00697</t>
  </si>
  <si>
    <t>513-926-2674</t>
  </si>
  <si>
    <t>Maria Morton</t>
  </si>
  <si>
    <t>92670 Matthew Ridge Suite 604
Castilloshire, MD 57015</t>
  </si>
  <si>
    <t>053-569-6497</t>
  </si>
  <si>
    <t>kylesheppard@example.net</t>
  </si>
  <si>
    <t>Hannah Ball</t>
  </si>
  <si>
    <t>98195 Barrera Camp
West Mia, VT 51669</t>
  </si>
  <si>
    <t>(332)508-5007x796</t>
  </si>
  <si>
    <t>amanda64@example.com</t>
  </si>
  <si>
    <t>Heather Huber</t>
  </si>
  <si>
    <t>PSC 9148, Box 9523
APO AE 93080</t>
  </si>
  <si>
    <t>381-320-8794x5534</t>
  </si>
  <si>
    <t>rebecca52@example.net</t>
  </si>
  <si>
    <t>Jody Kaiser</t>
  </si>
  <si>
    <t>239 Colin Cliff Apt. 920
Sharonfurt, SD 05341</t>
  </si>
  <si>
    <t>(606)806-9944</t>
  </si>
  <si>
    <t>snowkevin@example.net</t>
  </si>
  <si>
    <t>65568 Washington Brook Apt. 252
Jessicaland, WV 48815</t>
  </si>
  <si>
    <t>456-444-6250x98753</t>
  </si>
  <si>
    <t>turnerheidi@example.net</t>
  </si>
  <si>
    <t>Christy Nunez</t>
  </si>
  <si>
    <t>89544 Campbell Ramp
East Tracy, MD 96092</t>
  </si>
  <si>
    <t>efarrell@example.org</t>
  </si>
  <si>
    <t>William Gould</t>
  </si>
  <si>
    <t>0651 Michael Neck Apt. 041
New Susan, DC 11207</t>
  </si>
  <si>
    <t>283.267.6808x84117</t>
  </si>
  <si>
    <t>chungvincent@example.net</t>
  </si>
  <si>
    <t>Ellen Cook</t>
  </si>
  <si>
    <t>0244 Richard Mall
New Rachel, DE 92007</t>
  </si>
  <si>
    <t>001-527-251-4563x64221</t>
  </si>
  <si>
    <t>ramosnicholas@example.net</t>
  </si>
  <si>
    <t>Alyssa Benjamin</t>
  </si>
  <si>
    <t>97513 Shelby Islands Suite 603
Tracyport, ID 40982</t>
  </si>
  <si>
    <t>001-736-787-0996x0002</t>
  </si>
  <si>
    <t>karen86@example.com</t>
  </si>
  <si>
    <t>Xavier Sullivan</t>
  </si>
  <si>
    <t>6032 Brittany Hill
New Robert, TX 57409</t>
  </si>
  <si>
    <t>(016)392-0876x2812</t>
  </si>
  <si>
    <t>rchapman@example.org</t>
  </si>
  <si>
    <t>Kayla Soto</t>
  </si>
  <si>
    <t>692 Andersen Cliff
Huffberg, WY 57636</t>
  </si>
  <si>
    <t>001-737-137-9056x7858</t>
  </si>
  <si>
    <t>jwilson@example.org</t>
  </si>
  <si>
    <t>Brian Brown</t>
  </si>
  <si>
    <t>45072 Hess Plaza Suite 426
South Rebeccaborough, HI 32978</t>
  </si>
  <si>
    <t>001-661-469-9558x05251</t>
  </si>
  <si>
    <t>wongyolanda@example.com</t>
  </si>
  <si>
    <t>Charlene Baker</t>
  </si>
  <si>
    <t>85719 David Keys Suite 357
Kleinfort, MD 11154</t>
  </si>
  <si>
    <t>001-723-332-7045</t>
  </si>
  <si>
    <t>vparker@example.org</t>
  </si>
  <si>
    <t>John Baker</t>
  </si>
  <si>
    <t>68128 Sharon Coves
East Sara, NV 43820</t>
  </si>
  <si>
    <t>616.490.7570x887</t>
  </si>
  <si>
    <t>wilsondavid@example.net</t>
  </si>
  <si>
    <t>Elizabeth Craig</t>
  </si>
  <si>
    <t>023 Laura Extension
Valenciaville, ME 23254</t>
  </si>
  <si>
    <t>(526)253-9621x39220</t>
  </si>
  <si>
    <t>lori76@example.org</t>
  </si>
  <si>
    <t>Wayne Townsend</t>
  </si>
  <si>
    <t>PSC 5055, Box 5538
APO AA 11534</t>
  </si>
  <si>
    <t>(566)205-1322x83564</t>
  </si>
  <si>
    <t>saraboyd@example.org</t>
  </si>
  <si>
    <t>Paula Adams</t>
  </si>
  <si>
    <t>Unit 2443 Box 0467
DPO AP 19054</t>
  </si>
  <si>
    <t>322.037.4272</t>
  </si>
  <si>
    <t>dianajones@example.org</t>
  </si>
  <si>
    <t>Amy Moore MD</t>
  </si>
  <si>
    <t>8093 Tristan Walk Apt. 622
Chaveztown, WY 59221</t>
  </si>
  <si>
    <t>656-934-1524x4222</t>
  </si>
  <si>
    <t>andrespencer@example.net</t>
  </si>
  <si>
    <t>William Ross</t>
  </si>
  <si>
    <t>34566 Timothy Ford
North Isaacborough, WY 48798</t>
  </si>
  <si>
    <t>+1-263-183-1131x1207</t>
  </si>
  <si>
    <t>murphymelissa@example.net</t>
  </si>
  <si>
    <t>Karen Harris</t>
  </si>
  <si>
    <t>4931 Ashley Place Apt. 564
South Wendy, OH 14568</t>
  </si>
  <si>
    <t>251.500.3424</t>
  </si>
  <si>
    <t>gomezvanessa@example.net</t>
  </si>
  <si>
    <t>Patrick Harris</t>
  </si>
  <si>
    <t>058 Ward Streets Apt. 456
North Gabriella, VA 11675</t>
  </si>
  <si>
    <t>+1-217-564-7669x5816</t>
  </si>
  <si>
    <t>ejohnson@example.com</t>
  </si>
  <si>
    <t>Barbara Bailey</t>
  </si>
  <si>
    <t>89148 Stacey View Suite 963
East Allenberg, WY 21909</t>
  </si>
  <si>
    <t>001-880-646-1386x3951</t>
  </si>
  <si>
    <t>karina67@example.org</t>
  </si>
  <si>
    <t>Rachel Kennedy</t>
  </si>
  <si>
    <t>60101 Steven Route Suite 130
Blackburnton, VT 91375</t>
  </si>
  <si>
    <t>682-405-5785</t>
  </si>
  <si>
    <t>treynolds@example.com</t>
  </si>
  <si>
    <t>Nicole Mendoza</t>
  </si>
  <si>
    <t>3144 Patton Street Suite 894
Charlesside, DC 76931</t>
  </si>
  <si>
    <t>+1-227-871-1886x8242</t>
  </si>
  <si>
    <t>jose77@example.org</t>
  </si>
  <si>
    <t>Jeffrey Hoover</t>
  </si>
  <si>
    <t>3437 Robbins Springs
Bassview, WI 75923</t>
  </si>
  <si>
    <t>heather97@example.com</t>
  </si>
  <si>
    <t>Lance Johnson</t>
  </si>
  <si>
    <t>6933 Palmer Branch Apt. 954
East Martinmouth, OR 48153</t>
  </si>
  <si>
    <t>675-497-1066x9512</t>
  </si>
  <si>
    <t>keith60@example.org</t>
  </si>
  <si>
    <t>Crystal Martinez</t>
  </si>
  <si>
    <t>2697 Bryan Vista Apt. 092
East Tiffanyfort, KS 81071</t>
  </si>
  <si>
    <t>001-796-462-6863x02996</t>
  </si>
  <si>
    <t>josephmorales@example.org</t>
  </si>
  <si>
    <t>Angela Shaw</t>
  </si>
  <si>
    <t>0311 Perez Fort Apt. 051
Sarahport, MN 34858</t>
  </si>
  <si>
    <t>belinda50@example.org</t>
  </si>
  <si>
    <t>Shawn Blair</t>
  </si>
  <si>
    <t>998 Amanda Mountain
Valeriefort, NE 40396</t>
  </si>
  <si>
    <t>118.586.6782x54286</t>
  </si>
  <si>
    <t>tclark@example.com</t>
  </si>
  <si>
    <t>Mary Chandler</t>
  </si>
  <si>
    <t>1999 Katherine Overpass
Brittanyland, RI 75671</t>
  </si>
  <si>
    <t>299.741.5686</t>
  </si>
  <si>
    <t>zcarson@example.com</t>
  </si>
  <si>
    <t>Unit 8766 Box 1186
DPO AP 21607</t>
  </si>
  <si>
    <t>001-553-131-4849x02957</t>
  </si>
  <si>
    <t>xcarter@example.org</t>
  </si>
  <si>
    <t>Teresa Cooper</t>
  </si>
  <si>
    <t>3900 Hernandez Ferry
North Roy, LA 18910</t>
  </si>
  <si>
    <t>744-539-2174</t>
  </si>
  <si>
    <t>ronald34@example.org</t>
  </si>
  <si>
    <t>Jessica Campbell</t>
  </si>
  <si>
    <t>Unit 8986 Box 4274
DPO AP 95351</t>
  </si>
  <si>
    <t>773-001-3729</t>
  </si>
  <si>
    <t>allison85@example.com</t>
  </si>
  <si>
    <t>61503 Frye Hill Apt. 220
Lake Rachel, ID 38693</t>
  </si>
  <si>
    <t>001-482-566-5558x243</t>
  </si>
  <si>
    <t>james65@example.org</t>
  </si>
  <si>
    <t>Rachel Richmond</t>
  </si>
  <si>
    <t>7883 Moore Prairie
Lake John, MN 40528</t>
  </si>
  <si>
    <t>+1-128-956-4220x26076</t>
  </si>
  <si>
    <t>vball@example.org</t>
  </si>
  <si>
    <t>Whitney Baker DVM</t>
  </si>
  <si>
    <t>11564 Sean Shore Suite 614
Lake Amandafurt, AR 90085</t>
  </si>
  <si>
    <t>743-375-5799x14860</t>
  </si>
  <si>
    <t>coreyjones@example.net</t>
  </si>
  <si>
    <t>Scott Becker</t>
  </si>
  <si>
    <t>68423 Michael Forges
North Joanna, NV 11795</t>
  </si>
  <si>
    <t>erindennis@example.org</t>
  </si>
  <si>
    <t>Megan Ellis</t>
  </si>
  <si>
    <t>98747 Compton Crossroad Suite 520
East Billshire, MO 01283</t>
  </si>
  <si>
    <t>871-571-6527x848</t>
  </si>
  <si>
    <t>waltonbobby@example.org</t>
  </si>
  <si>
    <t>Leah Johnson</t>
  </si>
  <si>
    <t>208 Duane Stravenue
North Mariaberg, AK 38648</t>
  </si>
  <si>
    <t>(673)710-9092</t>
  </si>
  <si>
    <t>woodmatthew@example.net</t>
  </si>
  <si>
    <t>Anna Stevens</t>
  </si>
  <si>
    <t>2375 Hays Loaf
Brittanybury, OK 86193</t>
  </si>
  <si>
    <t>(896)363-4479</t>
  </si>
  <si>
    <t>sierramoreno@example.com</t>
  </si>
  <si>
    <t>Daisy Stanton</t>
  </si>
  <si>
    <t>0648 Thompson Island
Payneland, TN 60159</t>
  </si>
  <si>
    <t>240.437.8652x327</t>
  </si>
  <si>
    <t>courtneyhernandez@example.org</t>
  </si>
  <si>
    <t>Ryan Henry</t>
  </si>
  <si>
    <t>738 Jones Lock
New Drewville, IA 76122</t>
  </si>
  <si>
    <t>billyallen@example.com</t>
  </si>
  <si>
    <t>Amy Harris</t>
  </si>
  <si>
    <t>Unit 7033 Box 6357
DPO AP 41950</t>
  </si>
  <si>
    <t>001-699-482-0709</t>
  </si>
  <si>
    <t>moonrandy@example.org</t>
  </si>
  <si>
    <t>Amanda Mitchell</t>
  </si>
  <si>
    <t>Unit 3718 Box 7694
DPO AE 03886</t>
  </si>
  <si>
    <t>(626)772-7467x8252</t>
  </si>
  <si>
    <t>danielle87@example.net</t>
  </si>
  <si>
    <t>James Marshall</t>
  </si>
  <si>
    <t>42782 Maxwell Heights
East Lauren, HI 75674</t>
  </si>
  <si>
    <t>001-072-263-9572x3518</t>
  </si>
  <si>
    <t>melissa28@example.net</t>
  </si>
  <si>
    <t>Jessica Turner</t>
  </si>
  <si>
    <t>4036 Timothy Fork Suite 987
New Barbara, MS 18068</t>
  </si>
  <si>
    <t>466 Hayes Wells Suite 169
Port Brianfort, IN 58908</t>
  </si>
  <si>
    <t>001-337-640-0989x269</t>
  </si>
  <si>
    <t>cassandraguzman@example.org</t>
  </si>
  <si>
    <t>3102 Timothy Village Suite 391
West Jenny, DE 32949</t>
  </si>
  <si>
    <t>gclark@example.org</t>
  </si>
  <si>
    <t>Vicki King</t>
  </si>
  <si>
    <t>97868 Bryant Shore Apt. 253
Phillipsport, WY 86074</t>
  </si>
  <si>
    <t>+1-865-704-7642x782</t>
  </si>
  <si>
    <t>dylan50@example.net</t>
  </si>
  <si>
    <t>Ms. Barbara Morris</t>
  </si>
  <si>
    <t>8942 Timothy Key
East Bryanville, NV 48999</t>
  </si>
  <si>
    <t>michellefisher@example.org</t>
  </si>
  <si>
    <t>Ms. Jessica Howard</t>
  </si>
  <si>
    <t>435 Clifford Alley Apt. 525
Meganbury, OH 23375</t>
  </si>
  <si>
    <t>001-834-176-0457</t>
  </si>
  <si>
    <t>lopezbrandon@example.net</t>
  </si>
  <si>
    <t>675 Golden Skyway Suite 596
Lake Anthonyton, MI 76128</t>
  </si>
  <si>
    <t>heather56@example.com</t>
  </si>
  <si>
    <t>Kurt Graham</t>
  </si>
  <si>
    <t>326 Robert Unions Apt. 443
Sanchezside, NJ 16672</t>
  </si>
  <si>
    <t>001-556-686-0440x4027</t>
  </si>
  <si>
    <t>flopez@example.net</t>
  </si>
  <si>
    <t>Kimberly Watkins</t>
  </si>
  <si>
    <t>65089 Daniel Burg Apt. 007
Robertburgh, MS 19063</t>
  </si>
  <si>
    <t>422.834.0801x8804</t>
  </si>
  <si>
    <t>gregorycooper@example.net</t>
  </si>
  <si>
    <t>5003 Brenda Circles Apt. 845
East Glenn, VA 98048</t>
  </si>
  <si>
    <t>890-420-5993</t>
  </si>
  <si>
    <t>mendezdonna@example.net</t>
  </si>
  <si>
    <t>Michelle Hurley</t>
  </si>
  <si>
    <t>102 John Trail Suite 261
Port Marcoborough, HI 61658</t>
  </si>
  <si>
    <t>756-438-4247x3105</t>
  </si>
  <si>
    <t>martinezwilliam@example.org</t>
  </si>
  <si>
    <t>14798 Smith Plains
East Stacyside, NM 45837</t>
  </si>
  <si>
    <t>ythomas@example.net</t>
  </si>
  <si>
    <t>Amy Ward</t>
  </si>
  <si>
    <t>239 Dickerson Turnpike
Lake Katherinechester, GA 81256</t>
  </si>
  <si>
    <t>+1-039-507-2913x471</t>
  </si>
  <si>
    <t>brian49@example.net</t>
  </si>
  <si>
    <t>Robert Martinez</t>
  </si>
  <si>
    <t>Unit 7354 Box 1549
DPO AP 92441</t>
  </si>
  <si>
    <t>(942)364-0249x8873</t>
  </si>
  <si>
    <t>brian84@example.net</t>
  </si>
  <si>
    <t>James Powers</t>
  </si>
  <si>
    <t>76359 Christian Port
New Joelchester, ME 38754</t>
  </si>
  <si>
    <t>+1-553-959-6811x98969</t>
  </si>
  <si>
    <t>chrisboyd@example.org</t>
  </si>
  <si>
    <t>Lance Phillips</t>
  </si>
  <si>
    <t>USCGC Kirby
FPO AP 17288</t>
  </si>
  <si>
    <t>001-838-579-7245x25490</t>
  </si>
  <si>
    <t>carl60@example.com</t>
  </si>
  <si>
    <t>Ashley Hines</t>
  </si>
  <si>
    <t>188 Stewart Islands
Lake Elizabeth, MT 32582</t>
  </si>
  <si>
    <t>(944)602-3949</t>
  </si>
  <si>
    <t>sharon29@example.net</t>
  </si>
  <si>
    <t>Joshua Flores</t>
  </si>
  <si>
    <t>991 Russell Stream Apt. 733
Hallborough, CO 64547</t>
  </si>
  <si>
    <t>(440)881-7665x3669</t>
  </si>
  <si>
    <t>ghoffman@example.net</t>
  </si>
  <si>
    <t>Karen Ramirez</t>
  </si>
  <si>
    <t>68440 Randy Meadow Apt. 103
Travisborough, WI 87705</t>
  </si>
  <si>
    <t>284.300.0944</t>
  </si>
  <si>
    <t>fevans@example.com</t>
  </si>
  <si>
    <t>Jonathan Cross</t>
  </si>
  <si>
    <t>PSC 0984, Box 3511
APO AA 99221</t>
  </si>
  <si>
    <t>(204)344-0339x226</t>
  </si>
  <si>
    <t>mckenziemichael@example.net</t>
  </si>
  <si>
    <t>Vanessa Glenn</t>
  </si>
  <si>
    <t>22958 Eric Glens
Edgarville, NJ 32043</t>
  </si>
  <si>
    <t>+1-009-218-6308x83081</t>
  </si>
  <si>
    <t>thaley@example.com</t>
  </si>
  <si>
    <t>Dalton Jones</t>
  </si>
  <si>
    <t>5294 Roberts Parks
Brownview, MD 22689</t>
  </si>
  <si>
    <t>001-686-868-5119x336</t>
  </si>
  <si>
    <t>kevin13@example.net</t>
  </si>
  <si>
    <t>Veronica Shaw</t>
  </si>
  <si>
    <t>41064 Obrien Keys Suite 066
South Kimberlychester, KS 05333</t>
  </si>
  <si>
    <t>891.017.0529x40069</t>
  </si>
  <si>
    <t>imoore@example.org</t>
  </si>
  <si>
    <t>Faith Norris</t>
  </si>
  <si>
    <t>83865 Mcpherson Oval Apt. 559
Peterborough, VA 11334</t>
  </si>
  <si>
    <t>001-048-354-9594</t>
  </si>
  <si>
    <t>galvanwilliam@example.com</t>
  </si>
  <si>
    <t>Wanda Jones</t>
  </si>
  <si>
    <t>799 Little Lane
Lake Keith, MS 84562</t>
  </si>
  <si>
    <t>504-467-5076</t>
  </si>
  <si>
    <t>john33@example.net</t>
  </si>
  <si>
    <t>Nicole Carter</t>
  </si>
  <si>
    <t>415 Harris Vista
North Robertville, MO 08996</t>
  </si>
  <si>
    <t>073.872.1341x7504</t>
  </si>
  <si>
    <t>qcantu@example.net</t>
  </si>
  <si>
    <t>Caitlin Smith</t>
  </si>
  <si>
    <t>434 Jason Meadow Suite 569
Lake Shannonburgh, UT 57040</t>
  </si>
  <si>
    <t>(418)423-5548</t>
  </si>
  <si>
    <t>davidwhitaker@example.net</t>
  </si>
  <si>
    <t>801 John Locks
Lake Aprilberg, WI 16240</t>
  </si>
  <si>
    <t>907-715-6772x314</t>
  </si>
  <si>
    <t>lauracabrera@example.com</t>
  </si>
  <si>
    <t>Thomas Riggs</t>
  </si>
  <si>
    <t>8258 Benson Pine
Manuelshire, UT 22016</t>
  </si>
  <si>
    <t>(635)708-6669</t>
  </si>
  <si>
    <t>daystephen@example.net</t>
  </si>
  <si>
    <t>Megan Reyes</t>
  </si>
  <si>
    <t>569 Nicole Curve Apt. 459
New Miguelmouth, ID 39461</t>
  </si>
  <si>
    <t>+1-995-442-1313x8097</t>
  </si>
  <si>
    <t>Brian Esparza</t>
  </si>
  <si>
    <t>45002 Kelly Mountain
East Margaret, NV 20430</t>
  </si>
  <si>
    <t>190-142-5293x987</t>
  </si>
  <si>
    <t>stevenbarron@example.net</t>
  </si>
  <si>
    <t>Samuel Palmer</t>
  </si>
  <si>
    <t>282 Levine Wall Apt. 351
New Karen, WI 89434</t>
  </si>
  <si>
    <t>244-650-0442x1994</t>
  </si>
  <si>
    <t>ymcdowell@example.net</t>
  </si>
  <si>
    <t>Diana Graham</t>
  </si>
  <si>
    <t>70611 Alexis Port Suite 079
Valentineville, OK 79543</t>
  </si>
  <si>
    <t>+1-404-479-4184x0192</t>
  </si>
  <si>
    <t>jessica04@example.com</t>
  </si>
  <si>
    <t>Ashley Fuller</t>
  </si>
  <si>
    <t>270 Rivera Divide
Andrewborough, CO 99034</t>
  </si>
  <si>
    <t>+1-953-126-0820x765</t>
  </si>
  <si>
    <t>rcook@example.com</t>
  </si>
  <si>
    <t>Nathan Martinez</t>
  </si>
  <si>
    <t>4376 Lori Vista Apt. 756
South Dannychester, NH 52651</t>
  </si>
  <si>
    <t>338.968.0992</t>
  </si>
  <si>
    <t>katieball@example.org</t>
  </si>
  <si>
    <t>Joseph Lopez</t>
  </si>
  <si>
    <t>USNS Harrison
FPO AP 32834</t>
  </si>
  <si>
    <t>701.134.4544x227</t>
  </si>
  <si>
    <t>zrobinson@example.org</t>
  </si>
  <si>
    <t>Sharon Meyers</t>
  </si>
  <si>
    <t>392 Angela Loop Apt. 012
East Janet, GA 59807</t>
  </si>
  <si>
    <t>connor09@example.com</t>
  </si>
  <si>
    <t>Emily Kim</t>
  </si>
  <si>
    <t>602 Ramirez Pines Suite 640
New Kristinbury, WY 45402</t>
  </si>
  <si>
    <t>001-560-668-5343x03426</t>
  </si>
  <si>
    <t>powerskristina@example.net</t>
  </si>
  <si>
    <t>Ashley Cunningham</t>
  </si>
  <si>
    <t>USNV Hughes
FPO AP 29336</t>
  </si>
  <si>
    <t>reneecurry@example.com</t>
  </si>
  <si>
    <t>Jason Johnston</t>
  </si>
  <si>
    <t>33120 Cindy Trail
Simmonston, NM 99100</t>
  </si>
  <si>
    <t>737.275.6956x88336</t>
  </si>
  <si>
    <t>alison88@example.net</t>
  </si>
  <si>
    <t>Courtney Brown</t>
  </si>
  <si>
    <t>1839 Donovan Neck Apt. 271
North Sarafurt, AZ 41360</t>
  </si>
  <si>
    <t>whitneymark@example.com</t>
  </si>
  <si>
    <t>Amanda Hawkins</t>
  </si>
  <si>
    <t>PSC 3546, Box 3865
APO AA 42676</t>
  </si>
  <si>
    <t>(770)178-5601</t>
  </si>
  <si>
    <t>gibsonlaura@example.org</t>
  </si>
  <si>
    <t>Richard Bauer</t>
  </si>
  <si>
    <t>943 Krista Mission Suite 919
Rojasburgh, NE 22487</t>
  </si>
  <si>
    <t>001-936-863-2900</t>
  </si>
  <si>
    <t>brian24@example.com</t>
  </si>
  <si>
    <t>Thomas Ellison</t>
  </si>
  <si>
    <t>34696 Carolyn Island Suite 827
Armstrongmouth, MS 03730</t>
  </si>
  <si>
    <t>859.101.0325</t>
  </si>
  <si>
    <t>william11@example.net</t>
  </si>
  <si>
    <t>Angie Saunders</t>
  </si>
  <si>
    <t>1093 Forbes Keys
Port Cameronborough, NC 07494</t>
  </si>
  <si>
    <t>(105)962-8192x9681</t>
  </si>
  <si>
    <t>edwardswilliam@example.org</t>
  </si>
  <si>
    <t>Sarah Stephens</t>
  </si>
  <si>
    <t>10911 Luis Meadows Suite 951
Markville, ND 10823</t>
  </si>
  <si>
    <t>816.534.0480</t>
  </si>
  <si>
    <t>nelsonpaige@example.org</t>
  </si>
  <si>
    <t>Kristina Lane</t>
  </si>
  <si>
    <t>80089 Tiffany Manor
East Patrick, CO 30276</t>
  </si>
  <si>
    <t>879.789.9657</t>
  </si>
  <si>
    <t>wharper@example.org</t>
  </si>
  <si>
    <t>Terry Bowman</t>
  </si>
  <si>
    <t>4571 Brittany Prairie
Johnsonshire, AR 92479</t>
  </si>
  <si>
    <t>(089)376-7787x2446</t>
  </si>
  <si>
    <t>montgomerysteven@example.com</t>
  </si>
  <si>
    <t>Marissa Rice</t>
  </si>
  <si>
    <t>Unit 0430 Box 8569
DPO AA 16217</t>
  </si>
  <si>
    <t>001-379-552-6752x3607</t>
  </si>
  <si>
    <t>emily31@example.net</t>
  </si>
  <si>
    <t>Jesus Robinson</t>
  </si>
  <si>
    <t>41239 Tara Trail
Kellymouth, NH 69275</t>
  </si>
  <si>
    <t>001-808-616-1803x296</t>
  </si>
  <si>
    <t>weisshannah@example.net</t>
  </si>
  <si>
    <t>William Richardson</t>
  </si>
  <si>
    <t>01372 Wright Island Suite 465
Davidville, MO 26423</t>
  </si>
  <si>
    <t>+1-294-390-7463x6369</t>
  </si>
  <si>
    <t>matthewstewart@example.com</t>
  </si>
  <si>
    <t>Heather Walker</t>
  </si>
  <si>
    <t>86092 Fritz Lakes
Lake Scott, OK 93951</t>
  </si>
  <si>
    <t>+1-586-731-1592x8158</t>
  </si>
  <si>
    <t>crussell@example.com</t>
  </si>
  <si>
    <t>Robert Becker</t>
  </si>
  <si>
    <t>PSC 6034, Box 0893
APO AA 27104</t>
  </si>
  <si>
    <t>765-193-5341x1279</t>
  </si>
  <si>
    <t>jake29@example.org</t>
  </si>
  <si>
    <t>Virginia Thompson</t>
  </si>
  <si>
    <t>8767 Brown Prairie Apt. 480
Markshire, SC 23168</t>
  </si>
  <si>
    <t>075-124-6570</t>
  </si>
  <si>
    <t>jolloyd@example.net</t>
  </si>
  <si>
    <t>Tracy Thompson</t>
  </si>
  <si>
    <t>768 Hess Ranch Suite 357
Austinside, NE 89282</t>
  </si>
  <si>
    <t>(197)747-4175x240</t>
  </si>
  <si>
    <t>beckjanet@example.net</t>
  </si>
  <si>
    <t>Brandi Braun</t>
  </si>
  <si>
    <t>USNV Reed
FPO AP 10514</t>
  </si>
  <si>
    <t>200-281-0704</t>
  </si>
  <si>
    <t>harrisdonna@example.org</t>
  </si>
  <si>
    <t>Dennis Mckee</t>
  </si>
  <si>
    <t>251 Hernandez Parkways
West Alexander, TX 02640</t>
  </si>
  <si>
    <t>001-743-598-9924x0160</t>
  </si>
  <si>
    <t>ujohnson@example.com</t>
  </si>
  <si>
    <t>Megan Barnes</t>
  </si>
  <si>
    <t>58868 Sarah Brook
Thompsonville, AR 54920</t>
  </si>
  <si>
    <t>+1-540-612-9503x967</t>
  </si>
  <si>
    <t>michael50@example.org</t>
  </si>
  <si>
    <t>Martha Castillo</t>
  </si>
  <si>
    <t>6273 Collier Stravenue Suite 749
South Lauraport, NV 35560</t>
  </si>
  <si>
    <t>(030)073-0106x37761</t>
  </si>
  <si>
    <t>teresa80@example.org</t>
  </si>
  <si>
    <t>Pamela Rios</t>
  </si>
  <si>
    <t>300 Jerome Harbors Suite 105
North Victoriaborough, SD 32031</t>
  </si>
  <si>
    <t>(959)151-0755x48405</t>
  </si>
  <si>
    <t>kingsarah@example.net</t>
  </si>
  <si>
    <t>55489 Johnson Dale
East Joshua, VT 69713</t>
  </si>
  <si>
    <t>733.882.8611x462</t>
  </si>
  <si>
    <t>gwright@example.net</t>
  </si>
  <si>
    <t>James King</t>
  </si>
  <si>
    <t>914 Becky Parkways Suite 896
Lake Gabriellebury, LA 10222</t>
  </si>
  <si>
    <t>026-536-1724</t>
  </si>
  <si>
    <t>lauren23@example.org</t>
  </si>
  <si>
    <t>Nicole Williams</t>
  </si>
  <si>
    <t>USNV Durham
FPO AP 05353</t>
  </si>
  <si>
    <t>001-719-617-5635x522</t>
  </si>
  <si>
    <t>janice27@example.com</t>
  </si>
  <si>
    <t>Evelyn Stone</t>
  </si>
  <si>
    <t>8096 Jade Shores Apt. 842
Tamaraview, CA 95152</t>
  </si>
  <si>
    <t>+1-443-392-1816x7722</t>
  </si>
  <si>
    <t>jameswest@example.org</t>
  </si>
  <si>
    <t>Rachel Williams</t>
  </si>
  <si>
    <t>83104 Farrell Knoll Apt. 469
Juliabury, OH 58792</t>
  </si>
  <si>
    <t>890.215.3366x3084</t>
  </si>
  <si>
    <t>spena@example.com</t>
  </si>
  <si>
    <t>389 John Ridges
Yesenialand, CO 64700</t>
  </si>
  <si>
    <t>374.166.6686</t>
  </si>
  <si>
    <t>ferrellcharles@example.org</t>
  </si>
  <si>
    <t>Daniel Smith</t>
  </si>
  <si>
    <t>0480 Calhoun Mall
South Brandonton, OK 76530</t>
  </si>
  <si>
    <t>(304)198-7561</t>
  </si>
  <si>
    <t>rachelharper@example.net</t>
  </si>
  <si>
    <t>Mr. David Dominguez</t>
  </si>
  <si>
    <t>PSC 2787, Box 4405
APO AA 87744</t>
  </si>
  <si>
    <t>(554)535-5552x6099</t>
  </si>
  <si>
    <t>franciscoduffy@example.org</t>
  </si>
  <si>
    <t>Gene Wallace</t>
  </si>
  <si>
    <t>9628 Kelly Throughway
South Seth, LA 69935</t>
  </si>
  <si>
    <t>stacy09@example.com</t>
  </si>
  <si>
    <t>Stephanie Ortega</t>
  </si>
  <si>
    <t>Unit 0388 Box 8035
DPO AE 82929</t>
  </si>
  <si>
    <t>255.219.6698x5980</t>
  </si>
  <si>
    <t>cody81@example.org</t>
  </si>
  <si>
    <t>Sandra Williams</t>
  </si>
  <si>
    <t>118 Jon Track
New Jenniferberg, ME 62197</t>
  </si>
  <si>
    <t>(659)604-8306</t>
  </si>
  <si>
    <t>debra04@example.org</t>
  </si>
  <si>
    <t>Pedro Zimmerman</t>
  </si>
  <si>
    <t>48779 Miller Street Apt. 968
Nancyborough, HI 86571</t>
  </si>
  <si>
    <t>397-598-0054</t>
  </si>
  <si>
    <t>caroline61@example.net</t>
  </si>
  <si>
    <t>Wendy Johns</t>
  </si>
  <si>
    <t>PSC 5823, Box 0441
APO AE 08602</t>
  </si>
  <si>
    <t>824-308-4743</t>
  </si>
  <si>
    <t>tonyastevens@example.com</t>
  </si>
  <si>
    <t>Nicole Maddox</t>
  </si>
  <si>
    <t>1028 Wright Extension Apt. 425
South Yvonnebury, VA 19228</t>
  </si>
  <si>
    <t>001-245-442-8934x175</t>
  </si>
  <si>
    <t>kimberly87@example.org</t>
  </si>
  <si>
    <t>Steven Juarez</t>
  </si>
  <si>
    <t>02927 David Square
South Sharonstad, AL 23563</t>
  </si>
  <si>
    <t>+1-532-832-6618x93573</t>
  </si>
  <si>
    <t>holtrose@example.org</t>
  </si>
  <si>
    <t>Craig Williams</t>
  </si>
  <si>
    <t>0285 David Courts
East Christopherhaven, UT 22512</t>
  </si>
  <si>
    <t>001-432-632-1519x8876</t>
  </si>
  <si>
    <t>jean43@example.com</t>
  </si>
  <si>
    <t>Gilbert Gregory</t>
  </si>
  <si>
    <t>185 Rodriguez Crescent
West Jennifer, NE 57183</t>
  </si>
  <si>
    <t>372-809-1317x318</t>
  </si>
  <si>
    <t>Jennifer White</t>
  </si>
  <si>
    <t>264 Stephen Wall Suite 905
Port Ryanview, UT 31904</t>
  </si>
  <si>
    <t>martinezjessica@example.com</t>
  </si>
  <si>
    <t>7313 Lisa Way Suite 438
New Jessica, IA 13454</t>
  </si>
  <si>
    <t>001-433-283-2254x20431</t>
  </si>
  <si>
    <t>joyce75@example.net</t>
  </si>
  <si>
    <t>Marcus Hudson MD</t>
  </si>
  <si>
    <t>257 Marcus Springs Suite 702
West Regina, KY 86725</t>
  </si>
  <si>
    <t>812-391-6848x833</t>
  </si>
  <si>
    <t>amichael@example.org</t>
  </si>
  <si>
    <t>Thomas Davis</t>
  </si>
  <si>
    <t>59962 Morales Ports Apt. 625
Deanside, IL 23045</t>
  </si>
  <si>
    <t>(099)565-1222</t>
  </si>
  <si>
    <t>bochoa@example.com</t>
  </si>
  <si>
    <t>Ronnie Flowers</t>
  </si>
  <si>
    <t>9221 Herman Point Suite 131
West Gabrielville, VT 42625</t>
  </si>
  <si>
    <t>817-961-1322x86156</t>
  </si>
  <si>
    <t>miguel72@example.net</t>
  </si>
  <si>
    <t>Dennis Gonzales</t>
  </si>
  <si>
    <t>494 Spencer Corner Suite 898
East Joseph, NY 81329</t>
  </si>
  <si>
    <t>976.502.2819x56074</t>
  </si>
  <si>
    <t>michaelmontes@example.net</t>
  </si>
  <si>
    <t>Cody Johnson</t>
  </si>
  <si>
    <t>11713 Brian Squares
Christophershire, MO 30773</t>
  </si>
  <si>
    <t>450.983.7943x036</t>
  </si>
  <si>
    <t>johnsonkimberly@example.net</t>
  </si>
  <si>
    <t>Alexis Haas</t>
  </si>
  <si>
    <t>7059 Virginia Crescent Apt. 005
Courtneyberg, LA 29787</t>
  </si>
  <si>
    <t>clintonbaker@example.net</t>
  </si>
  <si>
    <t>Debra Murphy</t>
  </si>
  <si>
    <t>93691 Bennett Spurs
Lopezfort, FL 11561</t>
  </si>
  <si>
    <t>001-766-640-7335x65750</t>
  </si>
  <si>
    <t>jeremy73@example.org</t>
  </si>
  <si>
    <t>Michael Sutton</t>
  </si>
  <si>
    <t>PSC 6824, Box 0507
APO AP 52847</t>
  </si>
  <si>
    <t>+1-917-427-9522x6197</t>
  </si>
  <si>
    <t>kgiles@example.org</t>
  </si>
  <si>
    <t>86612 Howell Lane Apt. 034
North Johnland, NM 67488</t>
  </si>
  <si>
    <t>442.539.6695x080</t>
  </si>
  <si>
    <t>msellers@example.com</t>
  </si>
  <si>
    <t>Louis Myers</t>
  </si>
  <si>
    <t>932 Thomas Extensions Suite 921
Cynthiafurt, MI 60518</t>
  </si>
  <si>
    <t>984.803.7335x400</t>
  </si>
  <si>
    <t>itapia@example.net</t>
  </si>
  <si>
    <t>Matthew Gibson</t>
  </si>
  <si>
    <t>427 Greer Mews
South Carolineborough, KS 34181</t>
  </si>
  <si>
    <t>+1-620-385-4090x7447</t>
  </si>
  <si>
    <t>cristian30@example.org</t>
  </si>
  <si>
    <t>Courtney Trujillo</t>
  </si>
  <si>
    <t>254 Malone Ramp Suite 779
West Samuel, KY 14289</t>
  </si>
  <si>
    <t>mcfarlandnicole@example.net</t>
  </si>
  <si>
    <t>Curtis Knapp</t>
  </si>
  <si>
    <t>43870 Todd Freeway Apt. 730
Tinafurt, ND 59738</t>
  </si>
  <si>
    <t>761-486-5457x24711</t>
  </si>
  <si>
    <t>michellecunningham@example.org</t>
  </si>
  <si>
    <t>Jay Brown</t>
  </si>
  <si>
    <t>9914 Francis Tunnel Suite 578
Josephside, TN 04737</t>
  </si>
  <si>
    <t>152.564.7362x60603</t>
  </si>
  <si>
    <t>katherine22@example.net</t>
  </si>
  <si>
    <t>Anthony Cain</t>
  </si>
  <si>
    <t>USCGC Cole
FPO AP 85016</t>
  </si>
  <si>
    <t>493-416-5307x5861</t>
  </si>
  <si>
    <t>brian01@example.com</t>
  </si>
  <si>
    <t>Ryan Johnston</t>
  </si>
  <si>
    <t>43264 Raymond Haven Suite 024
West Christina, AL 28742</t>
  </si>
  <si>
    <t>001-871-872-0706x846</t>
  </si>
  <si>
    <t>cheryl65@example.org</t>
  </si>
  <si>
    <t>Jason Hoffman</t>
  </si>
  <si>
    <t>Unit 0889 Box 6652
DPO AE 68559</t>
  </si>
  <si>
    <t>529.894.8322</t>
  </si>
  <si>
    <t>walkererin@example.net</t>
  </si>
  <si>
    <t>Nicholas Gonzalez</t>
  </si>
  <si>
    <t>150 Charles Drive Apt. 656
North Elizabethville, MD 53230</t>
  </si>
  <si>
    <t>368-281-4414x208</t>
  </si>
  <si>
    <t>williamsrobert@example.com</t>
  </si>
  <si>
    <t>Nathan Moreno</t>
  </si>
  <si>
    <t>2127 Denise Port
Richardburgh, VA 50051</t>
  </si>
  <si>
    <t>+1-314-700-8148x1786</t>
  </si>
  <si>
    <t>fletcherbrian@example.com</t>
  </si>
  <si>
    <t>Amber Hill</t>
  </si>
  <si>
    <t>630 Martin Inlet
East Sarah, MI 66271</t>
  </si>
  <si>
    <t>william22@example.com</t>
  </si>
  <si>
    <t>Allison Bean</t>
  </si>
  <si>
    <t>437 John Park Apt. 597
Donnatown, MA 83591</t>
  </si>
  <si>
    <t>276-358-8491x386</t>
  </si>
  <si>
    <t>xboyer@example.org</t>
  </si>
  <si>
    <t>Mrs. Sherry Ortiz</t>
  </si>
  <si>
    <t>95861 Mary Haven
East Lindsey, DC 36349</t>
  </si>
  <si>
    <t>363-807-2070x439</t>
  </si>
  <si>
    <t>sandersjames@example.org</t>
  </si>
  <si>
    <t>Suzanne Johnson</t>
  </si>
  <si>
    <t>55248 Veronica Inlet Suite 291
Nancymouth, VA 64295</t>
  </si>
  <si>
    <t>(086)428-7855x7287</t>
  </si>
  <si>
    <t>medinajulie@example.com</t>
  </si>
  <si>
    <t>Lawrence Price</t>
  </si>
  <si>
    <t>29301 Arias Station Apt. 063
Tiffanyborough, KS 63882</t>
  </si>
  <si>
    <t>001-302-370-4755x8539</t>
  </si>
  <si>
    <t>greenjill@example.org</t>
  </si>
  <si>
    <t>Sandra Poole</t>
  </si>
  <si>
    <t>8439 Jared Corners
Adamtown, IL 53341</t>
  </si>
  <si>
    <t>723.870.6898x29733</t>
  </si>
  <si>
    <t>ronald27@example.com</t>
  </si>
  <si>
    <t>Wendy Ortiz</t>
  </si>
  <si>
    <t>040 Steven Cliffs Suite 100
Dustintown, CO 95436</t>
  </si>
  <si>
    <t>(935)782-2650</t>
  </si>
  <si>
    <t>james18@example.net</t>
  </si>
  <si>
    <t>William Combs</t>
  </si>
  <si>
    <t>USNV Merritt
FPO AE 40761</t>
  </si>
  <si>
    <t>(571)431-6594</t>
  </si>
  <si>
    <t>margaretevans@example.com</t>
  </si>
  <si>
    <t>Heather Kennedy</t>
  </si>
  <si>
    <t>4514 Mary Bypass Apt. 090
Rodneybury, OR 58759</t>
  </si>
  <si>
    <t>263.016.7886x392</t>
  </si>
  <si>
    <t>jonathan25@example.net</t>
  </si>
  <si>
    <t>Diana Cook</t>
  </si>
  <si>
    <t>0941 Young Circles Apt. 102
North Brandon, MS 43519</t>
  </si>
  <si>
    <t>cameron26@example.com</t>
  </si>
  <si>
    <t>Chris Gaines</t>
  </si>
  <si>
    <t>76063 Alexis Square
Sanderston, DE 57284</t>
  </si>
  <si>
    <t>+1-217-093-9327x198</t>
  </si>
  <si>
    <t>rickycollins@example.net</t>
  </si>
  <si>
    <t>Anthony Martin</t>
  </si>
  <si>
    <t>58552 Moore Avenue Suite 902
Karenton, TN 46191</t>
  </si>
  <si>
    <t>416.867.2068</t>
  </si>
  <si>
    <t>eparker@example.org</t>
  </si>
  <si>
    <t>Thomas Banks</t>
  </si>
  <si>
    <t>28236 Kenneth Way Apt. 141
Marshallton, WY 19592</t>
  </si>
  <si>
    <t>378.694.8315x19152</t>
  </si>
  <si>
    <t>browntroy@example.com</t>
  </si>
  <si>
    <t>Mary Hoover</t>
  </si>
  <si>
    <t>7053 Dunlap Viaduct
New Michellehaven, KY 50856</t>
  </si>
  <si>
    <t>046-697-8887x9179</t>
  </si>
  <si>
    <t>yblankenship@example.org</t>
  </si>
  <si>
    <t>Alice Wiggins</t>
  </si>
  <si>
    <t>9917 Douglas Springs
Howestad, KY 42092</t>
  </si>
  <si>
    <t>+1-379-099-0344x076</t>
  </si>
  <si>
    <t>donaldpatterson@example.org</t>
  </si>
  <si>
    <t>Karla Zavala</t>
  </si>
  <si>
    <t>918 Carter Shores Apt. 733
Robertland, MA 70378</t>
  </si>
  <si>
    <t>025.437.8940x3058</t>
  </si>
  <si>
    <t>clintonmcgee@example.net</t>
  </si>
  <si>
    <t>Matthew Young</t>
  </si>
  <si>
    <t>49643 Danielle Haven Apt. 237
South Mark, TX 26168</t>
  </si>
  <si>
    <t>299.821.7171x7899</t>
  </si>
  <si>
    <t>pjimenez@example.net</t>
  </si>
  <si>
    <t>Brian Weber</t>
  </si>
  <si>
    <t>385 Duncan Rue
Jordanchester, VT 96023</t>
  </si>
  <si>
    <t>(747)619-7909x2872</t>
  </si>
  <si>
    <t>jeanhoward@example.org</t>
  </si>
  <si>
    <t>Crystal Rosario</t>
  </si>
  <si>
    <t>PSC 7460, Box 7549
APO AP 53918</t>
  </si>
  <si>
    <t>620-293-7575x534</t>
  </si>
  <si>
    <t>aphelps@example.org</t>
  </si>
  <si>
    <t>Mr. Thomas Murray</t>
  </si>
  <si>
    <t>PSC 4301, Box 6900
APO AE 16228</t>
  </si>
  <si>
    <t>278-882-5760x98311</t>
  </si>
  <si>
    <t>austinjanice@example.org</t>
  </si>
  <si>
    <t>Terry Salazar</t>
  </si>
  <si>
    <t>47605 Welch Points Apt. 112
Lake Nicolasburgh, LA 63500</t>
  </si>
  <si>
    <t>(930)069-1214x92593</t>
  </si>
  <si>
    <t>juliaturner@example.net</t>
  </si>
  <si>
    <t>Alexander Graham</t>
  </si>
  <si>
    <t>016 King Trafficway
South Victoriaberg, AZ 54950</t>
  </si>
  <si>
    <t>+1-472-290-8908x06518</t>
  </si>
  <si>
    <t>andreasimmons@example.com</t>
  </si>
  <si>
    <t>Jared Brown</t>
  </si>
  <si>
    <t>USNS Lee
FPO AA 28082</t>
  </si>
  <si>
    <t>210-694-7756</t>
  </si>
  <si>
    <t>tgregory@example.net</t>
  </si>
  <si>
    <t>Rhonda Castro</t>
  </si>
  <si>
    <t>497 Baird Knoll Apt. 390
New Ruthberg, MS 84855</t>
  </si>
  <si>
    <t>michaelholt@example.org</t>
  </si>
  <si>
    <t>5109 Cherry Throughway Suite 013
Lake Justinfort, MA 08166</t>
  </si>
  <si>
    <t>001-592-441-4809</t>
  </si>
  <si>
    <t>iwest@example.net</t>
  </si>
  <si>
    <t>Curtis Green</t>
  </si>
  <si>
    <t>90755 Evans Oval
South Cindy, NH 07311</t>
  </si>
  <si>
    <t>313.344.5221x5753</t>
  </si>
  <si>
    <t>gordonvictor@example.net</t>
  </si>
  <si>
    <t>Heidi Brown</t>
  </si>
  <si>
    <t>3094 Nicole Estate Suite 016
South Davidhaven, DE 67259</t>
  </si>
  <si>
    <t>(874)679-8983</t>
  </si>
  <si>
    <t>jeffanderson@example.org</t>
  </si>
  <si>
    <t>Jasmine Todd</t>
  </si>
  <si>
    <t>53290 Megan Freeway
Port Candacestad, SD 83509</t>
  </si>
  <si>
    <t>611-429-5871x4213</t>
  </si>
  <si>
    <t>sheajeffrey@example.com</t>
  </si>
  <si>
    <t>Robert Anderson</t>
  </si>
  <si>
    <t>20394 Robert Parkways Suite 209
Kaufmanville, TX 10919</t>
  </si>
  <si>
    <t>richardsonhannah@example.net</t>
  </si>
  <si>
    <t>Mr. Paul Lewis</t>
  </si>
  <si>
    <t>21522 Wright Trafficway
North Vincent, PA 73141</t>
  </si>
  <si>
    <t>+1-965-311-6372x26526</t>
  </si>
  <si>
    <t>cnunez@example.net</t>
  </si>
  <si>
    <t>Elizabeth Cooper</t>
  </si>
  <si>
    <t>02318 Murphy Wells Apt. 860
South Kenneth, HI 36810</t>
  </si>
  <si>
    <t>908.587.9183</t>
  </si>
  <si>
    <t>christinanunez@example.net</t>
  </si>
  <si>
    <t>Jason Walker</t>
  </si>
  <si>
    <t>2495 Underwood Radial
East Jaketown, WA 97745</t>
  </si>
  <si>
    <t>(499)188-6594</t>
  </si>
  <si>
    <t>awilliams@example.com</t>
  </si>
  <si>
    <t>Jennifer Evans</t>
  </si>
  <si>
    <t>1315 Rebecca Crossroad Apt. 280
Lake Troyside, TN 17954</t>
  </si>
  <si>
    <t>(973)816-3351x3415</t>
  </si>
  <si>
    <t>jarvischristopher@example.com</t>
  </si>
  <si>
    <t>Joan Vazquez</t>
  </si>
  <si>
    <t>330 David Corner
Lake Brandon, ID 57007</t>
  </si>
  <si>
    <t>490-694-9442</t>
  </si>
  <si>
    <t>daniel42@example.org</t>
  </si>
  <si>
    <t>Eric Fritz</t>
  </si>
  <si>
    <t>53021 Brian Trafficway Suite 496
Woodsfort, GA 90301</t>
  </si>
  <si>
    <t>001-656-299-8145x5665</t>
  </si>
  <si>
    <t>yfisher@example.net</t>
  </si>
  <si>
    <t>Michael Williams</t>
  </si>
  <si>
    <t>PSC 1816, Box 7955
APO AP 87963</t>
  </si>
  <si>
    <t>248.017.5544</t>
  </si>
  <si>
    <t>astanley@example.net</t>
  </si>
  <si>
    <t>Mary Adams</t>
  </si>
  <si>
    <t>1459 Ashley Prairie Suite 611
Mitchellshire, VA 04978</t>
  </si>
  <si>
    <t>nicoleballard@example.com</t>
  </si>
  <si>
    <t>Lisa Hicks</t>
  </si>
  <si>
    <t>06438 Reese Pine Apt. 132
South Elaine, LA 37106</t>
  </si>
  <si>
    <t>(253)725-5796</t>
  </si>
  <si>
    <t>phillipscarolyn@example.org</t>
  </si>
  <si>
    <t>Kristina Santos</t>
  </si>
  <si>
    <t>090 Smith Wells Apt. 279
North Kimberlybury, ME 93647</t>
  </si>
  <si>
    <t>604-803-2085</t>
  </si>
  <si>
    <t>colecourtney@example.com</t>
  </si>
  <si>
    <t>03688 Keith Islands Apt. 255
South Christopher, IA 93804</t>
  </si>
  <si>
    <t>(945)920-5750x19357</t>
  </si>
  <si>
    <t>reyessteven@example.com</t>
  </si>
  <si>
    <t>Ryan Castillo</t>
  </si>
  <si>
    <t>73163 Patel Island Apt. 218
Armstrongborough, IA 22878</t>
  </si>
  <si>
    <t>484.368.2951x3892</t>
  </si>
  <si>
    <t>pbrown@example.com</t>
  </si>
  <si>
    <t>Nathan Turner</t>
  </si>
  <si>
    <t>2278 Samuel Lane
West Robertton, WI 06619</t>
  </si>
  <si>
    <t>001-323-812-9709x48302</t>
  </si>
  <si>
    <t>christinebarrera@example.com</t>
  </si>
  <si>
    <t>Lindsey Ford</t>
  </si>
  <si>
    <t>76631 Joseph Drive
Terrellside, MT 62551</t>
  </si>
  <si>
    <t>+1-453-378-7538x39317</t>
  </si>
  <si>
    <t>abbottmichael@example.com</t>
  </si>
  <si>
    <t>Karina Wilson</t>
  </si>
  <si>
    <t>PSC 9437, Box 2810
APO AA 65010</t>
  </si>
  <si>
    <t>001-171-373-2042</t>
  </si>
  <si>
    <t>brandy27@example.net</t>
  </si>
  <si>
    <t>Pamela Cabrera</t>
  </si>
  <si>
    <t>4636 Christopher Corners
Joshuaview, ME 24000</t>
  </si>
  <si>
    <t>(866)116-0989</t>
  </si>
  <si>
    <t>veronica85@example.com</t>
  </si>
  <si>
    <t>Grace Brown</t>
  </si>
  <si>
    <t>9621 Regina Shoals Apt. 732
South Samantha, ME 34935</t>
  </si>
  <si>
    <t>+1-411-950-6234x065</t>
  </si>
  <si>
    <t>linda30@example.org</t>
  </si>
  <si>
    <t>Antonio Rodriguez</t>
  </si>
  <si>
    <t>21846 Davis Lake
Tarastad, PA 88759</t>
  </si>
  <si>
    <t>+1-845-437-5527x057</t>
  </si>
  <si>
    <t>yburnett@example.com</t>
  </si>
  <si>
    <t>James Nguyen</t>
  </si>
  <si>
    <t>02753 Fields Vista Apt. 057
Ericchester, TX 37883</t>
  </si>
  <si>
    <t>cbryant@example.com</t>
  </si>
  <si>
    <t>Kevin Robles</t>
  </si>
  <si>
    <t>8385 Karen Landing
New Jacqueline, AK 30502</t>
  </si>
  <si>
    <t>295.410.2573x3430</t>
  </si>
  <si>
    <t>deanna30@example.org</t>
  </si>
  <si>
    <t>Melissa Schmidt</t>
  </si>
  <si>
    <t>70145 Patterson Ways
Jamesberg, DE 01455</t>
  </si>
  <si>
    <t>001-773-503-3663x71297</t>
  </si>
  <si>
    <t>okline@example.org</t>
  </si>
  <si>
    <t>David Perkins</t>
  </si>
  <si>
    <t>0329 John Stream Apt. 056
Timothyport, SC 21893</t>
  </si>
  <si>
    <t>624-197-7234</t>
  </si>
  <si>
    <t>susanbenitez@example.org</t>
  </si>
  <si>
    <t>Andre Hogan</t>
  </si>
  <si>
    <t>0472 Johnson Plaza Suite 332
Brownbury, NJ 88427</t>
  </si>
  <si>
    <t>+1-963-562-3452x33423</t>
  </si>
  <si>
    <t>grichardson@example.org</t>
  </si>
  <si>
    <t>Mark Wheeler</t>
  </si>
  <si>
    <t>2689 Adam Views
Cardenashaven, OR 20631</t>
  </si>
  <si>
    <t>735.235.8903</t>
  </si>
  <si>
    <t>williamshannah@example.net</t>
  </si>
  <si>
    <t>Michael Anderson</t>
  </si>
  <si>
    <t>0644 Chapman Mount Suite 613
New Jesus, HI 58195</t>
  </si>
  <si>
    <t>(638)241-3992</t>
  </si>
  <si>
    <t>robertosloan@example.org</t>
  </si>
  <si>
    <t>Brandon Mullins</t>
  </si>
  <si>
    <t>6523 Knight Causeway
New Kimberlybury, TX 94278</t>
  </si>
  <si>
    <t>399-409-9526x03565</t>
  </si>
  <si>
    <t>erikasummers@example.net</t>
  </si>
  <si>
    <t>Christine Hunter</t>
  </si>
  <si>
    <t>56537 Rivas Island Apt. 829
Carlville, MD 63995</t>
  </si>
  <si>
    <t>(477)023-2256</t>
  </si>
  <si>
    <t>johnsonbradley@example.org</t>
  </si>
  <si>
    <t>Derek Rivera</t>
  </si>
  <si>
    <t>64393 Martinez Lake Suite 401
New Deborah, IA 86074</t>
  </si>
  <si>
    <t>061.729.5161</t>
  </si>
  <si>
    <t>erik36@example.net</t>
  </si>
  <si>
    <t>Michael Mason</t>
  </si>
  <si>
    <t>60290 Rice Rue Suite 441
Barbaratown, WA 86788</t>
  </si>
  <si>
    <t>holly26@example.org</t>
  </si>
  <si>
    <t>Ruben Johnson</t>
  </si>
  <si>
    <t>27091 Walker Points Apt. 578
Port David, HI 74470</t>
  </si>
  <si>
    <t>680.456.2254x886</t>
  </si>
  <si>
    <t>perezluke@example.net</t>
  </si>
  <si>
    <t>Samantha Dominguez</t>
  </si>
  <si>
    <t>18027 Ross Extensions Apt. 484
South Matthewmouth, WA 54342</t>
  </si>
  <si>
    <t>(466)062-6617x230</t>
  </si>
  <si>
    <t>obrienlarry@example.net</t>
  </si>
  <si>
    <t>Nicholas Moore</t>
  </si>
  <si>
    <t>1972 Johnson Crescent
Victorview, RI 76913</t>
  </si>
  <si>
    <t>085.439.5333</t>
  </si>
  <si>
    <t>grayrichard@example.com</t>
  </si>
  <si>
    <t>Kayla Graham MD</t>
  </si>
  <si>
    <t>Unit 3118 Box 8746
DPO AE 94572</t>
  </si>
  <si>
    <t>589-376-3378x21521</t>
  </si>
  <si>
    <t>turnerjennifer@example.org</t>
  </si>
  <si>
    <t>Brenda Brown</t>
  </si>
  <si>
    <t>USCGC Strong
FPO AP 55331</t>
  </si>
  <si>
    <t>001-742-561-2403x356</t>
  </si>
  <si>
    <t>sandra69@example.net</t>
  </si>
  <si>
    <t>John Montgomery</t>
  </si>
  <si>
    <t>198 Angelica Springs
Hannahside, MN 97122</t>
  </si>
  <si>
    <t>hbrooks@example.net</t>
  </si>
  <si>
    <t>Gina Hebert</t>
  </si>
  <si>
    <t>70622 Powell Forges Apt. 254
North Stevenstad, UT 04687</t>
  </si>
  <si>
    <t>sharpdylan@example.com</t>
  </si>
  <si>
    <t>Timothy Davis</t>
  </si>
  <si>
    <t>429 Martinez Trafficway Suite 866
North Samantha, ID 70201</t>
  </si>
  <si>
    <t>359-338-1797x246</t>
  </si>
  <si>
    <t>erika53@example.com</t>
  </si>
  <si>
    <t>Matthew Kim</t>
  </si>
  <si>
    <t>01483 Harris Fields Suite 298
Brandonstad, MN 03302</t>
  </si>
  <si>
    <t>patrick05@example.net</t>
  </si>
  <si>
    <t>Austin Hamilton</t>
  </si>
  <si>
    <t>148 Kidd Via Suite 192
North Clifford, WA 27584</t>
  </si>
  <si>
    <t>476-902-0219x64345</t>
  </si>
  <si>
    <t>changtanya@example.com</t>
  </si>
  <si>
    <t>Christopher Lawson</t>
  </si>
  <si>
    <t>5762 Todd Summit Apt. 264
Fisherport, KY 59425</t>
  </si>
  <si>
    <t>743-135-2614x228</t>
  </si>
  <si>
    <t>william86@example.net</t>
  </si>
  <si>
    <t>James Camacho</t>
  </si>
  <si>
    <t>12241 Grant Oval Suite 791
Nicolemouth, MI 00632</t>
  </si>
  <si>
    <t>+1-251-272-5498x59712</t>
  </si>
  <si>
    <t>tgonzales@example.net</t>
  </si>
  <si>
    <t>Nicholas Newton</t>
  </si>
  <si>
    <t>82758 Smith Coves Suite 855
Dennisview, NM 05468</t>
  </si>
  <si>
    <t>001-940-284-5157</t>
  </si>
  <si>
    <t>anthony27@example.org</t>
  </si>
  <si>
    <t>Jennifer Yoder</t>
  </si>
  <si>
    <t>588 Smith Plain Apt. 631
New Laurieshire, OH 54324</t>
  </si>
  <si>
    <t>(523)670-6496</t>
  </si>
  <si>
    <t>Mark Mills</t>
  </si>
  <si>
    <t>4128 Edwards Corner Suite 311
Ashleyport, NV 43512</t>
  </si>
  <si>
    <t>(896)799-4936x9524</t>
  </si>
  <si>
    <t>danielgutierrez@example.org</t>
  </si>
  <si>
    <t>Jill Hale</t>
  </si>
  <si>
    <t>748 Julia Mountains Apt. 109
South James, ME 34924</t>
  </si>
  <si>
    <t>sarahlewis@example.net</t>
  </si>
  <si>
    <t>Mr. Phillip Smith</t>
  </si>
  <si>
    <t>6213 Bauer Corners Suite 564
Virginiafort, KS 54055</t>
  </si>
  <si>
    <t>+1-938-912-6197x691</t>
  </si>
  <si>
    <t>larry50@example.net</t>
  </si>
  <si>
    <t>John Mckay</t>
  </si>
  <si>
    <t>01602 Miranda Mission
New Dawnstad, SD 07922</t>
  </si>
  <si>
    <t>644-537-6663x73104</t>
  </si>
  <si>
    <t>richard21@example.com</t>
  </si>
  <si>
    <t>Karen Montoya</t>
  </si>
  <si>
    <t>85551 Ruiz Manors Suite 010
North Christophertown, AR 24867</t>
  </si>
  <si>
    <t>amber55@example.net</t>
  </si>
  <si>
    <t>102 Whitney Cliffs
New Dylanmouth, MS 75412</t>
  </si>
  <si>
    <t>673-014-6327x54427</t>
  </si>
  <si>
    <t>lynntammy@example.org</t>
  </si>
  <si>
    <t>Robin Larsen</t>
  </si>
  <si>
    <t>78212 Cole Lights
North Michelle, UT 46552</t>
  </si>
  <si>
    <t>782-316-3488</t>
  </si>
  <si>
    <t>bruceyoung@example.net</t>
  </si>
  <si>
    <t>Brandon Fuentes</t>
  </si>
  <si>
    <t>PSC 9627, Box 8051
APO AP 45856</t>
  </si>
  <si>
    <t>001-488-169-9187x0595</t>
  </si>
  <si>
    <t>sarahjohnson@example.net</t>
  </si>
  <si>
    <t>William Richard</t>
  </si>
  <si>
    <t>544 Robin Valleys Suite 553
Armstrongfurt, TX 01796</t>
  </si>
  <si>
    <t>001-505-116-6518x02070</t>
  </si>
  <si>
    <t>fordamy@example.net</t>
  </si>
  <si>
    <t>Katrina Perry</t>
  </si>
  <si>
    <t>477 Schmidt Overpass
East Catherinehaven, DC 29852</t>
  </si>
  <si>
    <t>(785)295-7388x67929</t>
  </si>
  <si>
    <t>utaylor@example.net</t>
  </si>
  <si>
    <t>Michele Tucker</t>
  </si>
  <si>
    <t>47690 Perez Forest
New Johnshire, IN 33303</t>
  </si>
  <si>
    <t>607.297.4601</t>
  </si>
  <si>
    <t>hsingh@example.net</t>
  </si>
  <si>
    <t>Brianna Williams</t>
  </si>
  <si>
    <t>54405 James Trace
Foxton, MT 51985</t>
  </si>
  <si>
    <t>+1-768-226-5947x96193</t>
  </si>
  <si>
    <t>williamwright@example.org</t>
  </si>
  <si>
    <t>Whitney Bailey</t>
  </si>
  <si>
    <t>4238 Christopher Turnpike
Colebury, NH 79220</t>
  </si>
  <si>
    <t>(325)748-9023</t>
  </si>
  <si>
    <t>brownsusan@example.org</t>
  </si>
  <si>
    <t>Erika Kelly</t>
  </si>
  <si>
    <t>40978 Jones Greens
East Cameronchester, WA 05381</t>
  </si>
  <si>
    <t>727-539-0602</t>
  </si>
  <si>
    <t>josephlewis@example.org</t>
  </si>
  <si>
    <t>Timothy Wyatt</t>
  </si>
  <si>
    <t>83524 Medina Crest
Jacobtown, AK 45131</t>
  </si>
  <si>
    <t>stevenmaxwell@example.com</t>
  </si>
  <si>
    <t>Amanda Jenkins</t>
  </si>
  <si>
    <t>PSC 6534, Box 7415
APO AE 07478</t>
  </si>
  <si>
    <t>(695)674-5486</t>
  </si>
  <si>
    <t>brandylewis@example.org</t>
  </si>
  <si>
    <t>Billy Cruz</t>
  </si>
  <si>
    <t>2857 Whitaker Expressway
Lovefurt, NV 23778</t>
  </si>
  <si>
    <t>941-282-6257</t>
  </si>
  <si>
    <t>millerteresa@example.com</t>
  </si>
  <si>
    <t>Brett Russell</t>
  </si>
  <si>
    <t>9407 Coleman Fall
Whitehaven, WI 18516</t>
  </si>
  <si>
    <t>365-744-4231</t>
  </si>
  <si>
    <t>turnerchristopher@example.org</t>
  </si>
  <si>
    <t>Kathryn Mcmillan</t>
  </si>
  <si>
    <t>43936 Lambert Run Suite 853
Hicksberg, WA 96453</t>
  </si>
  <si>
    <t>(668)171-6471</t>
  </si>
  <si>
    <t>meyermegan@example.org</t>
  </si>
  <si>
    <t>Jason Nelson</t>
  </si>
  <si>
    <t>61995 Rush Courts
Dawnton, IL 45278</t>
  </si>
  <si>
    <t>492.695.0329</t>
  </si>
  <si>
    <t>marcus85@example.net</t>
  </si>
  <si>
    <t>Albert Peters</t>
  </si>
  <si>
    <t>2610 Angela Crossing Suite 919
New James, NE 38075</t>
  </si>
  <si>
    <t>+1-014-300-3091x8696</t>
  </si>
  <si>
    <t>fmcmahon@example.net</t>
  </si>
  <si>
    <t>Christopher Bailey</t>
  </si>
  <si>
    <t>810 Orr Summit Apt. 449
Castroshire, UT 82529</t>
  </si>
  <si>
    <t>hjones@example.org</t>
  </si>
  <si>
    <t>Ashley Porter</t>
  </si>
  <si>
    <t>44590 Rodriguez Islands
Lake Christopher, NE 33827</t>
  </si>
  <si>
    <t>001-099-350-6849x18457</t>
  </si>
  <si>
    <t>steven81@example.net</t>
  </si>
  <si>
    <t>Amanda Middleton</t>
  </si>
  <si>
    <t>Unit 9183 Box 8060
DPO AE 38723</t>
  </si>
  <si>
    <t>072-038-5015</t>
  </si>
  <si>
    <t>kimbaxter@example.org</t>
  </si>
  <si>
    <t>Michael Butler Jr.</t>
  </si>
  <si>
    <t>887 Scott Plaza
Lake Angela, NJ 47589</t>
  </si>
  <si>
    <t>(795)332-4862</t>
  </si>
  <si>
    <t>Nicholas Wright</t>
  </si>
  <si>
    <t>9439 Young Haven
New Maryton, DC 59547</t>
  </si>
  <si>
    <t>denise63@example.net</t>
  </si>
  <si>
    <t>Stephanie Haynes</t>
  </si>
  <si>
    <t>53123 Morris Ferry Suite 824
Timothyberg, VT 71487</t>
  </si>
  <si>
    <t>+1-257-833-3752x357</t>
  </si>
  <si>
    <t>richmondnicholas@example.com</t>
  </si>
  <si>
    <t>Deborah Flores</t>
  </si>
  <si>
    <t>USNV Lawrence
FPO AP 48945</t>
  </si>
  <si>
    <t>nicolepowell@example.com</t>
  </si>
  <si>
    <t>Anthony Gray</t>
  </si>
  <si>
    <t>7482 Kelly Loaf Suite 147
Port Kimberlyhaven, MT 13454</t>
  </si>
  <si>
    <t>674.790.3631</t>
  </si>
  <si>
    <t>larrycox@example.com</t>
  </si>
  <si>
    <t>Rodney Nguyen</t>
  </si>
  <si>
    <t>1805 Ortiz Parkways
Chenberg, MI 31281</t>
  </si>
  <si>
    <t>115-965-3017x13343</t>
  </si>
  <si>
    <t>david89@example.com</t>
  </si>
  <si>
    <t>Erin Rice</t>
  </si>
  <si>
    <t>81804 Eric Drive
Lisafort, KY 80366</t>
  </si>
  <si>
    <t>168-645-8290x6766</t>
  </si>
  <si>
    <t>murphyjack@example.org</t>
  </si>
  <si>
    <t>Elizabeth Wilson</t>
  </si>
  <si>
    <t>3674 Eddie Vista Suite 765
Thomasside, AR 53519</t>
  </si>
  <si>
    <t>001-939-762-8739</t>
  </si>
  <si>
    <t>christensentracey@example.org</t>
  </si>
  <si>
    <t>Karen Brown</t>
  </si>
  <si>
    <t>Unit 4883 Box 3807
DPO AP 04142</t>
  </si>
  <si>
    <t>652.779.8097</t>
  </si>
  <si>
    <t>timothywilcox@example.net</t>
  </si>
  <si>
    <t>David Hughes</t>
  </si>
  <si>
    <t>55776 Bryant Curve Apt. 799
Spencerberg, OH 77172</t>
  </si>
  <si>
    <t>+1-829-995-9982x100</t>
  </si>
  <si>
    <t>richard64@example.org</t>
  </si>
  <si>
    <t>Leah Wilson</t>
  </si>
  <si>
    <t>3918 Elliott Bypass Suite 352
New Tyler, LA 25592</t>
  </si>
  <si>
    <t>639-222-6751x75694</t>
  </si>
  <si>
    <t>timothy32@example.net</t>
  </si>
  <si>
    <t>Theresa Garcia</t>
  </si>
  <si>
    <t>006 Riley Valley Apt. 166
Evansview, MO 71082</t>
  </si>
  <si>
    <t>+1-486-623-6613x01197</t>
  </si>
  <si>
    <t>breannarocha@example.net</t>
  </si>
  <si>
    <t>Cynthia Shaw</t>
  </si>
  <si>
    <t>0918 White Courts Apt. 327
North Edward, KS 06105</t>
  </si>
  <si>
    <t>(580)539-0045</t>
  </si>
  <si>
    <t>lopezglenda@example.com</t>
  </si>
  <si>
    <t>Lisa Gibson</t>
  </si>
  <si>
    <t>609 Miller Street
Jonathanburgh, CA 13952</t>
  </si>
  <si>
    <t>sullivanjohn@example.net</t>
  </si>
  <si>
    <t>Gabriel Stewart</t>
  </si>
  <si>
    <t>048 Gregory Heights
Port Jasonton, WY 33566</t>
  </si>
  <si>
    <t>nelsonalexis@example.com</t>
  </si>
  <si>
    <t>Peter Davis</t>
  </si>
  <si>
    <t>66729 Waller Harbor Apt. 001
Taylorton, AK 98908</t>
  </si>
  <si>
    <t>ruizraymond@example.org</t>
  </si>
  <si>
    <t>Nicole Gibson</t>
  </si>
  <si>
    <t>3700 Madden Fields Apt. 170
West Jeffrey, AZ 07338</t>
  </si>
  <si>
    <t>261.245.3997x391</t>
  </si>
  <si>
    <t>kellytimothy@example.net</t>
  </si>
  <si>
    <t>Mrs. Julie Phillips</t>
  </si>
  <si>
    <t>3988 Gonzales Mission
North Sabrina, TN 72757</t>
  </si>
  <si>
    <t>+1-381-229-7763x3548</t>
  </si>
  <si>
    <t>stacey70@example.net</t>
  </si>
  <si>
    <t>Mike Rodgers</t>
  </si>
  <si>
    <t>611 Kelsey Row Apt. 464
Montesfort, DE 55535</t>
  </si>
  <si>
    <t>(841)907-5440x684</t>
  </si>
  <si>
    <t>gmorris@example.org</t>
  </si>
  <si>
    <t>Trevor Cruz</t>
  </si>
  <si>
    <t>8136 Cooper Ports
Blackstad, NE 21472</t>
  </si>
  <si>
    <t>001-332-474-9944x7510</t>
  </si>
  <si>
    <t>michael79@example.org</t>
  </si>
  <si>
    <t>Zachary Marshall</t>
  </si>
  <si>
    <t>79568 Patricia Freeway Suite 869
Briannashire, WY 29485</t>
  </si>
  <si>
    <t>001-733-408-3417</t>
  </si>
  <si>
    <t>martinezjohn@example.net</t>
  </si>
  <si>
    <t>Christopher Henderson</t>
  </si>
  <si>
    <t>502 Alyssa Park Suite 343
Lake Gina, LA 91185</t>
  </si>
  <si>
    <t>001-111-716-8455x12572</t>
  </si>
  <si>
    <t>fsimpson@example.com</t>
  </si>
  <si>
    <t>Lee Martin</t>
  </si>
  <si>
    <t>6764 Briana Orchard
Juliefurt, ID 31412</t>
  </si>
  <si>
    <t>wbarr@example.net</t>
  </si>
  <si>
    <t>Wesley Robles</t>
  </si>
  <si>
    <t>3768 Moran Plains Suite 657
Port Anthony, NJ 42869</t>
  </si>
  <si>
    <t>001-481-754-5006x3378</t>
  </si>
  <si>
    <t>christina00@example.com</t>
  </si>
  <si>
    <t>Samuel Schwartz</t>
  </si>
  <si>
    <t>8944 Ramirez Cliff Suite 269
North Timothy, OH 78906</t>
  </si>
  <si>
    <t>994-200-3061</t>
  </si>
  <si>
    <t>tararichmond@example.org</t>
  </si>
  <si>
    <t>Fernando Mcintyre</t>
  </si>
  <si>
    <t>9396 Ryan Trail Suite 120
Ariasstad, PA 22416</t>
  </si>
  <si>
    <t>tnelson@example.net</t>
  </si>
  <si>
    <t>Hector Turner</t>
  </si>
  <si>
    <t>6347 Diana Ridge
South Bridgetville, KY 88888</t>
  </si>
  <si>
    <t>971.649.6720x51630</t>
  </si>
  <si>
    <t>kelleyrenee@example.com</t>
  </si>
  <si>
    <t>Sean Stewart</t>
  </si>
  <si>
    <t>8939 Hayes Extensions Suite 389
Leeview, MT 74341</t>
  </si>
  <si>
    <t>(479)340-0425x638</t>
  </si>
  <si>
    <t>harrisjoshua@example.com</t>
  </si>
  <si>
    <t>Lauren Sandoval</t>
  </si>
  <si>
    <t>5707 Andrew Grove
Christinachester, NJ 27876</t>
  </si>
  <si>
    <t>(537)939-1460</t>
  </si>
  <si>
    <t>hcook@example.com</t>
  </si>
  <si>
    <t>Michele Russo</t>
  </si>
  <si>
    <t>20583 West Inlet Suite 021
Josephberg, UT 70351</t>
  </si>
  <si>
    <t>001-896-951-5149x804</t>
  </si>
  <si>
    <t>aaron38@example.com</t>
  </si>
  <si>
    <t>Jason Howell</t>
  </si>
  <si>
    <t>07121 Jacob Point Apt. 546
Bentonhaven, WI 51981</t>
  </si>
  <si>
    <t>+1-960-688-4854x44883</t>
  </si>
  <si>
    <t>wvasquez@example.net</t>
  </si>
  <si>
    <t>Robert Morales</t>
  </si>
  <si>
    <t>434 Jimenez Camp
West Michael, IA 51839</t>
  </si>
  <si>
    <t>+1-753-656-3992x92515</t>
  </si>
  <si>
    <t>aharmon@example.net</t>
  </si>
  <si>
    <t>Dawn Hunter</t>
  </si>
  <si>
    <t>329 Bell Flats Suite 920
West Randy, CA 49006</t>
  </si>
  <si>
    <t>257.055.3059x88832</t>
  </si>
  <si>
    <t>ronaldsmith@example.org</t>
  </si>
  <si>
    <t>Sharon Mcgee</t>
  </si>
  <si>
    <t>17596 Cassie Trail Apt. 245
Gravesmouth, WV 14531</t>
  </si>
  <si>
    <t>494-631-9548</t>
  </si>
  <si>
    <t>courtney76@example.net</t>
  </si>
  <si>
    <t>Elizabeth Farrell</t>
  </si>
  <si>
    <t>349 Gallagher Lodge
Owenfurt, MI 24331</t>
  </si>
  <si>
    <t>604-024-3517</t>
  </si>
  <si>
    <t>nicholasfitzgerald@example.org</t>
  </si>
  <si>
    <t>Cheyenne Townsend</t>
  </si>
  <si>
    <t>89511 Cooper Prairie
Daychester, VT 20949</t>
  </si>
  <si>
    <t>+1-759-656-2046x6780</t>
  </si>
  <si>
    <t>jackporter@example.org</t>
  </si>
  <si>
    <t>Karen Brooks</t>
  </si>
  <si>
    <t>4895 Davila Light Suite 030
Wagnerbury, GA 65626</t>
  </si>
  <si>
    <t>(607)519-0710</t>
  </si>
  <si>
    <t>wmaynard@example.org</t>
  </si>
  <si>
    <t>Sandra Rangel</t>
  </si>
  <si>
    <t>11852 Ronald Brook Apt. 084
Thomaston, MD 68721</t>
  </si>
  <si>
    <t>001-929-878-3978x698</t>
  </si>
  <si>
    <t>pstevenson@example.net</t>
  </si>
  <si>
    <t>Jennifer Montgomery</t>
  </si>
  <si>
    <t>42887 Paula Burgs
North Justin, WI 62802</t>
  </si>
  <si>
    <t>+1-736-562-9605x907</t>
  </si>
  <si>
    <t>Taylor Hunter</t>
  </si>
  <si>
    <t>855 Monica Drives Suite 714
New Alison, IN 49672</t>
  </si>
  <si>
    <t>290.414.9511x4306</t>
  </si>
  <si>
    <t>brittanyortega@example.net</t>
  </si>
  <si>
    <t>Geoffrey Smith</t>
  </si>
  <si>
    <t>3038 Wallace Flats
Port Donald, MD 06962</t>
  </si>
  <si>
    <t>richardward@example.org</t>
  </si>
  <si>
    <t>Jon Daugherty</t>
  </si>
  <si>
    <t>414 Mcclure Court
North Karen, NH 32379</t>
  </si>
  <si>
    <t>335-237-8709</t>
  </si>
  <si>
    <t>iperez@example.org</t>
  </si>
  <si>
    <t>Matthew Allen</t>
  </si>
  <si>
    <t>118 White Lakes
Garciamouth, MD 22691</t>
  </si>
  <si>
    <t>jamesjoshua@example.com</t>
  </si>
  <si>
    <t>Andrew Ortiz</t>
  </si>
  <si>
    <t>5224 Colleen Grove
Leetown, MN 96091</t>
  </si>
  <si>
    <t>604-622-8899</t>
  </si>
  <si>
    <t>Brian Harris</t>
  </si>
  <si>
    <t>794 Wilson Via Apt. 310
Romerochester, IL 00638</t>
  </si>
  <si>
    <t>+1-706-264-8953x4746</t>
  </si>
  <si>
    <t>bradleyjones@example.com</t>
  </si>
  <si>
    <t>Kathy Clark</t>
  </si>
  <si>
    <t>7193 Zachary Cape
East Susan, WA 41442</t>
  </si>
  <si>
    <t>(263)366-5941x9060</t>
  </si>
  <si>
    <t>thomas72@example.net</t>
  </si>
  <si>
    <t>Cynthia Torres</t>
  </si>
  <si>
    <t>967 Anderson Crescent Apt. 601
Joneshaven, NV 27006</t>
  </si>
  <si>
    <t>555-312-9399x74444</t>
  </si>
  <si>
    <t>shelly93@example.net</t>
  </si>
  <si>
    <t>John Hernandez</t>
  </si>
  <si>
    <t>350 Harrington Expressway
Henryshire, GA 24676</t>
  </si>
  <si>
    <t>551-888-7026</t>
  </si>
  <si>
    <t>anthonymartinez@example.org</t>
  </si>
  <si>
    <t>Ariel Sanchez</t>
  </si>
  <si>
    <t>34043 Carlson Roads Apt. 672
South Monique, NV 99150</t>
  </si>
  <si>
    <t>(612)354-0963</t>
  </si>
  <si>
    <t>dawn38@example.com</t>
  </si>
  <si>
    <t>David Ross</t>
  </si>
  <si>
    <t>2033 Jefferson Squares Apt. 921
Lake Frederickville, MS 85077</t>
  </si>
  <si>
    <t>001-500-510-2684x687</t>
  </si>
  <si>
    <t>jennifer22@example.net</t>
  </si>
  <si>
    <t>Todd Robinson</t>
  </si>
  <si>
    <t>0566 Brent Falls
New Pamela, MO 54336</t>
  </si>
  <si>
    <t>749-854-3149x332</t>
  </si>
  <si>
    <t>bgarcia@example.org</t>
  </si>
  <si>
    <t>Renee Jordan</t>
  </si>
  <si>
    <t>5092 Erica Summit Suite 624
Fraziershire, LA 30863</t>
  </si>
  <si>
    <t>001-622-060-8237x3198</t>
  </si>
  <si>
    <t>jmalone@example.org</t>
  </si>
  <si>
    <t>Brandon Roberts</t>
  </si>
  <si>
    <t>738 Meyers Crescent Apt. 668
East Anita, VT 09328</t>
  </si>
  <si>
    <t>539-974-6628</t>
  </si>
  <si>
    <t>rwaters@example.org</t>
  </si>
  <si>
    <t>Daniel Owens</t>
  </si>
  <si>
    <t>220 Jordan Tunnel Apt. 321
Lake Thomas, VA 36089</t>
  </si>
  <si>
    <t>381.649.5430</t>
  </si>
  <si>
    <t>brownpamela@example.org</t>
  </si>
  <si>
    <t>75429 Jones Road Suite 206
Jasonfort, IN 50368</t>
  </si>
  <si>
    <t>chenbarbara@example.net</t>
  </si>
  <si>
    <t>Cindy Harris</t>
  </si>
  <si>
    <t>811 Hampton Terrace
Dickersonborough, MD 12246</t>
  </si>
  <si>
    <t>015-266-9884x86014</t>
  </si>
  <si>
    <t>troman@example.org</t>
  </si>
  <si>
    <t>Brent Lewis</t>
  </si>
  <si>
    <t>8497 Adam Road
South Paulfort, PA 17086</t>
  </si>
  <si>
    <t>640-816-9246</t>
  </si>
  <si>
    <t>sthompson@example.com</t>
  </si>
  <si>
    <t>Brandi Stewart</t>
  </si>
  <si>
    <t>8783 Baker Mountain
Robertside, ND 93953</t>
  </si>
  <si>
    <t>(870)776-5976x360</t>
  </si>
  <si>
    <t>lauren37@example.com</t>
  </si>
  <si>
    <t>James Hudson</t>
  </si>
  <si>
    <t>75141 Sabrina Forge
Margaretton, DE 81214</t>
  </si>
  <si>
    <t>001-384-116-3777x19949</t>
  </si>
  <si>
    <t>pricekatherine@example.org</t>
  </si>
  <si>
    <t>Christopher Williams</t>
  </si>
  <si>
    <t>PSC 8274, Box 7184
APO AE 02813</t>
  </si>
  <si>
    <t>(192)350-3004x0737</t>
  </si>
  <si>
    <t>bakerkristin@example.com</t>
  </si>
  <si>
    <t>Stephen Hamilton</t>
  </si>
  <si>
    <t>56197 Aaron Wall
Williammouth, HI 95609</t>
  </si>
  <si>
    <t>001-595-201-9646x833</t>
  </si>
  <si>
    <t>lewisstacy@example.org</t>
  </si>
  <si>
    <t>Susan Hicks</t>
  </si>
  <si>
    <t>810 Singleton Shores
Lake Devonmouth, MO 70731</t>
  </si>
  <si>
    <t>255.877.3093x9883</t>
  </si>
  <si>
    <t>jillzimmerman@example.com</t>
  </si>
  <si>
    <t>Rita Hernandez</t>
  </si>
  <si>
    <t>958 Mark Roads
West Kenneth, NY 39457</t>
  </si>
  <si>
    <t>001-544-472-5950</t>
  </si>
  <si>
    <t>mbrown@example.net</t>
  </si>
  <si>
    <t>Willie Green</t>
  </si>
  <si>
    <t>130 Mary Ranch Apt. 391
West Scott, CO 09745</t>
  </si>
  <si>
    <t>146-356-3673x0295</t>
  </si>
  <si>
    <t>luis35@example.net</t>
  </si>
  <si>
    <t>Ronald Stephens</t>
  </si>
  <si>
    <t>17568 Dean Square
Stevensburgh, AR 78492</t>
  </si>
  <si>
    <t>815.043.8389x6779</t>
  </si>
  <si>
    <t>brianschroeder@example.org</t>
  </si>
  <si>
    <t>Ann Robles</t>
  </si>
  <si>
    <t>89230 Kimberly Fall Suite 746
Jenniferport, UT 78347</t>
  </si>
  <si>
    <t>001-947-368-4663</t>
  </si>
  <si>
    <t>jhall@example.org</t>
  </si>
  <si>
    <t>7598 Heath Mews
East Joseph, HI 07833</t>
  </si>
  <si>
    <t>694.476.1442</t>
  </si>
  <si>
    <t>kristinmcbride@example.org</t>
  </si>
  <si>
    <t>Brandon Hobbs</t>
  </si>
  <si>
    <t>54816 Robert Green
West Jamie, NY 70437</t>
  </si>
  <si>
    <t>536-718-6214x6516</t>
  </si>
  <si>
    <t>nicholas24@example.com</t>
  </si>
  <si>
    <t>Corey Oconnell</t>
  </si>
  <si>
    <t>Unit 2124 Box 0294
DPO AE 69016</t>
  </si>
  <si>
    <t>634-305-2874x443</t>
  </si>
  <si>
    <t>devon53@example.net</t>
  </si>
  <si>
    <t>Justin Hudson</t>
  </si>
  <si>
    <t>882 Daniel Parks Apt. 964
Angelamouth, AZ 07901</t>
  </si>
  <si>
    <t>582-614-4126x13059</t>
  </si>
  <si>
    <t>kristen48@example.net</t>
  </si>
  <si>
    <t>Randy Taylor</t>
  </si>
  <si>
    <t>0069 Hahn Street Suite 828
New Brianstad, WY 62441</t>
  </si>
  <si>
    <t>001-470-456-8925x8007</t>
  </si>
  <si>
    <t>brenda89@example.com</t>
  </si>
  <si>
    <t>PSC 1812, Box 2896
APO AE 28320</t>
  </si>
  <si>
    <t>patrick49@example.com</t>
  </si>
  <si>
    <t>Sydney Joseph</t>
  </si>
  <si>
    <t>49973 Joseph Crossing Suite 027
Lake Mark, WY 68539</t>
  </si>
  <si>
    <t>001-570-917-4227x86251</t>
  </si>
  <si>
    <t>brittanywright@example.com</t>
  </si>
  <si>
    <t>Corey Morales</t>
  </si>
  <si>
    <t>70785 Gary Corners
Lake Taylorshire, MN 20855</t>
  </si>
  <si>
    <t>436.289.3461x1208</t>
  </si>
  <si>
    <t>joseph67@example.net</t>
  </si>
  <si>
    <t>Mr. David Sanders</t>
  </si>
  <si>
    <t>PSC 5221, Box 2008
APO AP 81086</t>
  </si>
  <si>
    <t>001-529-818-4880</t>
  </si>
  <si>
    <t>coxjennifer@example.com</t>
  </si>
  <si>
    <t>Joseph James</t>
  </si>
  <si>
    <t>9351 Foster Radial Apt. 240
West Krystal, MN 81812</t>
  </si>
  <si>
    <t>001-854-906-3746x04097</t>
  </si>
  <si>
    <t>morgan47@example.com</t>
  </si>
  <si>
    <t>Lisa Wiley</t>
  </si>
  <si>
    <t>579 Pam Wells
Princeville, AR 80996</t>
  </si>
  <si>
    <t>426-763-5672x523</t>
  </si>
  <si>
    <t>suzannehernandez@example.net</t>
  </si>
  <si>
    <t>Alejandra Coleman</t>
  </si>
  <si>
    <t>808 David Isle Apt. 865
Port Linda, IL 77241</t>
  </si>
  <si>
    <t>(483)407-3264</t>
  </si>
  <si>
    <t>bhenry@example.net</t>
  </si>
  <si>
    <t>Gilbert Armstrong</t>
  </si>
  <si>
    <t>USNS Ray
FPO AE 34340</t>
  </si>
  <si>
    <t>+1-116-582-4810x530</t>
  </si>
  <si>
    <t>michelle82@example.com</t>
  </si>
  <si>
    <t>Crystal Garrison</t>
  </si>
  <si>
    <t>15560 Thomas Field
Castroton, CT 30418</t>
  </si>
  <si>
    <t>955.266.5119x225</t>
  </si>
  <si>
    <t>brian45@example.net</t>
  </si>
  <si>
    <t>Maria Green</t>
  </si>
  <si>
    <t>0017 Nicole Highway
East Curtis, NM 82612</t>
  </si>
  <si>
    <t>001-316-014-0603x763</t>
  </si>
  <si>
    <t>noah17@example.com</t>
  </si>
  <si>
    <t>76707 Heidi Circles
Jeanhaven, IN 70154</t>
  </si>
  <si>
    <t>fernandezbrooke@example.com</t>
  </si>
  <si>
    <t>Sherry Coleman</t>
  </si>
  <si>
    <t>73141 Amy Meadow Suite 244
South Kevin, VT 87192</t>
  </si>
  <si>
    <t>+1-935-248-3897x125</t>
  </si>
  <si>
    <t>marissamorris@example.com</t>
  </si>
  <si>
    <t>Eric Scott</t>
  </si>
  <si>
    <t>274 Debra Corners
Parksstad, IA 56028</t>
  </si>
  <si>
    <t>001-201-712-8475</t>
  </si>
  <si>
    <t>wilkinsemily@example.net</t>
  </si>
  <si>
    <t>Robert Rogers</t>
  </si>
  <si>
    <t>06906 Jackie Flat Apt. 768
North Jennifer, CO 87457</t>
  </si>
  <si>
    <t>(033)762-8053x8894</t>
  </si>
  <si>
    <t>skinnerdavid@example.com</t>
  </si>
  <si>
    <t>Sarah Fields</t>
  </si>
  <si>
    <t>142 Hodges Stravenue Suite 919
North Angela, ME 77014</t>
  </si>
  <si>
    <t>stephanie87@example.org</t>
  </si>
  <si>
    <t>Miss Anna Alvarez</t>
  </si>
  <si>
    <t>6760 John Plaza
South Davidview, KY 50570</t>
  </si>
  <si>
    <t>525-266-5798</t>
  </si>
  <si>
    <t>hannah99@example.org</t>
  </si>
  <si>
    <t>Charles Lee</t>
  </si>
  <si>
    <t>2052 Soto Lane Apt. 376
Brownberg, NC 47520</t>
  </si>
  <si>
    <t>152-335-2568x003</t>
  </si>
  <si>
    <t>graydiana@example.com</t>
  </si>
  <si>
    <t>Sandra White</t>
  </si>
  <si>
    <t>93650 Gibbs Fork
West Melissaville, WY 66842</t>
  </si>
  <si>
    <t>(897)363-1173x96427</t>
  </si>
  <si>
    <t>andrewmartinez@example.com</t>
  </si>
  <si>
    <t>David Walters</t>
  </si>
  <si>
    <t>693 Deborah Parks Apt. 828
Port Curtis, IN 52850</t>
  </si>
  <si>
    <t>080-766-6561x179</t>
  </si>
  <si>
    <t>kimberly51@example.net</t>
  </si>
  <si>
    <t>Brandon Parker</t>
  </si>
  <si>
    <t>66333 Zachary Lane Suite 575
East Stephen, NH 00534</t>
  </si>
  <si>
    <t>gomezjames@example.com</t>
  </si>
  <si>
    <t>Haley Carroll</t>
  </si>
  <si>
    <t>018 Johnny Villages Apt. 484
Andreabury, OR 93280</t>
  </si>
  <si>
    <t>jamesharrell@example.net</t>
  </si>
  <si>
    <t>Zachary Watkins</t>
  </si>
  <si>
    <t>685 Hughes Fall Apt. 367
Ethanville, IN 48347</t>
  </si>
  <si>
    <t>+1-281-403-0949x7894</t>
  </si>
  <si>
    <t>fieldsspencer@example.org</t>
  </si>
  <si>
    <t>Christina Mendoza</t>
  </si>
  <si>
    <t>423 Russell Drive
North Jerryburgh, LA 98871</t>
  </si>
  <si>
    <t>542.637.5942</t>
  </si>
  <si>
    <t>laura82@example.org</t>
  </si>
  <si>
    <t>Ronald Stafford</t>
  </si>
  <si>
    <t>7979 Duncan Circles Apt. 866
Danielmouth, NJ 05929</t>
  </si>
  <si>
    <t>408.223.6223x7222</t>
  </si>
  <si>
    <t>cruzjose@example.net</t>
  </si>
  <si>
    <t>Janet Gray</t>
  </si>
  <si>
    <t>USS Rocha
FPO AE 59000</t>
  </si>
  <si>
    <t>652-189-0408x319</t>
  </si>
  <si>
    <t>ashley52@example.net</t>
  </si>
  <si>
    <t>Paul Wolf</t>
  </si>
  <si>
    <t>Unit 3219 Box 8379
DPO AE 70151</t>
  </si>
  <si>
    <t>jeffrey12@example.org</t>
  </si>
  <si>
    <t>38109 Brent Summit Apt. 104
Sheristad, ME 37413</t>
  </si>
  <si>
    <t>234.130.8466</t>
  </si>
  <si>
    <t>allison02@example.org</t>
  </si>
  <si>
    <t>Jose Price</t>
  </si>
  <si>
    <t>45166 Miller Underpass
Wardville, UT 34086</t>
  </si>
  <si>
    <t>gregorypierce@example.net</t>
  </si>
  <si>
    <t>Julie Roy</t>
  </si>
  <si>
    <t>11122 Isaiah Views
New Beverly, PA 19083</t>
  </si>
  <si>
    <t>(259)436-3811x21659</t>
  </si>
  <si>
    <t>heather84@example.net</t>
  </si>
  <si>
    <t>Susan Turner</t>
  </si>
  <si>
    <t>219 Olivia Stream
Michaelview, NJ 17697</t>
  </si>
  <si>
    <t>georgereese@example.net</t>
  </si>
  <si>
    <t>Steven Pineda</t>
  </si>
  <si>
    <t>88094 Mark Streets
New Taylor, AL 02119</t>
  </si>
  <si>
    <t>361-194-7290x9273</t>
  </si>
  <si>
    <t>ehoward@example.net</t>
  </si>
  <si>
    <t>Timothy Brown MD</t>
  </si>
  <si>
    <t>3852 Robert Island Apt. 218
New Billy, WV 77542</t>
  </si>
  <si>
    <t>919.834.4759x827</t>
  </si>
  <si>
    <t>gaychristina@example.net</t>
  </si>
  <si>
    <t>Maria Gordon</t>
  </si>
  <si>
    <t>7629 Amber Creek
Michaelport, UT 88418</t>
  </si>
  <si>
    <t>545-814-8109</t>
  </si>
  <si>
    <t>bradley77@example.org</t>
  </si>
  <si>
    <t>Michael Cervantes</t>
  </si>
  <si>
    <t>2132 Allen Land Apt. 878
Heatherland, WY 90904</t>
  </si>
  <si>
    <t>001-859-913-4790x6592</t>
  </si>
  <si>
    <t>frazierteresa@example.com</t>
  </si>
  <si>
    <t>Mark Mclaughlin</t>
  </si>
  <si>
    <t>55101 Kathryn Forge Apt. 448
Gloriastad, VA 25318</t>
  </si>
  <si>
    <t>paul17@example.com</t>
  </si>
  <si>
    <t>Matthew Buchanan</t>
  </si>
  <si>
    <t>262 Leslie Pike
Conniemouth, CO 48207</t>
  </si>
  <si>
    <t>(993)568-8755</t>
  </si>
  <si>
    <t>samuel32@example.com</t>
  </si>
  <si>
    <t>Brian Lloyd</t>
  </si>
  <si>
    <t>51444 Perez Crescent
North Carl, OH 44243</t>
  </si>
  <si>
    <t>445.612.0309x872</t>
  </si>
  <si>
    <t>thorntonscott@example.org</t>
  </si>
  <si>
    <t>09028 Victor Pike Apt. 476
Walkerburgh, NE 69032</t>
  </si>
  <si>
    <t>001-473-815-2311x72556</t>
  </si>
  <si>
    <t>ryan47@example.net</t>
  </si>
  <si>
    <t>Clinton Bell</t>
  </si>
  <si>
    <t>07109 Daniel Glens
Terryshire, AL 36356</t>
  </si>
  <si>
    <t>001-854-890-8003</t>
  </si>
  <si>
    <t>eric14@example.org</t>
  </si>
  <si>
    <t>Patrick Wells</t>
  </si>
  <si>
    <t>62608 Kline Ville Apt. 685
Lake Luisland, NE 82171</t>
  </si>
  <si>
    <t>065-488-3923</t>
  </si>
  <si>
    <t>thomas45@example.com</t>
  </si>
  <si>
    <t>Katelyn Livingston</t>
  </si>
  <si>
    <t>45864 Woodard Cliffs Suite 570
New Wendymouth, NM 85486</t>
  </si>
  <si>
    <t>459-877-0591</t>
  </si>
  <si>
    <t>leehall@example.com</t>
  </si>
  <si>
    <t>Charles Simpson</t>
  </si>
  <si>
    <t>13538 Castro Manor
South Darrenfort, CO 07890</t>
  </si>
  <si>
    <t>001-664-854-0815x4382</t>
  </si>
  <si>
    <t>lharris@example.org</t>
  </si>
  <si>
    <t>Jennifer Hicks</t>
  </si>
  <si>
    <t>2210 Barnes Divide
Coreyhaven, NM 46619</t>
  </si>
  <si>
    <t>139.316.9300x343</t>
  </si>
  <si>
    <t>katherinemorris@example.com</t>
  </si>
  <si>
    <t>Jonathan Cruz</t>
  </si>
  <si>
    <t>0573 Davis Station
Michaelland, GA 90745</t>
  </si>
  <si>
    <t>yrogers@example.org</t>
  </si>
  <si>
    <t>Kyle Day</t>
  </si>
  <si>
    <t>495 Boyd Lock Suite 951
Parkside, ID 04386</t>
  </si>
  <si>
    <t>+1-016-080-7015x5968</t>
  </si>
  <si>
    <t>barnesamber@example.org</t>
  </si>
  <si>
    <t>Kimberly Luna</t>
  </si>
  <si>
    <t>80857 Bartlett Lake Suite 443
New Alexis, MD 09155</t>
  </si>
  <si>
    <t>malonelisa@example.org</t>
  </si>
  <si>
    <t>Sandy King</t>
  </si>
  <si>
    <t>39219 Higgins Walks
Amyhaven, ND 68768</t>
  </si>
  <si>
    <t>rcrane@example.com</t>
  </si>
  <si>
    <t>Michael Houston</t>
  </si>
  <si>
    <t>5884 Matthew Square Apt. 431
New Ashleyberg, RI 71860</t>
  </si>
  <si>
    <t>001-851-159-0078x1751</t>
  </si>
  <si>
    <t>Steven Ward</t>
  </si>
  <si>
    <t>61327 Avery Valleys
Milesland, KS 57465</t>
  </si>
  <si>
    <t>523-563-5485x29432</t>
  </si>
  <si>
    <t>james40@example.com</t>
  </si>
  <si>
    <t>Tanya Hall</t>
  </si>
  <si>
    <t>71910 Dwayne Springs
Longfurt, AR 91551</t>
  </si>
  <si>
    <t>622-136-0941x1859</t>
  </si>
  <si>
    <t>ethanhowell@example.org</t>
  </si>
  <si>
    <t>Janice Garcia</t>
  </si>
  <si>
    <t>USCGC Gibson
FPO AE 57120</t>
  </si>
  <si>
    <t>+1-699-994-5990x97161</t>
  </si>
  <si>
    <t>ramirezevan@example.org</t>
  </si>
  <si>
    <t>Justin Murphy</t>
  </si>
  <si>
    <t>84288 Myers Shoals
New Anthony, FL 70943</t>
  </si>
  <si>
    <t>+1-149-042-0419x234</t>
  </si>
  <si>
    <t>gregory94@example.com</t>
  </si>
  <si>
    <t>Laura Robertson</t>
  </si>
  <si>
    <t>PSC 6901, Box 8463
APO AA 77398</t>
  </si>
  <si>
    <t>566.503.6328x71126</t>
  </si>
  <si>
    <t>mcmahonlindsay@example.com</t>
  </si>
  <si>
    <t>Seth Choi</t>
  </si>
  <si>
    <t>6425 Tina Inlet Suite 106
Tuckerfurt, RI 32798</t>
  </si>
  <si>
    <t>926-678-5909x1832</t>
  </si>
  <si>
    <t>pamelamack@example.com</t>
  </si>
  <si>
    <t>Shane Allen</t>
  </si>
  <si>
    <t>98236 Joshua Prairie Suite 900
Cherylland, DC 15687</t>
  </si>
  <si>
    <t>950.454.5356x5099</t>
  </si>
  <si>
    <t>gillgeorge@example.com</t>
  </si>
  <si>
    <t>Jeffrey Carr</t>
  </si>
  <si>
    <t>14790 Henry Ways Apt. 552
Adamsstad, PA 42126</t>
  </si>
  <si>
    <t>laura65@example.com</t>
  </si>
  <si>
    <t>Eddie Moreno</t>
  </si>
  <si>
    <t>PSC 5431, Box 2804
APO AE 59396</t>
  </si>
  <si>
    <t>(664)446-9046x826</t>
  </si>
  <si>
    <t>Leslie Wade</t>
  </si>
  <si>
    <t>73254 Mendoza Lights
East Davidton, MT 67237</t>
  </si>
  <si>
    <t>andrewgomez@example.org</t>
  </si>
  <si>
    <t>Jennifer Ward</t>
  </si>
  <si>
    <t>USS Elliott
FPO AA 87133</t>
  </si>
  <si>
    <t>+1-236-523-4177x10370</t>
  </si>
  <si>
    <t>jason48@example.net</t>
  </si>
  <si>
    <t>Michael Friedman</t>
  </si>
  <si>
    <t>716 Edward Bridge
Hernandezborough, NC 73827</t>
  </si>
  <si>
    <t>920-580-8969</t>
  </si>
  <si>
    <t>alexandercorey@example.net</t>
  </si>
  <si>
    <t>James Collins</t>
  </si>
  <si>
    <t>163 John Hills Suite 080
Nguyenburgh, NV 94527</t>
  </si>
  <si>
    <t>087-831-5658x4892</t>
  </si>
  <si>
    <t>lmedina@example.org</t>
  </si>
  <si>
    <t>Cheyenne Maddox</t>
  </si>
  <si>
    <t>0072 Erin Court
Lake Ashleychester, GA 43470</t>
  </si>
  <si>
    <t>(703)089-0657x459</t>
  </si>
  <si>
    <t>cschmidt@example.net</t>
  </si>
  <si>
    <t>Alexander Powell</t>
  </si>
  <si>
    <t>3990 Bell Valley Suite 724
South Marcus, NJ 38331</t>
  </si>
  <si>
    <t>860-341-4002x2891</t>
  </si>
  <si>
    <t>sullivanmaria@example.com</t>
  </si>
  <si>
    <t>Evan Burnett</t>
  </si>
  <si>
    <t>46995 Reynolds Islands
New Kayla, TX 56132</t>
  </si>
  <si>
    <t>023-289-5980x649</t>
  </si>
  <si>
    <t>annahayes@example.com</t>
  </si>
  <si>
    <t>Tracy Norman</t>
  </si>
  <si>
    <t>75703 Cisneros Glens Suite 469
South Jonburgh, WV 04501</t>
  </si>
  <si>
    <t>963.221.7355x6409</t>
  </si>
  <si>
    <t>zevans@example.net</t>
  </si>
  <si>
    <t>Tyler Griffin</t>
  </si>
  <si>
    <t>1707 William Ports Suite 034
Lloydview, AZ 30653</t>
  </si>
  <si>
    <t>702-900-0065</t>
  </si>
  <si>
    <t>cmiller@example.com</t>
  </si>
  <si>
    <t>Shelby Mendoza</t>
  </si>
  <si>
    <t>90365 Sherry Camp
Danielleton, IN 22455</t>
  </si>
  <si>
    <t>+1-408-294-7538x0665</t>
  </si>
  <si>
    <t>flowerseric@example.net</t>
  </si>
  <si>
    <t>Stephen Reyes</t>
  </si>
  <si>
    <t>34299 Linda Inlet
Timothymouth, AL 83514</t>
  </si>
  <si>
    <t>214-235-9542x2437</t>
  </si>
  <si>
    <t>bprince@example.net</t>
  </si>
  <si>
    <t>Rebecca Ewing</t>
  </si>
  <si>
    <t>PSC 1985, Box 7866
APO AA 62221</t>
  </si>
  <si>
    <t>627-953-4300</t>
  </si>
  <si>
    <t>lvelez@example.com</t>
  </si>
  <si>
    <t>David Mccoy</t>
  </si>
  <si>
    <t>9409 Mason Island Apt. 790
Lake Jacobbury, IN 80503</t>
  </si>
  <si>
    <t>+1-037-778-7420x545</t>
  </si>
  <si>
    <t>stacyzavala@example.org</t>
  </si>
  <si>
    <t>Anna Trevino</t>
  </si>
  <si>
    <t>USS Hutchinson
FPO AA 46512</t>
  </si>
  <si>
    <t>682-616-1252x6464</t>
  </si>
  <si>
    <t>patricia70@example.com</t>
  </si>
  <si>
    <t>Jose Avila</t>
  </si>
  <si>
    <t>735 Gonzalez Lock
Karistad, UT 01761</t>
  </si>
  <si>
    <t>(863)722-6037x223</t>
  </si>
  <si>
    <t>kmorris@example.com</t>
  </si>
  <si>
    <t>Joann Burke</t>
  </si>
  <si>
    <t>36930 Lane Stravenue Apt. 465
Camposberg, ME 63324</t>
  </si>
  <si>
    <t>(209)129-4612x60679</t>
  </si>
  <si>
    <t>salaslisa@example.com</t>
  </si>
  <si>
    <t>Jon Thompson</t>
  </si>
  <si>
    <t>9419 Teresa Spurs
Sonyaborough, UT 84906</t>
  </si>
  <si>
    <t>001-202-160-5923x755</t>
  </si>
  <si>
    <t>leeadams@example.org</t>
  </si>
  <si>
    <t>Steven Roberson</t>
  </si>
  <si>
    <t>01247 Arnold Ville
Port Laurabury, NM 54389</t>
  </si>
  <si>
    <t>+1-557-738-4529x8175</t>
  </si>
  <si>
    <t>acostapeter@example.net</t>
  </si>
  <si>
    <t>Christy Page</t>
  </si>
  <si>
    <t>4024 Hamilton Ramp
Gabrielaburgh, CA 92104</t>
  </si>
  <si>
    <t>(197)260-6055x32813</t>
  </si>
  <si>
    <t>usparks@example.com</t>
  </si>
  <si>
    <t>Krystal Vang</t>
  </si>
  <si>
    <t>135 Sanchez Crescent
Port Dustintown, WI 61658</t>
  </si>
  <si>
    <t>614-139-7026x527</t>
  </si>
  <si>
    <t>cameronjoseph@example.org</t>
  </si>
  <si>
    <t>John Bryant</t>
  </si>
  <si>
    <t>144 Courtney Hollow
North David, ID 19362</t>
  </si>
  <si>
    <t>(589)509-7749</t>
  </si>
  <si>
    <t>jessicamason@example.com</t>
  </si>
  <si>
    <t>Jennifer Velasquez</t>
  </si>
  <si>
    <t>Unit 5821 Box 8178
DPO AP 37970</t>
  </si>
  <si>
    <t>ellisrebecca@example.org</t>
  </si>
  <si>
    <t>Nicholas Smith</t>
  </si>
  <si>
    <t>2821 James Plains
New Amberville, VA 19470</t>
  </si>
  <si>
    <t>(088)357-2052x3147</t>
  </si>
  <si>
    <t>friley@example.org</t>
  </si>
  <si>
    <t>Robin Smith</t>
  </si>
  <si>
    <t>62461 Ryan Groves Apt. 599
East Terranceborough, CO 61653</t>
  </si>
  <si>
    <t>001-255-536-8185x677</t>
  </si>
  <si>
    <t>regina74@example.com</t>
  </si>
  <si>
    <t>Thomas Harrison</t>
  </si>
  <si>
    <t>644 Ashley Forks
New Linda, OR 23667</t>
  </si>
  <si>
    <t>541-632-8733</t>
  </si>
  <si>
    <t>ariaspamela@example.org</t>
  </si>
  <si>
    <t>Aaron Chandler</t>
  </si>
  <si>
    <t>730 Arroyo Crescent Apt. 381
East Diana, MA 13847</t>
  </si>
  <si>
    <t>001-528-054-3570</t>
  </si>
  <si>
    <t>wilsonmark@example.org</t>
  </si>
  <si>
    <t>Bryan Gomez</t>
  </si>
  <si>
    <t>07972 Calvin Rue Suite 812
Russelltown, NM 24525</t>
  </si>
  <si>
    <t>+1-889-498-1213x4550</t>
  </si>
  <si>
    <t>sara86@example.com</t>
  </si>
  <si>
    <t>Jeffrey Simmons</t>
  </si>
  <si>
    <t>05972 Michelle Shoals
East Amber, ID 47368</t>
  </si>
  <si>
    <t>509.640.4594</t>
  </si>
  <si>
    <t>lowedeborah@example.org</t>
  </si>
  <si>
    <t>Joseph Swanson</t>
  </si>
  <si>
    <t>Unit 9667 Box 3431
DPO AA 84305</t>
  </si>
  <si>
    <t>746-627-0709x327</t>
  </si>
  <si>
    <t>ramseydavid@example.com</t>
  </si>
  <si>
    <t>Barry Lewis</t>
  </si>
  <si>
    <t>Unit 0956 Box 7444
DPO AA 19398</t>
  </si>
  <si>
    <t>543-374-2115</t>
  </si>
  <si>
    <t>rwong@example.net</t>
  </si>
  <si>
    <t>Mr. William Jones</t>
  </si>
  <si>
    <t>PSC 5442, Box 1186
APO AP 08771</t>
  </si>
  <si>
    <t>singhmaria@example.net</t>
  </si>
  <si>
    <t>Valerie Jackson</t>
  </si>
  <si>
    <t>46083 Debra Drives
East Brianport, WI 02528</t>
  </si>
  <si>
    <t>(444)776-4038x989</t>
  </si>
  <si>
    <t>cabreraclarence@example.com</t>
  </si>
  <si>
    <t>Jennifer Howard</t>
  </si>
  <si>
    <t>28775 Don Station
Haysburgh, NJ 37529</t>
  </si>
  <si>
    <t>(564)063-0714</t>
  </si>
  <si>
    <t>juliechapman@example.com</t>
  </si>
  <si>
    <t>Gabriel Rodriguez</t>
  </si>
  <si>
    <t>431 Jordan Rapid Suite 313
Nguyenmouth, VA 24022</t>
  </si>
  <si>
    <t>001-728-399-5910x3035</t>
  </si>
  <si>
    <t>thomasadams@example.org</t>
  </si>
  <si>
    <t>20897 Woods Avenue
Murrayview, NV 77885</t>
  </si>
  <si>
    <t>941.224.7487x59487</t>
  </si>
  <si>
    <t>katherinecampbell@example.com</t>
  </si>
  <si>
    <t>Heather Webb</t>
  </si>
  <si>
    <t>4529 Veronica Flat
North Taylor, NV 06904</t>
  </si>
  <si>
    <t>469-609-4132x8706</t>
  </si>
  <si>
    <t>aprilcraig@example.org</t>
  </si>
  <si>
    <t>Michelle Brandt</t>
  </si>
  <si>
    <t>41870 Donna Shoals Suite 244
East Drewport, TX 64025</t>
  </si>
  <si>
    <t>001-121-427-6116x513</t>
  </si>
  <si>
    <t>jennifersmith@example.com</t>
  </si>
  <si>
    <t>Matthew Mitchell</t>
  </si>
  <si>
    <t>948 Veronica Keys Apt. 777
New Kimberly, AR 05930</t>
  </si>
  <si>
    <t>001-600-903-6129x6693</t>
  </si>
  <si>
    <t>daniellecox@example.net</t>
  </si>
  <si>
    <t>Richard Weiss</t>
  </si>
  <si>
    <t>9810 Robert Centers Apt. 664
West Annaborough, WY 94530</t>
  </si>
  <si>
    <t>535-813-3331</t>
  </si>
  <si>
    <t>stephenhubbard@example.org</t>
  </si>
  <si>
    <t>Jessica Greene</t>
  </si>
  <si>
    <t>76520 Nelson Well
Lake Leah, HI 92694</t>
  </si>
  <si>
    <t>(617)669-0817x974</t>
  </si>
  <si>
    <t>emilyrichardson@example.com</t>
  </si>
  <si>
    <t>22719 Stevens Passage Suite 688
New Johnathanland, VA 28215</t>
  </si>
  <si>
    <t>190-919-4511</t>
  </si>
  <si>
    <t>xdouglas@example.com</t>
  </si>
  <si>
    <t>Sandy Williams</t>
  </si>
  <si>
    <t>30572 Lee Curve
Port Paulabury, NC 59208</t>
  </si>
  <si>
    <t>001-696-307-3039x281</t>
  </si>
  <si>
    <t>nicolemorgan@example.com</t>
  </si>
  <si>
    <t>Matthew Oconnor</t>
  </si>
  <si>
    <t>0800 Schmidt Ridge Apt. 453
Lake Brittanyport, KY 64031</t>
  </si>
  <si>
    <t>001-940-535-6144</t>
  </si>
  <si>
    <t>darrell50@example.net</t>
  </si>
  <si>
    <t>Caitlin Reed</t>
  </si>
  <si>
    <t>44191 Nicholas Ridge Suite 845
Port Wendy, AR 51534</t>
  </si>
  <si>
    <t>550.914.9233</t>
  </si>
  <si>
    <t>kevin62@example.com</t>
  </si>
  <si>
    <t>Laura Davidson</t>
  </si>
  <si>
    <t>1783 Gail Key
North Krystalville, NH 70641</t>
  </si>
  <si>
    <t>001-824-186-2369x161</t>
  </si>
  <si>
    <t>chase36@example.net</t>
  </si>
  <si>
    <t>Scott Bradshaw</t>
  </si>
  <si>
    <t>USS Hoffman
FPO AP 98076</t>
  </si>
  <si>
    <t>001-722-742-7891x747</t>
  </si>
  <si>
    <t>miranda15@example.net</t>
  </si>
  <si>
    <t>Judith Patterson</t>
  </si>
  <si>
    <t>712 Sean Ridge
West Melissashire, MD 34393</t>
  </si>
  <si>
    <t>406.465.8504</t>
  </si>
  <si>
    <t>gilbertmarks@example.net</t>
  </si>
  <si>
    <t>Jamie Harding</t>
  </si>
  <si>
    <t>3815 Smith Parkways
Dunlapfort, HI 05033</t>
  </si>
  <si>
    <t>(795)390-7872x82452</t>
  </si>
  <si>
    <t>odonnellkevin@example.net</t>
  </si>
  <si>
    <t>Todd Pham</t>
  </si>
  <si>
    <t>4153 Rodriguez Highway Apt. 068
Port Ericborough, TX 20362</t>
  </si>
  <si>
    <t>(768)596-4818x1162</t>
  </si>
  <si>
    <t>Morgan Jordan</t>
  </si>
  <si>
    <t>791 Steven Divide
Lake Kathleenfurt, PA 04651</t>
  </si>
  <si>
    <t>+1-831-533-4701x7802</t>
  </si>
  <si>
    <t>wspencer@example.org</t>
  </si>
  <si>
    <t>Sean Banks</t>
  </si>
  <si>
    <t>Unit 3311 Box 1585
DPO AP 91573</t>
  </si>
  <si>
    <t>038-327-7372</t>
  </si>
  <si>
    <t>madison84@example.org</t>
  </si>
  <si>
    <t>Michele Wiggins</t>
  </si>
  <si>
    <t>244 Bell Tunnel
Port Karafurt, TN 76537</t>
  </si>
  <si>
    <t>001-200-832-9447x7397</t>
  </si>
  <si>
    <t>sandovalmichael@example.com</t>
  </si>
  <si>
    <t>Melissa Warren</t>
  </si>
  <si>
    <t>78566 Anthony Brooks Suite 830
South Tina, NC 95718</t>
  </si>
  <si>
    <t>332-624-1220x5414</t>
  </si>
  <si>
    <t>richard82@example.net</t>
  </si>
  <si>
    <t>Roy Brown</t>
  </si>
  <si>
    <t>5178 Sheila Points Suite 186
Robertborough, MI 01944</t>
  </si>
  <si>
    <t>(887)404-9197x353</t>
  </si>
  <si>
    <t>regina46@example.net</t>
  </si>
  <si>
    <t>Daniel Byrd</t>
  </si>
  <si>
    <t>1831 Brandon Square Suite 667
New Nicholas, UT 79224</t>
  </si>
  <si>
    <t>(257)689-7392</t>
  </si>
  <si>
    <t>veronicahayes@example.org</t>
  </si>
  <si>
    <t>Cheryl Johnson</t>
  </si>
  <si>
    <t>1212 Green Port
East Brendaside, NJ 11712</t>
  </si>
  <si>
    <t>(821)889-9312x8946</t>
  </si>
  <si>
    <t>igarcia@example.org</t>
  </si>
  <si>
    <t>Vanessa Wood</t>
  </si>
  <si>
    <t>USCGC Singh
FPO AA 18283</t>
  </si>
  <si>
    <t>660-482-3416x76912</t>
  </si>
  <si>
    <t>sanchezmonica@example.com</t>
  </si>
  <si>
    <t>Kimberly Cantu</t>
  </si>
  <si>
    <t>529 Elizabeth Squares
Port Charleston, NE 42343</t>
  </si>
  <si>
    <t>013.968.8164</t>
  </si>
  <si>
    <t>johnwilliamson@example.org</t>
  </si>
  <si>
    <t>5200 Benjamin Locks
Rickshire, LA 10297</t>
  </si>
  <si>
    <t>001-715-681-2288x3651</t>
  </si>
  <si>
    <t>barnettkyle@example.net</t>
  </si>
  <si>
    <t>Charlotte Martinez</t>
  </si>
  <si>
    <t>10694 Moore Brook
Averyhaven, NM 01168</t>
  </si>
  <si>
    <t>167-693-8870</t>
  </si>
  <si>
    <t>qthornton@example.com</t>
  </si>
  <si>
    <t>Angela Garcia</t>
  </si>
  <si>
    <t>PSC 8969, Box 3101
APO AE 54138</t>
  </si>
  <si>
    <t>406-259-2928</t>
  </si>
  <si>
    <t>elijah20@example.net</t>
  </si>
  <si>
    <t>Amber White</t>
  </si>
  <si>
    <t>Unit 6359 Box 7536
DPO AP 61693</t>
  </si>
  <si>
    <t>(427)488-1724</t>
  </si>
  <si>
    <t>omedina@example.org</t>
  </si>
  <si>
    <t>Steven Stafford</t>
  </si>
  <si>
    <t>680 Martin Lock Suite 398
North Allisonland, LA 36227</t>
  </si>
  <si>
    <t>850.351.9756x595</t>
  </si>
  <si>
    <t>floresjustin@example.net</t>
  </si>
  <si>
    <t>Connie Murphy</t>
  </si>
  <si>
    <t>8851 Alvarez Fords
Hansonland, LA 33101</t>
  </si>
  <si>
    <t>(153)961-2992x32989</t>
  </si>
  <si>
    <t>rsmith@example.net</t>
  </si>
  <si>
    <t>3546 Monica Locks Apt. 773
East Brandi, OR 65697</t>
  </si>
  <si>
    <t>matthew84@example.org</t>
  </si>
  <si>
    <t>Melissa Mann</t>
  </si>
  <si>
    <t>6978 Rogers Fall Apt. 069
East Joyborough, TN 82700</t>
  </si>
  <si>
    <t>677-290-6935</t>
  </si>
  <si>
    <t>snichols@example.net</t>
  </si>
  <si>
    <t>Kaitlin Rodriguez</t>
  </si>
  <si>
    <t>2693 Sarah Passage
West Alexanderbury, CT 44686</t>
  </si>
  <si>
    <t>731-356-4571</t>
  </si>
  <si>
    <t>christopher88@example.net</t>
  </si>
  <si>
    <t>Cynthia Bennett MD</t>
  </si>
  <si>
    <t>355 Fisher Parkways Apt. 031
East Larry, RI 87062</t>
  </si>
  <si>
    <t>437-578-0833x6583</t>
  </si>
  <si>
    <t>qrussell@example.com</t>
  </si>
  <si>
    <t>91076 Miller Meadows
Jasonport, WI 42993</t>
  </si>
  <si>
    <t>(371)303-2495x13803</t>
  </si>
  <si>
    <t>ljohnson@example.org</t>
  </si>
  <si>
    <t>Teresa Munoz</t>
  </si>
  <si>
    <t>247 Andrew Rue Suite 384
Lake Melissashire, SC 01076</t>
  </si>
  <si>
    <t>001-850-167-1881x06301</t>
  </si>
  <si>
    <t>cartergregory@example.com</t>
  </si>
  <si>
    <t>Angela Evans</t>
  </si>
  <si>
    <t>1948 Walker Forest
East Morganfort, TX 70525</t>
  </si>
  <si>
    <t>+1-964-047-2237x3778</t>
  </si>
  <si>
    <t>jessicahumphrey@example.org</t>
  </si>
  <si>
    <t>Wendy Nielsen</t>
  </si>
  <si>
    <t>8328 Angela Brook Suite 526
Allisonside, NJ 48377</t>
  </si>
  <si>
    <t>(790)903-6710</t>
  </si>
  <si>
    <t>zmurphy@example.org</t>
  </si>
  <si>
    <t>Maxwell Flores</t>
  </si>
  <si>
    <t>30243 Kathryn Dam
North Mark, MO 81937</t>
  </si>
  <si>
    <t>matthew87@example.com</t>
  </si>
  <si>
    <t>Louis Freeman</t>
  </si>
  <si>
    <t>9958 Christopher Meadows
Adamview, NE 34112</t>
  </si>
  <si>
    <t>269-758-0066x449</t>
  </si>
  <si>
    <t>martinezwilliam@example.com</t>
  </si>
  <si>
    <t>Marcus Rodriguez</t>
  </si>
  <si>
    <t>7015 Johnson Village
Waltersmouth, AL 59994</t>
  </si>
  <si>
    <t>pwright@example.com</t>
  </si>
  <si>
    <t>Cristina Simmons</t>
  </si>
  <si>
    <t>6008 Nicole Light Suite 421
New Justin, TX 66553</t>
  </si>
  <si>
    <t>859-873-8687</t>
  </si>
  <si>
    <t>brandiblack@example.org</t>
  </si>
  <si>
    <t>Jon Bush</t>
  </si>
  <si>
    <t>9679 Hunt Inlet
New Brianbury, KY 44425</t>
  </si>
  <si>
    <t>(370)712-5100x65778</t>
  </si>
  <si>
    <t>raymondpatterson@example.net</t>
  </si>
  <si>
    <t>Charlotte Dean</t>
  </si>
  <si>
    <t>66541 Veronica Avenue
Keithfurt, NH 04141</t>
  </si>
  <si>
    <t>(958)410-5183</t>
  </si>
  <si>
    <t>rodriguezcassandra@example.net</t>
  </si>
  <si>
    <t>Dana Perez</t>
  </si>
  <si>
    <t>1075 Terry Falls Suite 005
North Lindsayland, OK 75015</t>
  </si>
  <si>
    <t>109.310.4375x9105</t>
  </si>
  <si>
    <t>greenechristian@example.com</t>
  </si>
  <si>
    <t>Jill Ware</t>
  </si>
  <si>
    <t>699 Nicholas Club
Vanessaton, OR 37313</t>
  </si>
  <si>
    <t>434-709-5829x082</t>
  </si>
  <si>
    <t>seanerickson@example.com</t>
  </si>
  <si>
    <t>Alexis Wong</t>
  </si>
  <si>
    <t>65971 Howard Brooks Suite 315
Michelleburgh, VA 93378</t>
  </si>
  <si>
    <t>970.854.6353x589</t>
  </si>
  <si>
    <t>coopermelanie@example.net</t>
  </si>
  <si>
    <t>Crystal Morgan</t>
  </si>
  <si>
    <t>USNV Bennett
FPO AA 67594</t>
  </si>
  <si>
    <t>594.900.2287x18794</t>
  </si>
  <si>
    <t>mark18@example.com</t>
  </si>
  <si>
    <t>Victoria Savage</t>
  </si>
  <si>
    <t>4986 William Forks
New James, SC 39833</t>
  </si>
  <si>
    <t>555.584.9344x0512</t>
  </si>
  <si>
    <t>kscott@example.org</t>
  </si>
  <si>
    <t>Diana Hayes</t>
  </si>
  <si>
    <t>8720 Keith Lodge Suite 413
West Amy, AZ 08294</t>
  </si>
  <si>
    <t>971-792-0047x00600</t>
  </si>
  <si>
    <t>jjohnson@example.net</t>
  </si>
  <si>
    <t>Nancy Lane</t>
  </si>
  <si>
    <t>228 Ramirez Vista Apt. 339
Port Mallorymouth, AZ 50562</t>
  </si>
  <si>
    <t>+1-419-151-5200x81438</t>
  </si>
  <si>
    <t>lindsey06@example.org</t>
  </si>
  <si>
    <t>Thomas Sharp</t>
  </si>
  <si>
    <t>34943 Perry Flat Suite 934
Ericamouth, DC 50354</t>
  </si>
  <si>
    <t>051-083-6876x17597</t>
  </si>
  <si>
    <t>tfisher@example.net</t>
  </si>
  <si>
    <t>John Myers</t>
  </si>
  <si>
    <t>271 Laura Plains Apt. 065
Port James, MO 52128</t>
  </si>
  <si>
    <t>425-296-5207x303</t>
  </si>
  <si>
    <t>timothy32@example.com</t>
  </si>
  <si>
    <t>Victor Bowers</t>
  </si>
  <si>
    <t>96818 Wheeler Heights Suite 066
Richardside, AL 18495</t>
  </si>
  <si>
    <t>276.390.4074x74965</t>
  </si>
  <si>
    <t>ferrellwilliam@example.org</t>
  </si>
  <si>
    <t>Stephen Melton</t>
  </si>
  <si>
    <t>705 Kenneth Corners
Daughertytown, ND 82536</t>
  </si>
  <si>
    <t>001-872-925-5634x424</t>
  </si>
  <si>
    <t>tracyross@example.org</t>
  </si>
  <si>
    <t>Samantha Barton</t>
  </si>
  <si>
    <t>Unit 8460 Box 5607
DPO AA 20554</t>
  </si>
  <si>
    <t>estradabrittany@example.net</t>
  </si>
  <si>
    <t>Justin Spencer</t>
  </si>
  <si>
    <t>815 Jessica Passage
Hughesmouth, NH 73524</t>
  </si>
  <si>
    <t>+1-388-268-4080x89594</t>
  </si>
  <si>
    <t>sprice@example.net</t>
  </si>
  <si>
    <t>Bruce Hood</t>
  </si>
  <si>
    <t>447 Ryan Creek Apt. 478
Port Davidmouth, NJ 20719</t>
  </si>
  <si>
    <t>289-644-5524</t>
  </si>
  <si>
    <t>mary05@example.net</t>
  </si>
  <si>
    <t>Vanessa Santiago</t>
  </si>
  <si>
    <t>348 Anthony Tunnel Apt. 595
Hamiltonshire, NH 31151</t>
  </si>
  <si>
    <t>001-050-920-9214x65866</t>
  </si>
  <si>
    <t>brandon60@example.com</t>
  </si>
  <si>
    <t>Jeffrey Wallace</t>
  </si>
  <si>
    <t>96524 Hodges Harbors Suite 854
North Jennifermouth, SD 46031</t>
  </si>
  <si>
    <t>205.845.5194</t>
  </si>
  <si>
    <t>walkerpatricia@example.net</t>
  </si>
  <si>
    <t>David Murphy</t>
  </si>
  <si>
    <t>135 Morris Curve Apt. 132
Lake Susanfort, MN 19521</t>
  </si>
  <si>
    <t>medinaerica@example.org</t>
  </si>
  <si>
    <t>Joshua Leonard</t>
  </si>
  <si>
    <t>PSC 7479, Box 6731
APO AA 77389</t>
  </si>
  <si>
    <t>(507)537-3524</t>
  </si>
  <si>
    <t>alexaturner@example.org</t>
  </si>
  <si>
    <t>Samantha Smith</t>
  </si>
  <si>
    <t>8370 Bradshaw Run Suite 808
Jeremyhaven, AZ 52660</t>
  </si>
  <si>
    <t>lyonssherri@example.net</t>
  </si>
  <si>
    <t>Jason Turner</t>
  </si>
  <si>
    <t>6269 Theresa Shoal Apt. 710
Antoniobury, GA 78496</t>
  </si>
  <si>
    <t>001-626-765-7988x6296</t>
  </si>
  <si>
    <t>sherry13@example.com</t>
  </si>
  <si>
    <t>Richard Johnson</t>
  </si>
  <si>
    <t>92538 Ashley Spurs Suite 298
West Elizabeth, OR 01888</t>
  </si>
  <si>
    <t>+1-916-835-3564x64447</t>
  </si>
  <si>
    <t>pauljames@example.org</t>
  </si>
  <si>
    <t>Victoria Price</t>
  </si>
  <si>
    <t>6337 Linda Roads Suite 426
Knightmouth, NH 75957</t>
  </si>
  <si>
    <t>569-106-8149</t>
  </si>
  <si>
    <t>brandonscott@example.com</t>
  </si>
  <si>
    <t>Samantha Lucas</t>
  </si>
  <si>
    <t>Unit 9077 Box 3910
DPO AP 14839</t>
  </si>
  <si>
    <t>001-463-085-5778x52183</t>
  </si>
  <si>
    <t>lawsonbrandon@example.org</t>
  </si>
  <si>
    <t>Joshua Jones</t>
  </si>
  <si>
    <t>280 Robert Course Apt. 353
Lake Markburgh, TN 42933</t>
  </si>
  <si>
    <t>001-197-597-0175x54839</t>
  </si>
  <si>
    <t>dacosta@example.com</t>
  </si>
  <si>
    <t>Jason Everett</t>
  </si>
  <si>
    <t>254 Boyd Ridges Apt. 559
Joneston, MI 29730</t>
  </si>
  <si>
    <t>313-255-1430x4233</t>
  </si>
  <si>
    <t>pughkeith@example.com</t>
  </si>
  <si>
    <t>Ricardo Norman</t>
  </si>
  <si>
    <t>74186 Lang Trace Apt. 210
Michaelview, PA 00892</t>
  </si>
  <si>
    <t>001-127-532-8674</t>
  </si>
  <si>
    <t>melissakelly@example.com</t>
  </si>
  <si>
    <t>Dr. James Houston</t>
  </si>
  <si>
    <t>1221 Norman Brook Apt. 927
Lowerybury, UT 91851</t>
  </si>
  <si>
    <t>809-745-6872x047</t>
  </si>
  <si>
    <t>bellrebecca@example.com</t>
  </si>
  <si>
    <t>Bradley Mcconnell</t>
  </si>
  <si>
    <t>603 Elizabeth Fords
Port Lorraine, TX 64790</t>
  </si>
  <si>
    <t>548.678.1177</t>
  </si>
  <si>
    <t>scottgreen@example.org</t>
  </si>
  <si>
    <t>Collin Smith</t>
  </si>
  <si>
    <t>USNS Peterson
FPO AE 84828</t>
  </si>
  <si>
    <t>+1-170-034-1805x400</t>
  </si>
  <si>
    <t>jessicamartinez@example.com</t>
  </si>
  <si>
    <t>David Thompson</t>
  </si>
  <si>
    <t>802 Sandoval Estate Apt. 873
Jeffreyview, LA 61053</t>
  </si>
  <si>
    <t>+1-004-734-2442x88228</t>
  </si>
  <si>
    <t>william79@example.com</t>
  </si>
  <si>
    <t>Daniel Campos</t>
  </si>
  <si>
    <t>6986 Tony Mountains Apt. 219
Liborough, SD 41891</t>
  </si>
  <si>
    <t>(950)626-6666</t>
  </si>
  <si>
    <t>timothy50@example.org</t>
  </si>
  <si>
    <t>Joseph Phillips</t>
  </si>
  <si>
    <t>294 Mcbride Crossing
Castilloville, CA 92234</t>
  </si>
  <si>
    <t>256-465-6235x048</t>
  </si>
  <si>
    <t>keithferguson@example.net</t>
  </si>
  <si>
    <t>Victoria Douglas</t>
  </si>
  <si>
    <t>409 Morse Cape
Port Mistyton, ID 47451</t>
  </si>
  <si>
    <t>943.162.5711</t>
  </si>
  <si>
    <t>fruiz@example.com</t>
  </si>
  <si>
    <t>Philip Foster</t>
  </si>
  <si>
    <t>613 Jonathan Bridge Apt. 294
Walkerfort, MA 04653</t>
  </si>
  <si>
    <t>001-463-879-1006x26538</t>
  </si>
  <si>
    <t>pramos@example.com</t>
  </si>
  <si>
    <t>Bridget Weber</t>
  </si>
  <si>
    <t>PSC 6698, Box 6346
APO AA 12396</t>
  </si>
  <si>
    <t>(199)257-8755x1521</t>
  </si>
  <si>
    <t>qhardy@example.com</t>
  </si>
  <si>
    <t>Cynthia Whitney</t>
  </si>
  <si>
    <t>71763 Thomas Skyway
South Misty, IL 85624</t>
  </si>
  <si>
    <t>001-570-302-0788</t>
  </si>
  <si>
    <t>ksmith@example.org</t>
  </si>
  <si>
    <t>Jimmy Clark</t>
  </si>
  <si>
    <t>8011 Stephanie Park
Gardnermouth, MO 72932</t>
  </si>
  <si>
    <t>001-273-907-6326x073</t>
  </si>
  <si>
    <t>caroline72@example.org</t>
  </si>
  <si>
    <t>Rhonda Lee</t>
  </si>
  <si>
    <t>392 Debra Wells Apt. 525
Port Richardton, KY 41098</t>
  </si>
  <si>
    <t>294-373-7609</t>
  </si>
  <si>
    <t>robertphillips@example.com</t>
  </si>
  <si>
    <t>Michael Duran</t>
  </si>
  <si>
    <t>274 Sawyer Ferry Suite 423
New Andrew, RI 84730</t>
  </si>
  <si>
    <t>+1-489-640-2714x60816</t>
  </si>
  <si>
    <t>stevensoncourtney@example.net</t>
  </si>
  <si>
    <t>Julia Galvan</t>
  </si>
  <si>
    <t>5048 Gutierrez Roads Suite 842
Jameshaven, SC 24180</t>
  </si>
  <si>
    <t>920-567-2474</t>
  </si>
  <si>
    <t>hallthomas@example.org</t>
  </si>
  <si>
    <t>Andrew Scott</t>
  </si>
  <si>
    <t>843 Cindy Estates Suite 156
Ronaldfort, IL 90998</t>
  </si>
  <si>
    <t>705-520-3042</t>
  </si>
  <si>
    <t>tyler00@example.com</t>
  </si>
  <si>
    <t>Craig White</t>
  </si>
  <si>
    <t>PSC 2925, Box 9360
APO AE 48106</t>
  </si>
  <si>
    <t>202-081-3548x101</t>
  </si>
  <si>
    <t>jennifercollins@example.net</t>
  </si>
  <si>
    <t>Barbara Campbell</t>
  </si>
  <si>
    <t>257 Monica Meadows
Port Paulhaven, DE 55439</t>
  </si>
  <si>
    <t>393-834-3986x5550</t>
  </si>
  <si>
    <t>rmartin@example.net</t>
  </si>
  <si>
    <t>159 Rodriguez Heights Apt. 726
Sarahland, UT 98839</t>
  </si>
  <si>
    <t>823.684.6976x20278</t>
  </si>
  <si>
    <t>abbottmartin@example.com</t>
  </si>
  <si>
    <t>Michele King</t>
  </si>
  <si>
    <t>37147 Jerry Extension Suite 614
Ellisville, CA 12591</t>
  </si>
  <si>
    <t>(291)254-3415</t>
  </si>
  <si>
    <t>mbates@example.com</t>
  </si>
  <si>
    <t>Stephanie Frey</t>
  </si>
  <si>
    <t>133 Kevin Glens Apt. 257
Jonesmouth, ND 08494</t>
  </si>
  <si>
    <t>(418)575-1672</t>
  </si>
  <si>
    <t>erin11@example.net</t>
  </si>
  <si>
    <t>Dennis Goodman</t>
  </si>
  <si>
    <t>48190 Shelton Spur Suite 270
Erictown, NM 93272</t>
  </si>
  <si>
    <t>+1-767-206-8077x98972</t>
  </si>
  <si>
    <t>edwintaylor@example.org</t>
  </si>
  <si>
    <t>Jaime Hamilton</t>
  </si>
  <si>
    <t>86947 Maria Meadows Apt. 196
Sullivanfurt, VA 34860</t>
  </si>
  <si>
    <t>(031)584-8078x090</t>
  </si>
  <si>
    <t>robert36@example.com</t>
  </si>
  <si>
    <t>Molly Moore</t>
  </si>
  <si>
    <t>Unit 4142 Box 2215
DPO AA 46920</t>
  </si>
  <si>
    <t>(862)810-0665x962</t>
  </si>
  <si>
    <t>matthewroberts@example.org</t>
  </si>
  <si>
    <t>Cynthia Powell</t>
  </si>
  <si>
    <t>10494 Shannon Falls
Joseside, UT 27436</t>
  </si>
  <si>
    <t>942.570.6252x748</t>
  </si>
  <si>
    <t>santanakyle@example.com</t>
  </si>
  <si>
    <t>Kyle Tapia</t>
  </si>
  <si>
    <t>USS Pena
FPO AE 52713</t>
  </si>
  <si>
    <t>235.693.4713x8405</t>
  </si>
  <si>
    <t>carolyn84@example.net</t>
  </si>
  <si>
    <t>Mark Weeks</t>
  </si>
  <si>
    <t>46964 Maldonado Parkways
Kingport, WV 02396</t>
  </si>
  <si>
    <t>150.028.9512x50465</t>
  </si>
  <si>
    <t>aaron53@example.net</t>
  </si>
  <si>
    <t>David Patterson</t>
  </si>
  <si>
    <t>2989 Lauren Inlet
New Lisa, MS 98208</t>
  </si>
  <si>
    <t>(478)999-4987x18242</t>
  </si>
  <si>
    <t>davenportlouis@example.org</t>
  </si>
  <si>
    <t>894 Isaac Mountains Apt. 541
New Rebeccastad, NM 35798</t>
  </si>
  <si>
    <t>stephaniefarrell@example.net</t>
  </si>
  <si>
    <t>9504 Anne Camp
East Jacob, IA 89854</t>
  </si>
  <si>
    <t>091-231-8678x1058</t>
  </si>
  <si>
    <t>paulholland@example.org</t>
  </si>
  <si>
    <t>Christopher Glover</t>
  </si>
  <si>
    <t>92322 Allen Plaza
Michaelberg, WY 35097</t>
  </si>
  <si>
    <t>412.237.8097x249</t>
  </si>
  <si>
    <t>amber48@example.net</t>
  </si>
  <si>
    <t>Michael Holland</t>
  </si>
  <si>
    <t>Unit 5788 Box 1460
DPO AP 71407</t>
  </si>
  <si>
    <t>(405)053-6496x6855</t>
  </si>
  <si>
    <t>erin68@example.net</t>
  </si>
  <si>
    <t>Morgan Ramirez</t>
  </si>
  <si>
    <t>1306 Phillips Manor Apt. 919
Rickland, IL 34836</t>
  </si>
  <si>
    <t>001-152-252-7378x11363</t>
  </si>
  <si>
    <t>phillip84@example.org</t>
  </si>
  <si>
    <t>599 Perez Ridges Suite 481
Port Hannahbury, WY 92378</t>
  </si>
  <si>
    <t>311.676.5256x188</t>
  </si>
  <si>
    <t>cpatel@example.net</t>
  </si>
  <si>
    <t>68465 Janice Mountain Apt. 162
South Melodystad, NV 52195</t>
  </si>
  <si>
    <t>001-891-632-7972</t>
  </si>
  <si>
    <t>qbarton@example.net</t>
  </si>
  <si>
    <t>Alicia White</t>
  </si>
  <si>
    <t>97066 David Lights
Olsonmouth, WI 11452</t>
  </si>
  <si>
    <t>(659)241-1930x593</t>
  </si>
  <si>
    <t>terrykelly@example.com</t>
  </si>
  <si>
    <t>Samantha Bennett</t>
  </si>
  <si>
    <t>PSC 0203, Box 5480
APO AE 85631</t>
  </si>
  <si>
    <t>001-870-984-7157x0340</t>
  </si>
  <si>
    <t>wooddavid@example.net</t>
  </si>
  <si>
    <t>William Branch</t>
  </si>
  <si>
    <t>Unit 1151 Box 3236
DPO AA 78327</t>
  </si>
  <si>
    <t>868-846-9545x7009</t>
  </si>
  <si>
    <t>kaylafernandez@example.net</t>
  </si>
  <si>
    <t>William Meyer</t>
  </si>
  <si>
    <t>0609 Julia Parkways
Port Steven, NC 36676</t>
  </si>
  <si>
    <t>jeffreyromero@example.net</t>
  </si>
  <si>
    <t>Pamela Reid</t>
  </si>
  <si>
    <t>45845 Cummings Forks Suite 642
Colliertown, KY 72016</t>
  </si>
  <si>
    <t>001-237-897-9555x41450</t>
  </si>
  <si>
    <t>sandrachapman@example.org</t>
  </si>
  <si>
    <t>Kelly Romero</t>
  </si>
  <si>
    <t>884 Gonzalez Court Suite 141
Marthaberg, PA 09090</t>
  </si>
  <si>
    <t>+1-064-221-5956x382</t>
  </si>
  <si>
    <t>Michael Bridges</t>
  </si>
  <si>
    <t>4897 Wright Pines
New Cassie, NH 87212</t>
  </si>
  <si>
    <t>001-265-839-8107x70048</t>
  </si>
  <si>
    <t>patricialivingston@example.org</t>
  </si>
  <si>
    <t>Zachary Dennis</t>
  </si>
  <si>
    <t>63445 Cox Crossroad Suite 910
East Wesley, TX 71097</t>
  </si>
  <si>
    <t>001-510-201-1983x23955</t>
  </si>
  <si>
    <t>kwilliams@example.com</t>
  </si>
  <si>
    <t>Michael Cortez</t>
  </si>
  <si>
    <t>1205 Anderson Turnpike
South Meganland, AR 40399</t>
  </si>
  <si>
    <t>787-158-9345x462</t>
  </si>
  <si>
    <t>adam55@example.com</t>
  </si>
  <si>
    <t>Michelle Taylor</t>
  </si>
  <si>
    <t>41920 Flowers Wall Apt. 473
Jasonhaven, WV 54674</t>
  </si>
  <si>
    <t>(393)864-1510x6948</t>
  </si>
  <si>
    <t>johnsonkenneth@example.net</t>
  </si>
  <si>
    <t>Jason Barnes</t>
  </si>
  <si>
    <t>97996 Scott Station Apt. 328
Smithborough, MT 74273</t>
  </si>
  <si>
    <t>(896)172-3395x003</t>
  </si>
  <si>
    <t>matthew29@example.com</t>
  </si>
  <si>
    <t>Tammy Bender</t>
  </si>
  <si>
    <t>95117 Jason Gardens
Michaelview, DE 12842</t>
  </si>
  <si>
    <t>(014)121-0245</t>
  </si>
  <si>
    <t>jackson40@example.com</t>
  </si>
  <si>
    <t>Danielle Thomas</t>
  </si>
  <si>
    <t>7145 Woods Ranch
Yvetteside, CO 79959</t>
  </si>
  <si>
    <t>231.901.4393</t>
  </si>
  <si>
    <t>watersangela@example.net</t>
  </si>
  <si>
    <t>397 Catherine Ville
Port Geoffrey, UT 33007</t>
  </si>
  <si>
    <t>001-139-467-6749x336</t>
  </si>
  <si>
    <t>marilynlynch@example.net</t>
  </si>
  <si>
    <t>Jeffrey Coleman</t>
  </si>
  <si>
    <t>174 Roberts Loaf
Nicoleton, CO 60359</t>
  </si>
  <si>
    <t>001-403-121-1241x83840</t>
  </si>
  <si>
    <t>george96@example.org</t>
  </si>
  <si>
    <t>891 Mendoza Courts
South Catherinebury, CA 43155</t>
  </si>
  <si>
    <t>lori63@example.org</t>
  </si>
  <si>
    <t>Christopher Harris</t>
  </si>
  <si>
    <t>107 Copeland Estates Apt. 757
New Maryborough, KS 58724</t>
  </si>
  <si>
    <t>081.460.6641</t>
  </si>
  <si>
    <t>tmora@example.net</t>
  </si>
  <si>
    <t>William Williams</t>
  </si>
  <si>
    <t>291 Thompson Mission Apt. 645
Port Annettestad, CA 73293</t>
  </si>
  <si>
    <t>(873)905-9098</t>
  </si>
  <si>
    <t>zachary49@example.org</t>
  </si>
  <si>
    <t>51891 Adams Burg Apt. 918
West Kristenfort, NM 48698</t>
  </si>
  <si>
    <t>270.308.6231</t>
  </si>
  <si>
    <t>tabitha89@example.org</t>
  </si>
  <si>
    <t>Charles Mendoza</t>
  </si>
  <si>
    <t>71580 Jonathan Light Suite 355
West Mark, OR 49660</t>
  </si>
  <si>
    <t>831.183.0362</t>
  </si>
  <si>
    <t>howardsteven@example.net</t>
  </si>
  <si>
    <t>Brenda Hanna</t>
  </si>
  <si>
    <t>23020 David Light Suite 191
East Kevinberg, MD 66724</t>
  </si>
  <si>
    <t>(910)917-0148x3844</t>
  </si>
  <si>
    <t>hrocha@example.net</t>
  </si>
  <si>
    <t>Aaron Patton</t>
  </si>
  <si>
    <t>5147 Smith Junctions
Lake Jacob, KY 63040</t>
  </si>
  <si>
    <t>001-877-323-4877x157</t>
  </si>
  <si>
    <t>teresaedwards@example.org</t>
  </si>
  <si>
    <t>Tracy Lynch</t>
  </si>
  <si>
    <t>55607 Jerry Haven Suite 971
Wilsonmouth, HI 25904</t>
  </si>
  <si>
    <t>+1-487-284-2096x013</t>
  </si>
  <si>
    <t>jenny69@example.net</t>
  </si>
  <si>
    <t>Megan Ward</t>
  </si>
  <si>
    <t>7488 Clark Wells Apt. 997
Lake Ashley, IN 98240</t>
  </si>
  <si>
    <t>781.560.2442x6194</t>
  </si>
  <si>
    <t>mbush@example.com</t>
  </si>
  <si>
    <t>Aaron Juarez</t>
  </si>
  <si>
    <t>Unit 5533 Box 0982
DPO AA 59725</t>
  </si>
  <si>
    <t>danielle53@example.net</t>
  </si>
  <si>
    <t>Jordan Logan</t>
  </si>
  <si>
    <t>3347 Garcia Squares Suite 632
North Brucefurt, LA 95487</t>
  </si>
  <si>
    <t>(003)281-3338</t>
  </si>
  <si>
    <t>ywalton@example.com</t>
  </si>
  <si>
    <t>Pamela Johnson</t>
  </si>
  <si>
    <t>3336 Susan Pine Suite 270
Franklinberg, TX 07068</t>
  </si>
  <si>
    <t>+1-553-014-1453x27240</t>
  </si>
  <si>
    <t>kathleen34@example.org</t>
  </si>
  <si>
    <t>Kirsten Martinez</t>
  </si>
  <si>
    <t>229 Miller Lock Apt. 595
Lake Caitlinville, VA 41440</t>
  </si>
  <si>
    <t>080-338-7772x424</t>
  </si>
  <si>
    <t>lsmith@example.org</t>
  </si>
  <si>
    <t>Joshua Fisher</t>
  </si>
  <si>
    <t>04789 Acosta Squares
Michaelfort, OR 91611</t>
  </si>
  <si>
    <t>+1-352-685-5245x6235</t>
  </si>
  <si>
    <t>matthewjones@example.net</t>
  </si>
  <si>
    <t>Ryan Hanson</t>
  </si>
  <si>
    <t>7379 Sarah Views Suite 097
Jeffreyfurt, ID 84051</t>
  </si>
  <si>
    <t>606-759-4341x51968</t>
  </si>
  <si>
    <t>joel94@example.org</t>
  </si>
  <si>
    <t>Danielle Chapman</t>
  </si>
  <si>
    <t>05829 Jeffrey Plains Suite 032
East Kathrynshire, AZ 63825</t>
  </si>
  <si>
    <t>001-150-938-7901</t>
  </si>
  <si>
    <t>rvasquez@example.net</t>
  </si>
  <si>
    <t>Cindy Watkins</t>
  </si>
  <si>
    <t>USNV Neal
FPO AE 61053</t>
  </si>
  <si>
    <t>001-477-048-7930x8929</t>
  </si>
  <si>
    <t>jeremybrown@example.org</t>
  </si>
  <si>
    <t>Kristina Edwards</t>
  </si>
  <si>
    <t>1455 Michael Harbor Suite 163
South Sarahport, FL 23388</t>
  </si>
  <si>
    <t>687.791.4206x03265</t>
  </si>
  <si>
    <t>victortucker@example.net</t>
  </si>
  <si>
    <t>Jillian Chapman</t>
  </si>
  <si>
    <t>0811 Valdez Cape
West Kenneth, OH 86366</t>
  </si>
  <si>
    <t>150.556.9106</t>
  </si>
  <si>
    <t>wilsonrobin@example.net</t>
  </si>
  <si>
    <t>Scott Knapp</t>
  </si>
  <si>
    <t>2157 Melanie Valleys
North Ashleemouth, IN 34964</t>
  </si>
  <si>
    <t>(248)341-9991x37636</t>
  </si>
  <si>
    <t>douglasjessica@example.org</t>
  </si>
  <si>
    <t>Michelle Barrett</t>
  </si>
  <si>
    <t>PSC 3791, Box 9581
APO AP 71342</t>
  </si>
  <si>
    <t>300.470.7909x95974</t>
  </si>
  <si>
    <t>smithchad@example.org</t>
  </si>
  <si>
    <t>Dominique Malone</t>
  </si>
  <si>
    <t>58015 David Extensions
Hartmantown, RI 99507</t>
  </si>
  <si>
    <t>116.409.3382x07251</t>
  </si>
  <si>
    <t>ehunt@example.com</t>
  </si>
  <si>
    <t>Victoria Ferguson</t>
  </si>
  <si>
    <t>30593 Mallory Gardens Apt. 833
West Daniel, MT 99273</t>
  </si>
  <si>
    <t>heatherrodriguez@example.net</t>
  </si>
  <si>
    <t>Carrie Alexander</t>
  </si>
  <si>
    <t>4689 Brian Canyon Apt. 086
New Bianca, MO 06384</t>
  </si>
  <si>
    <t>929-197-2315</t>
  </si>
  <si>
    <t>thomasmarshall@example.com</t>
  </si>
  <si>
    <t>Justin Sosa</t>
  </si>
  <si>
    <t>041 Wilkerson Orchard Suite 003
South Nicholasmouth, GA 53660</t>
  </si>
  <si>
    <t>524-427-9555x659</t>
  </si>
  <si>
    <t>alexanderanderson@example.com</t>
  </si>
  <si>
    <t>John Scott</t>
  </si>
  <si>
    <t>0604 Bush Terrace
Jermaineside, TX 65225</t>
  </si>
  <si>
    <t>001-256-319-1210x136</t>
  </si>
  <si>
    <t>pstone@example.net</t>
  </si>
  <si>
    <t>Matthew Sharp</t>
  </si>
  <si>
    <t>7711 Darren Spurs Apt. 101
Madisonton, IN 65929</t>
  </si>
  <si>
    <t>+1-749-162-9667x70350</t>
  </si>
  <si>
    <t>jason22@example.com</t>
  </si>
  <si>
    <t>Rachael Garner</t>
  </si>
  <si>
    <t>048 Shannon Parks Suite 234
Meltonport, CO 38124</t>
  </si>
  <si>
    <t>(121)038-8943</t>
  </si>
  <si>
    <t>shopkins@example.org</t>
  </si>
  <si>
    <t>Alexandra Yoder</t>
  </si>
  <si>
    <t>99627 Kerry Flats
Jennaland, OH 14998</t>
  </si>
  <si>
    <t>706-290-8941</t>
  </si>
  <si>
    <t>johnfrank@example.com</t>
  </si>
  <si>
    <t>Barry Bell</t>
  </si>
  <si>
    <t>96856 Byrd Shoal Suite 743
New Alanville, MT 91275</t>
  </si>
  <si>
    <t>001-760-086-2928x078</t>
  </si>
  <si>
    <t>williamsalyssa@example.org</t>
  </si>
  <si>
    <t>Cynthia Hill</t>
  </si>
  <si>
    <t>890 Vanessa Harbor
Ronaldville, SD 48674</t>
  </si>
  <si>
    <t>(083)831-5029</t>
  </si>
  <si>
    <t>hammondjessica@example.net</t>
  </si>
  <si>
    <t>Stephanie Smith</t>
  </si>
  <si>
    <t>334 Courtney Mount Apt. 073
Lunachester, NV 02818</t>
  </si>
  <si>
    <t>411.229.4253x4346</t>
  </si>
  <si>
    <t>patelricky@example.net</t>
  </si>
  <si>
    <t>Daniel Stanley</t>
  </si>
  <si>
    <t>551 Richardson Rapids Apt. 158
Lake Lawrenceburgh, MD 56809</t>
  </si>
  <si>
    <t>autumnbarrera@example.org</t>
  </si>
  <si>
    <t>Angela Hayden</t>
  </si>
  <si>
    <t>9799 Dixon Mews
East Brett, IA 38294</t>
  </si>
  <si>
    <t>001-202-981-9180x8520</t>
  </si>
  <si>
    <t>waltercastillo@example.com</t>
  </si>
  <si>
    <t>Adam Smith</t>
  </si>
  <si>
    <t>591 Green Fall
Lake Brettborough, MD 35139</t>
  </si>
  <si>
    <t>628-523-8120</t>
  </si>
  <si>
    <t>regina48@example.com</t>
  </si>
  <si>
    <t>Brandon Miller</t>
  </si>
  <si>
    <t>995 Kenneth Ramp Suite 141
Cathyshire, TX 47766</t>
  </si>
  <si>
    <t>zsnow@example.net</t>
  </si>
  <si>
    <t>Aimee Smith</t>
  </si>
  <si>
    <t>761 Aaron Villages Apt. 065
East Kelly, IN 70018</t>
  </si>
  <si>
    <t>001-246-310-8160</t>
  </si>
  <si>
    <t>frank01@example.net</t>
  </si>
  <si>
    <t>William Whitehead</t>
  </si>
  <si>
    <t>349 Deleon Lights Suite 545
South Amandaville, KY 31322</t>
  </si>
  <si>
    <t>298-486-3339x5075</t>
  </si>
  <si>
    <t>terriwinters@example.org</t>
  </si>
  <si>
    <t>Dr. Ashley Odom</t>
  </si>
  <si>
    <t>287 Phillip Ridge Apt. 351
New Chelsea, DC 28465</t>
  </si>
  <si>
    <t>102-067-3063x60871</t>
  </si>
  <si>
    <t>richard41@example.org</t>
  </si>
  <si>
    <t>Melissa Becker</t>
  </si>
  <si>
    <t>719 Wilson Curve
Martinezmouth, CO 46896</t>
  </si>
  <si>
    <t>+1-877-506-1394x072</t>
  </si>
  <si>
    <t>shepherddaniel@example.com</t>
  </si>
  <si>
    <t>Jack Brady</t>
  </si>
  <si>
    <t>784 Michael Streets Apt. 213
South Sarah, WI 89012</t>
  </si>
  <si>
    <t>ecarson@example.com</t>
  </si>
  <si>
    <t>Rebecca Coleman</t>
  </si>
  <si>
    <t>25537 Odom Crescent Suite 085
South Robert, MA 11244</t>
  </si>
  <si>
    <t>(300)004-4834x901</t>
  </si>
  <si>
    <t>hansenthomas@example.org</t>
  </si>
  <si>
    <t>Kristy Pennington MD</t>
  </si>
  <si>
    <t>0423 Christina Islands
Sonyamouth, NM 63833</t>
  </si>
  <si>
    <t>+1-880-136-0170x81781</t>
  </si>
  <si>
    <t>amandaperez@example.org</t>
  </si>
  <si>
    <t>Paul Fleming</t>
  </si>
  <si>
    <t>6374 Timothy Keys
Smithport, MO 52854</t>
  </si>
  <si>
    <t>820.667.2813</t>
  </si>
  <si>
    <t>morancourtney@example.org</t>
  </si>
  <si>
    <t>Peter Logan</t>
  </si>
  <si>
    <t>11959 Martinez Glen
Deborahburgh, CT 84990</t>
  </si>
  <si>
    <t>+1-294-463-1528x9238</t>
  </si>
  <si>
    <t>nataliehowell@example.net</t>
  </si>
  <si>
    <t>Holly Thornton</t>
  </si>
  <si>
    <t>476 Paul Hills
New Dustinfort, KS 50165</t>
  </si>
  <si>
    <t>001-006-574-7482x8953</t>
  </si>
  <si>
    <t>yyoung@example.com</t>
  </si>
  <si>
    <t>Jennifer Serrano</t>
  </si>
  <si>
    <t>384 Saunders Parkway
North Kimberly, IA 27696</t>
  </si>
  <si>
    <t>147-868-4688</t>
  </si>
  <si>
    <t>zmartinez@example.net</t>
  </si>
  <si>
    <t>Jason Wilkerson</t>
  </si>
  <si>
    <t>69859 Torres Walks Apt. 576
New Renee, GA 01635</t>
  </si>
  <si>
    <t>+1-696-339-9591x11896</t>
  </si>
  <si>
    <t>karenadams@example.net</t>
  </si>
  <si>
    <t>Jesse Martinez</t>
  </si>
  <si>
    <t>9570 Jones Path Apt. 580
West Timothystad, MA 98080</t>
  </si>
  <si>
    <t>imahoney@example.org</t>
  </si>
  <si>
    <t>Courtney Cameron</t>
  </si>
  <si>
    <t>67872 Kathy Summit
Serranoport, PA 83765</t>
  </si>
  <si>
    <t>001-262-088-8373x461</t>
  </si>
  <si>
    <t>zclark@example.com</t>
  </si>
  <si>
    <t>Robin Martinez</t>
  </si>
  <si>
    <t>6949 Morris Drive Apt. 804
Blackview, TN 69339</t>
  </si>
  <si>
    <t>(915)514-9998x854</t>
  </si>
  <si>
    <t>donna13@example.com</t>
  </si>
  <si>
    <t>Jacqueline Rivera</t>
  </si>
  <si>
    <t>865 Judith Loop
North Lisaland, NE 05320</t>
  </si>
  <si>
    <t>001-302-748-7027x39169</t>
  </si>
  <si>
    <t>karenlowery@example.com</t>
  </si>
  <si>
    <t>Lisa Marsh MD</t>
  </si>
  <si>
    <t>6061 Vaughn Well Apt. 230
North Matthewborough, NE 09244</t>
  </si>
  <si>
    <t>(424)902-6358</t>
  </si>
  <si>
    <t>patriciaellis@example.org</t>
  </si>
  <si>
    <t>Catherine Atkinson</t>
  </si>
  <si>
    <t>3671 Krause Street
New Juan, ME 51717</t>
  </si>
  <si>
    <t>945-781-2732</t>
  </si>
  <si>
    <t>annette56@example.com</t>
  </si>
  <si>
    <t>Heather Lopez</t>
  </si>
  <si>
    <t>1050 Scott Estate
Turnerville, OK 30674</t>
  </si>
  <si>
    <t>murphychristopher@example.net</t>
  </si>
  <si>
    <t>Emily Hall</t>
  </si>
  <si>
    <t>85966 Barnes Turnpike
Lake Saratown, TX 44087</t>
  </si>
  <si>
    <t>(739)373-4022x696</t>
  </si>
  <si>
    <t>bnelson@example.org</t>
  </si>
  <si>
    <t>Ryan Rivera</t>
  </si>
  <si>
    <t>18417 Alicia Parks
Lake Markview, MO 30851</t>
  </si>
  <si>
    <t>388.045.2763</t>
  </si>
  <si>
    <t>blairtimothy@example.net</t>
  </si>
  <si>
    <t>Patricia Walters</t>
  </si>
  <si>
    <t>3682 Malone Rest
West Kaylaside, OH 07422</t>
  </si>
  <si>
    <t>048-871-4552x1006</t>
  </si>
  <si>
    <t>egutierrez@example.net</t>
  </si>
  <si>
    <t>Amanda Rowe</t>
  </si>
  <si>
    <t>399 Chelsea Mews
Katelynville, CT 68130</t>
  </si>
  <si>
    <t>(418)474-5632x50842</t>
  </si>
  <si>
    <t>justinbauer@example.org</t>
  </si>
  <si>
    <t>Jeffrey Cortez</t>
  </si>
  <si>
    <t>704 Karen Burg Apt. 488
East Patriciaburgh, VT 56629</t>
  </si>
  <si>
    <t>(643)744-2362x71276</t>
  </si>
  <si>
    <t>paul18@example.net</t>
  </si>
  <si>
    <t>Brianna Ballard</t>
  </si>
  <si>
    <t>Unit 7029 Box 5131
DPO AP 99564</t>
  </si>
  <si>
    <t>081-319-7103x50084</t>
  </si>
  <si>
    <t>uwhite@example.com</t>
  </si>
  <si>
    <t>Danielle Knox</t>
  </si>
  <si>
    <t>140 Jimmy Shoal
Morganhaven, MD 22940</t>
  </si>
  <si>
    <t>410-696-3017</t>
  </si>
  <si>
    <t>andrew33@example.net</t>
  </si>
  <si>
    <t>Crystal Smith</t>
  </si>
  <si>
    <t>3479 Danielle Vista
Adamsshire, MN 54515</t>
  </si>
  <si>
    <t>miguelbarker@example.com</t>
  </si>
  <si>
    <t>Barbara Nelson</t>
  </si>
  <si>
    <t>019 Charles Burgs Suite 076
West Ashleyburgh, UT 79038</t>
  </si>
  <si>
    <t>kennethsanders@example.org</t>
  </si>
  <si>
    <t>Todd Hernandez</t>
  </si>
  <si>
    <t>408 Michelle Squares
Edwardbury, RI 20096</t>
  </si>
  <si>
    <t>541-322-4279</t>
  </si>
  <si>
    <t>lopezmichael@example.com</t>
  </si>
  <si>
    <t>Vanessa Kramer</t>
  </si>
  <si>
    <t>571 Romero Haven
North Paulview, SD 61975</t>
  </si>
  <si>
    <t>982.811.6376</t>
  </si>
  <si>
    <t>michaelellis@example.org</t>
  </si>
  <si>
    <t>Christine Johnson</t>
  </si>
  <si>
    <t>80459 Mark Club Suite 109
New Paul, SC 80922</t>
  </si>
  <si>
    <t>871.969.3104</t>
  </si>
  <si>
    <t>xhill@example.net</t>
  </si>
  <si>
    <t>Shawn Atkins</t>
  </si>
  <si>
    <t>60056 Davis Knoll Apt. 234
Vanessaville, IA 01024</t>
  </si>
  <si>
    <t>993-698-1843</t>
  </si>
  <si>
    <t>cartercassandra@example.net</t>
  </si>
  <si>
    <t>Stephanie Brown</t>
  </si>
  <si>
    <t>196 Nicole Track Suite 673
Fisherport, MO 84483</t>
  </si>
  <si>
    <t>qhensley@example.net</t>
  </si>
  <si>
    <t>Patrick Moreno</t>
  </si>
  <si>
    <t>Unit 9309 Box 8795
DPO AE 39171</t>
  </si>
  <si>
    <t>465-174-3120x7959</t>
  </si>
  <si>
    <t>alexanderbarrett@example.org</t>
  </si>
  <si>
    <t>Natalie Williamson</t>
  </si>
  <si>
    <t>93727 Derek Mountain Suite 407
South Bobby, NE 91845</t>
  </si>
  <si>
    <t>(905)570-1663x2137</t>
  </si>
  <si>
    <t>hcollins@example.org</t>
  </si>
  <si>
    <t>Travis Matthews</t>
  </si>
  <si>
    <t>48687 Wilson Loop
Lake Ryanmouth, GA 46080</t>
  </si>
  <si>
    <t>219.884.5585</t>
  </si>
  <si>
    <t>qramirez@example.net</t>
  </si>
  <si>
    <t>Nicholas Church</t>
  </si>
  <si>
    <t>634 Wiley Stravenue Apt. 749
West Jennifer, SC 58396</t>
  </si>
  <si>
    <t>(361)014-4884</t>
  </si>
  <si>
    <t>donna68@example.org</t>
  </si>
  <si>
    <t>Richard Day</t>
  </si>
  <si>
    <t>08954 Nguyen Point Suite 402
Courtneyview, AZ 18871</t>
  </si>
  <si>
    <t>392-218-8744</t>
  </si>
  <si>
    <t>charlessmith@example.net</t>
  </si>
  <si>
    <t>Cory Gonzalez</t>
  </si>
  <si>
    <t>7135 Nathan Forest
Perezshire, CO 40389</t>
  </si>
  <si>
    <t>745-718-5469</t>
  </si>
  <si>
    <t>cory34@example.com</t>
  </si>
  <si>
    <t>Stephen White</t>
  </si>
  <si>
    <t>85625 Williams Mission Apt. 478
Silvaton, NJ 85466</t>
  </si>
  <si>
    <t>+1-923-166-0031x23846</t>
  </si>
  <si>
    <t>fweber@example.com</t>
  </si>
  <si>
    <t>25203 Greer Place Suite 761
Randyton, LA 37587</t>
  </si>
  <si>
    <t>724.335.4602x8255</t>
  </si>
  <si>
    <t>cowanamber@example.com</t>
  </si>
  <si>
    <t>Brendan Stein</t>
  </si>
  <si>
    <t>424 Sandra Pines
Dianafurt, MS 60192</t>
  </si>
  <si>
    <t>001-127-671-5187</t>
  </si>
  <si>
    <t>taylorhester@example.net</t>
  </si>
  <si>
    <t>Jonathan Howard</t>
  </si>
  <si>
    <t>01682 Holland Ports
New Madison, GA 52319</t>
  </si>
  <si>
    <t>420-075-1173</t>
  </si>
  <si>
    <t>suzannebrown@example.com</t>
  </si>
  <si>
    <t>Elaine Torres</t>
  </si>
  <si>
    <t>97023 Brandon Stream
Salinaschester, DC 38682</t>
  </si>
  <si>
    <t>930-543-6068</t>
  </si>
  <si>
    <t>hzimmerman@example.com</t>
  </si>
  <si>
    <t>Michael Proctor</t>
  </si>
  <si>
    <t>112 Farrell Lodge
New Christopherton, KY 00938</t>
  </si>
  <si>
    <t>(690)432-5141</t>
  </si>
  <si>
    <t>morganbrianna@example.com</t>
  </si>
  <si>
    <t>Kimberly Finley</t>
  </si>
  <si>
    <t>43064 Walter Lock Suite 993
West Joseph, AZ 40944</t>
  </si>
  <si>
    <t>206.909.7438x73365</t>
  </si>
  <si>
    <t>emilybarnes@example.org</t>
  </si>
  <si>
    <t>Eric Andrade</t>
  </si>
  <si>
    <t>957 David Lakes Apt. 365
Port Robert, IA 41918</t>
  </si>
  <si>
    <t>489-615-5115</t>
  </si>
  <si>
    <t>laurajohnson@example.org</t>
  </si>
  <si>
    <t>Randy Miller</t>
  </si>
  <si>
    <t>246 Smith Bridge Suite 935
North Michael, GA 48515</t>
  </si>
  <si>
    <t>lisa69@example.net</t>
  </si>
  <si>
    <t>Laura Joseph</t>
  </si>
  <si>
    <t>29485 Butler Landing
New Edward, OR 17011</t>
  </si>
  <si>
    <t>(763)013-7129</t>
  </si>
  <si>
    <t>hancocklawrence@example.org</t>
  </si>
  <si>
    <t>Jennifer Malone</t>
  </si>
  <si>
    <t>97580 Stanley Street Suite 196
Christineberg, IL 54628</t>
  </si>
  <si>
    <t>115-412-2912</t>
  </si>
  <si>
    <t>sullivanrobert@example.org</t>
  </si>
  <si>
    <t>Sharon Lawrence</t>
  </si>
  <si>
    <t>USNV Smith
FPO AP 81313</t>
  </si>
  <si>
    <t>+1-316-891-7974x10708</t>
  </si>
  <si>
    <t>kellyblair@example.net</t>
  </si>
  <si>
    <t>Adam West</t>
  </si>
  <si>
    <t>214 Rebecca Forest
Mathisville, AK 45372</t>
  </si>
  <si>
    <t>richard38@example.com</t>
  </si>
  <si>
    <t>Sarah Hickman</t>
  </si>
  <si>
    <t>3083 Ware Points Apt. 291
Erikaport, NM 65208</t>
  </si>
  <si>
    <t>385-313-7624</t>
  </si>
  <si>
    <t>sheilathomas@example.net</t>
  </si>
  <si>
    <t>Dr. Michelle James</t>
  </si>
  <si>
    <t>077 Gutierrez Passage
Huntershire, PA 36948</t>
  </si>
  <si>
    <t>443.433.7660x82294</t>
  </si>
  <si>
    <t>cobbjessica@example.com</t>
  </si>
  <si>
    <t>Joseph Huber</t>
  </si>
  <si>
    <t>2089 Brianna Springs Apt. 949
Sandersfort, OH 62622</t>
  </si>
  <si>
    <t>(945)323-5470x1869</t>
  </si>
  <si>
    <t>terrijohnson@example.org</t>
  </si>
  <si>
    <t>Kenneth Sharp</t>
  </si>
  <si>
    <t>9284 Parker Path Apt. 193
East Penny, NV 28846</t>
  </si>
  <si>
    <t>(521)137-3527</t>
  </si>
  <si>
    <t>pachecojoseph@example.com</t>
  </si>
  <si>
    <t>James Bailey</t>
  </si>
  <si>
    <t>59638 Richards Mill
Huynhstad, AL 36139</t>
  </si>
  <si>
    <t>ptaylor@example.org</t>
  </si>
  <si>
    <t>April Schultz</t>
  </si>
  <si>
    <t>4083 Reed Cliffs
East Bradley, OR 73073</t>
  </si>
  <si>
    <t>160.439.2582x4092</t>
  </si>
  <si>
    <t>lauraparker@example.com</t>
  </si>
  <si>
    <t>Barbara Brown</t>
  </si>
  <si>
    <t>56679 Brittany Highway
Port Tanyabury, ID 83632</t>
  </si>
  <si>
    <t>726.977.4195</t>
  </si>
  <si>
    <t>mark97@example.net</t>
  </si>
  <si>
    <t>Jamie Gill</t>
  </si>
  <si>
    <t>2128 Nicholas Track
Lake Sandrabury, GA 95515</t>
  </si>
  <si>
    <t>001-730-635-3295x16190</t>
  </si>
  <si>
    <t>bowmandavid@example.org</t>
  </si>
  <si>
    <t>Andrew Nguyen</t>
  </si>
  <si>
    <t>68575 Andrews Island
South Marcus, PA 24482</t>
  </si>
  <si>
    <t>(321)604-4921x402</t>
  </si>
  <si>
    <t>oscarwiggins@example.org</t>
  </si>
  <si>
    <t>Stephanie Evans</t>
  </si>
  <si>
    <t>946 Colleen Flats Apt. 562
Terrellfurt, HI 90963</t>
  </si>
  <si>
    <t>001-362-519-6444x09833</t>
  </si>
  <si>
    <t>mooremarisa@example.org</t>
  </si>
  <si>
    <t>Tommy Rogers</t>
  </si>
  <si>
    <t>05956 Maddox Gateway Apt. 415
Langchester, CO 29986</t>
  </si>
  <si>
    <t>853.578.1612x97748</t>
  </si>
  <si>
    <t>greenjames@example.com</t>
  </si>
  <si>
    <t>Troy White</t>
  </si>
  <si>
    <t>7491 Alexander Drive Apt. 842
Lake Deborah, MN 85528</t>
  </si>
  <si>
    <t>+1-214-733-1021x459</t>
  </si>
  <si>
    <t>nnixon@example.com</t>
  </si>
  <si>
    <t>Holly Snyder</t>
  </si>
  <si>
    <t>341 Bonnie Unions Suite 921
Port Jeremy, SD 13243</t>
  </si>
  <si>
    <t>(849)559-5498</t>
  </si>
  <si>
    <t>cainashley@example.com</t>
  </si>
  <si>
    <t>Timothy Vazquez</t>
  </si>
  <si>
    <t>290 Mackenzie Glens Apt. 692
East Tracy, CA 35776</t>
  </si>
  <si>
    <t>366-857-2382x189</t>
  </si>
  <si>
    <t>danielgarcia@example.org</t>
  </si>
  <si>
    <t>Patricia Heath</t>
  </si>
  <si>
    <t>43321 Bean Highway Apt. 212
Port Tara, NJ 19676</t>
  </si>
  <si>
    <t>412-767-2535</t>
  </si>
  <si>
    <t>kgarza@example.net</t>
  </si>
  <si>
    <t>Anita Patterson</t>
  </si>
  <si>
    <t>59609 Sara Centers
Josephtown, IA 06195</t>
  </si>
  <si>
    <t>andrew75@example.net</t>
  </si>
  <si>
    <t>Mario James</t>
  </si>
  <si>
    <t>468 James Fort
Lake Lisaberg, DE 73993</t>
  </si>
  <si>
    <t>251-576-1534</t>
  </si>
  <si>
    <t>danielpearson@example.com</t>
  </si>
  <si>
    <t>Jennifer Thompson</t>
  </si>
  <si>
    <t>981 Tracy Manors Apt. 370
East Barbara, LA 44689</t>
  </si>
  <si>
    <t>+1-795-169-6313x1223</t>
  </si>
  <si>
    <t>johnsonchristopher@example.org</t>
  </si>
  <si>
    <t>Steven Kennedy</t>
  </si>
  <si>
    <t>101 Jessica Forks Suite 184
Matthewberg, RI 69722</t>
  </si>
  <si>
    <t>001-047-044-4191</t>
  </si>
  <si>
    <t>shellyjohnson@example.com</t>
  </si>
  <si>
    <t>811 Valerie Springs Apt. 629
South Julieton, IL 87359</t>
  </si>
  <si>
    <t>(475)033-2247x91075</t>
  </si>
  <si>
    <t>williamsonnicole@example.net</t>
  </si>
  <si>
    <t>John Peterson</t>
  </si>
  <si>
    <t>2022 Sanders Gardens
West Lawrence, OK 96134</t>
  </si>
  <si>
    <t>284.351.6975x2676</t>
  </si>
  <si>
    <t>ijohnson@example.com</t>
  </si>
  <si>
    <t>Andrew Horn</t>
  </si>
  <si>
    <t>35120 Sydney Place Suite 915
East Christine, DC 81223</t>
  </si>
  <si>
    <t>+1-987-144-0119x670</t>
  </si>
  <si>
    <t>russellbenjamin@example.net</t>
  </si>
  <si>
    <t>Danielle Hamilton</t>
  </si>
  <si>
    <t>000 Dennis Street
West Jennifershire, IN 57577</t>
  </si>
  <si>
    <t>pevans@example.net</t>
  </si>
  <si>
    <t>Michelle Atkinson</t>
  </si>
  <si>
    <t>7595 Norman Plains
Floresberg, AL 60494</t>
  </si>
  <si>
    <t>001-150-393-4441x125</t>
  </si>
  <si>
    <t>jason01@example.org</t>
  </si>
  <si>
    <t>Joseph Brown</t>
  </si>
  <si>
    <t>449 Martin Heights
Patelhaven, MI 19052</t>
  </si>
  <si>
    <t>(497)379-3211x793</t>
  </si>
  <si>
    <t>fedwards@example.org</t>
  </si>
  <si>
    <t>Chad Ingram</t>
  </si>
  <si>
    <t>447 Rachael Spurs Apt. 285
Lake Chelseaberg, IL 07652</t>
  </si>
  <si>
    <t>(500)883-3535x313</t>
  </si>
  <si>
    <t>chadtorres@example.com</t>
  </si>
  <si>
    <t>Haley Allen</t>
  </si>
  <si>
    <t>7932 Tiffany Lodge
West Stephaniehaven, FL 73332</t>
  </si>
  <si>
    <t>(180)909-8399x490</t>
  </si>
  <si>
    <t>william20@example.com</t>
  </si>
  <si>
    <t>028 James Turnpike
Port Taylorland, TN 10778</t>
  </si>
  <si>
    <t>+1-032-289-4703x38788</t>
  </si>
  <si>
    <t>kmosley@example.com</t>
  </si>
  <si>
    <t>Karen Dean</t>
  </si>
  <si>
    <t>838 Paul Ville
Huffmanborough, AK 72746</t>
  </si>
  <si>
    <t>735-519-3364x157</t>
  </si>
  <si>
    <t>robertsonthomas@example.net</t>
  </si>
  <si>
    <t>Laura Garcia</t>
  </si>
  <si>
    <t>568 Danielle Causeway
Mirandaville, CT 30001</t>
  </si>
  <si>
    <t>735-025-9923</t>
  </si>
  <si>
    <t>jennifer01@example.com</t>
  </si>
  <si>
    <t>Mrs. Kelly Hart</t>
  </si>
  <si>
    <t>850 Fitzgerald Drive Apt. 992
Emilyfort, MN 97684</t>
  </si>
  <si>
    <t>+1-328-089-7142x8698</t>
  </si>
  <si>
    <t>bcampbell@example.com</t>
  </si>
  <si>
    <t>Mary Holland</t>
  </si>
  <si>
    <t>702 Logan Lights
Kellyville, CO 69551</t>
  </si>
  <si>
    <t>001-082-131-6921x598</t>
  </si>
  <si>
    <t>amanda57@example.com</t>
  </si>
  <si>
    <t>Jordan Roberts</t>
  </si>
  <si>
    <t>641 Melissa Place
Gabrielaborough, DE 60122</t>
  </si>
  <si>
    <t>(787)962-5083x69265</t>
  </si>
  <si>
    <t>twoods@example.com</t>
  </si>
  <si>
    <t>John Mendoza</t>
  </si>
  <si>
    <t>1309 Maria Lights
Ginachester, KS 61537</t>
  </si>
  <si>
    <t>(218)810-0364</t>
  </si>
  <si>
    <t>edwin73@example.com</t>
  </si>
  <si>
    <t>Holly Gibson</t>
  </si>
  <si>
    <t>34140 Joshua Isle Suite 425
Murphybury, MT 07099</t>
  </si>
  <si>
    <t>(380)460-4743</t>
  </si>
  <si>
    <t>sanchezrebecca@example.net</t>
  </si>
  <si>
    <t>Christina Weiss</t>
  </si>
  <si>
    <t>359 Kenneth Villages
Kennedyside, RI 20372</t>
  </si>
  <si>
    <t>001-314-569-0698x348</t>
  </si>
  <si>
    <t>joseph93@example.com</t>
  </si>
  <si>
    <t>William Vincent</t>
  </si>
  <si>
    <t>1616 William Bypass
Kylestad, MS 03523</t>
  </si>
  <si>
    <t>+1-400-991-6232x54360</t>
  </si>
  <si>
    <t>john17@example.org</t>
  </si>
  <si>
    <t>Sharon Joyce</t>
  </si>
  <si>
    <t>204 Jeff Island
Lake Michaelbury, KY 15718</t>
  </si>
  <si>
    <t>717-049-9181x391</t>
  </si>
  <si>
    <t>phillipsmichael@example.org</t>
  </si>
  <si>
    <t>Garrett Dixon</t>
  </si>
  <si>
    <t>83698 Weaver Summit Suite 271
North Robert, MN 84672</t>
  </si>
  <si>
    <t>alyssa68@example.org</t>
  </si>
  <si>
    <t>Kathleen Taylor</t>
  </si>
  <si>
    <t>027 Cody Fort Suite 547
Lake Davidborough, AL 22235</t>
  </si>
  <si>
    <t>tcummings@example.org</t>
  </si>
  <si>
    <t>Kristine Mayo</t>
  </si>
  <si>
    <t>84821 Christina Summit Suite 575
North Robertburgh, IA 79817</t>
  </si>
  <si>
    <t>(704)609-9241x9691</t>
  </si>
  <si>
    <t>kendracurtis@example.com</t>
  </si>
  <si>
    <t>Frank Cardenas</t>
  </si>
  <si>
    <t>8268 Alec Gardens
New Tylerborough, NY 70406</t>
  </si>
  <si>
    <t>(828)430-4913x51404</t>
  </si>
  <si>
    <t>villanuevahunter@example.com</t>
  </si>
  <si>
    <t>Bianca Washington</t>
  </si>
  <si>
    <t>210 Timothy Bridge Suite 390
Ryanmouth, IA 91121</t>
  </si>
  <si>
    <t>001-434-522-9164x2208</t>
  </si>
  <si>
    <t>elizabeth69@example.org</t>
  </si>
  <si>
    <t>Andre Gonzales</t>
  </si>
  <si>
    <t>Unit 6326 Box 5764
DPO AP 48612</t>
  </si>
  <si>
    <t>(872)580-9654x3858</t>
  </si>
  <si>
    <t>doylematthew@example.com</t>
  </si>
  <si>
    <t>Matthew Rodriguez</t>
  </si>
  <si>
    <t>86879 Stephen Garden
East Melissa, CT 07503</t>
  </si>
  <si>
    <t>811-872-2126</t>
  </si>
  <si>
    <t>istewart@example.net</t>
  </si>
  <si>
    <t>Joshua Terry</t>
  </si>
  <si>
    <t>639 Sheila Locks
Port Christina, RI 86013</t>
  </si>
  <si>
    <t>zdonovan@example.net</t>
  </si>
  <si>
    <t>Kaitlyn Briggs</t>
  </si>
  <si>
    <t>574 Daniel Highway Suite 601
South Michael, VA 93898</t>
  </si>
  <si>
    <t>913.213.7555</t>
  </si>
  <si>
    <t>dunnsarah@example.net</t>
  </si>
  <si>
    <t>Vincent Owens</t>
  </si>
  <si>
    <t>12779 Chandler Summit
Clarkmouth, NH 62860</t>
  </si>
  <si>
    <t>654-295-2357x624</t>
  </si>
  <si>
    <t>donna75@example.net</t>
  </si>
  <si>
    <t>Amber Bennett</t>
  </si>
  <si>
    <t>3868 Henderson Via Apt. 213
New Williammouth, AR 26496</t>
  </si>
  <si>
    <t>861.158.7216x6568</t>
  </si>
  <si>
    <t>megan19@example.com</t>
  </si>
  <si>
    <t>Renee Bryan</t>
  </si>
  <si>
    <t>94884 Pitts Center Apt. 813
Port Matthew, CO 99027</t>
  </si>
  <si>
    <t>+1-680-698-0237x787</t>
  </si>
  <si>
    <t>janevaughn@example.net</t>
  </si>
  <si>
    <t>John Barnett</t>
  </si>
  <si>
    <t>02670 Robert Field
East Zachary, SC 53402</t>
  </si>
  <si>
    <t>707-395-1938</t>
  </si>
  <si>
    <t>warrenthomas@example.com</t>
  </si>
  <si>
    <t>Christina Cherry</t>
  </si>
  <si>
    <t>981 Richard Plains
West Victoriaborough, NV 44341</t>
  </si>
  <si>
    <t>321-386-9852</t>
  </si>
  <si>
    <t>hoganlarry@example.net</t>
  </si>
  <si>
    <t>Christina Simon</t>
  </si>
  <si>
    <t>34189 Autumn Ports Apt. 316
Lake Kimberlybury, IL 64797</t>
  </si>
  <si>
    <t>(638)464-6501</t>
  </si>
  <si>
    <t>fullerwesley@example.com</t>
  </si>
  <si>
    <t>Amy James</t>
  </si>
  <si>
    <t>300 David Locks Suite 465
Hillchester, NM 54232</t>
  </si>
  <si>
    <t>(694)801-4753</t>
  </si>
  <si>
    <t>ureeves@example.com</t>
  </si>
  <si>
    <t>Tara Chase</t>
  </si>
  <si>
    <t>8331 Navarro Mountain Suite 921
Farrellmouth, KY 66326</t>
  </si>
  <si>
    <t>(118)321-2047x74276</t>
  </si>
  <si>
    <t>odiaz@example.org</t>
  </si>
  <si>
    <t>Maurice Lee</t>
  </si>
  <si>
    <t>270 Michelle Junctions
New Ryanchester, CO 38702</t>
  </si>
  <si>
    <t>+1-717-049-2273x3176</t>
  </si>
  <si>
    <t>ktyler@example.net</t>
  </si>
  <si>
    <t>Amy Shannon</t>
  </si>
  <si>
    <t>780 Christina Lane
East Brandiport, NJ 52393</t>
  </si>
  <si>
    <t>lzuniga@example.net</t>
  </si>
  <si>
    <t>Patricia Berger</t>
  </si>
  <si>
    <t>31998 Jamie Flat
Johnside, NV 44432</t>
  </si>
  <si>
    <t>(284)012-6381</t>
  </si>
  <si>
    <t>ghodge@example.net</t>
  </si>
  <si>
    <t>Darrell King</t>
  </si>
  <si>
    <t>918 Brown Cove
West Dawn, KS 01949</t>
  </si>
  <si>
    <t>(136)186-2552x875</t>
  </si>
  <si>
    <t>wilsonnicholas@example.net</t>
  </si>
  <si>
    <t>Christopher Webb</t>
  </si>
  <si>
    <t>3451 Jones Creek Apt. 444
South Brian, NY 32128</t>
  </si>
  <si>
    <t>001-673-621-6989x5475</t>
  </si>
  <si>
    <t>thompsonjessica@example.net</t>
  </si>
  <si>
    <t>Henry Wade</t>
  </si>
  <si>
    <t>1734 Kathryn Forges
Davidbury, ND 76877</t>
  </si>
  <si>
    <t>hannahporter@example.org</t>
  </si>
  <si>
    <t>Thomas Terry</t>
  </si>
  <si>
    <t>31481 Lawson Stream Apt. 352
West Tina, NJ 47762</t>
  </si>
  <si>
    <t>+1-949-809-2391x79800</t>
  </si>
  <si>
    <t>porterjonathan@example.com</t>
  </si>
  <si>
    <t>Darren Medina</t>
  </si>
  <si>
    <t>80146 Wright Harbors Suite 812
Kelleyview, VA 57330</t>
  </si>
  <si>
    <t>(374)780-9329x552</t>
  </si>
  <si>
    <t>gary91@example.com</t>
  </si>
  <si>
    <t>Troy Daniel</t>
  </si>
  <si>
    <t>283 Taylor Circles
West Jonathanberg, CT 29187</t>
  </si>
  <si>
    <t>001-996-671-5927x661</t>
  </si>
  <si>
    <t>tracy33@example.com</t>
  </si>
  <si>
    <t>Robert Sharp</t>
  </si>
  <si>
    <t>2441 Elliott Branch
West Patrick, VA 75770</t>
  </si>
  <si>
    <t>735-611-3735x08892</t>
  </si>
  <si>
    <t>juliemcguire@example.net</t>
  </si>
  <si>
    <t>Terri Berry</t>
  </si>
  <si>
    <t>26713 Colleen Fall Suite 378
Christopherfort, FL 34003</t>
  </si>
  <si>
    <t>001-662-043-3085x373</t>
  </si>
  <si>
    <t>smurphy@example.com</t>
  </si>
  <si>
    <t>Brett Riley</t>
  </si>
  <si>
    <t>218 Mary Forks
Lake Crystalville, AK 37833</t>
  </si>
  <si>
    <t>001-214-521-5721x5372</t>
  </si>
  <si>
    <t>lawrencejoseph@example.org</t>
  </si>
  <si>
    <t>Peter Taylor</t>
  </si>
  <si>
    <t>PSC 5592, Box 4023
APO AA 56976</t>
  </si>
  <si>
    <t>203.147.9618</t>
  </si>
  <si>
    <t>brownlisa@example.org</t>
  </si>
  <si>
    <t>Michael Rosales</t>
  </si>
  <si>
    <t>941 Clark Forges Suite 287
Aliciaside, TN 20924</t>
  </si>
  <si>
    <t>525-098-6722x1785</t>
  </si>
  <si>
    <t>dennismeyer@example.net</t>
  </si>
  <si>
    <t>Heather Gonzalez</t>
  </si>
  <si>
    <t>76771 Stacey Forge Apt. 150
East Angelatown, NH 84804</t>
  </si>
  <si>
    <t>angela39@example.net</t>
  </si>
  <si>
    <t>Jeremiah Dillon</t>
  </si>
  <si>
    <t>3297 Gregory Port
Rileytown, RI 37995</t>
  </si>
  <si>
    <t>(673)028-1623x0170</t>
  </si>
  <si>
    <t>abbottsonya@example.org</t>
  </si>
  <si>
    <t>Lauren Braun MD</t>
  </si>
  <si>
    <t>104 Noah Pine Apt. 838
Lake Jamiehaven, KY 98885</t>
  </si>
  <si>
    <t>(893)913-1351x07676</t>
  </si>
  <si>
    <t>bdougherty@example.org</t>
  </si>
  <si>
    <t>Alec Hill</t>
  </si>
  <si>
    <t>220 Hernandez Tunnel Apt. 372
North Tanner, AK 44494</t>
  </si>
  <si>
    <t>573-039-5836x88269</t>
  </si>
  <si>
    <t>emiller@example.net</t>
  </si>
  <si>
    <t>Anthony Reeves</t>
  </si>
  <si>
    <t>030 Quinn Turnpike
Barryton, IN 18533</t>
  </si>
  <si>
    <t>307.888.6029</t>
  </si>
  <si>
    <t>isosa@example.org</t>
  </si>
  <si>
    <t>Mary Jones</t>
  </si>
  <si>
    <t>857 Wesley Walks
Christiantown, GA 15715</t>
  </si>
  <si>
    <t>david83@example.com</t>
  </si>
  <si>
    <t>Dale Espinoza</t>
  </si>
  <si>
    <t>9185 Thomas Stravenue Suite 010
North Justin, MI 08389</t>
  </si>
  <si>
    <t>464-636-5482</t>
  </si>
  <si>
    <t>erik27@example.com</t>
  </si>
  <si>
    <t>Ralph Carey</t>
  </si>
  <si>
    <t>Unit 0918 Box 2077
DPO AP 53069</t>
  </si>
  <si>
    <t>300.788.1709</t>
  </si>
  <si>
    <t>michaelrichardson@example.net</t>
  </si>
  <si>
    <t>Joel Norris</t>
  </si>
  <si>
    <t>42692 Amanda Village Apt. 570
Ochoaside, MI 89619</t>
  </si>
  <si>
    <t>254.580.7992x421</t>
  </si>
  <si>
    <t>chaynes@example.org</t>
  </si>
  <si>
    <t>Joshua Pace</t>
  </si>
  <si>
    <t>217 Ann Dam
East Christinastad, GA 72284</t>
  </si>
  <si>
    <t>076-593-0888x25926</t>
  </si>
  <si>
    <t>wilsonmicheal@example.net</t>
  </si>
  <si>
    <t>Shelly Young</t>
  </si>
  <si>
    <t>9489 Melissa Underpass
East Jamesville, NE 64404</t>
  </si>
  <si>
    <t>(347)880-4439</t>
  </si>
  <si>
    <t>sarah87@example.com</t>
  </si>
  <si>
    <t>Terry Collins</t>
  </si>
  <si>
    <t>904 Tiffany Centers
Adamsfort, MS 33884</t>
  </si>
  <si>
    <t>561.565.5494x364</t>
  </si>
  <si>
    <t>iwilliams@example.org</t>
  </si>
  <si>
    <t>George Smith</t>
  </si>
  <si>
    <t>17326 Lisa Locks Apt. 913
Brianville, DE 57863</t>
  </si>
  <si>
    <t>(093)162-0574x648</t>
  </si>
  <si>
    <t>anthonymoreno@example.org</t>
  </si>
  <si>
    <t>Jason Bailey</t>
  </si>
  <si>
    <t>442 Livingston Drive Suite 302
South Brandon, AL 60128</t>
  </si>
  <si>
    <t>819-795-7888x928</t>
  </si>
  <si>
    <t>johnsonkaitlin@example.org</t>
  </si>
  <si>
    <t>Bradley Massey</t>
  </si>
  <si>
    <t>07009 Charles Mount
Danielview, TN 91971</t>
  </si>
  <si>
    <t>devinwilson@example.net</t>
  </si>
  <si>
    <t>Mary Long</t>
  </si>
  <si>
    <t>5019 James Parkway
Bradyborough, RI 19848</t>
  </si>
  <si>
    <t>619-658-0715x46462</t>
  </si>
  <si>
    <t>stephenwall@example.com</t>
  </si>
  <si>
    <t>Jason Black</t>
  </si>
  <si>
    <t>USNV Savage
FPO AP 69052</t>
  </si>
  <si>
    <t>karimartinez@example.com</t>
  </si>
  <si>
    <t>Jeremy Clements</t>
  </si>
  <si>
    <t>293 Pitts Lights
West Christopher, KY 75627</t>
  </si>
  <si>
    <t>gabriella98@example.com</t>
  </si>
  <si>
    <t>Briana Jones</t>
  </si>
  <si>
    <t>3165 Lopez Terrace Apt. 494
East Emilyhaven, IN 08980</t>
  </si>
  <si>
    <t>001-360-364-2779x2007</t>
  </si>
  <si>
    <t>stacey87@example.org</t>
  </si>
  <si>
    <t>Lisa Lin</t>
  </si>
  <si>
    <t>64274 Reynolds Course
Lake Alexisbury, SD 20057</t>
  </si>
  <si>
    <t>derekhernandez@example.com</t>
  </si>
  <si>
    <t>Reginald Jacobs</t>
  </si>
  <si>
    <t>2820 Chad Shore Apt. 230
Hodgesmouth, RI 75740</t>
  </si>
  <si>
    <t>698-366-9729</t>
  </si>
  <si>
    <t>thomas63@example.net</t>
  </si>
  <si>
    <t>Marcus Herrera</t>
  </si>
  <si>
    <t>20596 Stacy Hill
Lake Ashley, NJ 55345</t>
  </si>
  <si>
    <t>+1-263-062-4385x18639</t>
  </si>
  <si>
    <t>parkerkathryn@example.com</t>
  </si>
  <si>
    <t>Renee Knapp</t>
  </si>
  <si>
    <t>20763 Walls Ridges
South Rita, CT 47957</t>
  </si>
  <si>
    <t>258-913-7740x729</t>
  </si>
  <si>
    <t>bdaniels@example.com</t>
  </si>
  <si>
    <t>Betty Cox MD</t>
  </si>
  <si>
    <t>1706 Dana Valleys Apt. 235
North Brittany, IL 16868</t>
  </si>
  <si>
    <t>067.227.1515x741</t>
  </si>
  <si>
    <t>omay@example.com</t>
  </si>
  <si>
    <t>Patricia Tanner</t>
  </si>
  <si>
    <t>52957 Susan Way Apt. 374
Lake Edwardside, MO 88881</t>
  </si>
  <si>
    <t>649.364.5308x367</t>
  </si>
  <si>
    <t>bholmes@example.org</t>
  </si>
  <si>
    <t>Bradley Carter</t>
  </si>
  <si>
    <t>Unit 2216 Box 0356
DPO AA 25883</t>
  </si>
  <si>
    <t>171.165.3128</t>
  </si>
  <si>
    <t>ryanhunter@example.net</t>
  </si>
  <si>
    <t>Allison Boyle</t>
  </si>
  <si>
    <t>48061 Alvarado Ports Suite 938
Jonchester, CT 65353</t>
  </si>
  <si>
    <t>(174)266-1292x6845</t>
  </si>
  <si>
    <t>berryfelicia@example.net</t>
  </si>
  <si>
    <t>Charles Roth</t>
  </si>
  <si>
    <t>79092 Holly Plains
Port Chloeland, DE 32452</t>
  </si>
  <si>
    <t>(793)453-5792x4519</t>
  </si>
  <si>
    <t>huffmanashley@example.net</t>
  </si>
  <si>
    <t>Patrick Brown</t>
  </si>
  <si>
    <t>5468 Benjamin Flat Suite 653
Brianport, MT 97587</t>
  </si>
  <si>
    <t>+1-193-067-0806x8852</t>
  </si>
  <si>
    <t>wagnermichael@example.org</t>
  </si>
  <si>
    <t>Mr. Robert Meyer</t>
  </si>
  <si>
    <t>0340 Sarah Meadows
Welchfurt, HI 94288</t>
  </si>
  <si>
    <t>979.768.4954</t>
  </si>
  <si>
    <t>melissaromero@example.org</t>
  </si>
  <si>
    <t>James Brown</t>
  </si>
  <si>
    <t>08268 Tammy Forge Apt. 064
Travisbury, WA 86050</t>
  </si>
  <si>
    <t>+1-112-288-2563x8094</t>
  </si>
  <si>
    <t>casey91@example.org</t>
  </si>
  <si>
    <t>Rachel Martin DDS</t>
  </si>
  <si>
    <t>495 Timothy Mountain Suite 684
South Anthonychester, WA 94231</t>
  </si>
  <si>
    <t>nchase@example.org</t>
  </si>
  <si>
    <t>Ronald Parsons</t>
  </si>
  <si>
    <t>1777 John Parkways Suite 608
East Leslieside, WA 96979</t>
  </si>
  <si>
    <t>745.212.7184</t>
  </si>
  <si>
    <t>esmith@example.com</t>
  </si>
  <si>
    <t>2671 Joanne Rapids Apt. 140
Boydtown, FL 89074</t>
  </si>
  <si>
    <t>731.826.0938x08478</t>
  </si>
  <si>
    <t>brownsylvia@example.com</t>
  </si>
  <si>
    <t>Kevin Calhoun</t>
  </si>
  <si>
    <t>153 Simmons Drives
North Anthony, RI 09469</t>
  </si>
  <si>
    <t>172.657.8233x2852</t>
  </si>
  <si>
    <t>collinsoscar@example.org</t>
  </si>
  <si>
    <t>Jeremy Hughes</t>
  </si>
  <si>
    <t>556 Davis Ramp Suite 491
South Kristen, PA 10663</t>
  </si>
  <si>
    <t>106-265-8442x872</t>
  </si>
  <si>
    <t>hhenderson@example.com</t>
  </si>
  <si>
    <t>Scott Brooks</t>
  </si>
  <si>
    <t>4707 Matthew Rapid
Natalieshire, MD 01986</t>
  </si>
  <si>
    <t>001-103-068-4860x454</t>
  </si>
  <si>
    <t>ray94@example.net</t>
  </si>
  <si>
    <t>Justin Padilla</t>
  </si>
  <si>
    <t>75168 Jessica Tunnel
North Colleen, OR 72653</t>
  </si>
  <si>
    <t>385.381.1833</t>
  </si>
  <si>
    <t>nelsoncole@example.net</t>
  </si>
  <si>
    <t>Elizabeth Downs</t>
  </si>
  <si>
    <t>8790 Denise Glen Apt. 104
New Dianefort, HI 91645</t>
  </si>
  <si>
    <t>001-000-327-7975x6086</t>
  </si>
  <si>
    <t>rileyemily@example.org</t>
  </si>
  <si>
    <t>Alejandro Ayala</t>
  </si>
  <si>
    <t>294 Jade Crest Suite 773
North Gwendolyn, VT 90371</t>
  </si>
  <si>
    <t>jonesmegan@example.net</t>
  </si>
  <si>
    <t>51574 Margaret Walks
New Paul, OR 18757</t>
  </si>
  <si>
    <t>christina14@example.org</t>
  </si>
  <si>
    <t>Brandon King</t>
  </si>
  <si>
    <t>34694 Jacqueline Trace Apt. 820
Stevenchester, RI 32181</t>
  </si>
  <si>
    <t>118-878-8634x581</t>
  </si>
  <si>
    <t>hughesshelby@example.com</t>
  </si>
  <si>
    <t>Hannah Edwards</t>
  </si>
  <si>
    <t>2044 Parker Pass
Port Ericburgh, IN 31134</t>
  </si>
  <si>
    <t>001-626-812-0790x84136</t>
  </si>
  <si>
    <t>trodgers@example.com</t>
  </si>
  <si>
    <t>Becky Johnson</t>
  </si>
  <si>
    <t>9356 Christian River Apt. 464
Brownstad, CT 87859</t>
  </si>
  <si>
    <t>+1-841-742-6141x663</t>
  </si>
  <si>
    <t>icarlson@example.org</t>
  </si>
  <si>
    <t>Brandi Moody</t>
  </si>
  <si>
    <t>80252 Brandon Landing
Reynoldsbury, CO 79378</t>
  </si>
  <si>
    <t>566.402.7783x69719</t>
  </si>
  <si>
    <t>ybrooks@example.org</t>
  </si>
  <si>
    <t>Robin Hodges</t>
  </si>
  <si>
    <t>3305 Richard Port Suite 320
Jenniferfort, WY 02728</t>
  </si>
  <si>
    <t>+1-724-776-5473x9376</t>
  </si>
  <si>
    <t>christopherneal@example.com</t>
  </si>
  <si>
    <t>Summer Duncan</t>
  </si>
  <si>
    <t>70987 Erin Glens Apt. 414
Mcknightfort, NC 75693</t>
  </si>
  <si>
    <t>213.376.2864x6963</t>
  </si>
  <si>
    <t>stewartrobert@example.com</t>
  </si>
  <si>
    <t>Kelly Kemp</t>
  </si>
  <si>
    <t>10502 Paul Forge
New Nicholas, OH 83565</t>
  </si>
  <si>
    <t>001-642-323-6027x14166</t>
  </si>
  <si>
    <t>davidbrown@example.net</t>
  </si>
  <si>
    <t>Honorific</t>
  </si>
  <si>
    <t>Miss</t>
  </si>
  <si>
    <t>Honorifics</t>
  </si>
  <si>
    <t>Mr.</t>
  </si>
  <si>
    <t>Ms.</t>
  </si>
  <si>
    <t>Mrs.</t>
  </si>
  <si>
    <t>Dr.</t>
  </si>
  <si>
    <t>Temp Name -honorific</t>
  </si>
  <si>
    <t>Credentials</t>
  </si>
  <si>
    <t>DVM</t>
  </si>
  <si>
    <t>DDS</t>
  </si>
  <si>
    <t>MD</t>
  </si>
  <si>
    <t>PhD</t>
  </si>
  <si>
    <t>JD</t>
  </si>
  <si>
    <t>Sr.</t>
  </si>
  <si>
    <t>Jr.</t>
  </si>
  <si>
    <t>Temp Name -honorific and -credentials</t>
  </si>
  <si>
    <t>Pasted Values</t>
  </si>
  <si>
    <t xml:space="preserve">Travis Griffin </t>
  </si>
  <si>
    <t xml:space="preserve">Megan Dougherty </t>
  </si>
  <si>
    <t xml:space="preserve">Stacey Moody </t>
  </si>
  <si>
    <t>Jennifer Lozano</t>
  </si>
  <si>
    <t xml:space="preserve">William Lopez </t>
  </si>
  <si>
    <t>Dylan Martin</t>
  </si>
  <si>
    <t xml:space="preserve">William Walker </t>
  </si>
  <si>
    <t xml:space="preserve">Eric Howell </t>
  </si>
  <si>
    <t>Barry Summers</t>
  </si>
  <si>
    <t xml:space="preserve">Sheena Reed </t>
  </si>
  <si>
    <t xml:space="preserve">Victor Mcmahon </t>
  </si>
  <si>
    <t xml:space="preserve">Jessica Shelton </t>
  </si>
  <si>
    <t xml:space="preserve">Denise Rogers </t>
  </si>
  <si>
    <t xml:space="preserve">Raymond Garcia </t>
  </si>
  <si>
    <t xml:space="preserve">Jordan Cruz </t>
  </si>
  <si>
    <t xml:space="preserve">Brenda Duffy </t>
  </si>
  <si>
    <t>Amy Warner</t>
  </si>
  <si>
    <t xml:space="preserve">David Garcia </t>
  </si>
  <si>
    <t xml:space="preserve">Joel Peterson </t>
  </si>
  <si>
    <t>Julie Hickman</t>
  </si>
  <si>
    <t>Tina Crane</t>
  </si>
  <si>
    <t>Michele Campbell</t>
  </si>
  <si>
    <t>Rebecca Figueroa</t>
  </si>
  <si>
    <t xml:space="preserve">Claire Jones </t>
  </si>
  <si>
    <t>Paul Carroll</t>
  </si>
  <si>
    <t>Francis Chang</t>
  </si>
  <si>
    <t xml:space="preserve">Adrienne Kim </t>
  </si>
  <si>
    <t xml:space="preserve">Jason Smith </t>
  </si>
  <si>
    <t>Tracy Jefferson</t>
  </si>
  <si>
    <t>Marc Mcgee</t>
  </si>
  <si>
    <t xml:space="preserve">James Hunter </t>
  </si>
  <si>
    <t>Charles Fisher</t>
  </si>
  <si>
    <t xml:space="preserve">Jason Lewis </t>
  </si>
  <si>
    <t xml:space="preserve">Bryan Grant </t>
  </si>
  <si>
    <t xml:space="preserve">Timothy Sanchez </t>
  </si>
  <si>
    <t xml:space="preserve">Mark Smith </t>
  </si>
  <si>
    <t xml:space="preserve">Morgan Andrews </t>
  </si>
  <si>
    <t xml:space="preserve">Aaron Medina </t>
  </si>
  <si>
    <t>Sabrina Mcdonald</t>
  </si>
  <si>
    <t xml:space="preserve">Rachel Cantrell </t>
  </si>
  <si>
    <t xml:space="preserve">Roger Martinez </t>
  </si>
  <si>
    <t xml:space="preserve">Joshua Lloyd </t>
  </si>
  <si>
    <t xml:space="preserve">Antonio Thomas </t>
  </si>
  <si>
    <t xml:space="preserve">Sandra Shepherd </t>
  </si>
  <si>
    <t>Jordan Harrell</t>
  </si>
  <si>
    <t>Rodney Gibson</t>
  </si>
  <si>
    <t xml:space="preserve">Aaron Hall </t>
  </si>
  <si>
    <t xml:space="preserve">Brianna Nolan </t>
  </si>
  <si>
    <t>Heidi Smith</t>
  </si>
  <si>
    <t xml:space="preserve">Erin Ward </t>
  </si>
  <si>
    <t xml:space="preserve">Joseph Ryan </t>
  </si>
  <si>
    <t xml:space="preserve">David Bryant </t>
  </si>
  <si>
    <t>Janice Figueroa</t>
  </si>
  <si>
    <t xml:space="preserve">Geoffrey Smith </t>
  </si>
  <si>
    <t xml:space="preserve">Joseph Powell </t>
  </si>
  <si>
    <t xml:space="preserve">Christine Simpson </t>
  </si>
  <si>
    <t>Madeline Vasquez</t>
  </si>
  <si>
    <t>Alyssa Parker</t>
  </si>
  <si>
    <t xml:space="preserve">Laurie Lucas </t>
  </si>
  <si>
    <t>Joy Morrow</t>
  </si>
  <si>
    <t>Jeffrey Kelly</t>
  </si>
  <si>
    <t xml:space="preserve">Whitney Wong </t>
  </si>
  <si>
    <t>Jason Peterson</t>
  </si>
  <si>
    <t>Daniel Murray</t>
  </si>
  <si>
    <t xml:space="preserve">David Patterson </t>
  </si>
  <si>
    <t>Elizabeth James</t>
  </si>
  <si>
    <t>Thomas Pierce</t>
  </si>
  <si>
    <t xml:space="preserve">Angel Fuentes </t>
  </si>
  <si>
    <t>Michael Thompson</t>
  </si>
  <si>
    <t xml:space="preserve">Anthony Carey </t>
  </si>
  <si>
    <t xml:space="preserve">James Taylor </t>
  </si>
  <si>
    <t xml:space="preserve">Joshua Ramirez </t>
  </si>
  <si>
    <t>Ronald Guerrero</t>
  </si>
  <si>
    <t xml:space="preserve">Melissa Lopez </t>
  </si>
  <si>
    <t>William Wilkinson</t>
  </si>
  <si>
    <t xml:space="preserve">Linda Velasquez </t>
  </si>
  <si>
    <t xml:space="preserve">James Brown </t>
  </si>
  <si>
    <t xml:space="preserve">Chad Gardner </t>
  </si>
  <si>
    <t xml:space="preserve">Amanda Fuller </t>
  </si>
  <si>
    <t>Christian Kim</t>
  </si>
  <si>
    <t>Ricardo Stewart</t>
  </si>
  <si>
    <t xml:space="preserve">Eric Benson </t>
  </si>
  <si>
    <t xml:space="preserve">Amber Harris </t>
  </si>
  <si>
    <t>Michelle James</t>
  </si>
  <si>
    <t xml:space="preserve">Benjamin Rogers </t>
  </si>
  <si>
    <t>Stacey Greene</t>
  </si>
  <si>
    <t>Teresa Willis</t>
  </si>
  <si>
    <t>Adriana Wilson</t>
  </si>
  <si>
    <t xml:space="preserve">Ashley Mckay </t>
  </si>
  <si>
    <t>Peter Gray</t>
  </si>
  <si>
    <t xml:space="preserve">Susan Shields </t>
  </si>
  <si>
    <t xml:space="preserve">David Andrews </t>
  </si>
  <si>
    <t>Kathleen Mccarthy</t>
  </si>
  <si>
    <t xml:space="preserve">Jenny Duran </t>
  </si>
  <si>
    <t xml:space="preserve">Joe Dennis </t>
  </si>
  <si>
    <t xml:space="preserve">Michael Ortiz </t>
  </si>
  <si>
    <t xml:space="preserve">Katie Smith </t>
  </si>
  <si>
    <t xml:space="preserve">David Phillips </t>
  </si>
  <si>
    <t xml:space="preserve">Kayla Erickson </t>
  </si>
  <si>
    <t>Brian Velazquez</t>
  </si>
  <si>
    <t xml:space="preserve">David Brown </t>
  </si>
  <si>
    <t xml:space="preserve">Michael Moore </t>
  </si>
  <si>
    <t xml:space="preserve">Jeremy Hess </t>
  </si>
  <si>
    <t>Kaitlyn Green</t>
  </si>
  <si>
    <t>Caitlyn Schmidt</t>
  </si>
  <si>
    <t xml:space="preserve">Bryan Beltran </t>
  </si>
  <si>
    <t xml:space="preserve">Zachary Flores </t>
  </si>
  <si>
    <t xml:space="preserve">Samantha Beasley </t>
  </si>
  <si>
    <t xml:space="preserve">Mary Gross </t>
  </si>
  <si>
    <t xml:space="preserve">David Flores </t>
  </si>
  <si>
    <t>Steven West</t>
  </si>
  <si>
    <t xml:space="preserve">Joseph Payne </t>
  </si>
  <si>
    <t>Erica Harrison</t>
  </si>
  <si>
    <t xml:space="preserve">Derrick Brown </t>
  </si>
  <si>
    <t xml:space="preserve">Tara Stewart </t>
  </si>
  <si>
    <t>Christine Russell</t>
  </si>
  <si>
    <t xml:space="preserve">Daniel Snyder </t>
  </si>
  <si>
    <t>Meagan Jacobs</t>
  </si>
  <si>
    <t>Heather Jones</t>
  </si>
  <si>
    <t xml:space="preserve">Jill Turner </t>
  </si>
  <si>
    <t>Amanda Kelly</t>
  </si>
  <si>
    <t xml:space="preserve">Robert Johnson </t>
  </si>
  <si>
    <t xml:space="preserve">Reginald Martin </t>
  </si>
  <si>
    <t>John Johnson</t>
  </si>
  <si>
    <t>Christian Stone</t>
  </si>
  <si>
    <t>Matthew Green</t>
  </si>
  <si>
    <t xml:space="preserve">Ashley Mitchell </t>
  </si>
  <si>
    <t xml:space="preserve">Erin Moore </t>
  </si>
  <si>
    <t>Amy Alvarado</t>
  </si>
  <si>
    <t xml:space="preserve">Veronica Sparks </t>
  </si>
  <si>
    <t xml:space="preserve">Tiffany Sanders </t>
  </si>
  <si>
    <t>Kathleen Stewart</t>
  </si>
  <si>
    <t>Jeff Thomas</t>
  </si>
  <si>
    <t>Jeremy Walker</t>
  </si>
  <si>
    <t xml:space="preserve">Sean Riggs </t>
  </si>
  <si>
    <t xml:space="preserve">Rachel Hill </t>
  </si>
  <si>
    <t xml:space="preserve">Cassie Rios </t>
  </si>
  <si>
    <t>Carolyn Parker</t>
  </si>
  <si>
    <t xml:space="preserve">Aaron Ellison </t>
  </si>
  <si>
    <t xml:space="preserve">Gary Cooke </t>
  </si>
  <si>
    <t>Christopher Gutierrez</t>
  </si>
  <si>
    <t>Todd Burke</t>
  </si>
  <si>
    <t>Annette Martin</t>
  </si>
  <si>
    <t xml:space="preserve">Gabriel Gonzalez </t>
  </si>
  <si>
    <t xml:space="preserve">Michael Mcknight </t>
  </si>
  <si>
    <t>Matthew Barajas</t>
  </si>
  <si>
    <t xml:space="preserve">Joel Wade </t>
  </si>
  <si>
    <t xml:space="preserve">Joseph Roberts </t>
  </si>
  <si>
    <t xml:space="preserve">Tony Wolfe </t>
  </si>
  <si>
    <t xml:space="preserve">Andrew Williams </t>
  </si>
  <si>
    <t xml:space="preserve">Timothy Kim </t>
  </si>
  <si>
    <t xml:space="preserve">William Turner </t>
  </si>
  <si>
    <t>Pamela Morgan</t>
  </si>
  <si>
    <t xml:space="preserve">Johnny Estrada </t>
  </si>
  <si>
    <t xml:space="preserve">Kimberly Johnson </t>
  </si>
  <si>
    <t xml:space="preserve">Kathryn Gonzales </t>
  </si>
  <si>
    <t xml:space="preserve">Danny Fletcher </t>
  </si>
  <si>
    <t>James Stephens</t>
  </si>
  <si>
    <t>Brandon Powers</t>
  </si>
  <si>
    <t>Robert Stewart</t>
  </si>
  <si>
    <t xml:space="preserve">Joshua Solomon </t>
  </si>
  <si>
    <t xml:space="preserve">Emily Allen </t>
  </si>
  <si>
    <t>Nicole Taylor</t>
  </si>
  <si>
    <t>Jeremy Perez</t>
  </si>
  <si>
    <t xml:space="preserve">Felicia Martinez </t>
  </si>
  <si>
    <t xml:space="preserve">Pamela Arias </t>
  </si>
  <si>
    <t xml:space="preserve">Katherine Rodriguez </t>
  </si>
  <si>
    <t xml:space="preserve">Sarah Rios </t>
  </si>
  <si>
    <t xml:space="preserve">Paula Gonzalez </t>
  </si>
  <si>
    <t>Janet Tanner</t>
  </si>
  <si>
    <t>Kevin Sanchez</t>
  </si>
  <si>
    <t xml:space="preserve">Ashley Peters </t>
  </si>
  <si>
    <t>Wendy Sims</t>
  </si>
  <si>
    <t xml:space="preserve">James Perkins </t>
  </si>
  <si>
    <t xml:space="preserve">Kirk Bailey </t>
  </si>
  <si>
    <t>Scott Stewart</t>
  </si>
  <si>
    <t xml:space="preserve">Heather Davis </t>
  </si>
  <si>
    <t>Bradley Murphy</t>
  </si>
  <si>
    <t>Allison Berger</t>
  </si>
  <si>
    <t>Joshua Brown</t>
  </si>
  <si>
    <t xml:space="preserve">Christopher Stanley </t>
  </si>
  <si>
    <t>John Alexander</t>
  </si>
  <si>
    <t xml:space="preserve">Heather Adams </t>
  </si>
  <si>
    <t xml:space="preserve">Amy Moore </t>
  </si>
  <si>
    <t xml:space="preserve">Whitney Baker </t>
  </si>
  <si>
    <t>Barbara Morris</t>
  </si>
  <si>
    <t>David Dominguez</t>
  </si>
  <si>
    <t xml:space="preserve">Marcus Hudson </t>
  </si>
  <si>
    <t>Sherry Ortiz</t>
  </si>
  <si>
    <t>Thomas Murray</t>
  </si>
  <si>
    <t>Paul Lewis</t>
  </si>
  <si>
    <t xml:space="preserve">Kayla Graham </t>
  </si>
  <si>
    <t>Phillip Smith</t>
  </si>
  <si>
    <t xml:space="preserve">Michael Butler </t>
  </si>
  <si>
    <t>Julie Phillips</t>
  </si>
  <si>
    <t>David Sanders</t>
  </si>
  <si>
    <t>Anna Alvarez</t>
  </si>
  <si>
    <t xml:space="preserve">Timothy Brown </t>
  </si>
  <si>
    <t>William Jones</t>
  </si>
  <si>
    <t xml:space="preserve">Cynthia Bennett </t>
  </si>
  <si>
    <t>James Houston</t>
  </si>
  <si>
    <t>Ashley Odom</t>
  </si>
  <si>
    <t xml:space="preserve">Kristy Pennington </t>
  </si>
  <si>
    <t xml:space="preserve">Lisa Marsh </t>
  </si>
  <si>
    <t>Kelly Hart</t>
  </si>
  <si>
    <t xml:space="preserve">Lauren Braun </t>
  </si>
  <si>
    <t xml:space="preserve">Betty Cox </t>
  </si>
  <si>
    <t>Robert Meyer</t>
  </si>
  <si>
    <t xml:space="preserve">Rachel Martin </t>
  </si>
  <si>
    <t>Fname</t>
  </si>
  <si>
    <t>Lname</t>
  </si>
  <si>
    <t>Kathryn</t>
  </si>
  <si>
    <t>Walker</t>
  </si>
  <si>
    <t>Cody</t>
  </si>
  <si>
    <t>Jennings</t>
  </si>
  <si>
    <t>Gregory</t>
  </si>
  <si>
    <t>Wright</t>
  </si>
  <si>
    <t>Latasha</t>
  </si>
  <si>
    <t>Farrell</t>
  </si>
  <si>
    <t>Heather</t>
  </si>
  <si>
    <t>Lee</t>
  </si>
  <si>
    <t>Lisa</t>
  </si>
  <si>
    <t>Cantrell</t>
  </si>
  <si>
    <t>April</t>
  </si>
  <si>
    <t>Dunlap</t>
  </si>
  <si>
    <t>Christina</t>
  </si>
  <si>
    <t>Robinson</t>
  </si>
  <si>
    <t>Renee</t>
  </si>
  <si>
    <t>Sexton</t>
  </si>
  <si>
    <t>James</t>
  </si>
  <si>
    <t>Hale</t>
  </si>
  <si>
    <t>Amanda</t>
  </si>
  <si>
    <t>Wong</t>
  </si>
  <si>
    <t>William</t>
  </si>
  <si>
    <t>Anthony</t>
  </si>
  <si>
    <t>Edward</t>
  </si>
  <si>
    <t>Stevens</t>
  </si>
  <si>
    <t>Kayla</t>
  </si>
  <si>
    <t>Brown</t>
  </si>
  <si>
    <t>Ricardo</t>
  </si>
  <si>
    <t>Hernandez</t>
  </si>
  <si>
    <t>Brenda</t>
  </si>
  <si>
    <t>Waters</t>
  </si>
  <si>
    <t>Leonard</t>
  </si>
  <si>
    <t>Barnes</t>
  </si>
  <si>
    <t>Sydney</t>
  </si>
  <si>
    <t>Smith</t>
  </si>
  <si>
    <t>Berry</t>
  </si>
  <si>
    <t>Ryan</t>
  </si>
  <si>
    <t>Salazar</t>
  </si>
  <si>
    <t>Stephanie</t>
  </si>
  <si>
    <t>Martin</t>
  </si>
  <si>
    <t>Cesar</t>
  </si>
  <si>
    <t>Farmer</t>
  </si>
  <si>
    <t>Kimberly</t>
  </si>
  <si>
    <t>Robertson</t>
  </si>
  <si>
    <t>Mandy</t>
  </si>
  <si>
    <t>Gibson</t>
  </si>
  <si>
    <t>Vanessa</t>
  </si>
  <si>
    <t>Huff</t>
  </si>
  <si>
    <t>Nancy</t>
  </si>
  <si>
    <t>Cervantes</t>
  </si>
  <si>
    <t>Michael</t>
  </si>
  <si>
    <t>Hawkins</t>
  </si>
  <si>
    <t>Travis</t>
  </si>
  <si>
    <t>Griffin</t>
  </si>
  <si>
    <t>Diana</t>
  </si>
  <si>
    <t>Watson</t>
  </si>
  <si>
    <t>Lonnie</t>
  </si>
  <si>
    <t>Hill</t>
  </si>
  <si>
    <t>Sanchez</t>
  </si>
  <si>
    <t>Sheila</t>
  </si>
  <si>
    <t>Mclaughlin</t>
  </si>
  <si>
    <t>Zachary</t>
  </si>
  <si>
    <t>Williams</t>
  </si>
  <si>
    <t>Trevor</t>
  </si>
  <si>
    <t>Carolyn</t>
  </si>
  <si>
    <t>Weaver</t>
  </si>
  <si>
    <t>Jacqueline</t>
  </si>
  <si>
    <t>Padilla</t>
  </si>
  <si>
    <t>David</t>
  </si>
  <si>
    <t>Ferguson</t>
  </si>
  <si>
    <t>Ashley</t>
  </si>
  <si>
    <t>Bartlett</t>
  </si>
  <si>
    <t>Thomas</t>
  </si>
  <si>
    <t>Horton</t>
  </si>
  <si>
    <t>Maria</t>
  </si>
  <si>
    <t>Valdez</t>
  </si>
  <si>
    <t>Daniel</t>
  </si>
  <si>
    <t>Foster</t>
  </si>
  <si>
    <t>Megan</t>
  </si>
  <si>
    <t>Dougherty</t>
  </si>
  <si>
    <t>Carter</t>
  </si>
  <si>
    <t>Carrie</t>
  </si>
  <si>
    <t>Ray</t>
  </si>
  <si>
    <t>Francis</t>
  </si>
  <si>
    <t>Taylor</t>
  </si>
  <si>
    <t>Laurie</t>
  </si>
  <si>
    <t>White</t>
  </si>
  <si>
    <t>Monique</t>
  </si>
  <si>
    <t>Lauren</t>
  </si>
  <si>
    <t>Curtis</t>
  </si>
  <si>
    <t>Matthew</t>
  </si>
  <si>
    <t>Willis</t>
  </si>
  <si>
    <t>Dylan</t>
  </si>
  <si>
    <t>Rice</t>
  </si>
  <si>
    <t>Jennifer</t>
  </si>
  <si>
    <t>Romero</t>
  </si>
  <si>
    <t>Erin</t>
  </si>
  <si>
    <t>Morales</t>
  </si>
  <si>
    <t>Kathy</t>
  </si>
  <si>
    <t>Frost</t>
  </si>
  <si>
    <t>Kyle</t>
  </si>
  <si>
    <t>Gonzalez</t>
  </si>
  <si>
    <t>Brooke</t>
  </si>
  <si>
    <t>Anderson</t>
  </si>
  <si>
    <t>Stacey</t>
  </si>
  <si>
    <t>Moody</t>
  </si>
  <si>
    <t>Bethany</t>
  </si>
  <si>
    <t>Davis</t>
  </si>
  <si>
    <t>Charles</t>
  </si>
  <si>
    <t>Cooper</t>
  </si>
  <si>
    <t>Justin</t>
  </si>
  <si>
    <t>Church</t>
  </si>
  <si>
    <t>Petty</t>
  </si>
  <si>
    <t>Jo</t>
  </si>
  <si>
    <t>Potts</t>
  </si>
  <si>
    <t>Rebecca</t>
  </si>
  <si>
    <t>Mccarthy</t>
  </si>
  <si>
    <t>Samantha</t>
  </si>
  <si>
    <t>Price</t>
  </si>
  <si>
    <t>Ronald</t>
  </si>
  <si>
    <t>Rodriguez</t>
  </si>
  <si>
    <t>Cox</t>
  </si>
  <si>
    <t>Mayer</t>
  </si>
  <si>
    <t>Frances</t>
  </si>
  <si>
    <t>Fuller</t>
  </si>
  <si>
    <t>Robert</t>
  </si>
  <si>
    <t>Kevin</t>
  </si>
  <si>
    <t>Derek</t>
  </si>
  <si>
    <t>Lindsay</t>
  </si>
  <si>
    <t>Villa</t>
  </si>
  <si>
    <t>Hartman</t>
  </si>
  <si>
    <t>Long</t>
  </si>
  <si>
    <t>Green</t>
  </si>
  <si>
    <t>Becky</t>
  </si>
  <si>
    <t>Carr</t>
  </si>
  <si>
    <t>Brad</t>
  </si>
  <si>
    <t>Henry</t>
  </si>
  <si>
    <t>Joe</t>
  </si>
  <si>
    <t>Mcgee</t>
  </si>
  <si>
    <t>Brian</t>
  </si>
  <si>
    <t>Debra</t>
  </si>
  <si>
    <t>Gutierrez</t>
  </si>
  <si>
    <t>John</t>
  </si>
  <si>
    <t>Ellis</t>
  </si>
  <si>
    <t>Jason</t>
  </si>
  <si>
    <t>Marquez</t>
  </si>
  <si>
    <t>Crystal</t>
  </si>
  <si>
    <t>Wilson</t>
  </si>
  <si>
    <t>Lori</t>
  </si>
  <si>
    <t>Brewer</t>
  </si>
  <si>
    <t>Bruce</t>
  </si>
  <si>
    <t>Shaw</t>
  </si>
  <si>
    <t>Miller</t>
  </si>
  <si>
    <t>Margaret</t>
  </si>
  <si>
    <t>Craig</t>
  </si>
  <si>
    <t>Jacob</t>
  </si>
  <si>
    <t>Banks</t>
  </si>
  <si>
    <t>Scott</t>
  </si>
  <si>
    <t>Ross</t>
  </si>
  <si>
    <t>Noah</t>
  </si>
  <si>
    <t>Chung</t>
  </si>
  <si>
    <t>Phillips</t>
  </si>
  <si>
    <t>Shelly</t>
  </si>
  <si>
    <t>Richards</t>
  </si>
  <si>
    <t>Kelly</t>
  </si>
  <si>
    <t>Atkins</t>
  </si>
  <si>
    <t>Anna</t>
  </si>
  <si>
    <t>Reyes</t>
  </si>
  <si>
    <t>Sharon</t>
  </si>
  <si>
    <t>Hall</t>
  </si>
  <si>
    <t>Mcdaniel</t>
  </si>
  <si>
    <t>Laura</t>
  </si>
  <si>
    <t>Alejandro</t>
  </si>
  <si>
    <t>Bates</t>
  </si>
  <si>
    <t>Ricky</t>
  </si>
  <si>
    <t>Lambert</t>
  </si>
  <si>
    <t>Jenkins</t>
  </si>
  <si>
    <t>Samuel</t>
  </si>
  <si>
    <t>Baker</t>
  </si>
  <si>
    <t>Lucas</t>
  </si>
  <si>
    <t>Young</t>
  </si>
  <si>
    <t>Davies</t>
  </si>
  <si>
    <t>Lozano</t>
  </si>
  <si>
    <t>Cole</t>
  </si>
  <si>
    <t>Lopez</t>
  </si>
  <si>
    <t>Susan</t>
  </si>
  <si>
    <t>Dixon</t>
  </si>
  <si>
    <t>Brandon</t>
  </si>
  <si>
    <t>Powell</t>
  </si>
  <si>
    <t>Tara</t>
  </si>
  <si>
    <t>Pope</t>
  </si>
  <si>
    <t>Esparza</t>
  </si>
  <si>
    <t>Kristin</t>
  </si>
  <si>
    <t>Summers</t>
  </si>
  <si>
    <t>Yang</t>
  </si>
  <si>
    <t>Houston</t>
  </si>
  <si>
    <t>Andrew</t>
  </si>
  <si>
    <t>Jones</t>
  </si>
  <si>
    <t>Alexander</t>
  </si>
  <si>
    <t>Davidson</t>
  </si>
  <si>
    <t>Mason</t>
  </si>
  <si>
    <t>Lowe</t>
  </si>
  <si>
    <t>Eric</t>
  </si>
  <si>
    <t>Howell</t>
  </si>
  <si>
    <t>Bradley</t>
  </si>
  <si>
    <t>Hart</t>
  </si>
  <si>
    <t>Barry</t>
  </si>
  <si>
    <t>Hannah</t>
  </si>
  <si>
    <t>Garrett</t>
  </si>
  <si>
    <t>Sheena</t>
  </si>
  <si>
    <t>Reed</t>
  </si>
  <si>
    <t>Linda</t>
  </si>
  <si>
    <t>Keller</t>
  </si>
  <si>
    <t>Danielle</t>
  </si>
  <si>
    <t>Chelsea</t>
  </si>
  <si>
    <t>Oliver</t>
  </si>
  <si>
    <t>Stephens</t>
  </si>
  <si>
    <t>Stephen</t>
  </si>
  <si>
    <t>Micheal</t>
  </si>
  <si>
    <t>Allen</t>
  </si>
  <si>
    <t>Monica</t>
  </si>
  <si>
    <t>Brett</t>
  </si>
  <si>
    <t>Claudia</t>
  </si>
  <si>
    <t>Hutchinson</t>
  </si>
  <si>
    <t>Cohen</t>
  </si>
  <si>
    <t>Garcia</t>
  </si>
  <si>
    <t>Joseph</t>
  </si>
  <si>
    <t>Gibbs</t>
  </si>
  <si>
    <t>Leslie</t>
  </si>
  <si>
    <t>Graham</t>
  </si>
  <si>
    <t>Cynthia</t>
  </si>
  <si>
    <t>Clark</t>
  </si>
  <si>
    <t>Melinda</t>
  </si>
  <si>
    <t>Strickland</t>
  </si>
  <si>
    <t>Karen</t>
  </si>
  <si>
    <t>Sean</t>
  </si>
  <si>
    <t>Doyle</t>
  </si>
  <si>
    <t>Jerome</t>
  </si>
  <si>
    <t>Jesus</t>
  </si>
  <si>
    <t>Johnson</t>
  </si>
  <si>
    <t>Rhonda</t>
  </si>
  <si>
    <t>Alexis</t>
  </si>
  <si>
    <t>Freeman</t>
  </si>
  <si>
    <t>Beverly</t>
  </si>
  <si>
    <t>Terry</t>
  </si>
  <si>
    <t>Rachel</t>
  </si>
  <si>
    <t>Gomez</t>
  </si>
  <si>
    <t>Glover</t>
  </si>
  <si>
    <t>Jessica</t>
  </si>
  <si>
    <t>Sarah</t>
  </si>
  <si>
    <t>Bishop</t>
  </si>
  <si>
    <t>Ramos</t>
  </si>
  <si>
    <t>Vincent</t>
  </si>
  <si>
    <t>Benson</t>
  </si>
  <si>
    <t>Nicole</t>
  </si>
  <si>
    <t>Austin</t>
  </si>
  <si>
    <t>Pamela</t>
  </si>
  <si>
    <t>Carroll</t>
  </si>
  <si>
    <t>Evans</t>
  </si>
  <si>
    <t>Randy</t>
  </si>
  <si>
    <t>Gary</t>
  </si>
  <si>
    <t>Cochran</t>
  </si>
  <si>
    <t>Hunter</t>
  </si>
  <si>
    <t>Julie</t>
  </si>
  <si>
    <t>Browning</t>
  </si>
  <si>
    <t>Coleman</t>
  </si>
  <si>
    <t>Christopher</t>
  </si>
  <si>
    <t>Ann</t>
  </si>
  <si>
    <t>Fox</t>
  </si>
  <si>
    <t>Victor</t>
  </si>
  <si>
    <t>Mcmahon</t>
  </si>
  <si>
    <t>Stewart</t>
  </si>
  <si>
    <t>Eaton</t>
  </si>
  <si>
    <t>Jocelyn</t>
  </si>
  <si>
    <t>Valerie</t>
  </si>
  <si>
    <t>Shelton</t>
  </si>
  <si>
    <t>Bryant</t>
  </si>
  <si>
    <t>Michelle</t>
  </si>
  <si>
    <t>Diane</t>
  </si>
  <si>
    <t>Leah</t>
  </si>
  <si>
    <t>Mckenzie</t>
  </si>
  <si>
    <t>Tracy</t>
  </si>
  <si>
    <t>Douglas</t>
  </si>
  <si>
    <t>Tyler</t>
  </si>
  <si>
    <t>Benjamin</t>
  </si>
  <si>
    <t>Conner</t>
  </si>
  <si>
    <t>Denise</t>
  </si>
  <si>
    <t>Rogers</t>
  </si>
  <si>
    <t>Goodman</t>
  </si>
  <si>
    <t>Raymond</t>
  </si>
  <si>
    <t>Medina</t>
  </si>
  <si>
    <t>Rowe</t>
  </si>
  <si>
    <t>Richard</t>
  </si>
  <si>
    <t>Dennis</t>
  </si>
  <si>
    <t>Little</t>
  </si>
  <si>
    <t>Bailey</t>
  </si>
  <si>
    <t>Wyatt</t>
  </si>
  <si>
    <t>Holloway</t>
  </si>
  <si>
    <t>Carol</t>
  </si>
  <si>
    <t>Carey</t>
  </si>
  <si>
    <t>Breanna</t>
  </si>
  <si>
    <t>Obrien</t>
  </si>
  <si>
    <t>Joshua</t>
  </si>
  <si>
    <t>Dickerson</t>
  </si>
  <si>
    <t>Corey</t>
  </si>
  <si>
    <t>Gonzales</t>
  </si>
  <si>
    <t>Destiny</t>
  </si>
  <si>
    <t>Todd</t>
  </si>
  <si>
    <t>Troy</t>
  </si>
  <si>
    <t>Mark</t>
  </si>
  <si>
    <t>Franklin</t>
  </si>
  <si>
    <t>Barbara</t>
  </si>
  <si>
    <t>Martinez</t>
  </si>
  <si>
    <t>Janet</t>
  </si>
  <si>
    <t>Blair</t>
  </si>
  <si>
    <t>Fisher</t>
  </si>
  <si>
    <t>Mccoy</t>
  </si>
  <si>
    <t>Paul</t>
  </si>
  <si>
    <t>Kirby</t>
  </si>
  <si>
    <t>Morgan</t>
  </si>
  <si>
    <t>Phelps</t>
  </si>
  <si>
    <t>Don</t>
  </si>
  <si>
    <t>Ruiz</t>
  </si>
  <si>
    <t>Arias</t>
  </si>
  <si>
    <t>Ward</t>
  </si>
  <si>
    <t>Shaffer</t>
  </si>
  <si>
    <t>Aguilar</t>
  </si>
  <si>
    <t>Katrina</t>
  </si>
  <si>
    <t>Barr</t>
  </si>
  <si>
    <t>Ramsey</t>
  </si>
  <si>
    <t>Angela</t>
  </si>
  <si>
    <t>Contreras</t>
  </si>
  <si>
    <t>Jose</t>
  </si>
  <si>
    <t>Peterson</t>
  </si>
  <si>
    <t>Nicholas</t>
  </si>
  <si>
    <t>Warren</t>
  </si>
  <si>
    <t>Pierce</t>
  </si>
  <si>
    <t>Marissa</t>
  </si>
  <si>
    <t>Black</t>
  </si>
  <si>
    <t>Lewis</t>
  </si>
  <si>
    <t>Holly</t>
  </si>
  <si>
    <t>Turner</t>
  </si>
  <si>
    <t>Owens</t>
  </si>
  <si>
    <t>Werner</t>
  </si>
  <si>
    <t>Perez</t>
  </si>
  <si>
    <t>Sonya</t>
  </si>
  <si>
    <t>Cassandra</t>
  </si>
  <si>
    <t>Welch</t>
  </si>
  <si>
    <t>Peters</t>
  </si>
  <si>
    <t>Wallace</t>
  </si>
  <si>
    <t>Duran</t>
  </si>
  <si>
    <t>Steven</t>
  </si>
  <si>
    <t>Gray</t>
  </si>
  <si>
    <t>Henderson</t>
  </si>
  <si>
    <t>Simpson</t>
  </si>
  <si>
    <t>Rebekah</t>
  </si>
  <si>
    <t>Collins</t>
  </si>
  <si>
    <t>Whitney</t>
  </si>
  <si>
    <t>Whitaker</t>
  </si>
  <si>
    <t>Hailey</t>
  </si>
  <si>
    <t>Santos</t>
  </si>
  <si>
    <t>Blake</t>
  </si>
  <si>
    <t>Adrian</t>
  </si>
  <si>
    <t>Jackson</t>
  </si>
  <si>
    <t>Burton</t>
  </si>
  <si>
    <t>Jordan</t>
  </si>
  <si>
    <t>Cruz</t>
  </si>
  <si>
    <t>Cook</t>
  </si>
  <si>
    <t>Molly</t>
  </si>
  <si>
    <t>Kaitlyn</t>
  </si>
  <si>
    <t>Tucker</t>
  </si>
  <si>
    <t>Jonathan</t>
  </si>
  <si>
    <t>Casey</t>
  </si>
  <si>
    <t>Amy</t>
  </si>
  <si>
    <t>Mcconnell</t>
  </si>
  <si>
    <t>May</t>
  </si>
  <si>
    <t>Kerry</t>
  </si>
  <si>
    <t>Logan</t>
  </si>
  <si>
    <t>Vasquez</t>
  </si>
  <si>
    <t>Julian</t>
  </si>
  <si>
    <t>Misty</t>
  </si>
  <si>
    <t>Dorsey</t>
  </si>
  <si>
    <t>Chavez</t>
  </si>
  <si>
    <t>Deanna</t>
  </si>
  <si>
    <t>Willie</t>
  </si>
  <si>
    <t>Hunt</t>
  </si>
  <si>
    <t>Castro</t>
  </si>
  <si>
    <t>Russell</t>
  </si>
  <si>
    <t>Ethan</t>
  </si>
  <si>
    <t>Stafford</t>
  </si>
  <si>
    <t>Harper</t>
  </si>
  <si>
    <t>Allison</t>
  </si>
  <si>
    <t>Hudson</t>
  </si>
  <si>
    <t>Ramirez</t>
  </si>
  <si>
    <t>Christian</t>
  </si>
  <si>
    <t>Ponce</t>
  </si>
  <si>
    <t>Castillo</t>
  </si>
  <si>
    <t>Duffy</t>
  </si>
  <si>
    <t>Maldonado</t>
  </si>
  <si>
    <t>Victoria</t>
  </si>
  <si>
    <t>Swanson</t>
  </si>
  <si>
    <t>Edwards</t>
  </si>
  <si>
    <t>Manuel</t>
  </si>
  <si>
    <t>Elizabeth</t>
  </si>
  <si>
    <t>Darlene</t>
  </si>
  <si>
    <t>Lane</t>
  </si>
  <si>
    <t>Boyer</t>
  </si>
  <si>
    <t>Sherri</t>
  </si>
  <si>
    <t>Burgess</t>
  </si>
  <si>
    <t>Andrea</t>
  </si>
  <si>
    <t>Jimenez</t>
  </si>
  <si>
    <t>Simon</t>
  </si>
  <si>
    <t>Mills</t>
  </si>
  <si>
    <t>Arnold</t>
  </si>
  <si>
    <t>Conley</t>
  </si>
  <si>
    <t>Paula</t>
  </si>
  <si>
    <t>Steele</t>
  </si>
  <si>
    <t>Keith</t>
  </si>
  <si>
    <t>Howard</t>
  </si>
  <si>
    <t>Hammond</t>
  </si>
  <si>
    <t>Tommy</t>
  </si>
  <si>
    <t>Cain</t>
  </si>
  <si>
    <t>Melanie</t>
  </si>
  <si>
    <t>Greg</t>
  </si>
  <si>
    <t>Holmes</t>
  </si>
  <si>
    <t>Kim</t>
  </si>
  <si>
    <t>Sharp</t>
  </si>
  <si>
    <t>Warner</t>
  </si>
  <si>
    <t>Phillip</t>
  </si>
  <si>
    <t>Vaughan</t>
  </si>
  <si>
    <t>English</t>
  </si>
  <si>
    <t>Tiffany</t>
  </si>
  <si>
    <t>Jenna</t>
  </si>
  <si>
    <t>Nathaniel</t>
  </si>
  <si>
    <t>Mueller</t>
  </si>
  <si>
    <t>Li</t>
  </si>
  <si>
    <t>Saunders</t>
  </si>
  <si>
    <t>Joel</t>
  </si>
  <si>
    <t>Jamie</t>
  </si>
  <si>
    <t>Porter</t>
  </si>
  <si>
    <t>Calderon</t>
  </si>
  <si>
    <t>Jeremy</t>
  </si>
  <si>
    <t>Jared</t>
  </si>
  <si>
    <t>Mcguire</t>
  </si>
  <si>
    <t>Peter</t>
  </si>
  <si>
    <t>Schaefer</t>
  </si>
  <si>
    <t>Meagan</t>
  </si>
  <si>
    <t>Brandy</t>
  </si>
  <si>
    <t>Madden</t>
  </si>
  <si>
    <t>Dawn</t>
  </si>
  <si>
    <t>Chapman</t>
  </si>
  <si>
    <t>Holden</t>
  </si>
  <si>
    <t>Hickman</t>
  </si>
  <si>
    <t>Melissa</t>
  </si>
  <si>
    <t>Webster</t>
  </si>
  <si>
    <t>Mccall</t>
  </si>
  <si>
    <t>Sara</t>
  </si>
  <si>
    <t>Hull</t>
  </si>
  <si>
    <t>Boyd</t>
  </si>
  <si>
    <t>Jerry</t>
  </si>
  <si>
    <t>Donald</t>
  </si>
  <si>
    <t>Wolfe</t>
  </si>
  <si>
    <t>Ellen</t>
  </si>
  <si>
    <t>Flowers</t>
  </si>
  <si>
    <t>Thompson</t>
  </si>
  <si>
    <t>Mays</t>
  </si>
  <si>
    <t>Pearson</t>
  </si>
  <si>
    <t>Tina</t>
  </si>
  <si>
    <t>Crane</t>
  </si>
  <si>
    <t>Michele</t>
  </si>
  <si>
    <t>Campbell</t>
  </si>
  <si>
    <t>Guerrero</t>
  </si>
  <si>
    <t>Hodge</t>
  </si>
  <si>
    <t>Karla</t>
  </si>
  <si>
    <t>Bennett</t>
  </si>
  <si>
    <t>Moore</t>
  </si>
  <si>
    <t>Sweeney</t>
  </si>
  <si>
    <t>Hicks</t>
  </si>
  <si>
    <t>Brittany</t>
  </si>
  <si>
    <t>Louis</t>
  </si>
  <si>
    <t>Mcdonald</t>
  </si>
  <si>
    <t>Byrd</t>
  </si>
  <si>
    <t>Pacheco</t>
  </si>
  <si>
    <t>Herrera</t>
  </si>
  <si>
    <t>Roberts</t>
  </si>
  <si>
    <t>Figueroa</t>
  </si>
  <si>
    <t>Audrey</t>
  </si>
  <si>
    <t>Carlson</t>
  </si>
  <si>
    <t>Joy</t>
  </si>
  <si>
    <t>Andrews</t>
  </si>
  <si>
    <t>Hughes</t>
  </si>
  <si>
    <t>Theresa</t>
  </si>
  <si>
    <t>Munoz</t>
  </si>
  <si>
    <t>Small</t>
  </si>
  <si>
    <t>Dillon</t>
  </si>
  <si>
    <t>Seth</t>
  </si>
  <si>
    <t>Lawrence</t>
  </si>
  <si>
    <t>Kara</t>
  </si>
  <si>
    <t>Claire</t>
  </si>
  <si>
    <t>Friedman</t>
  </si>
  <si>
    <t>Mcknight</t>
  </si>
  <si>
    <t>Teresa</t>
  </si>
  <si>
    <t>Rose</t>
  </si>
  <si>
    <t>Moyer</t>
  </si>
  <si>
    <t>Meyer</t>
  </si>
  <si>
    <t>Stacy</t>
  </si>
  <si>
    <t>Cardenas</t>
  </si>
  <si>
    <t>Sims</t>
  </si>
  <si>
    <t>Jeffrey</t>
  </si>
  <si>
    <t>Harris</t>
  </si>
  <si>
    <t>Ball</t>
  </si>
  <si>
    <t>Roman</t>
  </si>
  <si>
    <t>Christine</t>
  </si>
  <si>
    <t>Harrison</t>
  </si>
  <si>
    <t>Yolanda</t>
  </si>
  <si>
    <t>Brooks</t>
  </si>
  <si>
    <t>Levi</t>
  </si>
  <si>
    <t>Dean</t>
  </si>
  <si>
    <t>Tony</t>
  </si>
  <si>
    <t>Erica</t>
  </si>
  <si>
    <t>Erik</t>
  </si>
  <si>
    <t>Webb</t>
  </si>
  <si>
    <t>Perkins</t>
  </si>
  <si>
    <t>Bradford</t>
  </si>
  <si>
    <t>Stanley</t>
  </si>
  <si>
    <t>Thornton</t>
  </si>
  <si>
    <t>Timothy</t>
  </si>
  <si>
    <t>Melvin</t>
  </si>
  <si>
    <t>Elliott</t>
  </si>
  <si>
    <t>Rodgers</t>
  </si>
  <si>
    <t>Hines</t>
  </si>
  <si>
    <t>Hensley</t>
  </si>
  <si>
    <t>Everett</t>
  </si>
  <si>
    <t>George</t>
  </si>
  <si>
    <t>Dickson</t>
  </si>
  <si>
    <t>Bernard</t>
  </si>
  <si>
    <t>Holland</t>
  </si>
  <si>
    <t>Angelica</t>
  </si>
  <si>
    <t>Glenn</t>
  </si>
  <si>
    <t>Lucero</t>
  </si>
  <si>
    <t>Chang</t>
  </si>
  <si>
    <t>Hester</t>
  </si>
  <si>
    <t>Murray</t>
  </si>
  <si>
    <t>Williamson</t>
  </si>
  <si>
    <t>Alisha</t>
  </si>
  <si>
    <t>Bobby</t>
  </si>
  <si>
    <t>Lamb</t>
  </si>
  <si>
    <t>Deborah</t>
  </si>
  <si>
    <t>Le</t>
  </si>
  <si>
    <t>Adrienne</t>
  </si>
  <si>
    <t>Choi</t>
  </si>
  <si>
    <t>Patricia</t>
  </si>
  <si>
    <t>Fritz</t>
  </si>
  <si>
    <t>Cannon</t>
  </si>
  <si>
    <t>Darren</t>
  </si>
  <si>
    <t>Rollins</t>
  </si>
  <si>
    <t>Hays</t>
  </si>
  <si>
    <t>Brittney</t>
  </si>
  <si>
    <t>Hahn</t>
  </si>
  <si>
    <t>Patrick</t>
  </si>
  <si>
    <t>Parrish</t>
  </si>
  <si>
    <t>Natalie</t>
  </si>
  <si>
    <t>Fry</t>
  </si>
  <si>
    <t>Harvey</t>
  </si>
  <si>
    <t>Nguyen</t>
  </si>
  <si>
    <t>Terri</t>
  </si>
  <si>
    <t>Marshall</t>
  </si>
  <si>
    <t>Leblanc</t>
  </si>
  <si>
    <t>Mary</t>
  </si>
  <si>
    <t>Shawn</t>
  </si>
  <si>
    <t>Jill</t>
  </si>
  <si>
    <t>Carlos</t>
  </si>
  <si>
    <t>Cortez</t>
  </si>
  <si>
    <t>Sampson</t>
  </si>
  <si>
    <t>Nicholson</t>
  </si>
  <si>
    <t>Klein</t>
  </si>
  <si>
    <t>Cameron</t>
  </si>
  <si>
    <t>Newman</t>
  </si>
  <si>
    <t>Delgado</t>
  </si>
  <si>
    <t>Coffey</t>
  </si>
  <si>
    <t>Tammy</t>
  </si>
  <si>
    <t>Poole</t>
  </si>
  <si>
    <t>Marcus</t>
  </si>
  <si>
    <t>Whitehead</t>
  </si>
  <si>
    <t>Myers</t>
  </si>
  <si>
    <t>Virginia</t>
  </si>
  <si>
    <t>Kristy</t>
  </si>
  <si>
    <t>Peggy</t>
  </si>
  <si>
    <t>Alan</t>
  </si>
  <si>
    <t>Molina</t>
  </si>
  <si>
    <t>Mullins</t>
  </si>
  <si>
    <t>Helen</t>
  </si>
  <si>
    <t>Decker</t>
  </si>
  <si>
    <t>Clayton</t>
  </si>
  <si>
    <t>Bush</t>
  </si>
  <si>
    <t>Pratt</t>
  </si>
  <si>
    <t>Parker</t>
  </si>
  <si>
    <t>Wilkerson</t>
  </si>
  <si>
    <t>Fitzpatrick</t>
  </si>
  <si>
    <t>Sabrina</t>
  </si>
  <si>
    <t>Osborne</t>
  </si>
  <si>
    <t>Kellie</t>
  </si>
  <si>
    <t>Hansen</t>
  </si>
  <si>
    <t>Bell</t>
  </si>
  <si>
    <t>Moran</t>
  </si>
  <si>
    <t>Cobb</t>
  </si>
  <si>
    <t>Olivia</t>
  </si>
  <si>
    <t>Riley</t>
  </si>
  <si>
    <t>Matthews</t>
  </si>
  <si>
    <t>Torres</t>
  </si>
  <si>
    <t>Cheryl</t>
  </si>
  <si>
    <t>Monroe</t>
  </si>
  <si>
    <t>Compton</t>
  </si>
  <si>
    <t>Tamara</t>
  </si>
  <si>
    <t>Barron</t>
  </si>
  <si>
    <t>Tyrone</t>
  </si>
  <si>
    <t>Montoya</t>
  </si>
  <si>
    <t>Baxter</t>
  </si>
  <si>
    <t>Alicia</t>
  </si>
  <si>
    <t>Rowland</t>
  </si>
  <si>
    <t>Billy</t>
  </si>
  <si>
    <t>Pitts</t>
  </si>
  <si>
    <t>Hubbard</t>
  </si>
  <si>
    <t>Jefferson</t>
  </si>
  <si>
    <t>Schwartz</t>
  </si>
  <si>
    <t>Adams</t>
  </si>
  <si>
    <t>Kelsey</t>
  </si>
  <si>
    <t>Frye</t>
  </si>
  <si>
    <t>Marc</t>
  </si>
  <si>
    <t>Angel</t>
  </si>
  <si>
    <t>Traci</t>
  </si>
  <si>
    <t>Reeves</t>
  </si>
  <si>
    <t>Larry</t>
  </si>
  <si>
    <t>Alvarez</t>
  </si>
  <si>
    <t>Sandra</t>
  </si>
  <si>
    <t>Powers</t>
  </si>
  <si>
    <t>Kerr</t>
  </si>
  <si>
    <t>Herman</t>
  </si>
  <si>
    <t>Kathleen</t>
  </si>
  <si>
    <t>Mcclain</t>
  </si>
  <si>
    <t>Cunningham</t>
  </si>
  <si>
    <t>Blackburn</t>
  </si>
  <si>
    <t>Emily</t>
  </si>
  <si>
    <t>Larsen</t>
  </si>
  <si>
    <t>Golden</t>
  </si>
  <si>
    <t>Estrada</t>
  </si>
  <si>
    <t>Jasmine</t>
  </si>
  <si>
    <t>Townsend</t>
  </si>
  <si>
    <t>Barrett</t>
  </si>
  <si>
    <t>Richardson</t>
  </si>
  <si>
    <t>Nathan</t>
  </si>
  <si>
    <t>Rachael</t>
  </si>
  <si>
    <t>Stephenson</t>
  </si>
  <si>
    <t>Isaac</t>
  </si>
  <si>
    <t>Hopkins</t>
  </si>
  <si>
    <t>Elijah</t>
  </si>
  <si>
    <t>Oconnor</t>
  </si>
  <si>
    <t>Barnett</t>
  </si>
  <si>
    <t>Duncan</t>
  </si>
  <si>
    <t>Fleming</t>
  </si>
  <si>
    <t>Franco</t>
  </si>
  <si>
    <t>Krause</t>
  </si>
  <si>
    <t>Bonnie</t>
  </si>
  <si>
    <t>Patterson</t>
  </si>
  <si>
    <t>Jimmy</t>
  </si>
  <si>
    <t>Simmons</t>
  </si>
  <si>
    <t>Cabrera</t>
  </si>
  <si>
    <t>Flores</t>
  </si>
  <si>
    <t>Wood</t>
  </si>
  <si>
    <t>Clarke</t>
  </si>
  <si>
    <t>Tate</t>
  </si>
  <si>
    <t>Ortega</t>
  </si>
  <si>
    <t>Salinas</t>
  </si>
  <si>
    <t>Mckee</t>
  </si>
  <si>
    <t>Krista</t>
  </si>
  <si>
    <t>Deleon</t>
  </si>
  <si>
    <t>Colon</t>
  </si>
  <si>
    <t>Katie</t>
  </si>
  <si>
    <t>Grace</t>
  </si>
  <si>
    <t>Mitchell</t>
  </si>
  <si>
    <t>Sanders</t>
  </si>
  <si>
    <t>Parsons</t>
  </si>
  <si>
    <t>Perry</t>
  </si>
  <si>
    <t>Anne</t>
  </si>
  <si>
    <t>Frazier</t>
  </si>
  <si>
    <t>Chandler</t>
  </si>
  <si>
    <t>Michaela</t>
  </si>
  <si>
    <t>Holt</t>
  </si>
  <si>
    <t>Cross</t>
  </si>
  <si>
    <t>Beck</t>
  </si>
  <si>
    <t>Amber</t>
  </si>
  <si>
    <t>Paige</t>
  </si>
  <si>
    <t>Love</t>
  </si>
  <si>
    <t>Alison</t>
  </si>
  <si>
    <t>Rush</t>
  </si>
  <si>
    <t>Pace</t>
  </si>
  <si>
    <t>Downs</t>
  </si>
  <si>
    <t>Bryan</t>
  </si>
  <si>
    <t>Grant</t>
  </si>
  <si>
    <t>Hayes</t>
  </si>
  <si>
    <t>Wang</t>
  </si>
  <si>
    <t>Davenport</t>
  </si>
  <si>
    <t>Mooney</t>
  </si>
  <si>
    <t>Buchanan</t>
  </si>
  <si>
    <t>Pham</t>
  </si>
  <si>
    <t>Morton</t>
  </si>
  <si>
    <t>Shannon</t>
  </si>
  <si>
    <t>Alexandra</t>
  </si>
  <si>
    <t>Palmer</t>
  </si>
  <si>
    <t>Kristen</t>
  </si>
  <si>
    <t>Kent</t>
  </si>
  <si>
    <t>Baldwin</t>
  </si>
  <si>
    <t>Farley</t>
  </si>
  <si>
    <t>Grimes</t>
  </si>
  <si>
    <t>Tabitha</t>
  </si>
  <si>
    <t>Middleton</t>
  </si>
  <si>
    <t>Hess</t>
  </si>
  <si>
    <t>Harmon</t>
  </si>
  <si>
    <t>Kristi</t>
  </si>
  <si>
    <t>Ruben</t>
  </si>
  <si>
    <t>Solis</t>
  </si>
  <si>
    <t>Morrow</t>
  </si>
  <si>
    <t>Herring</t>
  </si>
  <si>
    <t>Chan</t>
  </si>
  <si>
    <t>Escobar</t>
  </si>
  <si>
    <t>Mcpherson</t>
  </si>
  <si>
    <t>Wells</t>
  </si>
  <si>
    <t>Gina</t>
  </si>
  <si>
    <t>Malone</t>
  </si>
  <si>
    <t>Armstrong</t>
  </si>
  <si>
    <t>Chad</t>
  </si>
  <si>
    <t>Goodwin</t>
  </si>
  <si>
    <t>Higgins</t>
  </si>
  <si>
    <t>Adam</t>
  </si>
  <si>
    <t>Barber</t>
  </si>
  <si>
    <t>Cassidy</t>
  </si>
  <si>
    <t>Miles</t>
  </si>
  <si>
    <t>Diamond</t>
  </si>
  <si>
    <t>Veronica</t>
  </si>
  <si>
    <t>Morrison</t>
  </si>
  <si>
    <t>Katherine</t>
  </si>
  <si>
    <t>Villegas</t>
  </si>
  <si>
    <t>Philip</t>
  </si>
  <si>
    <t>House</t>
  </si>
  <si>
    <t>Donna</t>
  </si>
  <si>
    <t>Marsh</t>
  </si>
  <si>
    <t>Stanton</t>
  </si>
  <si>
    <t>Kline</t>
  </si>
  <si>
    <t>Haley</t>
  </si>
  <si>
    <t>Singleton</t>
  </si>
  <si>
    <t>Chaney</t>
  </si>
  <si>
    <t>Vance</t>
  </si>
  <si>
    <t>Julia</t>
  </si>
  <si>
    <t>Winters</t>
  </si>
  <si>
    <t>Shane</t>
  </si>
  <si>
    <t>Orr</t>
  </si>
  <si>
    <t>Stout</t>
  </si>
  <si>
    <t>Pena</t>
  </si>
  <si>
    <t>Jenny</t>
  </si>
  <si>
    <t>Emma</t>
  </si>
  <si>
    <t>Aaron</t>
  </si>
  <si>
    <t>Mcintosh</t>
  </si>
  <si>
    <t>Steve</t>
  </si>
  <si>
    <t>Lloyd</t>
  </si>
  <si>
    <t>Johnny</t>
  </si>
  <si>
    <t>Abigail</t>
  </si>
  <si>
    <t>Ellison</t>
  </si>
  <si>
    <t>Montgomery</t>
  </si>
  <si>
    <t>Lynn</t>
  </si>
  <si>
    <t>Sonia</t>
  </si>
  <si>
    <t>Ayala</t>
  </si>
  <si>
    <t>Roy</t>
  </si>
  <si>
    <t>Alec</t>
  </si>
  <si>
    <t>Alex</t>
  </si>
  <si>
    <t>Santiago</t>
  </si>
  <si>
    <t>Krueger</t>
  </si>
  <si>
    <t>Randolph</t>
  </si>
  <si>
    <t>Tonya</t>
  </si>
  <si>
    <t>Lin</t>
  </si>
  <si>
    <t>King</t>
  </si>
  <si>
    <t>Javier</t>
  </si>
  <si>
    <t>Norton</t>
  </si>
  <si>
    <t>Antonio</t>
  </si>
  <si>
    <t>Hurst</t>
  </si>
  <si>
    <t>Lindsey</t>
  </si>
  <si>
    <t>Dominic</t>
  </si>
  <si>
    <t>Odonnell</t>
  </si>
  <si>
    <t>Jesse</t>
  </si>
  <si>
    <t>Russo</t>
  </si>
  <si>
    <t>French</t>
  </si>
  <si>
    <t>Mathew</t>
  </si>
  <si>
    <t>Day</t>
  </si>
  <si>
    <t>Velasquez</t>
  </si>
  <si>
    <t>Nielsen</t>
  </si>
  <si>
    <t>Cline</t>
  </si>
  <si>
    <t>Roger</t>
  </si>
  <si>
    <t>Joanna</t>
  </si>
  <si>
    <t>Shaun</t>
  </si>
  <si>
    <t>Duke</t>
  </si>
  <si>
    <t>Vargas</t>
  </si>
  <si>
    <t>Hodges</t>
  </si>
  <si>
    <t>Atkinson</t>
  </si>
  <si>
    <t>Connie</t>
  </si>
  <si>
    <t>Schroeder</t>
  </si>
  <si>
    <t>Carl</t>
  </si>
  <si>
    <t>Blankenship</t>
  </si>
  <si>
    <t>Gail</t>
  </si>
  <si>
    <t>Carpenter</t>
  </si>
  <si>
    <t>Gregg</t>
  </si>
  <si>
    <t>Catherine</t>
  </si>
  <si>
    <t>Cisneros</t>
  </si>
  <si>
    <t>Gloria</t>
  </si>
  <si>
    <t>Wilkins</t>
  </si>
  <si>
    <t>Harold</t>
  </si>
  <si>
    <t>Frederick</t>
  </si>
  <si>
    <t>Hoffman</t>
  </si>
  <si>
    <t>Shields</t>
  </si>
  <si>
    <t>Melton</t>
  </si>
  <si>
    <t>Spencer</t>
  </si>
  <si>
    <t>Kidd</t>
  </si>
  <si>
    <t>Bryce</t>
  </si>
  <si>
    <t>Rivera</t>
  </si>
  <si>
    <t>Wendy</t>
  </si>
  <si>
    <t>Bauer</t>
  </si>
  <si>
    <t>Anita</t>
  </si>
  <si>
    <t>Huerta</t>
  </si>
  <si>
    <t>Ronnie</t>
  </si>
  <si>
    <t>Maddox</t>
  </si>
  <si>
    <t>Costa</t>
  </si>
  <si>
    <t>Clarence</t>
  </si>
  <si>
    <t>Carson</t>
  </si>
  <si>
    <t>Woodard</t>
  </si>
  <si>
    <t>Gilbert</t>
  </si>
  <si>
    <t>Gordon</t>
  </si>
  <si>
    <t>Crawford</t>
  </si>
  <si>
    <t>Kelley</t>
  </si>
  <si>
    <t>Murphy</t>
  </si>
  <si>
    <t>Chelsey</t>
  </si>
  <si>
    <t>Watts</t>
  </si>
  <si>
    <t>Marvin</t>
  </si>
  <si>
    <t>Chris</t>
  </si>
  <si>
    <t>Olson</t>
  </si>
  <si>
    <t>Clinton</t>
  </si>
  <si>
    <t>Archer</t>
  </si>
  <si>
    <t>Singh</t>
  </si>
  <si>
    <t>Walter</t>
  </si>
  <si>
    <t>Mata</t>
  </si>
  <si>
    <t>Bass</t>
  </si>
  <si>
    <t>Luis</t>
  </si>
  <si>
    <t>Zimmerman</t>
  </si>
  <si>
    <t>Ford</t>
  </si>
  <si>
    <t>Hooper</t>
  </si>
  <si>
    <t>Schultz</t>
  </si>
  <si>
    <t>Ortiz</t>
  </si>
  <si>
    <t>Sally</t>
  </si>
  <si>
    <t>Watkins</t>
  </si>
  <si>
    <t>Holder</t>
  </si>
  <si>
    <t>Maureen</t>
  </si>
  <si>
    <t>Juarez</t>
  </si>
  <si>
    <t>Karl</t>
  </si>
  <si>
    <t>Arroyo</t>
  </si>
  <si>
    <t>Marie</t>
  </si>
  <si>
    <t>Kaufman</t>
  </si>
  <si>
    <t>Kylie</t>
  </si>
  <si>
    <t>Daryl</t>
  </si>
  <si>
    <t>Jacobs</t>
  </si>
  <si>
    <t>Pennington</t>
  </si>
  <si>
    <t>Johnathan</t>
  </si>
  <si>
    <t>Juan</t>
  </si>
  <si>
    <t>Jeffery</t>
  </si>
  <si>
    <t>Danny</t>
  </si>
  <si>
    <t>Colleen</t>
  </si>
  <si>
    <t>Camacho</t>
  </si>
  <si>
    <t>Bullock</t>
  </si>
  <si>
    <t>Rangel</t>
  </si>
  <si>
    <t>Shepherd</t>
  </si>
  <si>
    <t>Gates</t>
  </si>
  <si>
    <t>Roth</t>
  </si>
  <si>
    <t>Vazquez</t>
  </si>
  <si>
    <t>Robbins</t>
  </si>
  <si>
    <t>Mcneil</t>
  </si>
  <si>
    <t>Chambers</t>
  </si>
  <si>
    <t>Knox</t>
  </si>
  <si>
    <t>Washington</t>
  </si>
  <si>
    <t>Morse</t>
  </si>
  <si>
    <t>Mendoza</t>
  </si>
  <si>
    <t>Harrell</t>
  </si>
  <si>
    <t>West</t>
  </si>
  <si>
    <t>Buckley</t>
  </si>
  <si>
    <t>Daniels</t>
  </si>
  <si>
    <t>Kirk</t>
  </si>
  <si>
    <t>Dana</t>
  </si>
  <si>
    <t>Walters</t>
  </si>
  <si>
    <t>Rodney</t>
  </si>
  <si>
    <t>Dustin</t>
  </si>
  <si>
    <t>Rojas</t>
  </si>
  <si>
    <t>Vang</t>
  </si>
  <si>
    <t>Weber</t>
  </si>
  <si>
    <t>Derrick</t>
  </si>
  <si>
    <t>Giles</t>
  </si>
  <si>
    <t>York</t>
  </si>
  <si>
    <t>Collier</t>
  </si>
  <si>
    <t>Kenneth</t>
  </si>
  <si>
    <t>Caitlyn</t>
  </si>
  <si>
    <t>Walton</t>
  </si>
  <si>
    <t>Mccarty</t>
  </si>
  <si>
    <t>Gross</t>
  </si>
  <si>
    <t>Kristine</t>
  </si>
  <si>
    <t>Page</t>
  </si>
  <si>
    <t>Reynolds</t>
  </si>
  <si>
    <t>Norman</t>
  </si>
  <si>
    <t>Cummings</t>
  </si>
  <si>
    <t>Courtney</t>
  </si>
  <si>
    <t>Mcfarland</t>
  </si>
  <si>
    <t>Selena</t>
  </si>
  <si>
    <t>Wilkinson</t>
  </si>
  <si>
    <t>Owen</t>
  </si>
  <si>
    <t>Gilmore</t>
  </si>
  <si>
    <t>Patel</t>
  </si>
  <si>
    <t>Ballard</t>
  </si>
  <si>
    <t>Madison</t>
  </si>
  <si>
    <t>Bean</t>
  </si>
  <si>
    <t>Brianna</t>
  </si>
  <si>
    <t>Maxwell</t>
  </si>
  <si>
    <t>Nolan</t>
  </si>
  <si>
    <t>Heidi</t>
  </si>
  <si>
    <t>Clements</t>
  </si>
  <si>
    <t>Hamilton</t>
  </si>
  <si>
    <t>Horne</t>
  </si>
  <si>
    <t>Knight</t>
  </si>
  <si>
    <t>Alyssa</t>
  </si>
  <si>
    <t>Boyle</t>
  </si>
  <si>
    <t>Mario</t>
  </si>
  <si>
    <t>Debbie</t>
  </si>
  <si>
    <t>Greene</t>
  </si>
  <si>
    <t>Hayden</t>
  </si>
  <si>
    <t>Maynard</t>
  </si>
  <si>
    <t>Beth</t>
  </si>
  <si>
    <t>Brennan</t>
  </si>
  <si>
    <t>Peck</t>
  </si>
  <si>
    <t>Rocha</t>
  </si>
  <si>
    <t>Roach</t>
  </si>
  <si>
    <t>Dodson</t>
  </si>
  <si>
    <t>Hardin</t>
  </si>
  <si>
    <t>Oconnell</t>
  </si>
  <si>
    <t>Woodward</t>
  </si>
  <si>
    <t>Caldwell</t>
  </si>
  <si>
    <t>Kaiser</t>
  </si>
  <si>
    <t>Lynch</t>
  </si>
  <si>
    <t>Rios</t>
  </si>
  <si>
    <t>Mercer</t>
  </si>
  <si>
    <t>Pineda</t>
  </si>
  <si>
    <t>Cindy</t>
  </si>
  <si>
    <t>Sheri</t>
  </si>
  <si>
    <t>Bond</t>
  </si>
  <si>
    <t>Glass</t>
  </si>
  <si>
    <t>Hector</t>
  </si>
  <si>
    <t>Hardy</t>
  </si>
  <si>
    <t>Rita</t>
  </si>
  <si>
    <t>Massey</t>
  </si>
  <si>
    <t>Caleb</t>
  </si>
  <si>
    <t>Devon</t>
  </si>
  <si>
    <t>Ochoa</t>
  </si>
  <si>
    <t>Zavala</t>
  </si>
  <si>
    <t>Vicki</t>
  </si>
  <si>
    <t>Janice</t>
  </si>
  <si>
    <t>Savage</t>
  </si>
  <si>
    <t>Campos</t>
  </si>
  <si>
    <t>Guzman</t>
  </si>
  <si>
    <t>Sherry</t>
  </si>
  <si>
    <t>Geoffrey</t>
  </si>
  <si>
    <t>Candice</t>
  </si>
  <si>
    <t>Snyder</t>
  </si>
  <si>
    <t>Connor</t>
  </si>
  <si>
    <t>Madeline</t>
  </si>
  <si>
    <t>Gamble</t>
  </si>
  <si>
    <t>Garner</t>
  </si>
  <si>
    <t>Osborn</t>
  </si>
  <si>
    <t>Yates</t>
  </si>
  <si>
    <t>Galvan</t>
  </si>
  <si>
    <t>Suzanne</t>
  </si>
  <si>
    <t>Fuentes</t>
  </si>
  <si>
    <t>Wiggins</t>
  </si>
  <si>
    <t>Cowan</t>
  </si>
  <si>
    <t>Tanner</t>
  </si>
  <si>
    <t>Wagner</t>
  </si>
  <si>
    <t>Burnett</t>
  </si>
  <si>
    <t>Bradshaw</t>
  </si>
  <si>
    <t>Gerald</t>
  </si>
  <si>
    <t>Meyers</t>
  </si>
  <si>
    <t>Garza</t>
  </si>
  <si>
    <t>Gabrielle</t>
  </si>
  <si>
    <t>Mosley</t>
  </si>
  <si>
    <t>Chase</t>
  </si>
  <si>
    <t>Mahoney</t>
  </si>
  <si>
    <t>Bowman</t>
  </si>
  <si>
    <t>Bowers</t>
  </si>
  <si>
    <t>Robin</t>
  </si>
  <si>
    <t>Huber</t>
  </si>
  <si>
    <t>Mindy</t>
  </si>
  <si>
    <t>Reid</t>
  </si>
  <si>
    <t>Meza</t>
  </si>
  <si>
    <t>Ali</t>
  </si>
  <si>
    <t>Wu</t>
  </si>
  <si>
    <t>Darrell</t>
  </si>
  <si>
    <t>Joann</t>
  </si>
  <si>
    <t>Brent</t>
  </si>
  <si>
    <t>Sandoval</t>
  </si>
  <si>
    <t>Drake</t>
  </si>
  <si>
    <t>Desiree</t>
  </si>
  <si>
    <t>Gillespie</t>
  </si>
  <si>
    <t>Mcbride</t>
  </si>
  <si>
    <t>Sierra</t>
  </si>
  <si>
    <t>Terrance</t>
  </si>
  <si>
    <t>Mathews</t>
  </si>
  <si>
    <t>Patton</t>
  </si>
  <si>
    <t>Meghan</t>
  </si>
  <si>
    <t>Mendez</t>
  </si>
  <si>
    <t>Frank</t>
  </si>
  <si>
    <t>Hood</t>
  </si>
  <si>
    <t>Nichols</t>
  </si>
  <si>
    <t>Spears</t>
  </si>
  <si>
    <t>Jane</t>
  </si>
  <si>
    <t>Payne</t>
  </si>
  <si>
    <t>Solomon</t>
  </si>
  <si>
    <t>Stefanie</t>
  </si>
  <si>
    <t>Barker</t>
  </si>
  <si>
    <t>Andrade</t>
  </si>
  <si>
    <t>Aguirre</t>
  </si>
  <si>
    <t>Wall</t>
  </si>
  <si>
    <t>Gwendolyn</t>
  </si>
  <si>
    <t>Albert</t>
  </si>
  <si>
    <t>Mcclure</t>
  </si>
  <si>
    <t>Tanya</t>
  </si>
  <si>
    <t>Nelson</t>
  </si>
  <si>
    <t>Reilly</t>
  </si>
  <si>
    <t>Chloe</t>
  </si>
  <si>
    <t>Stokes</t>
  </si>
  <si>
    <t>Berger</t>
  </si>
  <si>
    <t>Lyons</t>
  </si>
  <si>
    <t>Key</t>
  </si>
  <si>
    <t>Yu</t>
  </si>
  <si>
    <t>Soto</t>
  </si>
  <si>
    <t>Petersen</t>
  </si>
  <si>
    <t>Morris</t>
  </si>
  <si>
    <t>Butler</t>
  </si>
  <si>
    <t>Roberto</t>
  </si>
  <si>
    <t>Wiley</t>
  </si>
  <si>
    <t>Ruth</t>
  </si>
  <si>
    <t>Bonilla</t>
  </si>
  <si>
    <t>Savannah</t>
  </si>
  <si>
    <t>Chen</t>
  </si>
  <si>
    <t>Murillo</t>
  </si>
  <si>
    <t>Rhodes</t>
  </si>
  <si>
    <t>Lance</t>
  </si>
  <si>
    <t>Forbes</t>
  </si>
  <si>
    <t>Duane</t>
  </si>
  <si>
    <t>Caitlin</t>
  </si>
  <si>
    <t>Dominguez</t>
  </si>
  <si>
    <t>Calvin</t>
  </si>
  <si>
    <t>Mathis</t>
  </si>
  <si>
    <t>Faulkner</t>
  </si>
  <si>
    <t>Cristian</t>
  </si>
  <si>
    <t>Mcintyre</t>
  </si>
  <si>
    <t>Lara</t>
  </si>
  <si>
    <t>Fitzgerald</t>
  </si>
  <si>
    <t>Tran</t>
  </si>
  <si>
    <t>Theodore</t>
  </si>
  <si>
    <t>Jeanne</t>
  </si>
  <si>
    <t>Conway</t>
  </si>
  <si>
    <t>Yoder</t>
  </si>
  <si>
    <t>Jacobson</t>
  </si>
  <si>
    <t>Abbott</t>
  </si>
  <si>
    <t>Schneider</t>
  </si>
  <si>
    <t>Callahan</t>
  </si>
  <si>
    <t>Schmidt</t>
  </si>
  <si>
    <t>Tricia</t>
  </si>
  <si>
    <t>Huynh</t>
  </si>
  <si>
    <t>Ian</t>
  </si>
  <si>
    <t>Arellano</t>
  </si>
  <si>
    <t>Ashlee</t>
  </si>
  <si>
    <t>Kirsten</t>
  </si>
  <si>
    <t>Berg</t>
  </si>
  <si>
    <t>Calhoun</t>
  </si>
  <si>
    <t>Larson</t>
  </si>
  <si>
    <t>Bentley</t>
  </si>
  <si>
    <t>Fields</t>
  </si>
  <si>
    <t>Erika</t>
  </si>
  <si>
    <t>Benitez</t>
  </si>
  <si>
    <t>Joan</t>
  </si>
  <si>
    <t>Randall</t>
  </si>
  <si>
    <t>Kristopher</t>
  </si>
  <si>
    <t>Parks</t>
  </si>
  <si>
    <t>Candace</t>
  </si>
  <si>
    <t>Booth</t>
  </si>
  <si>
    <t>Fowler</t>
  </si>
  <si>
    <t>Mercado</t>
  </si>
  <si>
    <t>Gene</t>
  </si>
  <si>
    <t>Moreno</t>
  </si>
  <si>
    <t>Dunn</t>
  </si>
  <si>
    <t>Charlene</t>
  </si>
  <si>
    <t>Gardner</t>
  </si>
  <si>
    <t>Krystal</t>
  </si>
  <si>
    <t>Weiss</t>
  </si>
  <si>
    <t>Marisa</t>
  </si>
  <si>
    <t>Cory</t>
  </si>
  <si>
    <t>Dawson</t>
  </si>
  <si>
    <t>Wilcox</t>
  </si>
  <si>
    <t>Ware</t>
  </si>
  <si>
    <t>Zuniga</t>
  </si>
  <si>
    <t>Vega</t>
  </si>
  <si>
    <t>Mullen</t>
  </si>
  <si>
    <t>Woods</t>
  </si>
  <si>
    <t>Diaz</t>
  </si>
  <si>
    <t>Braun</t>
  </si>
  <si>
    <t>Prince</t>
  </si>
  <si>
    <t>Skinner</t>
  </si>
  <si>
    <t>Burns</t>
  </si>
  <si>
    <t>Donaldson</t>
  </si>
  <si>
    <t>Judy</t>
  </si>
  <si>
    <t>Lowery</t>
  </si>
  <si>
    <t>Fischer</t>
  </si>
  <si>
    <t>Felicia</t>
  </si>
  <si>
    <t>Levine</t>
  </si>
  <si>
    <t>Martha</t>
  </si>
  <si>
    <t>Knapp</t>
  </si>
  <si>
    <t>Alvarado</t>
  </si>
  <si>
    <t>Sanford</t>
  </si>
  <si>
    <t>Brock</t>
  </si>
  <si>
    <t>Johnston</t>
  </si>
  <si>
    <t>Sparks</t>
  </si>
  <si>
    <t>Mcgrath</t>
  </si>
  <si>
    <t>Regina</t>
  </si>
  <si>
    <t>Alejandra</t>
  </si>
  <si>
    <t>Adriana</t>
  </si>
  <si>
    <t>Wanda</t>
  </si>
  <si>
    <t>Mckay</t>
  </si>
  <si>
    <t>Valenzuela</t>
  </si>
  <si>
    <t>Jack</t>
  </si>
  <si>
    <t>Faith</t>
  </si>
  <si>
    <t>Barrera</t>
  </si>
  <si>
    <t>Kari</t>
  </si>
  <si>
    <t>Olsen</t>
  </si>
  <si>
    <t>Sherman</t>
  </si>
  <si>
    <t>Collin</t>
  </si>
  <si>
    <t>Priscilla</t>
  </si>
  <si>
    <t>Sheryl</t>
  </si>
  <si>
    <t>Fletcher</t>
  </si>
  <si>
    <t>Noble</t>
  </si>
  <si>
    <t>Natasha</t>
  </si>
  <si>
    <t>Kennedy</t>
  </si>
  <si>
    <t>Beltran</t>
  </si>
  <si>
    <t>Huffman</t>
  </si>
  <si>
    <t>Evan</t>
  </si>
  <si>
    <t>Suarez</t>
  </si>
  <si>
    <t>Autumn</t>
  </si>
  <si>
    <t>Lam</t>
  </si>
  <si>
    <t>Melendez</t>
  </si>
  <si>
    <t>Dudley</t>
  </si>
  <si>
    <t>Flynn</t>
  </si>
  <si>
    <t>Dakota</t>
  </si>
  <si>
    <t>Wheeler</t>
  </si>
  <si>
    <t>Shelby</t>
  </si>
  <si>
    <t>Miranda</t>
  </si>
  <si>
    <t>Haynes</t>
  </si>
  <si>
    <t>Summer</t>
  </si>
  <si>
    <t>Mariah</t>
  </si>
  <si>
    <t>Sutton</t>
  </si>
  <si>
    <t>Moses</t>
  </si>
  <si>
    <t>Yvonne</t>
  </si>
  <si>
    <t>Finley</t>
  </si>
  <si>
    <t>Gabriel</t>
  </si>
  <si>
    <t>Velazquez</t>
  </si>
  <si>
    <t>Marcia</t>
  </si>
  <si>
    <t>Erickson</t>
  </si>
  <si>
    <t>Lang</t>
  </si>
  <si>
    <t>Santana</t>
  </si>
  <si>
    <t>Trevino</t>
  </si>
  <si>
    <t>Stone</t>
  </si>
  <si>
    <t>Schmitt</t>
  </si>
  <si>
    <t>Riddle</t>
  </si>
  <si>
    <t>Cristina</t>
  </si>
  <si>
    <t>Rivers</t>
  </si>
  <si>
    <t>Graves</t>
  </si>
  <si>
    <t>Christie</t>
  </si>
  <si>
    <t>Strong</t>
  </si>
  <si>
    <t>Devin</t>
  </si>
  <si>
    <t>Estes</t>
  </si>
  <si>
    <t>Park</t>
  </si>
  <si>
    <t>Gabriela</t>
  </si>
  <si>
    <t>Brady</t>
  </si>
  <si>
    <t>Barton</t>
  </si>
  <si>
    <t>Avila</t>
  </si>
  <si>
    <t>Landry</t>
  </si>
  <si>
    <t>Damon</t>
  </si>
  <si>
    <t>Tracey</t>
  </si>
  <si>
    <t>Blackwell</t>
  </si>
  <si>
    <t>Gould</t>
  </si>
  <si>
    <t>Shah</t>
  </si>
  <si>
    <t>Dale</t>
  </si>
  <si>
    <t>Rivas</t>
  </si>
  <si>
    <t>Mallory</t>
  </si>
  <si>
    <t>Pam</t>
  </si>
  <si>
    <t>Villarreal</t>
  </si>
  <si>
    <t>Meredith</t>
  </si>
  <si>
    <t>Shelia</t>
  </si>
  <si>
    <t>Ana</t>
  </si>
  <si>
    <t>Sosa</t>
  </si>
  <si>
    <t>Mckinney</t>
  </si>
  <si>
    <t>Sullivan</t>
  </si>
  <si>
    <t>Mccormick</t>
  </si>
  <si>
    <t>Combs</t>
  </si>
  <si>
    <t>Bray</t>
  </si>
  <si>
    <t>Cherry</t>
  </si>
  <si>
    <t>Ebony</t>
  </si>
  <si>
    <t>Heath</t>
  </si>
  <si>
    <t>Oscar</t>
  </si>
  <si>
    <t>Jon</t>
  </si>
  <si>
    <t>Bridget</t>
  </si>
  <si>
    <t>Jensen</t>
  </si>
  <si>
    <t>Kristina</t>
  </si>
  <si>
    <t>Jade</t>
  </si>
  <si>
    <t>Jeremiah</t>
  </si>
  <si>
    <t>Carrillo</t>
  </si>
  <si>
    <t>Tapia</t>
  </si>
  <si>
    <t>Francisco</t>
  </si>
  <si>
    <t>Buck</t>
  </si>
  <si>
    <t>Leon</t>
  </si>
  <si>
    <t>Beasley</t>
  </si>
  <si>
    <t>Espinoza</t>
  </si>
  <si>
    <t>Eugene</t>
  </si>
  <si>
    <t>Darin</t>
  </si>
  <si>
    <t>Khan</t>
  </si>
  <si>
    <t>Adkins</t>
  </si>
  <si>
    <t>Cantu</t>
  </si>
  <si>
    <t>Quinn</t>
  </si>
  <si>
    <t>Huang</t>
  </si>
  <si>
    <t>Reese</t>
  </si>
  <si>
    <t>Maurice</t>
  </si>
  <si>
    <t>Silva</t>
  </si>
  <si>
    <t>Miguel</t>
  </si>
  <si>
    <t>Manning</t>
  </si>
  <si>
    <t>Phyllis</t>
  </si>
  <si>
    <t>Ewing</t>
  </si>
  <si>
    <t>Andre</t>
  </si>
  <si>
    <t>Andres</t>
  </si>
  <si>
    <t>Dyer</t>
  </si>
  <si>
    <t>Annette</t>
  </si>
  <si>
    <t>Newton</t>
  </si>
  <si>
    <t>Mann</t>
  </si>
  <si>
    <t>Cheyenne</t>
  </si>
  <si>
    <t>Beard</t>
  </si>
  <si>
    <t>Henson</t>
  </si>
  <si>
    <t>Rich</t>
  </si>
  <si>
    <t>Stevenson</t>
  </si>
  <si>
    <t>Bowen</t>
  </si>
  <si>
    <t>Pugh</t>
  </si>
  <si>
    <t>Carla</t>
  </si>
  <si>
    <t>Jaime</t>
  </si>
  <si>
    <t>Brandi</t>
  </si>
  <si>
    <t>Stark</t>
  </si>
  <si>
    <t>Tristan</t>
  </si>
  <si>
    <t>Burke</t>
  </si>
  <si>
    <t>Oneill</t>
  </si>
  <si>
    <t>Bridges</t>
  </si>
  <si>
    <t>Colton</t>
  </si>
  <si>
    <t>Dwayne</t>
  </si>
  <si>
    <t>Hoover</t>
  </si>
  <si>
    <t>Luke</t>
  </si>
  <si>
    <t>Jarvis</t>
  </si>
  <si>
    <t>Liu</t>
  </si>
  <si>
    <t>Judith</t>
  </si>
  <si>
    <t>Robles</t>
  </si>
  <si>
    <t>Humphrey</t>
  </si>
  <si>
    <t>Joyce</t>
  </si>
  <si>
    <t>Reginald</t>
  </si>
  <si>
    <t>Valentine</t>
  </si>
  <si>
    <t>Ernest</t>
  </si>
  <si>
    <t>Potter</t>
  </si>
  <si>
    <t>Acevedo</t>
  </si>
  <si>
    <t>Merritt</t>
  </si>
  <si>
    <t>Mejia</t>
  </si>
  <si>
    <t>Hogan</t>
  </si>
  <si>
    <t>Sergio</t>
  </si>
  <si>
    <t>Wesley</t>
  </si>
  <si>
    <t>Daisy</t>
  </si>
  <si>
    <t>Rosales</t>
  </si>
  <si>
    <t>Fernandez</t>
  </si>
  <si>
    <t>Carly</t>
  </si>
  <si>
    <t>Mclean</t>
  </si>
  <si>
    <t>Roberta</t>
  </si>
  <si>
    <t>Benton</t>
  </si>
  <si>
    <t>Griffith</t>
  </si>
  <si>
    <t>Moss</t>
  </si>
  <si>
    <t>Jeff</t>
  </si>
  <si>
    <t>Lorraine</t>
  </si>
  <si>
    <t>Underwood</t>
  </si>
  <si>
    <t>Fred</t>
  </si>
  <si>
    <t>Sheppard</t>
  </si>
  <si>
    <t>Riggs</t>
  </si>
  <si>
    <t>Wade</t>
  </si>
  <si>
    <t>Kemp</t>
  </si>
  <si>
    <t>Leach</t>
  </si>
  <si>
    <t>Cassie</t>
  </si>
  <si>
    <t>Avery</t>
  </si>
  <si>
    <t>Nunez</t>
  </si>
  <si>
    <t>Patty</t>
  </si>
  <si>
    <t>Cooke</t>
  </si>
  <si>
    <t>Terrell</t>
  </si>
  <si>
    <t>Short</t>
  </si>
  <si>
    <t>Curry</t>
  </si>
  <si>
    <t>Isabel</t>
  </si>
  <si>
    <t>Elaine</t>
  </si>
  <si>
    <t>Macias</t>
  </si>
  <si>
    <t>Rick</t>
  </si>
  <si>
    <t>Hebert</t>
  </si>
  <si>
    <t>Katelyn</t>
  </si>
  <si>
    <t>Glenda</t>
  </si>
  <si>
    <t>Mercedes</t>
  </si>
  <si>
    <t>Shirley</t>
  </si>
  <si>
    <t>Lawson</t>
  </si>
  <si>
    <t>Christy</t>
  </si>
  <si>
    <t>Donovan</t>
  </si>
  <si>
    <t>Daugherty</t>
  </si>
  <si>
    <t>Kane</t>
  </si>
  <si>
    <t>Barajas</t>
  </si>
  <si>
    <t>Weeks</t>
  </si>
  <si>
    <t>Galloway</t>
  </si>
  <si>
    <t>Bianca</t>
  </si>
  <si>
    <t>Neal</t>
  </si>
  <si>
    <t>Harrington</t>
  </si>
  <si>
    <t>Kerri</t>
  </si>
  <si>
    <t>Briana</t>
  </si>
  <si>
    <t>Good</t>
  </si>
  <si>
    <t>Kristie</t>
  </si>
  <si>
    <t>Gentry</t>
  </si>
  <si>
    <t>Mike</t>
  </si>
  <si>
    <t>Baird</t>
  </si>
  <si>
    <t>Bill</t>
  </si>
  <si>
    <t>Roberson</t>
  </si>
  <si>
    <t>Becker</t>
  </si>
  <si>
    <t>Jonathon</t>
  </si>
  <si>
    <t>Luna</t>
  </si>
  <si>
    <t>Marks</t>
  </si>
  <si>
    <t>Tim</t>
  </si>
  <si>
    <t>Macdonald</t>
  </si>
  <si>
    <t>Jorge</t>
  </si>
  <si>
    <t>Orozco</t>
  </si>
  <si>
    <t>Sophia</t>
  </si>
  <si>
    <t>Harding</t>
  </si>
  <si>
    <t>Wayne</t>
  </si>
  <si>
    <t>Clifford</t>
  </si>
  <si>
    <t>Mcmillan</t>
  </si>
  <si>
    <t>Edwin</t>
  </si>
  <si>
    <t>Andersen</t>
  </si>
  <si>
    <t>Betty</t>
  </si>
  <si>
    <t>Meadows</t>
  </si>
  <si>
    <t>Dalton</t>
  </si>
  <si>
    <t>Norris</t>
  </si>
  <si>
    <t>Copeland</t>
  </si>
  <si>
    <t>Harry</t>
  </si>
  <si>
    <t>Pittman</t>
  </si>
  <si>
    <t>Cathy</t>
  </si>
  <si>
    <t>Mackenzie</t>
  </si>
  <si>
    <t>Caroline</t>
  </si>
  <si>
    <t>Ayers</t>
  </si>
  <si>
    <t>Pollard</t>
  </si>
  <si>
    <t>Jeanette</t>
  </si>
  <si>
    <t>Rosario</t>
  </si>
  <si>
    <t>Gabriella</t>
  </si>
  <si>
    <t>Bob</t>
  </si>
  <si>
    <t>Rasmussen</t>
  </si>
  <si>
    <t>Walls</t>
  </si>
  <si>
    <t>Case</t>
  </si>
  <si>
    <t>Christensen</t>
  </si>
  <si>
    <t>Tracie</t>
  </si>
  <si>
    <t>Gallagher</t>
  </si>
  <si>
    <t>Yvette</t>
  </si>
  <si>
    <t>Nash</t>
  </si>
  <si>
    <t>Vaughn</t>
  </si>
  <si>
    <t>Moon</t>
  </si>
  <si>
    <t>Latoya</t>
  </si>
  <si>
    <t>Dominique</t>
  </si>
  <si>
    <t>Shepard</t>
  </si>
  <si>
    <t>Mia</t>
  </si>
  <si>
    <t>Oneal</t>
  </si>
  <si>
    <t>Davila</t>
  </si>
  <si>
    <t>Marilyn</t>
  </si>
  <si>
    <t>Velez</t>
  </si>
  <si>
    <t>Jody</t>
  </si>
  <si>
    <t>Xavier</t>
  </si>
  <si>
    <t>Richmond</t>
  </si>
  <si>
    <t>Kurt</t>
  </si>
  <si>
    <t>Hurley</t>
  </si>
  <si>
    <t>Angie</t>
  </si>
  <si>
    <t>Evelyn</t>
  </si>
  <si>
    <t>Pedro</t>
  </si>
  <si>
    <t>Johns</t>
  </si>
  <si>
    <t>Haas</t>
  </si>
  <si>
    <t>Trujillo</t>
  </si>
  <si>
    <t>Jay</t>
  </si>
  <si>
    <t>Gaines</t>
  </si>
  <si>
    <t>Alice</t>
  </si>
  <si>
    <t>Karina</t>
  </si>
  <si>
    <t>Fernando</t>
  </si>
  <si>
    <t>Ariel</t>
  </si>
  <si>
    <t>Hobbs</t>
  </si>
  <si>
    <t>Garrison</t>
  </si>
  <si>
    <t>Wolf</t>
  </si>
  <si>
    <t>Livingston</t>
  </si>
  <si>
    <t>Sandy</t>
  </si>
  <si>
    <t>Eddie</t>
  </si>
  <si>
    <t>Brandt</t>
  </si>
  <si>
    <t>Charlotte</t>
  </si>
  <si>
    <t>Kaitlin</t>
  </si>
  <si>
    <t>Frey</t>
  </si>
  <si>
    <t>Branch</t>
  </si>
  <si>
    <t>Bender</t>
  </si>
  <si>
    <t>Hanna</t>
  </si>
  <si>
    <t>Hanson</t>
  </si>
  <si>
    <t>Jillian</t>
  </si>
  <si>
    <t>Aimee</t>
  </si>
  <si>
    <t>Odom</t>
  </si>
  <si>
    <t>Serrano</t>
  </si>
  <si>
    <t>Kramer</t>
  </si>
  <si>
    <t>Brendan</t>
  </si>
  <si>
    <t>Stein</t>
  </si>
  <si>
    <t>Proctor</t>
  </si>
  <si>
    <t>Gill</t>
  </si>
  <si>
    <t>Horn</t>
  </si>
  <si>
    <t>Mayo</t>
  </si>
  <si>
    <t>Briggs</t>
  </si>
  <si>
    <t>Ralph</t>
  </si>
  <si>
    <t xml:space="preserve"> II</t>
  </si>
  <si>
    <t xml:space="preserve"> III</t>
  </si>
  <si>
    <t xml:space="preserve"> IV</t>
  </si>
  <si>
    <t xml:space="preserve">Ann </t>
  </si>
  <si>
    <t xml:space="preserve">Brandon Dickson </t>
  </si>
  <si>
    <t xml:space="preserve">Jose Smith </t>
  </si>
  <si>
    <t xml:space="preserve">Timothy Jenkins </t>
  </si>
  <si>
    <t xml:space="preserve">Frank Franklin </t>
  </si>
  <si>
    <t xml:space="preserve">Charles Lewis </t>
  </si>
  <si>
    <t xml:space="preserve">Richard </t>
  </si>
  <si>
    <t xml:space="preserve">Keith Wheeler </t>
  </si>
  <si>
    <t xml:space="preserve">Amy </t>
  </si>
  <si>
    <t xml:space="preserve">Melissa </t>
  </si>
  <si>
    <t xml:space="preserve">Heather </t>
  </si>
  <si>
    <t xml:space="preserve">Anthony </t>
  </si>
  <si>
    <t xml:space="preserve">Sean </t>
  </si>
  <si>
    <t xml:space="preserve">Alexander </t>
  </si>
  <si>
    <t xml:space="preserve">Kelsey </t>
  </si>
  <si>
    <t xml:space="preserve">Jorge </t>
  </si>
  <si>
    <t xml:space="preserve">Lindsey </t>
  </si>
  <si>
    <t xml:space="preserve">John Rosario </t>
  </si>
  <si>
    <t xml:space="preserve">Chad </t>
  </si>
  <si>
    <t>Username</t>
  </si>
  <si>
    <t>Domain name</t>
  </si>
  <si>
    <t>tinaedwards</t>
  </si>
  <si>
    <t>example.com</t>
  </si>
  <si>
    <t>uhudson</t>
  </si>
  <si>
    <t>example.org</t>
  </si>
  <si>
    <t>rcruz</t>
  </si>
  <si>
    <t>example.net</t>
  </si>
  <si>
    <t>jefferygibson</t>
  </si>
  <si>
    <t>raymond36</t>
  </si>
  <si>
    <t>burgessjason</t>
  </si>
  <si>
    <t>duncanchristine</t>
  </si>
  <si>
    <t>jodiwatts</t>
  </si>
  <si>
    <t>mmills</t>
  </si>
  <si>
    <t>serranoamy</t>
  </si>
  <si>
    <t>mendozachristina</t>
  </si>
  <si>
    <t>zacharyrogers</t>
  </si>
  <si>
    <t>yrhodes</t>
  </si>
  <si>
    <t>andrew75</t>
  </si>
  <si>
    <t>haroldevans</t>
  </si>
  <si>
    <t>williamskim</t>
  </si>
  <si>
    <t>austinalison</t>
  </si>
  <si>
    <t>teresa56</t>
  </si>
  <si>
    <t>melissa39</t>
  </si>
  <si>
    <t>stephen99</t>
  </si>
  <si>
    <t>jlogan</t>
  </si>
  <si>
    <t>karen14</t>
  </si>
  <si>
    <t>sarah59</t>
  </si>
  <si>
    <t>gramos</t>
  </si>
  <si>
    <t>connersusan</t>
  </si>
  <si>
    <t>rsmith</t>
  </si>
  <si>
    <t>dwaynesmith</t>
  </si>
  <si>
    <t>kedwards</t>
  </si>
  <si>
    <t>lbrown</t>
  </si>
  <si>
    <t>lance10</t>
  </si>
  <si>
    <t>danamaldonado</t>
  </si>
  <si>
    <t>richard36</t>
  </si>
  <si>
    <t>michael52</t>
  </si>
  <si>
    <t>cheyennematthews</t>
  </si>
  <si>
    <t>michaelfreeman</t>
  </si>
  <si>
    <t>gschneider</t>
  </si>
  <si>
    <t>kevinhoward</t>
  </si>
  <si>
    <t>jamessusan</t>
  </si>
  <si>
    <t>dmoreno</t>
  </si>
  <si>
    <t>campbellchristopher</t>
  </si>
  <si>
    <t>zthomas</t>
  </si>
  <si>
    <t>tyoung</t>
  </si>
  <si>
    <t>dawnbarnes</t>
  </si>
  <si>
    <t>wsmith</t>
  </si>
  <si>
    <t>charleslopez</t>
  </si>
  <si>
    <t>oyoung</t>
  </si>
  <si>
    <t>tara57</t>
  </si>
  <si>
    <t>amydavis</t>
  </si>
  <si>
    <t>jason75</t>
  </si>
  <si>
    <t>benjaminadkins</t>
  </si>
  <si>
    <t>michaelpeters</t>
  </si>
  <si>
    <t>jo43</t>
  </si>
  <si>
    <t>newmanhenry</t>
  </si>
  <si>
    <t>adamsimmons</t>
  </si>
  <si>
    <t>juanholloway</t>
  </si>
  <si>
    <t>scohen</t>
  </si>
  <si>
    <t>lcortez</t>
  </si>
  <si>
    <t>jackson79</t>
  </si>
  <si>
    <t>uromero</t>
  </si>
  <si>
    <t>julie66</t>
  </si>
  <si>
    <t>owilson</t>
  </si>
  <si>
    <t>rebeccamartinez</t>
  </si>
  <si>
    <t>brianmendez</t>
  </si>
  <si>
    <t>edward86</t>
  </si>
  <si>
    <t>hernandezariana</t>
  </si>
  <si>
    <t>renee71</t>
  </si>
  <si>
    <t>jacobsonalexis</t>
  </si>
  <si>
    <t>dvasquez</t>
  </si>
  <si>
    <t>andrew00</t>
  </si>
  <si>
    <t>scott43</t>
  </si>
  <si>
    <t>cochranmichele</t>
  </si>
  <si>
    <t>candaceflowers</t>
  </si>
  <si>
    <t>anthony68</t>
  </si>
  <si>
    <t>tammy91</t>
  </si>
  <si>
    <t>buchanansteven</t>
  </si>
  <si>
    <t>acostacheryl</t>
  </si>
  <si>
    <t>moonshawn</t>
  </si>
  <si>
    <t>wanda07</t>
  </si>
  <si>
    <t>willie06</t>
  </si>
  <si>
    <t>bensoncrystal</t>
  </si>
  <si>
    <t>fullerdebra</t>
  </si>
  <si>
    <t>michaelbyrd</t>
  </si>
  <si>
    <t>megan35</t>
  </si>
  <si>
    <t>tony41</t>
  </si>
  <si>
    <t>travislindsey</t>
  </si>
  <si>
    <t>awilcox</t>
  </si>
  <si>
    <t>lopezlinda</t>
  </si>
  <si>
    <t>ebrown</t>
  </si>
  <si>
    <t>smithbarbara</t>
  </si>
  <si>
    <t>vgonzalez</t>
  </si>
  <si>
    <t>jamiestevens</t>
  </si>
  <si>
    <t>brandibowman</t>
  </si>
  <si>
    <t>harrisondanielle</t>
  </si>
  <si>
    <t>smithbradley</t>
  </si>
  <si>
    <t>hartjames</t>
  </si>
  <si>
    <t>folson</t>
  </si>
  <si>
    <t>asmith</t>
  </si>
  <si>
    <t>antoniowilkinson</t>
  </si>
  <si>
    <t>cookeric</t>
  </si>
  <si>
    <t>herrerajason</t>
  </si>
  <si>
    <t>robertcannon</t>
  </si>
  <si>
    <t>leslie30</t>
  </si>
  <si>
    <t>mcgeemegan</t>
  </si>
  <si>
    <t>brandongraham</t>
  </si>
  <si>
    <t>stephaniegoodman</t>
  </si>
  <si>
    <t>robertdavis</t>
  </si>
  <si>
    <t>adamswilliam</t>
  </si>
  <si>
    <t>madelinejennings</t>
  </si>
  <si>
    <t>carterjoshua</t>
  </si>
  <si>
    <t>erinrobinson</t>
  </si>
  <si>
    <t>kimberly66</t>
  </si>
  <si>
    <t>robert35</t>
  </si>
  <si>
    <t>wardanne</t>
  </si>
  <si>
    <t>krollins</t>
  </si>
  <si>
    <t>kennethmcdonald</t>
  </si>
  <si>
    <t>wford</t>
  </si>
  <si>
    <t>ylane</t>
  </si>
  <si>
    <t>wadejamie</t>
  </si>
  <si>
    <t>danieldunlap</t>
  </si>
  <si>
    <t>lindsaywebster</t>
  </si>
  <si>
    <t>akelly</t>
  </si>
  <si>
    <t>zboone</t>
  </si>
  <si>
    <t>pereznicole</t>
  </si>
  <si>
    <t>blairmichael</t>
  </si>
  <si>
    <t>huntpatrick</t>
  </si>
  <si>
    <t>ydaugherty</t>
  </si>
  <si>
    <t>daniel53</t>
  </si>
  <si>
    <t>nshields</t>
  </si>
  <si>
    <t>michelebrooks</t>
  </si>
  <si>
    <t>evelynmoore</t>
  </si>
  <si>
    <t>courtney42</t>
  </si>
  <si>
    <t>thomasellis</t>
  </si>
  <si>
    <t>imiles</t>
  </si>
  <si>
    <t>xcardenas</t>
  </si>
  <si>
    <t>roberthuff</t>
  </si>
  <si>
    <t>johnsonandrew</t>
  </si>
  <si>
    <t>epowers</t>
  </si>
  <si>
    <t>brittanyliu</t>
  </si>
  <si>
    <t>ashley13</t>
  </si>
  <si>
    <t>kathryn89</t>
  </si>
  <si>
    <t>xreid</t>
  </si>
  <si>
    <t>jorge96</t>
  </si>
  <si>
    <t>mosleyvictoria</t>
  </si>
  <si>
    <t>ulopez</t>
  </si>
  <si>
    <t>watsongrant</t>
  </si>
  <si>
    <t>robertnixon</t>
  </si>
  <si>
    <t>tphillips</t>
  </si>
  <si>
    <t>flarson</t>
  </si>
  <si>
    <t>nward</t>
  </si>
  <si>
    <t>ddominguez</t>
  </si>
  <si>
    <t>kylereed</t>
  </si>
  <si>
    <t>jenniferhicks</t>
  </si>
  <si>
    <t>alejandro73</t>
  </si>
  <si>
    <t>jamesjones</t>
  </si>
  <si>
    <t>jonespatricia</t>
  </si>
  <si>
    <t>susan90</t>
  </si>
  <si>
    <t>patricia18</t>
  </si>
  <si>
    <t>dustin11</t>
  </si>
  <si>
    <t>jgonzalez</t>
  </si>
  <si>
    <t>sgordon</t>
  </si>
  <si>
    <t>russellbreanna</t>
  </si>
  <si>
    <t>evanslori</t>
  </si>
  <si>
    <t>pwilliamson</t>
  </si>
  <si>
    <t>sanfordcaroline</t>
  </si>
  <si>
    <t>scottjustin</t>
  </si>
  <si>
    <t>brentking</t>
  </si>
  <si>
    <t>colemelissa</t>
  </si>
  <si>
    <t>uwilliams</t>
  </si>
  <si>
    <t>smiththomas</t>
  </si>
  <si>
    <t>charlescannon</t>
  </si>
  <si>
    <t>ymontgomery</t>
  </si>
  <si>
    <t>jennifer96</t>
  </si>
  <si>
    <t>maryparker</t>
  </si>
  <si>
    <t>hmorris</t>
  </si>
  <si>
    <t>thomasanthony</t>
  </si>
  <si>
    <t>iwood</t>
  </si>
  <si>
    <t>sarah38</t>
  </si>
  <si>
    <t>lcaldwell</t>
  </si>
  <si>
    <t>catherinewest</t>
  </si>
  <si>
    <t>samanthalewis</t>
  </si>
  <si>
    <t>ibarramegan</t>
  </si>
  <si>
    <t>qclark</t>
  </si>
  <si>
    <t>mbell</t>
  </si>
  <si>
    <t>thomastheresa</t>
  </si>
  <si>
    <t>aprildavis</t>
  </si>
  <si>
    <t>johnnycardenas</t>
  </si>
  <si>
    <t>brandon21</t>
  </si>
  <si>
    <t>lori36</t>
  </si>
  <si>
    <t>harrisonmichael</t>
  </si>
  <si>
    <t>stephen23</t>
  </si>
  <si>
    <t>fmiller</t>
  </si>
  <si>
    <t>dean19</t>
  </si>
  <si>
    <t>jasmine28</t>
  </si>
  <si>
    <t>butleranthony</t>
  </si>
  <si>
    <t>joel08</t>
  </si>
  <si>
    <t>watkinslaurie</t>
  </si>
  <si>
    <t>angelareynolds</t>
  </si>
  <si>
    <t>patricia29</t>
  </si>
  <si>
    <t>kmoore</t>
  </si>
  <si>
    <t>lewisbrian</t>
  </si>
  <si>
    <t>abbottbrittany</t>
  </si>
  <si>
    <t>nlopez</t>
  </si>
  <si>
    <t>janet62</t>
  </si>
  <si>
    <t>tatemanuel</t>
  </si>
  <si>
    <t>emily75</t>
  </si>
  <si>
    <t>jmartin</t>
  </si>
  <si>
    <t>htaylor</t>
  </si>
  <si>
    <t>austin74</t>
  </si>
  <si>
    <t>acosta</t>
  </si>
  <si>
    <t>scottbrown</t>
  </si>
  <si>
    <t>nicolelove</t>
  </si>
  <si>
    <t>thorntonanthony</t>
  </si>
  <si>
    <t>kristin11</t>
  </si>
  <si>
    <t>kaylagood</t>
  </si>
  <si>
    <t>victorlawson</t>
  </si>
  <si>
    <t>gutierrezscott</t>
  </si>
  <si>
    <t>steelejasmine</t>
  </si>
  <si>
    <t>qwallace</t>
  </si>
  <si>
    <t>lydia63</t>
  </si>
  <si>
    <t>jacksonadam</t>
  </si>
  <si>
    <t>matthewramsey</t>
  </si>
  <si>
    <t>ctownsend</t>
  </si>
  <si>
    <t>travisjohnson</t>
  </si>
  <si>
    <t>barrymark</t>
  </si>
  <si>
    <t>rebecca63</t>
  </si>
  <si>
    <t>michaelparsons</t>
  </si>
  <si>
    <t>anthony93</t>
  </si>
  <si>
    <t>arodriguez</t>
  </si>
  <si>
    <t>michaelrandall</t>
  </si>
  <si>
    <t>kristinavillanueva</t>
  </si>
  <si>
    <t>penatanya</t>
  </si>
  <si>
    <t>nathan10</t>
  </si>
  <si>
    <t>angela33</t>
  </si>
  <si>
    <t>sschroeder</t>
  </si>
  <si>
    <t>david46</t>
  </si>
  <si>
    <t>tracey00</t>
  </si>
  <si>
    <t>thomasmack</t>
  </si>
  <si>
    <t>kayla22</t>
  </si>
  <si>
    <t>gloverchristopher</t>
  </si>
  <si>
    <t>peter39</t>
  </si>
  <si>
    <t>patricia41</t>
  </si>
  <si>
    <t>jessicajackson</t>
  </si>
  <si>
    <t>pbooth</t>
  </si>
  <si>
    <t>burgessgilbert</t>
  </si>
  <si>
    <t>jeremyrobinson</t>
  </si>
  <si>
    <t>nicole56</t>
  </si>
  <si>
    <t>martinezsamantha</t>
  </si>
  <si>
    <t>vhobbs</t>
  </si>
  <si>
    <t>aboyle</t>
  </si>
  <si>
    <t>susanmartin</t>
  </si>
  <si>
    <t>kelsey99</t>
  </si>
  <si>
    <t>iterrell</t>
  </si>
  <si>
    <t>steven22</t>
  </si>
  <si>
    <t>david44</t>
  </si>
  <si>
    <t>frank50</t>
  </si>
  <si>
    <t>jenniferjenkins</t>
  </si>
  <si>
    <t>amandaquinn</t>
  </si>
  <si>
    <t>lyonskristen</t>
  </si>
  <si>
    <t>kennethpatton</t>
  </si>
  <si>
    <t>hudsonclaudia</t>
  </si>
  <si>
    <t>washingtonderrick</t>
  </si>
  <si>
    <t>amy97</t>
  </si>
  <si>
    <t>perezkenneth</t>
  </si>
  <si>
    <t>charlotte43</t>
  </si>
  <si>
    <t>maciaskatelyn</t>
  </si>
  <si>
    <t>maydennis</t>
  </si>
  <si>
    <t>tracyhiggins</t>
  </si>
  <si>
    <t>saraward</t>
  </si>
  <si>
    <t>taylorsamuel</t>
  </si>
  <si>
    <t>rebecca68</t>
  </si>
  <si>
    <t>santiagojanet</t>
  </si>
  <si>
    <t>conniehamilton</t>
  </si>
  <si>
    <t>jonesricky</t>
  </si>
  <si>
    <t>williamsmith</t>
  </si>
  <si>
    <t>schmittevelyn</t>
  </si>
  <si>
    <t>loripena</t>
  </si>
  <si>
    <t>jamesflores</t>
  </si>
  <si>
    <t>garciajennifer</t>
  </si>
  <si>
    <t>gregory88</t>
  </si>
  <si>
    <t>aleonard</t>
  </si>
  <si>
    <t>anthonymorris</t>
  </si>
  <si>
    <t>jeffreymccullough</t>
  </si>
  <si>
    <t>gcollins</t>
  </si>
  <si>
    <t>mark97</t>
  </si>
  <si>
    <t>ralph75</t>
  </si>
  <si>
    <t>smurray</t>
  </si>
  <si>
    <t>acline</t>
  </si>
  <si>
    <t>ymartin</t>
  </si>
  <si>
    <t>williammarquez</t>
  </si>
  <si>
    <t>thomas29</t>
  </si>
  <si>
    <t>melissa88</t>
  </si>
  <si>
    <t>staffordangela</t>
  </si>
  <si>
    <t>jonathan94</t>
  </si>
  <si>
    <t>clarkeregina</t>
  </si>
  <si>
    <t>rbrown</t>
  </si>
  <si>
    <t>zacharybrowning</t>
  </si>
  <si>
    <t>mary53</t>
  </si>
  <si>
    <t>ujones</t>
  </si>
  <si>
    <t>wilkinsonshirley</t>
  </si>
  <si>
    <t>charlesdoyle</t>
  </si>
  <si>
    <t>xreyes</t>
  </si>
  <si>
    <t>fergusonsarah</t>
  </si>
  <si>
    <t>christianwhite</t>
  </si>
  <si>
    <t>robertsonkristine</t>
  </si>
  <si>
    <t>alarson</t>
  </si>
  <si>
    <t>jackiemartin</t>
  </si>
  <si>
    <t>elizabethmorris</t>
  </si>
  <si>
    <t>sshields</t>
  </si>
  <si>
    <t>alex63</t>
  </si>
  <si>
    <t>harnold</t>
  </si>
  <si>
    <t>carlosbrown</t>
  </si>
  <si>
    <t>orasmussen</t>
  </si>
  <si>
    <t>kevinhowell</t>
  </si>
  <si>
    <t>gutierrezchristopher</t>
  </si>
  <si>
    <t>lorimiller</t>
  </si>
  <si>
    <t>welchjoseph</t>
  </si>
  <si>
    <t>johnjohnson</t>
  </si>
  <si>
    <t>ucollins</t>
  </si>
  <si>
    <t>mallory90</t>
  </si>
  <si>
    <t>bprice</t>
  </si>
  <si>
    <t>nicole83</t>
  </si>
  <si>
    <t>lewisseth</t>
  </si>
  <si>
    <t>robertsashley</t>
  </si>
  <si>
    <t>xsmith</t>
  </si>
  <si>
    <t>richardsonbrian</t>
  </si>
  <si>
    <t>hwilliams</t>
  </si>
  <si>
    <t>christopherosborn</t>
  </si>
  <si>
    <t>shirley72</t>
  </si>
  <si>
    <t>nicolemarshall</t>
  </si>
  <si>
    <t>josephmoore</t>
  </si>
  <si>
    <t>virginiajones</t>
  </si>
  <si>
    <t>williamlee</t>
  </si>
  <si>
    <t>beth02</t>
  </si>
  <si>
    <t>jday</t>
  </si>
  <si>
    <t>lawsonjonathan</t>
  </si>
  <si>
    <t>jking</t>
  </si>
  <si>
    <t>joseph81</t>
  </si>
  <si>
    <t>john48</t>
  </si>
  <si>
    <t>christopherhernandez</t>
  </si>
  <si>
    <t>danabaker</t>
  </si>
  <si>
    <t>jamesrodriguez</t>
  </si>
  <si>
    <t>hansonlinda</t>
  </si>
  <si>
    <t>jmorales</t>
  </si>
  <si>
    <t>gmartinez</t>
  </si>
  <si>
    <t>russovalerie</t>
  </si>
  <si>
    <t>allendiaz</t>
  </si>
  <si>
    <t>daisywhite</t>
  </si>
  <si>
    <t>pamela62</t>
  </si>
  <si>
    <t>srivera</t>
  </si>
  <si>
    <t>richmondvictoria</t>
  </si>
  <si>
    <t>nchen</t>
  </si>
  <si>
    <t>andrew68</t>
  </si>
  <si>
    <t>grayalyssa</t>
  </si>
  <si>
    <t>laura08</t>
  </si>
  <si>
    <t>martinezbrandon</t>
  </si>
  <si>
    <t>lestersusan</t>
  </si>
  <si>
    <t>christopherjones</t>
  </si>
  <si>
    <t>briggsanita</t>
  </si>
  <si>
    <t>kenneth71</t>
  </si>
  <si>
    <t>watsonjames</t>
  </si>
  <si>
    <t>ilewis</t>
  </si>
  <si>
    <t>donald09</t>
  </si>
  <si>
    <t>gsanford</t>
  </si>
  <si>
    <t>valerieramsey</t>
  </si>
  <si>
    <t>mhall</t>
  </si>
  <si>
    <t>natashadiaz</t>
  </si>
  <si>
    <t>moralesamber</t>
  </si>
  <si>
    <t>troy84</t>
  </si>
  <si>
    <t>oolson</t>
  </si>
  <si>
    <t>butleralexandra</t>
  </si>
  <si>
    <t>jeffery27</t>
  </si>
  <si>
    <t>shannonyates</t>
  </si>
  <si>
    <t>amybryant</t>
  </si>
  <si>
    <t>sheilamckee</t>
  </si>
  <si>
    <t>ysanchez</t>
  </si>
  <si>
    <t>sullivanemily</t>
  </si>
  <si>
    <t>mark05</t>
  </si>
  <si>
    <t>vanessa23</t>
  </si>
  <si>
    <t>anthony51</t>
  </si>
  <si>
    <t>sheriwilliams</t>
  </si>
  <si>
    <t>paulaunderwood</t>
  </si>
  <si>
    <t>patrickmendez</t>
  </si>
  <si>
    <t>kblack</t>
  </si>
  <si>
    <t>lgross</t>
  </si>
  <si>
    <t>garymarquez</t>
  </si>
  <si>
    <t>lance20</t>
  </si>
  <si>
    <t>stevenshields</t>
  </si>
  <si>
    <t>urussell</t>
  </si>
  <si>
    <t>ritterjoseph</t>
  </si>
  <si>
    <t>megan68</t>
  </si>
  <si>
    <t>gonzalezwilliam</t>
  </si>
  <si>
    <t>williamsdaniel</t>
  </si>
  <si>
    <t>zwilliams</t>
  </si>
  <si>
    <t>jonathan82</t>
  </si>
  <si>
    <t>marc76</t>
  </si>
  <si>
    <t>znguyen</t>
  </si>
  <si>
    <t>tsmith</t>
  </si>
  <si>
    <t>mirandapowell</t>
  </si>
  <si>
    <t>barberdaniel</t>
  </si>
  <si>
    <t>taylorrhonda</t>
  </si>
  <si>
    <t>arthurpeters</t>
  </si>
  <si>
    <t>solisjeffery</t>
  </si>
  <si>
    <t>bsparks</t>
  </si>
  <si>
    <t>igallegos</t>
  </si>
  <si>
    <t>shane25</t>
  </si>
  <si>
    <t>wcooper</t>
  </si>
  <si>
    <t>becky48</t>
  </si>
  <si>
    <t>ffarmer</t>
  </si>
  <si>
    <t>grace76</t>
  </si>
  <si>
    <t>kathleenkelley</t>
  </si>
  <si>
    <t>jeremy12</t>
  </si>
  <si>
    <t>afarrell</t>
  </si>
  <si>
    <t>brian03</t>
  </si>
  <si>
    <t>richardcoffey</t>
  </si>
  <si>
    <t>cassie75</t>
  </si>
  <si>
    <t>ksantiago</t>
  </si>
  <si>
    <t>leah18</t>
  </si>
  <si>
    <t>yatesjustin</t>
  </si>
  <si>
    <t>fhughes</t>
  </si>
  <si>
    <t>karen59</t>
  </si>
  <si>
    <t>idaniels</t>
  </si>
  <si>
    <t>michaelwatkins</t>
  </si>
  <si>
    <t>lauren25</t>
  </si>
  <si>
    <t>luisdickson</t>
  </si>
  <si>
    <t>garciaseth</t>
  </si>
  <si>
    <t>qward</t>
  </si>
  <si>
    <t>kyle09</t>
  </si>
  <si>
    <t>nmontoya</t>
  </si>
  <si>
    <t>cooksheryl</t>
  </si>
  <si>
    <t>margaretbrady</t>
  </si>
  <si>
    <t>uhampton</t>
  </si>
  <si>
    <t>sandersjay</t>
  </si>
  <si>
    <t>cindynewman</t>
  </si>
  <si>
    <t>hayesfrederick</t>
  </si>
  <si>
    <t>ebolton</t>
  </si>
  <si>
    <t>hbrown</t>
  </si>
  <si>
    <t>imarshall</t>
  </si>
  <si>
    <t>weberantonio</t>
  </si>
  <si>
    <t>heathersmith</t>
  </si>
  <si>
    <t>nelsoncarl</t>
  </si>
  <si>
    <t>whuffman</t>
  </si>
  <si>
    <t>watsonmary</t>
  </si>
  <si>
    <t>thomas35</t>
  </si>
  <si>
    <t>meyeraaron</t>
  </si>
  <si>
    <t>barneslynn</t>
  </si>
  <si>
    <t>christinamarquez</t>
  </si>
  <si>
    <t>coleheather</t>
  </si>
  <si>
    <t>brownthomas</t>
  </si>
  <si>
    <t>pricemichael</t>
  </si>
  <si>
    <t>tiffany70</t>
  </si>
  <si>
    <t>ashley17</t>
  </si>
  <si>
    <t>davidmartinez</t>
  </si>
  <si>
    <t>michaelbrown</t>
  </si>
  <si>
    <t>johnyu</t>
  </si>
  <si>
    <t>danielle26</t>
  </si>
  <si>
    <t>heathermoore</t>
  </si>
  <si>
    <t>nicholas88</t>
  </si>
  <si>
    <t>anthony27</t>
  </si>
  <si>
    <t>pittsevelyn</t>
  </si>
  <si>
    <t>epatterson</t>
  </si>
  <si>
    <t>joshua46</t>
  </si>
  <si>
    <t>jonesrussell</t>
  </si>
  <si>
    <t>collinstroy</t>
  </si>
  <si>
    <t>anthonybrown</t>
  </si>
  <si>
    <t>michael44</t>
  </si>
  <si>
    <t>carlafoley</t>
  </si>
  <si>
    <t>brownhoward</t>
  </si>
  <si>
    <t>khammond</t>
  </si>
  <si>
    <t>efoster</t>
  </si>
  <si>
    <t>ballen</t>
  </si>
  <si>
    <t>wileykevin</t>
  </si>
  <si>
    <t>christine38</t>
  </si>
  <si>
    <t>daybarbara</t>
  </si>
  <si>
    <t>lance99</t>
  </si>
  <si>
    <t>udouglas</t>
  </si>
  <si>
    <t>juliafoster</t>
  </si>
  <si>
    <t>brownnicholas</t>
  </si>
  <si>
    <t>michaelmerritt</t>
  </si>
  <si>
    <t>tylerbeard</t>
  </si>
  <si>
    <t>angela54</t>
  </si>
  <si>
    <t>debra65</t>
  </si>
  <si>
    <t>christopher67</t>
  </si>
  <si>
    <t>scott20</t>
  </si>
  <si>
    <t>paulsalazar</t>
  </si>
  <si>
    <t>matthew70</t>
  </si>
  <si>
    <t>sarah97</t>
  </si>
  <si>
    <t>yadams</t>
  </si>
  <si>
    <t>davislinda</t>
  </si>
  <si>
    <t>nicole24</t>
  </si>
  <si>
    <t>dixonhailey</t>
  </si>
  <si>
    <t>hgraham</t>
  </si>
  <si>
    <t>wpowell</t>
  </si>
  <si>
    <t>jamiekelley</t>
  </si>
  <si>
    <t>curtiscameron</t>
  </si>
  <si>
    <t>jeremy07</t>
  </si>
  <si>
    <t>berrydonna</t>
  </si>
  <si>
    <t>stacy69</t>
  </si>
  <si>
    <t>ebaxter</t>
  </si>
  <si>
    <t>mclaughlinbrooke</t>
  </si>
  <si>
    <t>annettefry</t>
  </si>
  <si>
    <t>bharrison</t>
  </si>
  <si>
    <t>mooremichael</t>
  </si>
  <si>
    <t>walter02</t>
  </si>
  <si>
    <t>colingreen</t>
  </si>
  <si>
    <t>kennethluna</t>
  </si>
  <si>
    <t>lthompson</t>
  </si>
  <si>
    <t>lynchjessica</t>
  </si>
  <si>
    <t>jefferybuchanan</t>
  </si>
  <si>
    <t>amy14</t>
  </si>
  <si>
    <t>tamara12</t>
  </si>
  <si>
    <t>robert24</t>
  </si>
  <si>
    <t>william41</t>
  </si>
  <si>
    <t>ahall</t>
  </si>
  <si>
    <t>veaton</t>
  </si>
  <si>
    <t>zwebb</t>
  </si>
  <si>
    <t>johnstonlaura</t>
  </si>
  <si>
    <t>rojasbruce</t>
  </si>
  <si>
    <t>barnetttravis</t>
  </si>
  <si>
    <t>jacksonmonique</t>
  </si>
  <si>
    <t>mjackson</t>
  </si>
  <si>
    <t>mrobinson</t>
  </si>
  <si>
    <t>haleylinda</t>
  </si>
  <si>
    <t>lori54</t>
  </si>
  <si>
    <t>schultzbrian</t>
  </si>
  <si>
    <t>brittany27</t>
  </si>
  <si>
    <t>coreyjohnson</t>
  </si>
  <si>
    <t>gonzalezandrea</t>
  </si>
  <si>
    <t>hoffmandanielle</t>
  </si>
  <si>
    <t>rwillis</t>
  </si>
  <si>
    <t>hperez</t>
  </si>
  <si>
    <t>maldonadochristine</t>
  </si>
  <si>
    <t>higginsjulia</t>
  </si>
  <si>
    <t>sbailey</t>
  </si>
  <si>
    <t>ashley99</t>
  </si>
  <si>
    <t>whitesamantha</t>
  </si>
  <si>
    <t>oharding</t>
  </si>
  <si>
    <t>mmatthews</t>
  </si>
  <si>
    <t>lisabaker</t>
  </si>
  <si>
    <t>ayersholly</t>
  </si>
  <si>
    <t>rhorton</t>
  </si>
  <si>
    <t>dherring</t>
  </si>
  <si>
    <t>warnermark</t>
  </si>
  <si>
    <t>suzanne98</t>
  </si>
  <si>
    <t>eugenereese</t>
  </si>
  <si>
    <t>henry57</t>
  </si>
  <si>
    <t>crobinson</t>
  </si>
  <si>
    <t>earl75</t>
  </si>
  <si>
    <t>michael77</t>
  </si>
  <si>
    <t>ricetammy</t>
  </si>
  <si>
    <t>michaelmendez</t>
  </si>
  <si>
    <t>mendozahector</t>
  </si>
  <si>
    <t>vreed</t>
  </si>
  <si>
    <t>jefferycrawford</t>
  </si>
  <si>
    <t>frankjones</t>
  </si>
  <si>
    <t>daniel62</t>
  </si>
  <si>
    <t>rgutierrez</t>
  </si>
  <si>
    <t>gregorywashington</t>
  </si>
  <si>
    <t>wattsgary</t>
  </si>
  <si>
    <t>autumnlee</t>
  </si>
  <si>
    <t>mariareynolds</t>
  </si>
  <si>
    <t>erin86</t>
  </si>
  <si>
    <t>william47</t>
  </si>
  <si>
    <t>scottamanda</t>
  </si>
  <si>
    <t>carsonkayla</t>
  </si>
  <si>
    <t>hpayne</t>
  </si>
  <si>
    <t>william66</t>
  </si>
  <si>
    <t>anacain</t>
  </si>
  <si>
    <t>ryanedwards</t>
  </si>
  <si>
    <t>tnorman</t>
  </si>
  <si>
    <t>erin52</t>
  </si>
  <si>
    <t>curtisbrown</t>
  </si>
  <si>
    <t>nancy49</t>
  </si>
  <si>
    <t>kcollins</t>
  </si>
  <si>
    <t>kwarner</t>
  </si>
  <si>
    <t>lucas23</t>
  </si>
  <si>
    <t>yevans</t>
  </si>
  <si>
    <t>wflores</t>
  </si>
  <si>
    <t>pmacias</t>
  </si>
  <si>
    <t>brandon20</t>
  </si>
  <si>
    <t>chaseknight</t>
  </si>
  <si>
    <t>abigaillewis</t>
  </si>
  <si>
    <t>tamara91</t>
  </si>
  <si>
    <t>bgibson</t>
  </si>
  <si>
    <t>paulwalsh</t>
  </si>
  <si>
    <t>millerphilip</t>
  </si>
  <si>
    <t>bjohnson</t>
  </si>
  <si>
    <t>lindsey99</t>
  </si>
  <si>
    <t>lesliedickerson</t>
  </si>
  <si>
    <t>austin78</t>
  </si>
  <si>
    <t>davidwilliams</t>
  </si>
  <si>
    <t>brendacollins</t>
  </si>
  <si>
    <t>jeffreyrivera</t>
  </si>
  <si>
    <t>alittle</t>
  </si>
  <si>
    <t>elizabeth18</t>
  </si>
  <si>
    <t>rharper</t>
  </si>
  <si>
    <t>jolson</t>
  </si>
  <si>
    <t>theresa74</t>
  </si>
  <si>
    <t>murphychristine</t>
  </si>
  <si>
    <t>qlittle</t>
  </si>
  <si>
    <t>iburke</t>
  </si>
  <si>
    <t>josephmaxwell</t>
  </si>
  <si>
    <t>nicole73</t>
  </si>
  <si>
    <t>lewisronald</t>
  </si>
  <si>
    <t>lori94</t>
  </si>
  <si>
    <t>davidburns</t>
  </si>
  <si>
    <t>michael15</t>
  </si>
  <si>
    <t>smithtyler</t>
  </si>
  <si>
    <t>khowe</t>
  </si>
  <si>
    <t>ruth75</t>
  </si>
  <si>
    <t>nreed</t>
  </si>
  <si>
    <t>qrobinson</t>
  </si>
  <si>
    <t>hgarrison</t>
  </si>
  <si>
    <t>martincatherine</t>
  </si>
  <si>
    <t>brittanyyoung</t>
  </si>
  <si>
    <t>benjamin91</t>
  </si>
  <si>
    <t>colemantodd</t>
  </si>
  <si>
    <t>kylevalencia</t>
  </si>
  <si>
    <t>reynoldskelsey</t>
  </si>
  <si>
    <t>jimenezyolanda</t>
  </si>
  <si>
    <t>samuelbarnes</t>
  </si>
  <si>
    <t>qsanders</t>
  </si>
  <si>
    <t>bbeard</t>
  </si>
  <si>
    <t>kendra86</t>
  </si>
  <si>
    <t>edwardsmatthew</t>
  </si>
  <si>
    <t>kaylarice</t>
  </si>
  <si>
    <t>christinewood</t>
  </si>
  <si>
    <t>kimberlymay</t>
  </si>
  <si>
    <t>zbell</t>
  </si>
  <si>
    <t>desiree98</t>
  </si>
  <si>
    <t>kimberly93</t>
  </si>
  <si>
    <t>amber69</t>
  </si>
  <si>
    <t>dhinton</t>
  </si>
  <si>
    <t>blakejoyce</t>
  </si>
  <si>
    <t>wmichael</t>
  </si>
  <si>
    <t>matthew16</t>
  </si>
  <si>
    <t>timothy71</t>
  </si>
  <si>
    <t>andrew73</t>
  </si>
  <si>
    <t>qstrickland</t>
  </si>
  <si>
    <t>lisa77</t>
  </si>
  <si>
    <t>jason38</t>
  </si>
  <si>
    <t>richard18</t>
  </si>
  <si>
    <t>williamswilliam</t>
  </si>
  <si>
    <t>joshuasloan</t>
  </si>
  <si>
    <t>nbrooks</t>
  </si>
  <si>
    <t>jeremy89</t>
  </si>
  <si>
    <t>ebass</t>
  </si>
  <si>
    <t>patricia54</t>
  </si>
  <si>
    <t>juanlogan</t>
  </si>
  <si>
    <t>michael40</t>
  </si>
  <si>
    <t>kathyrodriguez</t>
  </si>
  <si>
    <t>marco12</t>
  </si>
  <si>
    <t>raymondwatkins</t>
  </si>
  <si>
    <t>alexander13</t>
  </si>
  <si>
    <t>jamesbrown</t>
  </si>
  <si>
    <t>catherinefields</t>
  </si>
  <si>
    <t>henrywebb</t>
  </si>
  <si>
    <t>walter56</t>
  </si>
  <si>
    <t>roachdaniel</t>
  </si>
  <si>
    <t>taylorglenda</t>
  </si>
  <si>
    <t>hendrixchristopher</t>
  </si>
  <si>
    <t>lmoreno</t>
  </si>
  <si>
    <t>robertwilliams</t>
  </si>
  <si>
    <t>jmunoz</t>
  </si>
  <si>
    <t>tiffanybrown</t>
  </si>
  <si>
    <t>wintersjulie</t>
  </si>
  <si>
    <t>jeffreymurray</t>
  </si>
  <si>
    <t>thomas59</t>
  </si>
  <si>
    <t>patrickswanson</t>
  </si>
  <si>
    <t>qgraves</t>
  </si>
  <si>
    <t>fbryan</t>
  </si>
  <si>
    <t>amber48</t>
  </si>
  <si>
    <t>marvinallen</t>
  </si>
  <si>
    <t>angelataylor</t>
  </si>
  <si>
    <t>stanleykelly</t>
  </si>
  <si>
    <t>robertbarker</t>
  </si>
  <si>
    <t>erinjones</t>
  </si>
  <si>
    <t>vjones</t>
  </si>
  <si>
    <t>browndenise</t>
  </si>
  <si>
    <t>kwheeler</t>
  </si>
  <si>
    <t>kvargas</t>
  </si>
  <si>
    <t>frankhall</t>
  </si>
  <si>
    <t>dchung</t>
  </si>
  <si>
    <t>william02</t>
  </si>
  <si>
    <t>santiagorebecca</t>
  </si>
  <si>
    <t>pmeadows</t>
  </si>
  <si>
    <t>ruiztracy</t>
  </si>
  <si>
    <t>christinabecker</t>
  </si>
  <si>
    <t>woodabigail</t>
  </si>
  <si>
    <t>dominique34</t>
  </si>
  <si>
    <t>katherineklein</t>
  </si>
  <si>
    <t>moranrobert</t>
  </si>
  <si>
    <t>isaiah27</t>
  </si>
  <si>
    <t>mirandavaldez</t>
  </si>
  <si>
    <t>johnhumphrey</t>
  </si>
  <si>
    <t>bcurry</t>
  </si>
  <si>
    <t>cmckinney</t>
  </si>
  <si>
    <t>jessica29</t>
  </si>
  <si>
    <t>jeff15</t>
  </si>
  <si>
    <t>lbaker</t>
  </si>
  <si>
    <t>rebecca59</t>
  </si>
  <si>
    <t>olsencraig</t>
  </si>
  <si>
    <t>fdean</t>
  </si>
  <si>
    <t>kristen46</t>
  </si>
  <si>
    <t>alejandromorrison</t>
  </si>
  <si>
    <t>jbrown</t>
  </si>
  <si>
    <t>collinsamy</t>
  </si>
  <si>
    <t>ymendoza</t>
  </si>
  <si>
    <t>robert97</t>
  </si>
  <si>
    <t>karen05</t>
  </si>
  <si>
    <t>burnsjohn</t>
  </si>
  <si>
    <t>ohatfield</t>
  </si>
  <si>
    <t>madeline73</t>
  </si>
  <si>
    <t>renee16</t>
  </si>
  <si>
    <t>vmiller</t>
  </si>
  <si>
    <t>brettmoore</t>
  </si>
  <si>
    <t>melinda22</t>
  </si>
  <si>
    <t>derek73</t>
  </si>
  <si>
    <t>rodney66</t>
  </si>
  <si>
    <t>phale</t>
  </si>
  <si>
    <t>benjaminjacob</t>
  </si>
  <si>
    <t>davismichelle</t>
  </si>
  <si>
    <t>simonbrianna</t>
  </si>
  <si>
    <t>smartinez</t>
  </si>
  <si>
    <t>jacqueline94</t>
  </si>
  <si>
    <t>joshuatucker</t>
  </si>
  <si>
    <t>randallkendra</t>
  </si>
  <si>
    <t>coreywheeler</t>
  </si>
  <si>
    <t>victoriathomas</t>
  </si>
  <si>
    <t>christyhodge</t>
  </si>
  <si>
    <t>bakeramanda</t>
  </si>
  <si>
    <t>maldonadorandall</t>
  </si>
  <si>
    <t>zachary18</t>
  </si>
  <si>
    <t>xperkins</t>
  </si>
  <si>
    <t>ndoyle</t>
  </si>
  <si>
    <t>brian81</t>
  </si>
  <si>
    <t>denise90</t>
  </si>
  <si>
    <t>derrickhansen</t>
  </si>
  <si>
    <t>lopezpatricia</t>
  </si>
  <si>
    <t>zchurch</t>
  </si>
  <si>
    <t>jonesashley</t>
  </si>
  <si>
    <t>catherine08</t>
  </si>
  <si>
    <t>holly28</t>
  </si>
  <si>
    <t>duane59</t>
  </si>
  <si>
    <t>speterson</t>
  </si>
  <si>
    <t>gutierrezdustin</t>
  </si>
  <si>
    <t>chenderson</t>
  </si>
  <si>
    <t>ceaton</t>
  </si>
  <si>
    <t>kaitlindyer</t>
  </si>
  <si>
    <t>werickson</t>
  </si>
  <si>
    <t>mendezkatie</t>
  </si>
  <si>
    <t>karenfoley</t>
  </si>
  <si>
    <t>jameseric</t>
  </si>
  <si>
    <t>adammyers</t>
  </si>
  <si>
    <t>taylorjulia</t>
  </si>
  <si>
    <t>smcdowell</t>
  </si>
  <si>
    <t>heather75</t>
  </si>
  <si>
    <t>piercestephanie</t>
  </si>
  <si>
    <t>justinvaughan</t>
  </si>
  <si>
    <t>gabriel61</t>
  </si>
  <si>
    <t>cheryl87</t>
  </si>
  <si>
    <t>jennifer71</t>
  </si>
  <si>
    <t>smartin</t>
  </si>
  <si>
    <t>walkertyler</t>
  </si>
  <si>
    <t>xperry</t>
  </si>
  <si>
    <t>johnsonvickie</t>
  </si>
  <si>
    <t>davidaguilar</t>
  </si>
  <si>
    <t>dustin36</t>
  </si>
  <si>
    <t>rvazquez</t>
  </si>
  <si>
    <t>alisontaylor</t>
  </si>
  <si>
    <t>juliafloyd</t>
  </si>
  <si>
    <t>andrew52</t>
  </si>
  <si>
    <t>shirley80</t>
  </si>
  <si>
    <t>eric89</t>
  </si>
  <si>
    <t>rodriguezandrew</t>
  </si>
  <si>
    <t>carrolljoseph</t>
  </si>
  <si>
    <t>dustinwhite</t>
  </si>
  <si>
    <t>pattersonmark</t>
  </si>
  <si>
    <t>kathrynfields</t>
  </si>
  <si>
    <t>cburch</t>
  </si>
  <si>
    <t>nglenn</t>
  </si>
  <si>
    <t>iharrison</t>
  </si>
  <si>
    <t>wendywilkinson</t>
  </si>
  <si>
    <t>reevesnancy</t>
  </si>
  <si>
    <t>burtonerik</t>
  </si>
  <si>
    <t>qhansen</t>
  </si>
  <si>
    <t>pattersonlindsey</t>
  </si>
  <si>
    <t>rebecca97</t>
  </si>
  <si>
    <t>anita92</t>
  </si>
  <si>
    <t>lukerowe</t>
  </si>
  <si>
    <t>smithmadison</t>
  </si>
  <si>
    <t>nguyendavid</t>
  </si>
  <si>
    <t>vhoffman</t>
  </si>
  <si>
    <t>markwhite</t>
  </si>
  <si>
    <t>michaelfigueroa</t>
  </si>
  <si>
    <t>davidkhan</t>
  </si>
  <si>
    <t>jessicalopez</t>
  </si>
  <si>
    <t>adiaz</t>
  </si>
  <si>
    <t>colemanterry</t>
  </si>
  <si>
    <t>rhamilton</t>
  </si>
  <si>
    <t>ajones</t>
  </si>
  <si>
    <t>khanbrian</t>
  </si>
  <si>
    <t>todd00</t>
  </si>
  <si>
    <t>hernandezmichael</t>
  </si>
  <si>
    <t>gjohnson</t>
  </si>
  <si>
    <t>sdalton</t>
  </si>
  <si>
    <t>james60</t>
  </si>
  <si>
    <t>smithdrew</t>
  </si>
  <si>
    <t>woodsmelissa</t>
  </si>
  <si>
    <t>ashley21</t>
  </si>
  <si>
    <t>moralesjorge</t>
  </si>
  <si>
    <t>xroberts</t>
  </si>
  <si>
    <t>iwhite</t>
  </si>
  <si>
    <t>bchavez</t>
  </si>
  <si>
    <t>eileen16</t>
  </si>
  <si>
    <t>marcus69</t>
  </si>
  <si>
    <t>davisjustin</t>
  </si>
  <si>
    <t>hbennett</t>
  </si>
  <si>
    <t>williamsstephen</t>
  </si>
  <si>
    <t>lcooper</t>
  </si>
  <si>
    <t>callahanmelissa</t>
  </si>
  <si>
    <t>candace45</t>
  </si>
  <si>
    <t>batesmegan</t>
  </si>
  <si>
    <t>matthewwolf</t>
  </si>
  <si>
    <t>andrewmathis</t>
  </si>
  <si>
    <t>christopherbenson</t>
  </si>
  <si>
    <t>zthornton</t>
  </si>
  <si>
    <t>nathaniel51</t>
  </si>
  <si>
    <t>mlee</t>
  </si>
  <si>
    <t>heidi45</t>
  </si>
  <si>
    <t>jennifertrujillo</t>
  </si>
  <si>
    <t>cory31</t>
  </si>
  <si>
    <t>dstewart</t>
  </si>
  <si>
    <t>lbell</t>
  </si>
  <si>
    <t>armstrongkaren</t>
  </si>
  <si>
    <t>murraytammy</t>
  </si>
  <si>
    <t>christopher19</t>
  </si>
  <si>
    <t>jameslewis</t>
  </si>
  <si>
    <t>jennifermyers</t>
  </si>
  <si>
    <t>hhampton</t>
  </si>
  <si>
    <t>qrodriguez</t>
  </si>
  <si>
    <t>gilldebra</t>
  </si>
  <si>
    <t>rodriguezmatthew</t>
  </si>
  <si>
    <t>sotothomas</t>
  </si>
  <si>
    <t>igonzalez</t>
  </si>
  <si>
    <t>bgarcia</t>
  </si>
  <si>
    <t>gvaughn</t>
  </si>
  <si>
    <t>deanjackson</t>
  </si>
  <si>
    <t>feliciajones</t>
  </si>
  <si>
    <t>ibarraaustin</t>
  </si>
  <si>
    <t>collinspaul</t>
  </si>
  <si>
    <t>martintracy</t>
  </si>
  <si>
    <t>ericareed</t>
  </si>
  <si>
    <t>nsmith</t>
  </si>
  <si>
    <t>robertsilva</t>
  </si>
  <si>
    <t>michael32</t>
  </si>
  <si>
    <t>derek42</t>
  </si>
  <si>
    <t>mary85</t>
  </si>
  <si>
    <t>elizabeth20</t>
  </si>
  <si>
    <t>sklein</t>
  </si>
  <si>
    <t>lebrittany</t>
  </si>
  <si>
    <t>michellemoody</t>
  </si>
  <si>
    <t>ejames</t>
  </si>
  <si>
    <t>ejones</t>
  </si>
  <si>
    <t>bweber</t>
  </si>
  <si>
    <t>marissamartinez</t>
  </si>
  <si>
    <t>vbowen</t>
  </si>
  <si>
    <t>umontgomery</t>
  </si>
  <si>
    <t>maureen73</t>
  </si>
  <si>
    <t>ohahn</t>
  </si>
  <si>
    <t>tinawells</t>
  </si>
  <si>
    <t>sdunn</t>
  </si>
  <si>
    <t>wagnergerald</t>
  </si>
  <si>
    <t>jorge50</t>
  </si>
  <si>
    <t>angelaharmon</t>
  </si>
  <si>
    <t>nguyenanthony</t>
  </si>
  <si>
    <t>jonesrobin</t>
  </si>
  <si>
    <t>qgutierrez</t>
  </si>
  <si>
    <t>jeremy28</t>
  </si>
  <si>
    <t>emily80</t>
  </si>
  <si>
    <t>parkerfrank</t>
  </si>
  <si>
    <t>erussell</t>
  </si>
  <si>
    <t>anthonygriffin</t>
  </si>
  <si>
    <t>nicolecarter</t>
  </si>
  <si>
    <t>lawrencebarron</t>
  </si>
  <si>
    <t>wallen</t>
  </si>
  <si>
    <t>stevencurry</t>
  </si>
  <si>
    <t>anthonywells</t>
  </si>
  <si>
    <t>cscott</t>
  </si>
  <si>
    <t>rlawrence</t>
  </si>
  <si>
    <t>tonyacrawford</t>
  </si>
  <si>
    <t>wstevens</t>
  </si>
  <si>
    <t>kelleygarrett</t>
  </si>
  <si>
    <t>hilljamie</t>
  </si>
  <si>
    <t>chase53</t>
  </si>
  <si>
    <t>sarah27</t>
  </si>
  <si>
    <t>vblack</t>
  </si>
  <si>
    <t>shirleykidd</t>
  </si>
  <si>
    <t>stanley42</t>
  </si>
  <si>
    <t>reedcole</t>
  </si>
  <si>
    <t>rlee</t>
  </si>
  <si>
    <t>barnettwilliam</t>
  </si>
  <si>
    <t>brownchristopher</t>
  </si>
  <si>
    <t>mitchellcynthia</t>
  </si>
  <si>
    <t>donna61</t>
  </si>
  <si>
    <t>morasarah</t>
  </si>
  <si>
    <t>wilsonpatricia</t>
  </si>
  <si>
    <t>jacquelinecastillo</t>
  </si>
  <si>
    <t>hughescesar</t>
  </si>
  <si>
    <t>nicoleanderson</t>
  </si>
  <si>
    <t>kennetholson</t>
  </si>
  <si>
    <t>bsalinas</t>
  </si>
  <si>
    <t>bruce09</t>
  </si>
  <si>
    <t>wellsanthony</t>
  </si>
  <si>
    <t>awood</t>
  </si>
  <si>
    <t>rpatel</t>
  </si>
  <si>
    <t>reginavargas</t>
  </si>
  <si>
    <t>jenniferlawson</t>
  </si>
  <si>
    <t>james94</t>
  </si>
  <si>
    <t>jaimetaylor</t>
  </si>
  <si>
    <t>janiceprice</t>
  </si>
  <si>
    <t>josephroy</t>
  </si>
  <si>
    <t>kim63</t>
  </si>
  <si>
    <t>bmccarthy</t>
  </si>
  <si>
    <t>rossdonna</t>
  </si>
  <si>
    <t>rhardy</t>
  </si>
  <si>
    <t>davidbanks</t>
  </si>
  <si>
    <t>kathleen57</t>
  </si>
  <si>
    <t>stephensondaisy</t>
  </si>
  <si>
    <t>wilkinsoncarolyn</t>
  </si>
  <si>
    <t>wilkinsonjeffrey</t>
  </si>
  <si>
    <t>stephanie16</t>
  </si>
  <si>
    <t>erin13</t>
  </si>
  <si>
    <t>michaeljacobs</t>
  </si>
  <si>
    <t>kimberly76</t>
  </si>
  <si>
    <t>sara34</t>
  </si>
  <si>
    <t>wongjames</t>
  </si>
  <si>
    <t>tina11</t>
  </si>
  <si>
    <t>othompson</t>
  </si>
  <si>
    <t>hannajohn</t>
  </si>
  <si>
    <t>bergermichael</t>
  </si>
  <si>
    <t>juliewilson</t>
  </si>
  <si>
    <t>adamsbobby</t>
  </si>
  <si>
    <t>billymorrison</t>
  </si>
  <si>
    <t>williamsdenise</t>
  </si>
  <si>
    <t>warnermitchell</t>
  </si>
  <si>
    <t>rbates</t>
  </si>
  <si>
    <t>katieharris</t>
  </si>
  <si>
    <t>wcannon</t>
  </si>
  <si>
    <t>spencer87</t>
  </si>
  <si>
    <t>piercezachary</t>
  </si>
  <si>
    <t>ashleydavis</t>
  </si>
  <si>
    <t>matkinson</t>
  </si>
  <si>
    <t>paul65</t>
  </si>
  <si>
    <t>aperry</t>
  </si>
  <si>
    <t>ericsimmons</t>
  </si>
  <si>
    <t>scottlarson</t>
  </si>
  <si>
    <t>davistimothy</t>
  </si>
  <si>
    <t>tamara50</t>
  </si>
  <si>
    <t>belindasmith</t>
  </si>
  <si>
    <t>lisa33</t>
  </si>
  <si>
    <t>ygarrett</t>
  </si>
  <si>
    <t>ledwards</t>
  </si>
  <si>
    <t>michaelaalexander</t>
  </si>
  <si>
    <t>stevenrobertson</t>
  </si>
  <si>
    <t>hudsonkimberly</t>
  </si>
  <si>
    <t>allisonpetersen</t>
  </si>
  <si>
    <t>douglas18</t>
  </si>
  <si>
    <t>wallsmark</t>
  </si>
  <si>
    <t>phillipswanda</t>
  </si>
  <si>
    <t>mary69</t>
  </si>
  <si>
    <t>groberts</t>
  </si>
  <si>
    <t>wheelerholly</t>
  </si>
  <si>
    <t>xfoley</t>
  </si>
  <si>
    <t>nathanwatson</t>
  </si>
  <si>
    <t>scotttorres</t>
  </si>
  <si>
    <t>ssimmons</t>
  </si>
  <si>
    <t>cynthiarodriguez</t>
  </si>
  <si>
    <t>stephen48</t>
  </si>
  <si>
    <t>sgonzales</t>
  </si>
  <si>
    <t>gnelson</t>
  </si>
  <si>
    <t>andersonmaurice</t>
  </si>
  <si>
    <t>martinsarah</t>
  </si>
  <si>
    <t>jesseperez</t>
  </si>
  <si>
    <t>tyler33</t>
  </si>
  <si>
    <t>amandaraymond</t>
  </si>
  <si>
    <t>amandathomas</t>
  </si>
  <si>
    <t>freemanmark</t>
  </si>
  <si>
    <t>martinwilson</t>
  </si>
  <si>
    <t>turnercathy</t>
  </si>
  <si>
    <t>bcunningham</t>
  </si>
  <si>
    <t>kimberlyhall</t>
  </si>
  <si>
    <t>anawalker</t>
  </si>
  <si>
    <t>kennethhernandez</t>
  </si>
  <si>
    <t>jacksonmichael</t>
  </si>
  <si>
    <t>jerryswanson</t>
  </si>
  <si>
    <t>mitchellbradley</t>
  </si>
  <si>
    <t>olevine</t>
  </si>
  <si>
    <t>dreed</t>
  </si>
  <si>
    <t>lchavez</t>
  </si>
  <si>
    <t>denisehodges</t>
  </si>
  <si>
    <t>bergstephanie</t>
  </si>
  <si>
    <t>amanda74</t>
  </si>
  <si>
    <t>jenny17</t>
  </si>
  <si>
    <t>torrestina</t>
  </si>
  <si>
    <t>zlopez</t>
  </si>
  <si>
    <t>ynguyen</t>
  </si>
  <si>
    <t>pereztroy</t>
  </si>
  <si>
    <t>adamhernandez</t>
  </si>
  <si>
    <t>gomezkenneth</t>
  </si>
  <si>
    <t>jessicapacheco</t>
  </si>
  <si>
    <t>jreynolds</t>
  </si>
  <si>
    <t>acruz</t>
  </si>
  <si>
    <t>veronicamontoya</t>
  </si>
  <si>
    <t>msampson</t>
  </si>
  <si>
    <t>daytammy</t>
  </si>
  <si>
    <t>john82</t>
  </si>
  <si>
    <t>nancyjohnson</t>
  </si>
  <si>
    <t>bushdavid</t>
  </si>
  <si>
    <t>znelson</t>
  </si>
  <si>
    <t>saunderschristine</t>
  </si>
  <si>
    <t>haley28</t>
  </si>
  <si>
    <t>codymoran</t>
  </si>
  <si>
    <t>jpaul</t>
  </si>
  <si>
    <t>rachelturner</t>
  </si>
  <si>
    <t>tfarmer</t>
  </si>
  <si>
    <t>lsmith</t>
  </si>
  <si>
    <t>nvillarreal</t>
  </si>
  <si>
    <t>ksparks</t>
  </si>
  <si>
    <t>greentamara</t>
  </si>
  <si>
    <t>davisadam</t>
  </si>
  <si>
    <t>vjohnson</t>
  </si>
  <si>
    <t>victorlogan</t>
  </si>
  <si>
    <t>amanda49</t>
  </si>
  <si>
    <t>mariablake</t>
  </si>
  <si>
    <t>matthewbuckley</t>
  </si>
  <si>
    <t>robertsimon</t>
  </si>
  <si>
    <t>mfernandez</t>
  </si>
  <si>
    <t>gbuchanan</t>
  </si>
  <si>
    <t>cochrancharles</t>
  </si>
  <si>
    <t>hgarcia</t>
  </si>
  <si>
    <t>alexander70</t>
  </si>
  <si>
    <t>nicole53</t>
  </si>
  <si>
    <t>cstanley</t>
  </si>
  <si>
    <t>bishopronald</t>
  </si>
  <si>
    <t>melissa18</t>
  </si>
  <si>
    <t>thomasandrews</t>
  </si>
  <si>
    <t>morgan74</t>
  </si>
  <si>
    <t>sarah98</t>
  </si>
  <si>
    <t>lisa04</t>
  </si>
  <si>
    <t>jameswhite</t>
  </si>
  <si>
    <t>underwoodshawn</t>
  </si>
  <si>
    <t>kmorgan</t>
  </si>
  <si>
    <t>tvelez</t>
  </si>
  <si>
    <t>lemaria</t>
  </si>
  <si>
    <t>cherylfoster</t>
  </si>
  <si>
    <t>fitzgeraldjose</t>
  </si>
  <si>
    <t>raymondgallagher</t>
  </si>
  <si>
    <t>jjennings</t>
  </si>
  <si>
    <t>johnsonjames</t>
  </si>
  <si>
    <t>rollinsnicholas</t>
  </si>
  <si>
    <t>parkssara</t>
  </si>
  <si>
    <t>chungaaron</t>
  </si>
  <si>
    <t>walkertimothy</t>
  </si>
  <si>
    <t>afitzgerald</t>
  </si>
  <si>
    <t>trevor88</t>
  </si>
  <si>
    <t>alexandertorres</t>
  </si>
  <si>
    <t>smithpaul</t>
  </si>
  <si>
    <t>rebecca44</t>
  </si>
  <si>
    <t>charles44</t>
  </si>
  <si>
    <t>morriskevin</t>
  </si>
  <si>
    <t>omartinez</t>
  </si>
  <si>
    <t>jason36</t>
  </si>
  <si>
    <t>greenjeffrey</t>
  </si>
  <si>
    <t>lopezlisa</t>
  </si>
  <si>
    <t>cthomas</t>
  </si>
  <si>
    <t>daniel77</t>
  </si>
  <si>
    <t>xking</t>
  </si>
  <si>
    <t>kendra54</t>
  </si>
  <si>
    <t>smithandrew</t>
  </si>
  <si>
    <t>amorris</t>
  </si>
  <si>
    <t>andersonjames</t>
  </si>
  <si>
    <t>andersonshane</t>
  </si>
  <si>
    <t>barberkimberly</t>
  </si>
  <si>
    <t>jeffbates</t>
  </si>
  <si>
    <t>nathanielsmith</t>
  </si>
  <si>
    <t>mary93</t>
  </si>
  <si>
    <t>nbeck</t>
  </si>
  <si>
    <t>amandaglass</t>
  </si>
  <si>
    <t>gomezbrittney</t>
  </si>
  <si>
    <t>kimberly57</t>
  </si>
  <si>
    <t>wallacejoel</t>
  </si>
  <si>
    <t>curtisjennifer</t>
  </si>
  <si>
    <t>christina73</t>
  </si>
  <si>
    <t>beth07</t>
  </si>
  <si>
    <t>weavererik</t>
  </si>
  <si>
    <t>georgeallen</t>
  </si>
  <si>
    <t>brianna33</t>
  </si>
  <si>
    <t>gcase</t>
  </si>
  <si>
    <t>rodney57</t>
  </si>
  <si>
    <t>tyler76</t>
  </si>
  <si>
    <t>gilmoreandrea</t>
  </si>
  <si>
    <t>francojavier</t>
  </si>
  <si>
    <t>randerson</t>
  </si>
  <si>
    <t>williamsjose</t>
  </si>
  <si>
    <t>catherine59</t>
  </si>
  <si>
    <t>richard07</t>
  </si>
  <si>
    <t>michelle53</t>
  </si>
  <si>
    <t>kbeasley</t>
  </si>
  <si>
    <t>erica91</t>
  </si>
  <si>
    <t>andrewmiller</t>
  </si>
  <si>
    <t>dawnturner</t>
  </si>
  <si>
    <t>solomonalexis</t>
  </si>
  <si>
    <t>imartinez</t>
  </si>
  <si>
    <t>ptorres</t>
  </si>
  <si>
    <t>chad39</t>
  </si>
  <si>
    <t>frobertson</t>
  </si>
  <si>
    <t>gmiller</t>
  </si>
  <si>
    <t>gregstevens</t>
  </si>
  <si>
    <t>walkerjulian</t>
  </si>
  <si>
    <t>nicolebrown</t>
  </si>
  <si>
    <t>johnking</t>
  </si>
  <si>
    <t>wmoore</t>
  </si>
  <si>
    <t>scottandre</t>
  </si>
  <si>
    <t>amanda60</t>
  </si>
  <si>
    <t>howardchristian</t>
  </si>
  <si>
    <t>reedchristina</t>
  </si>
  <si>
    <t>whitejacob</t>
  </si>
  <si>
    <t>lstrickland</t>
  </si>
  <si>
    <t>snguyen</t>
  </si>
  <si>
    <t>jenniferhughes</t>
  </si>
  <si>
    <t>brandon98</t>
  </si>
  <si>
    <t>qlawson</t>
  </si>
  <si>
    <t>charles14</t>
  </si>
  <si>
    <t>yhunt</t>
  </si>
  <si>
    <t>noahthompson</t>
  </si>
  <si>
    <t>nfrye</t>
  </si>
  <si>
    <t>tprice</t>
  </si>
  <si>
    <t>beckcorey</t>
  </si>
  <si>
    <t>anitahardy</t>
  </si>
  <si>
    <t>melissa96</t>
  </si>
  <si>
    <t>daviskenneth</t>
  </si>
  <si>
    <t>marissa15</t>
  </si>
  <si>
    <t>bentondwayne</t>
  </si>
  <si>
    <t>michael88</t>
  </si>
  <si>
    <t>timothy00</t>
  </si>
  <si>
    <t>stephanie93</t>
  </si>
  <si>
    <t>aaron81</t>
  </si>
  <si>
    <t>matthewtorres</t>
  </si>
  <si>
    <t>hayesisaac</t>
  </si>
  <si>
    <t>sierramcclain</t>
  </si>
  <si>
    <t>victorthomas</t>
  </si>
  <si>
    <t>andreaguzman</t>
  </si>
  <si>
    <t>zrice</t>
  </si>
  <si>
    <t>brooke47</t>
  </si>
  <si>
    <t>elizabethsmith</t>
  </si>
  <si>
    <t>alvarezbrittany</t>
  </si>
  <si>
    <t>benjaminthomas</t>
  </si>
  <si>
    <t>mhobbs</t>
  </si>
  <si>
    <t>hartkenneth</t>
  </si>
  <si>
    <t>williewolfe</t>
  </si>
  <si>
    <t>joseph43</t>
  </si>
  <si>
    <t>hunterdonald</t>
  </si>
  <si>
    <t>danielkristen</t>
  </si>
  <si>
    <t>ricelaurie</t>
  </si>
  <si>
    <t>iwilliams</t>
  </si>
  <si>
    <t>zbailey</t>
  </si>
  <si>
    <t>acevedosharon</t>
  </si>
  <si>
    <t>katherinewilliamson</t>
  </si>
  <si>
    <t>xfisher</t>
  </si>
  <si>
    <t>pricesamantha</t>
  </si>
  <si>
    <t>donnayoder</t>
  </si>
  <si>
    <t>gballard</t>
  </si>
  <si>
    <t>sharonprice</t>
  </si>
  <si>
    <t>carolyn91</t>
  </si>
  <si>
    <t>xcarroll</t>
  </si>
  <si>
    <t>rogersheather</t>
  </si>
  <si>
    <t>angela65</t>
  </si>
  <si>
    <t>qherrera</t>
  </si>
  <si>
    <t>qsanchez</t>
  </si>
  <si>
    <t>mcclainjames</t>
  </si>
  <si>
    <t>cheryl05</t>
  </si>
  <si>
    <t>itran</t>
  </si>
  <si>
    <t>jflores</t>
  </si>
  <si>
    <t>ovaughn</t>
  </si>
  <si>
    <t>washingtondiana</t>
  </si>
  <si>
    <t>chavezmarc</t>
  </si>
  <si>
    <t>thomaslarry</t>
  </si>
  <si>
    <t>housedawn</t>
  </si>
  <si>
    <t>kyle76</t>
  </si>
  <si>
    <t>erikajohnson</t>
  </si>
  <si>
    <t>todd09</t>
  </si>
  <si>
    <t>timothyjohns</t>
  </si>
  <si>
    <t>rachel10</t>
  </si>
  <si>
    <t>ryan44</t>
  </si>
  <si>
    <t>todd65</t>
  </si>
  <si>
    <t>usandoval</t>
  </si>
  <si>
    <t>brianjohnson</t>
  </si>
  <si>
    <t>patriciahernandez</t>
  </si>
  <si>
    <t>luisbarrett</t>
  </si>
  <si>
    <t>reevesalexandria</t>
  </si>
  <si>
    <t>margaret00</t>
  </si>
  <si>
    <t>villarrealpaul</t>
  </si>
  <si>
    <t>amandaflynn</t>
  </si>
  <si>
    <t>rmolina</t>
  </si>
  <si>
    <t>stephencantu</t>
  </si>
  <si>
    <t>patrickforbes</t>
  </si>
  <si>
    <t>biancamoody</t>
  </si>
  <si>
    <t>fgriffin</t>
  </si>
  <si>
    <t>jonathan81</t>
  </si>
  <si>
    <t>robertsmichelle</t>
  </si>
  <si>
    <t>kristinstout</t>
  </si>
  <si>
    <t>blam</t>
  </si>
  <si>
    <t>zhangjessica</t>
  </si>
  <si>
    <t>david60</t>
  </si>
  <si>
    <t>xhunt</t>
  </si>
  <si>
    <t>rfletcher</t>
  </si>
  <si>
    <t>cfrench</t>
  </si>
  <si>
    <t>bhardy</t>
  </si>
  <si>
    <t>wwilkinson</t>
  </si>
  <si>
    <t>emily63</t>
  </si>
  <si>
    <t>brett65</t>
  </si>
  <si>
    <t>rosssara</t>
  </si>
  <si>
    <t>dominic61</t>
  </si>
  <si>
    <t>blanchardbonnie</t>
  </si>
  <si>
    <t>christianmiller</t>
  </si>
  <si>
    <t>ccoleman</t>
  </si>
  <si>
    <t>kelleyvictoria</t>
  </si>
  <si>
    <t>davidreynolds</t>
  </si>
  <si>
    <t>jcraig</t>
  </si>
  <si>
    <t>hernandeznatalie</t>
  </si>
  <si>
    <t>pattersonjodi</t>
  </si>
  <si>
    <t>jennifer52</t>
  </si>
  <si>
    <t>perezmarissa</t>
  </si>
  <si>
    <t>calebbridges</t>
  </si>
  <si>
    <t>simmonsjamie</t>
  </si>
  <si>
    <t>lisa83</t>
  </si>
  <si>
    <t>anthony98</t>
  </si>
  <si>
    <t>martinezveronica</t>
  </si>
  <si>
    <t>kirkkelly</t>
  </si>
  <si>
    <t>anolan</t>
  </si>
  <si>
    <t>gpatel</t>
  </si>
  <si>
    <t>william74</t>
  </si>
  <si>
    <t>manningdavid</t>
  </si>
  <si>
    <t>tdaniel</t>
  </si>
  <si>
    <t>norrisjustin</t>
  </si>
  <si>
    <t>valerie74</t>
  </si>
  <si>
    <t>twilliams</t>
  </si>
  <si>
    <t>waltercollins</t>
  </si>
  <si>
    <t>zholland</t>
  </si>
  <si>
    <t>karenobrien</t>
  </si>
  <si>
    <t>brownbilly</t>
  </si>
  <si>
    <t>thomaswest</t>
  </si>
  <si>
    <t>sgarcia</t>
  </si>
  <si>
    <t>tchapman</t>
  </si>
  <si>
    <t>wscott</t>
  </si>
  <si>
    <t>ogregory</t>
  </si>
  <si>
    <t>xjones</t>
  </si>
  <si>
    <t>gwilliams</t>
  </si>
  <si>
    <t>colemanjessica</t>
  </si>
  <si>
    <t>bmartinez</t>
  </si>
  <si>
    <t>cbarr</t>
  </si>
  <si>
    <t>adrienne09</t>
  </si>
  <si>
    <t>howelljeffrey</t>
  </si>
  <si>
    <t>tdrake</t>
  </si>
  <si>
    <t>ann19</t>
  </si>
  <si>
    <t>daniel64</t>
  </si>
  <si>
    <t>qgarcia</t>
  </si>
  <si>
    <t>kbaker</t>
  </si>
  <si>
    <t>nancy12</t>
  </si>
  <si>
    <t>whitakermatthew</t>
  </si>
  <si>
    <t>alvarezapril</t>
  </si>
  <si>
    <t>troy02</t>
  </si>
  <si>
    <t>aliciawilson</t>
  </si>
  <si>
    <t>patrickrogers</t>
  </si>
  <si>
    <t>wellsjason</t>
  </si>
  <si>
    <t>lawrencejohnson</t>
  </si>
  <si>
    <t>webertodd</t>
  </si>
  <si>
    <t>samuel67</t>
  </si>
  <si>
    <t>changcody</t>
  </si>
  <si>
    <t>alexismartin</t>
  </si>
  <si>
    <t>garciamichelle</t>
  </si>
  <si>
    <t>jessicaespinoza</t>
  </si>
  <si>
    <t>bellharold</t>
  </si>
  <si>
    <t>jennifer43</t>
  </si>
  <si>
    <t>bowenshelley</t>
  </si>
  <si>
    <t>hoganbrandon</t>
  </si>
  <si>
    <t>freemankatelyn</t>
  </si>
  <si>
    <t>fsavage</t>
  </si>
  <si>
    <t>tgonzales</t>
  </si>
  <si>
    <t>wonggeorge</t>
  </si>
  <si>
    <t>sandra32</t>
  </si>
  <si>
    <t>rebecca77</t>
  </si>
  <si>
    <t>mhicks</t>
  </si>
  <si>
    <t>jasononeill</t>
  </si>
  <si>
    <t>william59</t>
  </si>
  <si>
    <t>amybowen</t>
  </si>
  <si>
    <t>yschaefer</t>
  </si>
  <si>
    <t>davishaley</t>
  </si>
  <si>
    <t>castillojamie</t>
  </si>
  <si>
    <t>davidcrawford</t>
  </si>
  <si>
    <t>cmartin</t>
  </si>
  <si>
    <t>pattersonmonica</t>
  </si>
  <si>
    <t>ibradshaw</t>
  </si>
  <si>
    <t>williamsneil</t>
  </si>
  <si>
    <t>ohill</t>
  </si>
  <si>
    <t>qfrank</t>
  </si>
  <si>
    <t>edwin82</t>
  </si>
  <si>
    <t>bill85</t>
  </si>
  <si>
    <t>jasonhart</t>
  </si>
  <si>
    <t>erin10</t>
  </si>
  <si>
    <t>marcusmurphy</t>
  </si>
  <si>
    <t>jennifer89</t>
  </si>
  <si>
    <t>gregory86</t>
  </si>
  <si>
    <t>roselori</t>
  </si>
  <si>
    <t>gillespiewilliam</t>
  </si>
  <si>
    <t>paulapitts</t>
  </si>
  <si>
    <t>vargaskimberly</t>
  </si>
  <si>
    <t>eric71</t>
  </si>
  <si>
    <t>johnrobertson</t>
  </si>
  <si>
    <t>csnyder</t>
  </si>
  <si>
    <t>gibsoncole</t>
  </si>
  <si>
    <t>cherryryan</t>
  </si>
  <si>
    <t>alvinnguyen</t>
  </si>
  <si>
    <t>vdominguez</t>
  </si>
  <si>
    <t>scottjesse</t>
  </si>
  <si>
    <t>michael99</t>
  </si>
  <si>
    <t>powens</t>
  </si>
  <si>
    <t>nberry</t>
  </si>
  <si>
    <t>zadkins</t>
  </si>
  <si>
    <t>fleblanc</t>
  </si>
  <si>
    <t>patrick93</t>
  </si>
  <si>
    <t>pbates</t>
  </si>
  <si>
    <t>kdavis</t>
  </si>
  <si>
    <t>jordan57</t>
  </si>
  <si>
    <t>carolberry</t>
  </si>
  <si>
    <t>allisonlin</t>
  </si>
  <si>
    <t>michaelcross</t>
  </si>
  <si>
    <t>flowerscynthia</t>
  </si>
  <si>
    <t>jacob29</t>
  </si>
  <si>
    <t>collinsnorma</t>
  </si>
  <si>
    <t>brettbender</t>
  </si>
  <si>
    <t>cmurray</t>
  </si>
  <si>
    <t>omarsh</t>
  </si>
  <si>
    <t>meganberg</t>
  </si>
  <si>
    <t>ann75</t>
  </si>
  <si>
    <t>david43</t>
  </si>
  <si>
    <t>erinkirk</t>
  </si>
  <si>
    <t>msimmons</t>
  </si>
  <si>
    <t>monica43</t>
  </si>
  <si>
    <t>taylor04</t>
  </si>
  <si>
    <t>bvilla</t>
  </si>
  <si>
    <t>savagejeremy</t>
  </si>
  <si>
    <t>jessicabrown</t>
  </si>
  <si>
    <t>alicia60</t>
  </si>
  <si>
    <t>scott92</t>
  </si>
  <si>
    <t>alexander36</t>
  </si>
  <si>
    <t>zarellano</t>
  </si>
  <si>
    <t>ethannelson</t>
  </si>
  <si>
    <t>kristavilla</t>
  </si>
  <si>
    <t>julie20</t>
  </si>
  <si>
    <t>palmerrobert</t>
  </si>
  <si>
    <t>thomasjacqueline</t>
  </si>
  <si>
    <t>jerryharris</t>
  </si>
  <si>
    <t>frances67</t>
  </si>
  <si>
    <t>thomasmueller</t>
  </si>
  <si>
    <t>brian77</t>
  </si>
  <si>
    <t>dwoods</t>
  </si>
  <si>
    <t>russodustin</t>
  </si>
  <si>
    <t>benjamin59</t>
  </si>
  <si>
    <t>hillkelly</t>
  </si>
  <si>
    <t>dana44</t>
  </si>
  <si>
    <t>comptonmarilyn</t>
  </si>
  <si>
    <t>troy72</t>
  </si>
  <si>
    <t>whiteerica</t>
  </si>
  <si>
    <t>jacobsnyder</t>
  </si>
  <si>
    <t>nicolasdixon</t>
  </si>
  <si>
    <t>contreraskristin</t>
  </si>
  <si>
    <t>tina60</t>
  </si>
  <si>
    <t>dunlapjonathan</t>
  </si>
  <si>
    <t>lambertandrew</t>
  </si>
  <si>
    <t>jonathanmiller</t>
  </si>
  <si>
    <t>dscott</t>
  </si>
  <si>
    <t>qholloway</t>
  </si>
  <si>
    <t>diane91</t>
  </si>
  <si>
    <t>maryjohnson</t>
  </si>
  <si>
    <t>nicholas31</t>
  </si>
  <si>
    <t>pateleddie</t>
  </si>
  <si>
    <t>adam83</t>
  </si>
  <si>
    <t>lisacole</t>
  </si>
  <si>
    <t>travisjeffrey</t>
  </si>
  <si>
    <t>jgonzales</t>
  </si>
  <si>
    <t>johnstone</t>
  </si>
  <si>
    <t>joshua89</t>
  </si>
  <si>
    <t>charles61</t>
  </si>
  <si>
    <t>seth83</t>
  </si>
  <si>
    <t>allenlinda</t>
  </si>
  <si>
    <t>jwood</t>
  </si>
  <si>
    <t>osmith</t>
  </si>
  <si>
    <t>kimberlygriffin</t>
  </si>
  <si>
    <t>stephenmartin</t>
  </si>
  <si>
    <t>nguyenjuan</t>
  </si>
  <si>
    <t>hbranch</t>
  </si>
  <si>
    <t>heather57</t>
  </si>
  <si>
    <t>wilsonsharon</t>
  </si>
  <si>
    <t>erik37</t>
  </si>
  <si>
    <t>harmonandrew</t>
  </si>
  <si>
    <t>amanda06</t>
  </si>
  <si>
    <t>qcosta</t>
  </si>
  <si>
    <t>krista05</t>
  </si>
  <si>
    <t>michaeljones</t>
  </si>
  <si>
    <t>juliealvarez</t>
  </si>
  <si>
    <t>reevesamy</t>
  </si>
  <si>
    <t>ryanronald</t>
  </si>
  <si>
    <t>dconway</t>
  </si>
  <si>
    <t>garciadanielle</t>
  </si>
  <si>
    <t>keith53</t>
  </si>
  <si>
    <t>hannah35</t>
  </si>
  <si>
    <t>erhodes</t>
  </si>
  <si>
    <t>marisagordon</t>
  </si>
  <si>
    <t>paulsolis</t>
  </si>
  <si>
    <t>nichole87</t>
  </si>
  <si>
    <t>zoemurray</t>
  </si>
  <si>
    <t>cadams</t>
  </si>
  <si>
    <t>tiffany16</t>
  </si>
  <si>
    <t>crystaljackson</t>
  </si>
  <si>
    <t>byu</t>
  </si>
  <si>
    <t>blackalicia</t>
  </si>
  <si>
    <t>chambersbenjamin</t>
  </si>
  <si>
    <t>goodmanerin</t>
  </si>
  <si>
    <t>jreed</t>
  </si>
  <si>
    <t>joseingram</t>
  </si>
  <si>
    <t>lhernandez</t>
  </si>
  <si>
    <t>griffinjeremy</t>
  </si>
  <si>
    <t>carolynwang</t>
  </si>
  <si>
    <t>alisonlamb</t>
  </si>
  <si>
    <t>nweaver</t>
  </si>
  <si>
    <t>jobrien</t>
  </si>
  <si>
    <t>sandersanthony</t>
  </si>
  <si>
    <t>fhayes</t>
  </si>
  <si>
    <t>kristopher65</t>
  </si>
  <si>
    <t>ericmitchell</t>
  </si>
  <si>
    <t>mdavis</t>
  </si>
  <si>
    <t>timothy77</t>
  </si>
  <si>
    <t>eddie29</t>
  </si>
  <si>
    <t>xstewart</t>
  </si>
  <si>
    <t>laurie13</t>
  </si>
  <si>
    <t>martineznathan</t>
  </si>
  <si>
    <t>brookschristopher</t>
  </si>
  <si>
    <t>wendy49</t>
  </si>
  <si>
    <t>hutchinsonbrian</t>
  </si>
  <si>
    <t>gail49</t>
  </si>
  <si>
    <t>isaiah19</t>
  </si>
  <si>
    <t>otrevino</t>
  </si>
  <si>
    <t>kvance</t>
  </si>
  <si>
    <t>mmarshall</t>
  </si>
  <si>
    <t>griffithjulia</t>
  </si>
  <si>
    <t>barnesdavid</t>
  </si>
  <si>
    <t>harry09</t>
  </si>
  <si>
    <t>patrickvaldez</t>
  </si>
  <si>
    <t>christine17</t>
  </si>
  <si>
    <t>theresadawson</t>
  </si>
  <si>
    <t>donald10</t>
  </si>
  <si>
    <t>wongbradley</t>
  </si>
  <si>
    <t>kboone</t>
  </si>
  <si>
    <t>wheelerjennifer</t>
  </si>
  <si>
    <t>hendersonmelissa</t>
  </si>
  <si>
    <t>vanceronald</t>
  </si>
  <si>
    <t>zimmermanmatthew</t>
  </si>
  <si>
    <t>michaelhall</t>
  </si>
  <si>
    <t>qstephens</t>
  </si>
  <si>
    <t>daniel98</t>
  </si>
  <si>
    <t>kennethmoore</t>
  </si>
  <si>
    <t>brittany84</t>
  </si>
  <si>
    <t>christopher60</t>
  </si>
  <si>
    <t>lguzman</t>
  </si>
  <si>
    <t>alexandrascott</t>
  </si>
  <si>
    <t>echoi</t>
  </si>
  <si>
    <t>rosariokaren</t>
  </si>
  <si>
    <t>nstevens</t>
  </si>
  <si>
    <t>pwilkinson</t>
  </si>
  <si>
    <t>sydneysantiago</t>
  </si>
  <si>
    <t>woodchristopher</t>
  </si>
  <si>
    <t>ginawilliams</t>
  </si>
  <si>
    <t>joseph22</t>
  </si>
  <si>
    <t>hannah85</t>
  </si>
  <si>
    <t>grogers</t>
  </si>
  <si>
    <t>joseph41</t>
  </si>
  <si>
    <t>bmyers</t>
  </si>
  <si>
    <t>sandovalpatricia</t>
  </si>
  <si>
    <t>ryan94</t>
  </si>
  <si>
    <t>misty86</t>
  </si>
  <si>
    <t>sbarajas</t>
  </si>
  <si>
    <t>morriscrystal</t>
  </si>
  <si>
    <t>jessica51</t>
  </si>
  <si>
    <t>tammieschaefer</t>
  </si>
  <si>
    <t>carla23</t>
  </si>
  <si>
    <t>wpatterson</t>
  </si>
  <si>
    <t>justinjackson</t>
  </si>
  <si>
    <t>michelleochoa</t>
  </si>
  <si>
    <t>johnguerra</t>
  </si>
  <si>
    <t>floresmichele</t>
  </si>
  <si>
    <t>whiteelizabeth</t>
  </si>
  <si>
    <t>jerrythomas</t>
  </si>
  <si>
    <t>charles08</t>
  </si>
  <si>
    <t>stephanieroberts</t>
  </si>
  <si>
    <t>timothybeard</t>
  </si>
  <si>
    <t>roberto28</t>
  </si>
  <si>
    <t>winterskaren</t>
  </si>
  <si>
    <t>cgraves</t>
  </si>
  <si>
    <t>vanessabeck</t>
  </si>
  <si>
    <t>rwalker</t>
  </si>
  <si>
    <t>kimberlylopez</t>
  </si>
  <si>
    <t>tammy64</t>
  </si>
  <si>
    <t>wagnerlauren</t>
  </si>
  <si>
    <t>emily96</t>
  </si>
  <si>
    <t>adamboyer</t>
  </si>
  <si>
    <t>buckleyshawn</t>
  </si>
  <si>
    <t>watkinshoward</t>
  </si>
  <si>
    <t>wbowen</t>
  </si>
  <si>
    <t>williamsadam</t>
  </si>
  <si>
    <t>xaviergomez</t>
  </si>
  <si>
    <t>nmaynard</t>
  </si>
  <si>
    <t>brewermichelle</t>
  </si>
  <si>
    <t>alex73</t>
  </si>
  <si>
    <t>hudsonpedro</t>
  </si>
  <si>
    <t>rodriguezlaura</t>
  </si>
  <si>
    <t>iankeller</t>
  </si>
  <si>
    <t>joseph75</t>
  </si>
  <si>
    <t>kingjillian</t>
  </si>
  <si>
    <t>lindseycatherine</t>
  </si>
  <si>
    <t>leonsusan</t>
  </si>
  <si>
    <t>hoffmanbrendan</t>
  </si>
  <si>
    <t>lhunt</t>
  </si>
  <si>
    <t>douglashenderson</t>
  </si>
  <si>
    <t>todd03</t>
  </si>
  <si>
    <t>johnsonrobin</t>
  </si>
  <si>
    <t>eric72</t>
  </si>
  <si>
    <t>thomas93</t>
  </si>
  <si>
    <t>melissajoseph</t>
  </si>
  <si>
    <t>ulloyd</t>
  </si>
  <si>
    <t>walter71</t>
  </si>
  <si>
    <t>lisabaldwin</t>
  </si>
  <si>
    <t>brittany35</t>
  </si>
  <si>
    <t>brownkatherine</t>
  </si>
  <si>
    <t>yarias</t>
  </si>
  <si>
    <t>ugreen</t>
  </si>
  <si>
    <t>scott97</t>
  </si>
  <si>
    <t>hoffmansheri</t>
  </si>
  <si>
    <t>vickiefreeman</t>
  </si>
  <si>
    <t>edward43</t>
  </si>
  <si>
    <t>brianwilson</t>
  </si>
  <si>
    <t>qproctor</t>
  </si>
  <si>
    <t>michellewoods</t>
  </si>
  <si>
    <t>rebeccaross</t>
  </si>
  <si>
    <t>tranjerry</t>
  </si>
  <si>
    <t>gilbert82</t>
  </si>
  <si>
    <t>kimberly94</t>
  </si>
  <si>
    <t>emilylee</t>
  </si>
  <si>
    <t>cynthia10</t>
  </si>
  <si>
    <t>bergerbrittany</t>
  </si>
  <si>
    <t>uhouse</t>
  </si>
  <si>
    <t>sarah08</t>
  </si>
  <si>
    <t>tcraig</t>
  </si>
  <si>
    <t>lucas39</t>
  </si>
  <si>
    <t>john53</t>
  </si>
  <si>
    <t>nadkins</t>
  </si>
  <si>
    <t>fosteraaron</t>
  </si>
  <si>
    <t>alexmoore</t>
  </si>
  <si>
    <t>castillojames</t>
  </si>
  <si>
    <t>caitlinhansen</t>
  </si>
  <si>
    <t>robertsonmichael</t>
  </si>
  <si>
    <t>williamsjessica</t>
  </si>
  <si>
    <t>hmoore</t>
  </si>
  <si>
    <t>kstewart</t>
  </si>
  <si>
    <t>jaywallace</t>
  </si>
  <si>
    <t>huntersarah</t>
  </si>
  <si>
    <t>james87</t>
  </si>
  <si>
    <t>cartersean</t>
  </si>
  <si>
    <t>johncarter</t>
  </si>
  <si>
    <t>wagnerlouis</t>
  </si>
  <si>
    <t>cody70</t>
  </si>
  <si>
    <t>ebennett</t>
  </si>
  <si>
    <t>noah36</t>
  </si>
  <si>
    <t>cooksamantha</t>
  </si>
  <si>
    <t>turnerjohn</t>
  </si>
  <si>
    <t>denise42</t>
  </si>
  <si>
    <t>pennyhayes</t>
  </si>
  <si>
    <t>dustinbradley</t>
  </si>
  <si>
    <t>johnsonfrank</t>
  </si>
  <si>
    <t>caitlin09</t>
  </si>
  <si>
    <t>zglass</t>
  </si>
  <si>
    <t>daniellebrooks</t>
  </si>
  <si>
    <t>william58</t>
  </si>
  <si>
    <t>phillipsscott</t>
  </si>
  <si>
    <t>allendebra</t>
  </si>
  <si>
    <t>englishsara</t>
  </si>
  <si>
    <t>marilynsmith</t>
  </si>
  <si>
    <t>ellischristopher</t>
  </si>
  <si>
    <t>natalie21</t>
  </si>
  <si>
    <t>ularson</t>
  </si>
  <si>
    <t>birdjennifer</t>
  </si>
  <si>
    <t>tcastro</t>
  </si>
  <si>
    <t>matthew77</t>
  </si>
  <si>
    <t>hilleric</t>
  </si>
  <si>
    <t>johncabrera</t>
  </si>
  <si>
    <t>hwiley</t>
  </si>
  <si>
    <t>ramosjessica</t>
  </si>
  <si>
    <t>amandalarsen</t>
  </si>
  <si>
    <t>gherrera</t>
  </si>
  <si>
    <t>davidsuarez</t>
  </si>
  <si>
    <t>grayhayley</t>
  </si>
  <si>
    <t>marylee</t>
  </si>
  <si>
    <t>oholmes</t>
  </si>
  <si>
    <t>melissalarsen</t>
  </si>
  <si>
    <t>jennifermiller</t>
  </si>
  <si>
    <t>michael30</t>
  </si>
  <si>
    <t>charlestorres</t>
  </si>
  <si>
    <t>cheryllewis</t>
  </si>
  <si>
    <t>kevin06</t>
  </si>
  <si>
    <t>rodneyhunter</t>
  </si>
  <si>
    <t>gmercado</t>
  </si>
  <si>
    <t>angelacontreras</t>
  </si>
  <si>
    <t>danielhartman</t>
  </si>
  <si>
    <t>jonathanmack</t>
  </si>
  <si>
    <t>hahntoni</t>
  </si>
  <si>
    <t>schmittkevin</t>
  </si>
  <si>
    <t>byoung</t>
  </si>
  <si>
    <t>michaelbuckley</t>
  </si>
  <si>
    <t>uneal</t>
  </si>
  <si>
    <t>sotomichelle</t>
  </si>
  <si>
    <t>robert34</t>
  </si>
  <si>
    <t>moralesbradley</t>
  </si>
  <si>
    <t>katherinewatkins</t>
  </si>
  <si>
    <t>vhill</t>
  </si>
  <si>
    <t>nataliedavidson</t>
  </si>
  <si>
    <t>christinameyer</t>
  </si>
  <si>
    <t>bellkelsey</t>
  </si>
  <si>
    <t>qortiz</t>
  </si>
  <si>
    <t>baileyrandy</t>
  </si>
  <si>
    <t>garrisontraci</t>
  </si>
  <si>
    <t>marykim</t>
  </si>
  <si>
    <t>skane</t>
  </si>
  <si>
    <t>domingueztravis</t>
  </si>
  <si>
    <t>stevenfreeman</t>
  </si>
  <si>
    <t>marie87</t>
  </si>
  <si>
    <t>heidiscott</t>
  </si>
  <si>
    <t>adrianamiller</t>
  </si>
  <si>
    <t>pamela70</t>
  </si>
  <si>
    <t>ymunoz</t>
  </si>
  <si>
    <t>brentschwartz</t>
  </si>
  <si>
    <t>sheilacochran</t>
  </si>
  <si>
    <t>dyoung</t>
  </si>
  <si>
    <t>vlewis</t>
  </si>
  <si>
    <t>vgarza</t>
  </si>
  <si>
    <t>nathanielhernandez</t>
  </si>
  <si>
    <t>grantchristina</t>
  </si>
  <si>
    <t>wrobinson</t>
  </si>
  <si>
    <t>christian32</t>
  </si>
  <si>
    <t>hwang</t>
  </si>
  <si>
    <t>calvin53</t>
  </si>
  <si>
    <t>tgriffin</t>
  </si>
  <si>
    <t>phillip78</t>
  </si>
  <si>
    <t>arellanovictor</t>
  </si>
  <si>
    <t>oberg</t>
  </si>
  <si>
    <t>melanie64</t>
  </si>
  <si>
    <t>kjohnson</t>
  </si>
  <si>
    <t>alexandermurillo</t>
  </si>
  <si>
    <t>madisonbeck</t>
  </si>
  <si>
    <t>sydney89</t>
  </si>
  <si>
    <t>ryanlaura</t>
  </si>
  <si>
    <t>handerson</t>
  </si>
  <si>
    <t>fwashington</t>
  </si>
  <si>
    <t>wwalters</t>
  </si>
  <si>
    <t>uwalker</t>
  </si>
  <si>
    <t>matthewschristopher</t>
  </si>
  <si>
    <t>sharonsoto</t>
  </si>
  <si>
    <t>tammy60</t>
  </si>
  <si>
    <t>jdavis</t>
  </si>
  <si>
    <t>andrewmedina</t>
  </si>
  <si>
    <t>dyermichael</t>
  </si>
  <si>
    <t>jonathanhall</t>
  </si>
  <si>
    <t>maria82</t>
  </si>
  <si>
    <t>michaelgray</t>
  </si>
  <si>
    <t>cowankylie</t>
  </si>
  <si>
    <t>smithjaime</t>
  </si>
  <si>
    <t>christopher24</t>
  </si>
  <si>
    <t>katherine68</t>
  </si>
  <si>
    <t>hbass</t>
  </si>
  <si>
    <t>catherine77</t>
  </si>
  <si>
    <t>pricetracy</t>
  </si>
  <si>
    <t>richard99</t>
  </si>
  <si>
    <t>jgomez</t>
  </si>
  <si>
    <t>gcohen</t>
  </si>
  <si>
    <t>tina90</t>
  </si>
  <si>
    <t>lvance</t>
  </si>
  <si>
    <t>lauren69</t>
  </si>
  <si>
    <t>anthony49</t>
  </si>
  <si>
    <t>glennroberts</t>
  </si>
  <si>
    <t>stephanie08</t>
  </si>
  <si>
    <t>lfreeman</t>
  </si>
  <si>
    <t>peterevans</t>
  </si>
  <si>
    <t>erikflores</t>
  </si>
  <si>
    <t>jacobhouston</t>
  </si>
  <si>
    <t>susan07</t>
  </si>
  <si>
    <t>mstephenson</t>
  </si>
  <si>
    <t>rterry</t>
  </si>
  <si>
    <t>vanessa22</t>
  </si>
  <si>
    <t>melendezandrea</t>
  </si>
  <si>
    <t>david18</t>
  </si>
  <si>
    <t>zachary90</t>
  </si>
  <si>
    <t>gary79</t>
  </si>
  <si>
    <t>rubendavis</t>
  </si>
  <si>
    <t>joneskristin</t>
  </si>
  <si>
    <t>grussell</t>
  </si>
  <si>
    <t>acallahan</t>
  </si>
  <si>
    <t>piercehenry</t>
  </si>
  <si>
    <t>lisayu</t>
  </si>
  <si>
    <t>sarah26</t>
  </si>
  <si>
    <t>taylorsmith</t>
  </si>
  <si>
    <t>jennifer44</t>
  </si>
  <si>
    <t>mitchell24</t>
  </si>
  <si>
    <t>krobinson</t>
  </si>
  <si>
    <t>wgoodman</t>
  </si>
  <si>
    <t>crystalmullins</t>
  </si>
  <si>
    <t>megan89</t>
  </si>
  <si>
    <t>karenhamilton</t>
  </si>
  <si>
    <t>dbean</t>
  </si>
  <si>
    <t>nicholas55</t>
  </si>
  <si>
    <t>donald83</t>
  </si>
  <si>
    <t>perkinsmichael</t>
  </si>
  <si>
    <t>james42</t>
  </si>
  <si>
    <t>iyoung</t>
  </si>
  <si>
    <t>katie58</t>
  </si>
  <si>
    <t>james50</t>
  </si>
  <si>
    <t>hillgeorge</t>
  </si>
  <si>
    <t>wangshawn</t>
  </si>
  <si>
    <t>karen24</t>
  </si>
  <si>
    <t>stephensdavid</t>
  </si>
  <si>
    <t>brownryan</t>
  </si>
  <si>
    <t>thomastimothy</t>
  </si>
  <si>
    <t>victoria77</t>
  </si>
  <si>
    <t>lisajohnson</t>
  </si>
  <si>
    <t>eric44</t>
  </si>
  <si>
    <t>lewisrobert</t>
  </si>
  <si>
    <t>james45</t>
  </si>
  <si>
    <t>clarkandrew</t>
  </si>
  <si>
    <t>greenjacqueline</t>
  </si>
  <si>
    <t>ydelacruz</t>
  </si>
  <si>
    <t>staffordwilliam</t>
  </si>
  <si>
    <t>terryandrea</t>
  </si>
  <si>
    <t>jamescoleman</t>
  </si>
  <si>
    <t>jeffreypatel</t>
  </si>
  <si>
    <t>mariastrong</t>
  </si>
  <si>
    <t>eking</t>
  </si>
  <si>
    <t>staceyscott</t>
  </si>
  <si>
    <t>watsontimothy</t>
  </si>
  <si>
    <t>deniseskinner</t>
  </si>
  <si>
    <t>uhartman</t>
  </si>
  <si>
    <t>katrinabrown</t>
  </si>
  <si>
    <t>amays</t>
  </si>
  <si>
    <t>davidsmith</t>
  </si>
  <si>
    <t>ykeller</t>
  </si>
  <si>
    <t>matthewblake</t>
  </si>
  <si>
    <t>williamsbarbara</t>
  </si>
  <si>
    <t>ccarson</t>
  </si>
  <si>
    <t>orichardson</t>
  </si>
  <si>
    <t>yglenn</t>
  </si>
  <si>
    <t>robertwalsh</t>
  </si>
  <si>
    <t>wesley21</t>
  </si>
  <si>
    <t>stephenriley</t>
  </si>
  <si>
    <t>paul63</t>
  </si>
  <si>
    <t>katherine91</t>
  </si>
  <si>
    <t>richardmontgomery</t>
  </si>
  <si>
    <t>inash</t>
  </si>
  <si>
    <t>xedwards</t>
  </si>
  <si>
    <t>kennedyanthony</t>
  </si>
  <si>
    <t>andrew04</t>
  </si>
  <si>
    <t>uwhite</t>
  </si>
  <si>
    <t>bcamacho</t>
  </si>
  <si>
    <t>gordonrebekah</t>
  </si>
  <si>
    <t>peter00</t>
  </si>
  <si>
    <t>yharris</t>
  </si>
  <si>
    <t>pattersonstephen</t>
  </si>
  <si>
    <t>charles63</t>
  </si>
  <si>
    <t>gibsondavid</t>
  </si>
  <si>
    <t>christopher39</t>
  </si>
  <si>
    <t>amanda37</t>
  </si>
  <si>
    <t>belltammy</t>
  </si>
  <si>
    <t>calvin91</t>
  </si>
  <si>
    <t>acisneros</t>
  </si>
  <si>
    <t>xkent</t>
  </si>
  <si>
    <t>vaughanian</t>
  </si>
  <si>
    <t>alicia64</t>
  </si>
  <si>
    <t>stevenroberts</t>
  </si>
  <si>
    <t>jenniferevans</t>
  </si>
  <si>
    <t>washingtonmaria</t>
  </si>
  <si>
    <t>morrismelissa</t>
  </si>
  <si>
    <t>jack52</t>
  </si>
  <si>
    <t>fullerpatrick</t>
  </si>
  <si>
    <t>chelseapatterson</t>
  </si>
  <si>
    <t>william76</t>
  </si>
  <si>
    <t>michael68</t>
  </si>
  <si>
    <t>lamblisa</t>
  </si>
  <si>
    <t>sarah00</t>
  </si>
  <si>
    <t>marshallbrandi</t>
  </si>
  <si>
    <t>matthew17</t>
  </si>
  <si>
    <t>todd94</t>
  </si>
  <si>
    <t>vanessa61</t>
  </si>
  <si>
    <t>adamsmary</t>
  </si>
  <si>
    <t>brandon43</t>
  </si>
  <si>
    <t>sphillips</t>
  </si>
  <si>
    <t>turnermarc</t>
  </si>
  <si>
    <t>bhawkins</t>
  </si>
  <si>
    <t>brittanymayer</t>
  </si>
  <si>
    <t>ramirezjon</t>
  </si>
  <si>
    <t>ovargas</t>
  </si>
  <si>
    <t>jonathan29</t>
  </si>
  <si>
    <t>shawncastillo</t>
  </si>
  <si>
    <t>davidjordan</t>
  </si>
  <si>
    <t>macdonaldjeff</t>
  </si>
  <si>
    <t>matthew03</t>
  </si>
  <si>
    <t>todd77</t>
  </si>
  <si>
    <t>scotttammy</t>
  </si>
  <si>
    <t>michael39</t>
  </si>
  <si>
    <t>michellemartin</t>
  </si>
  <si>
    <t>martinrenee</t>
  </si>
  <si>
    <t>andersonmichael</t>
  </si>
  <si>
    <t>joneslaura</t>
  </si>
  <si>
    <t>stephanie33</t>
  </si>
  <si>
    <t>robertgeorge</t>
  </si>
  <si>
    <t>perezlindsay</t>
  </si>
  <si>
    <t>alyssa23</t>
  </si>
  <si>
    <t>wgray</t>
  </si>
  <si>
    <t>ccalderon</t>
  </si>
  <si>
    <t>andersonabigail</t>
  </si>
  <si>
    <t>zlewis</t>
  </si>
  <si>
    <t>megangarcia</t>
  </si>
  <si>
    <t>mcbridesean</t>
  </si>
  <si>
    <t>jason21</t>
  </si>
  <si>
    <t>meyerrandall</t>
  </si>
  <si>
    <t>judith27</t>
  </si>
  <si>
    <t>pamela63</t>
  </si>
  <si>
    <t>robinsonmichael</t>
  </si>
  <si>
    <t>karenhenderson</t>
  </si>
  <si>
    <t>jane51</t>
  </si>
  <si>
    <t>crawfordcaroline</t>
  </si>
  <si>
    <t>phambrianna</t>
  </si>
  <si>
    <t>walshnicholas</t>
  </si>
  <si>
    <t>suzanne92</t>
  </si>
  <si>
    <t>boydaaron</t>
  </si>
  <si>
    <t>cohenjanice</t>
  </si>
  <si>
    <t>romerojohn</t>
  </si>
  <si>
    <t>robert06</t>
  </si>
  <si>
    <t>vasquezallison</t>
  </si>
  <si>
    <t>skrause</t>
  </si>
  <si>
    <t>phernandez</t>
  </si>
  <si>
    <t>dlarson</t>
  </si>
  <si>
    <t>lfernandez</t>
  </si>
  <si>
    <t>kimberlybaldwin</t>
  </si>
  <si>
    <t>charles79</t>
  </si>
  <si>
    <t>brian61</t>
  </si>
  <si>
    <t>cruzashley</t>
  </si>
  <si>
    <t>hicksgregory</t>
  </si>
  <si>
    <t>katherinelam</t>
  </si>
  <si>
    <t>denisewalker</t>
  </si>
  <si>
    <t>lindsey97</t>
  </si>
  <si>
    <t>samanthacain</t>
  </si>
  <si>
    <t>peterbates</t>
  </si>
  <si>
    <t>justinfreeman</t>
  </si>
  <si>
    <t>lheath</t>
  </si>
  <si>
    <t>bholmes</t>
  </si>
  <si>
    <t>dalewright</t>
  </si>
  <si>
    <t>carol49</t>
  </si>
  <si>
    <t>allison90</t>
  </si>
  <si>
    <t>jamesmatthew</t>
  </si>
  <si>
    <t>uvang</t>
  </si>
  <si>
    <t>bakerthomas</t>
  </si>
  <si>
    <t>amy09</t>
  </si>
  <si>
    <t>kimcrystal</t>
  </si>
  <si>
    <t>hhansen</t>
  </si>
  <si>
    <t>mcclainwendy</t>
  </si>
  <si>
    <t>gary59</t>
  </si>
  <si>
    <t>johnwarner</t>
  </si>
  <si>
    <t>emilyhowell</t>
  </si>
  <si>
    <t>rossandre</t>
  </si>
  <si>
    <t>jessicarodgers</t>
  </si>
  <si>
    <t>ksloan</t>
  </si>
  <si>
    <t>gregorypeterson</t>
  </si>
  <si>
    <t>raymond39</t>
  </si>
  <si>
    <t>kwilliams</t>
  </si>
  <si>
    <t>ywu</t>
  </si>
  <si>
    <t>rojascheryl</t>
  </si>
  <si>
    <t>wjones</t>
  </si>
  <si>
    <t>diane84</t>
  </si>
  <si>
    <t>bcontreras</t>
  </si>
  <si>
    <t>khess</t>
  </si>
  <si>
    <t>rogersjennifer</t>
  </si>
  <si>
    <t>taylorpaul</t>
  </si>
  <si>
    <t>pchurch</t>
  </si>
  <si>
    <t>pwilliams</t>
  </si>
  <si>
    <t>caseymatthew</t>
  </si>
  <si>
    <t>ggarza</t>
  </si>
  <si>
    <t>edwardscourtney</t>
  </si>
  <si>
    <t>danielhenson</t>
  </si>
  <si>
    <t>xwyatt</t>
  </si>
  <si>
    <t>sanchezjason</t>
  </si>
  <si>
    <t>bmay</t>
  </si>
  <si>
    <t>kelly55</t>
  </si>
  <si>
    <t>fishermadison</t>
  </si>
  <si>
    <t>melissa47</t>
  </si>
  <si>
    <t>okramer</t>
  </si>
  <si>
    <t>nancyturner</t>
  </si>
  <si>
    <t>kelly00</t>
  </si>
  <si>
    <t>alicia18</t>
  </si>
  <si>
    <t>amanda23</t>
  </si>
  <si>
    <t>christina18</t>
  </si>
  <si>
    <t>toddmartinez</t>
  </si>
  <si>
    <t>gorozco</t>
  </si>
  <si>
    <t>rmorgan</t>
  </si>
  <si>
    <t>deborahowens</t>
  </si>
  <si>
    <t>dale05</t>
  </si>
  <si>
    <t>leahwatson</t>
  </si>
  <si>
    <t>johnclark</t>
  </si>
  <si>
    <t>mkrueger</t>
  </si>
  <si>
    <t>lisabrown</t>
  </si>
  <si>
    <t>snyderfrederick</t>
  </si>
  <si>
    <t>regina72</t>
  </si>
  <si>
    <t>edwardsjohn</t>
  </si>
  <si>
    <t>danajones</t>
  </si>
  <si>
    <t>craigcody</t>
  </si>
  <si>
    <t>brownkimberly</t>
  </si>
  <si>
    <t>davidgreen</t>
  </si>
  <si>
    <t>piercerebecca</t>
  </si>
  <si>
    <t>juan95</t>
  </si>
  <si>
    <t>anne46</t>
  </si>
  <si>
    <t>lori57</t>
  </si>
  <si>
    <t>melissa84</t>
  </si>
  <si>
    <t>ajackson</t>
  </si>
  <si>
    <t>isaiah47</t>
  </si>
  <si>
    <t>urush</t>
  </si>
  <si>
    <t>james24</t>
  </si>
  <si>
    <t>krhodes</t>
  </si>
  <si>
    <t>angela11</t>
  </si>
  <si>
    <t>kimberly56</t>
  </si>
  <si>
    <t>johnnyfleming</t>
  </si>
  <si>
    <t>andrew56</t>
  </si>
  <si>
    <t>hsanford</t>
  </si>
  <si>
    <t>virginiarichard</t>
  </si>
  <si>
    <t>msuarez</t>
  </si>
  <si>
    <t>johnsonchristina</t>
  </si>
  <si>
    <t>jamesstevenson</t>
  </si>
  <si>
    <t>normanbruce</t>
  </si>
  <si>
    <t>qallen</t>
  </si>
  <si>
    <t>combscynthia</t>
  </si>
  <si>
    <t>millermichael</t>
  </si>
  <si>
    <t>danielcampos</t>
  </si>
  <si>
    <t>westangel</t>
  </si>
  <si>
    <t>madeline23</t>
  </si>
  <si>
    <t>francodaniel</t>
  </si>
  <si>
    <t>brandonfox</t>
  </si>
  <si>
    <t>wmcclure</t>
  </si>
  <si>
    <t>savannahrodriguez</t>
  </si>
  <si>
    <t>annette99</t>
  </si>
  <si>
    <t>pnavarro</t>
  </si>
  <si>
    <t>kelly92</t>
  </si>
  <si>
    <t>michelleward</t>
  </si>
  <si>
    <t>eparker</t>
  </si>
  <si>
    <t>thompsonjermaine</t>
  </si>
  <si>
    <t>robert13</t>
  </si>
  <si>
    <t>wwells</t>
  </si>
  <si>
    <t>wnguyen</t>
  </si>
  <si>
    <t>kaylee39</t>
  </si>
  <si>
    <t>hmunoz</t>
  </si>
  <si>
    <t>omills</t>
  </si>
  <si>
    <t>sheppardamber</t>
  </si>
  <si>
    <t>hayestraci</t>
  </si>
  <si>
    <t>gina89</t>
  </si>
  <si>
    <t>unelson</t>
  </si>
  <si>
    <t>james07</t>
  </si>
  <si>
    <t>sandra71</t>
  </si>
  <si>
    <t>kcarter</t>
  </si>
  <si>
    <t>ericksonstephen</t>
  </si>
  <si>
    <t>kaylee96</t>
  </si>
  <si>
    <t>ubrooks</t>
  </si>
  <si>
    <t>rjones</t>
  </si>
  <si>
    <t>daviddunn</t>
  </si>
  <si>
    <t>sullivandavid</t>
  </si>
  <si>
    <t>lisacooke</t>
  </si>
  <si>
    <t>dylan40</t>
  </si>
  <si>
    <t>vswanson</t>
  </si>
  <si>
    <t>qfisher</t>
  </si>
  <si>
    <t>morrisrichard</t>
  </si>
  <si>
    <t>greenechristine</t>
  </si>
  <si>
    <t>jklein</t>
  </si>
  <si>
    <t>rhonda60</t>
  </si>
  <si>
    <t>baileymichelle</t>
  </si>
  <si>
    <t>uhubbard</t>
  </si>
  <si>
    <t>eric10</t>
  </si>
  <si>
    <t>rodriguezpaula</t>
  </si>
  <si>
    <t>ghamilton</t>
  </si>
  <si>
    <t>ocarpenter</t>
  </si>
  <si>
    <t>shawn44</t>
  </si>
  <si>
    <t>emarshall</t>
  </si>
  <si>
    <t>fbutler</t>
  </si>
  <si>
    <t>bryantbradley</t>
  </si>
  <si>
    <t>ewatson</t>
  </si>
  <si>
    <t>alejandrojones</t>
  </si>
  <si>
    <t>rachel19</t>
  </si>
  <si>
    <t>stacy78</t>
  </si>
  <si>
    <t>candaceterry</t>
  </si>
  <si>
    <t>cthompson</t>
  </si>
  <si>
    <t>leonardanthony</t>
  </si>
  <si>
    <t>bwise</t>
  </si>
  <si>
    <t>ericksonphilip</t>
  </si>
  <si>
    <t>hollowaylisa</t>
  </si>
  <si>
    <t>lanemichael</t>
  </si>
  <si>
    <t>ttaylor</t>
  </si>
  <si>
    <t>david29</t>
  </si>
  <si>
    <t>tristanflores</t>
  </si>
  <si>
    <t>iwilliamson</t>
  </si>
  <si>
    <t>gregory79</t>
  </si>
  <si>
    <t>mark00</t>
  </si>
  <si>
    <t>btaylor</t>
  </si>
  <si>
    <t>kellyreeves</t>
  </si>
  <si>
    <t>reesebrad</t>
  </si>
  <si>
    <t>ricecharles</t>
  </si>
  <si>
    <t>omcdaniel</t>
  </si>
  <si>
    <t>timothyandersen</t>
  </si>
  <si>
    <t>nicholeflores</t>
  </si>
  <si>
    <t>noah90</t>
  </si>
  <si>
    <t>snydercourtney</t>
  </si>
  <si>
    <t>wdowns</t>
  </si>
  <si>
    <t>thomas12</t>
  </si>
  <si>
    <t>michaelkaiser</t>
  </si>
  <si>
    <t>obest</t>
  </si>
  <si>
    <t>roberto52</t>
  </si>
  <si>
    <t>tjohnston</t>
  </si>
  <si>
    <t>ehickman</t>
  </si>
  <si>
    <t>joseph89</t>
  </si>
  <si>
    <t>barkerjon</t>
  </si>
  <si>
    <t>scott27</t>
  </si>
  <si>
    <t>anthonyortega</t>
  </si>
  <si>
    <t>odommichael</t>
  </si>
  <si>
    <t>nhiggins</t>
  </si>
  <si>
    <t>woodlaura</t>
  </si>
  <si>
    <t>collinswilliam</t>
  </si>
  <si>
    <t>robert58</t>
  </si>
  <si>
    <t>marshmatthew</t>
  </si>
  <si>
    <t>elizabeth38</t>
  </si>
  <si>
    <t>timothycarter</t>
  </si>
  <si>
    <t>zwilson</t>
  </si>
  <si>
    <t>hallpamela</t>
  </si>
  <si>
    <t>anna01</t>
  </si>
  <si>
    <t>jacksonbrent</t>
  </si>
  <si>
    <t>syork</t>
  </si>
  <si>
    <t>jessica92</t>
  </si>
  <si>
    <t>robertcampbell</t>
  </si>
  <si>
    <t>tanyastuart</t>
  </si>
  <si>
    <t>pbass</t>
  </si>
  <si>
    <t>houstonalison</t>
  </si>
  <si>
    <t>flemingrichard</t>
  </si>
  <si>
    <t>andrewpitts</t>
  </si>
  <si>
    <t>dannydavis</t>
  </si>
  <si>
    <t>ashleybeasley</t>
  </si>
  <si>
    <t>lisa75</t>
  </si>
  <si>
    <t>erinwiley</t>
  </si>
  <si>
    <t>katrina88</t>
  </si>
  <si>
    <t>martinjennifer</t>
  </si>
  <si>
    <t>seth10</t>
  </si>
  <si>
    <t>anthonyarnold</t>
  </si>
  <si>
    <t>danielledavis</t>
  </si>
  <si>
    <t>ortizmarcus</t>
  </si>
  <si>
    <t>michael43</t>
  </si>
  <si>
    <t>wilcoxnatasha</t>
  </si>
  <si>
    <t>johnny91</t>
  </si>
  <si>
    <t>floresstephen</t>
  </si>
  <si>
    <t>eyork</t>
  </si>
  <si>
    <t>laurasnyder</t>
  </si>
  <si>
    <t>kbell</t>
  </si>
  <si>
    <t>joshua17</t>
  </si>
  <si>
    <t>llucas</t>
  </si>
  <si>
    <t>fjohnson</t>
  </si>
  <si>
    <t>christopher57</t>
  </si>
  <si>
    <t>stevenjackson</t>
  </si>
  <si>
    <t>jacobowens</t>
  </si>
  <si>
    <t>mckaydeanna</t>
  </si>
  <si>
    <t>littledouglas</t>
  </si>
  <si>
    <t>joshuagross</t>
  </si>
  <si>
    <t>williamsterri</t>
  </si>
  <si>
    <t>browngeorge</t>
  </si>
  <si>
    <t>josephsilva</t>
  </si>
  <si>
    <t>djones</t>
  </si>
  <si>
    <t>friedmanronald</t>
  </si>
  <si>
    <t>richashley</t>
  </si>
  <si>
    <t>obriensteve</t>
  </si>
  <si>
    <t>allencassie</t>
  </si>
  <si>
    <t>lbarnes</t>
  </si>
  <si>
    <t>hernandezleslie</t>
  </si>
  <si>
    <t>justinwilliams</t>
  </si>
  <si>
    <t>cbender</t>
  </si>
  <si>
    <t>michael24</t>
  </si>
  <si>
    <t>xcoleman</t>
  </si>
  <si>
    <t>williamgarrett</t>
  </si>
  <si>
    <t>debbieholden</t>
  </si>
  <si>
    <t>stewartbrooke</t>
  </si>
  <si>
    <t>reedheather</t>
  </si>
  <si>
    <t>kevin14</t>
  </si>
  <si>
    <t>trevor72</t>
  </si>
  <si>
    <t>mendezalyssa</t>
  </si>
  <si>
    <t>edgar97</t>
  </si>
  <si>
    <t>elizabethflores</t>
  </si>
  <si>
    <t>obenitez</t>
  </si>
  <si>
    <t>martinkaren</t>
  </si>
  <si>
    <t>richardsnicole</t>
  </si>
  <si>
    <t>kmorrison</t>
  </si>
  <si>
    <t>skelley</t>
  </si>
  <si>
    <t>james36</t>
  </si>
  <si>
    <t>ryanwebb</t>
  </si>
  <si>
    <t>levinerichard</t>
  </si>
  <si>
    <t>nevans</t>
  </si>
  <si>
    <t>amandafisher</t>
  </si>
  <si>
    <t>carneyjohn</t>
  </si>
  <si>
    <t>drush</t>
  </si>
  <si>
    <t>sandrarusso</t>
  </si>
  <si>
    <t>richardkim</t>
  </si>
  <si>
    <t>rickbaker</t>
  </si>
  <si>
    <t>dustin54</t>
  </si>
  <si>
    <t>carlyjohnson</t>
  </si>
  <si>
    <t>codywashington</t>
  </si>
  <si>
    <t>heather58</t>
  </si>
  <si>
    <t>milesbrooke</t>
  </si>
  <si>
    <t>zbyrd</t>
  </si>
  <si>
    <t>millerivan</t>
  </si>
  <si>
    <t>martinjones</t>
  </si>
  <si>
    <t>dhamilton</t>
  </si>
  <si>
    <t>mdaniels</t>
  </si>
  <si>
    <t>regina39</t>
  </si>
  <si>
    <t>derrick20</t>
  </si>
  <si>
    <t>tara99</t>
  </si>
  <si>
    <t>imiddleton</t>
  </si>
  <si>
    <t>richardharris</t>
  </si>
  <si>
    <t>drakekeith</t>
  </si>
  <si>
    <t>karencox</t>
  </si>
  <si>
    <t>scottpeterson</t>
  </si>
  <si>
    <t>jon95</t>
  </si>
  <si>
    <t>tylermichelle</t>
  </si>
  <si>
    <t>benderjustin</t>
  </si>
  <si>
    <t>qholmes</t>
  </si>
  <si>
    <t>delacruzarthur</t>
  </si>
  <si>
    <t>crobles</t>
  </si>
  <si>
    <t>teresa92</t>
  </si>
  <si>
    <t>vrice</t>
  </si>
  <si>
    <t>erica88</t>
  </si>
  <si>
    <t>fbecker</t>
  </si>
  <si>
    <t>tiffany36</t>
  </si>
  <si>
    <t>vargasmichael</t>
  </si>
  <si>
    <t>richardshelton</t>
  </si>
  <si>
    <t>debraking</t>
  </si>
  <si>
    <t>henry72</t>
  </si>
  <si>
    <t>zwatts</t>
  </si>
  <si>
    <t>joseberg</t>
  </si>
  <si>
    <t>kelleypatrick</t>
  </si>
  <si>
    <t>nelsonlaura</t>
  </si>
  <si>
    <t>emilydavis</t>
  </si>
  <si>
    <t>ibailey</t>
  </si>
  <si>
    <t>uperez</t>
  </si>
  <si>
    <t>darrellwerner</t>
  </si>
  <si>
    <t>hubbardmatthew</t>
  </si>
  <si>
    <t>leejennifer</t>
  </si>
  <si>
    <t>garciajesse</t>
  </si>
  <si>
    <t>chavezdavid</t>
  </si>
  <si>
    <t>leahfoster</t>
  </si>
  <si>
    <t>glewis</t>
  </si>
  <si>
    <t>mbaxter</t>
  </si>
  <si>
    <t>brandonhogan</t>
  </si>
  <si>
    <t>joseph84</t>
  </si>
  <si>
    <t>evanselizabeth</t>
  </si>
  <si>
    <t>sharonfleming</t>
  </si>
  <si>
    <t>ngarza</t>
  </si>
  <si>
    <t>johnstoncourtney</t>
  </si>
  <si>
    <t>friedmanmichael</t>
  </si>
  <si>
    <t>eolson</t>
  </si>
  <si>
    <t>sabrinabrooks</t>
  </si>
  <si>
    <t>huntdaniel</t>
  </si>
  <si>
    <t>ruizryan</t>
  </si>
  <si>
    <t>jacksonrobert</t>
  </si>
  <si>
    <t>fisherjenna</t>
  </si>
  <si>
    <t>danieloconnell</t>
  </si>
  <si>
    <t>john18</t>
  </si>
  <si>
    <t>oandrews</t>
  </si>
  <si>
    <t>frankpeterson</t>
  </si>
  <si>
    <t>ricky22</t>
  </si>
  <si>
    <t>charles64</t>
  </si>
  <si>
    <t>harperelizabeth</t>
  </si>
  <si>
    <t>hoffmanaaron</t>
  </si>
  <si>
    <t>belinda23</t>
  </si>
  <si>
    <t>willisjames</t>
  </si>
  <si>
    <t>irobinson</t>
  </si>
  <si>
    <t>herbertwilson</t>
  </si>
  <si>
    <t>kleinjerry</t>
  </si>
  <si>
    <t>haley11</t>
  </si>
  <si>
    <t>robertyoung</t>
  </si>
  <si>
    <t>jared68</t>
  </si>
  <si>
    <t>walkerfrancisco</t>
  </si>
  <si>
    <t>michaelellis</t>
  </si>
  <si>
    <t>mcleanadam</t>
  </si>
  <si>
    <t>davidelliott</t>
  </si>
  <si>
    <t>katiemaynard</t>
  </si>
  <si>
    <t>jamie34</t>
  </si>
  <si>
    <t>jonescheryl</t>
  </si>
  <si>
    <t>mphillips</t>
  </si>
  <si>
    <t>dlindsey</t>
  </si>
  <si>
    <t>kfrancis</t>
  </si>
  <si>
    <t>josephcarroll</t>
  </si>
  <si>
    <t>boonerebecca</t>
  </si>
  <si>
    <t>hestes</t>
  </si>
  <si>
    <t>samuel95</t>
  </si>
  <si>
    <t>elizabeth12</t>
  </si>
  <si>
    <t>salazarkathryn</t>
  </si>
  <si>
    <t>xkrueger</t>
  </si>
  <si>
    <t>jennifer55</t>
  </si>
  <si>
    <t>johnsondavid</t>
  </si>
  <si>
    <t>scott50</t>
  </si>
  <si>
    <t>qbenton</t>
  </si>
  <si>
    <t>jpowell</t>
  </si>
  <si>
    <t>jenniferanderson</t>
  </si>
  <si>
    <t>alex71</t>
  </si>
  <si>
    <t>kellycarter</t>
  </si>
  <si>
    <t>duranclaudia</t>
  </si>
  <si>
    <t>victor56</t>
  </si>
  <si>
    <t>kristin48</t>
  </si>
  <si>
    <t>ericflowers</t>
  </si>
  <si>
    <t>jennifer28</t>
  </si>
  <si>
    <t>carterjoseph</t>
  </si>
  <si>
    <t>christie51</t>
  </si>
  <si>
    <t>opage</t>
  </si>
  <si>
    <t>bradleywilliams</t>
  </si>
  <si>
    <t>ashley42</t>
  </si>
  <si>
    <t>wgarrett</t>
  </si>
  <si>
    <t>elizabeth28</t>
  </si>
  <si>
    <t>zperry</t>
  </si>
  <si>
    <t>nicholaspatterson</t>
  </si>
  <si>
    <t>dlopez</t>
  </si>
  <si>
    <t>ijohnson</t>
  </si>
  <si>
    <t>thomasbecky</t>
  </si>
  <si>
    <t>albert07</t>
  </si>
  <si>
    <t>smithtammy</t>
  </si>
  <si>
    <t>barbara75</t>
  </si>
  <si>
    <t>cmyers</t>
  </si>
  <si>
    <t>victoriasmith</t>
  </si>
  <si>
    <t>smccall</t>
  </si>
  <si>
    <t>smithmegan</t>
  </si>
  <si>
    <t>yguzman</t>
  </si>
  <si>
    <t>johnsonchristopher</t>
  </si>
  <si>
    <t>nicholas92</t>
  </si>
  <si>
    <t>angelachavez</t>
  </si>
  <si>
    <t>burnsmiguel</t>
  </si>
  <si>
    <t>kristine60</t>
  </si>
  <si>
    <t>michael60</t>
  </si>
  <si>
    <t>johnsonaustin</t>
  </si>
  <si>
    <t>brownandrea</t>
  </si>
  <si>
    <t>nathantaylor</t>
  </si>
  <si>
    <t>kenneth30</t>
  </si>
  <si>
    <t>epeterson</t>
  </si>
  <si>
    <t>joshuamoody</t>
  </si>
  <si>
    <t>mooresydney</t>
  </si>
  <si>
    <t>andreabrown</t>
  </si>
  <si>
    <t>nicholascobb</t>
  </si>
  <si>
    <t>rothmark</t>
  </si>
  <si>
    <t>ihill</t>
  </si>
  <si>
    <t>colestacy</t>
  </si>
  <si>
    <t>tbaker</t>
  </si>
  <si>
    <t>rcampbell</t>
  </si>
  <si>
    <t>williamdixon</t>
  </si>
  <si>
    <t>fparker</t>
  </si>
  <si>
    <t>juanperez</t>
  </si>
  <si>
    <t>terryking</t>
  </si>
  <si>
    <t>jacqueline30</t>
  </si>
  <si>
    <t>robertmartin</t>
  </si>
  <si>
    <t>kfischer</t>
  </si>
  <si>
    <t>jeffreymercado</t>
  </si>
  <si>
    <t>meganjones</t>
  </si>
  <si>
    <t>blackburnmonica</t>
  </si>
  <si>
    <t>williamssteve</t>
  </si>
  <si>
    <t>phelpskristi</t>
  </si>
  <si>
    <t>johnwilson</t>
  </si>
  <si>
    <t>bryceortiz</t>
  </si>
  <si>
    <t>morananthony</t>
  </si>
  <si>
    <t>gphillips</t>
  </si>
  <si>
    <t>gregoryperry</t>
  </si>
  <si>
    <t>whiterichard</t>
  </si>
  <si>
    <t>ygross</t>
  </si>
  <si>
    <t>ewhite</t>
  </si>
  <si>
    <t>grahamcharles</t>
  </si>
  <si>
    <t>origgs</t>
  </si>
  <si>
    <t>tammyedwards</t>
  </si>
  <si>
    <t>marcrichards</t>
  </si>
  <si>
    <t>debra35</t>
  </si>
  <si>
    <t>gscott</t>
  </si>
  <si>
    <t>cookbruce</t>
  </si>
  <si>
    <t>achung</t>
  </si>
  <si>
    <t>olivia17</t>
  </si>
  <si>
    <t>wernerheather</t>
  </si>
  <si>
    <t>tyler49</t>
  </si>
  <si>
    <t>douglas19</t>
  </si>
  <si>
    <t>allen71</t>
  </si>
  <si>
    <t>hallrebecca</t>
  </si>
  <si>
    <t>vwilliams</t>
  </si>
  <si>
    <t>jacquelinejennings</t>
  </si>
  <si>
    <t>michaelmichael</t>
  </si>
  <si>
    <t>adam45</t>
  </si>
  <si>
    <t>davisgregory</t>
  </si>
  <si>
    <t>alexandrawilliams</t>
  </si>
  <si>
    <t>melissamiller</t>
  </si>
  <si>
    <t>blake69</t>
  </si>
  <si>
    <t>jhenderson</t>
  </si>
  <si>
    <t>xpage</t>
  </si>
  <si>
    <t>james48</t>
  </si>
  <si>
    <t>jonathan85</t>
  </si>
  <si>
    <t>uthompson</t>
  </si>
  <si>
    <t>jeffreycruz</t>
  </si>
  <si>
    <t>stephanie14</t>
  </si>
  <si>
    <t>tara03</t>
  </si>
  <si>
    <t>christine93</t>
  </si>
  <si>
    <t>mcdowelljames</t>
  </si>
  <si>
    <t>david67</t>
  </si>
  <si>
    <t>obutler</t>
  </si>
  <si>
    <t>nbradley</t>
  </si>
  <si>
    <t>michaelgardner</t>
  </si>
  <si>
    <t>jennifer65</t>
  </si>
  <si>
    <t>garrettkaren</t>
  </si>
  <si>
    <t>monroematthew</t>
  </si>
  <si>
    <t>tracey02</t>
  </si>
  <si>
    <t>jeanette62</t>
  </si>
  <si>
    <t>adkinspaul</t>
  </si>
  <si>
    <t>thomaskaren</t>
  </si>
  <si>
    <t>bankslindsey</t>
  </si>
  <si>
    <t>nperez</t>
  </si>
  <si>
    <t>burkejustin</t>
  </si>
  <si>
    <t>fgarner</t>
  </si>
  <si>
    <t>joshualong</t>
  </si>
  <si>
    <t>birdrobin</t>
  </si>
  <si>
    <t>dthompson</t>
  </si>
  <si>
    <t>kathleen97</t>
  </si>
  <si>
    <t>wardashley</t>
  </si>
  <si>
    <t>kristenhall</t>
  </si>
  <si>
    <t>dmiller</t>
  </si>
  <si>
    <t>maryhart</t>
  </si>
  <si>
    <t>garretthughes</t>
  </si>
  <si>
    <t>nwheeler</t>
  </si>
  <si>
    <t>alopez</t>
  </si>
  <si>
    <t>shawn26</t>
  </si>
  <si>
    <t>jonathanzhang</t>
  </si>
  <si>
    <t>knoxrebecca</t>
  </si>
  <si>
    <t>markdean</t>
  </si>
  <si>
    <t>brandonwoods</t>
  </si>
  <si>
    <t>mcleanmark</t>
  </si>
  <si>
    <t>lindseyscott</t>
  </si>
  <si>
    <t>amberfrazier</t>
  </si>
  <si>
    <t>qchan</t>
  </si>
  <si>
    <t>donald97</t>
  </si>
  <si>
    <t>amay</t>
  </si>
  <si>
    <t>qmcdaniel</t>
  </si>
  <si>
    <t>barryjennifer</t>
  </si>
  <si>
    <t>penningtoncharles</t>
  </si>
  <si>
    <t>mwhite</t>
  </si>
  <si>
    <t>kkennedy</t>
  </si>
  <si>
    <t>rodriguezmichael</t>
  </si>
  <si>
    <t>russell63</t>
  </si>
  <si>
    <t>randallrivera</t>
  </si>
  <si>
    <t>zsimpson</t>
  </si>
  <si>
    <t>ysmith</t>
  </si>
  <si>
    <t>hannah44</t>
  </si>
  <si>
    <t>travis24</t>
  </si>
  <si>
    <t>whoward</t>
  </si>
  <si>
    <t>huertaheather</t>
  </si>
  <si>
    <t>jamesstevens</t>
  </si>
  <si>
    <t>josephryan</t>
  </si>
  <si>
    <t>morenozachary</t>
  </si>
  <si>
    <t>maylauren</t>
  </si>
  <si>
    <t>bibarra</t>
  </si>
  <si>
    <t>tracyschwartz</t>
  </si>
  <si>
    <t>charlesmcbride</t>
  </si>
  <si>
    <t>eric00</t>
  </si>
  <si>
    <t>richard42</t>
  </si>
  <si>
    <t>samueljoseph</t>
  </si>
  <si>
    <t>thomasunderwood</t>
  </si>
  <si>
    <t>nicholas03</t>
  </si>
  <si>
    <t>solisrodney</t>
  </si>
  <si>
    <t>hernandezbrian</t>
  </si>
  <si>
    <t>jamiehampton</t>
  </si>
  <si>
    <t>jennifer68</t>
  </si>
  <si>
    <t>danielleharris</t>
  </si>
  <si>
    <t>qrichards</t>
  </si>
  <si>
    <t>josephbarron</t>
  </si>
  <si>
    <t>lconway</t>
  </si>
  <si>
    <t>jennifersolis</t>
  </si>
  <si>
    <t>wcox</t>
  </si>
  <si>
    <t>leroy04</t>
  </si>
  <si>
    <t>arnoldjoshua</t>
  </si>
  <si>
    <t>rpotter</t>
  </si>
  <si>
    <t>haileyholt</t>
  </si>
  <si>
    <t>beckywilliams</t>
  </si>
  <si>
    <t>phillipsnancy</t>
  </si>
  <si>
    <t>gabrielross</t>
  </si>
  <si>
    <t>mackbenjamin</t>
  </si>
  <si>
    <t>taylor21</t>
  </si>
  <si>
    <t>ashleyrichard</t>
  </si>
  <si>
    <t>salazarerin</t>
  </si>
  <si>
    <t>ricardo50</t>
  </si>
  <si>
    <t>angelaross</t>
  </si>
  <si>
    <t>brittney79</t>
  </si>
  <si>
    <t>melissa50</t>
  </si>
  <si>
    <t>jarvisvincent</t>
  </si>
  <si>
    <t>fmarks</t>
  </si>
  <si>
    <t>gibsonkimberly</t>
  </si>
  <si>
    <t>cabreratristan</t>
  </si>
  <si>
    <t>vharris</t>
  </si>
  <si>
    <t>cheryljohnson</t>
  </si>
  <si>
    <t>kennethoneill</t>
  </si>
  <si>
    <t>thomasjohnson</t>
  </si>
  <si>
    <t>autumnfarley</t>
  </si>
  <si>
    <t>rogerskeith</t>
  </si>
  <si>
    <t>twood</t>
  </si>
  <si>
    <t>andersonerin</t>
  </si>
  <si>
    <t>roblesstacey</t>
  </si>
  <si>
    <t>qcummings</t>
  </si>
  <si>
    <t>matthew19</t>
  </si>
  <si>
    <t>wujasmine</t>
  </si>
  <si>
    <t>webbrobert</t>
  </si>
  <si>
    <t>perezbrandon</t>
  </si>
  <si>
    <t>vanessa38</t>
  </si>
  <si>
    <t>joemorris</t>
  </si>
  <si>
    <t>kinglynn</t>
  </si>
  <si>
    <t>catherine18</t>
  </si>
  <si>
    <t>krodriguez</t>
  </si>
  <si>
    <t>jfox</t>
  </si>
  <si>
    <t>flowersaaron</t>
  </si>
  <si>
    <t>michaelharrison</t>
  </si>
  <si>
    <t>heather53</t>
  </si>
  <si>
    <t>angelabeasley</t>
  </si>
  <si>
    <t>gcooper</t>
  </si>
  <si>
    <t>pgoodman</t>
  </si>
  <si>
    <t>gregoryanthony</t>
  </si>
  <si>
    <t>aaronboyd</t>
  </si>
  <si>
    <t>hansenbrian</t>
  </si>
  <si>
    <t>charlescampbell</t>
  </si>
  <si>
    <t>jpacheco</t>
  </si>
  <si>
    <t>ldiaz</t>
  </si>
  <si>
    <t>melodyward</t>
  </si>
  <si>
    <t>andrew35</t>
  </si>
  <si>
    <t>allenjohn</t>
  </si>
  <si>
    <t>carriefriedman</t>
  </si>
  <si>
    <t>bfox</t>
  </si>
  <si>
    <t>jerrydaniels</t>
  </si>
  <si>
    <t>floydandrew</t>
  </si>
  <si>
    <t>daylaura</t>
  </si>
  <si>
    <t>michaelwilkinson</t>
  </si>
  <si>
    <t>qporter</t>
  </si>
  <si>
    <t>evan58</t>
  </si>
  <si>
    <t>robert11</t>
  </si>
  <si>
    <t>melissamartin</t>
  </si>
  <si>
    <t>elizabethnelson</t>
  </si>
  <si>
    <t>sarah05</t>
  </si>
  <si>
    <t>carrielewis</t>
  </si>
  <si>
    <t>ruben11</t>
  </si>
  <si>
    <t>patrickchang</t>
  </si>
  <si>
    <t>carsonjohn</t>
  </si>
  <si>
    <t>feliciafowler</t>
  </si>
  <si>
    <t>coleseth</t>
  </si>
  <si>
    <t>catherinemoore</t>
  </si>
  <si>
    <t>kristi50</t>
  </si>
  <si>
    <t>lmurphy</t>
  </si>
  <si>
    <t>jacksonkristin</t>
  </si>
  <si>
    <t>flee</t>
  </si>
  <si>
    <t>madison25</t>
  </si>
  <si>
    <t>irodriguez</t>
  </si>
  <si>
    <t>kristinajordan</t>
  </si>
  <si>
    <t>april94</t>
  </si>
  <si>
    <t>margaretrush</t>
  </si>
  <si>
    <t>swallace</t>
  </si>
  <si>
    <t>joshuaweaver</t>
  </si>
  <si>
    <t>zfloyd</t>
  </si>
  <si>
    <t>andrewperez</t>
  </si>
  <si>
    <t>joann24</t>
  </si>
  <si>
    <t>jonathan06</t>
  </si>
  <si>
    <t>rlambert</t>
  </si>
  <si>
    <t>melissa07</t>
  </si>
  <si>
    <t>wukenneth</t>
  </si>
  <si>
    <t>ericadickerson</t>
  </si>
  <si>
    <t>jsnyder</t>
  </si>
  <si>
    <t>joanna38</t>
  </si>
  <si>
    <t>montoyajonathan</t>
  </si>
  <si>
    <t>bobby28</t>
  </si>
  <si>
    <t>michaelsmith</t>
  </si>
  <si>
    <t>megancombs</t>
  </si>
  <si>
    <t>christopher41</t>
  </si>
  <si>
    <t>melissa17</t>
  </si>
  <si>
    <t>stephen13</t>
  </si>
  <si>
    <t>esims</t>
  </si>
  <si>
    <t>rodriguezjennifer</t>
  </si>
  <si>
    <t>jasmine16</t>
  </si>
  <si>
    <t>mariah80</t>
  </si>
  <si>
    <t>royharrington</t>
  </si>
  <si>
    <t>brendacoleman</t>
  </si>
  <si>
    <t>kimberlywilkinson</t>
  </si>
  <si>
    <t>uhansen</t>
  </si>
  <si>
    <t>mturner</t>
  </si>
  <si>
    <t>charleswilson</t>
  </si>
  <si>
    <t>mharris</t>
  </si>
  <si>
    <t>brewernicole</t>
  </si>
  <si>
    <t>ricedonna</t>
  </si>
  <si>
    <t>danielwalls</t>
  </si>
  <si>
    <t>alexandernichols</t>
  </si>
  <si>
    <t>susan38</t>
  </si>
  <si>
    <t>abooth</t>
  </si>
  <si>
    <t>thomaslopez</t>
  </si>
  <si>
    <t>cward</t>
  </si>
  <si>
    <t>josewilliams</t>
  </si>
  <si>
    <t>jessica23</t>
  </si>
  <si>
    <t>derekperez</t>
  </si>
  <si>
    <t>millerdonna</t>
  </si>
  <si>
    <t>victoriarivera</t>
  </si>
  <si>
    <t>michaelbaker</t>
  </si>
  <si>
    <t>vperez</t>
  </si>
  <si>
    <t>jonesfrank</t>
  </si>
  <si>
    <t>charles87</t>
  </si>
  <si>
    <t>luissanders</t>
  </si>
  <si>
    <t>maryobrien</t>
  </si>
  <si>
    <t>tonya25</t>
  </si>
  <si>
    <t>robert10</t>
  </si>
  <si>
    <t>joshua20</t>
  </si>
  <si>
    <t>johnsoncharles</t>
  </si>
  <si>
    <t>qbarrett</t>
  </si>
  <si>
    <t>ortizdarrell</t>
  </si>
  <si>
    <t>vanessareeves</t>
  </si>
  <si>
    <t>ahodge</t>
  </si>
  <si>
    <t>vincent76</t>
  </si>
  <si>
    <t>michaellee</t>
  </si>
  <si>
    <t>rachel77</t>
  </si>
  <si>
    <t>jasonsanford</t>
  </si>
  <si>
    <t>johnsonangela</t>
  </si>
  <si>
    <t>smithlauren</t>
  </si>
  <si>
    <t>christinestewart</t>
  </si>
  <si>
    <t>stephenschristina</t>
  </si>
  <si>
    <t>jjuarez</t>
  </si>
  <si>
    <t>karen21</t>
  </si>
  <si>
    <t>blankenshipautumn</t>
  </si>
  <si>
    <t>evanhall</t>
  </si>
  <si>
    <t>justinmorris</t>
  </si>
  <si>
    <t>walkermark</t>
  </si>
  <si>
    <t>walkermichael</t>
  </si>
  <si>
    <t>andradedouglas</t>
  </si>
  <si>
    <t>christinepeterson</t>
  </si>
  <si>
    <t>chelseaellis</t>
  </si>
  <si>
    <t>uowens</t>
  </si>
  <si>
    <t>ronaldmyers</t>
  </si>
  <si>
    <t>allenwhite</t>
  </si>
  <si>
    <t>robertabrooks</t>
  </si>
  <si>
    <t>luis92</t>
  </si>
  <si>
    <t>amy69</t>
  </si>
  <si>
    <t>stephensrebecca</t>
  </si>
  <si>
    <t>gallowayrobert</t>
  </si>
  <si>
    <t>starkpaul</t>
  </si>
  <si>
    <t>jgutierrez</t>
  </si>
  <si>
    <t>jennifersellers</t>
  </si>
  <si>
    <t>mary73</t>
  </si>
  <si>
    <t>adamsloretta</t>
  </si>
  <si>
    <t>smithmatthew</t>
  </si>
  <si>
    <t>ochoadavid</t>
  </si>
  <si>
    <t>kennethbrowning</t>
  </si>
  <si>
    <t>ginahaynes</t>
  </si>
  <si>
    <t>lorrainecollier</t>
  </si>
  <si>
    <t>jennifer38</t>
  </si>
  <si>
    <t>daughertyolivia</t>
  </si>
  <si>
    <t>grayjon</t>
  </si>
  <si>
    <t>jonathanlee</t>
  </si>
  <si>
    <t>juan83</t>
  </si>
  <si>
    <t>amanda05</t>
  </si>
  <si>
    <t>dominiquesims</t>
  </si>
  <si>
    <t>fisherpatricia</t>
  </si>
  <si>
    <t>daniel61</t>
  </si>
  <si>
    <t>hlove</t>
  </si>
  <si>
    <t>gdavis</t>
  </si>
  <si>
    <t>martinezkimberly</t>
  </si>
  <si>
    <t>smithgene</t>
  </si>
  <si>
    <t>mirandamartin</t>
  </si>
  <si>
    <t>stephen44</t>
  </si>
  <si>
    <t>brittany90</t>
  </si>
  <si>
    <t>ulester</t>
  </si>
  <si>
    <t>cclark</t>
  </si>
  <si>
    <t>bhale</t>
  </si>
  <si>
    <t>gabrielle02</t>
  </si>
  <si>
    <t>garrettsteven</t>
  </si>
  <si>
    <t>eric77</t>
  </si>
  <si>
    <t>abyrd</t>
  </si>
  <si>
    <t>owenkayla</t>
  </si>
  <si>
    <t>ashleyrichardson</t>
  </si>
  <si>
    <t>rayandrew</t>
  </si>
  <si>
    <t>susan75</t>
  </si>
  <si>
    <t>tanya80</t>
  </si>
  <si>
    <t>spencerdavid</t>
  </si>
  <si>
    <t>usmith</t>
  </si>
  <si>
    <t>marylewis</t>
  </si>
  <si>
    <t>kristin45</t>
  </si>
  <si>
    <t>creyes</t>
  </si>
  <si>
    <t>twebb</t>
  </si>
  <si>
    <t>juliacarter</t>
  </si>
  <si>
    <t>kathryn18</t>
  </si>
  <si>
    <t>smithmeagan</t>
  </si>
  <si>
    <t>john26</t>
  </si>
  <si>
    <t>joseph16</t>
  </si>
  <si>
    <t>jordandeborah</t>
  </si>
  <si>
    <t>ortegajeffrey</t>
  </si>
  <si>
    <t>danny33</t>
  </si>
  <si>
    <t>johnsonjacqueline</t>
  </si>
  <si>
    <t>laura19</t>
  </si>
  <si>
    <t>lloydnicole</t>
  </si>
  <si>
    <t>swalker</t>
  </si>
  <si>
    <t>davidmonroe</t>
  </si>
  <si>
    <t>armstrongmichael</t>
  </si>
  <si>
    <t>scottfuller</t>
  </si>
  <si>
    <t>joshuaherrera</t>
  </si>
  <si>
    <t>patriciahaynes</t>
  </si>
  <si>
    <t>kristine96</t>
  </si>
  <si>
    <t>kbradley</t>
  </si>
  <si>
    <t>brian35</t>
  </si>
  <si>
    <t>chrisliu</t>
  </si>
  <si>
    <t>jonesanthony</t>
  </si>
  <si>
    <t>richard86</t>
  </si>
  <si>
    <t>mullentimothy</t>
  </si>
  <si>
    <t>brendawade</t>
  </si>
  <si>
    <t>ylittle</t>
  </si>
  <si>
    <t>mirandaturner</t>
  </si>
  <si>
    <t>vmitchell</t>
  </si>
  <si>
    <t>myerskatherine</t>
  </si>
  <si>
    <t>williamtaylor</t>
  </si>
  <si>
    <t>michelle37</t>
  </si>
  <si>
    <t>amanda76</t>
  </si>
  <si>
    <t>andrew97</t>
  </si>
  <si>
    <t>carriemiller</t>
  </si>
  <si>
    <t>thudson</t>
  </si>
  <si>
    <t>belindaking</t>
  </si>
  <si>
    <t>ujohnson</t>
  </si>
  <si>
    <t>hansonchristopher</t>
  </si>
  <si>
    <t>fisheremily</t>
  </si>
  <si>
    <t>projas</t>
  </si>
  <si>
    <t>robertsrobert</t>
  </si>
  <si>
    <t>joehammond</t>
  </si>
  <si>
    <t>lisa80</t>
  </si>
  <si>
    <t>taylorlisa</t>
  </si>
  <si>
    <t>wallison</t>
  </si>
  <si>
    <t>kristin49</t>
  </si>
  <si>
    <t>khancassandra</t>
  </si>
  <si>
    <t>burnscharles</t>
  </si>
  <si>
    <t>elarsen</t>
  </si>
  <si>
    <t>debbiewalsh</t>
  </si>
  <si>
    <t>crystal70</t>
  </si>
  <si>
    <t>christinejackson</t>
  </si>
  <si>
    <t>greg30</t>
  </si>
  <si>
    <t>bbeck</t>
  </si>
  <si>
    <t>simondebra</t>
  </si>
  <si>
    <t>colesheri</t>
  </si>
  <si>
    <t>garrettwalker</t>
  </si>
  <si>
    <t>christensenjasmine</t>
  </si>
  <si>
    <t>andreaknight</t>
  </si>
  <si>
    <t>jessepatterson</t>
  </si>
  <si>
    <t>rsims</t>
  </si>
  <si>
    <t>frederickjoanna</t>
  </si>
  <si>
    <t>wagnercharlotte</t>
  </si>
  <si>
    <t>sean75</t>
  </si>
  <si>
    <t>hessbrian</t>
  </si>
  <si>
    <t>hannah89</t>
  </si>
  <si>
    <t>combspaula</t>
  </si>
  <si>
    <t>medinaanne</t>
  </si>
  <si>
    <t>baileybrittany</t>
  </si>
  <si>
    <t>joseph87</t>
  </si>
  <si>
    <t>matthewnguyen</t>
  </si>
  <si>
    <t>christopher58</t>
  </si>
  <si>
    <t>cgomez</t>
  </si>
  <si>
    <t>turnerstanley</t>
  </si>
  <si>
    <t>marywilson</t>
  </si>
  <si>
    <t>sherry86</t>
  </si>
  <si>
    <t>xbrown</t>
  </si>
  <si>
    <t>kendrasanchez</t>
  </si>
  <si>
    <t>marieflores</t>
  </si>
  <si>
    <t>kathleenmccoy</t>
  </si>
  <si>
    <t>wellsjessica</t>
  </si>
  <si>
    <t>bmora</t>
  </si>
  <si>
    <t>mmcneil</t>
  </si>
  <si>
    <t>olee</t>
  </si>
  <si>
    <t>debra67</t>
  </si>
  <si>
    <t>williampratt</t>
  </si>
  <si>
    <t>cathybryant</t>
  </si>
  <si>
    <t>itucker</t>
  </si>
  <si>
    <t>schwartzgary</t>
  </si>
  <si>
    <t>lauraharrison</t>
  </si>
  <si>
    <t>franklinashlee</t>
  </si>
  <si>
    <t>tgallagher</t>
  </si>
  <si>
    <t>joseph13</t>
  </si>
  <si>
    <t>nathan90</t>
  </si>
  <si>
    <t>christopher78</t>
  </si>
  <si>
    <t>brandonjones</t>
  </si>
  <si>
    <t>alexis58</t>
  </si>
  <si>
    <t>dunlapmary</t>
  </si>
  <si>
    <t>sroberts</t>
  </si>
  <si>
    <t>zjennings</t>
  </si>
  <si>
    <t>josephbuckley</t>
  </si>
  <si>
    <t>michael76</t>
  </si>
  <si>
    <t>thompsonjoseph</t>
  </si>
  <si>
    <t>wphillips</t>
  </si>
  <si>
    <t>hleonard</t>
  </si>
  <si>
    <t>rileybrittany</t>
  </si>
  <si>
    <t>dianecampbell</t>
  </si>
  <si>
    <t>nicole80</t>
  </si>
  <si>
    <t>tcallahan</t>
  </si>
  <si>
    <t>qdaniel</t>
  </si>
  <si>
    <t>lori69</t>
  </si>
  <si>
    <t>mayerdanielle</t>
  </si>
  <si>
    <t>brian02</t>
  </si>
  <si>
    <t>goodmanmark</t>
  </si>
  <si>
    <t>brandon95</t>
  </si>
  <si>
    <t>ruth18</t>
  </si>
  <si>
    <t>marie70</t>
  </si>
  <si>
    <t>henryjessica</t>
  </si>
  <si>
    <t>kristen62</t>
  </si>
  <si>
    <t>janetdiaz</t>
  </si>
  <si>
    <t>nunezkaren</t>
  </si>
  <si>
    <t>vthompson</t>
  </si>
  <si>
    <t>brittanyolsen</t>
  </si>
  <si>
    <t>pattersonanthony</t>
  </si>
  <si>
    <t>tammyjordan</t>
  </si>
  <si>
    <t>sarah79</t>
  </si>
  <si>
    <t>colemandean</t>
  </si>
  <si>
    <t>isabellacastillo</t>
  </si>
  <si>
    <t>tfranklin</t>
  </si>
  <si>
    <t>kennedythomas</t>
  </si>
  <si>
    <t>yfisher</t>
  </si>
  <si>
    <t>langmichael</t>
  </si>
  <si>
    <t>marcuschristensen</t>
  </si>
  <si>
    <t>john24</t>
  </si>
  <si>
    <t>garciaryan</t>
  </si>
  <si>
    <t>msullivan</t>
  </si>
  <si>
    <t>josephthomas</t>
  </si>
  <si>
    <t>desireemcmahon</t>
  </si>
  <si>
    <t>heather68</t>
  </si>
  <si>
    <t>zwagner</t>
  </si>
  <si>
    <t>michaeldiaz</t>
  </si>
  <si>
    <t>vwang</t>
  </si>
  <si>
    <t>cindysmith</t>
  </si>
  <si>
    <t>burnsdanielle</t>
  </si>
  <si>
    <t>tinageorge</t>
  </si>
  <si>
    <t>mark87</t>
  </si>
  <si>
    <t>kristinasandoval</t>
  </si>
  <si>
    <t>carrollthomas</t>
  </si>
  <si>
    <t>melissa57</t>
  </si>
  <si>
    <t>garciamary</t>
  </si>
  <si>
    <t>smithvincent</t>
  </si>
  <si>
    <t>waltonrussell</t>
  </si>
  <si>
    <t>campbelldonna</t>
  </si>
  <si>
    <t>dfoster</t>
  </si>
  <si>
    <t>matthewadkins</t>
  </si>
  <si>
    <t>clineglen</t>
  </si>
  <si>
    <t>gthomas</t>
  </si>
  <si>
    <t>jonesjay</t>
  </si>
  <si>
    <t>avilakristie</t>
  </si>
  <si>
    <t>joneskevin</t>
  </si>
  <si>
    <t>djackson</t>
  </si>
  <si>
    <t>smithcassandra</t>
  </si>
  <si>
    <t>james12</t>
  </si>
  <si>
    <t>jonescharles</t>
  </si>
  <si>
    <t>aaronbyrd</t>
  </si>
  <si>
    <t>halerachel</t>
  </si>
  <si>
    <t>ogill</t>
  </si>
  <si>
    <t>kkeller</t>
  </si>
  <si>
    <t>jorgegarcia</t>
  </si>
  <si>
    <t>wuthomas</t>
  </si>
  <si>
    <t>dawnhogan</t>
  </si>
  <si>
    <t>elizabeth01</t>
  </si>
  <si>
    <t>vanessapatel</t>
  </si>
  <si>
    <t>qshaw</t>
  </si>
  <si>
    <t>emily62</t>
  </si>
  <si>
    <t>nicolethompson</t>
  </si>
  <si>
    <t>baldwincharles</t>
  </si>
  <si>
    <t>travis17</t>
  </si>
  <si>
    <t>lnelson</t>
  </si>
  <si>
    <t>donnamoyer</t>
  </si>
  <si>
    <t>bryan21</t>
  </si>
  <si>
    <t>mwilkerson</t>
  </si>
  <si>
    <t>ureynolds</t>
  </si>
  <si>
    <t>kurt76</t>
  </si>
  <si>
    <t>brianna48</t>
  </si>
  <si>
    <t>alan79</t>
  </si>
  <si>
    <t>howellbreanna</t>
  </si>
  <si>
    <t>christopher61</t>
  </si>
  <si>
    <t>jamesguzman</t>
  </si>
  <si>
    <t>christopherschneider</t>
  </si>
  <si>
    <t>irwinstephen</t>
  </si>
  <si>
    <t>yvega</t>
  </si>
  <si>
    <t>alex98</t>
  </si>
  <si>
    <t>randy01</t>
  </si>
  <si>
    <t>kristenhogan</t>
  </si>
  <si>
    <t>rowesara</t>
  </si>
  <si>
    <t>pattonrandy</t>
  </si>
  <si>
    <t>scott18</t>
  </si>
  <si>
    <t>ssmith</t>
  </si>
  <si>
    <t>bethany32</t>
  </si>
  <si>
    <t>xsharp</t>
  </si>
  <si>
    <t>jessica36</t>
  </si>
  <si>
    <t>michelle88</t>
  </si>
  <si>
    <t>sharon60</t>
  </si>
  <si>
    <t>dylanwilliams</t>
  </si>
  <si>
    <t>jlandry</t>
  </si>
  <si>
    <t>nhammond</t>
  </si>
  <si>
    <t>kevin50</t>
  </si>
  <si>
    <t>delgadoamber</t>
  </si>
  <si>
    <t>stephanie23</t>
  </si>
  <si>
    <t>leah37</t>
  </si>
  <si>
    <t>mikemaxwell</t>
  </si>
  <si>
    <t>cannonkenneth</t>
  </si>
  <si>
    <t>john80</t>
  </si>
  <si>
    <t>juliekhan</t>
  </si>
  <si>
    <t>simstamara</t>
  </si>
  <si>
    <t>matthew28</t>
  </si>
  <si>
    <t>bensonsusan</t>
  </si>
  <si>
    <t>christian65</t>
  </si>
  <si>
    <t>millerdarryl</t>
  </si>
  <si>
    <t>xlopez</t>
  </si>
  <si>
    <t>mgardner</t>
  </si>
  <si>
    <t>michael97</t>
  </si>
  <si>
    <t>zblack</t>
  </si>
  <si>
    <t>andrea15</t>
  </si>
  <si>
    <t>christinareyes</t>
  </si>
  <si>
    <t>andersonvictor</t>
  </si>
  <si>
    <t>lcarroll</t>
  </si>
  <si>
    <t>lgolden</t>
  </si>
  <si>
    <t>shelley09</t>
  </si>
  <si>
    <t>icrawford</t>
  </si>
  <si>
    <t>qarcher</t>
  </si>
  <si>
    <t>antonio73</t>
  </si>
  <si>
    <t>brianna63</t>
  </si>
  <si>
    <t>traceybrown</t>
  </si>
  <si>
    <t>jill65</t>
  </si>
  <si>
    <t>moralesandrew</t>
  </si>
  <si>
    <t>donnaramirez</t>
  </si>
  <si>
    <t>robertsonderek</t>
  </si>
  <si>
    <t>brian39</t>
  </si>
  <si>
    <t>fernandezbrian</t>
  </si>
  <si>
    <t>curtisdavidson</t>
  </si>
  <si>
    <t>cheyennehanson</t>
  </si>
  <si>
    <t>parkermichael</t>
  </si>
  <si>
    <t>vknight</t>
  </si>
  <si>
    <t>jack79</t>
  </si>
  <si>
    <t>phillipsbrittany</t>
  </si>
  <si>
    <t>ryan21</t>
  </si>
  <si>
    <t>jennifer87</t>
  </si>
  <si>
    <t>smithdevin</t>
  </si>
  <si>
    <t>tinabrown</t>
  </si>
  <si>
    <t>ruizmichelle</t>
  </si>
  <si>
    <t>josepharmstrong</t>
  </si>
  <si>
    <t>lorraine22</t>
  </si>
  <si>
    <t>jbentley</t>
  </si>
  <si>
    <t>dereklowe</t>
  </si>
  <si>
    <t>burnsjulia</t>
  </si>
  <si>
    <t>zwhite</t>
  </si>
  <si>
    <t>lisafields</t>
  </si>
  <si>
    <t>umcknight</t>
  </si>
  <si>
    <t>wfowler</t>
  </si>
  <si>
    <t>williamsshari</t>
  </si>
  <si>
    <t>ruben34</t>
  </si>
  <si>
    <t>robinsontiffany</t>
  </si>
  <si>
    <t>brownzachary</t>
  </si>
  <si>
    <t>jose06</t>
  </si>
  <si>
    <t>thomasjason</t>
  </si>
  <si>
    <t>dmorrison</t>
  </si>
  <si>
    <t>ymoore</t>
  </si>
  <si>
    <t>tpalmer</t>
  </si>
  <si>
    <t>wdunn</t>
  </si>
  <si>
    <t>alicia28</t>
  </si>
  <si>
    <t>rhayes</t>
  </si>
  <si>
    <t>woodskelly</t>
  </si>
  <si>
    <t>judith61</t>
  </si>
  <si>
    <t>kelseywilson</t>
  </si>
  <si>
    <t>daniellerodriguez</t>
  </si>
  <si>
    <t>mowens</t>
  </si>
  <si>
    <t>charles28</t>
  </si>
  <si>
    <t>grosspaul</t>
  </si>
  <si>
    <t>smithshannon</t>
  </si>
  <si>
    <t>zmatthews</t>
  </si>
  <si>
    <t>lisaclark</t>
  </si>
  <si>
    <t>gillmark</t>
  </si>
  <si>
    <t>zwood</t>
  </si>
  <si>
    <t>kelseyvalenzuela</t>
  </si>
  <si>
    <t>mayryan</t>
  </si>
  <si>
    <t>kelseyesparza</t>
  </si>
  <si>
    <t>qsmith</t>
  </si>
  <si>
    <t>ryan27</t>
  </si>
  <si>
    <t>edwin74</t>
  </si>
  <si>
    <t>bbates</t>
  </si>
  <si>
    <t>jeffrey20</t>
  </si>
  <si>
    <t>daniel51</t>
  </si>
  <si>
    <t>ingramjulia</t>
  </si>
  <si>
    <t>andrewsamanda</t>
  </si>
  <si>
    <t>wolfphillip</t>
  </si>
  <si>
    <t>christian06</t>
  </si>
  <si>
    <t>sharonhubbard</t>
  </si>
  <si>
    <t>ashley02</t>
  </si>
  <si>
    <t>pagetimothy</t>
  </si>
  <si>
    <t>dwelch</t>
  </si>
  <si>
    <t>ritaodonnell</t>
  </si>
  <si>
    <t>antoniorichards</t>
  </si>
  <si>
    <t>gardneraaron</t>
  </si>
  <si>
    <t>juanhall</t>
  </si>
  <si>
    <t>andrewtorres</t>
  </si>
  <si>
    <t>ashleyserrano</t>
  </si>
  <si>
    <t>hopkinsaaron</t>
  </si>
  <si>
    <t>fowleralex</t>
  </si>
  <si>
    <t>cjackson</t>
  </si>
  <si>
    <t>smithscott</t>
  </si>
  <si>
    <t>michaelwhite</t>
  </si>
  <si>
    <t>leesteven</t>
  </si>
  <si>
    <t>parkerbrandi</t>
  </si>
  <si>
    <t>benjamin72</t>
  </si>
  <si>
    <t>kelly18</t>
  </si>
  <si>
    <t>lbernard</t>
  </si>
  <si>
    <t>thomas62</t>
  </si>
  <si>
    <t>hawkinsbrandon</t>
  </si>
  <si>
    <t>yspencer</t>
  </si>
  <si>
    <t>jade19</t>
  </si>
  <si>
    <t>rcombs</t>
  </si>
  <si>
    <t>lindsey86</t>
  </si>
  <si>
    <t>ktaylor</t>
  </si>
  <si>
    <t>lindasimon</t>
  </si>
  <si>
    <t>bernardandrew</t>
  </si>
  <si>
    <t>andrew26</t>
  </si>
  <si>
    <t>gmaxwell</t>
  </si>
  <si>
    <t>bernard51</t>
  </si>
  <si>
    <t>wesleybruce</t>
  </si>
  <si>
    <t>pruittricardo</t>
  </si>
  <si>
    <t>samanthawalker</t>
  </si>
  <si>
    <t>scottaustin</t>
  </si>
  <si>
    <t>mary38</t>
  </si>
  <si>
    <t>brianlogan</t>
  </si>
  <si>
    <t>gward</t>
  </si>
  <si>
    <t>sarahwarren</t>
  </si>
  <si>
    <t>dvaughn</t>
  </si>
  <si>
    <t>zsanchez</t>
  </si>
  <si>
    <t>grossangela</t>
  </si>
  <si>
    <t>ruben46</t>
  </si>
  <si>
    <t>joseph05</t>
  </si>
  <si>
    <t>tranvictoria</t>
  </si>
  <si>
    <t>rcervantes</t>
  </si>
  <si>
    <t>vfry</t>
  </si>
  <si>
    <t>sherri59</t>
  </si>
  <si>
    <t>kcook</t>
  </si>
  <si>
    <t>vliu</t>
  </si>
  <si>
    <t>brian95</t>
  </si>
  <si>
    <t>lpeterson</t>
  </si>
  <si>
    <t>lyonsmichael</t>
  </si>
  <si>
    <t>jasonclark</t>
  </si>
  <si>
    <t>saundersjeffrey</t>
  </si>
  <si>
    <t>ashleyjones</t>
  </si>
  <si>
    <t>mitchellanderson</t>
  </si>
  <si>
    <t>mcgrathclinton</t>
  </si>
  <si>
    <t>mcphersoncurtis</t>
  </si>
  <si>
    <t>brendajohnson</t>
  </si>
  <si>
    <t>melaniehorton</t>
  </si>
  <si>
    <t>schultzmichelle</t>
  </si>
  <si>
    <t>davidnelson</t>
  </si>
  <si>
    <t>angelawillis</t>
  </si>
  <si>
    <t>awalsh</t>
  </si>
  <si>
    <t>tiffanyclayton</t>
  </si>
  <si>
    <t>tracy01</t>
  </si>
  <si>
    <t>msimpson</t>
  </si>
  <si>
    <t>udiaz</t>
  </si>
  <si>
    <t>rsimpson</t>
  </si>
  <si>
    <t>mscott</t>
  </si>
  <si>
    <t>kevinsmith</t>
  </si>
  <si>
    <t>andersondennis</t>
  </si>
  <si>
    <t>chelseabarton</t>
  </si>
  <si>
    <t>mcleankimberly</t>
  </si>
  <si>
    <t>jonathanbruce</t>
  </si>
  <si>
    <t>johnsonjoseph</t>
  </si>
  <si>
    <t>garretttyler</t>
  </si>
  <si>
    <t>ealexander</t>
  </si>
  <si>
    <t>williambush</t>
  </si>
  <si>
    <t>melanie93</t>
  </si>
  <si>
    <t>donaldfritz</t>
  </si>
  <si>
    <t>jasonsmith</t>
  </si>
  <si>
    <t>wesley22</t>
  </si>
  <si>
    <t>robertsmorgan</t>
  </si>
  <si>
    <t>charlessmith</t>
  </si>
  <si>
    <t>donovancynthia</t>
  </si>
  <si>
    <t>waltoncarolyn</t>
  </si>
  <si>
    <t>tamara71</t>
  </si>
  <si>
    <t>uthomas</t>
  </si>
  <si>
    <t>cabrerachristy</t>
  </si>
  <si>
    <t>lorettaphillips</t>
  </si>
  <si>
    <t>pgamble</t>
  </si>
  <si>
    <t>wallsjason</t>
  </si>
  <si>
    <t>pamelacox</t>
  </si>
  <si>
    <t>faguilar</t>
  </si>
  <si>
    <t>waterskari</t>
  </si>
  <si>
    <t>lori25</t>
  </si>
  <si>
    <t>wheelerbryan</t>
  </si>
  <si>
    <t>qwalker</t>
  </si>
  <si>
    <t>fnolan</t>
  </si>
  <si>
    <t>michaelwong</t>
  </si>
  <si>
    <t>wdixon</t>
  </si>
  <si>
    <t>martinezjohn</t>
  </si>
  <si>
    <t>andrea96</t>
  </si>
  <si>
    <t>nwilkinson</t>
  </si>
  <si>
    <t>rachelhuff</t>
  </si>
  <si>
    <t>mitchellderek</t>
  </si>
  <si>
    <t>piercescott</t>
  </si>
  <si>
    <t>michellefuller</t>
  </si>
  <si>
    <t>cynthiasmith</t>
  </si>
  <si>
    <t>wongashley</t>
  </si>
  <si>
    <t>haleyortiz</t>
  </si>
  <si>
    <t>ewarren</t>
  </si>
  <si>
    <t>srogers</t>
  </si>
  <si>
    <t>arice</t>
  </si>
  <si>
    <t>kimberlyhunt</t>
  </si>
  <si>
    <t>carlamoon</t>
  </si>
  <si>
    <t>mooredonna</t>
  </si>
  <si>
    <t>nicoleallen</t>
  </si>
  <si>
    <t>khenderson</t>
  </si>
  <si>
    <t>huntthomas</t>
  </si>
  <si>
    <t>vazquezamber</t>
  </si>
  <si>
    <t>aligloria</t>
  </si>
  <si>
    <t>vanessa71</t>
  </si>
  <si>
    <t>heather03</t>
  </si>
  <si>
    <t>danielwallace</t>
  </si>
  <si>
    <t>caroline39</t>
  </si>
  <si>
    <t>markmitchell</t>
  </si>
  <si>
    <t>sheila36</t>
  </si>
  <si>
    <t>sabrinacruz</t>
  </si>
  <si>
    <t>umosley</t>
  </si>
  <si>
    <t>jespinoza</t>
  </si>
  <si>
    <t>danielyoung</t>
  </si>
  <si>
    <t>qmanning</t>
  </si>
  <si>
    <t>shelby01</t>
  </si>
  <si>
    <t>skinnertiffany</t>
  </si>
  <si>
    <t>olivia36</t>
  </si>
  <si>
    <t>wardpatrick</t>
  </si>
  <si>
    <t>emiller</t>
  </si>
  <si>
    <t>kmartin</t>
  </si>
  <si>
    <t>qcisneros</t>
  </si>
  <si>
    <t>tinathomas</t>
  </si>
  <si>
    <t>williamsjohn</t>
  </si>
  <si>
    <t>christianedwards</t>
  </si>
  <si>
    <t>stevenbradford</t>
  </si>
  <si>
    <t>whitney92</t>
  </si>
  <si>
    <t>cgutierrez</t>
  </si>
  <si>
    <t>xfreeman</t>
  </si>
  <si>
    <t>rebecca51</t>
  </si>
  <si>
    <t>davisbecky</t>
  </si>
  <si>
    <t>kimberly43</t>
  </si>
  <si>
    <t>willisjack</t>
  </si>
  <si>
    <t>robertomorris</t>
  </si>
  <si>
    <t>matthewbradley</t>
  </si>
  <si>
    <t>zdecker</t>
  </si>
  <si>
    <t>campbelljohn</t>
  </si>
  <si>
    <t>anna91</t>
  </si>
  <si>
    <t>humphreysusan</t>
  </si>
  <si>
    <t>andersonashley</t>
  </si>
  <si>
    <t>vanessalara</t>
  </si>
  <si>
    <t>obond</t>
  </si>
  <si>
    <t>egross</t>
  </si>
  <si>
    <t>holmesnancy</t>
  </si>
  <si>
    <t>kdickson</t>
  </si>
  <si>
    <t>jason19</t>
  </si>
  <si>
    <t>nancydavis</t>
  </si>
  <si>
    <t>tayloreaton</t>
  </si>
  <si>
    <t>pateljonathon</t>
  </si>
  <si>
    <t>alexis68</t>
  </si>
  <si>
    <t>kelly94</t>
  </si>
  <si>
    <t>martha57</t>
  </si>
  <si>
    <t>vazquezandrew</t>
  </si>
  <si>
    <t>nicole25</t>
  </si>
  <si>
    <t>mrose</t>
  </si>
  <si>
    <t>dennisvega</t>
  </si>
  <si>
    <t>brad52</t>
  </si>
  <si>
    <t>charles09</t>
  </si>
  <si>
    <t>stewartsara</t>
  </si>
  <si>
    <t>terri50</t>
  </si>
  <si>
    <t>reedsara</t>
  </si>
  <si>
    <t>scott59</t>
  </si>
  <si>
    <t>ashleyphillips</t>
  </si>
  <si>
    <t>andrew70</t>
  </si>
  <si>
    <t>marymoore</t>
  </si>
  <si>
    <t>izavala</t>
  </si>
  <si>
    <t>davisphilip</t>
  </si>
  <si>
    <t>cristiancox</t>
  </si>
  <si>
    <t>linda80</t>
  </si>
  <si>
    <t>mullengrace</t>
  </si>
  <si>
    <t>marysosa</t>
  </si>
  <si>
    <t>kennethjohnson</t>
  </si>
  <si>
    <t>staceyrodriguez</t>
  </si>
  <si>
    <t>patrick77</t>
  </si>
  <si>
    <t>christinefarrell</t>
  </si>
  <si>
    <t>brownbrian</t>
  </si>
  <si>
    <t>michael17</t>
  </si>
  <si>
    <t>kimberlylittle</t>
  </si>
  <si>
    <t>bmullins</t>
  </si>
  <si>
    <t>tony75</t>
  </si>
  <si>
    <t>brittneyfritz</t>
  </si>
  <si>
    <t>pdixon</t>
  </si>
  <si>
    <t>michael78</t>
  </si>
  <si>
    <t>warrenheather</t>
  </si>
  <si>
    <t>debraanderson</t>
  </si>
  <si>
    <t>ericsanders</t>
  </si>
  <si>
    <t>marymartinez</t>
  </si>
  <si>
    <t>lydia69</t>
  </si>
  <si>
    <t>hshah</t>
  </si>
  <si>
    <t>adamowens</t>
  </si>
  <si>
    <t>crodriguez</t>
  </si>
  <si>
    <t>ortizjasmine</t>
  </si>
  <si>
    <t>jenniferwood</t>
  </si>
  <si>
    <t>lisa26</t>
  </si>
  <si>
    <t>tiffanylivingston</t>
  </si>
  <si>
    <t>syoung</t>
  </si>
  <si>
    <t>erin61</t>
  </si>
  <si>
    <t>mwilliams</t>
  </si>
  <si>
    <t>ewilson</t>
  </si>
  <si>
    <t>hannah69</t>
  </si>
  <si>
    <t>johndennis</t>
  </si>
  <si>
    <t>jessica95</t>
  </si>
  <si>
    <t>gflores</t>
  </si>
  <si>
    <t>ydixon</t>
  </si>
  <si>
    <t>dixonclaudia</t>
  </si>
  <si>
    <t>zrobles</t>
  </si>
  <si>
    <t>matthewjohnson</t>
  </si>
  <si>
    <t>pharper</t>
  </si>
  <si>
    <t>clifford63</t>
  </si>
  <si>
    <t>gonzalezjessica</t>
  </si>
  <si>
    <t>scott38</t>
  </si>
  <si>
    <t>billy44</t>
  </si>
  <si>
    <t>rogerfletcher</t>
  </si>
  <si>
    <t>amandamathews</t>
  </si>
  <si>
    <t>reynoldsscott</t>
  </si>
  <si>
    <t>chasereed</t>
  </si>
  <si>
    <t>justin71</t>
  </si>
  <si>
    <t>maysbrittany</t>
  </si>
  <si>
    <t>rblair</t>
  </si>
  <si>
    <t>lawsonann</t>
  </si>
  <si>
    <t>hartcatherine</t>
  </si>
  <si>
    <t>seancarroll</t>
  </si>
  <si>
    <t>mcbrideeric</t>
  </si>
  <si>
    <t>ashley85</t>
  </si>
  <si>
    <t>jennifer77</t>
  </si>
  <si>
    <t>zdixon</t>
  </si>
  <si>
    <t>ylyons</t>
  </si>
  <si>
    <t>jessica61</t>
  </si>
  <si>
    <t>padillacandace</t>
  </si>
  <si>
    <t>bradleyallison</t>
  </si>
  <si>
    <t>colleengolden</t>
  </si>
  <si>
    <t>rosskarla</t>
  </si>
  <si>
    <t>walkerbetty</t>
  </si>
  <si>
    <t>ginavasquez</t>
  </si>
  <si>
    <t>wileyvanessa</t>
  </si>
  <si>
    <t>grahamthomas</t>
  </si>
  <si>
    <t>tjohnson</t>
  </si>
  <si>
    <t>jamesscott</t>
  </si>
  <si>
    <t>shicks</t>
  </si>
  <si>
    <t>mariah03</t>
  </si>
  <si>
    <t>drakealyssa</t>
  </si>
  <si>
    <t>phillipsanna</t>
  </si>
  <si>
    <t>rodriguezjerome</t>
  </si>
  <si>
    <t>anthony53</t>
  </si>
  <si>
    <t>ehudson</t>
  </si>
  <si>
    <t>fmorgan</t>
  </si>
  <si>
    <t>leonarderic</t>
  </si>
  <si>
    <t>lporter</t>
  </si>
  <si>
    <t>bailey95</t>
  </si>
  <si>
    <t>leerhonda</t>
  </si>
  <si>
    <t>carlosdaniels</t>
  </si>
  <si>
    <t>melissabartlett</t>
  </si>
  <si>
    <t>andrewrose</t>
  </si>
  <si>
    <t>heather66</t>
  </si>
  <si>
    <t>bwallace</t>
  </si>
  <si>
    <t>wmata</t>
  </si>
  <si>
    <t>ellenburton</t>
  </si>
  <si>
    <t>hroberts</t>
  </si>
  <si>
    <t>davidboyd</t>
  </si>
  <si>
    <t>dunlapjeremy</t>
  </si>
  <si>
    <t>mavila</t>
  </si>
  <si>
    <t>charlesrussell</t>
  </si>
  <si>
    <t>caroldavid</t>
  </si>
  <si>
    <t>scantu</t>
  </si>
  <si>
    <t>weaton</t>
  </si>
  <si>
    <t>andrew36</t>
  </si>
  <si>
    <t>rowedebra</t>
  </si>
  <si>
    <t>kleach</t>
  </si>
  <si>
    <t>jenniferdixon</t>
  </si>
  <si>
    <t>bfritz</t>
  </si>
  <si>
    <t>xhuynh</t>
  </si>
  <si>
    <t>jennifer91</t>
  </si>
  <si>
    <t>linda27</t>
  </si>
  <si>
    <t>larsenthomas</t>
  </si>
  <si>
    <t>lewiscorey</t>
  </si>
  <si>
    <t>cmoore</t>
  </si>
  <si>
    <t>madisonthomas</t>
  </si>
  <si>
    <t>leonardglenn</t>
  </si>
  <si>
    <t>jonespatrick</t>
  </si>
  <si>
    <t>jamessantos</t>
  </si>
  <si>
    <t>samuelraymond</t>
  </si>
  <si>
    <t>elizabethrobertson</t>
  </si>
  <si>
    <t>mollysmith</t>
  </si>
  <si>
    <t>mlewis</t>
  </si>
  <si>
    <t>kelli12</t>
  </si>
  <si>
    <t>wbeasley</t>
  </si>
  <si>
    <t>michael50</t>
  </si>
  <si>
    <t>molly52</t>
  </si>
  <si>
    <t>baileywilliam</t>
  </si>
  <si>
    <t>belldebra</t>
  </si>
  <si>
    <t>michaelmorton</t>
  </si>
  <si>
    <t>kara21</t>
  </si>
  <si>
    <t>gstewart</t>
  </si>
  <si>
    <t>fmartin</t>
  </si>
  <si>
    <t>crystalwood</t>
  </si>
  <si>
    <t>ramirezkari</t>
  </si>
  <si>
    <t>mariastewart</t>
  </si>
  <si>
    <t>joseph52</t>
  </si>
  <si>
    <t>sharpdrew</t>
  </si>
  <si>
    <t>amandaharper</t>
  </si>
  <si>
    <t>fhancock</t>
  </si>
  <si>
    <t>paul11</t>
  </si>
  <si>
    <t>nbrown</t>
  </si>
  <si>
    <t>eric13</t>
  </si>
  <si>
    <t>fjarvis</t>
  </si>
  <si>
    <t>jlee</t>
  </si>
  <si>
    <t>stephanie55</t>
  </si>
  <si>
    <t>kturner</t>
  </si>
  <si>
    <t>barretttony</t>
  </si>
  <si>
    <t>travislarson</t>
  </si>
  <si>
    <t>brendaclay</t>
  </si>
  <si>
    <t>andrea87</t>
  </si>
  <si>
    <t>hbryan</t>
  </si>
  <si>
    <t>ebony92</t>
  </si>
  <si>
    <t>matthew75</t>
  </si>
  <si>
    <t>ufernandez</t>
  </si>
  <si>
    <t>buchananernest</t>
  </si>
  <si>
    <t>allensandra</t>
  </si>
  <si>
    <t>brandonfletcher</t>
  </si>
  <si>
    <t>kaitlyn24</t>
  </si>
  <si>
    <t>rwilliams</t>
  </si>
  <si>
    <t>saramaldonado</t>
  </si>
  <si>
    <t>rogersmark</t>
  </si>
  <si>
    <t>klee</t>
  </si>
  <si>
    <t>christy61</t>
  </si>
  <si>
    <t>tscott</t>
  </si>
  <si>
    <t>lcolon</t>
  </si>
  <si>
    <t>karinasellers</t>
  </si>
  <si>
    <t>jeffrey41</t>
  </si>
  <si>
    <t>barbara33</t>
  </si>
  <si>
    <t>myersrickey</t>
  </si>
  <si>
    <t>williamskaren</t>
  </si>
  <si>
    <t>alexis17</t>
  </si>
  <si>
    <t>brittanyhaley</t>
  </si>
  <si>
    <t>jenny20</t>
  </si>
  <si>
    <t>amberwang</t>
  </si>
  <si>
    <t>jeffreybrooks</t>
  </si>
  <si>
    <t>rtate</t>
  </si>
  <si>
    <t>yberg</t>
  </si>
  <si>
    <t>zrussell</t>
  </si>
  <si>
    <t>jeffrey94</t>
  </si>
  <si>
    <t>grayandres</t>
  </si>
  <si>
    <t>gloria46</t>
  </si>
  <si>
    <t>williamsrandy</t>
  </si>
  <si>
    <t>robindavis</t>
  </si>
  <si>
    <t>alexander45</t>
  </si>
  <si>
    <t>johnmullen</t>
  </si>
  <si>
    <t>steven59</t>
  </si>
  <si>
    <t>myoung</t>
  </si>
  <si>
    <t>wheelerjessica</t>
  </si>
  <si>
    <t>dfrazier</t>
  </si>
  <si>
    <t>sarahcooke</t>
  </si>
  <si>
    <t>robin57</t>
  </si>
  <si>
    <t>olivia27</t>
  </si>
  <si>
    <t>kristine09</t>
  </si>
  <si>
    <t>kevincarr</t>
  </si>
  <si>
    <t>susanphelps</t>
  </si>
  <si>
    <t>dianaharrison</t>
  </si>
  <si>
    <t>jasonsnyder</t>
  </si>
  <si>
    <t>kirksamuel</t>
  </si>
  <si>
    <t>stephenhouston</t>
  </si>
  <si>
    <t>mitchellnathaniel</t>
  </si>
  <si>
    <t>corey61</t>
  </si>
  <si>
    <t>rrice</t>
  </si>
  <si>
    <t>swillis</t>
  </si>
  <si>
    <t>nicholaszuniga</t>
  </si>
  <si>
    <t>debrasalas</t>
  </si>
  <si>
    <t>nguyenashley</t>
  </si>
  <si>
    <t>masseyalicia</t>
  </si>
  <si>
    <t>izimmerman</t>
  </si>
  <si>
    <t>maria73</t>
  </si>
  <si>
    <t>josephmccoy</t>
  </si>
  <si>
    <t>jamesschmidt</t>
  </si>
  <si>
    <t>qsutton</t>
  </si>
  <si>
    <t>kenneth24</t>
  </si>
  <si>
    <t>allen05</t>
  </si>
  <si>
    <t>jonathan65</t>
  </si>
  <si>
    <t>syang</t>
  </si>
  <si>
    <t>ortizkristin</t>
  </si>
  <si>
    <t>nicolelee</t>
  </si>
  <si>
    <t>rdavis</t>
  </si>
  <si>
    <t>kmckee</t>
  </si>
  <si>
    <t>andrewross</t>
  </si>
  <si>
    <t>catherinejohnson</t>
  </si>
  <si>
    <t>ushepard</t>
  </si>
  <si>
    <t>josedennis</t>
  </si>
  <si>
    <t>etapia</t>
  </si>
  <si>
    <t>arichardson</t>
  </si>
  <si>
    <t>ylopez</t>
  </si>
  <si>
    <t>danielcampbell</t>
  </si>
  <si>
    <t>greggmora</t>
  </si>
  <si>
    <t>karenblevins</t>
  </si>
  <si>
    <t>robertgraves</t>
  </si>
  <si>
    <t>lisa93</t>
  </si>
  <si>
    <t>jacksonrichard</t>
  </si>
  <si>
    <t>reginablack</t>
  </si>
  <si>
    <t>dmann</t>
  </si>
  <si>
    <t>josephsloan</t>
  </si>
  <si>
    <t>allen10</t>
  </si>
  <si>
    <t>eric31</t>
  </si>
  <si>
    <t>rflores</t>
  </si>
  <si>
    <t>breanna57</t>
  </si>
  <si>
    <t>kkelly</t>
  </si>
  <si>
    <t>desiree58</t>
  </si>
  <si>
    <t>mark24</t>
  </si>
  <si>
    <t>pedroolson</t>
  </si>
  <si>
    <t>mallorydavis</t>
  </si>
  <si>
    <t>ajenkins</t>
  </si>
  <si>
    <t>hannahterrell</t>
  </si>
  <si>
    <t>fmunoz</t>
  </si>
  <si>
    <t>wmcdowell</t>
  </si>
  <si>
    <t>daniel31</t>
  </si>
  <si>
    <t>georgeweaver</t>
  </si>
  <si>
    <t>adamoliver</t>
  </si>
  <si>
    <t>brianwilliams</t>
  </si>
  <si>
    <t>hubbardjessica</t>
  </si>
  <si>
    <t>smithdiana</t>
  </si>
  <si>
    <t>bradykrystal</t>
  </si>
  <si>
    <t>millswilliam</t>
  </si>
  <si>
    <t>katie34</t>
  </si>
  <si>
    <t>james53</t>
  </si>
  <si>
    <t>steven38</t>
  </si>
  <si>
    <t>kevinflores</t>
  </si>
  <si>
    <t>cheryl53</t>
  </si>
  <si>
    <t>paul83</t>
  </si>
  <si>
    <t>trevor05</t>
  </si>
  <si>
    <t>zmarshall</t>
  </si>
  <si>
    <t>roselauren</t>
  </si>
  <si>
    <t>vicki59</t>
  </si>
  <si>
    <t>danielle34</t>
  </si>
  <si>
    <t>sara52</t>
  </si>
  <si>
    <t>patrick52</t>
  </si>
  <si>
    <t>john17</t>
  </si>
  <si>
    <t>jasonjones</t>
  </si>
  <si>
    <t>derekburns</t>
  </si>
  <si>
    <t>john41</t>
  </si>
  <si>
    <t>monica24</t>
  </si>
  <si>
    <t>ericmarsh</t>
  </si>
  <si>
    <t>colliertony</t>
  </si>
  <si>
    <t>trogers</t>
  </si>
  <si>
    <t>freyamy</t>
  </si>
  <si>
    <t>jill60</t>
  </si>
  <si>
    <t>ricardoandersen</t>
  </si>
  <si>
    <t>christina58</t>
  </si>
  <si>
    <t>lawrence27</t>
  </si>
  <si>
    <t>mcdonaldjames</t>
  </si>
  <si>
    <t>andrewjohnson</t>
  </si>
  <si>
    <t>shawn83</t>
  </si>
  <si>
    <t>gwheeler</t>
  </si>
  <si>
    <t>yjacobson</t>
  </si>
  <si>
    <t>paulgonzales</t>
  </si>
  <si>
    <t>christina25</t>
  </si>
  <si>
    <t>mooneyamy</t>
  </si>
  <si>
    <t>joseph74</t>
  </si>
  <si>
    <t>robyn87</t>
  </si>
  <si>
    <t>youngmiranda</t>
  </si>
  <si>
    <t>fisherjason</t>
  </si>
  <si>
    <t>mstokes</t>
  </si>
  <si>
    <t>calderonjulia</t>
  </si>
  <si>
    <t>tuckersavannah</t>
  </si>
  <si>
    <t>jenny79</t>
  </si>
  <si>
    <t>robertjoseph</t>
  </si>
  <si>
    <t>courtneykidd</t>
  </si>
  <si>
    <t>ssparks</t>
  </si>
  <si>
    <t>karenjackson</t>
  </si>
  <si>
    <t>jross</t>
  </si>
  <si>
    <t>shelby11</t>
  </si>
  <si>
    <t>stacyhurst</t>
  </si>
  <si>
    <t>teresabell</t>
  </si>
  <si>
    <t>knighttammy</t>
  </si>
  <si>
    <t>samuelward</t>
  </si>
  <si>
    <t>nicholas09</t>
  </si>
  <si>
    <t>caldwellmorgan</t>
  </si>
  <si>
    <t>johnstonjohn</t>
  </si>
  <si>
    <t>mathewsspencer</t>
  </si>
  <si>
    <t>johnhernandez</t>
  </si>
  <si>
    <t>zimmermanwhitney</t>
  </si>
  <si>
    <t>james44</t>
  </si>
  <si>
    <t>khughes</t>
  </si>
  <si>
    <t>timothy13</t>
  </si>
  <si>
    <t>mary57</t>
  </si>
  <si>
    <t>roberto04</t>
  </si>
  <si>
    <t>brian91</t>
  </si>
  <si>
    <t>markreynolds</t>
  </si>
  <si>
    <t>smithmary</t>
  </si>
  <si>
    <t>aaronpierce</t>
  </si>
  <si>
    <t>richard92</t>
  </si>
  <si>
    <t>michellemason</t>
  </si>
  <si>
    <t>wilsontracey</t>
  </si>
  <si>
    <t>hjohnson</t>
  </si>
  <si>
    <t>psherman</t>
  </si>
  <si>
    <t>aclark</t>
  </si>
  <si>
    <t>chadmartin</t>
  </si>
  <si>
    <t>hgates</t>
  </si>
  <si>
    <t>thomasmorris</t>
  </si>
  <si>
    <t>blake33</t>
  </si>
  <si>
    <t>feliciabrown</t>
  </si>
  <si>
    <t>madison16</t>
  </si>
  <si>
    <t>keysally</t>
  </si>
  <si>
    <t>gdavenport</t>
  </si>
  <si>
    <t>johnny88</t>
  </si>
  <si>
    <t>lopezsean</t>
  </si>
  <si>
    <t>ashley83</t>
  </si>
  <si>
    <t>chaveztodd</t>
  </si>
  <si>
    <t>kristy55</t>
  </si>
  <si>
    <t>jlopez</t>
  </si>
  <si>
    <t>joneselizabeth</t>
  </si>
  <si>
    <t>etorres</t>
  </si>
  <si>
    <t>joshua72</t>
  </si>
  <si>
    <t>jonathantaylor</t>
  </si>
  <si>
    <t>bradley78</t>
  </si>
  <si>
    <t>gmurphy</t>
  </si>
  <si>
    <t>enavarro</t>
  </si>
  <si>
    <t>mary07</t>
  </si>
  <si>
    <t>michellediaz</t>
  </si>
  <si>
    <t>labbott</t>
  </si>
  <si>
    <t>flemingbryan</t>
  </si>
  <si>
    <t>joeljordan</t>
  </si>
  <si>
    <t>garywolfe</t>
  </si>
  <si>
    <t>michaelduke</t>
  </si>
  <si>
    <t>allenjoshua</t>
  </si>
  <si>
    <t>jwong</t>
  </si>
  <si>
    <t>hhoward</t>
  </si>
  <si>
    <t>berryjoseph</t>
  </si>
  <si>
    <t>vsilva</t>
  </si>
  <si>
    <t>whitedavid</t>
  </si>
  <si>
    <t>bhowell</t>
  </si>
  <si>
    <t>bhughes</t>
  </si>
  <si>
    <t>james83</t>
  </si>
  <si>
    <t>qbrown</t>
  </si>
  <si>
    <t>jdunn</t>
  </si>
  <si>
    <t>abailey</t>
  </si>
  <si>
    <t>mariomcdaniel</t>
  </si>
  <si>
    <t>lindahowe</t>
  </si>
  <si>
    <t>vincent90</t>
  </si>
  <si>
    <t>hannah52</t>
  </si>
  <si>
    <t>traceywilliams</t>
  </si>
  <si>
    <t>nathaniel45</t>
  </si>
  <si>
    <t>dayjulian</t>
  </si>
  <si>
    <t>ywhite</t>
  </si>
  <si>
    <t>samuelcarson</t>
  </si>
  <si>
    <t>gomezlinda</t>
  </si>
  <si>
    <t>hardymichelle</t>
  </si>
  <si>
    <t>emartin</t>
  </si>
  <si>
    <t>theresa17</t>
  </si>
  <si>
    <t>gonzalesnicholas</t>
  </si>
  <si>
    <t>vancethomas</t>
  </si>
  <si>
    <t>csingh</t>
  </si>
  <si>
    <t>harrelllindsey</t>
  </si>
  <si>
    <t>jessica55</t>
  </si>
  <si>
    <t>wjohnson</t>
  </si>
  <si>
    <t>andersondustin</t>
  </si>
  <si>
    <t>cherylryan</t>
  </si>
  <si>
    <t>robertmoore</t>
  </si>
  <si>
    <t>gregory90</t>
  </si>
  <si>
    <t>perezterri</t>
  </si>
  <si>
    <t>woodskaren</t>
  </si>
  <si>
    <t>jeffreyclark</t>
  </si>
  <si>
    <t>qhicks</t>
  </si>
  <si>
    <t>ariley</t>
  </si>
  <si>
    <t>kimberlywalter</t>
  </si>
  <si>
    <t>sharon16</t>
  </si>
  <si>
    <t>clarkkevin</t>
  </si>
  <si>
    <t>robertsonandrew</t>
  </si>
  <si>
    <t>beltranmichelle</t>
  </si>
  <si>
    <t>brianstewart</t>
  </si>
  <si>
    <t>christinahoward</t>
  </si>
  <si>
    <t>royanthony</t>
  </si>
  <si>
    <t>kimberly70</t>
  </si>
  <si>
    <t>joshua13</t>
  </si>
  <si>
    <t>michael23</t>
  </si>
  <si>
    <t>jamesvaldez</t>
  </si>
  <si>
    <t>madison09</t>
  </si>
  <si>
    <t>zkent</t>
  </si>
  <si>
    <t>jeffrey28</t>
  </si>
  <si>
    <t>crawfordstephen</t>
  </si>
  <si>
    <t>andersonkerry</t>
  </si>
  <si>
    <t>ojohnson</t>
  </si>
  <si>
    <t>joshua59</t>
  </si>
  <si>
    <t>brittanysimpson</t>
  </si>
  <si>
    <t>ramirezmichael</t>
  </si>
  <si>
    <t>fostermonica</t>
  </si>
  <si>
    <t>alexandria88</t>
  </si>
  <si>
    <t>eatonjennifer</t>
  </si>
  <si>
    <t>meganmyers</t>
  </si>
  <si>
    <t>christopherrojas</t>
  </si>
  <si>
    <t>douglas44</t>
  </si>
  <si>
    <t>carterchristopher</t>
  </si>
  <si>
    <t>dsmith</t>
  </si>
  <si>
    <t>yvonne94</t>
  </si>
  <si>
    <t>crystal16</t>
  </si>
  <si>
    <t>samuel68</t>
  </si>
  <si>
    <t>melissamoon</t>
  </si>
  <si>
    <t>eflores</t>
  </si>
  <si>
    <t>smithjennifer</t>
  </si>
  <si>
    <t>gcampbell</t>
  </si>
  <si>
    <t>erin67</t>
  </si>
  <si>
    <t>stoutthomas</t>
  </si>
  <si>
    <t>jjohnson</t>
  </si>
  <si>
    <t>jaime33</t>
  </si>
  <si>
    <t>katelyn96</t>
  </si>
  <si>
    <t>jharvey</t>
  </si>
  <si>
    <t>tcrosby</t>
  </si>
  <si>
    <t>david35</t>
  </si>
  <si>
    <t>ywilson</t>
  </si>
  <si>
    <t>npeters</t>
  </si>
  <si>
    <t>richard23</t>
  </si>
  <si>
    <t>onealerin</t>
  </si>
  <si>
    <t>victoriasutton</t>
  </si>
  <si>
    <t>cooleybarbara</t>
  </si>
  <si>
    <t>dgrant</t>
  </si>
  <si>
    <t>comptoncheryl</t>
  </si>
  <si>
    <t>moralesjennifer</t>
  </si>
  <si>
    <t>webbcarrie</t>
  </si>
  <si>
    <t>coopercheryl</t>
  </si>
  <si>
    <t>carrollmary</t>
  </si>
  <si>
    <t>donald84</t>
  </si>
  <si>
    <t>shelby80</t>
  </si>
  <si>
    <t>kathryngarza</t>
  </si>
  <si>
    <t>nicholasnichols</t>
  </si>
  <si>
    <t>vasquezchristine</t>
  </si>
  <si>
    <t>jessicawest</t>
  </si>
  <si>
    <t>elizabeth89</t>
  </si>
  <si>
    <t>dakota31</t>
  </si>
  <si>
    <t>butlersusan</t>
  </si>
  <si>
    <t>dalton44</t>
  </si>
  <si>
    <t>michaelcollins</t>
  </si>
  <si>
    <t>egarcia</t>
  </si>
  <si>
    <t>srosales</t>
  </si>
  <si>
    <t>danielfarmer</t>
  </si>
  <si>
    <t>rojasmichael</t>
  </si>
  <si>
    <t>margaretmeyer</t>
  </si>
  <si>
    <t>lmorgan</t>
  </si>
  <si>
    <t>lindseylopez</t>
  </si>
  <si>
    <t>cobbtimothy</t>
  </si>
  <si>
    <t>egomez</t>
  </si>
  <si>
    <t>mathisjeremy</t>
  </si>
  <si>
    <t>anthony71</t>
  </si>
  <si>
    <t>jonathan64</t>
  </si>
  <si>
    <t>lisa66</t>
  </si>
  <si>
    <t>michellepittman</t>
  </si>
  <si>
    <t>campbellcarolyn</t>
  </si>
  <si>
    <t>meghannavarro</t>
  </si>
  <si>
    <t>flynnemily</t>
  </si>
  <si>
    <t>jenkinselizabeth</t>
  </si>
  <si>
    <t>kristen99</t>
  </si>
  <si>
    <t>pwhite</t>
  </si>
  <si>
    <t>tammy01</t>
  </si>
  <si>
    <t>thomas39</t>
  </si>
  <si>
    <t>iunderwood</t>
  </si>
  <si>
    <t>lorifuentes</t>
  </si>
  <si>
    <t>badams</t>
  </si>
  <si>
    <t>thomas36</t>
  </si>
  <si>
    <t>alexanderbrenda</t>
  </si>
  <si>
    <t>sguerra</t>
  </si>
  <si>
    <t>scottmaldonado</t>
  </si>
  <si>
    <t>alvaradodiane</t>
  </si>
  <si>
    <t>heidi23</t>
  </si>
  <si>
    <t>aaroncarter</t>
  </si>
  <si>
    <t>sstrickland</t>
  </si>
  <si>
    <t>mendezkimberly</t>
  </si>
  <si>
    <t>rogerherrera</t>
  </si>
  <si>
    <t>joshuafisher</t>
  </si>
  <si>
    <t>michael49</t>
  </si>
  <si>
    <t>colleenevans</t>
  </si>
  <si>
    <t>boydstephanie</t>
  </si>
  <si>
    <t>okelly</t>
  </si>
  <si>
    <t>brianfranklin</t>
  </si>
  <si>
    <t>gibbskenneth</t>
  </si>
  <si>
    <t>catherinecannon</t>
  </si>
  <si>
    <t>ymiller</t>
  </si>
  <si>
    <t>francisgabriel</t>
  </si>
  <si>
    <t>kenneth82</t>
  </si>
  <si>
    <t>tinawalton</t>
  </si>
  <si>
    <t>jeff26</t>
  </si>
  <si>
    <t>ronaldhiggins</t>
  </si>
  <si>
    <t>tramirez</t>
  </si>
  <si>
    <t>parkerrobert</t>
  </si>
  <si>
    <t>tinamartinez</t>
  </si>
  <si>
    <t>chris04</t>
  </si>
  <si>
    <t>william57</t>
  </si>
  <si>
    <t>james98</t>
  </si>
  <si>
    <t>tracy11</t>
  </si>
  <si>
    <t>christopher94</t>
  </si>
  <si>
    <t>jenniferfowler</t>
  </si>
  <si>
    <t>jguzman</t>
  </si>
  <si>
    <t>kenneth32</t>
  </si>
  <si>
    <t>triciaalexander</t>
  </si>
  <si>
    <t>craigmiller</t>
  </si>
  <si>
    <t>stephensamanda</t>
  </si>
  <si>
    <t>phillipskevin</t>
  </si>
  <si>
    <t>tcarney</t>
  </si>
  <si>
    <t>ireeves</t>
  </si>
  <si>
    <t>sstewart</t>
  </si>
  <si>
    <t>zpacheco</t>
  </si>
  <si>
    <t>kanealexander</t>
  </si>
  <si>
    <t>ecarlson</t>
  </si>
  <si>
    <t>michael70</t>
  </si>
  <si>
    <t>lindarobinson</t>
  </si>
  <si>
    <t>hlewis</t>
  </si>
  <si>
    <t>anthony23</t>
  </si>
  <si>
    <t>davidford</t>
  </si>
  <si>
    <t>michelle15</t>
  </si>
  <si>
    <t>bharrington</t>
  </si>
  <si>
    <t>judy27</t>
  </si>
  <si>
    <t>elizabethmullins</t>
  </si>
  <si>
    <t>jwells</t>
  </si>
  <si>
    <t>donna88</t>
  </si>
  <si>
    <t>gdunn</t>
  </si>
  <si>
    <t>lkoch</t>
  </si>
  <si>
    <t>medwards</t>
  </si>
  <si>
    <t>owebster</t>
  </si>
  <si>
    <t>michelle94</t>
  </si>
  <si>
    <t>djacobson</t>
  </si>
  <si>
    <t>dawntaylor</t>
  </si>
  <si>
    <t>john67</t>
  </si>
  <si>
    <t>henry52</t>
  </si>
  <si>
    <t>timothymerritt</t>
  </si>
  <si>
    <t>jason06</t>
  </si>
  <si>
    <t>williamsshawn</t>
  </si>
  <si>
    <t>davidmoses</t>
  </si>
  <si>
    <t>michaelgarcia</t>
  </si>
  <si>
    <t>moorerachel</t>
  </si>
  <si>
    <t>tylerpadilla</t>
  </si>
  <si>
    <t>bsmith</t>
  </si>
  <si>
    <t>andrewcervantes</t>
  </si>
  <si>
    <t>lisaallen</t>
  </si>
  <si>
    <t>robin48</t>
  </si>
  <si>
    <t>johnnyramirez</t>
  </si>
  <si>
    <t>melanie95</t>
  </si>
  <si>
    <t>wadechelsea</t>
  </si>
  <si>
    <t>kristy64</t>
  </si>
  <si>
    <t>melindagraves</t>
  </si>
  <si>
    <t>hollandanthony</t>
  </si>
  <si>
    <t>chambersjerry</t>
  </si>
  <si>
    <t>fpineda</t>
  </si>
  <si>
    <t>melvinmiller</t>
  </si>
  <si>
    <t>christensenkristen</t>
  </si>
  <si>
    <t>stephenadams</t>
  </si>
  <si>
    <t>danielle22</t>
  </si>
  <si>
    <t>lharris</t>
  </si>
  <si>
    <t>john02</t>
  </si>
  <si>
    <t>swalsh</t>
  </si>
  <si>
    <t>christopher91</t>
  </si>
  <si>
    <t>laura55</t>
  </si>
  <si>
    <t>jillian86</t>
  </si>
  <si>
    <t>stacythomas</t>
  </si>
  <si>
    <t>jocelynjohnson</t>
  </si>
  <si>
    <t>kperez</t>
  </si>
  <si>
    <t>marcus81</t>
  </si>
  <si>
    <t>gonzalezmichael</t>
  </si>
  <si>
    <t>youngkatrina</t>
  </si>
  <si>
    <t>bradleysmith</t>
  </si>
  <si>
    <t>amanda51</t>
  </si>
  <si>
    <t>brendamitchell</t>
  </si>
  <si>
    <t>yallen</t>
  </si>
  <si>
    <t>smithchad</t>
  </si>
  <si>
    <t>samuelclark</t>
  </si>
  <si>
    <t>gtownsend</t>
  </si>
  <si>
    <t>michael48</t>
  </si>
  <si>
    <t>angela21</t>
  </si>
  <si>
    <t>byrdbrian</t>
  </si>
  <si>
    <t>camachojesse</t>
  </si>
  <si>
    <t>thorntonharold</t>
  </si>
  <si>
    <t>rachaelschneider</t>
  </si>
  <si>
    <t>johngomez</t>
  </si>
  <si>
    <t>rileysavage</t>
  </si>
  <si>
    <t>huertaevan</t>
  </si>
  <si>
    <t>patrick84</t>
  </si>
  <si>
    <t>kimberly07</t>
  </si>
  <si>
    <t>nbutler</t>
  </si>
  <si>
    <t>kgonzalez</t>
  </si>
  <si>
    <t>calhounjamie</t>
  </si>
  <si>
    <t>bishoperica</t>
  </si>
  <si>
    <t>petersonkayla</t>
  </si>
  <si>
    <t>jamesphillips</t>
  </si>
  <si>
    <t>richardthomas</t>
  </si>
  <si>
    <t>perezapril</t>
  </si>
  <si>
    <t>mitchellchristopher</t>
  </si>
  <si>
    <t>gibsoncheryl</t>
  </si>
  <si>
    <t>james22</t>
  </si>
  <si>
    <t>garciajimmy</t>
  </si>
  <si>
    <t>stephanieerickson</t>
  </si>
  <si>
    <t>sharpamanda</t>
  </si>
  <si>
    <t>dmurphy</t>
  </si>
  <si>
    <t>jasonbishop</t>
  </si>
  <si>
    <t>jennifersanchez</t>
  </si>
  <si>
    <t>vanessabush</t>
  </si>
  <si>
    <t>fwilliams</t>
  </si>
  <si>
    <t>pamelabauer</t>
  </si>
  <si>
    <t>wilsondustin</t>
  </si>
  <si>
    <t>skinnerzachary</t>
  </si>
  <si>
    <t>fitzpatrickjill</t>
  </si>
  <si>
    <t>pennyfarmer</t>
  </si>
  <si>
    <t>rhonda90</t>
  </si>
  <si>
    <t>patricknichols</t>
  </si>
  <si>
    <t>wolfsara</t>
  </si>
  <si>
    <t>gmason</t>
  </si>
  <si>
    <t>michelle07</t>
  </si>
  <si>
    <t>dennisgrant</t>
  </si>
  <si>
    <t>wrightkiara</t>
  </si>
  <si>
    <t>xowen</t>
  </si>
  <si>
    <t>cynthia13</t>
  </si>
  <si>
    <t>joseph91</t>
  </si>
  <si>
    <t>olong</t>
  </si>
  <si>
    <t>knappricky</t>
  </si>
  <si>
    <t>annolsen</t>
  </si>
  <si>
    <t>julia07</t>
  </si>
  <si>
    <t>kenneth91</t>
  </si>
  <si>
    <t>rdelacruz</t>
  </si>
  <si>
    <t>rsingh</t>
  </si>
  <si>
    <t>jeffreyfowler</t>
  </si>
  <si>
    <t>warrenstephanie</t>
  </si>
  <si>
    <t>michelegreene</t>
  </si>
  <si>
    <t>williamhernandez</t>
  </si>
  <si>
    <t>michaelrose</t>
  </si>
  <si>
    <t>simsregina</t>
  </si>
  <si>
    <t>mcbridesydney</t>
  </si>
  <si>
    <t>christopher27</t>
  </si>
  <si>
    <t>paulapayne</t>
  </si>
  <si>
    <t>patrick96</t>
  </si>
  <si>
    <t>scottnicholas</t>
  </si>
  <si>
    <t>anna13</t>
  </si>
  <si>
    <t>hallrussell</t>
  </si>
  <si>
    <t>sellerslorraine</t>
  </si>
  <si>
    <t>andrewmcdowell</t>
  </si>
  <si>
    <t>kempkaren</t>
  </si>
  <si>
    <t>briana52</t>
  </si>
  <si>
    <t>lawrencewalker</t>
  </si>
  <si>
    <t>catherine67</t>
  </si>
  <si>
    <t>hardystephanie</t>
  </si>
  <si>
    <t>thardy</t>
  </si>
  <si>
    <t>jennifer15</t>
  </si>
  <si>
    <t>zbray</t>
  </si>
  <si>
    <t>vazquezcassandra</t>
  </si>
  <si>
    <t>wheelerjoshua</t>
  </si>
  <si>
    <t>dlewis</t>
  </si>
  <si>
    <t>xlucero</t>
  </si>
  <si>
    <t>georgewilliamson</t>
  </si>
  <si>
    <t>charlescalderon</t>
  </si>
  <si>
    <t>montgomerytaylor</t>
  </si>
  <si>
    <t>allisonferguson</t>
  </si>
  <si>
    <t>margaret91</t>
  </si>
  <si>
    <t>roseharris</t>
  </si>
  <si>
    <t>parkerjonathon</t>
  </si>
  <si>
    <t>sandra69</t>
  </si>
  <si>
    <t>bradyelizabeth</t>
  </si>
  <si>
    <t>chad34</t>
  </si>
  <si>
    <t>qharris</t>
  </si>
  <si>
    <t>burnsgregory</t>
  </si>
  <si>
    <t>crystal59</t>
  </si>
  <si>
    <t>cochranamy</t>
  </si>
  <si>
    <t>ethomas</t>
  </si>
  <si>
    <t>brenttaylor</t>
  </si>
  <si>
    <t>mclaughlinpaul</t>
  </si>
  <si>
    <t>william21</t>
  </si>
  <si>
    <t>trojas</t>
  </si>
  <si>
    <t>ecarter</t>
  </si>
  <si>
    <t>meghan11</t>
  </si>
  <si>
    <t>schwartzscott</t>
  </si>
  <si>
    <t>robert46</t>
  </si>
  <si>
    <t>helliott</t>
  </si>
  <si>
    <t>victoria16</t>
  </si>
  <si>
    <t>katie92</t>
  </si>
  <si>
    <t>catherineswanson</t>
  </si>
  <si>
    <t>meganpitts</t>
  </si>
  <si>
    <t>xmayer</t>
  </si>
  <si>
    <t>scottgross</t>
  </si>
  <si>
    <t>joebailey</t>
  </si>
  <si>
    <t>tarastephens</t>
  </si>
  <si>
    <t>barajasdavid</t>
  </si>
  <si>
    <t>iharris</t>
  </si>
  <si>
    <t>marshallyolanda</t>
  </si>
  <si>
    <t>matthewelliott</t>
  </si>
  <si>
    <t>gonzalesandrew</t>
  </si>
  <si>
    <t>shannonroberts</t>
  </si>
  <si>
    <t>lutzaustin</t>
  </si>
  <si>
    <t>dwilliamson</t>
  </si>
  <si>
    <t>stephanie65</t>
  </si>
  <si>
    <t>anthonyreynolds</t>
  </si>
  <si>
    <t>jeffery67</t>
  </si>
  <si>
    <t>david05</t>
  </si>
  <si>
    <t>gmartin</t>
  </si>
  <si>
    <t>brownraymond</t>
  </si>
  <si>
    <t>phyllis83</t>
  </si>
  <si>
    <t>ashleehughes</t>
  </si>
  <si>
    <t>cruzlisa</t>
  </si>
  <si>
    <t>william72</t>
  </si>
  <si>
    <t>peter94</t>
  </si>
  <si>
    <t>grossmichael</t>
  </si>
  <si>
    <t>timothydean</t>
  </si>
  <si>
    <t>jbaker</t>
  </si>
  <si>
    <t>erin81</t>
  </si>
  <si>
    <t>bellnicole</t>
  </si>
  <si>
    <t>ggoodwin</t>
  </si>
  <si>
    <t>nathanielfoster</t>
  </si>
  <si>
    <t>mitchelleric</t>
  </si>
  <si>
    <t>trangel</t>
  </si>
  <si>
    <t>milleralexander</t>
  </si>
  <si>
    <t>maria45</t>
  </si>
  <si>
    <t>justinbeard</t>
  </si>
  <si>
    <t>cooperanthony</t>
  </si>
  <si>
    <t>samanthabarnett</t>
  </si>
  <si>
    <t>luis82</t>
  </si>
  <si>
    <t>jskinner</t>
  </si>
  <si>
    <t>johnhenry</t>
  </si>
  <si>
    <t>durhamchristopher</t>
  </si>
  <si>
    <t>glenn26</t>
  </si>
  <si>
    <t>joneskimberly</t>
  </si>
  <si>
    <t>apollard</t>
  </si>
  <si>
    <t>jennifer37</t>
  </si>
  <si>
    <t>zamoratiffany</t>
  </si>
  <si>
    <t>juarezmary</t>
  </si>
  <si>
    <t>davidfrye</t>
  </si>
  <si>
    <t>xrichards</t>
  </si>
  <si>
    <t>qgill</t>
  </si>
  <si>
    <t>brentreynolds</t>
  </si>
  <si>
    <t>lgarcia</t>
  </si>
  <si>
    <t>lori87</t>
  </si>
  <si>
    <t>lopezkimberly</t>
  </si>
  <si>
    <t>hermanrachel</t>
  </si>
  <si>
    <t>hmendez</t>
  </si>
  <si>
    <t>johnsoncarol</t>
  </si>
  <si>
    <t>williamlucas</t>
  </si>
  <si>
    <t>laurenadams</t>
  </si>
  <si>
    <t>jennifer26</t>
  </si>
  <si>
    <t>robertjohnson</t>
  </si>
  <si>
    <t>janderson</t>
  </si>
  <si>
    <t>sherry97</t>
  </si>
  <si>
    <t>ochen</t>
  </si>
  <si>
    <t>joanne30</t>
  </si>
  <si>
    <t>iweeks</t>
  </si>
  <si>
    <t>craigallen</t>
  </si>
  <si>
    <t>heather79</t>
  </si>
  <si>
    <t>mwilson</t>
  </si>
  <si>
    <t>katherinedowns</t>
  </si>
  <si>
    <t>riley68</t>
  </si>
  <si>
    <t>aporter</t>
  </si>
  <si>
    <t>khoward</t>
  </si>
  <si>
    <t>belinda90</t>
  </si>
  <si>
    <t>walshedward</t>
  </si>
  <si>
    <t>paul93</t>
  </si>
  <si>
    <t>roger66</t>
  </si>
  <si>
    <t>jfields</t>
  </si>
  <si>
    <t>ericsherman</t>
  </si>
  <si>
    <t>heather37</t>
  </si>
  <si>
    <t>cardenasmark</t>
  </si>
  <si>
    <t>tgrant</t>
  </si>
  <si>
    <t>vgraves</t>
  </si>
  <si>
    <t>brian63</t>
  </si>
  <si>
    <t>anelson</t>
  </si>
  <si>
    <t>uhill</t>
  </si>
  <si>
    <t>emma94</t>
  </si>
  <si>
    <t>nmcguire</t>
  </si>
  <si>
    <t>booneian</t>
  </si>
  <si>
    <t>jordanjohn</t>
  </si>
  <si>
    <t>wrichardson</t>
  </si>
  <si>
    <t>clarkmonica</t>
  </si>
  <si>
    <t>leetiffany</t>
  </si>
  <si>
    <t>vanessa91</t>
  </si>
  <si>
    <t>meghanthornton</t>
  </si>
  <si>
    <t>tiffany87</t>
  </si>
  <si>
    <t>jordanjames</t>
  </si>
  <si>
    <t>brendarobinson</t>
  </si>
  <si>
    <t>amy78</t>
  </si>
  <si>
    <t>holly96</t>
  </si>
  <si>
    <t>taylorjacob</t>
  </si>
  <si>
    <t>xford</t>
  </si>
  <si>
    <t>adamsperry</t>
  </si>
  <si>
    <t>sruiz</t>
  </si>
  <si>
    <t>sarah93</t>
  </si>
  <si>
    <t>patrick62</t>
  </si>
  <si>
    <t>jamie24</t>
  </si>
  <si>
    <t>estradarobert</t>
  </si>
  <si>
    <t>lauralittle</t>
  </si>
  <si>
    <t>charlescamacho</t>
  </si>
  <si>
    <t>brian33</t>
  </si>
  <si>
    <t>scottgillespie</t>
  </si>
  <si>
    <t>melissapoole</t>
  </si>
  <si>
    <t>robert59</t>
  </si>
  <si>
    <t>larabarbara</t>
  </si>
  <si>
    <t>samantha41</t>
  </si>
  <si>
    <t>kellyroger</t>
  </si>
  <si>
    <t>shelly63</t>
  </si>
  <si>
    <t>mcastaneda</t>
  </si>
  <si>
    <t>wallacekathleen</t>
  </si>
  <si>
    <t>blairstephanie</t>
  </si>
  <si>
    <t>morenocatherine</t>
  </si>
  <si>
    <t>katelyn91</t>
  </si>
  <si>
    <t>tamara35</t>
  </si>
  <si>
    <t>uhernandez</t>
  </si>
  <si>
    <t>stricklandvanessa</t>
  </si>
  <si>
    <t>cpugh</t>
  </si>
  <si>
    <t>kirsten37</t>
  </si>
  <si>
    <t>timothyross</t>
  </si>
  <si>
    <t>melindasimon</t>
  </si>
  <si>
    <t>robersonmichael</t>
  </si>
  <si>
    <t>traceyholmes</t>
  </si>
  <si>
    <t>wardlinda</t>
  </si>
  <si>
    <t>lewiscrystal</t>
  </si>
  <si>
    <t>rachel88</t>
  </si>
  <si>
    <t>jacksonjennifer</t>
  </si>
  <si>
    <t>kleinphilip</t>
  </si>
  <si>
    <t>ballardsandra</t>
  </si>
  <si>
    <t>arthur39</t>
  </si>
  <si>
    <t>wwagner</t>
  </si>
  <si>
    <t>anash</t>
  </si>
  <si>
    <t>mcdonaldryan</t>
  </si>
  <si>
    <t>stevensonkimberly</t>
  </si>
  <si>
    <t>khall</t>
  </si>
  <si>
    <t>jamie26</t>
  </si>
  <si>
    <t>emilyrobbins</t>
  </si>
  <si>
    <t>jon62</t>
  </si>
  <si>
    <t>martinrose</t>
  </si>
  <si>
    <t>cheryl55</t>
  </si>
  <si>
    <t>jenniferpowers</t>
  </si>
  <si>
    <t>jennifer85</t>
  </si>
  <si>
    <t>coreypacheco</t>
  </si>
  <si>
    <t>raven31</t>
  </si>
  <si>
    <t>christopher08</t>
  </si>
  <si>
    <t>ronaldpetty</t>
  </si>
  <si>
    <t>victoria24</t>
  </si>
  <si>
    <t>christensenjacob</t>
  </si>
  <si>
    <t>kmills</t>
  </si>
  <si>
    <t>crystal68</t>
  </si>
  <si>
    <t>cchavez</t>
  </si>
  <si>
    <t>lisa21</t>
  </si>
  <si>
    <t>dmercado</t>
  </si>
  <si>
    <t>collinspamela</t>
  </si>
  <si>
    <t>brandon70</t>
  </si>
  <si>
    <t>suarezbrandy</t>
  </si>
  <si>
    <t>silvaana</t>
  </si>
  <si>
    <t>hahnkristen</t>
  </si>
  <si>
    <t>bonnie09</t>
  </si>
  <si>
    <t>meyerwayne</t>
  </si>
  <si>
    <t>david22</t>
  </si>
  <si>
    <t>kaylalong</t>
  </si>
  <si>
    <t>gloria23</t>
  </si>
  <si>
    <t>chelsealee</t>
  </si>
  <si>
    <t>pthomas</t>
  </si>
  <si>
    <t>emily18</t>
  </si>
  <si>
    <t>franksullivan</t>
  </si>
  <si>
    <t>mitchellcameron</t>
  </si>
  <si>
    <t>matthew44</t>
  </si>
  <si>
    <t>annette11</t>
  </si>
  <si>
    <t>chris68</t>
  </si>
  <si>
    <t>john09</t>
  </si>
  <si>
    <t>karenfranklin</t>
  </si>
  <si>
    <t>allenmelissa</t>
  </si>
  <si>
    <t>mccarthygloria</t>
  </si>
  <si>
    <t>wsims</t>
  </si>
  <si>
    <t>dwayne73</t>
  </si>
  <si>
    <t>joseph32</t>
  </si>
  <si>
    <t>rayandre</t>
  </si>
  <si>
    <t>jason78</t>
  </si>
  <si>
    <t>santosrobert</t>
  </si>
  <si>
    <t>lindamathis</t>
  </si>
  <si>
    <t>paula07</t>
  </si>
  <si>
    <t>jennifer56</t>
  </si>
  <si>
    <t>erin35</t>
  </si>
  <si>
    <t>joshuapatterson</t>
  </si>
  <si>
    <t>zdavis</t>
  </si>
  <si>
    <t>devin72</t>
  </si>
  <si>
    <t>cindy68</t>
  </si>
  <si>
    <t>jaclynflores</t>
  </si>
  <si>
    <t>ihiggins</t>
  </si>
  <si>
    <t>miguelmartinez</t>
  </si>
  <si>
    <t>murphylucas</t>
  </si>
  <si>
    <t>williamsbenjamin</t>
  </si>
  <si>
    <t>carolynschneider</t>
  </si>
  <si>
    <t>shepherdjames</t>
  </si>
  <si>
    <t>stephensallison</t>
  </si>
  <si>
    <t>lisamiller</t>
  </si>
  <si>
    <t>mitchell26</t>
  </si>
  <si>
    <t>robert19</t>
  </si>
  <si>
    <t>umiller</t>
  </si>
  <si>
    <t>lisasmith</t>
  </si>
  <si>
    <t>james51</t>
  </si>
  <si>
    <t>dmason</t>
  </si>
  <si>
    <t>martinashley</t>
  </si>
  <si>
    <t>jadewillis</t>
  </si>
  <si>
    <t>katherine78</t>
  </si>
  <si>
    <t>bstewart</t>
  </si>
  <si>
    <t>shanelopez</t>
  </si>
  <si>
    <t>adamslinda</t>
  </si>
  <si>
    <t>andreawiggins</t>
  </si>
  <si>
    <t>amandawilson</t>
  </si>
  <si>
    <t>hallkaren</t>
  </si>
  <si>
    <t>ruth04</t>
  </si>
  <si>
    <t>donnaking</t>
  </si>
  <si>
    <t>vegasarah</t>
  </si>
  <si>
    <t>mccormicktina</t>
  </si>
  <si>
    <t>hortiz</t>
  </si>
  <si>
    <t>thompsonrichard</t>
  </si>
  <si>
    <t>andrew20</t>
  </si>
  <si>
    <t>markkline</t>
  </si>
  <si>
    <t>elizabethnorton</t>
  </si>
  <si>
    <t>markhoover</t>
  </si>
  <si>
    <t>jennifersandoval</t>
  </si>
  <si>
    <t>davidstevens</t>
  </si>
  <si>
    <t>robert62</t>
  </si>
  <si>
    <t>dallen</t>
  </si>
  <si>
    <t>jason39</t>
  </si>
  <si>
    <t>danielward</t>
  </si>
  <si>
    <t>tonya57</t>
  </si>
  <si>
    <t>zachary09</t>
  </si>
  <si>
    <t>emily87</t>
  </si>
  <si>
    <t>teresaingram</t>
  </si>
  <si>
    <t>charles59</t>
  </si>
  <si>
    <t>waltersmatthew</t>
  </si>
  <si>
    <t>wendy61</t>
  </si>
  <si>
    <t>alejandranelson</t>
  </si>
  <si>
    <t>amberadams</t>
  </si>
  <si>
    <t>smithdavid</t>
  </si>
  <si>
    <t>freemancalvin</t>
  </si>
  <si>
    <t>virginia53</t>
  </si>
  <si>
    <t>pthompson</t>
  </si>
  <si>
    <t>cherylsingh</t>
  </si>
  <si>
    <t>ddaniel</t>
  </si>
  <si>
    <t>zcantrell</t>
  </si>
  <si>
    <t>xschroeder</t>
  </si>
  <si>
    <t>maria44</t>
  </si>
  <si>
    <t>hensleyerik</t>
  </si>
  <si>
    <t>kwhite</t>
  </si>
  <si>
    <t>peggy14</t>
  </si>
  <si>
    <t>wilsonlaura</t>
  </si>
  <si>
    <t>dennis10</t>
  </si>
  <si>
    <t>alejandroevans</t>
  </si>
  <si>
    <t>lisadorsey</t>
  </si>
  <si>
    <t>kathleennewman</t>
  </si>
  <si>
    <t>zalexander</t>
  </si>
  <si>
    <t>clarkstephanie</t>
  </si>
  <si>
    <t>hinesjames</t>
  </si>
  <si>
    <t>nandrews</t>
  </si>
  <si>
    <t>michelle34</t>
  </si>
  <si>
    <t>cwalker</t>
  </si>
  <si>
    <t>christina37</t>
  </si>
  <si>
    <t>gary02</t>
  </si>
  <si>
    <t>shill</t>
  </si>
  <si>
    <t>flittle</t>
  </si>
  <si>
    <t>shannonrice</t>
  </si>
  <si>
    <t>davidsondaniel</t>
  </si>
  <si>
    <t>briancampos</t>
  </si>
  <si>
    <t>raustin</t>
  </si>
  <si>
    <t>nicholas22</t>
  </si>
  <si>
    <t>justin15</t>
  </si>
  <si>
    <t>mooremarcus</t>
  </si>
  <si>
    <t>norma33</t>
  </si>
  <si>
    <t>briangarcia</t>
  </si>
  <si>
    <t>tiffanyfrench</t>
  </si>
  <si>
    <t>taylorrebecca</t>
  </si>
  <si>
    <t>michael09</t>
  </si>
  <si>
    <t>morrissusan</t>
  </si>
  <si>
    <t>jade77</t>
  </si>
  <si>
    <t>aaronbullock</t>
  </si>
  <si>
    <t>iwilson</t>
  </si>
  <si>
    <t>freynolds</t>
  </si>
  <si>
    <t>williealvarado</t>
  </si>
  <si>
    <t>valerie64</t>
  </si>
  <si>
    <t>howardmarcus</t>
  </si>
  <si>
    <t>jamie52</t>
  </si>
  <si>
    <t>seth22</t>
  </si>
  <si>
    <t>morganmatthew</t>
  </si>
  <si>
    <t>gmoreno</t>
  </si>
  <si>
    <t>michaelstone</t>
  </si>
  <si>
    <t>kathleenwebb</t>
  </si>
  <si>
    <t>ahicks</t>
  </si>
  <si>
    <t>fmaynard</t>
  </si>
  <si>
    <t>hgardner</t>
  </si>
  <si>
    <t>dillonthomas</t>
  </si>
  <si>
    <t>gloverscott</t>
  </si>
  <si>
    <t>gabrielle60</t>
  </si>
  <si>
    <t>ericksonshawn</t>
  </si>
  <si>
    <t>vschaefer</t>
  </si>
  <si>
    <t>khaynes</t>
  </si>
  <si>
    <t>ascott</t>
  </si>
  <si>
    <t>tammy84</t>
  </si>
  <si>
    <t>edwardmoran</t>
  </si>
  <si>
    <t>timothy75</t>
  </si>
  <si>
    <t>larajeffrey</t>
  </si>
  <si>
    <t>jacquelinestephens</t>
  </si>
  <si>
    <t>sarahfernandez</t>
  </si>
  <si>
    <t>whitemichael</t>
  </si>
  <si>
    <t>aaguirre</t>
  </si>
  <si>
    <t>carriemoore</t>
  </si>
  <si>
    <t>darlene89</t>
  </si>
  <si>
    <t>kevin59</t>
  </si>
  <si>
    <t>townsenddaniel</t>
  </si>
  <si>
    <t>edward92</t>
  </si>
  <si>
    <t>benjamin46</t>
  </si>
  <si>
    <t>angela27</t>
  </si>
  <si>
    <t>qcooper</t>
  </si>
  <si>
    <t>brewerdustin</t>
  </si>
  <si>
    <t>normanbrian</t>
  </si>
  <si>
    <t>madams</t>
  </si>
  <si>
    <t>shawn43</t>
  </si>
  <si>
    <t>heatherpowell</t>
  </si>
  <si>
    <t>angeladrake</t>
  </si>
  <si>
    <t>lflynn</t>
  </si>
  <si>
    <t>harold72</t>
  </si>
  <si>
    <t>otaylor</t>
  </si>
  <si>
    <t>veronica31</t>
  </si>
  <si>
    <t>reynoldspreston</t>
  </si>
  <si>
    <t>jessicasolomon</t>
  </si>
  <si>
    <t>qcastillo</t>
  </si>
  <si>
    <t>lindagentry</t>
  </si>
  <si>
    <t>martinezerin</t>
  </si>
  <si>
    <t>chavezchristine</t>
  </si>
  <si>
    <t>william36</t>
  </si>
  <si>
    <t>thomasfarrell</t>
  </si>
  <si>
    <t>patricia48</t>
  </si>
  <si>
    <t>pbush</t>
  </si>
  <si>
    <t>jamespatel</t>
  </si>
  <si>
    <t>hperkins</t>
  </si>
  <si>
    <t>rodriguezdonna</t>
  </si>
  <si>
    <t>john42</t>
  </si>
  <si>
    <t>langlee</t>
  </si>
  <si>
    <t>derek36</t>
  </si>
  <si>
    <t>fmccoy</t>
  </si>
  <si>
    <t>micheleshelton</t>
  </si>
  <si>
    <t>garrettteresa</t>
  </si>
  <si>
    <t>kelleyshawn</t>
  </si>
  <si>
    <t>brandyfox</t>
  </si>
  <si>
    <t>misty10</t>
  </si>
  <si>
    <t>ewalters</t>
  </si>
  <si>
    <t>benjaminfoster</t>
  </si>
  <si>
    <t>melindadunn</t>
  </si>
  <si>
    <t>davidsonrandy</t>
  </si>
  <si>
    <t>elliottemily</t>
  </si>
  <si>
    <t>rhodeseric</t>
  </si>
  <si>
    <t>valeriegilmore</t>
  </si>
  <si>
    <t>moramonica</t>
  </si>
  <si>
    <t>nicholastorres</t>
  </si>
  <si>
    <t>luisrose</t>
  </si>
  <si>
    <t>neilwilson</t>
  </si>
  <si>
    <t>gpeterson</t>
  </si>
  <si>
    <t>kirkfitzpatrick</t>
  </si>
  <si>
    <t>amberrosario</t>
  </si>
  <si>
    <t>amanda19</t>
  </si>
  <si>
    <t>kylesheppard</t>
  </si>
  <si>
    <t>amanda64</t>
  </si>
  <si>
    <t>rebecca52</t>
  </si>
  <si>
    <t>snowkevin</t>
  </si>
  <si>
    <t>turnerheidi</t>
  </si>
  <si>
    <t>efarrell</t>
  </si>
  <si>
    <t>chungvincent</t>
  </si>
  <si>
    <t>ramosnicholas</t>
  </si>
  <si>
    <t>karen86</t>
  </si>
  <si>
    <t>rchapman</t>
  </si>
  <si>
    <t>jwilson</t>
  </si>
  <si>
    <t>wongyolanda</t>
  </si>
  <si>
    <t>vparker</t>
  </si>
  <si>
    <t>wilsondavid</t>
  </si>
  <si>
    <t>lori76</t>
  </si>
  <si>
    <t>saraboyd</t>
  </si>
  <si>
    <t>dianajones</t>
  </si>
  <si>
    <t>andrespencer</t>
  </si>
  <si>
    <t>murphymelissa</t>
  </si>
  <si>
    <t>gomezvanessa</t>
  </si>
  <si>
    <t>ejohnson</t>
  </si>
  <si>
    <t>karina67</t>
  </si>
  <si>
    <t>treynolds</t>
  </si>
  <si>
    <t>jose77</t>
  </si>
  <si>
    <t>heather97</t>
  </si>
  <si>
    <t>keith60</t>
  </si>
  <si>
    <t>josephmorales</t>
  </si>
  <si>
    <t>belinda50</t>
  </si>
  <si>
    <t>tclark</t>
  </si>
  <si>
    <t>zcarson</t>
  </si>
  <si>
    <t>xcarter</t>
  </si>
  <si>
    <t>ronald34</t>
  </si>
  <si>
    <t>allison85</t>
  </si>
  <si>
    <t>james65</t>
  </si>
  <si>
    <t>vball</t>
  </si>
  <si>
    <t>coreyjones</t>
  </si>
  <si>
    <t>erindennis</t>
  </si>
  <si>
    <t>waltonbobby</t>
  </si>
  <si>
    <t>woodmatthew</t>
  </si>
  <si>
    <t>sierramoreno</t>
  </si>
  <si>
    <t>courtneyhernandez</t>
  </si>
  <si>
    <t>billyallen</t>
  </si>
  <si>
    <t>moonrandy</t>
  </si>
  <si>
    <t>danielle87</t>
  </si>
  <si>
    <t>melissa28</t>
  </si>
  <si>
    <t>cassandraguzman</t>
  </si>
  <si>
    <t>gclark</t>
  </si>
  <si>
    <t>dylan50</t>
  </si>
  <si>
    <t>michellefisher</t>
  </si>
  <si>
    <t>lopezbrandon</t>
  </si>
  <si>
    <t>heather56</t>
  </si>
  <si>
    <t>flopez</t>
  </si>
  <si>
    <t>gregorycooper</t>
  </si>
  <si>
    <t>mendezdonna</t>
  </si>
  <si>
    <t>martinezwilliam</t>
  </si>
  <si>
    <t>ythomas</t>
  </si>
  <si>
    <t>brian49</t>
  </si>
  <si>
    <t>brian84</t>
  </si>
  <si>
    <t>chrisboyd</t>
  </si>
  <si>
    <t>carl60</t>
  </si>
  <si>
    <t>sharon29</t>
  </si>
  <si>
    <t>ghoffman</t>
  </si>
  <si>
    <t>fevans</t>
  </si>
  <si>
    <t>mckenziemichael</t>
  </si>
  <si>
    <t>thaley</t>
  </si>
  <si>
    <t>kevin13</t>
  </si>
  <si>
    <t>imoore</t>
  </si>
  <si>
    <t>galvanwilliam</t>
  </si>
  <si>
    <t>john33</t>
  </si>
  <si>
    <t>qcantu</t>
  </si>
  <si>
    <t>davidwhitaker</t>
  </si>
  <si>
    <t>lauracabrera</t>
  </si>
  <si>
    <t>daystephen</t>
  </si>
  <si>
    <t>stevenbarron</t>
  </si>
  <si>
    <t>ymcdowell</t>
  </si>
  <si>
    <t>jessica04</t>
  </si>
  <si>
    <t>rcook</t>
  </si>
  <si>
    <t>katieball</t>
  </si>
  <si>
    <t>zrobinson</t>
  </si>
  <si>
    <t>connor09</t>
  </si>
  <si>
    <t>powerskristina</t>
  </si>
  <si>
    <t>reneecurry</t>
  </si>
  <si>
    <t>alison88</t>
  </si>
  <si>
    <t>whitneymark</t>
  </si>
  <si>
    <t>gibsonlaura</t>
  </si>
  <si>
    <t>brian24</t>
  </si>
  <si>
    <t>william11</t>
  </si>
  <si>
    <t>edwardswilliam</t>
  </si>
  <si>
    <t>nelsonpaige</t>
  </si>
  <si>
    <t>wharper</t>
  </si>
  <si>
    <t>montgomerysteven</t>
  </si>
  <si>
    <t>emily31</t>
  </si>
  <si>
    <t>weisshannah</t>
  </si>
  <si>
    <t>matthewstewart</t>
  </si>
  <si>
    <t>crussell</t>
  </si>
  <si>
    <t>jake29</t>
  </si>
  <si>
    <t>jolloyd</t>
  </si>
  <si>
    <t>beckjanet</t>
  </si>
  <si>
    <t>harrisdonna</t>
  </si>
  <si>
    <t>teresa80</t>
  </si>
  <si>
    <t>kingsarah</t>
  </si>
  <si>
    <t>gwright</t>
  </si>
  <si>
    <t>lauren23</t>
  </si>
  <si>
    <t>janice27</t>
  </si>
  <si>
    <t>jameswest</t>
  </si>
  <si>
    <t>spena</t>
  </si>
  <si>
    <t>ferrellcharles</t>
  </si>
  <si>
    <t>rachelharper</t>
  </si>
  <si>
    <t>franciscoduffy</t>
  </si>
  <si>
    <t>stacy09</t>
  </si>
  <si>
    <t>cody81</t>
  </si>
  <si>
    <t>debra04</t>
  </si>
  <si>
    <t>caroline61</t>
  </si>
  <si>
    <t>tonyastevens</t>
  </si>
  <si>
    <t>kimberly87</t>
  </si>
  <si>
    <t>holtrose</t>
  </si>
  <si>
    <t>jean43</t>
  </si>
  <si>
    <t>martinezjessica</t>
  </si>
  <si>
    <t>joyce75</t>
  </si>
  <si>
    <t>amichael</t>
  </si>
  <si>
    <t>bochoa</t>
  </si>
  <si>
    <t>miguel72</t>
  </si>
  <si>
    <t>michaelmontes</t>
  </si>
  <si>
    <t>johnsonkimberly</t>
  </si>
  <si>
    <t>clintonbaker</t>
  </si>
  <si>
    <t>jeremy73</t>
  </si>
  <si>
    <t>kgiles</t>
  </si>
  <si>
    <t>msellers</t>
  </si>
  <si>
    <t>itapia</t>
  </si>
  <si>
    <t>cristian30</t>
  </si>
  <si>
    <t>mcfarlandnicole</t>
  </si>
  <si>
    <t>michellecunningham</t>
  </si>
  <si>
    <t>katherine22</t>
  </si>
  <si>
    <t>brian01</t>
  </si>
  <si>
    <t>cheryl65</t>
  </si>
  <si>
    <t>walkererin</t>
  </si>
  <si>
    <t>williamsrobert</t>
  </si>
  <si>
    <t>fletcherbrian</t>
  </si>
  <si>
    <t>william22</t>
  </si>
  <si>
    <t>xboyer</t>
  </si>
  <si>
    <t>sandersjames</t>
  </si>
  <si>
    <t>medinajulie</t>
  </si>
  <si>
    <t>greenjill</t>
  </si>
  <si>
    <t>ronald27</t>
  </si>
  <si>
    <t>james18</t>
  </si>
  <si>
    <t>margaretevans</t>
  </si>
  <si>
    <t>jonathan25</t>
  </si>
  <si>
    <t>cameron26</t>
  </si>
  <si>
    <t>rickycollins</t>
  </si>
  <si>
    <t>browntroy</t>
  </si>
  <si>
    <t>yblankenship</t>
  </si>
  <si>
    <t>donaldpatterson</t>
  </si>
  <si>
    <t>clintonmcgee</t>
  </si>
  <si>
    <t>pjimenez</t>
  </si>
  <si>
    <t>jeanhoward</t>
  </si>
  <si>
    <t>aphelps</t>
  </si>
  <si>
    <t>austinjanice</t>
  </si>
  <si>
    <t>juliaturner</t>
  </si>
  <si>
    <t>andreasimmons</t>
  </si>
  <si>
    <t>tgregory</t>
  </si>
  <si>
    <t>michaelholt</t>
  </si>
  <si>
    <t>iwest</t>
  </si>
  <si>
    <t>gordonvictor</t>
  </si>
  <si>
    <t>jeffanderson</t>
  </si>
  <si>
    <t>sheajeffrey</t>
  </si>
  <si>
    <t>richardsonhannah</t>
  </si>
  <si>
    <t>cnunez</t>
  </si>
  <si>
    <t>christinanunez</t>
  </si>
  <si>
    <t>awilliams</t>
  </si>
  <si>
    <t>jarvischristopher</t>
  </si>
  <si>
    <t>daniel42</t>
  </si>
  <si>
    <t>astanley</t>
  </si>
  <si>
    <t>nicoleballard</t>
  </si>
  <si>
    <t>phillipscarolyn</t>
  </si>
  <si>
    <t>colecourtney</t>
  </si>
  <si>
    <t>reyessteven</t>
  </si>
  <si>
    <t>pbrown</t>
  </si>
  <si>
    <t>christinebarrera</t>
  </si>
  <si>
    <t>abbottmichael</t>
  </si>
  <si>
    <t>brandy27</t>
  </si>
  <si>
    <t>veronica85</t>
  </si>
  <si>
    <t>linda30</t>
  </si>
  <si>
    <t>yburnett</t>
  </si>
  <si>
    <t>cbryant</t>
  </si>
  <si>
    <t>deanna30</t>
  </si>
  <si>
    <t>okline</t>
  </si>
  <si>
    <t>susanbenitez</t>
  </si>
  <si>
    <t>grichardson</t>
  </si>
  <si>
    <t>williamshannah</t>
  </si>
  <si>
    <t>robertosloan</t>
  </si>
  <si>
    <t>erikasummers</t>
  </si>
  <si>
    <t>johnsonbradley</t>
  </si>
  <si>
    <t>erik36</t>
  </si>
  <si>
    <t>holly26</t>
  </si>
  <si>
    <t>perezluke</t>
  </si>
  <si>
    <t>obrienlarry</t>
  </si>
  <si>
    <t>grayrichard</t>
  </si>
  <si>
    <t>turnerjennifer</t>
  </si>
  <si>
    <t>hbrooks</t>
  </si>
  <si>
    <t>sharpdylan</t>
  </si>
  <si>
    <t>erika53</t>
  </si>
  <si>
    <t>patrick05</t>
  </si>
  <si>
    <t>changtanya</t>
  </si>
  <si>
    <t>william86</t>
  </si>
  <si>
    <t>danielgutierrez</t>
  </si>
  <si>
    <t>sarahlewis</t>
  </si>
  <si>
    <t>larry50</t>
  </si>
  <si>
    <t>richard21</t>
  </si>
  <si>
    <t>amber55</t>
  </si>
  <si>
    <t>lynntammy</t>
  </si>
  <si>
    <t>bruceyoung</t>
  </si>
  <si>
    <t>sarahjohnson</t>
  </si>
  <si>
    <t>fordamy</t>
  </si>
  <si>
    <t>utaylor</t>
  </si>
  <si>
    <t>hsingh</t>
  </si>
  <si>
    <t>williamwright</t>
  </si>
  <si>
    <t>brownsusan</t>
  </si>
  <si>
    <t>josephlewis</t>
  </si>
  <si>
    <t>stevenmaxwell</t>
  </si>
  <si>
    <t>brandylewis</t>
  </si>
  <si>
    <t>millerteresa</t>
  </si>
  <si>
    <t>turnerchristopher</t>
  </si>
  <si>
    <t>meyermegan</t>
  </si>
  <si>
    <t>marcus85</t>
  </si>
  <si>
    <t>fmcmahon</t>
  </si>
  <si>
    <t>hjones</t>
  </si>
  <si>
    <t>steven81</t>
  </si>
  <si>
    <t>kimbaxter</t>
  </si>
  <si>
    <t>denise63</t>
  </si>
  <si>
    <t>richmondnicholas</t>
  </si>
  <si>
    <t>nicolepowell</t>
  </si>
  <si>
    <t>larrycox</t>
  </si>
  <si>
    <t>david89</t>
  </si>
  <si>
    <t>murphyjack</t>
  </si>
  <si>
    <t>christensentracey</t>
  </si>
  <si>
    <t>timothywilcox</t>
  </si>
  <si>
    <t>richard64</t>
  </si>
  <si>
    <t>timothy32</t>
  </si>
  <si>
    <t>breannarocha</t>
  </si>
  <si>
    <t>lopezglenda</t>
  </si>
  <si>
    <t>sullivanjohn</t>
  </si>
  <si>
    <t>nelsonalexis</t>
  </si>
  <si>
    <t>ruizraymond</t>
  </si>
  <si>
    <t>kellytimothy</t>
  </si>
  <si>
    <t>stacey70</t>
  </si>
  <si>
    <t>gmorris</t>
  </si>
  <si>
    <t>michael79</t>
  </si>
  <si>
    <t>fsimpson</t>
  </si>
  <si>
    <t>wbarr</t>
  </si>
  <si>
    <t>christina00</t>
  </si>
  <si>
    <t>tararichmond</t>
  </si>
  <si>
    <t>tnelson</t>
  </si>
  <si>
    <t>kelleyrenee</t>
  </si>
  <si>
    <t>harrisjoshua</t>
  </si>
  <si>
    <t>hcook</t>
  </si>
  <si>
    <t>aaron38</t>
  </si>
  <si>
    <t>wvasquez</t>
  </si>
  <si>
    <t>aharmon</t>
  </si>
  <si>
    <t>ronaldsmith</t>
  </si>
  <si>
    <t>courtney76</t>
  </si>
  <si>
    <t>nicholasfitzgerald</t>
  </si>
  <si>
    <t>jackporter</t>
  </si>
  <si>
    <t>wmaynard</t>
  </si>
  <si>
    <t>pstevenson</t>
  </si>
  <si>
    <t>brittanyortega</t>
  </si>
  <si>
    <t>richardward</t>
  </si>
  <si>
    <t>iperez</t>
  </si>
  <si>
    <t>jamesjoshua</t>
  </si>
  <si>
    <t>bradleyjones</t>
  </si>
  <si>
    <t>thomas72</t>
  </si>
  <si>
    <t>shelly93</t>
  </si>
  <si>
    <t>anthonymartinez</t>
  </si>
  <si>
    <t>dawn38</t>
  </si>
  <si>
    <t>jennifer22</t>
  </si>
  <si>
    <t>jmalone</t>
  </si>
  <si>
    <t>rwaters</t>
  </si>
  <si>
    <t>brownpamela</t>
  </si>
  <si>
    <t>chenbarbara</t>
  </si>
  <si>
    <t>troman</t>
  </si>
  <si>
    <t>sthompson</t>
  </si>
  <si>
    <t>lauren37</t>
  </si>
  <si>
    <t>pricekatherine</t>
  </si>
  <si>
    <t>bakerkristin</t>
  </si>
  <si>
    <t>lewisstacy</t>
  </si>
  <si>
    <t>jillzimmerman</t>
  </si>
  <si>
    <t>mbrown</t>
  </si>
  <si>
    <t>luis35</t>
  </si>
  <si>
    <t>brianschroeder</t>
  </si>
  <si>
    <t>jhall</t>
  </si>
  <si>
    <t>kristinmcbride</t>
  </si>
  <si>
    <t>nicholas24</t>
  </si>
  <si>
    <t>devon53</t>
  </si>
  <si>
    <t>kristen48</t>
  </si>
  <si>
    <t>brenda89</t>
  </si>
  <si>
    <t>patrick49</t>
  </si>
  <si>
    <t>brittanywright</t>
  </si>
  <si>
    <t>joseph67</t>
  </si>
  <si>
    <t>coxjennifer</t>
  </si>
  <si>
    <t>morgan47</t>
  </si>
  <si>
    <t>suzannehernandez</t>
  </si>
  <si>
    <t>bhenry</t>
  </si>
  <si>
    <t>michelle82</t>
  </si>
  <si>
    <t>brian45</t>
  </si>
  <si>
    <t>noah17</t>
  </si>
  <si>
    <t>fernandezbrooke</t>
  </si>
  <si>
    <t>marissamorris</t>
  </si>
  <si>
    <t>wilkinsemily</t>
  </si>
  <si>
    <t>skinnerdavid</t>
  </si>
  <si>
    <t>stephanie87</t>
  </si>
  <si>
    <t>hannah99</t>
  </si>
  <si>
    <t>graydiana</t>
  </si>
  <si>
    <t>andrewmartinez</t>
  </si>
  <si>
    <t>kimberly51</t>
  </si>
  <si>
    <t>gomezjames</t>
  </si>
  <si>
    <t>jamesharrell</t>
  </si>
  <si>
    <t>fieldsspencer</t>
  </si>
  <si>
    <t>laura82</t>
  </si>
  <si>
    <t>cruzjose</t>
  </si>
  <si>
    <t>ashley52</t>
  </si>
  <si>
    <t>jeffrey12</t>
  </si>
  <si>
    <t>allison02</t>
  </si>
  <si>
    <t>gregorypierce</t>
  </si>
  <si>
    <t>heather84</t>
  </si>
  <si>
    <t>georgereese</t>
  </si>
  <si>
    <t>ehoward</t>
  </si>
  <si>
    <t>gaychristina</t>
  </si>
  <si>
    <t>bradley77</t>
  </si>
  <si>
    <t>frazierteresa</t>
  </si>
  <si>
    <t>paul17</t>
  </si>
  <si>
    <t>samuel32</t>
  </si>
  <si>
    <t>thorntonscott</t>
  </si>
  <si>
    <t>ryan47</t>
  </si>
  <si>
    <t>eric14</t>
  </si>
  <si>
    <t>thomas45</t>
  </si>
  <si>
    <t>leehall</t>
  </si>
  <si>
    <t>katherinemorris</t>
  </si>
  <si>
    <t>yrogers</t>
  </si>
  <si>
    <t>barnesamber</t>
  </si>
  <si>
    <t>malonelisa</t>
  </si>
  <si>
    <t>rcrane</t>
  </si>
  <si>
    <t>james40</t>
  </si>
  <si>
    <t>ethanhowell</t>
  </si>
  <si>
    <t>ramirezevan</t>
  </si>
  <si>
    <t>gregory94</t>
  </si>
  <si>
    <t>mcmahonlindsay</t>
  </si>
  <si>
    <t>pamelamack</t>
  </si>
  <si>
    <t>gillgeorge</t>
  </si>
  <si>
    <t>laura65</t>
  </si>
  <si>
    <t>andrewgomez</t>
  </si>
  <si>
    <t>jason48</t>
  </si>
  <si>
    <t>alexandercorey</t>
  </si>
  <si>
    <t>lmedina</t>
  </si>
  <si>
    <t>cschmidt</t>
  </si>
  <si>
    <t>sullivanmaria</t>
  </si>
  <si>
    <t>annahayes</t>
  </si>
  <si>
    <t>zevans</t>
  </si>
  <si>
    <t>cmiller</t>
  </si>
  <si>
    <t>flowerseric</t>
  </si>
  <si>
    <t>bprince</t>
  </si>
  <si>
    <t>lvelez</t>
  </si>
  <si>
    <t>stacyzavala</t>
  </si>
  <si>
    <t>patricia70</t>
  </si>
  <si>
    <t>kmorris</t>
  </si>
  <si>
    <t>salaslisa</t>
  </si>
  <si>
    <t>leeadams</t>
  </si>
  <si>
    <t>acostapeter</t>
  </si>
  <si>
    <t>usparks</t>
  </si>
  <si>
    <t>cameronjoseph</t>
  </si>
  <si>
    <t>jessicamason</t>
  </si>
  <si>
    <t>ellisrebecca</t>
  </si>
  <si>
    <t>friley</t>
  </si>
  <si>
    <t>regina74</t>
  </si>
  <si>
    <t>ariaspamela</t>
  </si>
  <si>
    <t>wilsonmark</t>
  </si>
  <si>
    <t>sara86</t>
  </si>
  <si>
    <t>lowedeborah</t>
  </si>
  <si>
    <t>ramseydavid</t>
  </si>
  <si>
    <t>rwong</t>
  </si>
  <si>
    <t>singhmaria</t>
  </si>
  <si>
    <t>cabreraclarence</t>
  </si>
  <si>
    <t>juliechapman</t>
  </si>
  <si>
    <t>thomasadams</t>
  </si>
  <si>
    <t>katherinecampbell</t>
  </si>
  <si>
    <t>aprilcraig</t>
  </si>
  <si>
    <t>jennifersmith</t>
  </si>
  <si>
    <t>daniellecox</t>
  </si>
  <si>
    <t>stephenhubbard</t>
  </si>
  <si>
    <t>emilyrichardson</t>
  </si>
  <si>
    <t>xdouglas</t>
  </si>
  <si>
    <t>nicolemorgan</t>
  </si>
  <si>
    <t>darrell50</t>
  </si>
  <si>
    <t>kevin62</t>
  </si>
  <si>
    <t>chase36</t>
  </si>
  <si>
    <t>miranda15</t>
  </si>
  <si>
    <t>gilbertmarks</t>
  </si>
  <si>
    <t>odonnellkevin</t>
  </si>
  <si>
    <t>wspencer</t>
  </si>
  <si>
    <t>madison84</t>
  </si>
  <si>
    <t>sandovalmichael</t>
  </si>
  <si>
    <t>richard82</t>
  </si>
  <si>
    <t>regina46</t>
  </si>
  <si>
    <t>veronicahayes</t>
  </si>
  <si>
    <t>igarcia</t>
  </si>
  <si>
    <t>sanchezmonica</t>
  </si>
  <si>
    <t>johnwilliamson</t>
  </si>
  <si>
    <t>barnettkyle</t>
  </si>
  <si>
    <t>qthornton</t>
  </si>
  <si>
    <t>elijah20</t>
  </si>
  <si>
    <t>omedina</t>
  </si>
  <si>
    <t>floresjustin</t>
  </si>
  <si>
    <t>matthew84</t>
  </si>
  <si>
    <t>snichols</t>
  </si>
  <si>
    <t>christopher88</t>
  </si>
  <si>
    <t>qrussell</t>
  </si>
  <si>
    <t>ljohnson</t>
  </si>
  <si>
    <t>cartergregory</t>
  </si>
  <si>
    <t>jessicahumphrey</t>
  </si>
  <si>
    <t>zmurphy</t>
  </si>
  <si>
    <t>matthew87</t>
  </si>
  <si>
    <t>pwright</t>
  </si>
  <si>
    <t>brandiblack</t>
  </si>
  <si>
    <t>raymondpatterson</t>
  </si>
  <si>
    <t>rodriguezcassandra</t>
  </si>
  <si>
    <t>greenechristian</t>
  </si>
  <si>
    <t>seanerickson</t>
  </si>
  <si>
    <t>coopermelanie</t>
  </si>
  <si>
    <t>mark18</t>
  </si>
  <si>
    <t>kscott</t>
  </si>
  <si>
    <t>lindsey06</t>
  </si>
  <si>
    <t>tfisher</t>
  </si>
  <si>
    <t>ferrellwilliam</t>
  </si>
  <si>
    <t>tracyross</t>
  </si>
  <si>
    <t>estradabrittany</t>
  </si>
  <si>
    <t>sprice</t>
  </si>
  <si>
    <t>mary05</t>
  </si>
  <si>
    <t>brandon60</t>
  </si>
  <si>
    <t>walkerpatricia</t>
  </si>
  <si>
    <t>medinaerica</t>
  </si>
  <si>
    <t>alexaturner</t>
  </si>
  <si>
    <t>lyonssherri</t>
  </si>
  <si>
    <t>sherry13</t>
  </si>
  <si>
    <t>pauljames</t>
  </si>
  <si>
    <t>brandonscott</t>
  </si>
  <si>
    <t>lawsonbrandon</t>
  </si>
  <si>
    <t>dacosta</t>
  </si>
  <si>
    <t>pughkeith</t>
  </si>
  <si>
    <t>melissakelly</t>
  </si>
  <si>
    <t>bellrebecca</t>
  </si>
  <si>
    <t>scottgreen</t>
  </si>
  <si>
    <t>jessicamartinez</t>
  </si>
  <si>
    <t>william79</t>
  </si>
  <si>
    <t>timothy50</t>
  </si>
  <si>
    <t>keithferguson</t>
  </si>
  <si>
    <t>fruiz</t>
  </si>
  <si>
    <t>pramos</t>
  </si>
  <si>
    <t>qhardy</t>
  </si>
  <si>
    <t>ksmith</t>
  </si>
  <si>
    <t>caroline72</t>
  </si>
  <si>
    <t>robertphillips</t>
  </si>
  <si>
    <t>stevensoncourtney</t>
  </si>
  <si>
    <t>hallthomas</t>
  </si>
  <si>
    <t>tyler00</t>
  </si>
  <si>
    <t>jennifercollins</t>
  </si>
  <si>
    <t>rmartin</t>
  </si>
  <si>
    <t>abbottmartin</t>
  </si>
  <si>
    <t>mbates</t>
  </si>
  <si>
    <t>erin11</t>
  </si>
  <si>
    <t>edwintaylor</t>
  </si>
  <si>
    <t>robert36</t>
  </si>
  <si>
    <t>matthewroberts</t>
  </si>
  <si>
    <t>santanakyle</t>
  </si>
  <si>
    <t>carolyn84</t>
  </si>
  <si>
    <t>aaron53</t>
  </si>
  <si>
    <t>davenportlouis</t>
  </si>
  <si>
    <t>stephaniefarrell</t>
  </si>
  <si>
    <t>paulholland</t>
  </si>
  <si>
    <t>erin68</t>
  </si>
  <si>
    <t>phillip84</t>
  </si>
  <si>
    <t>cpatel</t>
  </si>
  <si>
    <t>qbarton</t>
  </si>
  <si>
    <t>terrykelly</t>
  </si>
  <si>
    <t>wooddavid</t>
  </si>
  <si>
    <t>kaylafernandez</t>
  </si>
  <si>
    <t>jeffreyromero</t>
  </si>
  <si>
    <t>sandrachapman</t>
  </si>
  <si>
    <t>patricialivingston</t>
  </si>
  <si>
    <t>adam55</t>
  </si>
  <si>
    <t>johnsonkenneth</t>
  </si>
  <si>
    <t>matthew29</t>
  </si>
  <si>
    <t>jackson40</t>
  </si>
  <si>
    <t>watersangela</t>
  </si>
  <si>
    <t>marilynlynch</t>
  </si>
  <si>
    <t>george96</t>
  </si>
  <si>
    <t>lori63</t>
  </si>
  <si>
    <t>tmora</t>
  </si>
  <si>
    <t>zachary49</t>
  </si>
  <si>
    <t>tabitha89</t>
  </si>
  <si>
    <t>howardsteven</t>
  </si>
  <si>
    <t>hrocha</t>
  </si>
  <si>
    <t>teresaedwards</t>
  </si>
  <si>
    <t>jenny69</t>
  </si>
  <si>
    <t>mbush</t>
  </si>
  <si>
    <t>danielle53</t>
  </si>
  <si>
    <t>ywalton</t>
  </si>
  <si>
    <t>kathleen34</t>
  </si>
  <si>
    <t>matthewjones</t>
  </si>
  <si>
    <t>joel94</t>
  </si>
  <si>
    <t>rvasquez</t>
  </si>
  <si>
    <t>jeremybrown</t>
  </si>
  <si>
    <t>victortucker</t>
  </si>
  <si>
    <t>wilsonrobin</t>
  </si>
  <si>
    <t>douglasjessica</t>
  </si>
  <si>
    <t>ehunt</t>
  </si>
  <si>
    <t>heatherrodriguez</t>
  </si>
  <si>
    <t>thomasmarshall</t>
  </si>
  <si>
    <t>alexanderanderson</t>
  </si>
  <si>
    <t>pstone</t>
  </si>
  <si>
    <t>jason22</t>
  </si>
  <si>
    <t>shopkins</t>
  </si>
  <si>
    <t>johnfrank</t>
  </si>
  <si>
    <t>williamsalyssa</t>
  </si>
  <si>
    <t>hammondjessica</t>
  </si>
  <si>
    <t>patelricky</t>
  </si>
  <si>
    <t>autumnbarrera</t>
  </si>
  <si>
    <t>waltercastillo</t>
  </si>
  <si>
    <t>regina48</t>
  </si>
  <si>
    <t>zsnow</t>
  </si>
  <si>
    <t>frank01</t>
  </si>
  <si>
    <t>terriwinters</t>
  </si>
  <si>
    <t>richard41</t>
  </si>
  <si>
    <t>shepherddaniel</t>
  </si>
  <si>
    <t>ecarson</t>
  </si>
  <si>
    <t>hansenthomas</t>
  </si>
  <si>
    <t>amandaperez</t>
  </si>
  <si>
    <t>morancourtney</t>
  </si>
  <si>
    <t>nataliehowell</t>
  </si>
  <si>
    <t>yyoung</t>
  </si>
  <si>
    <t>zmartinez</t>
  </si>
  <si>
    <t>karenadams</t>
  </si>
  <si>
    <t>imahoney</t>
  </si>
  <si>
    <t>zclark</t>
  </si>
  <si>
    <t>donna13</t>
  </si>
  <si>
    <t>karenlowery</t>
  </si>
  <si>
    <t>patriciaellis</t>
  </si>
  <si>
    <t>annette56</t>
  </si>
  <si>
    <t>murphychristopher</t>
  </si>
  <si>
    <t>bnelson</t>
  </si>
  <si>
    <t>blairtimothy</t>
  </si>
  <si>
    <t>egutierrez</t>
  </si>
  <si>
    <t>justinbauer</t>
  </si>
  <si>
    <t>paul18</t>
  </si>
  <si>
    <t>andrew33</t>
  </si>
  <si>
    <t>miguelbarker</t>
  </si>
  <si>
    <t>kennethsanders</t>
  </si>
  <si>
    <t>lopezmichael</t>
  </si>
  <si>
    <t>xhill</t>
  </si>
  <si>
    <t>cartercassandra</t>
  </si>
  <si>
    <t>qhensley</t>
  </si>
  <si>
    <t>alexanderbarrett</t>
  </si>
  <si>
    <t>hcollins</t>
  </si>
  <si>
    <t>qramirez</t>
  </si>
  <si>
    <t>donna68</t>
  </si>
  <si>
    <t>cory34</t>
  </si>
  <si>
    <t>fweber</t>
  </si>
  <si>
    <t>cowanamber</t>
  </si>
  <si>
    <t>taylorhester</t>
  </si>
  <si>
    <t>suzannebrown</t>
  </si>
  <si>
    <t>hzimmerman</t>
  </si>
  <si>
    <t>morganbrianna</t>
  </si>
  <si>
    <t>emilybarnes</t>
  </si>
  <si>
    <t>laurajohnson</t>
  </si>
  <si>
    <t>lisa69</t>
  </si>
  <si>
    <t>hancocklawrence</t>
  </si>
  <si>
    <t>sullivanrobert</t>
  </si>
  <si>
    <t>kellyblair</t>
  </si>
  <si>
    <t>richard38</t>
  </si>
  <si>
    <t>sheilathomas</t>
  </si>
  <si>
    <t>cobbjessica</t>
  </si>
  <si>
    <t>terrijohnson</t>
  </si>
  <si>
    <t>pachecojoseph</t>
  </si>
  <si>
    <t>ptaylor</t>
  </si>
  <si>
    <t>lauraparker</t>
  </si>
  <si>
    <t>bowmandavid</t>
  </si>
  <si>
    <t>oscarwiggins</t>
  </si>
  <si>
    <t>mooremarisa</t>
  </si>
  <si>
    <t>greenjames</t>
  </si>
  <si>
    <t>nnixon</t>
  </si>
  <si>
    <t>cainashley</t>
  </si>
  <si>
    <t>danielgarcia</t>
  </si>
  <si>
    <t>kgarza</t>
  </si>
  <si>
    <t>danielpearson</t>
  </si>
  <si>
    <t>shellyjohnson</t>
  </si>
  <si>
    <t>williamsonnicole</t>
  </si>
  <si>
    <t>russellbenjamin</t>
  </si>
  <si>
    <t>pevans</t>
  </si>
  <si>
    <t>jason01</t>
  </si>
  <si>
    <t>fedwards</t>
  </si>
  <si>
    <t>chadtorres</t>
  </si>
  <si>
    <t>william20</t>
  </si>
  <si>
    <t>kmosley</t>
  </si>
  <si>
    <t>robertsonthomas</t>
  </si>
  <si>
    <t>jennifer01</t>
  </si>
  <si>
    <t>bcampbell</t>
  </si>
  <si>
    <t>amanda57</t>
  </si>
  <si>
    <t>twoods</t>
  </si>
  <si>
    <t>edwin73</t>
  </si>
  <si>
    <t>sanchezrebecca</t>
  </si>
  <si>
    <t>joseph93</t>
  </si>
  <si>
    <t>phillipsmichael</t>
  </si>
  <si>
    <t>alyssa68</t>
  </si>
  <si>
    <t>tcummings</t>
  </si>
  <si>
    <t>kendracurtis</t>
  </si>
  <si>
    <t>villanuevahunter</t>
  </si>
  <si>
    <t>elizabeth69</t>
  </si>
  <si>
    <t>doylematthew</t>
  </si>
  <si>
    <t>istewart</t>
  </si>
  <si>
    <t>zdonovan</t>
  </si>
  <si>
    <t>dunnsarah</t>
  </si>
  <si>
    <t>donna75</t>
  </si>
  <si>
    <t>megan19</t>
  </si>
  <si>
    <t>janevaughn</t>
  </si>
  <si>
    <t>warrenthomas</t>
  </si>
  <si>
    <t>hoganlarry</t>
  </si>
  <si>
    <t>fullerwesley</t>
  </si>
  <si>
    <t>ureeves</t>
  </si>
  <si>
    <t>odiaz</t>
  </si>
  <si>
    <t>ktyler</t>
  </si>
  <si>
    <t>lzuniga</t>
  </si>
  <si>
    <t>ghodge</t>
  </si>
  <si>
    <t>wilsonnicholas</t>
  </si>
  <si>
    <t>thompsonjessica</t>
  </si>
  <si>
    <t>hannahporter</t>
  </si>
  <si>
    <t>porterjonathan</t>
  </si>
  <si>
    <t>gary91</t>
  </si>
  <si>
    <t>tracy33</t>
  </si>
  <si>
    <t>juliemcguire</t>
  </si>
  <si>
    <t>smurphy</t>
  </si>
  <si>
    <t>lawrencejoseph</t>
  </si>
  <si>
    <t>brownlisa</t>
  </si>
  <si>
    <t>dennismeyer</t>
  </si>
  <si>
    <t>angela39</t>
  </si>
  <si>
    <t>abbottsonya</t>
  </si>
  <si>
    <t>bdougherty</t>
  </si>
  <si>
    <t>isosa</t>
  </si>
  <si>
    <t>david83</t>
  </si>
  <si>
    <t>erik27</t>
  </si>
  <si>
    <t>michaelrichardson</t>
  </si>
  <si>
    <t>chaynes</t>
  </si>
  <si>
    <t>wilsonmicheal</t>
  </si>
  <si>
    <t>sarah87</t>
  </si>
  <si>
    <t>anthonymoreno</t>
  </si>
  <si>
    <t>johnsonkaitlin</t>
  </si>
  <si>
    <t>devinwilson</t>
  </si>
  <si>
    <t>stephenwall</t>
  </si>
  <si>
    <t>karimartinez</t>
  </si>
  <si>
    <t>gabriella98</t>
  </si>
  <si>
    <t>stacey87</t>
  </si>
  <si>
    <t>derekhernandez</t>
  </si>
  <si>
    <t>thomas63</t>
  </si>
  <si>
    <t>parkerkathryn</t>
  </si>
  <si>
    <t>bdaniels</t>
  </si>
  <si>
    <t>omay</t>
  </si>
  <si>
    <t>ryanhunter</t>
  </si>
  <si>
    <t>berryfelicia</t>
  </si>
  <si>
    <t>huffmanashley</t>
  </si>
  <si>
    <t>wagnermichael</t>
  </si>
  <si>
    <t>melissaromero</t>
  </si>
  <si>
    <t>casey91</t>
  </si>
  <si>
    <t>nchase</t>
  </si>
  <si>
    <t>esmith</t>
  </si>
  <si>
    <t>brownsylvia</t>
  </si>
  <si>
    <t>collinsoscar</t>
  </si>
  <si>
    <t>hhenderson</t>
  </si>
  <si>
    <t>ray94</t>
  </si>
  <si>
    <t>nelsoncole</t>
  </si>
  <si>
    <t>rileyemily</t>
  </si>
  <si>
    <t>jonesmegan</t>
  </si>
  <si>
    <t>christina14</t>
  </si>
  <si>
    <t>hughesshelby</t>
  </si>
  <si>
    <t>trodgers</t>
  </si>
  <si>
    <t>icarlson</t>
  </si>
  <si>
    <t>ybrooks</t>
  </si>
  <si>
    <t>christopherneal</t>
  </si>
  <si>
    <t>stewartrobert</t>
  </si>
  <si>
    <t>davidbrown</t>
  </si>
  <si>
    <t>URL (http://)</t>
  </si>
  <si>
    <t>street</t>
  </si>
  <si>
    <t>city</t>
  </si>
  <si>
    <t>state</t>
  </si>
  <si>
    <t>zip</t>
  </si>
  <si>
    <t>temp_city_state_zip</t>
  </si>
  <si>
    <t>pasted values</t>
  </si>
  <si>
    <t>358 Christopher Run Apt. 556;Lake Robertshire, TX 21311</t>
  </si>
  <si>
    <t>8818 Combs Land Apt. 707;New Tammy, NM 23771</t>
  </si>
  <si>
    <t>49399 Jones Station;New Angelastad, AR 49403</t>
  </si>
  <si>
    <t>8113 Baker Estates;New Shannon, SD 31991</t>
  </si>
  <si>
    <t>96347 Brian Loop;North Steventown, WA 39889</t>
  </si>
  <si>
    <t>661 Joseph Stream;Lopezton, WV 46663</t>
  </si>
  <si>
    <t>925 Martin Fall Apt. 874;Hannahview, VA 45327</t>
  </si>
  <si>
    <t>630 Brown Square Apt. 694;Smithstad, PA 93726</t>
  </si>
  <si>
    <t>749 Timothy Extensions Suite 539;Roseside, CO 27991</t>
  </si>
  <si>
    <t>97318 Emily Parkways Apt. 348;Port Jenniferberg, PA 76944</t>
  </si>
  <si>
    <t>0222 Scott Run Suite 487;Flowersland, CO 18872</t>
  </si>
  <si>
    <t>USNV Lynch;FPO AA 51996</t>
  </si>
  <si>
    <t>79159 Knight Crest Apt. 757;Huangview, TX 96830</t>
  </si>
  <si>
    <t>541 Smith Glen;Hollyland, NC 98369</t>
  </si>
  <si>
    <t>20369 Dwayne View Apt. 062;East Juanberg, MO 09153</t>
  </si>
  <si>
    <t>Unit 0733 Box 9205;DPO AA 41884</t>
  </si>
  <si>
    <t>32069 Todd Manor;Michaelbury, IL 93817</t>
  </si>
  <si>
    <t>31302 Ray Station Suite 660;Leeland, AK 91626</t>
  </si>
  <si>
    <t>73262 Charles Viaduct Apt. 155;Calebhaven, HI 89730</t>
  </si>
  <si>
    <t>13097 Taylor Motorway Suite 136;Port Carolynport, KY 43513</t>
  </si>
  <si>
    <t>46297 Jessica Spring;West Jasonland, NH 08595</t>
  </si>
  <si>
    <t>835 Dennis Burg Apt. 059;Lake Kelly, AZ 38417</t>
  </si>
  <si>
    <t>8681 Parker Mission Suite 303;New Timothymouth, IN 71428</t>
  </si>
  <si>
    <t>543 Jay Vista;Ashleytown, NM 35704</t>
  </si>
  <si>
    <t>2678 Felicia Knoll;Andreaville, DC 53921</t>
  </si>
  <si>
    <t>3472 Bender Drive Apt. 873;Smithtown, FL 45936</t>
  </si>
  <si>
    <t>8570 Kelly Point Apt. 293;Lake Jacob, OR 90135</t>
  </si>
  <si>
    <t>282 Chris Manor;Port Donna, ND 64056</t>
  </si>
  <si>
    <t>PSC 4372, Box 7779;APO AE 27622</t>
  </si>
  <si>
    <t>50469 Harris Courts Suite 451;New Thomasmouth, NH 56261</t>
  </si>
  <si>
    <t>PSC 4840, Box 8882;APO AA 09970</t>
  </si>
  <si>
    <t>611 Garcia Pike Suite 848;New Jason, ND 44304</t>
  </si>
  <si>
    <t>27917 Jennifer Circles Suite 612;South Davidville, MD 88629</t>
  </si>
  <si>
    <t>745 Hernandez Parkway Apt. 592;Evanstown, AK 17033</t>
  </si>
  <si>
    <t>0526 Booth Estate;Martinside, ND 60820</t>
  </si>
  <si>
    <t>167 Kyle Views;West Melissaside, IA 34649</t>
  </si>
  <si>
    <t>830 Taylor Plains Suite 717;New Patricia, IL 76836</t>
  </si>
  <si>
    <t>048 Lang Land;Bakerstad, DC 75587</t>
  </si>
  <si>
    <t>9603 Kelly Mill Suite 729;Lake Robin, LA 63931</t>
  </si>
  <si>
    <t>769 John Terrace;Davishaven, LA 34588</t>
  </si>
  <si>
    <t>80472 Michelle Heights;East Robin, AK 89921</t>
  </si>
  <si>
    <t>25152 Rachel Brooks;Port Jasonfurt, MA 37151</t>
  </si>
  <si>
    <t>350 Salazar Crossroad;East Anthonyshire, AR 50925</t>
  </si>
  <si>
    <t>414 Robert Flats Apt. 665;East Michael, TN 27097</t>
  </si>
  <si>
    <t>79282 Bullock Crossroad;Port Gregoryberg, GA 61885</t>
  </si>
  <si>
    <t>0813 King Stream;Port Natalieland, IA 88347</t>
  </si>
  <si>
    <t>934 Jennifer Radial Suite 548;South Melanieberg, VA 90045</t>
  </si>
  <si>
    <t>267 Benjamin Motorway Suite 976;Smithview, GA 33083</t>
  </si>
  <si>
    <t>891 Morris Curve;East Robertburgh, MD 75096</t>
  </si>
  <si>
    <t>PSC 7257, Box 7581;APO AA 71865</t>
  </si>
  <si>
    <t>9298 Griffin Locks Apt. 148;Jenniferborough, MD 34493</t>
  </si>
  <si>
    <t>014 Mcfarland Burgs;Villarrealfurt, KY 74379</t>
  </si>
  <si>
    <t>3089 Adams Lodge Suite 779;Lake Charlesside, AK 38756</t>
  </si>
  <si>
    <t>730 Joseph Creek;Port Eric, NM 09610</t>
  </si>
  <si>
    <t>15207 Brandon Station Apt. 893;Stefanieview, NE 73347</t>
  </si>
  <si>
    <t>654 Chavez Gateway Apt. 691;East Cindyside, OR 15264</t>
  </si>
  <si>
    <t>396 Tim Parkways;Alexaberg, GA 39098</t>
  </si>
  <si>
    <t>2764 Daryl Tunnel;Lake Angelashire, TN 96292</t>
  </si>
  <si>
    <t>876 Mark Island Apt. 173;South Michaelfurt, CA 32696</t>
  </si>
  <si>
    <t>693 Jeremiah Villages;Port Claytonfurt, NC 61670</t>
  </si>
  <si>
    <t>99981 Carroll Underpass;Port Jamesborough, NJ 22493</t>
  </si>
  <si>
    <t>1528 Briggs Burg;West Ryan, IL 66592</t>
  </si>
  <si>
    <t>408 Martha Overpass Suite 580;Anthonyborough, CO 98015</t>
  </si>
  <si>
    <t>2222 Olsen View;West James, KS 40969</t>
  </si>
  <si>
    <t>90220 Jerry Ford Suite 207;Codyview, ND 60125</t>
  </si>
  <si>
    <t>556 Brown Alley Suite 994;Beardview, WA 20187</t>
  </si>
  <si>
    <t>98619 John Tunnel;New Ericaborough, NC 10101</t>
  </si>
  <si>
    <t>4629 Davis Manors Apt. 457;West Tracystad, CT 68753</t>
  </si>
  <si>
    <t>Unit 9243 Box 6826;DPO AP 13989</t>
  </si>
  <si>
    <t>894 Bray Skyway Suite 494;Carrieberg, IN 56504</t>
  </si>
  <si>
    <t>03108 Moses Ways;Owensfurt, CT 82481</t>
  </si>
  <si>
    <t>08083 Kenneth Row;Ericmouth, SC 11156</t>
  </si>
  <si>
    <t>5215 Johnson Fields Apt. 914;Lake Katherineville, MO 67338</t>
  </si>
  <si>
    <t>34204 Simpson Mountain;East Jennifer, AL 85899</t>
  </si>
  <si>
    <t>996 Parker Island;East Phillip, SC 66479</t>
  </si>
  <si>
    <t>40634 Howard Valley Apt. 060;Whitneyton, RI 52704</t>
  </si>
  <si>
    <t>7580 Shaw Via;North Jamesfort, GA 14483</t>
  </si>
  <si>
    <t>92767 Thompson Keys Suite 013;Scotthaven, CT 67602</t>
  </si>
  <si>
    <t>842 Davis Wall Suite 832;Troyside, SD 77432</t>
  </si>
  <si>
    <t>92329 Cooper Well Suite 634;Brownstad, TN 30305</t>
  </si>
  <si>
    <t>625 Rice Station;North Alexander, MS 39298</t>
  </si>
  <si>
    <t>3596 Baldwin Vista Apt. 143;West Jared, KS 63530</t>
  </si>
  <si>
    <t>228 Henry Cliffs;Port Ashley, AR 57560</t>
  </si>
  <si>
    <t>USCGC Winters;FPO AP 85837</t>
  </si>
  <si>
    <t>781 Brent Mews Suite 043;South Trevor, NE 60403</t>
  </si>
  <si>
    <t>67098 Regina Ridges Apt. 172;Melissaview, FL 96853</t>
  </si>
  <si>
    <t>62255 John Streets;New Jamesshire, KS 31313</t>
  </si>
  <si>
    <t>77924 William Shore Apt. 828;Karenton, IA 62089</t>
  </si>
  <si>
    <t>31978 Kimberly Mountains;Brownfurt, VA 38952</t>
  </si>
  <si>
    <t>737 Malik Bypass Apt. 889;North Neilmouth, HI 34433</t>
  </si>
  <si>
    <t>04021 Oliver Run;Garzaside, NM 87828</t>
  </si>
  <si>
    <t>314 David Ferry;North Brianmouth, NJ 95447</t>
  </si>
  <si>
    <t>Unit 9379 Box 7976;DPO AE 96960</t>
  </si>
  <si>
    <t>3491 Michael Branch;Port Patrick, HI 88456</t>
  </si>
  <si>
    <t>890 Jacob Bridge;West James, NJ 73028</t>
  </si>
  <si>
    <t>0351 Hill Green;West Donald, LA 83048</t>
  </si>
  <si>
    <t>1824 Jessica Junction;Sanchezbury, GA 58917</t>
  </si>
  <si>
    <t>8969 Hernandez Stravenue Apt. 686;Smithberg, KS 30949</t>
  </si>
  <si>
    <t>58603 Jesse Burg;East Johnberg, ID 39778</t>
  </si>
  <si>
    <t>USCGC Brooks;FPO AP 57244</t>
  </si>
  <si>
    <t>91829 Miller Heights;Cruzview, UT 99687</t>
  </si>
  <si>
    <t>16302 Cole Garden Suite 055;Robertton, WI 09807</t>
  </si>
  <si>
    <t>504 Autumn Shoals Suite 775;Martinmouth, KS 85517</t>
  </si>
  <si>
    <t>670 Cline Knolls;Chelseaville, HI 86033</t>
  </si>
  <si>
    <t>17471 George Drive;Port Annfort, CT 07532</t>
  </si>
  <si>
    <t>1816 Betty Road;Andradestad, ID 64316</t>
  </si>
  <si>
    <t>718 Nguyen Lights Suite 680;Camachohaven, VT 26424</t>
  </si>
  <si>
    <t>38466 Rodriguez Junctions;South Amberton, HI 19732</t>
  </si>
  <si>
    <t>5507 Walter Views Apt. 171;North Johntown, UT 16859</t>
  </si>
  <si>
    <t>81280 Wright Shores Suite 242;Nealmouth, KS 05043</t>
  </si>
  <si>
    <t>455 Paul Plaza Suite 699;Cisnerosmouth, FL 04671</t>
  </si>
  <si>
    <t>9673 Reed Point Apt. 083;Westchester, IL 47126</t>
  </si>
  <si>
    <t>5609 Andrea Oval Suite 333;Cindymouth, WI 05687</t>
  </si>
  <si>
    <t>715 Houston Route Suite 595;Port Michelle, TX 01160</t>
  </si>
  <si>
    <t>99109 Khan Parkways Suite 459;Port Donna, AR 58881</t>
  </si>
  <si>
    <t>0545 Shelby Oval Apt. 468;Port Billy, DC 10750</t>
  </si>
  <si>
    <t>2673 Brown Springs;Robertshire, SD 97863</t>
  </si>
  <si>
    <t>65570 Megan Corner Apt. 848;Swansonstad, WV 94814</t>
  </si>
  <si>
    <t>PSC 1952, Box 7218;APO AA 89781</t>
  </si>
  <si>
    <t>87965 Lindsey Throughway Apt. 259;Joshuatown, DC 74186</t>
  </si>
  <si>
    <t>083 William Locks;New Marvinside, KY 21559</t>
  </si>
  <si>
    <t>567 Andrew Knoll Suite 424;Chadborough, IN 49867</t>
  </si>
  <si>
    <t>52478 Michael Locks;East David, NY 87593</t>
  </si>
  <si>
    <t>127 Fox Forest;North Monicastad, AK 37635</t>
  </si>
  <si>
    <t>4239 Breanna Shoal;Deniseshire, DE 45610</t>
  </si>
  <si>
    <t>USCGC Thomas;FPO AP 23304</t>
  </si>
  <si>
    <t>5384 Brittney Corner;Port Lori, TX 13965</t>
  </si>
  <si>
    <t>384 Green Trail;Porterland, TN 47758</t>
  </si>
  <si>
    <t>0496 Leon Pines;West Walterborough, DC 33900</t>
  </si>
  <si>
    <t>169 Ashley Land Suite 466;East Justin, AR 17712</t>
  </si>
  <si>
    <t>0881 Michael Track;East Hailey, ME 03591</t>
  </si>
  <si>
    <t>Unit 9167 Box 8067;DPO AA 46931</t>
  </si>
  <si>
    <t>80137 Scott Parks;North Amandaland, SD 52571</t>
  </si>
  <si>
    <t>7741 Shane Divide Apt. 472;Wendyborough, ME 92526</t>
  </si>
  <si>
    <t>6422 Diaz Vista;West Paultown, OR 63839</t>
  </si>
  <si>
    <t>PSC 6296, Box 9396;APO AA 20758</t>
  </si>
  <si>
    <t>PSC 8119, Box 5521;APO AE 66267</t>
  </si>
  <si>
    <t>908 Wright Extensions;West Crystalville, IN 20753</t>
  </si>
  <si>
    <t>36869 Cunningham Flats;West Kerri, WV 68118</t>
  </si>
  <si>
    <t>1236 Deborah Pass Suite 889;Michaelville, MS 11256</t>
  </si>
  <si>
    <t>0311 Joseph Gateway;Lake Patricia, DC 02275</t>
  </si>
  <si>
    <t>1364 Lynn Club Suite 607;New Tommyland, DE 46869</t>
  </si>
  <si>
    <t>22087 Hogan Vista Suite 894;Mccannfurt, TX 66834</t>
  </si>
  <si>
    <t>456 Christine Inlet;Jonesfurt, KY 28854</t>
  </si>
  <si>
    <t>77695 Amanda Keys Suite 255;North Amanda, HI 24603</t>
  </si>
  <si>
    <t>1250 Kevin Springs;East Pamela, WV 42238</t>
  </si>
  <si>
    <t>47829 Dean Oval;Lake William, AR 03845</t>
  </si>
  <si>
    <t>1458 Byrd Corners;Kellyfurt, IA 37847</t>
  </si>
  <si>
    <t>331 Matthew Neck Apt. 604;Danielberg, FL 71649</t>
  </si>
  <si>
    <t>455 Hill Ports Apt. 831;Lindseybury, OH 18951</t>
  </si>
  <si>
    <t>03775 Mary Rapid Suite 517;East Meredithbury, MS 28673</t>
  </si>
  <si>
    <t>473 Robert Extensions Suite 716;East Barbara, MO 55169</t>
  </si>
  <si>
    <t>753 Olson Port Apt. 629;Millerburgh, FL 39280</t>
  </si>
  <si>
    <t>9133 Becker Fall Apt. 957;Jasonberg, VT 62233</t>
  </si>
  <si>
    <t>543 Butler Loaf;Stevenborough, SD 48464</t>
  </si>
  <si>
    <t>562 Wells Estates;New Hannahmouth, TX 64377</t>
  </si>
  <si>
    <t>998 Christopher Mountain;West Barbara, CO 26352</t>
  </si>
  <si>
    <t>979 Kelly Creek;North Stephanie, DE 48381</t>
  </si>
  <si>
    <t>7141 Dawn Manor;East Rodney, AR 12397</t>
  </si>
  <si>
    <t>49933 Hayes Island;Lake Kathryn, WA 98967</t>
  </si>
  <si>
    <t>Unit 6038 Box 8744;DPO AP 48388</t>
  </si>
  <si>
    <t>0269 Donna Corner Apt. 126;Lopezburgh, SC 43079</t>
  </si>
  <si>
    <t>427 William Burg;Nataliebury, LA 26011</t>
  </si>
  <si>
    <t>97473 Christy Branch Apt. 159;Davisbury, IL 60080</t>
  </si>
  <si>
    <t>247 Moore Motorway;New Reginald, NV 88906</t>
  </si>
  <si>
    <t>077 Joshua Canyon Suite 508;Virginiamouth, KS 76503</t>
  </si>
  <si>
    <t>980 Nicole Mission;Lake Amy, WV 23319</t>
  </si>
  <si>
    <t>PSC 5253, Box 1340;APO AA 22198</t>
  </si>
  <si>
    <t>67879 Elizabeth Fork;Port Alexander, OH 54874</t>
  </si>
  <si>
    <t>72586 Ann Club Suite 662;Lake Thomasview, OH 21112</t>
  </si>
  <si>
    <t>86991 Jackson Locks Apt. 961;Andersonhaven, AR 59000</t>
  </si>
  <si>
    <t>498 Kathleen Club Apt. 925;Wilsonstad, MO 29902</t>
  </si>
  <si>
    <t>2727 Christopher Curve;Durhammouth, VA 94164</t>
  </si>
  <si>
    <t>6136 Judy Corners Suite 677;Carolineview, VA 22691</t>
  </si>
  <si>
    <t>PSC 4668, Box 9504;APO AA 05212</t>
  </si>
  <si>
    <t>8598 Burke Squares Apt. 728;New Jessica, NJ 78374</t>
  </si>
  <si>
    <t>7691 Bonnie Throughway;Harrisshire, KS 58701</t>
  </si>
  <si>
    <t>9029 Robin Islands Suite 892;Randallshire, IA 12859</t>
  </si>
  <si>
    <t>500 Glass Inlet Apt. 136;Finleyhaven, VT 84156</t>
  </si>
  <si>
    <t>59650 Nancy Ferry Suite 275;Whiteport, WA 43146</t>
  </si>
  <si>
    <t>8010 Brennan Prairie Suite 756;East Theresa, MT 17769</t>
  </si>
  <si>
    <t>7894 Felicia Knolls Apt. 317;North Christianburgh, TX 62886</t>
  </si>
  <si>
    <t>351 Michael Freeway;East Michael, WA 50861</t>
  </si>
  <si>
    <t>155 Elizabeth Stream Suite 730;North Trevor, NM 96489</t>
  </si>
  <si>
    <t>67535 Clayton View;Lake Matthew, NH 42919</t>
  </si>
  <si>
    <t>Unit 0194 Box 8982;DPO AP 69405</t>
  </si>
  <si>
    <t>92000 Lindsay Brook Apt. 558;Lake Brookemouth, NV 39229</t>
  </si>
  <si>
    <t>USS Jones;FPO AP 35987</t>
  </si>
  <si>
    <t>7873 Mendez Mill;Lake Brenda, CA 95632</t>
  </si>
  <si>
    <t>7385 Anthony Divide;South Kayla, MN 80961</t>
  </si>
  <si>
    <t>576 Kyle Row Apt. 231;Morganchester, VT 44211</t>
  </si>
  <si>
    <t>Unit 7234 Box 1857;DPO AE 47828</t>
  </si>
  <si>
    <t>8917 Michael Fields Suite 235;Markburgh, NY 04368</t>
  </si>
  <si>
    <t>Unit 3882 Box 7079;DPO AE 54116</t>
  </si>
  <si>
    <t>2659 Gonzalez Square;New Ivanside, HI 67581</t>
  </si>
  <si>
    <t>6907 Hurst Harbor Suite 249;Brooksport, GA 32263</t>
  </si>
  <si>
    <t>USS Smith;FPO AP 10772</t>
  </si>
  <si>
    <t>6830 Jay Port Apt. 185;Sarahville, CT 53985</t>
  </si>
  <si>
    <t>300 Trujillo Loaf;New Destiny, SD 39338</t>
  </si>
  <si>
    <t>4394 Robinson Isle Suite 050;Murphyton, ND 99590</t>
  </si>
  <si>
    <t>283 Emily Meadow;South Allison, AK 31886</t>
  </si>
  <si>
    <t>64183 Ricky Glen;South Taylorland, ME 02348</t>
  </si>
  <si>
    <t>USNS Curry;FPO AP 47620</t>
  </si>
  <si>
    <t>18814 Mitchell Ridges Suite 590;Hinesview, CO 07355</t>
  </si>
  <si>
    <t>327 Matthew Isle;Port Frederick, PA 96402</t>
  </si>
  <si>
    <t>5495 Angela Square Apt. 010;Snowshire, CO 54457</t>
  </si>
  <si>
    <t>PSC 3240, Box 1719;APO AA 44396</t>
  </si>
  <si>
    <t>1760 Jonathan Harbors Apt. 551;Jacksonland, DC 64761</t>
  </si>
  <si>
    <t>2552 Harper Port Suite 689;Walterview, AL 24304</t>
  </si>
  <si>
    <t>8573 Edward Drive Suite 953;Lynchton, NC 11277</t>
  </si>
  <si>
    <t>8131 Daniel Ferry Suite 777;New Jerryhaven, NC 60465</t>
  </si>
  <si>
    <t>106 Stewart Crossing Apt. 166;Port David, LA 10618</t>
  </si>
  <si>
    <t>4895 Kevin Street;Villanuevafurt, MN 27434</t>
  </si>
  <si>
    <t>144 Martinez Spur Apt. 310;Sandraburgh, KY 20715</t>
  </si>
  <si>
    <t>613 Travis Stream;Amandastad, NY 32767</t>
  </si>
  <si>
    <t>11460 Carl Track;West Gregoryborough, CT 78313</t>
  </si>
  <si>
    <t>184 Dickerson Run;West Douglastown, SC 55193</t>
  </si>
  <si>
    <t>2889 Henry Freeway Apt. 960;Freemanmouth, IL 22848</t>
  </si>
  <si>
    <t>094 Jessica Tunnel;South William, WY 89814</t>
  </si>
  <si>
    <t>79435 Eric Forest;Martinezshire, TX 02710</t>
  </si>
  <si>
    <t>USNV Hill;FPO AP 66616</t>
  </si>
  <si>
    <t>6318 William Port;West Nathan, VT 76784</t>
  </si>
  <si>
    <t>6539 Lawson Views;Travisstad, MI 72882</t>
  </si>
  <si>
    <t>6769 Williams Ports;Curtisshire, VA 71248</t>
  </si>
  <si>
    <t>147 Mikayla Highway Apt. 621;West Deborah, VA 05276</t>
  </si>
  <si>
    <t>490 Mary Port;North James, AR 27246</t>
  </si>
  <si>
    <t>7472 Carter Cape Suite 652;West Stephanie, IA 83482</t>
  </si>
  <si>
    <t>998 Holmes Trail Apt. 367;Johnsontown, MA 91994</t>
  </si>
  <si>
    <t>38102 Park Mall;North Johnfurt, NE 82945</t>
  </si>
  <si>
    <t>819 Crystal Flat;Henryton, ND 08310</t>
  </si>
  <si>
    <t>158 Hunter River;West Melinda, OR 83615</t>
  </si>
  <si>
    <t>535 Elizabeth Street;North Dianafurt, DC 34342</t>
  </si>
  <si>
    <t>2117 White Island Apt. 153;Jenniferberg, MO 72174</t>
  </si>
  <si>
    <t>66985 Debbie Underpass;New Rhonda, GA 99236</t>
  </si>
  <si>
    <t>94873 Campbell Way;Arthurhaven, AL 06974</t>
  </si>
  <si>
    <t>572 Lee Mall Apt. 635;West Davidton, AR 84531</t>
  </si>
  <si>
    <t>0572 Rebecca Flats Suite 487;West Daniel, WY 09421</t>
  </si>
  <si>
    <t>0159 Stephanie Islands;Shawfort, NC 78765</t>
  </si>
  <si>
    <t>495 Emily Passage;Davisville, MA 37601</t>
  </si>
  <si>
    <t>PSC 3614, Box 1581;APO AE 92102</t>
  </si>
  <si>
    <t>8015 Stephens Keys;Howardmouth, AK 91456</t>
  </si>
  <si>
    <t>578 Andrew Radial;Ericahaven, KY 40218</t>
  </si>
  <si>
    <t>26559 Williams Heights;Lawsonhaven, IL 45260</t>
  </si>
  <si>
    <t>Unit 6703 Box 5074;DPO AP 03821</t>
  </si>
  <si>
    <t>8673 Joshua Spur;Rachelchester, PA 63753</t>
  </si>
  <si>
    <t>0884 Jensen Point;Tuckershire, NM 85646</t>
  </si>
  <si>
    <t>9817 Perez Inlet;Larryport, NC 42112</t>
  </si>
  <si>
    <t>953 Foster Valley Apt. 908;Curtisview, GA 05027</t>
  </si>
  <si>
    <t>8218 Regina Creek;East Amy, RI 81593</t>
  </si>
  <si>
    <t>1856 Brittany Throughway;Allisonchester, WY 52948</t>
  </si>
  <si>
    <t>123 Wesley Falls;Ramirezside, NV 09494</t>
  </si>
  <si>
    <t>03544 Cooper Mountain;Port Faithborough, ND 93453</t>
  </si>
  <si>
    <t>06020 Collins Roads Suite 231;Richardsonport, OH 82191</t>
  </si>
  <si>
    <t>44295 Clark Terrace Suite 412;Lake Jean, HI 64208</t>
  </si>
  <si>
    <t>6291 Lucas Roads;Willisview, SD 05862</t>
  </si>
  <si>
    <t>91839 Ward Meadows;East Beverly, SD 21668</t>
  </si>
  <si>
    <t>6095 Gabriel Crescent;Nataliestad, ND 70200</t>
  </si>
  <si>
    <t>4893 Ward Summit;Port Georgeland, IN 57996</t>
  </si>
  <si>
    <t>6289 Roger Manor;Phillipsport, AL 13740</t>
  </si>
  <si>
    <t>679 David Shoals Apt. 235;Lake Beth, NV 39929</t>
  </si>
  <si>
    <t>699 Ian Summit Suite 809;Port Kelly, MN 25605</t>
  </si>
  <si>
    <t>111 Thompson Expressway;Pattersontown, KY 73554</t>
  </si>
  <si>
    <t>8484 Kathleen Falls Apt. 766;Codyview, AK 91524</t>
  </si>
  <si>
    <t>0666 Martinez Mountain;Lake Adam, AZ 02113</t>
  </si>
  <si>
    <t>26036 John Ford Suite 530;Lake Angelaburgh, MD 96450</t>
  </si>
  <si>
    <t>1352 Allison Mill;East Thomasside, ME 17488</t>
  </si>
  <si>
    <t>682 Wolf Lodge Apt. 317;Michellehaven, MN 75675</t>
  </si>
  <si>
    <t>879 Jimmy Crescent Apt. 078;Melissastad, MA 32748</t>
  </si>
  <si>
    <t>23328 Michael Mills Suite 942;Kellermouth, GA 42124</t>
  </si>
  <si>
    <t>20273 Martinez Ramp Apt. 119;Port Michael, ID 06763</t>
  </si>
  <si>
    <t>22185 Willis Fort Apt. 997;Tylerland, UT 25379</t>
  </si>
  <si>
    <t>1962 Davis Summit;Brownshire, NM 68476</t>
  </si>
  <si>
    <t>6847 Wyatt Valleys Apt. 991;Stephanieville, OR 35113</t>
  </si>
  <si>
    <t>7884 Kim Summit;Parksbury, CA 49656</t>
  </si>
  <si>
    <t>152 Hailey Ramp Apt. 473;Wisemouth, GA 71808</t>
  </si>
  <si>
    <t>PSC 3783, Box 4943;APO AE 29128</t>
  </si>
  <si>
    <t>74511 Caldwell Orchard Apt. 331;Lake Luis, NV 40993</t>
  </si>
  <si>
    <t>42352 Jamie Plains Suite 719;Tylerfurt, DC 74033</t>
  </si>
  <si>
    <t>97657 Eric Harbor;Lake Brandonfort, VT 10016</t>
  </si>
  <si>
    <t>63089 Peterson Route Suite 880;Petersonstad, MI 86837</t>
  </si>
  <si>
    <t>735 Brian Divide;South Heather, OH 89259</t>
  </si>
  <si>
    <t>Unit 0493 Box 1727;DPO AA 04110</t>
  </si>
  <si>
    <t>29651 David Flats;Port Kristen, RI 49354</t>
  </si>
  <si>
    <t>PSC 8646, Box 6385;APO AA 45732</t>
  </si>
  <si>
    <t>264 Reed Prairie Suite 968;East Eric, HI 42361</t>
  </si>
  <si>
    <t>94227 Willis Springs Suite 683;Goodwinstad, AL 10982</t>
  </si>
  <si>
    <t>2376 Byrd Harbor Suite 346;Morrishaven, AL 15045</t>
  </si>
  <si>
    <t>424 Payne Cape;South Kristineburgh, NJ 02514</t>
  </si>
  <si>
    <t>370 Rebecca Cape;Dianeport, NH 80166</t>
  </si>
  <si>
    <t>3732 Pennington Manor;Port Allison, NH 87424</t>
  </si>
  <si>
    <t>2600 Trujillo Lodge;South Mark, AZ 04180</t>
  </si>
  <si>
    <t>417 Joan Cove;Lake Chelseahaven, MN 93393</t>
  </si>
  <si>
    <t>228 Jessica Path Apt. 417;New Brandonbury, GA 34032</t>
  </si>
  <si>
    <t>7743 Carlson Well;Thompsonland, AZ 09717</t>
  </si>
  <si>
    <t>9281 Hughes Fall;Port Scott, KY 07155</t>
  </si>
  <si>
    <t>872 Torres River;Karenview, CO 77892</t>
  </si>
  <si>
    <t>34897 Charles Brooks Apt. 454;South Frankburgh, VA 37446</t>
  </si>
  <si>
    <t>51441 Coleman Throughway Suite 475;Mcdonaldview, CT 90059</t>
  </si>
  <si>
    <t>437 Carrie Oval Suite 925;North Brittany, NV 83533</t>
  </si>
  <si>
    <t>9069 James Road Suite 762;Jenkinsburgh, OK 04511</t>
  </si>
  <si>
    <t>02243 Jordan Views;New Kristy, NH 57277</t>
  </si>
  <si>
    <t>837 Ward Cove Suite 845;West Andrea, CO 52483</t>
  </si>
  <si>
    <t>4278 Wheeler Drive;Port Heather, HI 77929</t>
  </si>
  <si>
    <t>95136 Harris Drive;West Tracyshire, AK 01420</t>
  </si>
  <si>
    <t>Unit 3295 Box 7476;DPO AE 91268</t>
  </si>
  <si>
    <t>02939 Katherine Dale;Merrittville, KY 45514</t>
  </si>
  <si>
    <t>735 Ali Mountains Suite 102;Reynoldsmouth, SD 03834</t>
  </si>
  <si>
    <t>320 Bell Parkway Apt. 972;Port Danielleville, IA 29817</t>
  </si>
  <si>
    <t>245 Olivia Canyon Apt. 805;Keithtown, MO 25542</t>
  </si>
  <si>
    <t>27539 Dickerson Summit;West Jennifer, MT 56901</t>
  </si>
  <si>
    <t>6658 Michael Route Apt. 869;Schmidttown, DE 87013</t>
  </si>
  <si>
    <t>4899 Sanchez Field Apt. 167;East Elizabeth, PA 79160</t>
  </si>
  <si>
    <t>005 Hill Square;East Robert, IN 13722</t>
  </si>
  <si>
    <t>7091 Tran Divide Apt. 633;Amberstad, MD 02428</t>
  </si>
  <si>
    <t>25172 Williams Landing;West Corey, WA 70910</t>
  </si>
  <si>
    <t>502 Ryan River Suite 231;Chavezhaven, SC 58027</t>
  </si>
  <si>
    <t>14444 Davis Mount Apt. 343;Brownport, WA 39191</t>
  </si>
  <si>
    <t>37137 Sanchez Glens;East Robert, AK 10612</t>
  </si>
  <si>
    <t>91819 Melissa Forge;Higginsbury, AL 81335</t>
  </si>
  <si>
    <t>0211 Wilkinson Freeway Apt. 417;Carterside, GA 87137</t>
  </si>
  <si>
    <t>2787 Heather Forest Suite 348;Port Richard, OR 28969</t>
  </si>
  <si>
    <t>910 Stephen Meadows;South Alexanderfort, SD 90870</t>
  </si>
  <si>
    <t>USCGC Williams;FPO AA 77357</t>
  </si>
  <si>
    <t>84823 Ashley Mountains;North Allison, MO 58658</t>
  </si>
  <si>
    <t>1737 Long Junctions Apt. 249;West Robertport, AL 76572</t>
  </si>
  <si>
    <t>728 Greene Mall Suite 146;Simmonsport, MS 78591</t>
  </si>
  <si>
    <t>77784 Kimberly Knoll;Whitemouth, KS 91160</t>
  </si>
  <si>
    <t>304 Colleen Trafficway;Sheaview, VT 40747</t>
  </si>
  <si>
    <t>Unit 7299 Box 1457;DPO AE 09004</t>
  </si>
  <si>
    <t>783 William Harbors;East Dorismouth, MS 38537</t>
  </si>
  <si>
    <t>664 Thomas Grove Suite 339;Paulshire, NY 22036</t>
  </si>
  <si>
    <t>957 Dean Summit;Lake Michaelhaven, MD 03284</t>
  </si>
  <si>
    <t>7019 Reginald Mount;Smithburgh, WY 89427</t>
  </si>
  <si>
    <t>4500 Brian Crest Apt. 305;East Donna, MD 32830</t>
  </si>
  <si>
    <t>5623 Gutierrez Manor;West Aaronfort, SD 99684</t>
  </si>
  <si>
    <t>USNV Branch;FPO AE 44518</t>
  </si>
  <si>
    <t>7871 Carson Curve;Kimberlybury, NE 31887</t>
  </si>
  <si>
    <t>9185 Stephanie Loop;Cruzstad, NE 92196</t>
  </si>
  <si>
    <t>930 Wheeler Extension Apt. 071;South Johnstad, FL 27515</t>
  </si>
  <si>
    <t>4064 Logan Extensions;East Pamelachester, MN 21716</t>
  </si>
  <si>
    <t>58668 Williams Plain;Vaughanshire, ME 73392</t>
  </si>
  <si>
    <t>Unit 7749 Box 2251;DPO AE 51946</t>
  </si>
  <si>
    <t>323 Cameron Divide;East Williamside, ND 35380</t>
  </si>
  <si>
    <t>8460 Christopher Locks Apt. 052;East Amandaberg, PA 80208</t>
  </si>
  <si>
    <t>758 Lisa Passage;West Alexis, ND 80819</t>
  </si>
  <si>
    <t>PSC 6801, Box 0888;APO AP 86099</t>
  </si>
  <si>
    <t>2194 Beth Parks;Thomasview, DE 88339</t>
  </si>
  <si>
    <t>Unit 0361 Box 5964;DPO AP 19122</t>
  </si>
  <si>
    <t>USCGC Davidson;FPO AE 66102</t>
  </si>
  <si>
    <t>818 Perry Parkway Suite 199;East Jerryville, IA 36069</t>
  </si>
  <si>
    <t>33376 Nicholson Row Apt. 064;Port Kaylaside, DC 20191</t>
  </si>
  <si>
    <t>944 Rhodes Via Suite 526;Henrybury, MD 52483</t>
  </si>
  <si>
    <t>5083 Kristina Loop;Perezfurt, TX 78567</t>
  </si>
  <si>
    <t>69090 Daniel Falls Apt. 332;East Lisaborough, DC 71242</t>
  </si>
  <si>
    <t>169 Henderson Parkways;Shannonmouth, NE 74868</t>
  </si>
  <si>
    <t>Unit 8293 Box 3537;DPO AE 71752</t>
  </si>
  <si>
    <t>992 Marks Wells Suite 267;Lewisshire, NJ 81520</t>
  </si>
  <si>
    <t>9010 Bean Dam;Lake Michaelview, MI 22295</t>
  </si>
  <si>
    <t>465 Brett Bypass;Danielton, FL 22100</t>
  </si>
  <si>
    <t>4546 Heather Parkways;West Courtney, VT 11196</t>
  </si>
  <si>
    <t>8764 Lewis Haven;New Kyleside, WA 18509</t>
  </si>
  <si>
    <t>661 Heather Bypass Apt. 757;Kellieshire, MI 67485</t>
  </si>
  <si>
    <t>Unit 9545 Box 3904;DPO AE 23872</t>
  </si>
  <si>
    <t>9488 Elaine Court;New Brian, AL 78168</t>
  </si>
  <si>
    <t>PSC 9680, Box 8007;APO AE 65624</t>
  </si>
  <si>
    <t>60551 Allen Place Suite 161;West Caseyland, NJ 06386</t>
  </si>
  <si>
    <t>44340 Henry Run Apt. 343;Morrisonstad, AK 29467</t>
  </si>
  <si>
    <t>50862 Clarke Burgs Suite 058;Jacksonborough, WI 54471</t>
  </si>
  <si>
    <t>6984 Danielle Circle Suite 902;Lake Jacobborough, ME 90954</t>
  </si>
  <si>
    <t>1572 John Rest Suite 036;North Carrie, MO 22861</t>
  </si>
  <si>
    <t>7320 Lori Flat Suite 745;North Kyleland, MI 75912</t>
  </si>
  <si>
    <t>833 Rodney Islands Suite 290;Lake Krystal, FL 23577</t>
  </si>
  <si>
    <t>828 Davis Highway;Barrettburgh, OH 41449</t>
  </si>
  <si>
    <t>2183 Kimberly Pines Suite 885;Robertton, VA 33779</t>
  </si>
  <si>
    <t>4694 Melanie Glens Apt. 562;North Clarence, IL 91268</t>
  </si>
  <si>
    <t>93382 Woods Villages;Michaelville, NM 16997</t>
  </si>
  <si>
    <t>564 Townsend Lodge;Wadeburgh, NJ 97184</t>
  </si>
  <si>
    <t>Unit 4598 Box 9002;DPO AP 48062</t>
  </si>
  <si>
    <t>USNV Flores;FPO AE 72874</t>
  </si>
  <si>
    <t>PSC 6330, Box 3260;APO AE 54021</t>
  </si>
  <si>
    <t>3614 Derek Avenue;Sarahtown, IA 43391</t>
  </si>
  <si>
    <t>12138 Tristan Parkways;South Lisa, CO 98750</t>
  </si>
  <si>
    <t>32568 Barbara Trail Suite 384;South Timothyport, MT 88188</t>
  </si>
  <si>
    <t>7834 John Centers Suite 805;Port Nicolebury, RI 89897</t>
  </si>
  <si>
    <t>3032 Sharp Via;Murphyside, IN 62206</t>
  </si>
  <si>
    <t>37685 Francis Square;Sanchezstad, WY 10137</t>
  </si>
  <si>
    <t>81719 Heather Lock;North Ana, AL 51276</t>
  </si>
  <si>
    <t>04134 Bailey Forest Suite 706;Garyport, MT 77968</t>
  </si>
  <si>
    <t>6885 Carl Spring;Port Michaelburgh, MA 40316</t>
  </si>
  <si>
    <t>8365 Ray Shoals;Port Wendy, AZ 94352</t>
  </si>
  <si>
    <t>749 Flores Wall Suite 500;Durhamton, NH 67183</t>
  </si>
  <si>
    <t>399 Sanchez Ferry;Barryberg, AK 49178</t>
  </si>
  <si>
    <t>0477 Mary Plains Apt. 537;Ortizfort, NJ 62995</t>
  </si>
  <si>
    <t>0537 Caitlin Spring;Adamsburgh, FL 34907</t>
  </si>
  <si>
    <t>7240 Teresa Square Apt. 749;Melissastad, AK 02296</t>
  </si>
  <si>
    <t>490 Edwards Crossing Suite 882;Anthonyshire, IN 40407</t>
  </si>
  <si>
    <t>93890 Michelle Stravenue Suite 954;New Baileyfort, PA 84741</t>
  </si>
  <si>
    <t>7173 Tyler Points;Jasonborough, NJ 21221</t>
  </si>
  <si>
    <t>USNV Clark;FPO AE 91271</t>
  </si>
  <si>
    <t>8435 King Ranch Suite 663;Nicholemouth, DC 78266</t>
  </si>
  <si>
    <t>04403 Tracy Glens Suite 481;Andreaside, VT 93513</t>
  </si>
  <si>
    <t>29819 Valdez Wall Apt. 227;East Darren, OK 70715</t>
  </si>
  <si>
    <t>3675 Wright Rue;Petersonfurt, GA 35017</t>
  </si>
  <si>
    <t>7424 Jeffrey Islands;Portermouth, IN 56237</t>
  </si>
  <si>
    <t>136 Brian Route Suite 671;Kennethview, CA 75994</t>
  </si>
  <si>
    <t>Unit 6386 Box 5819;DPO AP 30573</t>
  </si>
  <si>
    <t>43146 Ford Fort;North Andrewchester, OK 52818</t>
  </si>
  <si>
    <t>PSC 9351, Box 9041;APO AA 81650</t>
  </si>
  <si>
    <t>6880 Austin Underpass;West Thomastown, NJ 66697</t>
  </si>
  <si>
    <t>236 Butler Alley Suite 938;Kirkchester, VT 30783</t>
  </si>
  <si>
    <t>15764 Beck Station;Mariaburgh, SD 14511</t>
  </si>
  <si>
    <t>55128 Brady Circles;East Yolanda, MO 92989</t>
  </si>
  <si>
    <t>876 Sharp Shores Apt. 790;East Ronaldton, MO 06506</t>
  </si>
  <si>
    <t>966 Luna Avenue;Port Kimberlystad, CA 14658</t>
  </si>
  <si>
    <t>95066 Cummings Ford Suite 653;Hunterview, CA 73494</t>
  </si>
  <si>
    <t>5302 Miller Pine Apt. 714;West Wesleytown, SD 22329</t>
  </si>
  <si>
    <t>976 Stephen Isle;South Reginaldfurt, VA 48616</t>
  </si>
  <si>
    <t>708 Christopher Highway Suite 657;West Robertchester, AR 83066</t>
  </si>
  <si>
    <t>49942 Reed Throughway;Huntside, IA 14856</t>
  </si>
  <si>
    <t>01446 Oliver Station;West Erin, NE 86333</t>
  </si>
  <si>
    <t>85615 Schmidt Creek;South Christyside, VA 93433</t>
  </si>
  <si>
    <t>890 Nichols Oval;New David, MI 85931</t>
  </si>
  <si>
    <t>73602 Meyer Meadows;Bethview, MI 57191</t>
  </si>
  <si>
    <t>343 Beck Harbors Apt. 626;New Jeffrey, UT 58918</t>
  </si>
  <si>
    <t>99644 Luna Locks;North Patrick, NJ 80328</t>
  </si>
  <si>
    <t>72953 Phillips Cliff;Kaylamouth, NV 63852</t>
  </si>
  <si>
    <t>USS Tran;FPO AP 44208</t>
  </si>
  <si>
    <t>Unit 7164 Box 1596;DPO AA 80424</t>
  </si>
  <si>
    <t>268 Davidson Cliff Apt. 499;North Judith, MN 06406</t>
  </si>
  <si>
    <t>56591 Bright Alley Apt. 126;Tamarastad, MS 89983</t>
  </si>
  <si>
    <t>238 Martinez Cliffs;West Brittany, IL 47376</t>
  </si>
  <si>
    <t>201 Peterson Tunnel;Thomasfort, TX 82980</t>
  </si>
  <si>
    <t>0040 Kevin Forges Suite 506;North Rebecca, RI 38196</t>
  </si>
  <si>
    <t>3065 Thompson Junction Suite 135;Brightborough, WI 93960</t>
  </si>
  <si>
    <t>1117 Pedro Park;Russellmouth, WA 21510</t>
  </si>
  <si>
    <t>97958 Nathan Mall;Michaelhaven, WV 44942</t>
  </si>
  <si>
    <t>PSC 7111, Box 7702;APO AA 09770</t>
  </si>
  <si>
    <t>60668 Bridges Trace Apt. 757;Wongtown, PA 92609</t>
  </si>
  <si>
    <t>5333 Christine Trace;West Anne, AZ 24729</t>
  </si>
  <si>
    <t>Unit 5182 Box 3688;DPO AA 56276</t>
  </si>
  <si>
    <t>6598 Johnson Springs;Lake Angelaville, MA 03831</t>
  </si>
  <si>
    <t>402 Chad Underpass;Gonzalezville, TN 52456</t>
  </si>
  <si>
    <t>5231 Miller Springs Apt. 777;Riversshire, OH 54692</t>
  </si>
  <si>
    <t>2388 Aaron Estate;Stacyport, NV 67755</t>
  </si>
  <si>
    <t>82722 Adam Views Apt. 739;South Tina, MO 95496</t>
  </si>
  <si>
    <t>499 Ernest Fork;Crawfordmouth, VT 12482</t>
  </si>
  <si>
    <t>PSC 5199, Box 2443;APO AA 06598</t>
  </si>
  <si>
    <t>048 Walker Mount Apt. 418;South Jenniferstad, SC 65960</t>
  </si>
  <si>
    <t>31160 Mckay Loop Apt. 220;Phillipsfurt, ID 53048</t>
  </si>
  <si>
    <t>6283 Duffy Mountain;Port Dale, IN 54054</t>
  </si>
  <si>
    <t>6162 Kevin Club Apt. 897;East Claudia, HI 30352</t>
  </si>
  <si>
    <t>4473 Patterson Shores;Paultown, CT 88634</t>
  </si>
  <si>
    <t>1219 Lisa Drive Suite 135;Lake Christina, MT 50973</t>
  </si>
  <si>
    <t>443 Mason Brooks Suite 054;Christophermouth, AL 28141</t>
  </si>
  <si>
    <t>552 Caitlin Crescent;Robinsonside, TX 84839</t>
  </si>
  <si>
    <t>530 Elizabeth Turnpike Apt. 882;Donaldfort, TX 48045</t>
  </si>
  <si>
    <t>824 Diamond Bypass Suite 973;West Elizabeth, NE 49342</t>
  </si>
  <si>
    <t>83365 Jasmine Manor;Jonathanburgh, MN 09101</t>
  </si>
  <si>
    <t>81992 Lopez Harbors Apt. 705;Tammyburgh, OH 43118</t>
  </si>
  <si>
    <t>47950 Fields Pike;New Jesseside, NH 12951</t>
  </si>
  <si>
    <t>993 Stafford Pines;Breannatown, NV 97630</t>
  </si>
  <si>
    <t>727 Diana Springs;Moorefort, NC 87172</t>
  </si>
  <si>
    <t>15101 Ashley Groves;Webbshire, KY 34802</t>
  </si>
  <si>
    <t>075 Steven Loop Suite 702;Jonesview, NV 23346</t>
  </si>
  <si>
    <t>1160 Norman Pine;East Albertchester, ND 78653</t>
  </si>
  <si>
    <t>35863 Oconnell Crescent;North Michael, FL 52730</t>
  </si>
  <si>
    <t>324 Jacob Square Suite 129;Lake Sarah, NM 15135</t>
  </si>
  <si>
    <t>381 Mark Manors Apt. 167;South Kimberly, NM 29581</t>
  </si>
  <si>
    <t>04141 Gonzalez Circle Apt. 941;New Morganberg, SD 96572</t>
  </si>
  <si>
    <t>34505 Callahan Grove;Warnerchester, IL 86499</t>
  </si>
  <si>
    <t>8836 Megan Key Apt. 528;East Cassandra, AR 67112</t>
  </si>
  <si>
    <t>24064 Sarah Hills;Emilyburgh, MS 71346</t>
  </si>
  <si>
    <t>PSC 9157, Box 0261;APO AP 22544</t>
  </si>
  <si>
    <t>42466 Cooper Drives;Danielhaven, OK 63465</t>
  </si>
  <si>
    <t>386 Perez Forges;New Lauren, ND 32802</t>
  </si>
  <si>
    <t>350 Solis Plaza;Williamsburgh, MN 88513</t>
  </si>
  <si>
    <t>5387 Ramos Plaza;Hayesport, MA 35493</t>
  </si>
  <si>
    <t>1551 Zachary Lakes;Garzamouth, WI 27662</t>
  </si>
  <si>
    <t>02254 Salas Drive;Wrightside, VA 46798</t>
  </si>
  <si>
    <t>372 Bennett Roads;West Andreastad, ME 32059</t>
  </si>
  <si>
    <t>95019 April Point;Johnfurt, NM 88360</t>
  </si>
  <si>
    <t>PSC 8466, Box 5594;APO AE 06651</t>
  </si>
  <si>
    <t>611 Rios Square Suite 222;South Lisahaven, AZ 26812</t>
  </si>
  <si>
    <t>3558 Moreno Spurs;Dixonchester, AK 04351</t>
  </si>
  <si>
    <t>3193 Lee Hills Suite 579;West Tinafurt, MN 17508</t>
  </si>
  <si>
    <t>97162 Janet Pine Suite 589;Colechester, VT 18270</t>
  </si>
  <si>
    <t>497 Chris Hills Apt. 962;Port Gregoryberg, UT 91344</t>
  </si>
  <si>
    <t>3919 Patricia Tunnel;Latashamouth, MA 87725</t>
  </si>
  <si>
    <t>163 Anna Burg Apt. 473;Lake Jacob, MO 23947</t>
  </si>
  <si>
    <t>42335 Joe Extension Apt. 390;Richardtown, OH 36311</t>
  </si>
  <si>
    <t>767 Matthew Corners Suite 420;Bakerberg, MD 25768</t>
  </si>
  <si>
    <t>USNV Mccoy;FPO AP 50227</t>
  </si>
  <si>
    <t>45140 Ellis Fork;Nathanbury, NM 09156</t>
  </si>
  <si>
    <t>837 Robert Hills;Abbottmouth, NH 24514</t>
  </si>
  <si>
    <t>PSC 9513, Box 8081;APO AA 67105</t>
  </si>
  <si>
    <t>82661 Christina Key;South Michelle, WA 15074</t>
  </si>
  <si>
    <t>9742 Sheila Parks;North Nancy, NJ 52100</t>
  </si>
  <si>
    <t>1634 Allen Trail Suite 443;Ashleyfurt, VT 69800</t>
  </si>
  <si>
    <t>89550 Allen Valley Suite 325;North Andrew, DE 39775</t>
  </si>
  <si>
    <t>3788 Elliott Landing;South Richard, GA 05359</t>
  </si>
  <si>
    <t>3353 Dustin Forest;East Angelaview, AR 43493</t>
  </si>
  <si>
    <t>672 Saunders Neck Apt. 182;Jamesmouth, CO 69903</t>
  </si>
  <si>
    <t>7343 Holmes Spurs Apt. 044;Lake Christina, ME 50291</t>
  </si>
  <si>
    <t>364 Merritt Street Apt. 615;Rebeccamouth, AK 49221</t>
  </si>
  <si>
    <t>8957 Hernandez Overpass;East Amanda, KY 31514</t>
  </si>
  <si>
    <t>72029 Lester Ford Suite 413;South Brettton, MO 28638</t>
  </si>
  <si>
    <t>743 Beasley Trail Suite 712;Kerrborough, MT 36988</t>
  </si>
  <si>
    <t>1201 Carla Courts;East Stevenhaven, VT 68435</t>
  </si>
  <si>
    <t>3287 Hale Inlet;Lake Michael, VT 89592</t>
  </si>
  <si>
    <t>07450 Phillips Port;Steventon, AL 23061</t>
  </si>
  <si>
    <t>2399 Gregory Pines Apt. 965;Frankmouth, SC 59808</t>
  </si>
  <si>
    <t>255 Anderson Bridge;West Beckystad, VA 71200</t>
  </si>
  <si>
    <t>023 Williams Track;East Roberta, IA 42626</t>
  </si>
  <si>
    <t>8341 Isaac Islands;Ruthland, DE 98797</t>
  </si>
  <si>
    <t>741 Gina Coves Apt. 904;Gregoryburgh, CT 66145</t>
  </si>
  <si>
    <t>5593 Everett Radial Apt. 649;Jenkinstown, FL 09575</t>
  </si>
  <si>
    <t>25098 Christopher Highway;New Brookemouth, WA 62611</t>
  </si>
  <si>
    <t>607 Justin Terrace;Rogersview, DC 37703</t>
  </si>
  <si>
    <t>PSC 5154, Box 6314;APO AE 05107</t>
  </si>
  <si>
    <t>USS Sanford;FPO AA 39416</t>
  </si>
  <si>
    <t>864 Walker Lake;East Kari, SC 70290</t>
  </si>
  <si>
    <t>810 Jimenez Spring;Rosefort, IL 12877</t>
  </si>
  <si>
    <t>9615 Vaughn Club Suite 975;East Jamesburgh, PA 25428</t>
  </si>
  <si>
    <t>35050 Valencia Grove;New Breanna, NH 12026</t>
  </si>
  <si>
    <t>PSC 8366, Box 7326;APO AE 05712</t>
  </si>
  <si>
    <t>87855 Bentley Fields;West Laura, MN 18823</t>
  </si>
  <si>
    <t>PSC 9466, Box 1138;APO AA 03040</t>
  </si>
  <si>
    <t>892 Paige Grove Apt. 060;Amandatown, NM 66338</t>
  </si>
  <si>
    <t>PSC 3488, Box 9906;APO AA 57352</t>
  </si>
  <si>
    <t>53068 Mcfarland Station;South Samuelstad, IN 76114</t>
  </si>
  <si>
    <t>Unit 2843 Box 0755;DPO AA 48739</t>
  </si>
  <si>
    <t>USS Collins;FPO AA 15073</t>
  </si>
  <si>
    <t>92559 Joshua Hills;New Jonathan, SC 14520</t>
  </si>
  <si>
    <t>70745 Mann Roads Suite 773;Myersberg, KS 67118</t>
  </si>
  <si>
    <t>652 Brown Summit;Javierton, ND 70469</t>
  </si>
  <si>
    <t>9875 White Falls;Dominguezberg, MA 54645</t>
  </si>
  <si>
    <t>392 Coleman Lights;North Thomaston, WA 67356</t>
  </si>
  <si>
    <t>Unit 2066 Box 1443;DPO AP 81551</t>
  </si>
  <si>
    <t>31910 Marie Oval Suite 268;Lake Elizabethshire, NY 56516</t>
  </si>
  <si>
    <t>USNV Morgan;FPO AA 69878</t>
  </si>
  <si>
    <t>3280 Rebecca Underpass Suite 469;Jamesborough, TX 75567</t>
  </si>
  <si>
    <t>9326 Robinson Ports;East Juliaview, TX 63230</t>
  </si>
  <si>
    <t>2683 Cain Rue;West Hannah, IA 09961</t>
  </si>
  <si>
    <t>Unit 9007 Box 7462;DPO AA 43325</t>
  </si>
  <si>
    <t>USS Taylor;FPO AP 48590</t>
  </si>
  <si>
    <t>590 Stephanie Green Suite 562;Chavezborough, SD 82307</t>
  </si>
  <si>
    <t>440 Mcclure Mountain Apt. 726;Hansonport, CO 96503</t>
  </si>
  <si>
    <t>92053 Gary Extension Suite 781;New Nancy, RI 11802</t>
  </si>
  <si>
    <t>030 Wiley Circle;Lisaville, NH 52126</t>
  </si>
  <si>
    <t>36881 Martinez Hills Suite 191;South Jason, IA 98153</t>
  </si>
  <si>
    <t>293 Powers Court;Burkeshire, NH 99810</t>
  </si>
  <si>
    <t>49885 Smith Village;Lake Dannytown, NJ 79246</t>
  </si>
  <si>
    <t>4291 Bates Summit Apt. 353;North Hannah, NC 14934</t>
  </si>
  <si>
    <t>146 Phillip Run Apt. 888;South Christopher, OR 58132</t>
  </si>
  <si>
    <t>69700 Munoz Motorway Apt. 826;New Brandon, ME 83703</t>
  </si>
  <si>
    <t>063 Griffin Lake Suite 863;Debrahaven, AZ 42561</t>
  </si>
  <si>
    <t>6736 Stevenson Pines;Ryanmouth, OK 61124</t>
  </si>
  <si>
    <t>USNV Farley;FPO AP 49243</t>
  </si>
  <si>
    <t>65076 Abbott Shoals;Jeremybury, PA 82053</t>
  </si>
  <si>
    <t>16704 Kyle Pike;Oliviaburgh, IN 23509</t>
  </si>
  <si>
    <t>15008 Brandon Extension;New Davidport, NE 04803</t>
  </si>
  <si>
    <t>55926 Collins Locks;Matthewchester, LA 71938</t>
  </si>
  <si>
    <t>888 Martinez Underpass Suite 117;Jakeport, DE 93152</t>
  </si>
  <si>
    <t>525 Laura Squares;East Leslieton, VT 79951</t>
  </si>
  <si>
    <t>7100 Davis Course;North Mariafort, RI 53903</t>
  </si>
  <si>
    <t>4205 Rose Coves Apt. 800;Lake Mary, MI 12536</t>
  </si>
  <si>
    <t>878 Snyder Shoals;Matthewfort, SC 45673</t>
  </si>
  <si>
    <t>1062 Marie Fords;Lake Marie, MO 94358</t>
  </si>
  <si>
    <t>543 Tiffany Passage Suite 625;Lyonsville, WV 57718</t>
  </si>
  <si>
    <t>41874 Elizabeth Mall;Baileyport, MO 77630</t>
  </si>
  <si>
    <t>43661 Kimberly Road Suite 680;Anthonybury, KS 49915</t>
  </si>
  <si>
    <t>3107 Isabella Common Apt. 823;Jeanberg, ID 61746</t>
  </si>
  <si>
    <t>135 Rich Mountains;Brianland, TN 81874</t>
  </si>
  <si>
    <t>39024 David Freeway Suite 429;East Alec, AK 38678</t>
  </si>
  <si>
    <t>4328 Hansen Station Suite 608;Jonesbury, WV 66723</t>
  </si>
  <si>
    <t>1278 Kenneth Summit Suite 510;South Curtisfurt, WA 05867</t>
  </si>
  <si>
    <t>33340 Emily Way;Port Mario, OR 05799</t>
  </si>
  <si>
    <t>6769 Herring Coves;West Juanfurt, NH 56411</t>
  </si>
  <si>
    <t>6947 Whitaker Squares;Port Troyport, IA 55046</t>
  </si>
  <si>
    <t>8533 Elizabeth Mall;Scottburgh, NH 15460</t>
  </si>
  <si>
    <t>51892 Richard Spurs;Port Kimberly, NJ 24251</t>
  </si>
  <si>
    <t>010 Ferguson Rapids;Hickmantown, WI 46887</t>
  </si>
  <si>
    <t>89561 Miller Ridges Apt. 037;Hoffmanmouth, OK 88834</t>
  </si>
  <si>
    <t>29087 Ramirez Highway;Lake Kendrachester, DE 09873</t>
  </si>
  <si>
    <t>459 Smith Courts;East Bernardton, TN 34286</t>
  </si>
  <si>
    <t>PSC 6619, Box 2041;APO AA 20139</t>
  </si>
  <si>
    <t>5110 Leonard Summit;East Pamelatown, ME 05895</t>
  </si>
  <si>
    <t>4860 David Hollow;Jonestown, RI 10789</t>
  </si>
  <si>
    <t>823 Alison Isle Suite 613;Ellenburgh, KS 21425</t>
  </si>
  <si>
    <t>17250 Mary Haven Suite 918;New Sandraton, AZ 16521</t>
  </si>
  <si>
    <t>63909 Wilson Hill Apt. 166;West Teresa, NE 10461</t>
  </si>
  <si>
    <t>41447 Deanna Manor Suite 492;Mackenziefort, NJ 70860</t>
  </si>
  <si>
    <t>57796 Taylor Square Suite 553;Gordonbury, PA 20568</t>
  </si>
  <si>
    <t>56200 Thomas Mountain Apt. 625;Lake Nathanside, ME 93884</t>
  </si>
  <si>
    <t>6167 Lynch Tunnel;Ericview, OH 25471</t>
  </si>
  <si>
    <t>746 Candace Summit;North Stevenberg, WY 90915</t>
  </si>
  <si>
    <t>35104 Moreno Meadow;Wilsonland, UT 51776</t>
  </si>
  <si>
    <t>PSC 4005, Box 2991;APO AA 78975</t>
  </si>
  <si>
    <t>33820 Wanda Prairie Suite 447;East Charlesview, WA 04469</t>
  </si>
  <si>
    <t>8381 Howe Curve;Sherrichester, CT 48216</t>
  </si>
  <si>
    <t>6179 Rich Stravenue;Longport, CA 93073</t>
  </si>
  <si>
    <t>838 Warren Crossroad;East Debbiemouth, KY 88377</t>
  </si>
  <si>
    <t>60611 Jennifer Street;Lisaland, IN 52265</t>
  </si>
  <si>
    <t>83534 Steven Pine Suite 132;Lake Jeffreyhaven, WI 27654</t>
  </si>
  <si>
    <t>562 Carter Locks Apt. 146;Woodsburgh, HI 49370</t>
  </si>
  <si>
    <t>221 Michael Center Apt. 942;Allenfort, RI 71262</t>
  </si>
  <si>
    <t>224 Schmidt Avenue Apt. 567;South Darlene, MO 70188</t>
  </si>
  <si>
    <t>3825 Alan Plains Suite 491;Robinsonview, ME 36393</t>
  </si>
  <si>
    <t>566 Robert Roads Suite 990;Lake Timothy, WI 94791</t>
  </si>
  <si>
    <t>41934 Hannah Crossroad;Port Rachel, CA 06716</t>
  </si>
  <si>
    <t>27418 Arthur Roads;South Johnathan, NY 57119</t>
  </si>
  <si>
    <t>37698 Neal Drive Suite 904;Simmonsside, LA 25228</t>
  </si>
  <si>
    <t>0796 Collins Points Suite 591;Haleburgh, SD 52363</t>
  </si>
  <si>
    <t>9554 Joanna Lane;Port Matthewhaven, WI 46911</t>
  </si>
  <si>
    <t>1991 Kimberly Ports Suite 087;Murphyville, NE 08791</t>
  </si>
  <si>
    <t>8419 Morales Place Suite 814;South Melissaberg, UT 87130</t>
  </si>
  <si>
    <t>667 Shelton Villages Suite 508;South James, SC 65889</t>
  </si>
  <si>
    <t>99367 Montes Fort;Josephmouth, NM 84144</t>
  </si>
  <si>
    <t>54231 Moore Meadows Suite 699;New Ambermouth, HI 28608</t>
  </si>
  <si>
    <t>3458 Marks Canyon;Kramerstad, HI 82383</t>
  </si>
  <si>
    <t>224 Antonio Run Apt. 400;Vanessashire, ME 82461</t>
  </si>
  <si>
    <t>3670 Sanchez Streets;Ericburgh, NY 94512</t>
  </si>
  <si>
    <t>434 Richard Ramp;Joebury, MD 41679</t>
  </si>
  <si>
    <t>691 Howard Roads Suite 220;Fraziertown, DE 50034</t>
  </si>
  <si>
    <t>USS Jackson;FPO AE 78261</t>
  </si>
  <si>
    <t>820 Tyler Common;West Jamie, IN 75500</t>
  </si>
  <si>
    <t>706 Tiffany Mountains;Matthewbury, ME 99917</t>
  </si>
  <si>
    <t>2486 Lindsey Lakes Apt. 343;East Theodore, NC 86548</t>
  </si>
  <si>
    <t>069 Vance Ford Apt. 816;East Donald, WI 68649</t>
  </si>
  <si>
    <t>3889 Sean Curve Apt. 355;Hudsonfurt, NE 05171</t>
  </si>
  <si>
    <t>931 Carroll Center Suite 892;Jordanchester, MD 10560</t>
  </si>
  <si>
    <t>877 Gonzales Spring;Caseyfort, AK 96601</t>
  </si>
  <si>
    <t>1157 Carr Course Suite 809;South Steven, NC 86293</t>
  </si>
  <si>
    <t>536 Jones Course Suite 012;Matthewhaven, OR 45499</t>
  </si>
  <si>
    <t>75958 Joanna Summit Suite 332;Markmouth, AZ 49052</t>
  </si>
  <si>
    <t>377 Christopher Stream;Port Tylerstad, MI 63637</t>
  </si>
  <si>
    <t>67913 Martinez Shores;North Nancy, DE 31737</t>
  </si>
  <si>
    <t>1994 Jacob Summit Apt. 460;Michaelville, OH 29179</t>
  </si>
  <si>
    <t>Unit 0176 Box 7255;DPO AA 64569</t>
  </si>
  <si>
    <t>89483 Daniel Shoals;Toddton, WA 21352</t>
  </si>
  <si>
    <t>1963 David Tunnel Apt. 027;North Mary, ND 92264</t>
  </si>
  <si>
    <t>4082 Alexandra View;West Antonio, WI 22393</t>
  </si>
  <si>
    <t>31627 Hernandez Summit;New Tammyhaven, ID 11507</t>
  </si>
  <si>
    <t>70497 David Fort;West Natasha, TN 33774</t>
  </si>
  <si>
    <t>43038 Nicolas Creek Apt. 290;Lake Teresaland, NY 87277</t>
  </si>
  <si>
    <t>64506 Aaron Ridge Suite 209;South Kristinview, NV 09489</t>
  </si>
  <si>
    <t>3182 Kline Drive;North Lisa, MI 52332</t>
  </si>
  <si>
    <t>89759 Sheila Highway Suite 670;West Michaelside, SC 92514</t>
  </si>
  <si>
    <t>536 Mario Lodge;East Heatherhaven, CT 42764</t>
  </si>
  <si>
    <t>72018 Brooks Route Suite 681;Port Kimberly, GA 33254</t>
  </si>
  <si>
    <t>7206 Briggs Vista;Warnerside, RI 25335</t>
  </si>
  <si>
    <t>48196 Patel Rue;South Ashley, MI 52910</t>
  </si>
  <si>
    <t>4973 Phillips Gateway;Rachelchester, MI 25433</t>
  </si>
  <si>
    <t>14431 Audrey Drive Apt. 777;Morganmouth, VT 99615</t>
  </si>
  <si>
    <t>0569 Angela Pine;Spencerside, WY 37416</t>
  </si>
  <si>
    <t>6697 Mercedes Mill;Williamborough, NY 02819</t>
  </si>
  <si>
    <t>Unit 0002 Box 6261;DPO AA 25108</t>
  </si>
  <si>
    <t>206 Mitchell Islands;Jeffreymouth, MI 66733</t>
  </si>
  <si>
    <t>3944 Phillip Hollow;North Aprilfort, NH 49634</t>
  </si>
  <si>
    <t>168 Christopher Pine;North Mariafort, UT 80415</t>
  </si>
  <si>
    <t>29458 Reeves Ferry;New Travisstad, MO 45225</t>
  </si>
  <si>
    <t>09446 Michelle Keys Apt. 116;Matthewside, PA 03433</t>
  </si>
  <si>
    <t>487 Patterson Courts Apt. 553;South Teresa, TN 95637</t>
  </si>
  <si>
    <t>93607 Sandra Point Suite 279;Lake Jennifer, TX 64356</t>
  </si>
  <si>
    <t>31468 Soto Brooks;West Sarah, GA 74827</t>
  </si>
  <si>
    <t>172 Ashley Springs;Theodoreton, VA 74991</t>
  </si>
  <si>
    <t>360 Richard Ferry;New Katherineland, WI 54888</t>
  </si>
  <si>
    <t>8444 Donna Parks Suite 873;North Emilyhaven, TN 55372</t>
  </si>
  <si>
    <t>66140 Lindsay Dam;Johnborough, FL 36600</t>
  </si>
  <si>
    <t>16112 Scott Harbors;East Patrick, NM 03919</t>
  </si>
  <si>
    <t>PSC 6590, Box 7256;APO AE 09080</t>
  </si>
  <si>
    <t>00282 Stanley Ferry;Lake Amychester, SD 06208</t>
  </si>
  <si>
    <t>698 Thomas Station;Michaelbury, RI 05229</t>
  </si>
  <si>
    <t>4747 Santos Overpass;Thomaston, AR 21796</t>
  </si>
  <si>
    <t>792 Joseph Brook;Port Joshua, OK 50382</t>
  </si>
  <si>
    <t>33837 Kristin Port;Port Lauraland, KS 68335</t>
  </si>
  <si>
    <t>453 Ralph Groves Apt. 789;New Megan, CT 54824</t>
  </si>
  <si>
    <t>253 Martinez Haven;Smithland, IN 27941</t>
  </si>
  <si>
    <t>Unit 5960 Box 6134;DPO AA 54773</t>
  </si>
  <si>
    <t>35018 Camacho Harbor;West Kiaraborough, WY 35000</t>
  </si>
  <si>
    <t>3549 Christopher Trail Suite 347;New Craig, NH 03466</t>
  </si>
  <si>
    <t>Unit 3378 Box 0512;DPO AA 79571</t>
  </si>
  <si>
    <t>268 Lisa Village Apt. 970;South Dustinland, VT 48471</t>
  </si>
  <si>
    <t>2073 Dunn Tunnel;North Jeffrey, AR 88905</t>
  </si>
  <si>
    <t>Unit 5578 Box 2472;DPO AE 37501</t>
  </si>
  <si>
    <t>PSC 7754, Box 6570;APO AA 68525</t>
  </si>
  <si>
    <t>766 Whitehead Court Suite 742;Tonyamouth, MN 65438</t>
  </si>
  <si>
    <t>82103 Thompson Causeway Apt. 775;North Kathymouth, DE 85820</t>
  </si>
  <si>
    <t>304 Little Wall;Martinland, AL 36646</t>
  </si>
  <si>
    <t>3131 Jackson Trail Suite 844;Kimberlyfurt, MT 16071</t>
  </si>
  <si>
    <t>32503 Williams Roads Apt. 626;Gilbertside, MT 94967</t>
  </si>
  <si>
    <t>7818 Sherry Corner Suite 217;West Catherine, GA 88610</t>
  </si>
  <si>
    <t>402 Jerry Estate Suite 477;Port Danielbury, OH 90289</t>
  </si>
  <si>
    <t>39158 Troy Unions Suite 027;Mcdanielport, IL 38254</t>
  </si>
  <si>
    <t>PSC 3733, Box 9631;APO AE 19892</t>
  </si>
  <si>
    <t>384 Gilbert Groves;North Amber, OR 17869</t>
  </si>
  <si>
    <t>827 Joshua Corner;Markhaven, SD 41486</t>
  </si>
  <si>
    <t>96650 Thomas Heights Suite 958;Port Virginia, MA 94310</t>
  </si>
  <si>
    <t>310 Carla Flat Apt. 805;West Carol, SD 06710</t>
  </si>
  <si>
    <t>237 Adrienne Lane;Andrealand, MS 15640</t>
  </si>
  <si>
    <t>7633 Pratt Street Suite 047;Natashaport, WV 79387</t>
  </si>
  <si>
    <t>70944 Harrell Locks Apt. 738;Jamesshire, VT 21189</t>
  </si>
  <si>
    <t>0220 Jennings Turnpike Suite 000;East Melissa, TX 80833</t>
  </si>
  <si>
    <t>5538 Christopher Lodge;East Rebeccahaven, AZ 67635</t>
  </si>
  <si>
    <t>528 Amanda Drive;Mitchellview, OK 94400</t>
  </si>
  <si>
    <t>61432 Matthew Mission Apt. 682;Garciamouth, DE 49288</t>
  </si>
  <si>
    <t>5584 Zuniga Ramp;North Erica, NV 39662</t>
  </si>
  <si>
    <t>3766 Leslie Radial Apt. 026;North Veronicaburgh, NY 56654</t>
  </si>
  <si>
    <t>90533 Howard Shoal;Bakermouth, VA 99359</t>
  </si>
  <si>
    <t>6472 Williams Forks;Thomasview, ME 57402</t>
  </si>
  <si>
    <t>57542 Rodgers Shores;Amandafort, VT 38771</t>
  </si>
  <si>
    <t>776 Bethany Turnpike Suite 193;North Danielle, FL 25723</t>
  </si>
  <si>
    <t>213 Weber View;South Nicholas, CA 35868</t>
  </si>
  <si>
    <t>34427 Tammy Cape Suite 176;East Karenberg, ID 93739</t>
  </si>
  <si>
    <t>678 Joseph Mill;Fryefort, DE 66598</t>
  </si>
  <si>
    <t>53721 Herrera Street Apt. 585;Port Matthewview, NY 92502</t>
  </si>
  <si>
    <t>08708 Richard Hollow;Annaburgh, AZ 22884</t>
  </si>
  <si>
    <t>57784 Morgan Cliffs;East Craigland, AK 14803</t>
  </si>
  <si>
    <t>Unit 0397 Box 4460;DPO AE 44502</t>
  </si>
  <si>
    <t>15963 Rebecca Vista;Millerstad, VT 57566</t>
  </si>
  <si>
    <t>8767 Joel Circle;North Kirkstad, SC 13333</t>
  </si>
  <si>
    <t>118 Claudia Ridge;Lake Henryview, IN 53325</t>
  </si>
  <si>
    <t>493 Baker Manor Suite 739;Matthewburgh, WV 42102</t>
  </si>
  <si>
    <t>PSC 1960, Box 4006;APO AA 19864</t>
  </si>
  <si>
    <t>282 Morrison Gateway Apt. 197;Brettchester, NC 25826</t>
  </si>
  <si>
    <t>PSC 4282, Box 8474;APO AA 45659</t>
  </si>
  <si>
    <t>USNV Jordan;FPO AE 45410</t>
  </si>
  <si>
    <t>PSC 8942, Box 0599;APO AP 04322</t>
  </si>
  <si>
    <t>701 Jerry Well Apt. 272;Lake Jonathanfort, MO 35846</t>
  </si>
  <si>
    <t>039 Rebecca Row Suite 207;New Kara, WV 54546</t>
  </si>
  <si>
    <t>738 Jeffrey Mission;Hannahport, DC 70254</t>
  </si>
  <si>
    <t>68753 Sheila Crossing Suite 414;Tylerview, DC 54401</t>
  </si>
  <si>
    <t>42926 Samantha Camp Suite 331;Christopherside, CT 43312</t>
  </si>
  <si>
    <t>8418 Cooper Parkway Suite 372;North Dwayne, MS 84124</t>
  </si>
  <si>
    <t>64330 Joanna Place;Ryanmouth, TN 69480</t>
  </si>
  <si>
    <t>20830 Richard Plaza;South Robert, RI 75786</t>
  </si>
  <si>
    <t>3639 Nixon Flat;Nolanview, AR 42873</t>
  </si>
  <si>
    <t>19645 Hayden Plains;Lake Phyllis, MT 30147</t>
  </si>
  <si>
    <t>026 Walker Parkway Apt. 449;Millerview, AK 24572</t>
  </si>
  <si>
    <t>PSC 9757, Box 2189;APO AE 15890</t>
  </si>
  <si>
    <t>7133 Deborah Plain Suite 297;Ashleymouth, AL 85255</t>
  </si>
  <si>
    <t>2937 Brown Fields;Martinstad, DC 11555</t>
  </si>
  <si>
    <t>024 Fuller Locks Suite 802;West Craigport, WA 39667</t>
  </si>
  <si>
    <t>362 Stacy Fall;Sarahfurt, RI 03324</t>
  </si>
  <si>
    <t>861 Jennifer Cove;Port Christineborough, NV 49204</t>
  </si>
  <si>
    <t>4833 Shannon Island;Johnsonland, IL 21479</t>
  </si>
  <si>
    <t>5168 Taylor Fords;New Jeremychester, OH 40594</t>
  </si>
  <si>
    <t>8303 Robert Trail;Amandafort, WI 29612</t>
  </si>
  <si>
    <t>2632 Jacqueline Spur;West Joshua, WV 19183</t>
  </si>
  <si>
    <t>773 Jimmy Key;Stephensside, NY 43296</t>
  </si>
  <si>
    <t>14727 Ballard Bypass Apt. 310;Mooremouth, OK 56356</t>
  </si>
  <si>
    <t>69964 Johnston Crossing;Taylorbury, DE 03337</t>
  </si>
  <si>
    <t>9653 Nelson Meadows;New Shelbyport, MO 02457</t>
  </si>
  <si>
    <t>970 Donald Isle;Port Amberville, KS 18804</t>
  </si>
  <si>
    <t>17826 Hartman Burgs Suite 392;Kylestad, DC 01729</t>
  </si>
  <si>
    <t>06426 Ware Harbor Apt. 089;South Jenniferborough, TX 39379</t>
  </si>
  <si>
    <t>3120 Gillespie Radial Suite 158;Matthewshire, SC 82960</t>
  </si>
  <si>
    <t>81109 Miller Grove;New Karachester, CA 18860</t>
  </si>
  <si>
    <t>236 Sabrina Inlet;Westchester, AZ 48507</t>
  </si>
  <si>
    <t>546 Ashley Stravenue Apt. 034;Lisafort, GA 22126</t>
  </si>
  <si>
    <t>342 Joseph Parkway Suite 868;Danielleville, AL 60204</t>
  </si>
  <si>
    <t>9481 Chelsea Trace;Port Dale, WY 18455</t>
  </si>
  <si>
    <t>8676 Garza Harbor;South Joel, MS 32323</t>
  </si>
  <si>
    <t>USNV Davis;FPO AE 63680</t>
  </si>
  <si>
    <t>3744 Finley Junctions;Port Brianborough, IN 97672</t>
  </si>
  <si>
    <t>6283 Vargas Manor;East Hollyshire, NJ 93288</t>
  </si>
  <si>
    <t>92779 Davis Locks Apt. 382;Carolfurt, LA 27999</t>
  </si>
  <si>
    <t>PSC 2707, Box 4832;APO AE 85093</t>
  </si>
  <si>
    <t>09632 Mccarthy Plains Apt. 676;Ayalaville, MI 59239</t>
  </si>
  <si>
    <t>075 Jordan Plains Apt. 086;Lake Willieview, VA 25987</t>
  </si>
  <si>
    <t>58947 Anderson Overpass;Lake Maria, KS 15134</t>
  </si>
  <si>
    <t>512 Allen Gardens;Huntport, NC 86174</t>
  </si>
  <si>
    <t>88393 Jessica Stravenue Apt. 977;Pittmanberg, IL 58090</t>
  </si>
  <si>
    <t>433 Michael Fall Suite 814;West Ronaldmouth, PA 51806</t>
  </si>
  <si>
    <t>591 Fleming Meadow Suite 676;Rasmussenton, NY 09822</t>
  </si>
  <si>
    <t>932 Whitney Trail;West Nicholasmouth, NC 46748</t>
  </si>
  <si>
    <t>31553 Warner Stream;New Leah, SD 92510</t>
  </si>
  <si>
    <t>363 Lee Forest;West Jeffreyberg, TX 59432</t>
  </si>
  <si>
    <t>618 King Junctions Suite 421;Hicksside, RI 25978</t>
  </si>
  <si>
    <t>085 Webb Ports Apt. 043;New Brittanymouth, ID 80636</t>
  </si>
  <si>
    <t>PSC 7081, Box 2446;APO AE 62088</t>
  </si>
  <si>
    <t>3214 Bruce Cliff Suite 987;Stevenfort, KY 08155</t>
  </si>
  <si>
    <t>1399 Valentine Villages;Morganview, WV 96980</t>
  </si>
  <si>
    <t>4875 William Motorway;North Angela, LA 80785</t>
  </si>
  <si>
    <t>65258 Marsh Cape;Edwardburgh, CT 91931</t>
  </si>
  <si>
    <t>79390 Cynthia Road Apt. 863;East Laura, AL 98226</t>
  </si>
  <si>
    <t>Unit 6345 Box 0317;DPO AP 95861</t>
  </si>
  <si>
    <t>957 Hopkins Manor Apt. 914;Port Lisa, NJ 84058</t>
  </si>
  <si>
    <t>47662 Benjamin Shores;Deborahbury, WV 60350</t>
  </si>
  <si>
    <t>45350 Nancy Lodge Apt. 053;New Taylortown, AK 28372</t>
  </si>
  <si>
    <t>54851 Warren Extensions;Tracychester, WY 43957</t>
  </si>
  <si>
    <t>569 Julia Groves;Allenmouth, AR 47384</t>
  </si>
  <si>
    <t>371 Patterson Avenue;West Scottberg, CT 61408</t>
  </si>
  <si>
    <t>99494 Williams Field;New Nicole, FL 43981</t>
  </si>
  <si>
    <t>13852 April Ridges Suite 033;West Laura, NH 91104</t>
  </si>
  <si>
    <t>2837 Davis Trafficway;Parkerborough, ME 86005</t>
  </si>
  <si>
    <t>5888 Howard Street Suite 652;Williamsberg, IN 71219</t>
  </si>
  <si>
    <t>174 Steele Crossroad;South Amandamouth, ME 99675</t>
  </si>
  <si>
    <t>3127 Harris Stravenue Apt. 385;New Ashleyborough, MT 28633</t>
  </si>
  <si>
    <t>504 James Oval Apt. 766;South Michael, PA 33263</t>
  </si>
  <si>
    <t>944 Mccormick Cliff;New Autumn, WI 86542</t>
  </si>
  <si>
    <t>37460 Andrea Ford;South Michelemouth, OH 14213</t>
  </si>
  <si>
    <t>Unit 4735 Box 2412;DPO AP 50331</t>
  </si>
  <si>
    <t>USNS Moore;FPO AE 58899</t>
  </si>
  <si>
    <t>24825 Joel Green;South Christopher, OR 55534</t>
  </si>
  <si>
    <t>Unit 9200 Box 6588;DPO AA 72479</t>
  </si>
  <si>
    <t>USS Miller;FPO AA 67276</t>
  </si>
  <si>
    <t>487 Michael Estates Suite 835;Sherryburgh, IA 92590</t>
  </si>
  <si>
    <t>8421 Jasmine Drive;Bullockberg, DE 70960</t>
  </si>
  <si>
    <t>81937 Nicholas Manors;Camposmouth, AZ 93914</t>
  </si>
  <si>
    <t>51001 Meyer Hollow;Theresaburgh, IL 77619</t>
  </si>
  <si>
    <t>850 Avila Centers;Lake Matthewhaven, DE 66500</t>
  </si>
  <si>
    <t>46931 Stevens Canyon Suite 164;Port Richardtown, NV 61367</t>
  </si>
  <si>
    <t>1820 Rebecca Brooks;Port Bethany, TN 85288</t>
  </si>
  <si>
    <t>30571 Villegas Underpass;Anthonyshire, MT 41019</t>
  </si>
  <si>
    <t>2067 Jasmine Rapid;Kevinside, WY 66075</t>
  </si>
  <si>
    <t>03894 Willis Summit;South Amandaburgh, IL 10211</t>
  </si>
  <si>
    <t>995 Brandon Lights;Port Ravenmouth, IA 55740</t>
  </si>
  <si>
    <t>614 Jones Meadow;New Benjaminberg, KY 04334</t>
  </si>
  <si>
    <t>25213 Jeremy Mill Apt. 032;New Thomasfort, WI 17870</t>
  </si>
  <si>
    <t>390 Williams Drives Suite 789;Brandonshire, IA 46212</t>
  </si>
  <si>
    <t>751 Vincent Stream;North Chad, MS 12496</t>
  </si>
  <si>
    <t>USS Powers;FPO AE 67756</t>
  </si>
  <si>
    <t>01728 Scott Camp Apt. 815;North Sergio, RI 96705</t>
  </si>
  <si>
    <t>508 Elizabeth Turnpike Suite 325;Theresaberg, IA 89022</t>
  </si>
  <si>
    <t>94835 Smith Shores Apt. 170;Paulland, NC 37778</t>
  </si>
  <si>
    <t>59263 Lewis Run;Brownbury, ME 63050</t>
  </si>
  <si>
    <t>53214 Antonio Stream;West Christopher, MT 87233</t>
  </si>
  <si>
    <t>43878 Stephanie Road Suite 820;Jenniferland, TN 23367</t>
  </si>
  <si>
    <t>92438 Thomas Mews;South Susanberg, KY 81398</t>
  </si>
  <si>
    <t>71398 Kendra Tunnel Apt. 828;West Kevin, UT 43333</t>
  </si>
  <si>
    <t>979 Moore Dam Apt. 021;South John, VA 41527</t>
  </si>
  <si>
    <t>51655 Jenkins Grove Apt. 346;East Nathan, MS 22685</t>
  </si>
  <si>
    <t>71419 Huynh Viaduct;Johnland, IL 33879</t>
  </si>
  <si>
    <t>49192 King Place;West Christinaport, FL 17880</t>
  </si>
  <si>
    <t>63923 Susan Crest;New William, AR 55830</t>
  </si>
  <si>
    <t>092 Jodi Plaza Apt. 306;North Shawnside, MT 99708</t>
  </si>
  <si>
    <t>0784 Barbara Coves;Port Aaronport, NC 84122</t>
  </si>
  <si>
    <t>9072 Amanda Run Apt. 958;Randallland, NM 42044</t>
  </si>
  <si>
    <t>6088 Aguirre Ville Suite 506;Parkerport, DE 16490</t>
  </si>
  <si>
    <t>7203 Mcgee Divide;East Barbaramouth, SC 31081</t>
  </si>
  <si>
    <t>856 Dale Trail Suite 802;New Shannonshire, MS 96177</t>
  </si>
  <si>
    <t>1447 Victoria River Apt. 680;Leefurt, TN 08294</t>
  </si>
  <si>
    <t>80961 Jacobs Burgs;Perkinsmouth, NH 37072</t>
  </si>
  <si>
    <t>83381 Stephanie Club;Brandistad, DE 38775</t>
  </si>
  <si>
    <t>535 Rodriguez Bypass Suite 239;East Karla, MS 64319</t>
  </si>
  <si>
    <t>USNV Miller;FPO AE 11977</t>
  </si>
  <si>
    <t>320 Sharon Key Suite 401;Tyroneberg, NE 68139</t>
  </si>
  <si>
    <t>22142 Justin Roads;South Richard, NJ 85775</t>
  </si>
  <si>
    <t>516 Shawn Camp Suite 308;North Adamchester, SC 37261</t>
  </si>
  <si>
    <t>080 Garcia Field;Jacobchester, KS 72179</t>
  </si>
  <si>
    <t>6363 Eric Bridge Suite 863;Jesusberg, CA 92625</t>
  </si>
  <si>
    <t>9639 Donald Port;South Joshuaport, MS 43164</t>
  </si>
  <si>
    <t>Unit 9360 Box 9291;DPO AA 60879</t>
  </si>
  <si>
    <t>55977 Amber Ranch Suite 591;Josephfurt, AR 29553</t>
  </si>
  <si>
    <t>2998 Jody Wells;Pamelaton, NV 09866</t>
  </si>
  <si>
    <t>714 Herrera Lake Apt. 765;Port Jessica, CO 01025</t>
  </si>
  <si>
    <t>868 Cohen Spurs Suite 618;East Kristen, ME 34997</t>
  </si>
  <si>
    <t>5398 Diane Path Suite 351;East Kathy, ID 39106</t>
  </si>
  <si>
    <t>90713 Rebekah Views;New Pennymouth, OH 74409</t>
  </si>
  <si>
    <t>PSC 7719, Box 0028;APO AE 90495</t>
  </si>
  <si>
    <t>6115 Price Cliffs Apt. 711;Lake Oscar, IA 93553</t>
  </si>
  <si>
    <t>9433 Sanchez Street;Melissafurt, RI 08911</t>
  </si>
  <si>
    <t>42340 Nguyen River;South Katherineberg, MA 75935</t>
  </si>
  <si>
    <t>44139 Jackson Isle;Lake Aprilchester, NJ 75495</t>
  </si>
  <si>
    <t>59632 Austin Vista Apt. 913;Lake James, MT 65225</t>
  </si>
  <si>
    <t>9770 Sara Mill;Smithfurt, GA 64744</t>
  </si>
  <si>
    <t>8107 Woods Glen;Port Stevenmouth, ID 63118</t>
  </si>
  <si>
    <t>71954 Davila Circle;Jacobsonshire, IN 43470</t>
  </si>
  <si>
    <t>1282 Flores Mountains;Michellestad, AK 84406</t>
  </si>
  <si>
    <t>0699 Michael Isle Apt. 036;Port Jasmine, NE 46149</t>
  </si>
  <si>
    <t>85616 Haley Brooks Apt. 625;New Williamland, NY 25456</t>
  </si>
  <si>
    <t>09889 Lindsay Knolls Apt. 535;Hollytown, FL 95875</t>
  </si>
  <si>
    <t>1086 Stephanie Port;South Michaeltown, MA 02508</t>
  </si>
  <si>
    <t>4881 Robinson Lodge Apt. 940;Marquezville, IN 39323</t>
  </si>
  <si>
    <t>13421 Jason Burgs Apt. 582;East Bethany, NY 89142</t>
  </si>
  <si>
    <t>4694 Miller Stream;North Lindseyborough, WI 64096</t>
  </si>
  <si>
    <t>747 Samantha Viaduct Suite 904;Whiteside, OH 85605</t>
  </si>
  <si>
    <t>830 Mcdonald Track;Tinamouth, IL 81877</t>
  </si>
  <si>
    <t>42840 Estes Forest Suite 796;Carlshire, NC 99635</t>
  </si>
  <si>
    <t>3146 Henderson Rapids;West Jeremy, DC 99024</t>
  </si>
  <si>
    <t>7068 Diana Vista Apt. 650;Port Christopherport, WA 63671</t>
  </si>
  <si>
    <t>537 Green Manor;North Kylechester, CA 91021</t>
  </si>
  <si>
    <t>7081 Stacy Shores;Lowerytown, AZ 48607</t>
  </si>
  <si>
    <t>134 Joshua Circle Apt. 022;East Charlesberg, CA 30537</t>
  </si>
  <si>
    <t>1191 Kirk Lake Apt. 070;Juarezland, MS 42954</t>
  </si>
  <si>
    <t>676 Green Freeway;North Stephen, ND 74914</t>
  </si>
  <si>
    <t>584 Robert Plain Suite 797;Paulport, IA 82877</t>
  </si>
  <si>
    <t>78285 Tammy Pines Suite 611;Williamside, MI 29752</t>
  </si>
  <si>
    <t>062 Jason Crossroad Suite 409;Hansenbury, CT 74083</t>
  </si>
  <si>
    <t>5105 Melissa Fork;Port Davidshire, NH 47015</t>
  </si>
  <si>
    <t>PSC 9607, Box 1851;APO AA 55239</t>
  </si>
  <si>
    <t>4518 Carpenter View Suite 272;Jamesview, TX 26032</t>
  </si>
  <si>
    <t>94321 Morales Harbors;Cartermouth, OK 76269</t>
  </si>
  <si>
    <t>PSC 3803, Box 4940;APO AA 19855</t>
  </si>
  <si>
    <t>7902 Marie Landing Apt. 244;East Marissashire, MA 49863</t>
  </si>
  <si>
    <t>5209 Rasmussen Mountain;Lake Nathaniel, TX 18378</t>
  </si>
  <si>
    <t>40446 Stephens Estate;Bensonstad, PA 76889</t>
  </si>
  <si>
    <t>8251 Jasmin Mount Apt. 442;Lake Larryfort, TX 22864</t>
  </si>
  <si>
    <t>612 Kylie Branch Suite 515;Lake Krystalmouth, SD 93003</t>
  </si>
  <si>
    <t>21086 Kenneth Throughway Suite 229;West Kevin, ID 77691</t>
  </si>
  <si>
    <t>268 Hoffman Canyon;New Luisborough, CT 28316</t>
  </si>
  <si>
    <t>516 Rodriguez Pass;South Kylemouth, LA 84684</t>
  </si>
  <si>
    <t>92176 Garcia Union Suite 261;Brandiside, FL 53339</t>
  </si>
  <si>
    <t>1588 Charlene Stravenue;Garyport, TN 61016</t>
  </si>
  <si>
    <t>9023 Perez Fall;Leeville, MI 93033</t>
  </si>
  <si>
    <t>59643 Payne Crescent;Port Markside, IN 18253</t>
  </si>
  <si>
    <t>Unit 7668 Box 6956;DPO AP 56477</t>
  </si>
  <si>
    <t>494 Charles Club Suite 909;East Tonya, DC 48943</t>
  </si>
  <si>
    <t>34377 Michael Roads Suite 754;Katelynfurt, SC 60130</t>
  </si>
  <si>
    <t>756 Anthony Mission;Michaelberg, RI 22961</t>
  </si>
  <si>
    <t>7718 Sexton Heights Suite 812;Amberchester, NJ 85732</t>
  </si>
  <si>
    <t>16881 Kevin Forks Suite 745;West Martin, FL 23242</t>
  </si>
  <si>
    <t>2896 Emily Light;Williamchester, OH 73601</t>
  </si>
  <si>
    <t>28637 Myers Rue;South Annaside, NH 62439</t>
  </si>
  <si>
    <t>52347 Robert Lakes;Amberberg, MN 79112</t>
  </si>
  <si>
    <t>70293 Brenda Crossing;New Marcus, NC 92839</t>
  </si>
  <si>
    <t>06947 Stokes Landing Suite 856;West Edwinton, NM 85799</t>
  </si>
  <si>
    <t>5971 Hunter Heights;Samuelland, WI 55329</t>
  </si>
  <si>
    <t>Unit 2609 Box 5203;DPO AA 96452</t>
  </si>
  <si>
    <t>952 Ramirez Valley;Parksfurt, WV 86659</t>
  </si>
  <si>
    <t>64655 Diane Flats Suite 715;Andrewport, MI 82211</t>
  </si>
  <si>
    <t>553 Laura Circle;Hurstchester, WY 70914</t>
  </si>
  <si>
    <t>4889 Lamb Station;North Briannaborough, SC 25407</t>
  </si>
  <si>
    <t>571 Jason Shores;Melissabury, MI 23835</t>
  </si>
  <si>
    <t>1412 Adkins Summit;Owenville, HI 93118</t>
  </si>
  <si>
    <t>5853 Crystal Villages;Loweryview, AZ 48959</t>
  </si>
  <si>
    <t>959 Ford Isle Apt. 694;Hutchinsonland, MA 15177</t>
  </si>
  <si>
    <t>6326 Taylor Expressway Apt. 145;Johnsonhaven, IL 38253</t>
  </si>
  <si>
    <t>667 Burke Wells;Bauerton, IA 27435</t>
  </si>
  <si>
    <t>13983 Collins Corners Suite 501;West Dorisborough, OK 91866</t>
  </si>
  <si>
    <t>5618 Steven Alley Apt. 441;East Emily, NV 17633</t>
  </si>
  <si>
    <t>96618 Stanley Cliffs Suite 584;West Kevin, ME 41738</t>
  </si>
  <si>
    <t>631 Michael Rue Apt. 335;Port Joshuaside, IA 99851</t>
  </si>
  <si>
    <t>854 Taylor Course;West David, HI 83359</t>
  </si>
  <si>
    <t>1667 Burns Parks Apt. 621;Bullockfort, HI 29554</t>
  </si>
  <si>
    <t>78589 Collins Prairie Apt. 856;Garychester, DE 85205</t>
  </si>
  <si>
    <t>4700 Ian Trafficway;North Isaac, ME 89501</t>
  </si>
  <si>
    <t>979 Obrien Station Suite 379;Port Teresa, CO 79021</t>
  </si>
  <si>
    <t>387 Stone Fall Suite 857;Cervantesland, WA 87997</t>
  </si>
  <si>
    <t>58356 Charlotte Street;Bryanfort, HI 96592</t>
  </si>
  <si>
    <t>745 Christopher Well;Mauricefort, MA 74456</t>
  </si>
  <si>
    <t>96348 Catherine Prairie Apt. 962;Garciafurt, IL 84532</t>
  </si>
  <si>
    <t>70213 Patel Forge Apt. 040;Beverlyborough, RI 23627</t>
  </si>
  <si>
    <t>3952 Thompson Meadows;Melissachester, TX 13540</t>
  </si>
  <si>
    <t>72415 Vasquez Highway Suite 665;Wangfort, DE 43710</t>
  </si>
  <si>
    <t>5937 Jackson Tunnel;Mariastad, IA 66605</t>
  </si>
  <si>
    <t>223 Richard Point;Lisaview, LA 86053</t>
  </si>
  <si>
    <t>080 Craig Centers Suite 894;Flynnport, MI 21337</t>
  </si>
  <si>
    <t>0070 Brenda Views;North Sharonland, LA 24793</t>
  </si>
  <si>
    <t>93671 Reyes Harbors;Lake Ashley, AR 23816</t>
  </si>
  <si>
    <t>USNS Smith;FPO AA 33476</t>
  </si>
  <si>
    <t>104 Alexander Loop;East Keithton, WI 09687</t>
  </si>
  <si>
    <t>13125 Joseph Fork Suite 897;Vegabury, IA 31785</t>
  </si>
  <si>
    <t>PSC 3574, Box 8576;APO AE 79910</t>
  </si>
  <si>
    <t>0278 Bailey Squares Suite 908;Lake Suzanne, IL 89025</t>
  </si>
  <si>
    <t>Unit 7647 Box 3355;DPO AE 09213</t>
  </si>
  <si>
    <t>459 William Freeway Suite 760;Michelleborough, TN 80771</t>
  </si>
  <si>
    <t>177 Tran Shores Apt. 791;Port Katie, SC 01280</t>
  </si>
  <si>
    <t>6394 Lawrence Garden;Olsonborough, DC 72918</t>
  </si>
  <si>
    <t>0386 Christopher Mountains Suite 845;Erinport, NE 46005</t>
  </si>
  <si>
    <t>3532 Lopez Prairie;Patrickside, WA 60394</t>
  </si>
  <si>
    <t>277 Joseph Dale Apt. 358;Williamside, CO 13255</t>
  </si>
  <si>
    <t>112 Kara Rest Suite 850;Alexanderville, SD 93860</t>
  </si>
  <si>
    <t>USCGC Sexton;FPO AA 34417</t>
  </si>
  <si>
    <t>61722 Blake Unions;North Lisa, KS 45648</t>
  </si>
  <si>
    <t>USS Davies;FPO AE 58031</t>
  </si>
  <si>
    <t>6019 Thomas Skyway;Port Steven, ME 67377</t>
  </si>
  <si>
    <t>USCGC Norton;FPO AA 61418</t>
  </si>
  <si>
    <t>3614 Anthony Village;New Jeremy, ME 93257</t>
  </si>
  <si>
    <t>41666 Seth Summit Suite 675;South John, OK 50374</t>
  </si>
  <si>
    <t>27207 Moon Mall Suite 294;East Matthewhaven, GA 83146</t>
  </si>
  <si>
    <t>905 Wells Junctions;Simmonsburgh, VT 77284</t>
  </si>
  <si>
    <t>812 Katie Point Suite 418;Christopherbury, CA 44339</t>
  </si>
  <si>
    <t>2024 Esparza Lane Apt. 897;Gonzalesburgh, MA 21982</t>
  </si>
  <si>
    <t>USNV Chapman;FPO AE 62169</t>
  </si>
  <si>
    <t>29982 Jackson Grove;Stephenhaven, TX 82227</t>
  </si>
  <si>
    <t>134 Walls Lakes;Gonzalezland, IL 49829</t>
  </si>
  <si>
    <t>08805 Perez Wells;Laurenport, CO 69321</t>
  </si>
  <si>
    <t>555 Lisa View Apt. 706;East Allenton, IA 04698</t>
  </si>
  <si>
    <t>PSC 7895, Box 6085;APO AE 63409</t>
  </si>
  <si>
    <t>857 Baldwin Mall Suite 042;South Lindseyville, VA 40709</t>
  </si>
  <si>
    <t>4277 Berger Hollow;Lake Jessica, FL 61464</t>
  </si>
  <si>
    <t>2933 Robert Lakes Apt. 854;Hawkinsborough, MN 56172</t>
  </si>
  <si>
    <t>8134 Alexandra Ridges Apt. 677;North Xavier, FL 74291</t>
  </si>
  <si>
    <t>966 Shannon Flats Suite 098;New Joshua, CA 70071</t>
  </si>
  <si>
    <t>48345 Adriana Fork;Andrewbury, HI 15838</t>
  </si>
  <si>
    <t>904 Peterson Motorway Suite 048;Lake Kelly, IL 31365</t>
  </si>
  <si>
    <t>434 Johnson Track Apt. 541;Sethside, OH 35032</t>
  </si>
  <si>
    <t>22809 Alejandro Spring;New Robynstad, RI 22878</t>
  </si>
  <si>
    <t>44819 Wade Center Apt. 804;Port Dillontown, IL 52504</t>
  </si>
  <si>
    <t>41545 Kevin Row Suite 602;South Christopher, OR 84323</t>
  </si>
  <si>
    <t>84759 Campbell Junction;Ellisburgh, SD 88469</t>
  </si>
  <si>
    <t>500 Robert Terrace;West Robert, ND 46976</t>
  </si>
  <si>
    <t>486 Houston Prairie Suite 241;Davisside, PA 40879</t>
  </si>
  <si>
    <t>3673 Manuel River Apt. 503;Theresaside, WY 24646</t>
  </si>
  <si>
    <t>8744 Douglas Cove Suite 663;Langhaven, OR 69891</t>
  </si>
  <si>
    <t>9805 Williams Bridge;Carmentown, GA 21053</t>
  </si>
  <si>
    <t>95877 John Fork;Christopherside, AR 19991</t>
  </si>
  <si>
    <t>256 Rodriguez Mount Apt. 251;New Toddberg, LA 50397</t>
  </si>
  <si>
    <t>2322 Davies Parkway;New Jennifer, NH 60815</t>
  </si>
  <si>
    <t>64973 Jonathan Keys Apt. 544;Taylorville, VA 59522</t>
  </si>
  <si>
    <t>13342 Hicks Unions Suite 572;Port Stephanie, MO 73141</t>
  </si>
  <si>
    <t>0091 Tracy Rapids;New Charles, NE 92570</t>
  </si>
  <si>
    <t>778 Susan Fords;Christinamouth, AK 33249</t>
  </si>
  <si>
    <t>Unit 5011 Box 6765;DPO AP 81024</t>
  </si>
  <si>
    <t>PSC 2884, Box 7962;APO AA 46275</t>
  </si>
  <si>
    <t>951 Farley Branch Suite 598;West Lauren, TX 48281</t>
  </si>
  <si>
    <t>PSC 9013, Box 5156;APO AE 04655</t>
  </si>
  <si>
    <t>3857 Christopher Port;Gregoryfort, ME 31823</t>
  </si>
  <si>
    <t>Unit 0915 Box 4414;DPO AP 71779</t>
  </si>
  <si>
    <t>8414 Tanya Ferry;Michaelborough, MT 56485</t>
  </si>
  <si>
    <t>70154 Turner Fields;New Robertfort, AK 64297</t>
  </si>
  <si>
    <t>383 Patrick Locks;Stewartmouth, IA 49130</t>
  </si>
  <si>
    <t>37003 Derrick Divide Apt. 469;Ginaville, AZ 87196</t>
  </si>
  <si>
    <t>PSC 7455, Box 0201;APO AE 71577</t>
  </si>
  <si>
    <t>63531 Day Brooks;Smithport, KS 35095</t>
  </si>
  <si>
    <t>900 Johnny Wells Suite 714;East Abigailfurt, MD 72328</t>
  </si>
  <si>
    <t>92399 Valencia Curve;Lucasberg, NJ 15604</t>
  </si>
  <si>
    <t>USS Chandler;FPO AE 07884</t>
  </si>
  <si>
    <t>11859 Short Courts Suite 864;Jessicafort, VT 79875</t>
  </si>
  <si>
    <t>753 Wood Plains Apt. 945;West Christina, MO 72510</t>
  </si>
  <si>
    <t>6726 Jerry Mountains;Lake Jonathanchester, SC 89725</t>
  </si>
  <si>
    <t>10374 Johnson Lake Suite 470;East Sandra, ID 70588</t>
  </si>
  <si>
    <t>Unit 2557 Box 9613;DPO AE 50751</t>
  </si>
  <si>
    <t>80409 James Falls;Stonehaven, WI 53002</t>
  </si>
  <si>
    <t>92337 Li Villages Suite 589;Millerfort, MN 58203</t>
  </si>
  <si>
    <t>317 Goodwin Springs;Robertburgh, DC 42558</t>
  </si>
  <si>
    <t>92090 Myers Lodge Suite 104;East John, MN 62958</t>
  </si>
  <si>
    <t>46000 Mary Pike;East Stephen, CT 25127</t>
  </si>
  <si>
    <t>264 Joseph Throughway Suite 009;Vancefort, WY 41945</t>
  </si>
  <si>
    <t>64088 Harmon Summit;East Alexandraburgh, VA 32266</t>
  </si>
  <si>
    <t>3583 Dennis Tunnel Suite 602;Port Louis, TX 35995</t>
  </si>
  <si>
    <t>6053 Joshua Courts Apt. 562;East Brittany, IN 81815</t>
  </si>
  <si>
    <t>127 Michael Drive;South Johnfort, MA 45156</t>
  </si>
  <si>
    <t>1572 Lane Bypass Apt. 557;West Jasonfort, OK 36599</t>
  </si>
  <si>
    <t>172 Casey Ranch;Port Kellibury, MD 07372</t>
  </si>
  <si>
    <t>867 Courtney Brooks;Gatesshire, PA 26569</t>
  </si>
  <si>
    <t>91639 Patrick Lakes;Jamesborough, SD 95795</t>
  </si>
  <si>
    <t>441 Lamb Union Apt. 164;North Penny, FL 71626</t>
  </si>
  <si>
    <t>6338 Ashley Prairie Suite 184;Bakerburgh, NV 91336</t>
  </si>
  <si>
    <t>424 Joshua Mountain;Richardview, GA 14867</t>
  </si>
  <si>
    <t>7319 Miller Drives;Clarkland, DE 09223</t>
  </si>
  <si>
    <t>891 Christopher Curve Apt. 686;Aguirrehaven, ME 22603</t>
  </si>
  <si>
    <t>19708 Walter Plains Apt. 700;New Michellestad, SC 66003</t>
  </si>
  <si>
    <t>9076 Benjamin Port;West Randy, OH 82846</t>
  </si>
  <si>
    <t>8809 Zimmerman Well;Bradfordport, OK 10508</t>
  </si>
  <si>
    <t>4354 Gates Corners Apt. 370;Adamsland, VT 98994</t>
  </si>
  <si>
    <t>7968 Poole Tunnel Apt. 920;Lake Jeffrey, AK 74469</t>
  </si>
  <si>
    <t>945 Nicholas Streets Suite 979;Shieldsbury, OR 97723</t>
  </si>
  <si>
    <t>92658 Reyes Ford Suite 465;Sheilaville, OK 66838</t>
  </si>
  <si>
    <t>16176 Amber Island Apt. 473;New Robertside, TX 16571</t>
  </si>
  <si>
    <t>670 Laura Parkways Apt. 231;Parkchester, ME 36790</t>
  </si>
  <si>
    <t>14757 Felicia Square;West John, RI 47337</t>
  </si>
  <si>
    <t>08567 Lee Pass;Davidchester, MN 83737</t>
  </si>
  <si>
    <t>25348 Hill Wall;West Alison, IA 35595</t>
  </si>
  <si>
    <t>408 Deborah Prairie;North Oliviaberg, MN 08955</t>
  </si>
  <si>
    <t>PSC 1552, Box 9798;APO AA 37802</t>
  </si>
  <si>
    <t>5840 Erin Views Apt. 011;Bairdhaven, NY 79910</t>
  </si>
  <si>
    <t>Unit 7735 Box 5801;DPO AE 81970</t>
  </si>
  <si>
    <t>1754 Mark Curve;Cynthiatown, MS 77102</t>
  </si>
  <si>
    <t>731 Murray Overpass Apt. 059;East Heatherview, CO 59678</t>
  </si>
  <si>
    <t>53389 Jennifer Skyway;Avilastad, LA 73140</t>
  </si>
  <si>
    <t>813 Brown Grove;Garnerview, NV 61314</t>
  </si>
  <si>
    <t>601 Hall Mall Apt. 759;Wendyfort, WI 20882</t>
  </si>
  <si>
    <t>0468 Kristina River;East Francisco, NE 09468</t>
  </si>
  <si>
    <t>20825 Margaret Tunnel;Shepherdville, NV 41779</t>
  </si>
  <si>
    <t>USS James;FPO AP 60577</t>
  </si>
  <si>
    <t>4916 Shepard Spur;Reynoldsside, CO 76024</t>
  </si>
  <si>
    <t>24831 Amanda Light;Williamberg, MO 49897</t>
  </si>
  <si>
    <t>3063 Graham Curve Apt. 041;West Jesus, AL 83938</t>
  </si>
  <si>
    <t>166 Bernard Vista;Port Marcview, ND 22757</t>
  </si>
  <si>
    <t>742 Carolyn Flats;Smithborough, WY 14542</t>
  </si>
  <si>
    <t>USS Fitzpatrick;FPO AP 16001</t>
  </si>
  <si>
    <t>80498 Williams Drive Apt. 502;South Stephen, MD 13231</t>
  </si>
  <si>
    <t>034 Huff Route Suite 816;Melissaport, IL 80224</t>
  </si>
  <si>
    <t>55239 Alyssa Crescent;Burtonport, SD 48630</t>
  </si>
  <si>
    <t>0104 Gilmore Bridge;Malikchester, KS 64842</t>
  </si>
  <si>
    <t>8913 Rhonda Station Suite 331;Fuentesborough, MD 75385</t>
  </si>
  <si>
    <t>3273 Christine Knolls;Stevenchester, MT 98223</t>
  </si>
  <si>
    <t>5736 Chelsea Trafficway Suite 010;Lake Michael, CO 36080</t>
  </si>
  <si>
    <t>710 Proctor Hills Suite 502;Boydview, VA 63830</t>
  </si>
  <si>
    <t>1072 John Fort;Blackfort, KY 84794</t>
  </si>
  <si>
    <t>16688 Chambers Spring Apt. 519;Heatherbury, AR 92164</t>
  </si>
  <si>
    <t>86498 Lee Squares Suite 126;Lake Robertoport, HI 55335</t>
  </si>
  <si>
    <t>4919 Casey Point Apt. 180;Jacksonland, CT 44892</t>
  </si>
  <si>
    <t>804 Rubio Causeway;South Jessicastad, MS 45117</t>
  </si>
  <si>
    <t>6766 Kline Centers;New William, MN 18526</t>
  </si>
  <si>
    <t>5008 Zimmerman Oval Suite 153;Lanechester, WY 00859</t>
  </si>
  <si>
    <t>4953 Michele Key;Port Jeffrey, KS 67240</t>
  </si>
  <si>
    <t>676 Jeremy Corners;West Jasonberg, AL 35022</t>
  </si>
  <si>
    <t>2881 Morrison Square;New Sheliashire, CA 73369</t>
  </si>
  <si>
    <t>63548 Craig Estates;New Douglas, MS 68207</t>
  </si>
  <si>
    <t>51540 Mckay Crossroad Suite 430;Velezmouth, MT 51870</t>
  </si>
  <si>
    <t>8858 Jessica Cove Suite 091;Kellyborough, DC 87285</t>
  </si>
  <si>
    <t>6814 Matthew Glens Apt. 522;Dillonville, CA 98989</t>
  </si>
  <si>
    <t>35725 Williams Lock Apt. 018;Ramoshaven, KS 31656</t>
  </si>
  <si>
    <t>52159 Aaron Square Suite 155;Jacobborough, ME 52022</t>
  </si>
  <si>
    <t>6742 James Unions;East Jasmine, WA 15175</t>
  </si>
  <si>
    <t>560 Nicholas Key;Tranview, AK 98636</t>
  </si>
  <si>
    <t>90678 Roberts Dam Suite 868;Stephentown, WA 93251</t>
  </si>
  <si>
    <t>085 Stacey Fork Apt. 372;Phillipborough, NM 88538</t>
  </si>
  <si>
    <t>65447 Howell Valleys;Michaelside, MO 39529</t>
  </si>
  <si>
    <t>PSC 9161, Box 6201;APO AE 33109</t>
  </si>
  <si>
    <t>2811 Nicholas Coves Apt. 526;Grossfurt, GA 17654</t>
  </si>
  <si>
    <t>68314 Mary Lake Apt. 672;Danielville, CA 12201</t>
  </si>
  <si>
    <t>48509 Stephanie Centers;Audreyshire, NE 13625</t>
  </si>
  <si>
    <t>913 Maxwell Loop Suite 738;Alexisville, RI 70879</t>
  </si>
  <si>
    <t>7573 Elliott Divide;Josephville, FL 89293</t>
  </si>
  <si>
    <t>02349 Ferrell Square;Jennifermouth, WV 78894</t>
  </si>
  <si>
    <t>641 Lisa Court;Georgeshire, WI 84024</t>
  </si>
  <si>
    <t>17880 Jones Manor Suite 929;New Tara, MS 80419</t>
  </si>
  <si>
    <t>271 Karen Locks;Lake Jessica, TX 55636</t>
  </si>
  <si>
    <t>818 Andrews Underpass;North Elizabethmouth, OK 17454</t>
  </si>
  <si>
    <t>USNS Miller;FPO AP 52646</t>
  </si>
  <si>
    <t>3901 Jordan Common;North Marcville, SD 33374</t>
  </si>
  <si>
    <t>38955 Jessica Fort;West Jermaineland, AL 14698</t>
  </si>
  <si>
    <t>247 Klein Stravenue;East Desireeview, ID 19666</t>
  </si>
  <si>
    <t>17541 Alexander Cove Apt. 650;Lake Melissa, CA 94803</t>
  </si>
  <si>
    <t>97341 Mark Islands;Port Kennethtown, AK 64240</t>
  </si>
  <si>
    <t>87411 Booker Crescent;Saramouth, DE 20760</t>
  </si>
  <si>
    <t>69379 Cole Vista;Bonnieland, MA 26295</t>
  </si>
  <si>
    <t>98011 Noble Skyway Apt. 295;Batesside, ID 66306</t>
  </si>
  <si>
    <t>903 Cynthia Valley;Justinview, NC 67144</t>
  </si>
  <si>
    <t>93785 Kyle Village Apt. 228;Lake Michaelshire, CA 11340</t>
  </si>
  <si>
    <t>582 Luna Terrace Apt. 395;Cookmouth, MI 30690</t>
  </si>
  <si>
    <t>484 Garcia Ridge;New Brianchester, CT 08067</t>
  </si>
  <si>
    <t>610 Brandon Burg Suite 544;South Richardstad, AZ 56522</t>
  </si>
  <si>
    <t>8566 Ana Islands Apt. 193;Hollowayview, NE 17467</t>
  </si>
  <si>
    <t>5894 Kaiser Isle Apt. 500;East Ericchester, CA 79745</t>
  </si>
  <si>
    <t>02668 Mccann Plain Apt. 193;Nicholaschester, MI 46176</t>
  </si>
  <si>
    <t>012 Dawn Club Apt. 201;Melissaport, UT 67478</t>
  </si>
  <si>
    <t>78587 Jerry Track Suite 296;South Crystalmouth, OR 38112</t>
  </si>
  <si>
    <t>97700 Wheeler Hollow Suite 736;West Raymondborough, WI 48863</t>
  </si>
  <si>
    <t>014 Joseph Lodge;Davistown, VA 22797</t>
  </si>
  <si>
    <t>3931 Day Green;Andersonside, TN 69753</t>
  </si>
  <si>
    <t>2332 Brown Track Suite 105;Andersonfurt, AR 14327</t>
  </si>
  <si>
    <t>USS Pena;FPO AP 55139</t>
  </si>
  <si>
    <t>52244 Evans Island;North Darren, MT 46565</t>
  </si>
  <si>
    <t>159 Cheyenne Islands;Allisonburgh, OH 72828</t>
  </si>
  <si>
    <t>82590 Johnny Islands Suite 759;Russellshire, MA 14479</t>
  </si>
  <si>
    <t>76211 Susan Dam Suite 322;West Scott, KY 40705</t>
  </si>
  <si>
    <t>447 Molly Common;Wallaceburgh, GA 29967</t>
  </si>
  <si>
    <t>054 Riggs Expressway Apt. 791;South Darrell, WY 73407</t>
  </si>
  <si>
    <t>2068 Emily Extensions Apt. 076;South April, WV 51401</t>
  </si>
  <si>
    <t>6404 Davidson Union Suite 367;Port Donald, CA 82426</t>
  </si>
  <si>
    <t>2398 Hunter Extension;Dennishaven, MT 46651</t>
  </si>
  <si>
    <t>710 Thomas Key;Danielfurt, AZ 93008</t>
  </si>
  <si>
    <t>498 Darlene Lights Suite 142;Joshuatown, ID 67336</t>
  </si>
  <si>
    <t>1724 Sparks Cape Suite 634;Wallaceshire, RI 24228</t>
  </si>
  <si>
    <t>4797 Duran Freeway;North Brittanyfort, WI 98161</t>
  </si>
  <si>
    <t>9621 Miller Lane Apt. 296;North Janetside, CA 72446</t>
  </si>
  <si>
    <t>988 Jeremy Extension Suite 068;Aliview, VA 25007</t>
  </si>
  <si>
    <t>7876 Flowers Oval;Wintersfort, OR 07984</t>
  </si>
  <si>
    <t>3598 Pugh Club Suite 282;Cruzborough, OR 72427</t>
  </si>
  <si>
    <t>57554 Stewart Fords;New Yvetteburgh, MT 19993</t>
  </si>
  <si>
    <t>6751 Harris Rest Apt. 002;Hannahberg, VT 75843</t>
  </si>
  <si>
    <t>6411 Sloan Tunnel;Mitchellborough, MN 60312</t>
  </si>
  <si>
    <t>PSC 2382, Box 9501;APO AE 40008</t>
  </si>
  <si>
    <t>9129 Hughes Land;Davisberg, LA 20503</t>
  </si>
  <si>
    <t>990 Sandoval Junctions Apt. 327;North Samuel, NY 97805</t>
  </si>
  <si>
    <t>735 Sandra Stream;New Danachester, LA 57270</t>
  </si>
  <si>
    <t>55096 Tran Shore;Crawfordhaven, NJ 56245</t>
  </si>
  <si>
    <t>981 Patel Estates Apt. 214;Kennedytown, PA 83344</t>
  </si>
  <si>
    <t>85895 Thomas Camp Suite 743;Nunezville, MS 39535</t>
  </si>
  <si>
    <t>79230 Pena Drive;Gregorymouth, MT 58983</t>
  </si>
  <si>
    <t>759 Michael Pine Apt. 666;Ramosside, MI 23466</t>
  </si>
  <si>
    <t>PSC 2974, Box 1225;APO AA 48567</t>
  </si>
  <si>
    <t>601 Dean Gateway Apt. 398;Jonesside, AL 43880</t>
  </si>
  <si>
    <t>689 Stokes Springs Suite 956;Marymouth, AZ 16598</t>
  </si>
  <si>
    <t>8595 Norris Curve Apt. 714;Lake Jonton, NJ 65212</t>
  </si>
  <si>
    <t>8945 Martinez Plaza Suite 737;Turnerborough, WY 78781</t>
  </si>
  <si>
    <t>8810 Justin Cove Apt. 411;Harrismouth, MT 38811</t>
  </si>
  <si>
    <t>89456 Karen Club Apt. 594;Lake George, MN 05474</t>
  </si>
  <si>
    <t>USNS Thomas;FPO AA 82012</t>
  </si>
  <si>
    <t>84763 Mary Shoals Apt. 080;West Sandy, MI 02447</t>
  </si>
  <si>
    <t>5044 Robinson Plains Apt. 930;North Davidhaven, MD 41736</t>
  </si>
  <si>
    <t>USS Bennett;FPO AE 85887</t>
  </si>
  <si>
    <t>51689 Jeffrey Mills;Markberg, NH 17332</t>
  </si>
  <si>
    <t>70331 Baldwin Rue Suite 625;East Erinton, WA 60808</t>
  </si>
  <si>
    <t>290 Sullivan Isle Apt. 216;East Carlstad, KY 66470</t>
  </si>
  <si>
    <t>USNS Long;FPO AP 20723</t>
  </si>
  <si>
    <t>84828 Bennett Locks Suite 799;Payneshire, CA 91139</t>
  </si>
  <si>
    <t>2821 Jones Fords;Fletcherport, NC 27881</t>
  </si>
  <si>
    <t>USNV Harris;FPO AA 85941</t>
  </si>
  <si>
    <t>759 Tanner Stravenue;Emilymouth, NY 89152</t>
  </si>
  <si>
    <t>3641 Mcguire Greens;West Bryanshire, OR 03859</t>
  </si>
  <si>
    <t>861 Wood Roads;West Carol, HI 31045</t>
  </si>
  <si>
    <t>81726 Barbara Glens;Johnstad, SC 81112</t>
  </si>
  <si>
    <t>31227 Matthew Locks;Hawkinsborough, AK 01941</t>
  </si>
  <si>
    <t>86588 Walton Prairie;Port Aaron, WY 20998</t>
  </si>
  <si>
    <t>942 Bethany Haven;Emilymouth, MI 66071</t>
  </si>
  <si>
    <t>867 Jennifer Summit;Lake Taylorchester, TX 53504</t>
  </si>
  <si>
    <t>3649 Judy Drives;West Michael, IN 38589</t>
  </si>
  <si>
    <t>934 Bill Crescent Apt. 681;Lake Amy, MI 81965</t>
  </si>
  <si>
    <t>6506 Elizabeth Inlet Apt. 619;Justinville, TN 90831</t>
  </si>
  <si>
    <t>PSC 0642, Box 7034;APO AP 64986</t>
  </si>
  <si>
    <t>5892 Quinn Row Apt. 713;Stephaniefurt, HI 46691</t>
  </si>
  <si>
    <t>3988 Curry Pine;New Adrienne, DC 47900</t>
  </si>
  <si>
    <t>Unit 3691 Box 5270;DPO AE 92006</t>
  </si>
  <si>
    <t>PSC 8141, Box 0128;APO AA 72696</t>
  </si>
  <si>
    <t>984 Morrison Freeway Apt. 540;Tarabury, HI 77832</t>
  </si>
  <si>
    <t>9174 Gonzalez Greens Suite 525;West Joshua, NE 21257</t>
  </si>
  <si>
    <t>460 Young Flat Suite 937;Kevinhaven, MS 58038</t>
  </si>
  <si>
    <t>USNV Mitchell;FPO AE 81470</t>
  </si>
  <si>
    <t>481 Zhang Curve Suite 506;Bradfordville, CO 33333</t>
  </si>
  <si>
    <t>33461 John Run;Port Jasonville, MN 59759</t>
  </si>
  <si>
    <t>7756 Ward Lodge Apt. 412;Gomezchester, MN 73422</t>
  </si>
  <si>
    <t>71339 Hill Crescent;Carterfurt, CT 69883</t>
  </si>
  <si>
    <t>997 Moore Pines Apt. 451;East George, MA 42538</t>
  </si>
  <si>
    <t>PSC 0599, Box 7444;APO AA 01098</t>
  </si>
  <si>
    <t>7537 Megan Roads;New Nicoleburgh, IL 63654</t>
  </si>
  <si>
    <t>1666 Brown Summit;West Katiechester, MA 06726</t>
  </si>
  <si>
    <t>Unit 0820 Box 1323;DPO AE 49310</t>
  </si>
  <si>
    <t>65281 Ramos Key;New Michael, NJ 02839</t>
  </si>
  <si>
    <t>Unit 7881 Box 6026;DPO AE 71881</t>
  </si>
  <si>
    <t>USNV Baxter;FPO AP 53662</t>
  </si>
  <si>
    <t>873 Burns Course;North Martha, CA 77239</t>
  </si>
  <si>
    <t>034 Ross Avenue Apt. 368;Harrisshire, FL 79161</t>
  </si>
  <si>
    <t>1805 Weaver Lights Apt. 287;South Donaldberg, MD 25533</t>
  </si>
  <si>
    <t>792 Mark Branch;Lake Megan, TN 49005</t>
  </si>
  <si>
    <t>315 Murphy Throughway Suite 958;Davidhaven, MS 76101</t>
  </si>
  <si>
    <t>934 Madison Plaza Suite 376;West Chelsea, ME 94863</t>
  </si>
  <si>
    <t>93923 Green Circles Apt. 402;South Robertview, LA 67372</t>
  </si>
  <si>
    <t>8614 William Mount;Thomasside, SC 65780</t>
  </si>
  <si>
    <t>043 Edward Branch;Stevenchester, KY 43251</t>
  </si>
  <si>
    <t>33260 Hall Harbors Apt. 756;South Robertchester, UT 71977</t>
  </si>
  <si>
    <t>473 Brian View;Port Matthewhaven, ID 59381</t>
  </si>
  <si>
    <t>29136 Sandra Shores Apt. 521;New Destiny, ME 06072</t>
  </si>
  <si>
    <t>29600 Gina Union;North Glenn, AR 50568</t>
  </si>
  <si>
    <t>2391 Salazar Viaduct Apt. 833;Johnsonfort, SC 61613</t>
  </si>
  <si>
    <t>75507 Brandon Canyon Apt. 953;Alexanderville, AZ 32311</t>
  </si>
  <si>
    <t>PSC 4093, Box 6849;APO AE 18923</t>
  </si>
  <si>
    <t>582 Diaz Brooks;Maryburgh, PA 77039</t>
  </si>
  <si>
    <t>0376 Roberson Causeway Apt. 606;South Patrickfort, AL 11860</t>
  </si>
  <si>
    <t>36069 Arnold Keys;Austinchester, PA 25477</t>
  </si>
  <si>
    <t>2255 Cook Prairie Suite 051;Toddville, PA 79254</t>
  </si>
  <si>
    <t>2582 Avila Drive Suite 393;Andersonside, ID 84250</t>
  </si>
  <si>
    <t>2608 Bailey Inlet;Lake Vanessaburgh, MD 54189</t>
  </si>
  <si>
    <t>7137 Samantha Parkways Apt. 250;Katherineside, PA 47128</t>
  </si>
  <si>
    <t>65791 Monica Key Apt. 011;Stewartfort, CO 73538</t>
  </si>
  <si>
    <t>935 Gay Island;Stevenfort, VA 48447</t>
  </si>
  <si>
    <t>USNV Rodriguez;FPO AE 39086</t>
  </si>
  <si>
    <t>79681 Carlos Squares;Sheriton, ME 18376</t>
  </si>
  <si>
    <t>Unit 9233 Box 6122;DPO AE 03270</t>
  </si>
  <si>
    <t>46142 Adrian Greens Suite 747;West Anthony, CT 82337</t>
  </si>
  <si>
    <t>33477 Michelle Shore;Port Lisa, SD 02735</t>
  </si>
  <si>
    <t>6319 Jackson Rapid Apt. 846;Jimenezview, PA 17052</t>
  </si>
  <si>
    <t>374 Katherine Trace;Howardfurt, IN 80309</t>
  </si>
  <si>
    <t>8327 Prince Trace Suite 786;Lawsonshire, AL 11143</t>
  </si>
  <si>
    <t>1331 Heather Greens Suite 228;South Billyborough, ME 90060</t>
  </si>
  <si>
    <t>10350 Elizabeth Garden Suite 648;Williamstown, OK 35170</t>
  </si>
  <si>
    <t>824 Sheena Park;West Gregory, MI 57149</t>
  </si>
  <si>
    <t>USS Chen;FPO AP 08066</t>
  </si>
  <si>
    <t>Unit 0244 Box 6835;DPO AP 53958</t>
  </si>
  <si>
    <t>2483 Robert Orchard Suite 653;West Carlatown, MD 34618</t>
  </si>
  <si>
    <t>46935 Clark Trail Suite 378;New David, WI 42059</t>
  </si>
  <si>
    <t>1600 Patterson Estates Apt. 998;Robinsonmouth, AK 84076</t>
  </si>
  <si>
    <t>843 Justin Prairie;Sarahfurt, NM 90086</t>
  </si>
  <si>
    <t>6057 Amber Avenue Suite 563;Weisschester, IN 46578</t>
  </si>
  <si>
    <t>5318 William Mall;North Nancymouth, PA 81446</t>
  </si>
  <si>
    <t>75793 Chang Vista Suite 320;Hallmouth, WV 23227</t>
  </si>
  <si>
    <t>1851 Williams Course Apt. 335;Bethhaven, NV 48747</t>
  </si>
  <si>
    <t>01206 Ashley Drive;Hallborough, ID 86753</t>
  </si>
  <si>
    <t>6262 Lin Gateway;South Kennethmouth, NH 45082</t>
  </si>
  <si>
    <t>04917 Jeremy Hollow;North Brianside, TN 11296</t>
  </si>
  <si>
    <t>231 Lopez Keys;New Kevin, ID 66291</t>
  </si>
  <si>
    <t>52015 Aaron Forges Apt. 213;North Keithburgh, DE 20507</t>
  </si>
  <si>
    <t>USCGC Burns;FPO AE 90958</t>
  </si>
  <si>
    <t>412 Lawrence Fields Apt. 637;Holmesfurt, DC 06455</t>
  </si>
  <si>
    <t>303 Smith Mews Suite 596;Deborahstad, SD 76570</t>
  </si>
  <si>
    <t>45500 Terrell Square;Cherylville, IL 18091</t>
  </si>
  <si>
    <t>Unit 8832 Box 1563;DPO AE 70428</t>
  </si>
  <si>
    <t>57887 Jones Causeway Apt. 740;Hillbury, MS 32040</t>
  </si>
  <si>
    <t>7154 Branch Knoll Suite 663;Stephanieville, CT 10198</t>
  </si>
  <si>
    <t>017 Timothy Prairie Suite 755;Myersburgh, IN 55629</t>
  </si>
  <si>
    <t>Unit 4371 Box 9582;DPO AE 31412</t>
  </si>
  <si>
    <t>0220 Mackenzie Radial;Meganberg, NJ 58229</t>
  </si>
  <si>
    <t>6421 Larry Ridges Apt. 359;Kingfort, NM 32784</t>
  </si>
  <si>
    <t>438 Sanders Underpass;Natashaborough, ND 24253</t>
  </si>
  <si>
    <t>PSC 0509, Box 8732;APO AA 84760</t>
  </si>
  <si>
    <t>6886 Julia Stravenue;Toddville, NY 54513</t>
  </si>
  <si>
    <t>3694 Smith Corners;Victoriaburgh, AK 15854</t>
  </si>
  <si>
    <t>4968 Joseph Brook;North Jill, CT 51779</t>
  </si>
  <si>
    <t>66628 Ryan Light;Nicholsonburgh, IN 10586</t>
  </si>
  <si>
    <t>3785 Lonnie Crossing;Jackfurt, MD 26123</t>
  </si>
  <si>
    <t>3114 Moreno Junctions Suite 827;Chambersshire, IA 19164</t>
  </si>
  <si>
    <t>33356 Joseph Dam;Bakertown, KY 98201</t>
  </si>
  <si>
    <t>USNV Pittman;FPO AP 24582</t>
  </si>
  <si>
    <t>912 Adam Valley;Harrisshire, SC 43723</t>
  </si>
  <si>
    <t>775 John Land Suite 287;Port Courtneystad, NC 24405</t>
  </si>
  <si>
    <t>25728 Jill Viaduct;West Tammy, KS 11778</t>
  </si>
  <si>
    <t>24056 Barbara Plain;Arroyomouth, AL 60112</t>
  </si>
  <si>
    <t>4426 Diana Knolls Apt. 139;Port Kyliefort, KY 56986</t>
  </si>
  <si>
    <t>Unit 5621 Box 6773;DPO AA 55533</t>
  </si>
  <si>
    <t>6751 Wade Viaduct;Angelaburgh, DE 96115</t>
  </si>
  <si>
    <t>86215 Timothy Roads;Haroldmouth, NY 77331</t>
  </si>
  <si>
    <t>61741 Justin Plaza Suite 419;Lake Eric, TN 76430</t>
  </si>
  <si>
    <t>970 Fernandez Forks;North Brettstad, AZ 80743</t>
  </si>
  <si>
    <t>07608 Gonzalez Prairie;Port Jeffshire, OR 93180</t>
  </si>
  <si>
    <t>702 Thomas Ferry Suite 395;New Melindashire, AL 96234</t>
  </si>
  <si>
    <t>55277 Amanda Locks;Timothyport, FL 89676</t>
  </si>
  <si>
    <t>1652 Linda Garden;Nunezberg, VT 47163</t>
  </si>
  <si>
    <t>26644 Joseph Parkway;Toddfurt, AR 57271</t>
  </si>
  <si>
    <t>70821 Michael Fords;South Kim, ME 96679</t>
  </si>
  <si>
    <t>81848 Kimberly Port Apt. 349;Ashleybury, NH 55674</t>
  </si>
  <si>
    <t>681 Kelley Flat Suite 709;Ryanstad, MD 29660</t>
  </si>
  <si>
    <t>42867 Russell Branch Apt. 992;East Natalie, AR 50461</t>
  </si>
  <si>
    <t>426 Levi Crossing;Reynoldsshire, HI 75434</t>
  </si>
  <si>
    <t>3576 Tyler Ferry;East Madison, WV 32163</t>
  </si>
  <si>
    <t>724 Stafford Freeway Apt. 283;East Lori, ID 90525</t>
  </si>
  <si>
    <t>Unit 1373 Box 1647;DPO AA 67121</t>
  </si>
  <si>
    <t>25179 Christopher Estate;Lake Stephanieberg, TX 65281</t>
  </si>
  <si>
    <t>1209 Holt Ramp;North Kylieview, MA 42051</t>
  </si>
  <si>
    <t>62327 Prince Gardens Suite 933;South Kenneth, ND 62743</t>
  </si>
  <si>
    <t>41929 Jonathan Wells;Port Kathrynburgh, CO 95375</t>
  </si>
  <si>
    <t>872 Michael Highway Suite 088;Maryfort, KS 25623</t>
  </si>
  <si>
    <t>68946 Bowen Canyon Apt. 461;Whiteton, SD 68493</t>
  </si>
  <si>
    <t>2030 Contreras Port Apt. 484;Lake Daniel, WI 71679</t>
  </si>
  <si>
    <t>541 Lloyd Manor Apt. 744;Jamiemouth, TN 85204</t>
  </si>
  <si>
    <t>USS Orr;FPO AE 41435</t>
  </si>
  <si>
    <t>727 Graves Tunnel Suite 479;Ronaldhaven, ND 58227</t>
  </si>
  <si>
    <t>895 Karen Common Apt. 531;East Jennifermouth, RI 47216</t>
  </si>
  <si>
    <t>526 Alejandra Islands;Lisabury, AL 25008</t>
  </si>
  <si>
    <t>Unit 5521 Box 2218;DPO AA 79203</t>
  </si>
  <si>
    <t>49691 Brown Mountains Apt. 230;Markburgh, OR 24819</t>
  </si>
  <si>
    <t>11915 Powers Junctions Suite 599;Cunninghamville, MA 68369</t>
  </si>
  <si>
    <t>1863 John Square;West Juanchester, MA 75712</t>
  </si>
  <si>
    <t>84813 Mccall Cove Suite 798;North Connor, PA 01607</t>
  </si>
  <si>
    <t>09552 Davis Port;New Georgehaven, OR 92575</t>
  </si>
  <si>
    <t>65979 Munoz Villages;North Kevinmouth, ME 41013</t>
  </si>
  <si>
    <t>Unit 6361 Box 3553;DPO AA 83473</t>
  </si>
  <si>
    <t>28449 Dillon Lakes;Lake Masonton, VA 50050</t>
  </si>
  <si>
    <t>4570 Sanchez Mountains;South Tonyview, TN 01625</t>
  </si>
  <si>
    <t>2121 Cynthia Fords Apt. 340;New Kevin, MT 57216</t>
  </si>
  <si>
    <t>18514 Tiffany Hollow;Cunninghamhaven, IL 91559</t>
  </si>
  <si>
    <t>9595 Sara Well Apt. 868;Bonnieton, IN 29272</t>
  </si>
  <si>
    <t>941 Kane Plains Suite 722;Castillochester, VA 18104</t>
  </si>
  <si>
    <t>413 Cameron Turnpike Suite 778;Leonardhaven, MD 33329</t>
  </si>
  <si>
    <t>2425 Stacey Corner Apt. 874;East Deborahberg, VA 02728</t>
  </si>
  <si>
    <t>08300 Derek Viaduct;Berryburgh, UT 08992</t>
  </si>
  <si>
    <t>4705 Mitchell Locks;East Timothyport, SD 61758</t>
  </si>
  <si>
    <t>07976 Dylan Estate;Josephfort, NH 62041</t>
  </si>
  <si>
    <t>8440 Patel Run Suite 882;Bradleyhaven, TN 43272</t>
  </si>
  <si>
    <t>2412 Ryan Key Apt. 579;Alyssachester, MS 41229</t>
  </si>
  <si>
    <t>82791 Eric Rest;Pruittshire, WY 52134</t>
  </si>
  <si>
    <t>8474 Brent Drive Apt. 460;South Joshua, AZ 97017</t>
  </si>
  <si>
    <t>1848 Christopher Lakes;Delgadoberg, ME 88505</t>
  </si>
  <si>
    <t>373 Wong Keys Suite 538;Russellfort, CT 29974</t>
  </si>
  <si>
    <t>0620 Chase Branch Apt. 262;Millermouth, LA 57396</t>
  </si>
  <si>
    <t>0618 Kelly Place;Diazstad, DC 54947</t>
  </si>
  <si>
    <t>6295 Eileen Plains;North Evan, MA 82706</t>
  </si>
  <si>
    <t>1016 Michelle Ways;North Charlesstad, WI 56274</t>
  </si>
  <si>
    <t>764 Bishop Circle;West Staceytown, NC 63710</t>
  </si>
  <si>
    <t>920 Antonio Brook;Wongmouth, ME 61751</t>
  </si>
  <si>
    <t>68722 Jason Ridge;Lake Jennifer, OK 64014</t>
  </si>
  <si>
    <t>845 Jones Trace;Melanieside, CO 51766</t>
  </si>
  <si>
    <t>017 Nelson Manor;Benderhaven, WV 26065</t>
  </si>
  <si>
    <t>53506 Thompson Mill;Scottstad, CT 12963</t>
  </si>
  <si>
    <t>150 Fritz Estates;South Jonland, WY 74531</t>
  </si>
  <si>
    <t>Unit 1879 Box 6782;DPO AA 79509</t>
  </si>
  <si>
    <t>6715 Robin Meadows Suite 868;New Susanmouth, VA 86659</t>
  </si>
  <si>
    <t>265 Watson Gardens Suite 881;Port Michaelland, CO 49861</t>
  </si>
  <si>
    <t>119 Michelle Prairie Suite 501;Port Joshuaview, LA 40189</t>
  </si>
  <si>
    <t>34304 Parks Garden;Navarrohaven, MI 88497</t>
  </si>
  <si>
    <t>1010 Miller Pass;West Erikborough, AL 31422</t>
  </si>
  <si>
    <t>57674 Kimberly Skyway Apt. 462;Mccartychester, ND 07447</t>
  </si>
  <si>
    <t>92849 Wagner Cliffs Suite 983;Bryantfurt, ID 98475</t>
  </si>
  <si>
    <t>81586 John Isle Suite 677;North Crystalmouth, NH 60030</t>
  </si>
  <si>
    <t>79939 Andrews Key Suite 807;Helenfurt, MD 24951</t>
  </si>
  <si>
    <t>2670 Douglas Forks Suite 862;Lake Elizabethville, MN 90441</t>
  </si>
  <si>
    <t>44157 Charles Crest Apt. 716;Lake Malloryland, NJ 42721</t>
  </si>
  <si>
    <t>23629 Adam Roads Suite 909;New Heatherberg, NM 84933</t>
  </si>
  <si>
    <t>621 Duane Drives;Katherineview, LA 40978</t>
  </si>
  <si>
    <t>3330 Garcia Fords;New Brandonton, FL 67785</t>
  </si>
  <si>
    <t>79994 Amy Station Suite 544;Barrerafurt, GA 65472</t>
  </si>
  <si>
    <t>4918 Sparks Trail;Danielberg, MI 19247</t>
  </si>
  <si>
    <t>99917 Peterson Mountain;Castilloside, RI 16323</t>
  </si>
  <si>
    <t>88092 Wesley Pike;East John, WA 56085</t>
  </si>
  <si>
    <t>56571 Clay Crescent;South Sarah, MA 83868</t>
  </si>
  <si>
    <t>663 Garcia Junction;Jasonview, NC 64377</t>
  </si>
  <si>
    <t>242 Johnson Courts Apt. 221;Laurenmouth, IL 26126</t>
  </si>
  <si>
    <t>026 Joseph Freeway Suite 551;Melissaview, MI 67052</t>
  </si>
  <si>
    <t>0450 Jennifer Branch Apt. 131;Wallacemouth, SD 82246</t>
  </si>
  <si>
    <t>5924 Clark Spring;North Jennifer, NM 82471</t>
  </si>
  <si>
    <t>PSC 6015, Box 3152;APO AP 35240</t>
  </si>
  <si>
    <t>068 Matthew Shoal;Jennifermouth, WI 06833</t>
  </si>
  <si>
    <t>6769 Torres Turnpike;East Robin, WY 18246</t>
  </si>
  <si>
    <t>6049 Perez Circles;Harrisonview, SD 65018</t>
  </si>
  <si>
    <t>6313 Brendan Manors Apt. 380;Hesston, DC 40375</t>
  </si>
  <si>
    <t>3163 Chavez Pines;North David, WV 14115</t>
  </si>
  <si>
    <t>00214 Coleman Trace;East Christopher, MT 37052</t>
  </si>
  <si>
    <t>0140 Payne Views Suite 018;Ortegaville, IL 12311</t>
  </si>
  <si>
    <t>35728 James Shores Apt. 959;Wyatttown, NJ 86020</t>
  </si>
  <si>
    <t>59579 Mario Plain Suite 431;South Rachael, DE 26573</t>
  </si>
  <si>
    <t>22588 Ashley Locks;Romanmouth, FL 06137</t>
  </si>
  <si>
    <t>224 Julie Plains;New Mary, GA 28161</t>
  </si>
  <si>
    <t>385 Chambers Squares;Port Kimberly, WV 84230</t>
  </si>
  <si>
    <t>44383 Sheri Knoll;South Dominic, OR 76218</t>
  </si>
  <si>
    <t>45058 Amber Place Apt. 287;South Lisa, NC 44022</t>
  </si>
  <si>
    <t>216 Scott Underpass;Port Davidbury, RI 99331</t>
  </si>
  <si>
    <t>64938 Victoria Street;New Eric, TN 85141</t>
  </si>
  <si>
    <t>232 Nicholas Turnpike;Port Peterport, LA 54262</t>
  </si>
  <si>
    <t>78338 Joshua Via;Berrymouth, ND 67025</t>
  </si>
  <si>
    <t>46234 Clark Lakes Apt. 337;Paulstad, IN 73575</t>
  </si>
  <si>
    <t>03724 Nancy Circle Suite 380;West Sarah, MD 08066</t>
  </si>
  <si>
    <t>Unit 3623 Box 1170;DPO AA 22261</t>
  </si>
  <si>
    <t>76360 Kenneth Mission Apt. 336;Kennethville, NM 95016</t>
  </si>
  <si>
    <t>95647 Jacqueline Island Apt. 596;New Shannon, FL 81850</t>
  </si>
  <si>
    <t>4231 Scott Point;Terranceburgh, AR 62118</t>
  </si>
  <si>
    <t>98421 Jennifer Fords;Allenfurt, IA 67848</t>
  </si>
  <si>
    <t>4475 Anita Extension;North Jaymouth, MD 31846</t>
  </si>
  <si>
    <t>073 Terry Plaza;Christopherville, SD 05895</t>
  </si>
  <si>
    <t>055 Daniel Haven Suite 116;Alvarezshire, NH 78049</t>
  </si>
  <si>
    <t>3370 Danielle Ville Apt. 994;Makaylaport, NE 31106</t>
  </si>
  <si>
    <t>074 Brittney Hollow;Gardnerhaven, MO 21315</t>
  </si>
  <si>
    <t>26911 Lydia Mountain Apt. 020;Adamberg, ID 59350</t>
  </si>
  <si>
    <t>480 Beth Island Apt. 335;Phillipside, HI 21851</t>
  </si>
  <si>
    <t>027 Michael Place Apt. 773;Warrenport, TN 53543</t>
  </si>
  <si>
    <t>81728 Martin Junction;West Justin, FL 20388</t>
  </si>
  <si>
    <t>2803 Christina Loaf;Hunterhaven, MN 04941</t>
  </si>
  <si>
    <t>365 Garrison Square;Hunterfurt, NJ 65010</t>
  </si>
  <si>
    <t>074 Todd Creek;Diazchester, OR 79622</t>
  </si>
  <si>
    <t>USS Randall;FPO AE 34792</t>
  </si>
  <si>
    <t>548 Jeremy Shoals;Robinsonville, WA 37058</t>
  </si>
  <si>
    <t>2543 Harrison Turnpike;Maxwellberg, NC 72310</t>
  </si>
  <si>
    <t>52607 Reynolds Greens Apt. 219;North Chloefort, AL 76860</t>
  </si>
  <si>
    <t>USCGC Ramirez;FPO AP 30368</t>
  </si>
  <si>
    <t>9056 Gibson Tunnel;New Jason, CT 83497</t>
  </si>
  <si>
    <t>USS Hall;FPO AP 67506</t>
  </si>
  <si>
    <t>312 Eric Forks;West Kristinberg, MT 57427</t>
  </si>
  <si>
    <t>005 Joel Groves Apt. 587;Stephaniefort, MO 62444</t>
  </si>
  <si>
    <t>917 Molina Tunnel Suite 259;South Brianbury, AR 15884</t>
  </si>
  <si>
    <t>189 Stafford Parks;Stevenville, IL 85252</t>
  </si>
  <si>
    <t>4214 Phillips Plaza;Lake Chelsea, CT 56575</t>
  </si>
  <si>
    <t>847 Michael Mountain Apt. 316;Samuelton, TX 57937</t>
  </si>
  <si>
    <t>47859 Connie Mountains Apt. 322;Lake Karenfurt, VA 70781</t>
  </si>
  <si>
    <t>43249 Brianna Manors;Robertsview, MO 31127</t>
  </si>
  <si>
    <t>761 Madison Mill;Brownmouth, LA 46767</t>
  </si>
  <si>
    <t>9329 Palmer Causeway;Williamsside, AZ 27183</t>
  </si>
  <si>
    <t>39698 Wallace Knoll Apt. 092;Lake Susanmouth, KS 35716</t>
  </si>
  <si>
    <t>199 Hawkins Radial;New Eddie, MD 94457</t>
  </si>
  <si>
    <t>1799 Jordan River Suite 996;Taramouth, VA 11216</t>
  </si>
  <si>
    <t>158 Jose Terrace;Emmaland, OR 97366</t>
  </si>
  <si>
    <t>9590 Benjamin Roads Apt. 393;North Andrebury, UT 52003</t>
  </si>
  <si>
    <t>70360 Reginald Lodge Suite 939;South Robertport, LA 04251</t>
  </si>
  <si>
    <t>0723 Mason Club Suite 633;Thomasfort, FL 35630</t>
  </si>
  <si>
    <t>2971 Mccarty Rapid;East Jonathantown, MN 11208</t>
  </si>
  <si>
    <t>30942 Matthew Station Apt. 666;Michaelton, AK 46841</t>
  </si>
  <si>
    <t>36492 James Streets;West Seanbury, CT 64639</t>
  </si>
  <si>
    <t>Unit 7816 Box 5014;DPO AE 18396</t>
  </si>
  <si>
    <t>1489 Carolyn Ville;Millermouth, MA 14930</t>
  </si>
  <si>
    <t>88880 Melanie Extension Apt. 266;Schmidthaven, ME 81003</t>
  </si>
  <si>
    <t>5319 Burns Lakes Suite 065;West Jodiburgh, ID 30964</t>
  </si>
  <si>
    <t>813 Brian Route Apt. 754;Teresaberg, MA 71928</t>
  </si>
  <si>
    <t>881 Jason Mall Apt. 056;West Emily, KY 79746</t>
  </si>
  <si>
    <t>4865 Michael Tunnel;New Jacobburgh, SD 35785</t>
  </si>
  <si>
    <t>94855 Bowman Crossing;Lake Jennifer, MS 83387</t>
  </si>
  <si>
    <t>748 Ryan Underpass Suite 802;Michaelhaven, TN 64094</t>
  </si>
  <si>
    <t>84403 Kimberly Mountain;East Elizabethland, AR 27414</t>
  </si>
  <si>
    <t>76377 Timothy Springs Apt. 689;Powellland, OR 60832</t>
  </si>
  <si>
    <t>5473 Rodriguez Street;Hughesfurt, IL 38467</t>
  </si>
  <si>
    <t>3944 Cox Corners Apt. 040;Lake James, MT 54354</t>
  </si>
  <si>
    <t>66543 Jones Camp;Freemantown, NE 51251</t>
  </si>
  <si>
    <t>7613 Chandler Lane;New Danielle, KY 07510</t>
  </si>
  <si>
    <t>880 Robert Field;South Matthewmouth, WA 09840</t>
  </si>
  <si>
    <t>78344 David Shore;West Danielfurt, WV 16128</t>
  </si>
  <si>
    <t>8394 Campbell Street Apt. 655;Port Kennethmouth, NJ 94230</t>
  </si>
  <si>
    <t>424 Bolton Place Suite 715;New Jeffrey, CT 30979</t>
  </si>
  <si>
    <t>4490 Norris Village Apt. 314;Chelseatown, UT 92334</t>
  </si>
  <si>
    <t>4412 Nicole Parkway;Loganview, ND 81495</t>
  </si>
  <si>
    <t>512 Michael Islands Suite 770;West Shelly, SD 15500</t>
  </si>
  <si>
    <t>1742 Jacobs Skyway Apt. 258;East Ryanmouth, MD 25822</t>
  </si>
  <si>
    <t>28075 Chen Corner Suite 342;Huynhshire, MI 97511</t>
  </si>
  <si>
    <t>46418 Ross Hill;South Drewville, FL 44561</t>
  </si>
  <si>
    <t>73797 Carl Cliffs Suite 975;Tiffanyport, MS 65385</t>
  </si>
  <si>
    <t>8094 Werner Flat;Tannerport, KY 24911</t>
  </si>
  <si>
    <t>442 Thompson Pass Suite 376;Vincentland, OK 83814</t>
  </si>
  <si>
    <t>8543 Weber Isle;Taylorport, NC 62556</t>
  </si>
  <si>
    <t>33624 Meza Ford;Port Robert, SC 62738</t>
  </si>
  <si>
    <t>8585 Elizabeth Spring;Ingramstad, NM 23693</t>
  </si>
  <si>
    <t>853 Lori Plaza Apt. 836;Lake Kevin, NY 18351</t>
  </si>
  <si>
    <t>5880 Walter Fort Suite 429;Johnstonchester, MO 33020</t>
  </si>
  <si>
    <t>Unit 7972 Box 1208;DPO AA 91354</t>
  </si>
  <si>
    <t>3063 Tina Mews Suite 325;Port Lisa, NE 21682</t>
  </si>
  <si>
    <t>2392 Perez Wall;Chapmanborough, CO 29949</t>
  </si>
  <si>
    <t>70944 Thornton Gateway Suite 407;Kleinberg, SD 74767</t>
  </si>
  <si>
    <t>476 Fletcher Curve;New Kevin, GA 29019</t>
  </si>
  <si>
    <t>59349 Taylor Orchard;North Steven, MN 42784</t>
  </si>
  <si>
    <t>196 Morse Corners Apt. 067;Wrightburgh, IN 70821</t>
  </si>
  <si>
    <t>69114 Evans Key Apt. 646;Arielborough, NE 09145</t>
  </si>
  <si>
    <t>Unit 0186 Box 8700;DPO AP 03779</t>
  </si>
  <si>
    <t>773 Park Mission Apt. 256;Angelahaven, WV 32610</t>
  </si>
  <si>
    <t>186 Adams Camp;Lake William, MS 69338</t>
  </si>
  <si>
    <t>732 Levy Shore Apt. 209;Zacharystad, DC 10570</t>
  </si>
  <si>
    <t>71102 Jaime Bypass;Pattonshire, SC 55754</t>
  </si>
  <si>
    <t>31610 Anthony Estate Suite 129;South Jerry, KS 35461</t>
  </si>
  <si>
    <t>65034 Joshua Valleys;Aliciaside, MN 57912</t>
  </si>
  <si>
    <t>74334 Jonathan Stravenue Apt. 613;Williamfort, NY 43901</t>
  </si>
  <si>
    <t>4637 Smith Center;Davistown, AK 35185</t>
  </si>
  <si>
    <t>13573 Morales Mission;Jenniferchester, WV 36829</t>
  </si>
  <si>
    <t>1511 Frank Crest Suite 952;South Joseph, WI 40559</t>
  </si>
  <si>
    <t>3861 Heidi Field Apt. 732;Port Melissafurt, UT 78349</t>
  </si>
  <si>
    <t>6687 Crystal Lake Apt. 654;Danamouth, NJ 80324</t>
  </si>
  <si>
    <t>002 Marco Mission;Natashaville, SD 85526</t>
  </si>
  <si>
    <t>909 Kerri Circles Apt. 301;Darrellshire, KS 49819</t>
  </si>
  <si>
    <t>915 Clark Burgs;Teresaside, KS 62827</t>
  </si>
  <si>
    <t>82084 Stafford Village Apt. 907;Meganhaven, NH 04535</t>
  </si>
  <si>
    <t>9368 Eddie Wells;Coopermouth, AL 93429</t>
  </si>
  <si>
    <t>631 Eileen Centers Apt. 545;South Jeffreychester, UT 56534</t>
  </si>
  <si>
    <t>039 Estes Court Apt. 255;Melissamouth, RI 76472</t>
  </si>
  <si>
    <t>USS Randall;FPO AE 24588</t>
  </si>
  <si>
    <t>5495 Randy Vista;Jenniferburgh, FL 85912</t>
  </si>
  <si>
    <t>1878 Maynard Hill Apt. 566;South Tara, TX 55358</t>
  </si>
  <si>
    <t>037 Montes Centers;South Matthewville, GA 09762</t>
  </si>
  <si>
    <t>9440 Morris Vista;Ariaschester, UT 66835</t>
  </si>
  <si>
    <t>8074 Walter Grove Apt. 354;Hollowayton, MA 57456</t>
  </si>
  <si>
    <t>Unit 7250 Box 0014;DPO AE 48350</t>
  </si>
  <si>
    <t>97190 Richard Points Apt. 840;Erikton, PA 19424</t>
  </si>
  <si>
    <t>7174 Howard Forge;Smithchester, IL 03474</t>
  </si>
  <si>
    <t>6080 Gray Pike Apt. 462;Lindamouth, TN 27794</t>
  </si>
  <si>
    <t>437 Williamson Hill;East Mirandafurt, SC 19489</t>
  </si>
  <si>
    <t>838 Wilson Expressway Suite 134;Johnsontown, MN 62455</t>
  </si>
  <si>
    <t>077 Amber Lock;South Michael, NE 18240</t>
  </si>
  <si>
    <t>447 Norton Rapids Suite 830;West Franklin, MO 68957</t>
  </si>
  <si>
    <t>083 Aguilar Plains Suite 565;Cruzstad, OR 84552</t>
  </si>
  <si>
    <t>66904 Lamb Unions Suite 413;Roytown, RI 58262</t>
  </si>
  <si>
    <t>664 Mckinney Mill;Deborahborough, MD 69968</t>
  </si>
  <si>
    <t>0800 Eric Locks;West Pamelamouth, CT 16392</t>
  </si>
  <si>
    <t>75532 Matthew Point Apt. 622;Herreraville, NC 94760</t>
  </si>
  <si>
    <t>927 Reed Loop Apt. 732;Morrisonview, MD 56482</t>
  </si>
  <si>
    <t>7416 Smith Motorway;East James, VA 09806</t>
  </si>
  <si>
    <t>7437 Hubbard Inlet Apt. 339;New Jenniferberg, FL 00843</t>
  </si>
  <si>
    <t>073 Jennifer Tunnel;Lewisfort, WI 47642</t>
  </si>
  <si>
    <t>USCGC Morris;FPO AA 98117</t>
  </si>
  <si>
    <t>Unit 3431 Box 7478;DPO AP 22688</t>
  </si>
  <si>
    <t>60684 Stewart Dale Apt. 623;North Hollystad, WV 90720</t>
  </si>
  <si>
    <t>0354 Sara Skyway;Port Tiffany, NH 71931</t>
  </si>
  <si>
    <t>367 Amanda Pine Apt. 294;Frederickmouth, MA 28435</t>
  </si>
  <si>
    <t>12266 Fernando Islands Suite 546;Port Michelleport, IN 78544</t>
  </si>
  <si>
    <t>74614 Bradshaw Throughway;Donnastad, OK 40716</t>
  </si>
  <si>
    <t>07662 Leah Bridge Suite 275;South David, ME 21969</t>
  </si>
  <si>
    <t>310 Davis Field Suite 931;Thomasside, WY 28763</t>
  </si>
  <si>
    <t>05892 Jackson Parkways;Victorview, AK 80594</t>
  </si>
  <si>
    <t>22087 Fuller Vista Suite 412;Mitchellport, WA 07948</t>
  </si>
  <si>
    <t>299 Ann Ville Suite 410;Hartburgh, NV 51189</t>
  </si>
  <si>
    <t>91030 Palmer Hills Suite 309;Romerofort, CT 03503</t>
  </si>
  <si>
    <t>PSC 7110, Box 0265;APO AA 93479</t>
  </si>
  <si>
    <t>81553 Braun Mountain;Darintown, MS 95372</t>
  </si>
  <si>
    <t>990 Andrews Views;New Dorothy, WA 36854</t>
  </si>
  <si>
    <t>82892 Mccullough Manors;Port Melissa, IN 46555</t>
  </si>
  <si>
    <t>31222 Ashley Fort;South Drew, WV 58920</t>
  </si>
  <si>
    <t>5013 Armstrong Harbors Suite 703;Garciamouth, WY 05571</t>
  </si>
  <si>
    <t>4557 Ingram Fields;South Bonnie, NY 37445</t>
  </si>
  <si>
    <t>919 Alvarez Junction;Meganhaven, NH 51873</t>
  </si>
  <si>
    <t>11875 Kelly Burgs Suite 229;East Jon, TN 87393</t>
  </si>
  <si>
    <t>9410 Cheryl Stravenue;Davidview, RI 26137</t>
  </si>
  <si>
    <t>33759 Mason Shoal;South Jennifer, KY 27565</t>
  </si>
  <si>
    <t>03824 Lewis Courts;West Kenneth, WV 83941</t>
  </si>
  <si>
    <t>42957 Pamela Spurs;Port Jacobmouth, UT 34017</t>
  </si>
  <si>
    <t>9196 Jessica Key Apt. 244;Shaneview, NY 46578</t>
  </si>
  <si>
    <t>49457 Graves Glen;Fosterstad, AL 11220</t>
  </si>
  <si>
    <t>6373 Nunez Courts;West David, LA 49677</t>
  </si>
  <si>
    <t>7066 Andrea Throughway;Austinhaven, NJ 48748</t>
  </si>
  <si>
    <t>778 Donaldson Mews Apt. 695;South Ianville, CA 26772</t>
  </si>
  <si>
    <t>40135 James Ports Suite 582;East Michael, MD 38942</t>
  </si>
  <si>
    <t>880 Smith Lane;East Jenniferhaven, MN 03722</t>
  </si>
  <si>
    <t>7432 Evans Island;Aaronfort, IN 75723</t>
  </si>
  <si>
    <t>9839 Mcmahon Prairie Apt. 346;Lake Leahbury, PA 19102</t>
  </si>
  <si>
    <t>28408 Jay Lakes Suite 148;East Ashleyport, FL 15316</t>
  </si>
  <si>
    <t>644 Brett Vista;West Erikashire, OK 83622</t>
  </si>
  <si>
    <t>USNV Shaffer;FPO AP 56633</t>
  </si>
  <si>
    <t>0515 Bonnie Glen Suite 078;Lorihaven, MT 75647</t>
  </si>
  <si>
    <t>Unit 3346 Box 8907;DPO AE 35551</t>
  </si>
  <si>
    <t>3481 Christopher Locks;Howellfort, NY 11538</t>
  </si>
  <si>
    <t>400 Robin Alley;South John, MT 72646</t>
  </si>
  <si>
    <t>919 Laura Junctions;Jacksonberg, MT 52722</t>
  </si>
  <si>
    <t>93044 Kim Dam;North Marvin, TN 52702</t>
  </si>
  <si>
    <t>7115 Nunez Plaza Apt. 232;Phillipville, AL 49103</t>
  </si>
  <si>
    <t>04258 Gates Hills Suite 715;Russoside, WV 78803</t>
  </si>
  <si>
    <t>6096 Kevin Lakes Apt. 653;Kristaton, CA 17128</t>
  </si>
  <si>
    <t>6231 Craig Prairie Suite 910;Lake Sandra, FL 41758</t>
  </si>
  <si>
    <t>9079 Leslie Lake;Lake Kelseychester, KY 32493</t>
  </si>
  <si>
    <t>028 Fleming Prairie Suite 230;Michaelport, TX 44969</t>
  </si>
  <si>
    <t>9561 Kimberly Plaza;Port Annette, WA 23269</t>
  </si>
  <si>
    <t>42038 Robert Creek;Barbarabury, VT 33766</t>
  </si>
  <si>
    <t>0436 Santos Trail Apt. 791;East Jessicaberg, MD 27158</t>
  </si>
  <si>
    <t>4416 Jennifer Bypass;Andreafort, NH 31286</t>
  </si>
  <si>
    <t>719 Mann View Apt. 972;East Emmaview, VA 39595</t>
  </si>
  <si>
    <t>49017 Dominguez Island Suite 332;Huntton, ME 56091</t>
  </si>
  <si>
    <t>4240 Fischer Port;New Abigailhaven, ME 95909</t>
  </si>
  <si>
    <t>35805 Eddie Trafficway;Alexview, OR 94231</t>
  </si>
  <si>
    <t>5332 Robert Valley Apt. 791;Timothyfurt, NJ 12082</t>
  </si>
  <si>
    <t>0659 Miles Shoals Suite 786;Christopherside, NC 96698</t>
  </si>
  <si>
    <t>479 Wilkinson Loaf Suite 344;Jasonville, GA 97127</t>
  </si>
  <si>
    <t>1463 Courtney Locks;Jessicaview, AK 56322</t>
  </si>
  <si>
    <t>214 King Spurs Suite 726;Lake Melanie, AZ 16245</t>
  </si>
  <si>
    <t>08803 Timothy Turnpike;Lake Justintown, WI 94549</t>
  </si>
  <si>
    <t>2224 Ortega Village;Lake Veronica, GA 44013</t>
  </si>
  <si>
    <t>USNS Stanley;FPO AA 49278</t>
  </si>
  <si>
    <t>USCGC Warren;FPO AA 37305</t>
  </si>
  <si>
    <t>081 Jacob Square;East Diane, MT 53651</t>
  </si>
  <si>
    <t>4822 April Drives Apt. 787;Phillipland, MD 05467</t>
  </si>
  <si>
    <t>456 Brown Parkway;Lake Ryan, AZ 96299</t>
  </si>
  <si>
    <t>41137 Billy Corners Apt. 538;New Molly, AK 86853</t>
  </si>
  <si>
    <t>USNS Williams;FPO AA 92722</t>
  </si>
  <si>
    <t>2579 Christopher Forks;East Kim, IA 59929</t>
  </si>
  <si>
    <t>965 Schneider Centers Suite 020;East Robertstad, FL 54914</t>
  </si>
  <si>
    <t>65322 Spencer Manors Suite 243;Port Marymouth, MN 77871</t>
  </si>
  <si>
    <t>9022 Moss Port;Danielleville, AK 62106</t>
  </si>
  <si>
    <t>612 Rosales Rapids;Robertsonburgh, TN 20944</t>
  </si>
  <si>
    <t>480 Harrington Roads;Lake Masonburgh, MT 21236</t>
  </si>
  <si>
    <t>0570 Gary Hill;Lake Bobby, WV 21820</t>
  </si>
  <si>
    <t>73765 Kelly Mews Apt. 192;Bushberg, SD 09843</t>
  </si>
  <si>
    <t>51955 Kevin Knolls Apt. 877;Williamsmouth, MS 05971</t>
  </si>
  <si>
    <t>83560 Ramos Estates Apt. 823;Wigginsberg, ID 21715</t>
  </si>
  <si>
    <t>6286 Gallegos Branch;New Kevinton, RI 68556</t>
  </si>
  <si>
    <t>8824 Schmidt Route Apt. 546;West Jennifer, MN 86934</t>
  </si>
  <si>
    <t>2636 Barnes Coves;Loganmouth, CO 36131</t>
  </si>
  <si>
    <t>361 Black Alley Suite 980;Leachburgh, MA 93060</t>
  </si>
  <si>
    <t>51505 Williams Square Apt. 316;Lake Marilynville, MT 49094</t>
  </si>
  <si>
    <t>861 Murphy Knoll;Espinozaborough, NE 36629</t>
  </si>
  <si>
    <t>0408 Gentry Hills Suite 890;East Isabellaview, TN 73301</t>
  </si>
  <si>
    <t>19899 Johnson Crossroad Suite 186;Cameronton, SC 30141</t>
  </si>
  <si>
    <t>017 John Cove;Taylorfort, VA 04764</t>
  </si>
  <si>
    <t>478 John Knolls;North Michael, TN 77820</t>
  </si>
  <si>
    <t>236 Bell Trafficway;Gallegosport, AK 28994</t>
  </si>
  <si>
    <t>199 Samuel Curve Apt. 364;Peggychester, MN 20417</t>
  </si>
  <si>
    <t>34549 Scott Port;Port Whitney, UT 99770</t>
  </si>
  <si>
    <t>83867 Pamela Pines;Matthewside, MS 13186</t>
  </si>
  <si>
    <t>38108 Yoder Branch Suite 939;Craigmouth, AZ 95892</t>
  </si>
  <si>
    <t>1341 Wolf Port;Lake Cameron, KY 01354</t>
  </si>
  <si>
    <t>3790 Baker Creek Apt. 842;Lake Emily, CA 90437</t>
  </si>
  <si>
    <t>318 Nguyen Freeway Suite 272;South Brad, WY 53866</t>
  </si>
  <si>
    <t>Unit 1845 Box 4257;DPO AP 21496</t>
  </si>
  <si>
    <t>4644 Jerry Station;Schwartzberg, IN 92256</t>
  </si>
  <si>
    <t>11395 David Manors Suite 135;West Stephenfort, VA 73541</t>
  </si>
  <si>
    <t>2395 Lisa Center;Carsonburgh, PA 42021</t>
  </si>
  <si>
    <t>6685 Willis Inlet;Lake Michael, AR 43191</t>
  </si>
  <si>
    <t>904 Patrick Rapids Suite 279;Port Stacy, LA 24938</t>
  </si>
  <si>
    <t>16061 Vicki Fall Apt. 255;Summersport, KS 50303</t>
  </si>
  <si>
    <t>78903 Henson Stravenue Apt. 001;North Jessica, DC 05510</t>
  </si>
  <si>
    <t>4744 Morris Island;New Margaret, NE 86995</t>
  </si>
  <si>
    <t>50468 Lawrence Way;Reyesbury, CO 50911</t>
  </si>
  <si>
    <t>96348 Salazar Square;Port Huntermouth, NJ 33306</t>
  </si>
  <si>
    <t>9906 Kristine Points;Shortshire, PA 43134</t>
  </si>
  <si>
    <t>07531 Santiago Ferry Suite 037;Annview, ID 25732</t>
  </si>
  <si>
    <t>08689 Kenneth Rapid;Salazarshire, CO 37723</t>
  </si>
  <si>
    <t>6226 Allen Brook;Oliviaborough, SD 09672</t>
  </si>
  <si>
    <t>076 Melissa Street;Dawnton, NY 24718</t>
  </si>
  <si>
    <t>41095 Sandra Rue Apt. 494;Wellsport, NM 58298</t>
  </si>
  <si>
    <t>994 Robin Cape;East Susanmouth, RI 15249</t>
  </si>
  <si>
    <t>PSC 5859, Box 9148;APO AE 35452</t>
  </si>
  <si>
    <t>1809 Pearson Summit Apt. 887;North Ianstad, NC 18516</t>
  </si>
  <si>
    <t>337 Jennifer Mountain Suite 146;Hofurt, GA 79952</t>
  </si>
  <si>
    <t>00480 Holder Underpass Apt. 132;North Destiny, SC 17280</t>
  </si>
  <si>
    <t>9909 Patel Estates;Lake Edwintown, MI 72678</t>
  </si>
  <si>
    <t>42364 Frey Club;North Chad, WA 28874</t>
  </si>
  <si>
    <t>9737 Hampton Islands;Victorshire, ND 21079</t>
  </si>
  <si>
    <t>8188 Guerrero Rapids;Bretthaven, TX 58484</t>
  </si>
  <si>
    <t>39271 Holmes Unions Suite 967;Ronaldberg, AL 25525</t>
  </si>
  <si>
    <t>6475 Brown Bridge Suite 172;West Andrea, MS 26481</t>
  </si>
  <si>
    <t>Unit 1789 Box 3920;DPO AA 64815</t>
  </si>
  <si>
    <t>PSC 7676, Box 0465;APO AE 59151</t>
  </si>
  <si>
    <t>5572 Peterson Lake Apt. 409;Davidside, LA 56333</t>
  </si>
  <si>
    <t>5453 York Walks Suite 565;New Danielshire, OH 59146</t>
  </si>
  <si>
    <t>04285 Brittany Run;Greghaven, IL 95382</t>
  </si>
  <si>
    <t>23073 Stephen Mills Suite 599;West Stacey, NM 34083</t>
  </si>
  <si>
    <t>719 Stephenson Square;Port Christophershire, NV 96081</t>
  </si>
  <si>
    <t>5720 Wilkerson Vista;New Michael, OH 77820</t>
  </si>
  <si>
    <t>44615 Rose Court;East Alexport, WA 19682</t>
  </si>
  <si>
    <t>718 Lewis Branch Suite 693;Lake Austin, VT 95159</t>
  </si>
  <si>
    <t>7724 Oliver Rapids Apt. 743;Mullenfort, KS 12286</t>
  </si>
  <si>
    <t>548 Young Port;North Amy, VT 25414</t>
  </si>
  <si>
    <t>51036 Michael Mission;Butlerview, ND 35636</t>
  </si>
  <si>
    <t>7468 Andrew Fields Suite 395;West Anna, MN 70992</t>
  </si>
  <si>
    <t>954 Trevino Course Suite 574;North Mindy, PA 58795</t>
  </si>
  <si>
    <t>3301 Lauren Island;Smithshire, MD 69983</t>
  </si>
  <si>
    <t>9492 Ortega Landing Suite 299;Thorntonburgh, GA 00914</t>
  </si>
  <si>
    <t>4263 Morton Lakes;West Timothyville, MS 17967</t>
  </si>
  <si>
    <t>60864 Elizabeth Islands Suite 689;Williamsport, ND 71750</t>
  </si>
  <si>
    <t>36510 Richards Stravenue;North Andrewburgh, WV 63864</t>
  </si>
  <si>
    <t>486 Robert Skyway Suite 740;Edwardsmouth, IA 57783</t>
  </si>
  <si>
    <t>567 Harrell Parkway;West Christy, MI 88002</t>
  </si>
  <si>
    <t>76427 Jamie Bridge Apt. 846;East Robert, ND 98917</t>
  </si>
  <si>
    <t>424 Duncan Mills Apt. 330;Huffchester, CO 82934</t>
  </si>
  <si>
    <t>8864 Thomas Squares;West Brianbury, CT 24219</t>
  </si>
  <si>
    <t>80948 Paula Forge Suite 228;Kellyfurt, HI 47569</t>
  </si>
  <si>
    <t>75881 Amanda Cliff Suite 327;Smithshire, RI 37442</t>
  </si>
  <si>
    <t>36127 Ramirez Walks Suite 777;Lake Garyshire, WA 38618</t>
  </si>
  <si>
    <t>41703 Cruz Rue;Alexanderberg, NC 82495</t>
  </si>
  <si>
    <t>518 Victoria Crossing;Cummingsport, RI 57470</t>
  </si>
  <si>
    <t>229 Benjamin Stream Suite 848;Toddmouth, RI 08909</t>
  </si>
  <si>
    <t>52296 Beck Lodge;Lake Cassandrahaven, AK 52401</t>
  </si>
  <si>
    <t>55178 Margaret Falls Suite 666;Lake Eric, MO 45511</t>
  </si>
  <si>
    <t>660 Hunt Highway Suite 870;Hartport, IL 82466</t>
  </si>
  <si>
    <t>5773 Payne Rue;Lake Linda, GA 72648</t>
  </si>
  <si>
    <t>53328 Campbell Brook Apt. 097;Port Sharonfurt, NV 22127</t>
  </si>
  <si>
    <t>0621 Dalton Hill Apt. 497;Lake Arielborough, TN 71438</t>
  </si>
  <si>
    <t>342 Wilson Island;Kevinbury, NM 51923</t>
  </si>
  <si>
    <t>226 Rachel Tunnel Apt. 856;Andrewburgh, CO 02057</t>
  </si>
  <si>
    <t>593 Palmer Extension Suite 470;South Cynthiafurt, NC 28235</t>
  </si>
  <si>
    <t>06639 George Stream;South Benjamin, NY 94356</t>
  </si>
  <si>
    <t>34062 Butler Radial Apt. 969;West Adam, ID 85420</t>
  </si>
  <si>
    <t>1180 Jennifer Isle Suite 212;East Patricia, MS 46204</t>
  </si>
  <si>
    <t>6659 James Ports;Davidshire, MT 28583</t>
  </si>
  <si>
    <t>202 Montgomery Orchard Apt. 662;Alexachester, MS 95678</t>
  </si>
  <si>
    <t>46150 Lee Prairie;Caitlinland, WV 43268</t>
  </si>
  <si>
    <t>373 Roth Corners Suite 063;Snyderstad, GA 05720</t>
  </si>
  <si>
    <t>4581 Martin Wells Suite 994;Thompsonburgh, RI 05498</t>
  </si>
  <si>
    <t>927 Thompson Squares Suite 995;East Kaitlynton, TX 79896</t>
  </si>
  <si>
    <t>24291 Rivers Port Suite 078;Port Christianbury, ID 28259</t>
  </si>
  <si>
    <t>7833 Brandi Trail Apt. 107;West Bryan, AL 01035</t>
  </si>
  <si>
    <t>291 Castillo Ways Suite 272;Rogerview, WA 30537</t>
  </si>
  <si>
    <t>5496 Shelby Underpass;New James, WY 15006</t>
  </si>
  <si>
    <t>384 Perez Ridge Apt. 627;Garciatown, CO 67634</t>
  </si>
  <si>
    <t>2708 Brandon Fork;Wrightborough, NM 28382</t>
  </si>
  <si>
    <t>USS Robinson;FPO AP 48024</t>
  </si>
  <si>
    <t>071 Luna Ranch Apt. 859;Lake Beverly, VT 53478</t>
  </si>
  <si>
    <t>4729 Ramos Club;West Tonyahaven, OR 19400</t>
  </si>
  <si>
    <t>99547 John Junction;West Joshuaborough, DE 42703</t>
  </si>
  <si>
    <t>880 April Groves;Martinezfort, DC 10105</t>
  </si>
  <si>
    <t>22833 Maria Ramp Suite 202;Brittanyberg, FL 11478</t>
  </si>
  <si>
    <t>016 Martin Park Apt. 046;Davidside, AL 14021</t>
  </si>
  <si>
    <t>844 Amy Ridges;Rosalesville, MS 70368</t>
  </si>
  <si>
    <t>215 Robert Port Suite 267;Lake Michaelville, HI 66338</t>
  </si>
  <si>
    <t>PSC 6533, Box 4816;APO AP 03622</t>
  </si>
  <si>
    <t>6840 David Walks Suite 693;South Frederickton, AZ 90177</t>
  </si>
  <si>
    <t>PSC 0172, Box 5638;APO AE 72076</t>
  </si>
  <si>
    <t>2697 Young Inlet;South Sara, CT 06634</t>
  </si>
  <si>
    <t>04779 Green Prairie;Port Jodymouth, NC 56279</t>
  </si>
  <si>
    <t>91285 Burns Keys Apt. 671;Flynnview, MT 33469</t>
  </si>
  <si>
    <t>715 Romero Ville;West Gina, CT 29507</t>
  </si>
  <si>
    <t>9369 Tucker Roads Suite 079;East Aaron, MD 97457</t>
  </si>
  <si>
    <t>70611 Thomas Loop;North Michaelside, CA 92370</t>
  </si>
  <si>
    <t>26280 Dorothy Trail Apt. 420;Debbiestad, SD 36337</t>
  </si>
  <si>
    <t>360 Benjamin Mountain;Lake Marc, MD 16374</t>
  </si>
  <si>
    <t>4878 Patricia Cove Suite 279;Craigmouth, ND 37458</t>
  </si>
  <si>
    <t>661 Fuller Common Apt. 638;Jenniferfurt, CO 46958</t>
  </si>
  <si>
    <t>048 Kelly Plaza;South Briana, GA 22891</t>
  </si>
  <si>
    <t>906 Roberts Ports;Gonzalezville, HI 28435</t>
  </si>
  <si>
    <t>8812 Jennifer Springs;East Amberborough, MO 69472</t>
  </si>
  <si>
    <t>653 Harold Inlet Suite 457;Cassandrastad, RI 51270</t>
  </si>
  <si>
    <t>085 Michael Station Apt. 234;Alexandrachester, TX 03512</t>
  </si>
  <si>
    <t>212 Rhodes Villages Apt. 507;South Christineberg, TX 16226</t>
  </si>
  <si>
    <t>66495 Jason Tunnel Apt. 672;Port Jackstad, KS 01286</t>
  </si>
  <si>
    <t>76727 Jesse Terrace;East Amystad, WI 23943</t>
  </si>
  <si>
    <t>81570 Rachel Haven;Alyssatown, VT 83982</t>
  </si>
  <si>
    <t>899 Medina Turnpike;Kimberlyberg, MD 06462</t>
  </si>
  <si>
    <t>981 Nelson Pass;Port Zachary, ID 40370</t>
  </si>
  <si>
    <t>Unit 3548 Box 6052;DPO AE 66973</t>
  </si>
  <si>
    <t>3669 William Manors Suite 814;Royhaven, TX 97823</t>
  </si>
  <si>
    <t>424 Holt Inlet;Millerstad, CA 25496</t>
  </si>
  <si>
    <t>82536 Baxter Mall;Jorgechester, FL 46298</t>
  </si>
  <si>
    <t>94680 Barnes Point Suite 114;Dianeport, OH 70179</t>
  </si>
  <si>
    <t>02636 Gilbert Greens;Lake Ashleyburgh, UT 32386</t>
  </si>
  <si>
    <t>8586 Jeffery Creek Suite 502;North Crystal, WA 56026</t>
  </si>
  <si>
    <t>05796 Rivera Groves;Cooperfort, IL 31450</t>
  </si>
  <si>
    <t>771 Kennedy Cliff Suite 559;Michaelview, ID 58251</t>
  </si>
  <si>
    <t>4058 Michelle Divide;Katherineburgh, HI 48783</t>
  </si>
  <si>
    <t>Unit 0768 Box 7148;DPO AA 16682</t>
  </si>
  <si>
    <t>Unit 7078 Box 5434;DPO AE 40802</t>
  </si>
  <si>
    <t>80062 Sharon Isle;West Chris, ME 30888</t>
  </si>
  <si>
    <t>661 Joshua Pike Apt. 771;Port Haley, SD 63638</t>
  </si>
  <si>
    <t>2604 Brenda Track;Port Jonathan, IL 96399</t>
  </si>
  <si>
    <t>64632 Allen Coves;Fosterland, TX 19504</t>
  </si>
  <si>
    <t>058 Hicks Port Apt. 681;Sarahshire, ND 98838</t>
  </si>
  <si>
    <t>9379 Andrews Mountains;Lake Tiffanyshire, WI 68872</t>
  </si>
  <si>
    <t>9283 Carrie Plaza Apt. 326;Davidsonport, NC 81509</t>
  </si>
  <si>
    <t>2518 Jonathan Landing;East Melissa, RI 86536</t>
  </si>
  <si>
    <t>197 Bush Freeway Suite 702;Whiteland, ND 74908</t>
  </si>
  <si>
    <t>58122 Perkins Islands Suite 843;Gardnerside, MI 76744</t>
  </si>
  <si>
    <t>21722 Bryan Stravenue Suite 893;New Marc, WV 61780</t>
  </si>
  <si>
    <t>42215 Andrea Extensions;Perezborough, OH 53510</t>
  </si>
  <si>
    <t>310 Matthew Dale Suite 482;East Brandon, MO 06186</t>
  </si>
  <si>
    <t>26478 Molina Neck;Adamsmouth, NC 38818</t>
  </si>
  <si>
    <t>31163 John Parks Suite 951;East Emilyborough, ID 95097</t>
  </si>
  <si>
    <t>91011 Justin Course;Garnerstad, NY 54171</t>
  </si>
  <si>
    <t>644 Wells Gateway;Mckinneytown, AR 19634</t>
  </si>
  <si>
    <t>4840 Clark Garden Apt. 374;Medinaberg, NV 23593</t>
  </si>
  <si>
    <t>6647 John Plains Apt. 546;North Rachelborough, MO 31690</t>
  </si>
  <si>
    <t>686 Jennings Station Apt. 703;Trujilloside, NJ 85148</t>
  </si>
  <si>
    <t>4493 Michael Mills;Scottchester, CO 75613</t>
  </si>
  <si>
    <t>4851 Moore Cliffs;West John, OK 64667</t>
  </si>
  <si>
    <t>6599 Rojas Cape Apt. 565;East Rita, SC 04949</t>
  </si>
  <si>
    <t>9123 Kristin Falls;Port Susanport, CA 01995</t>
  </si>
  <si>
    <t>06246 Boyd Walks;Williamsland, GA 08347</t>
  </si>
  <si>
    <t>871 Michael Mill;West Teresa, NC 74857</t>
  </si>
  <si>
    <t>Unit 5089 Box 4707;DPO AP 59938</t>
  </si>
  <si>
    <t>13853 Bennett Street Suite 538;Jacksonmouth, KY 68234</t>
  </si>
  <si>
    <t>53882 Townsend Shoal;Michaelmouth, ND 99667</t>
  </si>
  <si>
    <t>97238 Emily Port;Seanville, WV 34934</t>
  </si>
  <si>
    <t>99805 Ashley Courts Suite 502;East Laurie, VT 08799</t>
  </si>
  <si>
    <t>04718 Jennifer Harbors Suite 984;Riveraberg, NC 18689</t>
  </si>
  <si>
    <t>8294 Marks Vista;West Jessicatown, PA 66895</t>
  </si>
  <si>
    <t>Unit 2493 Box 3759;DPO AE 90190</t>
  </si>
  <si>
    <t>7703 Wayne Route;Alexisfurt, TX 70101</t>
  </si>
  <si>
    <t>93823 Christopher Vista Apt. 637;Robertton, FL 78761</t>
  </si>
  <si>
    <t>379 Jones Throughway Apt. 319;Annborough, IL 71810</t>
  </si>
  <si>
    <t>887 Rivera Prairie Suite 815;Georgeview, VA 57567</t>
  </si>
  <si>
    <t>1131 Jeffrey Skyway;South Timothyville, AR 02022</t>
  </si>
  <si>
    <t>279 Brandon Isle Suite 525;Natalieville, CO 87567</t>
  </si>
  <si>
    <t>2338 Johns Orchard Suite 250;Hessberg, NV 14819</t>
  </si>
  <si>
    <t>3872 Amy Lodge Suite 717;Kathrynburgh, KY 36253</t>
  </si>
  <si>
    <t>21540 Mccarty Mews;Lucaston, WA 79305</t>
  </si>
  <si>
    <t>920 Allen Trail;Mendozashire, MI 84231</t>
  </si>
  <si>
    <t>0983 Eric Cove;Deniseton, AK 68488</t>
  </si>
  <si>
    <t>8640 Sellers Islands Suite 964;Tiffanystad, NJ 24748</t>
  </si>
  <si>
    <t>51128 Bradford Court Apt. 593;New Jacqueline, MA 21470</t>
  </si>
  <si>
    <t>967 Klein Rapids Apt. 610;East Justintown, MN 17956</t>
  </si>
  <si>
    <t>409 Michael Center Apt. 717;West Robertville, AL 35228</t>
  </si>
  <si>
    <t>5996 Courtney Skyway;New Brian, MN 14316</t>
  </si>
  <si>
    <t>9764 Jeffrey Loaf Apt. 523;New Alexis, WY 30518</t>
  </si>
  <si>
    <t>PSC 8467, Box 2127;APO AP 13693</t>
  </si>
  <si>
    <t>370 Heather Hill;Michelleburgh, WV 64172</t>
  </si>
  <si>
    <t>7173 Henderson Trafficway Suite 319;North Amandatown, WI 87662</t>
  </si>
  <si>
    <t>0166 Jennifer Courts Apt. 746;Lake Toddview, DE 33101</t>
  </si>
  <si>
    <t>02623 Willis Parkway;Christyport, IL 89989</t>
  </si>
  <si>
    <t>0657 Fisher Inlet Suite 671;Kaylaville, WV 99047</t>
  </si>
  <si>
    <t>7413 Welch Hollow Suite 635;Johnsonmouth, MA 91211</t>
  </si>
  <si>
    <t>6706 Mary Burgs Apt. 406;Mcbridefort, WA 72285</t>
  </si>
  <si>
    <t>50016 Bonnie Stravenue Suite 120;Fostermouth, GA 45908</t>
  </si>
  <si>
    <t>0521 Javier Harbors;Lake Edward, NJ 38347</t>
  </si>
  <si>
    <t>906 Michael Meadow;New Donnaside, LA 69197</t>
  </si>
  <si>
    <t>18402 Seth Lodge;South Wayneberg, NH 66656</t>
  </si>
  <si>
    <t>PSC 1035, Box 5640;APO AE 44744</t>
  </si>
  <si>
    <t>2725 Benton Trail;Port Samanthafort, KY 60486</t>
  </si>
  <si>
    <t>030 Linda Pike;South Michael, MO 28906</t>
  </si>
  <si>
    <t>PSC 0827, Box 3456;APO AE 46876</t>
  </si>
  <si>
    <t>5328 Julia Harbors Apt. 953;Lake Mariatown, IN 08442</t>
  </si>
  <si>
    <t>510 Sarah Via Apt. 607;Port Leonard, OR 87962</t>
  </si>
  <si>
    <t>911 Jessica Heights Apt. 023;Lake Ginaborough, AZ 72427</t>
  </si>
  <si>
    <t>4929 Chavez Dam Suite 427;South Sierra, SD 35870</t>
  </si>
  <si>
    <t>1574 Nicole Fields;North Miguelshire, HI 31013</t>
  </si>
  <si>
    <t>1172 Lynn Cliff Apt. 911;East Laurafort, SC 85679</t>
  </si>
  <si>
    <t>75297 Monica Trail Apt. 460;West Alexfurt, MN 75208</t>
  </si>
  <si>
    <t>Unit 2758 Box 4885;DPO AP 95571</t>
  </si>
  <si>
    <t>0857 Bradford Estates Apt. 798;Lake Tracifort, DE 39084</t>
  </si>
  <si>
    <t>59637 Fields Crest Apt. 266;Port Johnchester, CA 20142</t>
  </si>
  <si>
    <t>USNV Allen;FPO AP 71897</t>
  </si>
  <si>
    <t>3033 Vasquez Club Apt. 916;Duanemouth, UT 93588</t>
  </si>
  <si>
    <t>97430 Shawn Ramp;Lake Kelsey, KY 45475</t>
  </si>
  <si>
    <t>72732 Kristin Key Suite 541;Port Barbara, ME 15719</t>
  </si>
  <si>
    <t>125 Garza Trafficway Apt. 946;Rojasmouth, MO 26629</t>
  </si>
  <si>
    <t>053 Mcgee Pike;Taylorberg, ME 56517</t>
  </si>
  <si>
    <t>25654 Bush Square Suite 537;Philipberg, CA 99836</t>
  </si>
  <si>
    <t>Unit 8032 Box 8829;DPO AE 88516</t>
  </si>
  <si>
    <t>104 Rodney Tunnel Suite 562;Port Amandaview, NH 03050</t>
  </si>
  <si>
    <t>6384 Erik Loaf Suite 947;Watkinsside, NY 74587</t>
  </si>
  <si>
    <t>5458 Simmons Streets;New Kristenburgh, PA 21578</t>
  </si>
  <si>
    <t>010 Katrina Run Suite 406;Tiffanyberg, OH 96838</t>
  </si>
  <si>
    <t>1042 Michael Prairie;Jacobsfort, TX 28809</t>
  </si>
  <si>
    <t>3356 Maureen Isle;South Martin, NY 10463</t>
  </si>
  <si>
    <t>80529 George Flat;Port Brandonmouth, IA 61608</t>
  </si>
  <si>
    <t>5488 Gonzalez Mount Apt. 451;New Johntown, ID 17990</t>
  </si>
  <si>
    <t>90685 Patricia River;Scottburgh, CA 82312</t>
  </si>
  <si>
    <t>59934 Beth Villages;Warechester, MA 88608</t>
  </si>
  <si>
    <t>2394 Kimberly Road Suite 275;Huntville, WY 25656</t>
  </si>
  <si>
    <t>477 Perry Streets Suite 378;South Steven, VA 61775</t>
  </si>
  <si>
    <t>8951 Johnson Stravenue Apt. 542;Lake Rebecca, WV 29448</t>
  </si>
  <si>
    <t>849 Mitchell Trail;Butlerport, ID 12584</t>
  </si>
  <si>
    <t>65324 Wilson Terrace Suite 310;Andreahaven, ME 33337</t>
  </si>
  <si>
    <t>25966 Gibson Knoll;Marquezshire, NH 61944</t>
  </si>
  <si>
    <t>2924 Vanessa Wells;Annland, CA 49492</t>
  </si>
  <si>
    <t>USNS Walters;FPO AE 23510</t>
  </si>
  <si>
    <t>903 Smith Land;Lake Michaelchester, LA 18718</t>
  </si>
  <si>
    <t>648 Darlene Greens Suite 092;Vazquezview, WY 39767</t>
  </si>
  <si>
    <t>21676 Scott Parkway;Port Crystal, GA 41918</t>
  </si>
  <si>
    <t>0232 Robert Freeway;Santanabury, CT 99006</t>
  </si>
  <si>
    <t>21206 Kelly Knoll;North Kyle, NY 19962</t>
  </si>
  <si>
    <t>0562 William Unions Suite 430;West William, CO 61322</t>
  </si>
  <si>
    <t>8305 Cline Glen Suite 647;West Brian, OK 46138</t>
  </si>
  <si>
    <t>93793 Gonzalez Green Suite 872;Whitneyside, DC 36918</t>
  </si>
  <si>
    <t>800 Wong Trail;Port Craighaven, WA 57720</t>
  </si>
  <si>
    <t>53455 Haynes Spur Apt. 316;West Jaimeborough, KS 54271</t>
  </si>
  <si>
    <t>USCGC Chase;FPO AP 80256</t>
  </si>
  <si>
    <t>PSC 0003, Box 6401;APO AE 37382</t>
  </si>
  <si>
    <t>5703 Bell Forges Suite 271;Lopezside, AL 49297</t>
  </si>
  <si>
    <t>Unit 2179 Box 5052;DPO AA 11822</t>
  </si>
  <si>
    <t>472 Ashley Green;New Ashley, TN 69224</t>
  </si>
  <si>
    <t>5674 Herrera Vista;Patriciabury, WA 44917</t>
  </si>
  <si>
    <t>527 Thomas Circles;Port Josestad, HI 24356</t>
  </si>
  <si>
    <t>8602 Hutchinson Glens Apt. 154;Janetton, ID 37287</t>
  </si>
  <si>
    <t>886 Robinson Shoal;West Christina, UT 33977</t>
  </si>
  <si>
    <t>8868 Marco Lodge Apt. 849;Racheltown, WA 41966</t>
  </si>
  <si>
    <t>4668 Christine Spur;Port Johnnybury, OK 92443</t>
  </si>
  <si>
    <t>865 Baker Ville;South Nicolebury, MS 88329</t>
  </si>
  <si>
    <t>3325 Scott Centers;Lake Josephfurt, TN 98852</t>
  </si>
  <si>
    <t>75974 Kaylee Way;Claireton, GA 03814</t>
  </si>
  <si>
    <t>62524 Cynthia Green Apt. 012;Sabrinaside, CA 72443</t>
  </si>
  <si>
    <t>USS Garcia;FPO AA 96156</t>
  </si>
  <si>
    <t>19575 Kathryn Alley;Christianchester, WA 52813</t>
  </si>
  <si>
    <t>2923 Kathryn Port Apt. 002;Port Patrickfort, MS 10342</t>
  </si>
  <si>
    <t>12285 Norma Square;Port Michael, DE 19306</t>
  </si>
  <si>
    <t>Unit 7838 Box 6193;DPO AE 19237</t>
  </si>
  <si>
    <t>524 Turner Common Apt. 671;Port Maria, WY 28795</t>
  </si>
  <si>
    <t>29776 Nichols Locks;East Shannon, MT 21396</t>
  </si>
  <si>
    <t>46230 Brown Circles Suite 886;Eddiehaven, SC 15953</t>
  </si>
  <si>
    <t>099 Mendez Locks;Port Susanhaven, TN 19236</t>
  </si>
  <si>
    <t>USS Smith;FPO AA 24799</t>
  </si>
  <si>
    <t>8476 Rodriguez Ridge Apt. 778;Lake James, MS 09911</t>
  </si>
  <si>
    <t>46673 Fletcher Tunnel;West Elizabethborough, PA 99088</t>
  </si>
  <si>
    <t>Unit 0576 Box 7152;DPO AE 09736</t>
  </si>
  <si>
    <t>7330 Lawson Squares Apt. 833;North Johnfort, WY 20388</t>
  </si>
  <si>
    <t>USCGC Cherry;FPO AP 92441</t>
  </si>
  <si>
    <t>0008 Watson Stream;South Omar, NJ 50503</t>
  </si>
  <si>
    <t>585 Dan Isle;Devinside, VA 75955</t>
  </si>
  <si>
    <t>9512 Hale Mountain;Davismouth, OK 13459</t>
  </si>
  <si>
    <t>88525 Palmer Crossing Suite 816;North Joseph, NE 52352</t>
  </si>
  <si>
    <t>76825 Shirley Land Apt. 157;East Johnnyburgh, ND 42774</t>
  </si>
  <si>
    <t>USS Moore;FPO AE 96712</t>
  </si>
  <si>
    <t>4510 Hale Vista;Lake Karen, WY 93561</t>
  </si>
  <si>
    <t>46172 Brianna Islands;North Hannahview, PA 54375</t>
  </si>
  <si>
    <t>63217 Berry Village;Whiteton, CO 52598</t>
  </si>
  <si>
    <t>844 Wallace Courts Suite 995;Cardenasshire, OR 78593</t>
  </si>
  <si>
    <t>20140 Brown Tunnel;Ramosland, NV 95124</t>
  </si>
  <si>
    <t>134 Mary Estate;Catherinechester, NY 69191</t>
  </si>
  <si>
    <t>00030 Robert Drives;Thompsonmouth, AK 91183</t>
  </si>
  <si>
    <t>70143 Jasmine Dam Apt. 315;Amandabury, WV 03327</t>
  </si>
  <si>
    <t>873 Grant Plains;Stantonport, KY 91934</t>
  </si>
  <si>
    <t>0859 Jordan Loop;South Michaelmouth, FL 11551</t>
  </si>
  <si>
    <t>1418 Blake Motorway;Kellimouth, NM 69040</t>
  </si>
  <si>
    <t>USS Webb;FPO AA 12729</t>
  </si>
  <si>
    <t>1695 Spencer Highway Apt. 289;Georgetown, DC 50273</t>
  </si>
  <si>
    <t>1300 Willis Underpass;Carrollhaven, MT 23403</t>
  </si>
  <si>
    <t>12775 James Passage Apt. 336;West Bruce, LA 46312</t>
  </si>
  <si>
    <t>07620 Michelle Prairie Suite 016;Brandyport, WV 80533</t>
  </si>
  <si>
    <t>5473 Donald Forge;South Melvinhaven, NJ 75323</t>
  </si>
  <si>
    <t>737 Bennett Crossroad;Lake Eric, RI 91130</t>
  </si>
  <si>
    <t>1976 Espinoza Isle Apt. 952;Joshuatown, GA 03346</t>
  </si>
  <si>
    <t>115 Young Unions;Sellersshire, RI 05961</t>
  </si>
  <si>
    <t>71580 Joseph Plain;Perrymouth, PA 38829</t>
  </si>
  <si>
    <t>3192 Cohen Burgs;Millston, ME 95511</t>
  </si>
  <si>
    <t>6158 Michael Hill;South Mark, TN 39415</t>
  </si>
  <si>
    <t>3160 Bryant Spur Apt. 735;New Christopherborough, OR 75473</t>
  </si>
  <si>
    <t>346 Hector Brooks;South Richard, VT 47560</t>
  </si>
  <si>
    <t>1556 April Mountain;Novakshire, TX 66217</t>
  </si>
  <si>
    <t>1642 Lane Junction Apt. 486;South Marthamouth, DE 73609</t>
  </si>
  <si>
    <t>8253 Joseph Causeway;Juanfurt, DC 72901</t>
  </si>
  <si>
    <t>232 Maria Cliffs;Lake Kelly, OH 35465</t>
  </si>
  <si>
    <t>82969 Gonzalez Mountains;Elizabethland, NY 93374</t>
  </si>
  <si>
    <t>053 Graham Lights;Juanshire, MI 86874</t>
  </si>
  <si>
    <t>USNV Watson;FPO AE 77524</t>
  </si>
  <si>
    <t>8402 Tony Lock;South Tristan, MT 70989</t>
  </si>
  <si>
    <t>Unit 4505 Box 5528;DPO AA 88636</t>
  </si>
  <si>
    <t>15266 Webb Cliff;Barberborough, WI 64353</t>
  </si>
  <si>
    <t>537 Silva Villages;North Paul, NV 79514</t>
  </si>
  <si>
    <t>303 Shelly Junctions Apt. 208;New Randy, DE 37961</t>
  </si>
  <si>
    <t>86293 Shepherd Route;Port Bonnieview, MT 80923</t>
  </si>
  <si>
    <t>424 Little Circle Apt. 422;Nguyenmouth, RI 41536</t>
  </si>
  <si>
    <t>73637 Timothy Creek;Rachelmouth, NY 35676</t>
  </si>
  <si>
    <t>28862 Leah Alley;Jarvisside, GA 31244</t>
  </si>
  <si>
    <t>USS Green;FPO AE 66050</t>
  </si>
  <si>
    <t>000 Barnes Stravenue Suite 265;Lake Joshua, PA 14768</t>
  </si>
  <si>
    <t>4743 Raymond Trail;Wendyville, WA 14759</t>
  </si>
  <si>
    <t>6545 Rowland Mills Apt. 480;Robertstown, NE 31803</t>
  </si>
  <si>
    <t>0860 Troy Garden;Colechester, TX 58150</t>
  </si>
  <si>
    <t>6123 Wright Fort Apt. 027;West Stephanie, SD 20634</t>
  </si>
  <si>
    <t>8759 Aaron Junctions;New Curtisbury, MT 59774</t>
  </si>
  <si>
    <t>484 Carrie Viaduct;Richmondmouth, DC 87091</t>
  </si>
  <si>
    <t>Unit 3614 Box 3416;DPO AE 95391</t>
  </si>
  <si>
    <t>725 Heather Plains Apt. 269;Lake Crystal, NV 04420</t>
  </si>
  <si>
    <t>350 Rogers Brook;Montgomerymouth, GA 67706</t>
  </si>
  <si>
    <t>605 Nichols Knoll;North Andrewfort, SC 73796</t>
  </si>
  <si>
    <t>9049 Rebecca Fields;Johnland, ND 69787</t>
  </si>
  <si>
    <t>71323 Alexandra Port Apt. 158;Gillton, TX 28644</t>
  </si>
  <si>
    <t>4700 Conner Green;Lake Peterside, SC 84041</t>
  </si>
  <si>
    <t>688 Eugene Trail;Graceside, KY 56516</t>
  </si>
  <si>
    <t>196 Thomas Freeway Apt. 861;Port Mary, MI 95011</t>
  </si>
  <si>
    <t>6880 Hebert Walk;Port Lisa, TX 91801</t>
  </si>
  <si>
    <t>03687 Justin Brook Apt. 222;Jeffreyfort, PA 41055</t>
  </si>
  <si>
    <t>937 Karen Rest Suite 435;North Zachary, NJ 35034</t>
  </si>
  <si>
    <t>1554 Meza Plaza;Port Glenn, WV 38854</t>
  </si>
  <si>
    <t>5952 Cesar Dam;Lake Keithshire, AL 46773</t>
  </si>
  <si>
    <t>67159 Rowland Tunnel Suite 178;South Stephanietown, WA 69302</t>
  </si>
  <si>
    <t>51721 Nicholas Rapids;Port Tiffany, MO 30288</t>
  </si>
  <si>
    <t>PSC 5607, Box 7801;APO AA 96532</t>
  </si>
  <si>
    <t>6011 Scott Radial Apt. 892;South Jessicaburgh, MN 26676</t>
  </si>
  <si>
    <t>61448 Jefferson Light;South Amanda, IL 13161</t>
  </si>
  <si>
    <t>834 Carol Park;Davidport, OR 26108</t>
  </si>
  <si>
    <t>650 Lisa Trail;Cummingschester, ND 79770</t>
  </si>
  <si>
    <t>22491 Christina Isle Suite 278;Loganhaven, IL 66808</t>
  </si>
  <si>
    <t>8358 Kayla Oval Suite 469;West Nathanborough, IL 99037</t>
  </si>
  <si>
    <t>29565 Robert Rapid Apt. 901;North Jorge, NE 81064</t>
  </si>
  <si>
    <t>7992 Ingram Mountain Suite 575;East Virginia, MD 24858</t>
  </si>
  <si>
    <t>5992 Sierra Summit Apt. 395;Kelleyport, CA 52701</t>
  </si>
  <si>
    <t>863 Dickson Mission;Bryantchester, AR 28620</t>
  </si>
  <si>
    <t>897 Schultz Falls Suite 870;Rebeccaberg, NY 32041</t>
  </si>
  <si>
    <t>PSC 2203, Box 4031;APO AA 41665</t>
  </si>
  <si>
    <t>USNS Mcdonald;FPO AP 37453</t>
  </si>
  <si>
    <t>873 Ryan Drive;Olsonside, AZ 78645</t>
  </si>
  <si>
    <t>USCGC Moss;FPO AP 66196</t>
  </si>
  <si>
    <t>0661 Harrison Track;East Michaelburgh, PA 12601</t>
  </si>
  <si>
    <t>8365 Pugh Trafficway;Sarahbury, DE 43849</t>
  </si>
  <si>
    <t>7374 Jason Avenue;Brownland, WY 74219</t>
  </si>
  <si>
    <t>203 Snow Locks;Jerryfurt, MO 34311</t>
  </si>
  <si>
    <t>691 Stephanie Spring Suite 652;Lyonschester, AR 75835</t>
  </si>
  <si>
    <t>04737 Antonio Hill Suite 495;South Richard, CO 40428</t>
  </si>
  <si>
    <t>575 Hall Parkway Suite 628;East Rhonda, KS 56963</t>
  </si>
  <si>
    <t>3026 Ortega Route Suite 856;Thompsonport, FL 36048</t>
  </si>
  <si>
    <t>0758 Mary Rest;Clarkefort, WV 12839</t>
  </si>
  <si>
    <t>0460 Jennifer Port;Lake Amanda, HI 15379</t>
  </si>
  <si>
    <t>USNV Coleman;FPO AP 02455</t>
  </si>
  <si>
    <t>0140 Karen Creek;New Jillstad, TN 50161</t>
  </si>
  <si>
    <t>1719 Nancy Loop Suite 781;New Andrew, SC 48632</t>
  </si>
  <si>
    <t>581 Paige Plaza Suite 834;East Adamville, WY 27836</t>
  </si>
  <si>
    <t>1090 Matthew Course Suite 694;Thomashaven, VA 48636</t>
  </si>
  <si>
    <t>854 Kathryn Ways Suite 585;Christophermouth, TN 19952</t>
  </si>
  <si>
    <t>0076 Skinner Rest;East Robert, WI 66129</t>
  </si>
  <si>
    <t>613 Meyer Crescent Suite 987;Kellyshire, IN 73895</t>
  </si>
  <si>
    <t>035 Johnson Fort;New Jacobchester, AK 49734</t>
  </si>
  <si>
    <t>131 Lisa Skyway;West Meganberg, HI 18315</t>
  </si>
  <si>
    <t>530 Shelly Shores;New Steveshire, MT 28678</t>
  </si>
  <si>
    <t>7816 Marcus Forks;Fuentesbury, NM 90423</t>
  </si>
  <si>
    <t>4944 Gary Estates;Barnettborough, AL 05201</t>
  </si>
  <si>
    <t>912 Harmon Inlet Suite 640;Lake Chloeville, NH 89413</t>
  </si>
  <si>
    <t>77256 Neal Trafficway Suite 682;North Samanthaland, NM 95502</t>
  </si>
  <si>
    <t>90822 Wilson Estate;Port Samanthabury, MT 92621</t>
  </si>
  <si>
    <t>08569 Jessica Estate;Richardview, IN 42764</t>
  </si>
  <si>
    <t>99420 Jennifer Drive Apt. 595;Brandontown, UT 77739</t>
  </si>
  <si>
    <t>Unit 1801 Box 2127;DPO AP 22602</t>
  </si>
  <si>
    <t>5229 David Islands;West Anabury, NM 78898</t>
  </si>
  <si>
    <t>04164 Hebert Orchard Apt. 835;New Keithmouth, IL 62815</t>
  </si>
  <si>
    <t>684 Moore Summit Suite 838;Port Margaret, WA 05147</t>
  </si>
  <si>
    <t>1748 Hudson Pike;Bellbury, UT 39016</t>
  </si>
  <si>
    <t>30372 Jesse Avenue;North Jennifer, TX 43725</t>
  </si>
  <si>
    <t>PSC 5241, Box 2612;APO AE 07347</t>
  </si>
  <si>
    <t>5783 Jeff Wall;Butlerchester, AK 91303</t>
  </si>
  <si>
    <t>26576 Joshua Inlet;Fergusonmouth, GA 94330</t>
  </si>
  <si>
    <t>88501 Keller Oval Apt. 546;North Lesliestad, VA 67233</t>
  </si>
  <si>
    <t>04907 Barker Divide Apt. 324;South Allenburgh, MO 90042</t>
  </si>
  <si>
    <t>500 Nash Crest;Lake Samantha, MS 82920</t>
  </si>
  <si>
    <t>611 David Crossing Apt. 763;Brandystad, VT 05347</t>
  </si>
  <si>
    <t>84950 Renee Freeway;East Amber, NJ 46250</t>
  </si>
  <si>
    <t>122 Bryan Stravenue;Lake Bradley, AL 73497</t>
  </si>
  <si>
    <t>515 Zachary Villages;East Edward, AZ 70489</t>
  </si>
  <si>
    <t>PSC 9875, Box 4263;APO AA 72247</t>
  </si>
  <si>
    <t>5529 Chad Summit;South Alec, UT 99552</t>
  </si>
  <si>
    <t>USNS Harmon;FPO AP 91612</t>
  </si>
  <si>
    <t>1470 Richard Ferry;Franklinhaven, NM 27671</t>
  </si>
  <si>
    <t>USNV Peterson;FPO AP 70394</t>
  </si>
  <si>
    <t>11234 Guzman Branch Suite 319;Lake Dana, VA 26867</t>
  </si>
  <si>
    <t>4096 Jackson Groves Apt. 310;Ashleyfurt, GA 81534</t>
  </si>
  <si>
    <t>070 Renee Station Apt. 614;Christineborough, NJ 61841</t>
  </si>
  <si>
    <t>95629 Willis Pine;Amberton, MD 01895</t>
  </si>
  <si>
    <t>7485 John Port;Karichester, MN 20457</t>
  </si>
  <si>
    <t>5335 Garrett Viaduct;East Robinport, NH 39300</t>
  </si>
  <si>
    <t>137 Walker Brook;Amyberg, RI 35328</t>
  </si>
  <si>
    <t>6435 Velazquez Corner Apt. 321;Murphymouth, WY 15408</t>
  </si>
  <si>
    <t>857 Michael Port Apt. 334;East Joseph, CT 60460</t>
  </si>
  <si>
    <t>7625 Daniel Pike Apt. 779;Ryanfort, GA 77180</t>
  </si>
  <si>
    <t>14698 Alexis Route;Latoyaberg, NM 69179</t>
  </si>
  <si>
    <t>18630 Lee Mountains;South Karenland, TN 79295</t>
  </si>
  <si>
    <t>5926 Kenneth Garden;Lake Sandra, MA 83722</t>
  </si>
  <si>
    <t>806 Eric Radial;Sherryland, OH 42040</t>
  </si>
  <si>
    <t>50596 Ruiz Curve;East Daniel, CA 75424</t>
  </si>
  <si>
    <t>9427 Thomas Ranch Suite 042;North Carolberg, NY 05609</t>
  </si>
  <si>
    <t>7491 Tapia Crossing;Jimmyside, KS 65402</t>
  </si>
  <si>
    <t>8898 Stanley Fork Suite 278;Sampsonview, MT 23725</t>
  </si>
  <si>
    <t>2290 Daniels Trafficway;East James, CO 25579</t>
  </si>
  <si>
    <t>73341 Young Villages Suite 620;North Gregory, IN 85025</t>
  </si>
  <si>
    <t>USNS King;FPO AE 90248</t>
  </si>
  <si>
    <t>30676 Kristen Cliffs Suite 273;East Scott, MO 63731</t>
  </si>
  <si>
    <t>2843 Bailey Village;South Danaview, NH 44466</t>
  </si>
  <si>
    <t>4335 Megan Port Suite 953;South Haleyhaven, TN 61100</t>
  </si>
  <si>
    <t>15657 Michael Unions;Lake Tammy, AL 40289</t>
  </si>
  <si>
    <t>33081 Pugh Plains Suite 517;Jacquelinefurt, LA 29670</t>
  </si>
  <si>
    <t>086 Reese Fall Suite 135;Morganmouth, NY 68137</t>
  </si>
  <si>
    <t>439 Sandra Burg Apt. 126;East Adrian, SD 90459</t>
  </si>
  <si>
    <t>07316 Chandler Wall;Millerchester, UT 61316</t>
  </si>
  <si>
    <t>83285 Christopher Cape;North Melissatown, WY 54591</t>
  </si>
  <si>
    <t>82206 Chloe Stravenue;Williamsonborough, PA 19821</t>
  </si>
  <si>
    <t>6058 Anne Stream;New Virginiaton, CT 19633</t>
  </si>
  <si>
    <t>617 Casey Alley Suite 659;Robinsonmouth, IL 39844</t>
  </si>
  <si>
    <t>50400 Andrew Forest Suite 942;Kathleentown, MN 10381</t>
  </si>
  <si>
    <t>Unit 6472 Box 5798;DPO AP 96336</t>
  </si>
  <si>
    <t>5737 Benton Lakes;Walkerland, MT 34803</t>
  </si>
  <si>
    <t>4157 Rebekah Dale Apt. 966;Port Johnfurt, NM 44880</t>
  </si>
  <si>
    <t>62543 Powell Squares;North Robert, ID 83813</t>
  </si>
  <si>
    <t>33567 Mia Haven Apt. 149;West Linda, CT 50286</t>
  </si>
  <si>
    <t>65752 Jones Divide;East Davidmouth, MI 44863</t>
  </si>
  <si>
    <t>701 Mcdonald Cliffs Suite 575;Lake Anthony, NE 23040</t>
  </si>
  <si>
    <t>07465 Russo Junction Apt. 293;Gibsonland, RI 44214</t>
  </si>
  <si>
    <t>478 Ryan Union Suite 997;North Jonathanshire, MO 77333</t>
  </si>
  <si>
    <t>4729 April Common Suite 441;Hillstad, CT 46678</t>
  </si>
  <si>
    <t>70993 Daniel Islands Suite 509;Johnberg, DE 83525</t>
  </si>
  <si>
    <t>USNS Flores;FPO AE 62121</t>
  </si>
  <si>
    <t>629 Patrick Glens;New Matthew, GA 23167</t>
  </si>
  <si>
    <t>820 Crystal Shores;Christopherport, NH 11394</t>
  </si>
  <si>
    <t>92879 Richard Expressway Apt. 396;Kimberlyton, MA 45359</t>
  </si>
  <si>
    <t>PSC 0466, Box 0578;APO AE 37892</t>
  </si>
  <si>
    <t>35597 Moody Garden;Margaretview, MS 88320</t>
  </si>
  <si>
    <t>7316 Richards Ramp Suite 906;Brentburgh, MD 67685</t>
  </si>
  <si>
    <t>USNV Wilson;FPO AP 14644</t>
  </si>
  <si>
    <t>83046 Christopher Parks Apt. 790;Kyleburgh, ND 33078</t>
  </si>
  <si>
    <t>USNV Adkins;FPO AA 23423</t>
  </si>
  <si>
    <t>16775 Jose Shore;Matthewfort, OH 00934</t>
  </si>
  <si>
    <t>0158 Jennifer Ridge Apt. 207;Johnfurt, AL 64655</t>
  </si>
  <si>
    <t>45290 Lori Keys;Melendezchester, FL 45474</t>
  </si>
  <si>
    <t>720 Neal Track Apt. 128;Cherylshire, AL 26166</t>
  </si>
  <si>
    <t>287 Kristi Crest;North Jacquelinefort, LA 58762</t>
  </si>
  <si>
    <t>71955 Jennifer Loop Apt. 147;South Kelly, MS 96415</t>
  </si>
  <si>
    <t>1306 Elizabeth Port Apt. 236;West Nancy, CO 97016</t>
  </si>
  <si>
    <t>8553 Berry Burg;Monicaville, MA 29133</t>
  </si>
  <si>
    <t>963 Kimberly River;Port Michaelhaven, ID 98015</t>
  </si>
  <si>
    <t>601 Reid Mountains;Gallegosville, MA 78105</t>
  </si>
  <si>
    <t>PSC 7489, Box 8802;APO AA 04038</t>
  </si>
  <si>
    <t>6808 Martin Parks;Marilynstad, MT 24911</t>
  </si>
  <si>
    <t>748 Mary Islands;New Joseph, MI 56736</t>
  </si>
  <si>
    <t>331 Thomas Pass Suite 644;North Mary, VT 36276</t>
  </si>
  <si>
    <t>561 Joel Coves Apt. 400;Nguyenbury, ND 46252</t>
  </si>
  <si>
    <t>5151 Phillips Vista;Cooperfurt, NH 49944</t>
  </si>
  <si>
    <t>USNS Morales;FPO AE 49242</t>
  </si>
  <si>
    <t>48030 White Isle Suite 886;Shannonmouth, NH 15764</t>
  </si>
  <si>
    <t>93439 Crystal Point;Barbaraville, HI 37778</t>
  </si>
  <si>
    <t>35212 Cox Club;North Joann, AL 76882</t>
  </si>
  <si>
    <t>069 Escobar Viaduct Suite 276;Carlshire, GA 40673</t>
  </si>
  <si>
    <t>8060 Frank Burgs Apt. 261;North Christinehaven, WI 46194</t>
  </si>
  <si>
    <t>0334 Wilcox Bypass;Williamfurt, NC 56879</t>
  </si>
  <si>
    <t>23313 Nicole Cape;Port Thomas, FL 20551</t>
  </si>
  <si>
    <t>88671 William Spur Suite 796;Jonesbury, KS 80687</t>
  </si>
  <si>
    <t>58237 Harrison Orchard;Dixonville, MO 50407</t>
  </si>
  <si>
    <t>3415 Benjamin Ports;Stacymouth, SC 96556</t>
  </si>
  <si>
    <t>8128 Tamara Alley Suite 081;Rosston, NC 35281</t>
  </si>
  <si>
    <t>4726 James Fork;Kingstad, SC 81670</t>
  </si>
  <si>
    <t>42134 Patrick Pines;Dickersontown, MT 17024</t>
  </si>
  <si>
    <t>736 John View Suite 088;West Bernard, LA 40282</t>
  </si>
  <si>
    <t>PSC 7194, Box 4525;APO AP 67424</t>
  </si>
  <si>
    <t>PSC 6920, Box 4632;APO AA 11308</t>
  </si>
  <si>
    <t>Unit 5599 Box 8997;DPO AE 80846</t>
  </si>
  <si>
    <t>7847 Quinn Place Apt. 250;Christophertown, OK 66484</t>
  </si>
  <si>
    <t>884 Adkins Fork;Lake Stacie, RI 68371</t>
  </si>
  <si>
    <t>28091 Tiffany Burgs;West Kathleenborough, CA 95014</t>
  </si>
  <si>
    <t>57708 April Well Suite 992;New Joshuaview, NM 90116</t>
  </si>
  <si>
    <t>Unit 6556 Box 3284;DPO AA 13920</t>
  </si>
  <si>
    <t>72863 Bradley Extension Suite 600;Madisonville, WV 32231</t>
  </si>
  <si>
    <t>39939 Morse Route;Lake Victorbury, NH 96311</t>
  </si>
  <si>
    <t>341 David Road;Isaacport, MI 06124</t>
  </si>
  <si>
    <t>954 Mullins Dale Apt. 789;North Shannonchester, GA 55551</t>
  </si>
  <si>
    <t>47698 Paul Cove Apt. 243;West Nicoleville, IL 38431</t>
  </si>
  <si>
    <t>873 Robert Summit Suite 188;Sweeneyfurt, GA 82146</t>
  </si>
  <si>
    <t>0521 Lee Crescent Suite 002;East Samantha, KS 89978</t>
  </si>
  <si>
    <t>2126 Laura Plain;West Pamela, GA 17390</t>
  </si>
  <si>
    <t>878 Jones Plains Suite 781;New Sarah, WY 58161</t>
  </si>
  <si>
    <t>Unit 1888 Box 4009;DPO AE 77970</t>
  </si>
  <si>
    <t>5904 Alicia Loaf;Emmachester, WV 18519</t>
  </si>
  <si>
    <t>037 Gonzalez Forges Apt. 487;Monicaview, AK 93744</t>
  </si>
  <si>
    <t>PSC 4188, Box 7291;APO AA 73684</t>
  </si>
  <si>
    <t>69753 Chaney Flat;Roytown, MO 57155</t>
  </si>
  <si>
    <t>8330 Kathryn Branch Suite 629;New Markhaven, IL 29188</t>
  </si>
  <si>
    <t>344 Jackson Isle Apt. 855;Whiteport, AL 39834</t>
  </si>
  <si>
    <t>2830 Shaun Plains;Nataliemouth, OR 70355</t>
  </si>
  <si>
    <t>436 Torres Brooks;Stevenfurt, DE 84133</t>
  </si>
  <si>
    <t>PSC 0140, Box 6251;APO AE 35370</t>
  </si>
  <si>
    <t>USS Hughes;FPO AP 78003</t>
  </si>
  <si>
    <t>9816 Bauer Dale;North Samuel, PA 12859</t>
  </si>
  <si>
    <t>52072 Amanda Mall;Robinsonmouth, OH 42473</t>
  </si>
  <si>
    <t>802 Smith Terrace Suite 244;East Douglas, ND 37773</t>
  </si>
  <si>
    <t>593 Daniel Causeway;Emilyborough, WV 48507</t>
  </si>
  <si>
    <t>405 Pena Glens Suite 068;North Michelle, WA 51130</t>
  </si>
  <si>
    <t>3744 John Isle;Lake Saraville, OH 89791</t>
  </si>
  <si>
    <t>550 Dennis Lock;Turnerview, NC 72031</t>
  </si>
  <si>
    <t>63233 Dennis Parkway Suite 551;Lake Jamesport, SD 34676</t>
  </si>
  <si>
    <t>41105 Johnson Place;Lake Jeffreyburgh, ME 24434</t>
  </si>
  <si>
    <t>61065 Stone Wells;West Sara, UT 08202</t>
  </si>
  <si>
    <t>29942 Carla Plain;East Maria, GA 53698</t>
  </si>
  <si>
    <t>88662 Powell Park;Juliemouth, FL 36832</t>
  </si>
  <si>
    <t>62871 Reynolds Walks Apt. 330;Johnshire, MN 06145</t>
  </si>
  <si>
    <t>724 Wells Squares Apt. 261;Stoutport, MO 47449</t>
  </si>
  <si>
    <t>2973 Moreno Camp Apt. 214;Dawnside, UT 06812</t>
  </si>
  <si>
    <t>5350 Jones Road Apt. 372;Leslieborough, NY 44283</t>
  </si>
  <si>
    <t>Unit 2156 Box 2475;DPO AA 88041</t>
  </si>
  <si>
    <t>3013 Melanie Shoal;East Robert, AL 26271</t>
  </si>
  <si>
    <t>Unit 1263 Box 6431;DPO AA 52904</t>
  </si>
  <si>
    <t>9610 Diaz Skyway Apt. 175;North Thomas, RI 11036</t>
  </si>
  <si>
    <t>061 Dawson Isle Apt. 792;West Alisonshire, OR 99704</t>
  </si>
  <si>
    <t>16647 Medina Fort Suite 829;New Justin, MA 64728</t>
  </si>
  <si>
    <t>883 Mark Ports Suite 317;Craigtown, NE 30628</t>
  </si>
  <si>
    <t>7007 Brenda Islands;Lake Kristinville, UT 03121</t>
  </si>
  <si>
    <t>3450 Adrian Club;North Molly, HI 51976</t>
  </si>
  <si>
    <t>22501 Church Glen;New Jodi, IA 74934</t>
  </si>
  <si>
    <t>473 Elizabeth Plaza Apt. 857;Porterhaven, NJ 05439</t>
  </si>
  <si>
    <t>USNV Meyer;FPO AA 44876</t>
  </si>
  <si>
    <t>8052 Erik Ridge Suite 289;Scottbury, VA 23504</t>
  </si>
  <si>
    <t>65081 Andrew Grove Suite 884;East Jennifer, WA 49980</t>
  </si>
  <si>
    <t>9732 Trujillo Crossing;Johnsonfurt, NY 80238</t>
  </si>
  <si>
    <t>9163 Manning Prairie;West Loganfurt, VA 58823</t>
  </si>
  <si>
    <t>PSC 0169, Box 5485;APO AP 84077</t>
  </si>
  <si>
    <t>760 Amanda Islands Suite 363;Jasonfort, IL 03446</t>
  </si>
  <si>
    <t>02887 Angela Port;Coryborough, IA 13175</t>
  </si>
  <si>
    <t>4412 Steven Overpass;North Gregorystad, NH 10708</t>
  </si>
  <si>
    <t>065 Randolph Crescent Suite 281;Alexanderberg, MS 45853</t>
  </si>
  <si>
    <t>31165 Jordan Spur Apt. 617;Port Dianeshire, ME 48563</t>
  </si>
  <si>
    <t>94378 Kelly Drives Apt. 711;Jenniferport, OH 62661</t>
  </si>
  <si>
    <t>972 Tara Spurs Apt. 078;Lake Brandy, ME 91817</t>
  </si>
  <si>
    <t>66865 David Circle Suite 088;Briggsshire, VT 74979</t>
  </si>
  <si>
    <t>4776 Khan Overpass;East Michaelton, NE 19466</t>
  </si>
  <si>
    <t>16519 Baker Union;Lake Briannaburgh, GA 43895</t>
  </si>
  <si>
    <t>9376 Miller Center Apt. 815;Lake Randy, ND 11470</t>
  </si>
  <si>
    <t>87415 Rivera Throughway;Rodriguezfurt, VT 78958</t>
  </si>
  <si>
    <t>2309 Malone Land;Williamsmouth, ID 32812</t>
  </si>
  <si>
    <t>3700 Brenda Motorway;Jasonmouth, PA 49930</t>
  </si>
  <si>
    <t>6002 Jacob Tunnel;Feliciaview, LA 56662</t>
  </si>
  <si>
    <t>741 Martinez Dam;East James, HI 33341</t>
  </si>
  <si>
    <t>736 Hall Estates Apt. 949;Port Saraville, NE 85407</t>
  </si>
  <si>
    <t>PSC 9632, Box 7040;APO AE 66958</t>
  </si>
  <si>
    <t>245 David Loaf;Michaelberg, IN 32343</t>
  </si>
  <si>
    <t>848 Arnold Court;Newtonshire, ID 90374</t>
  </si>
  <si>
    <t>0023 Zachary Glen;North Andreborough, OH 49840</t>
  </si>
  <si>
    <t>12546 Crystal Prairie Suite 109;Sarahtown, OH 27734</t>
  </si>
  <si>
    <t>753 Hopkins Falls;New Kathytown, WI 90616</t>
  </si>
  <si>
    <t>4497 Gonzalez Springs Apt. 281;Bushshire, LA 23355</t>
  </si>
  <si>
    <t>USCGC Hurst;FPO AE 40649</t>
  </si>
  <si>
    <t>28656 Stuart Loaf;New Jasmineberg, OR 76681</t>
  </si>
  <si>
    <t>PSC 3857, Box 0860;APO AP 47635</t>
  </si>
  <si>
    <t>5755 Hernandez Crossroad;South Teresa, NH 25898</t>
  </si>
  <si>
    <t>0945 Wood Vista Suite 049;Kristenside, CO 62188</t>
  </si>
  <si>
    <t>3655 Sarah Lodge;Harrisonville, MA 53371</t>
  </si>
  <si>
    <t>341 Henson Center Suite 981;South Benjamin, ME 12656</t>
  </si>
  <si>
    <t>204 Little Flats;Jessicaton, FL 60597</t>
  </si>
  <si>
    <t>577 Stephen Ford;Smithside, SC 36791</t>
  </si>
  <si>
    <t>0062 Greer Prairie;Shawnmouth, MI 34630</t>
  </si>
  <si>
    <t>435 Frederick Lane Suite 091;Davisland, NE 21143</t>
  </si>
  <si>
    <t>7183 Jonathan Green;Lake Lisa, NV 88074</t>
  </si>
  <si>
    <t>830 Chen Crossroad;Brownberg, VA 16640</t>
  </si>
  <si>
    <t>39854 Brown Freeway;Bonniechester, TN 19060</t>
  </si>
  <si>
    <t>USS Le;FPO AA 60371</t>
  </si>
  <si>
    <t>32815 Brown Mountains;West Misty, TX 91171</t>
  </si>
  <si>
    <t>13468 James Skyway Apt. 846;Charlesfort, VT 34090</t>
  </si>
  <si>
    <t>9049 Manuel Walk Apt. 296;New Samantha, SC 82882</t>
  </si>
  <si>
    <t>5640 Johnson Springs;Thomasstad, NY 59907</t>
  </si>
  <si>
    <t>6320 Tiffany Wall Suite 152;Charlotteshire, MT 45250</t>
  </si>
  <si>
    <t>USS Morrison;FPO AP 60808</t>
  </si>
  <si>
    <t>5960 Cassandra Village;Andradebury, ID 73929</t>
  </si>
  <si>
    <t>871 Sherri Trafficway;Jacobton, MO 92146</t>
  </si>
  <si>
    <t>3006 Bell Mountains;West Kimberly, KY 01912</t>
  </si>
  <si>
    <t>45394 Emily Street Apt. 700;Allenside, CO 86190</t>
  </si>
  <si>
    <t>55590 Amanda Divide;Fergusonbury, OR 15643</t>
  </si>
  <si>
    <t>835 Samantha Field;North Kyle, OK 90481</t>
  </si>
  <si>
    <t>8748 Julie Path;Port Dale, ME 48806</t>
  </si>
  <si>
    <t>933 Stephanie Mountain Suite 070;Turnerport, MS 01623</t>
  </si>
  <si>
    <t>9026 Kerr View Apt. 331;Johnside, DC 07778</t>
  </si>
  <si>
    <t>3512 Brian Place Apt. 657;Lake Scott, RI 16418</t>
  </si>
  <si>
    <t>52100 Lewis Light Suite 521;Barbaraside, MI 13048</t>
  </si>
  <si>
    <t>330 Yang Village Suite 101;East Kaitlyn, NY 46650</t>
  </si>
  <si>
    <t>9274 King Streets Suite 376;Hughesside, GA 25141</t>
  </si>
  <si>
    <t>PSC 8777, Box 0286;APO AA 63869</t>
  </si>
  <si>
    <t>703 Julie Avenue Suite 717;Port Susanview, DE 51089</t>
  </si>
  <si>
    <t>900 Small Islands;Alisonland, CT 88298</t>
  </si>
  <si>
    <t>819 Stephen Overpass Apt. 181;East Catherineshire, AZ 32369</t>
  </si>
  <si>
    <t>USS Greene;FPO AE 67989</t>
  </si>
  <si>
    <t>5972 Stacy Burg;Natashahaven, OK 57318</t>
  </si>
  <si>
    <t>61785 David Corners;Lake Gerald, FL 55588</t>
  </si>
  <si>
    <t>53996 Anthony Extensions;East Alison, WV 35522</t>
  </si>
  <si>
    <t>48910 Richard Plain;Wallerstad, TX 44151</t>
  </si>
  <si>
    <t>1224 Alexander Circle Suite 700;Reeseside, KS 18276</t>
  </si>
  <si>
    <t>8744 Garrett Light;Theresastad, NJ 43721</t>
  </si>
  <si>
    <t>223 Michael Flat;West Davidport, NE 97273</t>
  </si>
  <si>
    <t>0635 Lindsey Park Suite 197;Hamptonport, AK 08502</t>
  </si>
  <si>
    <t>92198 Fischer Manor;West Edwardberg, KY 06944</t>
  </si>
  <si>
    <t>634 Jennifer Locks;New Williefort, WV 07619</t>
  </si>
  <si>
    <t>PSC 7091, Box 0798;APO AA 97413</t>
  </si>
  <si>
    <t>5518 Brandon Vista Apt. 733;Sawyerburgh, MN 43252</t>
  </si>
  <si>
    <t>3056 Hill Dale;Branchfurt, WA 79795</t>
  </si>
  <si>
    <t>8717 Willis Camp;New Michael, MD 53487</t>
  </si>
  <si>
    <t>6098 Taylor Court;Allenchester, WI 59931</t>
  </si>
  <si>
    <t>885 Smith Bypass;Amandafurt, TN 35409</t>
  </si>
  <si>
    <t>0364 Aaron Crescent;Davidshire, IN 94634</t>
  </si>
  <si>
    <t>11307 Jacqueline Way;Millerchester, DC 46776</t>
  </si>
  <si>
    <t>488 Bailey Extension Suite 487;Steeleville, TN 07046</t>
  </si>
  <si>
    <t>40031 Peterson Brooks;Lake Garrettshire, VT 21791</t>
  </si>
  <si>
    <t>561 Danielle Knolls Apt. 800;Lake Christopher, IL 25288</t>
  </si>
  <si>
    <t>85014 Shaffer Lock Apt. 466;East Phillip, NV 62869</t>
  </si>
  <si>
    <t>7837 Kaufman Run;New Thomastown, SD 81690</t>
  </si>
  <si>
    <t>85425 Joseph Square Suite 146;South Lee, FL 85185</t>
  </si>
  <si>
    <t>618 David Mount;Port Paul, IL 32144</t>
  </si>
  <si>
    <t>Unit 1391 Box 5136;DPO AP 54210</t>
  </si>
  <si>
    <t>512 Sanchez Plains Apt. 763;South Tyler, WI 56478</t>
  </si>
  <si>
    <t>2697 Cindy Manor;North Jonshire, DE 80744</t>
  </si>
  <si>
    <t>1825 Kelly Place;Sherryport, DC 75118</t>
  </si>
  <si>
    <t>062 Herrera Junctions;East Nicole, WY 87682</t>
  </si>
  <si>
    <t>7282 Randall Crest;Laurafurt, CT 45975</t>
  </si>
  <si>
    <t>07414 Nunez Mountain Apt. 589;Richardport, OK 78394</t>
  </si>
  <si>
    <t>PSC 2873, Box 5003;APO AA 36491</t>
  </si>
  <si>
    <t>190 Torres Islands;Russellville, WI 44062</t>
  </si>
  <si>
    <t>15567 Henry Shoal Apt. 017;Sherrymouth, MA 31038</t>
  </si>
  <si>
    <t>46192 Brooks Crescent;Khanside, ND 65351</t>
  </si>
  <si>
    <t>3559 Regina Lodge Suite 006;Laurafurt, CA 44446</t>
  </si>
  <si>
    <t>889 Cindy Station Apt. 936;Bethview, GA 78964</t>
  </si>
  <si>
    <t>Unit 8023 Box 9410;DPO AA 90080</t>
  </si>
  <si>
    <t>99213 Hardin Underpass Suite 243;Richardburgh, MN 62728</t>
  </si>
  <si>
    <t>15461 Vanessa Spurs Suite 480;South Samuel, ID 65683</t>
  </si>
  <si>
    <t>8455 Angela Expressway Apt. 501;Richardsonview, MI 43024</t>
  </si>
  <si>
    <t>589 Pena Greens Apt. 198;South Jamesport, MS 00790</t>
  </si>
  <si>
    <t>2819 Jennifer Station Apt. 872;East Travisland, NV 72598</t>
  </si>
  <si>
    <t>4248 Charles Knolls;Ramirezmouth, MA 32313</t>
  </si>
  <si>
    <t>524 Douglas Alley;South Laurie, NH 86755</t>
  </si>
  <si>
    <t>322 Dillon Roads;Caldwellburgh, CA 91933</t>
  </si>
  <si>
    <t>439 Black Pine Apt. 019;North Stephanie, OR 88146</t>
  </si>
  <si>
    <t>851 Jeffrey Alley;Greenfurt, DE 05348</t>
  </si>
  <si>
    <t>124 Marcus Roads Apt. 744;Port Williamshire, TX 26115</t>
  </si>
  <si>
    <t>418 Joshua Fork Apt. 612;Rioshaven, FL 26828</t>
  </si>
  <si>
    <t>9049 Michael Causeway Suite 084;New Frankshire, HI 39660</t>
  </si>
  <si>
    <t>5106 Golden Forge Apt. 580;Lake Sarahborough, CO 21387</t>
  </si>
  <si>
    <t>4174 Bianca Plain Suite 132;Bakerfurt, UT 61385</t>
  </si>
  <si>
    <t>0395 Sosa Circles Suite 223;New Connie, MD 70250</t>
  </si>
  <si>
    <t>USCGC Fox;FPO AA 02497</t>
  </si>
  <si>
    <t>055 Cameron Orchard Suite 298;North Danabury, ME 55594</t>
  </si>
  <si>
    <t>94071 Sophia Square Apt. 063;Fordchester, KY 73514</t>
  </si>
  <si>
    <t>21726 Osborne Points;Lake Mathewmouth, SC 26578</t>
  </si>
  <si>
    <t>7706 Bobby Shoals Suite 290;South Melissa, FL 59049</t>
  </si>
  <si>
    <t>3832 Eduardo Falls Apt. 778;Mcdanielstad, UT 51717</t>
  </si>
  <si>
    <t>Unit 7933 Box 7276;DPO AA 94728</t>
  </si>
  <si>
    <t>00545 Parker Mall Apt. 092;Lake Sara, CO 09907</t>
  </si>
  <si>
    <t>USS Coffey;FPO AA 38169</t>
  </si>
  <si>
    <t>69566 Phillips Radial Apt. 616;Port Julie, CA 50476</t>
  </si>
  <si>
    <t>6626 Thomas Plaza;Roachchester, NM 31566</t>
  </si>
  <si>
    <t>7666 Robin Oval;Churchview, CA 64806</t>
  </si>
  <si>
    <t>514 Ewing Passage Suite 805;Lake Rebeccafort, UT 54859</t>
  </si>
  <si>
    <t>399 Ryan Mission;Alecchester, AZ 06698</t>
  </si>
  <si>
    <t>20415 Alexander Way;South Joseph, AR 93850</t>
  </si>
  <si>
    <t>7221 Williams Squares Apt. 413;New Stevenstad, NY 29043</t>
  </si>
  <si>
    <t>934 Deborah Mountain;Erintown, TN 59583</t>
  </si>
  <si>
    <t>07975 Katie Plaza;North Karaview, LA 63278</t>
  </si>
  <si>
    <t>320 James Drive Apt. 209;Lake Nathanbury, OH 14236</t>
  </si>
  <si>
    <t>237 Miller Branch;New Carolynfurt, CT 90169</t>
  </si>
  <si>
    <t>5586 Hall Grove Apt. 984;North Nancy, MN 34220</t>
  </si>
  <si>
    <t>09605 Mackenzie Garden Suite 014;West Nicoleborough, DE 28689</t>
  </si>
  <si>
    <t>945 Allen Unions;North Julie, NY 75686</t>
  </si>
  <si>
    <t>560 Anderson Vista Apt. 851;South Kevintown, AZ 63330</t>
  </si>
  <si>
    <t>89367 Smith Meadow Apt. 396;Brianmouth, WA 64702</t>
  </si>
  <si>
    <t>14861 Love Summit;North Peterhaven, MO 34215</t>
  </si>
  <si>
    <t>Unit 9090 Box 1638;DPO AP 10197</t>
  </si>
  <si>
    <t>2991 Reid Valley Apt. 096;Theresamouth, KS 01853</t>
  </si>
  <si>
    <t>995 Joshua Ville;Lake Carrie, GA 10296</t>
  </si>
  <si>
    <t>Unit 0416 Box 8782;DPO AE 64264</t>
  </si>
  <si>
    <t>7033 Susan Haven;Torresfort, TX 25019</t>
  </si>
  <si>
    <t>82208 Wallace Light;Alexisport, MA 44642</t>
  </si>
  <si>
    <t>USNV Brown;FPO AE 06443</t>
  </si>
  <si>
    <t>684 William Plaza;West Evan, CT 63127</t>
  </si>
  <si>
    <t>24078 Cesar Gardens Apt. 731;Christineville, IN 21904</t>
  </si>
  <si>
    <t>343 Vanessa Vista;Tammymouth, TN 77208</t>
  </si>
  <si>
    <t>994 Peterson Route;Smallberg, ND 91236</t>
  </si>
  <si>
    <t>613 Marissa Parkways Apt. 178;Sabrinaville, NY 09479</t>
  </si>
  <si>
    <t>793 Wiggins Dam;North Melissa, AR 76222</t>
  </si>
  <si>
    <t>71317 Carter Circles;Sarahfurt, KS 03917</t>
  </si>
  <si>
    <t>36569 Michael Place;Port Donald, HI 05185</t>
  </si>
  <si>
    <t>788 Wolf Groves Apt. 312;New Sherritown, VT 87791</t>
  </si>
  <si>
    <t>80935 Brandon Vista Apt. 394;East Mary, FL 89698</t>
  </si>
  <si>
    <t>2961 Brandon Green Suite 965;Kylietown, DC 87297</t>
  </si>
  <si>
    <t>444 Dodson Branch Apt. 244;Hendersonstad, ME 16493</t>
  </si>
  <si>
    <t>033 Brian Pike Suite 619;Edwardschester, SD 17946</t>
  </si>
  <si>
    <t>01921 Angela Pine Suite 168;North Brianborough, DE 48536</t>
  </si>
  <si>
    <t>978 Guerra Stream;Rossside, HI 98285</t>
  </si>
  <si>
    <t>2261 Richardson Knoll;Nolanborough, KS 07363</t>
  </si>
  <si>
    <t>96086 Ruiz Roads;Port Glenn, OH 24831</t>
  </si>
  <si>
    <t>PSC 0104, Box 1937;APO AP 83395</t>
  </si>
  <si>
    <t>712 Stafford Views Apt. 376;New Joshua, NM 52908</t>
  </si>
  <si>
    <t>42100 Monique Branch;Woodton, PA 62449</t>
  </si>
  <si>
    <t>76391 Adams Brooks Apt. 763;West Michael, UT 50896</t>
  </si>
  <si>
    <t>488 Davis Village;Matthewburgh, OH 87655</t>
  </si>
  <si>
    <t>1614 Perkins Forge;West John, WV 59509</t>
  </si>
  <si>
    <t>8667 Murray Causeway Suite 595;Cruzshire, CT 77055</t>
  </si>
  <si>
    <t>675 Morales Ways;Oneillfort, MT 68459</t>
  </si>
  <si>
    <t>12913 Fischer Point;Michelleton, SD 65850</t>
  </si>
  <si>
    <t>9346 Hines Locks Suite 993;North Robert, KS 07868</t>
  </si>
  <si>
    <t>232 Drake Rapid;Jacobfort, IA 28689</t>
  </si>
  <si>
    <t>Unit 5035 Box 7143;DPO AE 11124</t>
  </si>
  <si>
    <t>USCGC Coleman;FPO AA 28738</t>
  </si>
  <si>
    <t>8836 Jessica Place Apt. 828;South Jacquelineport, WV 23935</t>
  </si>
  <si>
    <t>383 Vincent Grove;North Georgehaven, NH 95223</t>
  </si>
  <si>
    <t>PSC 3722, Box 0098;APO AE 77749</t>
  </si>
  <si>
    <t>5964 Jessica Street;South Stevenhaven, IL 92171</t>
  </si>
  <si>
    <t>49310 Powers Walks Suite 729;Tylerview, VA 38758</t>
  </si>
  <si>
    <t>USS Weiss;FPO AA 07719</t>
  </si>
  <si>
    <t>16261 Ramirez Shoal;Ashleyburgh, CA 01730</t>
  </si>
  <si>
    <t>4416 Love Fields Suite 606;South Lori, DE 11120</t>
  </si>
  <si>
    <t>4495 Tran Squares;Marissamouth, TX 78018</t>
  </si>
  <si>
    <t>994 Mills Walk Apt. 974;Andrewbury, NY 44635</t>
  </si>
  <si>
    <t>6116 Allen Village;South Karen, IA 47302</t>
  </si>
  <si>
    <t>569 Caldwell Road;Jamesshire, KS 31773</t>
  </si>
  <si>
    <t>84173 Thomas Divide Apt. 920;West Kaylamouth, NY 45511</t>
  </si>
  <si>
    <t>782 Steven Canyon;Mckenziemouth, FL 49686</t>
  </si>
  <si>
    <t>687 Walker Field Suite 830;Cynthiatown, NV 32143</t>
  </si>
  <si>
    <t>729 Jeremy Cape;Briannatown, MD 16010</t>
  </si>
  <si>
    <t>7872 Larry Cliffs;Bakerburgh, TX 34824</t>
  </si>
  <si>
    <t>984 Lewis Roads Suite 076;Robertton, ID 21578</t>
  </si>
  <si>
    <t>71067 Bailey Knolls Apt. 363;West Frankfort, MT 75751</t>
  </si>
  <si>
    <t>45366 Raven Lock;Lake Peterburgh, NY 05934</t>
  </si>
  <si>
    <t>501 Brooke Center;East Paige, WA 95454</t>
  </si>
  <si>
    <t>Unit 2784 Box 5839;DPO AP 39538</t>
  </si>
  <si>
    <t>5068 Angela Mills;Phillipsland, CO 06094</t>
  </si>
  <si>
    <t>781 Anderson Forges;Esparzaland, WA 70549</t>
  </si>
  <si>
    <t>9961 Moreno Inlet Apt. 009;Kevinton, IL 11555</t>
  </si>
  <si>
    <t>2572 Jordan Bypass;Randystad, CA 17878</t>
  </si>
  <si>
    <t>76129 Davis Haven;Port Ashleyville, IN 67422</t>
  </si>
  <si>
    <t>249 Brian Shores Apt. 726;Walkerchester, SD 73613</t>
  </si>
  <si>
    <t>084 Douglas Pass Apt. 158;Parkshaven, SC 47932</t>
  </si>
  <si>
    <t>72346 Newman Ridge Apt. 748;Brendanmouth, IL 21993</t>
  </si>
  <si>
    <t>595 Amanda Station;Port Kimberlyfurt, TX 89765</t>
  </si>
  <si>
    <t>753 Dustin Plain Apt. 080;Patrickburgh, SD 06379</t>
  </si>
  <si>
    <t>366 Davidson Drive;Nicoleview, NH 28498</t>
  </si>
  <si>
    <t>USNV Cooper;FPO AP 58667</t>
  </si>
  <si>
    <t>9404 Kimberly Drive;Valeriehaven, RI 35679</t>
  </si>
  <si>
    <t>300 Hunter Extensions;Lisamouth, MD 87488</t>
  </si>
  <si>
    <t>2723 Cox Streets Apt. 836;Karenside, MS 07916</t>
  </si>
  <si>
    <t>5925 Tina Road;New Craigtown, OK 43598</t>
  </si>
  <si>
    <t>65278 Emily Via;Dawnborough, FL 16181</t>
  </si>
  <si>
    <t>33837 Carol Spurs;Port Harold, AZ 48558</t>
  </si>
  <si>
    <t>6645 Marc Fork;West Jennifershire, NC 39204</t>
  </si>
  <si>
    <t>587 Mann Skyway Suite 282;Lake Daletown, SC 98449</t>
  </si>
  <si>
    <t>08853 Christy Falls Suite 490;Jamesside, ID 42103</t>
  </si>
  <si>
    <t>2217 Thompson Green;Lake Kennethburgh, NH 70640</t>
  </si>
  <si>
    <t>7257 Dickerson Forges;Jessicatown, NM 76212</t>
  </si>
  <si>
    <t>246 Caleb Bridge Apt. 358;South Jennifer, DE 69761</t>
  </si>
  <si>
    <t>37775 Thomas Causeway;Charleschester, KS 65457</t>
  </si>
  <si>
    <t>USCGC Marshall;FPO AA 88847</t>
  </si>
  <si>
    <t>82667 Ashley Spur;Hayleyberg, CT 48296</t>
  </si>
  <si>
    <t>817 Jacob Walks;Dennismouth, NM 09212</t>
  </si>
  <si>
    <t>52921 Wilson Mall;Port Destinyton, PA 25011</t>
  </si>
  <si>
    <t>0026 Victoria Ramp;Darrelltown, MA 32065</t>
  </si>
  <si>
    <t>9580 Corey Valley Suite 157;Adamsland, AZ 24898</t>
  </si>
  <si>
    <t>1571 Clark Grove Suite 280;Patrickville, VT 18872</t>
  </si>
  <si>
    <t>687 Sarah Shore;Savannahside, RI 38179</t>
  </si>
  <si>
    <t>Unit 6303 Box 0961;DPO AE 88343</t>
  </si>
  <si>
    <t>173 Cheryl View;Courtneyport, OH 93838</t>
  </si>
  <si>
    <t>11565 Conley Run;North Davidhaven, WA 04729</t>
  </si>
  <si>
    <t>65816 Horn Shoal Suite 552;South Deborahville, MT 32711</t>
  </si>
  <si>
    <t>600 Livingston Meadow Suite 523;Hillfurt, MN 11040</t>
  </si>
  <si>
    <t>97259 Huerta Throughway;Hopkinsville, FL 99302</t>
  </si>
  <si>
    <t>26143 Belinda Key Suite 471;North William, MA 71489</t>
  </si>
  <si>
    <t>713 Nicole Walk;North Maurice, KS 70167</t>
  </si>
  <si>
    <t>82440 David Views;New James, KS 25174</t>
  </si>
  <si>
    <t>850 William Crossroad;Gallagherland, IN 42087</t>
  </si>
  <si>
    <t>8123 Morgan Stravenue Apt. 480;Toddfort, WY 69544</t>
  </si>
  <si>
    <t>60716 Kelli Fork Apt. 547;Port Amberland, RI 66389</t>
  </si>
  <si>
    <t>71104 Kathleen River Suite 460;West Thomas, ID 08300</t>
  </si>
  <si>
    <t>0167 Schwartz Freeway Suite 695;Joshuashire, WV 16068</t>
  </si>
  <si>
    <t>285 Taylor Crossing;Ballardview, NY 40603</t>
  </si>
  <si>
    <t>2819 Brown Tunnel Apt. 889;New Sarahton, GA 15622</t>
  </si>
  <si>
    <t>76082 Glenn Place Apt. 440;Ivanshire, OK 16274</t>
  </si>
  <si>
    <t>2603 Ingram Spurs Suite 000;West Donaldstad, SC 38201</t>
  </si>
  <si>
    <t>00340 Morales Freeway;Johnsonberg, NH 20866</t>
  </si>
  <si>
    <t>84716 Peters Glens;North Laurenburgh, IN 33982</t>
  </si>
  <si>
    <t>5378 Black Ford Suite 950;Karenshire, NM 64409</t>
  </si>
  <si>
    <t>274 Erica Mountain Suite 350;Ianshire, VT 31632</t>
  </si>
  <si>
    <t>344 Regina Ville;Hansenhaven, MI 33235</t>
  </si>
  <si>
    <t>28104 Christopher Ways Apt. 937;West Gabrielchester, CA 32227</t>
  </si>
  <si>
    <t>685 Lambert Ranch Suite 237;Jenkinstown, MN 24315</t>
  </si>
  <si>
    <t>301 Hammond Path Suite 591;Courtneyview, IA 42416</t>
  </si>
  <si>
    <t>6968 Mullen Gateway Apt. 637;Lake Rebeccaland, IA 83242</t>
  </si>
  <si>
    <t>6302 Charles Walk Suite 693;North Cheyenne, HI 79651</t>
  </si>
  <si>
    <t>352 Wilson Cliffs;Port Lisa, TX 42698</t>
  </si>
  <si>
    <t>186 Mary Mission;South Billyfort, SD 58046</t>
  </si>
  <si>
    <t>813 Richard Crossroad Apt. 647;Marieshire, MI 06299</t>
  </si>
  <si>
    <t>879 Deanna Prairie;South Richardshire, UT 53354</t>
  </si>
  <si>
    <t>Unit 2429 Box 5438;DPO AA 88879</t>
  </si>
  <si>
    <t>01904 Richard Course;Margaretmouth, MT 31285</t>
  </si>
  <si>
    <t>4257 Alexander Park;Port Heather, KS 07491</t>
  </si>
  <si>
    <t>016 Margaret Locks Apt. 746;Yodertown, LA 67102</t>
  </si>
  <si>
    <t>04249 Alexandra Crescent Apt. 366;Smithhaven, CT 09132</t>
  </si>
  <si>
    <t>5626 Gates Fort;Joshuaborough, MA 62142</t>
  </si>
  <si>
    <t>061 Emily River Apt. 604;Franklinhaven, CT 69596</t>
  </si>
  <si>
    <t>81856 Barton Lights Suite 545;Laurieville, TX 41886</t>
  </si>
  <si>
    <t>3693 Green Trace;West Williamberg, DE 76183</t>
  </si>
  <si>
    <t>198 Wheeler Parks;Jackfort, WY 65535</t>
  </si>
  <si>
    <t>935 Grant Greens Apt. 271;East Brittanyshire, OH 65012</t>
  </si>
  <si>
    <t>682 Shawn Tunnel;Parkerchester, SD 21887</t>
  </si>
  <si>
    <t>USS Herrera;FPO AP 74924</t>
  </si>
  <si>
    <t>198 Jasmin Shores;East Eric, MA 75858</t>
  </si>
  <si>
    <t>90232 Sarah Plains;Francesmouth, SD 46711</t>
  </si>
  <si>
    <t>01712 Jason Common;South Melissa, MT 68127</t>
  </si>
  <si>
    <t>8550 Thomas Brooks;North Tylerport, SD 94381</t>
  </si>
  <si>
    <t>755 Joanne Green;Brownfort, UT 97346</t>
  </si>
  <si>
    <t>942 Stanley Throughway Suite 469;Wesleyfort, KY 48914</t>
  </si>
  <si>
    <t>5532 Rebecca Inlet Suite 952;Hawkinsfort, MN 55088</t>
  </si>
  <si>
    <t>1545 Bauer Ferry;Cortezberg, MO 29534</t>
  </si>
  <si>
    <t>00729 Sims Inlet Apt. 318;Bradleyport, AR 02651</t>
  </si>
  <si>
    <t>08061 Garza Burg Suite 009;Zacharychester, NV 19263</t>
  </si>
  <si>
    <t>0819 Parrish Garden Suite 510;Davisfort, NV 70798</t>
  </si>
  <si>
    <t>USNV Russell;FPO AA 25842</t>
  </si>
  <si>
    <t>386 Perez Rapid;South Johnmouth, CA 68351</t>
  </si>
  <si>
    <t>8987 Pearson Stream Apt. 674;South Robert, KS 34913</t>
  </si>
  <si>
    <t>160 Kimberly Cliffs Apt. 992;Port Rebeccafort, WV 81948</t>
  </si>
  <si>
    <t>5544 Hahn Plaza;Barbaraport, FL 04576</t>
  </si>
  <si>
    <t>3309 Thornton Hollow;North Emilyland, NY 72991</t>
  </si>
  <si>
    <t>74800 Kerry Mount Apt. 732;Stewartstad, LA 89241</t>
  </si>
  <si>
    <t>224 Robert Mountain;Port Heather, MN 81992</t>
  </si>
  <si>
    <t>755 Amber Brooks;Port Jennifer, WA 72825</t>
  </si>
  <si>
    <t>198 Mcdonald Mountains Suite 137;West Holly, GA 53305</t>
  </si>
  <si>
    <t>343 Castro Groves Apt. 675;West Cindy, MT 22919</t>
  </si>
  <si>
    <t>929 Daniel Camp;Port Tannerton, AZ 08296</t>
  </si>
  <si>
    <t>Unit 7474 Box 9812;DPO AP 14363</t>
  </si>
  <si>
    <t>462 Wheeler Island Apt. 123;Raymondstad, NE 29116</t>
  </si>
  <si>
    <t>251 Christopher Field Apt. 202;Lindsaychester, VA 53264</t>
  </si>
  <si>
    <t>364 Burch Cliff;Jamesville, ME 69623</t>
  </si>
  <si>
    <t>455 Henson Court Suite 899;Alyssashire, TN 89590</t>
  </si>
  <si>
    <t>720 Philip Park Suite 251;Rogersbury, WA 08626</t>
  </si>
  <si>
    <t>7992 Dixon Meadow;North Tyler, KS 51509</t>
  </si>
  <si>
    <t>22157 Diane Village;Kyletown, MA 95255</t>
  </si>
  <si>
    <t>893 Stephen Centers;Michelleberg, IN 84107</t>
  </si>
  <si>
    <t>82503 Hamilton Estate Suite 260;West Olivia, MD 25025</t>
  </si>
  <si>
    <t>03733 Taylor Knoll Apt. 720;Adrianaport, ND 77905</t>
  </si>
  <si>
    <t>25338 Aaron Locks;West Alex, KY 50299</t>
  </si>
  <si>
    <t>3604 Evan Highway;Lake Tonya, LA 41341</t>
  </si>
  <si>
    <t>234 Wendy Fords Suite 058;Westmouth, MS 67349</t>
  </si>
  <si>
    <t>Unit 9498 Box 6649;DPO AE 17923</t>
  </si>
  <si>
    <t>341 Neal Corner Suite 801;East Marcusfurt, IL 94192</t>
  </si>
  <si>
    <t>733 Mark Glen Apt. 772;Paulview, KY 17337</t>
  </si>
  <si>
    <t>72564 William Route;East Joshua, NV 95180</t>
  </si>
  <si>
    <t>181 Mitchell Island Suite 748;South Michellestad, SD 49128</t>
  </si>
  <si>
    <t>8794 Angela Oval;North Danielleview, KS 54506</t>
  </si>
  <si>
    <t>01119 Ruiz Pines;West Veronicachester, ND 55588</t>
  </si>
  <si>
    <t>USS Alvarado;FPO AP 26328</t>
  </si>
  <si>
    <t>USNS Hughes;FPO AA 11446</t>
  </si>
  <si>
    <t>067 Amanda Lodge;Alejandroshire, NC 05823</t>
  </si>
  <si>
    <t>69839 Nicholson Bridge;Gilbertbury, NY 46478</t>
  </si>
  <si>
    <t>37916 Sandra Land;Port Kevin, AR 41001</t>
  </si>
  <si>
    <t>Unit 6756 Box 7121;DPO AE 05954</t>
  </si>
  <si>
    <t>PSC 3749, Box 8431;APO AE 01993</t>
  </si>
  <si>
    <t>970 Park Neck;Lake Arthur, AL 02675</t>
  </si>
  <si>
    <t>68848 Adrian Isle Suite 894;Ginashire, NH 07057</t>
  </si>
  <si>
    <t>6670 Elizabeth Brooks;Hernandezhaven, MN 66582</t>
  </si>
  <si>
    <t>7191 Kyle Expressway;New Andrew, NC 64267</t>
  </si>
  <si>
    <t>924 Helen Radial Suite 129;Lake Sarah, AL 11998</t>
  </si>
  <si>
    <t>965 John Cliff Suite 301;Kelleytown, CO 30882</t>
  </si>
  <si>
    <t>349 Steven Walk;South Alyssaburgh, ND 71856</t>
  </si>
  <si>
    <t>11056 Matthew Crest Apt. 635;Sellersmouth, SC 67456</t>
  </si>
  <si>
    <t>32823 Brian Course Suite 540;Lake Christopher, ID 39497</t>
  </si>
  <si>
    <t>06234 Hayley Ridges;Kellyfurt, NC 44045</t>
  </si>
  <si>
    <t>3623 Mary Place Apt. 759;Douglasstad, OH 54429</t>
  </si>
  <si>
    <t>7014 Brooks Junctions;Lambland, MT 50065</t>
  </si>
  <si>
    <t>559 Stephanie Views;West Katrinaview, SD 54815</t>
  </si>
  <si>
    <t>Unit 5198 Box 9704;DPO AP 52812</t>
  </si>
  <si>
    <t>684 Hill Burgs Apt. 500;South Joannemouth, MI 56836</t>
  </si>
  <si>
    <t>USCGC Rivera;FPO AE 63859</t>
  </si>
  <si>
    <t>0361 Mccarthy Brooks Apt. 277;North Angelicahaven, NV 84832</t>
  </si>
  <si>
    <t>9264 Holly Centers;Fullerstad, PA 54554</t>
  </si>
  <si>
    <t>6031 April Road Apt. 104;Joannachester, DE 50312</t>
  </si>
  <si>
    <t>USNS Chavez;FPO AP 80782</t>
  </si>
  <si>
    <t>121 Aguirre Hill;Anaville, KS 53343</t>
  </si>
  <si>
    <t>7863 Moreno Track Suite 960;Andrewmouth, WI 01013</t>
  </si>
  <si>
    <t>62907 Daniel Stravenue Suite 542;Greenbury, MO 55413</t>
  </si>
  <si>
    <t>USCGC Jones;FPO AE 67403</t>
  </si>
  <si>
    <t>59570 James Keys;Matthewfort, OK 77751</t>
  </si>
  <si>
    <t>300 Bryan Circle Apt. 774;South Traciland, SD 96622</t>
  </si>
  <si>
    <t>592 Krueger Court;Peckton, OH 75405</t>
  </si>
  <si>
    <t>257 Laura Spurs Apt. 766;Tiffanyborough, ME 83793</t>
  </si>
  <si>
    <t>3624 Kemp Mews Suite 227;North Brittany, UT 36522</t>
  </si>
  <si>
    <t>94220 Joshua Wall;North Lisa, WV 77147</t>
  </si>
  <si>
    <t>5561 Daniel Courts;Hudsonchester, MS 26287</t>
  </si>
  <si>
    <t>057 Wagner Falls Apt. 065;South Brooke, NE 36437</t>
  </si>
  <si>
    <t>647 Gonzalez Pine;Lake Andrewchester, NY 51625</t>
  </si>
  <si>
    <t>64959 Johnson Cliff Suite 066;East Joshuamouth, DE 30330</t>
  </si>
  <si>
    <t>25206 Susan Plaza;Lake Jeanette, HI 75824</t>
  </si>
  <si>
    <t>Unit 2257 Box 0271;DPO AE 04253</t>
  </si>
  <si>
    <t>799 David Spur;Lake Joshua, OH 91551</t>
  </si>
  <si>
    <t>4672 Lopez Dam Apt. 302;Thomasburgh, DC 99155</t>
  </si>
  <si>
    <t>6387 Anne Lodge;Harmonfurt, AR 32765</t>
  </si>
  <si>
    <t>3881 Davis Avenue;Lauramouth, NV 26737</t>
  </si>
  <si>
    <t>69015 Mcdonald Oval;Montgomeryberg, AK 09023</t>
  </si>
  <si>
    <t>8519 Evans River;Jamesshire, OR 32018</t>
  </si>
  <si>
    <t>2426 Michael Square Apt. 683;Brandonburgh, SD 67864</t>
  </si>
  <si>
    <t>791 Kimberly Lock Suite 720;Stewartfort, MA 86417</t>
  </si>
  <si>
    <t>2958 Katie Isle Suite 831;Hoodberg, WV 80827</t>
  </si>
  <si>
    <t>596 Justin Cliffs Suite 017;New Nicholasmouth, NE 40980</t>
  </si>
  <si>
    <t>46124 Sherry Stream;Jimenezville, TN 18880</t>
  </si>
  <si>
    <t>14491 Debra River;Harrisborough, GA 30606</t>
  </si>
  <si>
    <t>4043 Knight Ford Apt. 366;Pacechester, NH 50041</t>
  </si>
  <si>
    <t>PSC 9012, Box 6366;APO AP 88530</t>
  </si>
  <si>
    <t>16697 Grant Islands;Lake Sierra, DE 59066</t>
  </si>
  <si>
    <t>23292 York Station Apt. 887;Hernandezland, NV 89707</t>
  </si>
  <si>
    <t>7019 Brittany Corner;Port Richardburgh, CA 00761</t>
  </si>
  <si>
    <t>07166 Edwards Rest Apt. 205;East Brandon, LA 94651</t>
  </si>
  <si>
    <t>6218 Miller Landing Apt. 499;Nicoleville, OH 99355</t>
  </si>
  <si>
    <t>0783 Williams Ford Suite 727;Gonzalezton, LA 72817</t>
  </si>
  <si>
    <t>021 King Lane Apt. 381;Davisburgh, AK 93461</t>
  </si>
  <si>
    <t>938 Potter Bypass Apt. 147;Taylorton, NM 99059</t>
  </si>
  <si>
    <t>1923 Stephens Field;North Breanna, SD 48914</t>
  </si>
  <si>
    <t>9946 Brian Island Suite 122;Millerport, ND 71865</t>
  </si>
  <si>
    <t>13968 Richard Summit;East Keithhaven, NE 52322</t>
  </si>
  <si>
    <t>6030 Jessica Prairie;New Louis, HI 17549</t>
  </si>
  <si>
    <t>68434 Smith Port;New Erik, IA 91687</t>
  </si>
  <si>
    <t>82614 Stephanie Meadow Apt. 353;Andreafort, CA 33817</t>
  </si>
  <si>
    <t>743 Davis Lights Apt. 871;Alvarezton, NY 79035</t>
  </si>
  <si>
    <t>7343 Christopher Ports Suite 903;North Teresaville, HI 75977</t>
  </si>
  <si>
    <t>14243 Scott Run Apt. 904;South Nicholasville, TX 44681</t>
  </si>
  <si>
    <t>5151 Amanda Center Apt. 590;East Antonio, NH 34242</t>
  </si>
  <si>
    <t>220 Jensen Mountains;New Frank, MA 81721</t>
  </si>
  <si>
    <t>039 Angela Mountain;South Whitney, ID 99359</t>
  </si>
  <si>
    <t>6434 Jeremy Lakes;Port Christophermouth, TX 16898</t>
  </si>
  <si>
    <t>2567 Christopher Cove Apt. 038;North Samuelhaven, KY 58124</t>
  </si>
  <si>
    <t>442 Thomas Ports;South Ethan, NE 09499</t>
  </si>
  <si>
    <t>PSC 2881, Box 6114;APO AE 24394</t>
  </si>
  <si>
    <t>87387 Powell Mountains Suite 054;Lake Leslie, RI 59635</t>
  </si>
  <si>
    <t>7564 Hill Tunnel;Lake Lauren, DC 72929</t>
  </si>
  <si>
    <t>218 James Lock Apt. 490;Mitchellmouth, VA 86814</t>
  </si>
  <si>
    <t>9164 Douglas Dam;South Kennethside, TX 76419</t>
  </si>
  <si>
    <t>3933 Katherine Lakes;East Daniel, KY 07627</t>
  </si>
  <si>
    <t>56215 Matthew Forks Suite 578;North Zacharyburgh, TX 99488</t>
  </si>
  <si>
    <t>3485 Fernandez Place;Philipmouth, NM 26949</t>
  </si>
  <si>
    <t>19742 Bridges Village Suite 396;Martineztown, KS 33819</t>
  </si>
  <si>
    <t>4108 Jasmin Ranch Suite 620;Lake Brittanyton, HI 64516</t>
  </si>
  <si>
    <t>9346 Nicole Flat Suite 227;Stanleyshire, NE 68219</t>
  </si>
  <si>
    <t>3809 Steele Motorway Suite 004;New Catherine, IN 13124</t>
  </si>
  <si>
    <t>18499 John Cliffs Apt. 479;Brownfurt, ID 42318</t>
  </si>
  <si>
    <t>7013 Clarke Light Apt. 142;Mirandahaven, NY 13676</t>
  </si>
  <si>
    <t>9437 Lauren Rest;Port Stephanieburgh, IA 57310</t>
  </si>
  <si>
    <t>PSC 3702, Box 0880;APO AP 79892</t>
  </si>
  <si>
    <t>173 Kevin Center Apt. 387;New Donaldland, FL 85904</t>
  </si>
  <si>
    <t>112 Cooper Shoal Suite 114;South Diana, AL 34742</t>
  </si>
  <si>
    <t>911 Anderson Curve Apt. 697;Crossview, CT 54737</t>
  </si>
  <si>
    <t>5777 Sara Inlet;New Timothy, RI 90447</t>
  </si>
  <si>
    <t>8313 Castro Trace Apt. 107;Lake Anne, UT 98687</t>
  </si>
  <si>
    <t>4319 Kevin Place Apt. 509;Matthewsview, CA 52722</t>
  </si>
  <si>
    <t>508 Pearson Throughway Suite 591;North Michaelfurt, VT 65182</t>
  </si>
  <si>
    <t>7699 Jones Ports;East Jameschester, VA 82792</t>
  </si>
  <si>
    <t>720 Susan Well;South Anthonyborough, AK 86751</t>
  </si>
  <si>
    <t>34507 Amanda Springs;New Anthony, WI 43015</t>
  </si>
  <si>
    <t>7008 Kathryn Viaduct Apt. 987;West Vincent, KY 55714</t>
  </si>
  <si>
    <t>9229 Lori Trace;Adkinshaven, AR 55920</t>
  </si>
  <si>
    <t>2059 Foley Common;Lake Sarah, AK 02117</t>
  </si>
  <si>
    <t>35292 Jerry Extensions;South Jonathanburgh, NH 29293</t>
  </si>
  <si>
    <t>0123 Tony Branch;Lewisshire, TN 95452</t>
  </si>
  <si>
    <t>0299 Alexis Wall;Port Julie, CA 25437</t>
  </si>
  <si>
    <t>58576 Kathleen Junction Apt. 691;South Toddberg, MN 97807</t>
  </si>
  <si>
    <t>80531 Schwartz Brooks Suite 541;North Pamelaborough, WA 18775</t>
  </si>
  <si>
    <t>014 Davis Points Apt. 025;Port Rebecca, MT 69272</t>
  </si>
  <si>
    <t>86957 Fernandez Terrace;Owensland, NH 02732</t>
  </si>
  <si>
    <t>985 Austin Vista;West Stevenville, ND 15759</t>
  </si>
  <si>
    <t>42442 Cynthia Fields Suite 943;Montoyafurt, NC 89533</t>
  </si>
  <si>
    <t>43896 Jennifer Station;West Christopherchester, WI 40514</t>
  </si>
  <si>
    <t>89614 Nicole Center;Lake Amyville, ME 87308</t>
  </si>
  <si>
    <t>66173 Michael Centers;East Katherinebury, NJ 07615</t>
  </si>
  <si>
    <t>648 Nancy Course;South Thomashaven, NC 86021</t>
  </si>
  <si>
    <t>45499 Jennifer Isle;Fernandochester, WA 09333</t>
  </si>
  <si>
    <t>52249 Jason Extensions;North Danielhaven, CO 56743</t>
  </si>
  <si>
    <t>102 Jose Junction Suite 211;New Ryanhaven, ME 61259</t>
  </si>
  <si>
    <t>54620 Powell Ports Suite 315;North Matthewstad, CT 89044</t>
  </si>
  <si>
    <t>9237 Stein Rue;Howardburgh, OH 43971</t>
  </si>
  <si>
    <t>51271 Sue Street;Morrisshire, MO 25106</t>
  </si>
  <si>
    <t>3111 William Shore Suite 114;Randychester, RI 39433</t>
  </si>
  <si>
    <t>37623 Joe Walks;South Vanessa, TN 39865</t>
  </si>
  <si>
    <t>USS Fuller;FPO AA 34287</t>
  </si>
  <si>
    <t>14022 Patty Point;West Kara, MO 47138</t>
  </si>
  <si>
    <t>Unit 0640 Box 6814;DPO AE 00678</t>
  </si>
  <si>
    <t>152 Samantha Street Suite 594;Port Anitatown, CT 86165</t>
  </si>
  <si>
    <t>477 Lowery Ranch;North Amandamouth, OK 90882</t>
  </si>
  <si>
    <t>PSC 4427, Box 5234;APO AP 65727</t>
  </si>
  <si>
    <t>07580 Juan Points;New Johnmouth, ID 66928</t>
  </si>
  <si>
    <t>4777 Manuel Spurs Apt. 801;Edwardside, WY 90127</t>
  </si>
  <si>
    <t>8868 David Expressway Suite 656;Port Jessicaborough, MS 54574</t>
  </si>
  <si>
    <t>03539 Martinez Path;North Lonnie, CO 41674</t>
  </si>
  <si>
    <t>Unit 5963 Box 2561;DPO AE 39139</t>
  </si>
  <si>
    <t>000 Nguyen Glens;North Lauraport, IA 54558</t>
  </si>
  <si>
    <t>PSC 1876, Box 7263;APO AE 76349</t>
  </si>
  <si>
    <t>7441 Bailey Garden;Lake Leah, AZ 77668</t>
  </si>
  <si>
    <t>Unit 8587 Box 8652;DPO AA 59827</t>
  </si>
  <si>
    <t>3131 Phillip Lodge;Michaelview, MO 11770</t>
  </si>
  <si>
    <t>94028 Mark Meadow;West Gregory, WY 03185</t>
  </si>
  <si>
    <t>77328 Amy Cape;Port Danielmouth, CO 82503</t>
  </si>
  <si>
    <t>7895 Villanueva Mountains Suite 285;Parkerview, CT 73402</t>
  </si>
  <si>
    <t>PSC 1553, Box 8443;APO AA 73369</t>
  </si>
  <si>
    <t>181 Julia Forges;West Jamesport, ND 55992</t>
  </si>
  <si>
    <t>276 Amanda Corners Suite 545;Nicholastown, MI 32444</t>
  </si>
  <si>
    <t>884 Payne Trace Apt. 798;Milesmouth, FL 06952</t>
  </si>
  <si>
    <t>15238 Jason Wells;Carrollberg, ME 26574</t>
  </si>
  <si>
    <t>6415 Benjamin Plains Suite 995;North Bryan, IN 57505</t>
  </si>
  <si>
    <t>2753 Sarah Corners;Port Thomas, TN 59239</t>
  </si>
  <si>
    <t>5025 Morgan Curve;Cynthiaborough, NY 14361</t>
  </si>
  <si>
    <t>52466 Stephen Village Apt. 247;Lake Corey, AL 43778</t>
  </si>
  <si>
    <t>788 Brady Forks;New Rachelside, NE 32913</t>
  </si>
  <si>
    <t>87381 Moore Pine Apt. 957;Lake Joshuaborough, CO 37519</t>
  </si>
  <si>
    <t>5483 Andrew Canyon;Hunterburgh, NC 04334</t>
  </si>
  <si>
    <t>037 Gilbert Summit;East Jessicaport, DE 23256</t>
  </si>
  <si>
    <t>USNS Chavez;FPO AP 64445</t>
  </si>
  <si>
    <t>6757 Michael Keys;North Zachary, NE 94231</t>
  </si>
  <si>
    <t>0400 Morris Pine;New Cherylshire, MD 60371</t>
  </si>
  <si>
    <t>1776 Hernandez Harbors;Carlaville, PA 25985</t>
  </si>
  <si>
    <t>2050 Wyatt Garden Apt. 739;Ronaldtown, LA 37668</t>
  </si>
  <si>
    <t>5089 Linda Ford Suite 610;East George, IN 50457</t>
  </si>
  <si>
    <t>90888 Wendy Green Apt. 530;Port Lisa, ND 20423</t>
  </si>
  <si>
    <t>43745 Wayne Forges;New Robinburgh, RI 87751</t>
  </si>
  <si>
    <t>02619 Whitney Union Suite 879;South Karenchester, TX 61806</t>
  </si>
  <si>
    <t>41046 Joseph Center Suite 695;West Lauraborough, WI 54426</t>
  </si>
  <si>
    <t>Unit 4656 Box 9318;DPO AE 86894</t>
  </si>
  <si>
    <t>05521 Edward Bridge Suite 294;Lake Jeffrey, NV 05325</t>
  </si>
  <si>
    <t>063 Osborn Well;East Harry, MA 72918</t>
  </si>
  <si>
    <t>404 Wesley Crest;Garrettbury, RI 00695</t>
  </si>
  <si>
    <t>00074 Chambers Rue;Port Staceymouth, CO 95621</t>
  </si>
  <si>
    <t>959 Moore Garden;Edwinville, OR 91523</t>
  </si>
  <si>
    <t>0085 David Rest Suite 197;South Danaside, NV 25833</t>
  </si>
  <si>
    <t>6033 Johnson Falls Suite 414;Loganton, LA 99102</t>
  </si>
  <si>
    <t>355 Tony Station Suite 684;Bradleyside, NV 34059</t>
  </si>
  <si>
    <t>703 Spencer Dam Apt. 441;Port Danielshire, NV 26310</t>
  </si>
  <si>
    <t>82001 Gina Green;Lake Jesusbury, MA 80601</t>
  </si>
  <si>
    <t>478 Sullivan Haven;North Barry, WV 58034</t>
  </si>
  <si>
    <t>931 Hammond Vista;South Glendaborough, OK 33194</t>
  </si>
  <si>
    <t>36448 Thomas Camp Apt. 431;West Jacobside, WV 10903</t>
  </si>
  <si>
    <t>8158 Jason Row;Jessicabury, MD 34665</t>
  </si>
  <si>
    <t>23128 Hansen Plains;East Kathyfort, NV 68791</t>
  </si>
  <si>
    <t>758 Henderson Fork Apt. 502;East Jason, WI 96908</t>
  </si>
  <si>
    <t>6329 Barry Park;Brittanychester, TN 80101</t>
  </si>
  <si>
    <t>43935 Perry Fall;Larsonport, NM 63654</t>
  </si>
  <si>
    <t>905 Maurice Glens Suite 615;East Jake, MI 86163</t>
  </si>
  <si>
    <t>12429 Christina Vista;Monicafurt, NM 37738</t>
  </si>
  <si>
    <t>362 Mark Shoals;Sullivanborough, NJ 50350</t>
  </si>
  <si>
    <t>0666 Logan Loaf Apt. 633;Bairdshire, AK 84512</t>
  </si>
  <si>
    <t>69864 Sparks Rapid;South Heather, SD 27874</t>
  </si>
  <si>
    <t>5476 John Passage Suite 902;Port Dustin, MD 27018</t>
  </si>
  <si>
    <t>265 Burgess Lake;East Gracebury, MD 16468</t>
  </si>
  <si>
    <t>965 Alicia Bridge;Lewishaven, FL 51436</t>
  </si>
  <si>
    <t>69471 Sarah Wells Suite 725;Robertburgh, AZ 20866</t>
  </si>
  <si>
    <t>Unit 7504 Box 7779;DPO AP 35648</t>
  </si>
  <si>
    <t>051 Stephanie Mill;Pittsmouth, NH 96901</t>
  </si>
  <si>
    <t>400 Rebecca Fall;South Jennifer, CT 50992</t>
  </si>
  <si>
    <t>989 Christina Ferry;Port Marieshire, OH 76117</t>
  </si>
  <si>
    <t>USS Robinson;FPO AE 69410</t>
  </si>
  <si>
    <t>72965 Arnold Villages;Bairdside, RI 86521</t>
  </si>
  <si>
    <t>789 Burgess Loaf Apt. 378;South Nicole, WV 02117</t>
  </si>
  <si>
    <t>04569 Berger Walk;West Anne, GA 14860</t>
  </si>
  <si>
    <t>Unit 0599 Box 4328;DPO AE 56043</t>
  </si>
  <si>
    <t>1587 Wade Mews;East Tiffany, UT 07251</t>
  </si>
  <si>
    <t>320 Brandon Plaza Apt. 093;East Thomaschester, AL 22343</t>
  </si>
  <si>
    <t>659 Jillian Turnpike;Port Jared, DE 96503</t>
  </si>
  <si>
    <t>7374 Frank Station;New Victorton, DE 79616</t>
  </si>
  <si>
    <t>627 Williams Gardens Apt. 210;West Brianna, MO 94082</t>
  </si>
  <si>
    <t>4289 Brittany Avenue;East Keithhaven, MA 76661</t>
  </si>
  <si>
    <t>939 Taylor Mount;North Travis, NV 00725</t>
  </si>
  <si>
    <t>2755 Smith Plaza;Simpsonborough, MS 04009</t>
  </si>
  <si>
    <t>09173 Kathy Walk;Port Hailey, MT 11651</t>
  </si>
  <si>
    <t>8882 Duffy Roads;Meganland, CO 94219</t>
  </si>
  <si>
    <t>60495 Mullins Shoal Suite 735;Davidview, MD 91852</t>
  </si>
  <si>
    <t>PSC 1690, Box 9483;APO AE 20282</t>
  </si>
  <si>
    <t>00882 Tiffany Court Apt. 156;Michaelburgh, KY 49430</t>
  </si>
  <si>
    <t>10163 Christopher Track;Jessicaburgh, ND 66230</t>
  </si>
  <si>
    <t>2597 Gibson Avenue Apt. 132;East Melanie, MI 37166</t>
  </si>
  <si>
    <t>4657 Jason Plains Apt. 812;Lake Carlosfurt, FL 85966</t>
  </si>
  <si>
    <t>89403 Amy Creek;Harrisstad, ND 18968</t>
  </si>
  <si>
    <t>23281 French Road Suite 273;South Parkerfurt, NM 58082</t>
  </si>
  <si>
    <t>790 Bobby Street;Klineville, UT 32351</t>
  </si>
  <si>
    <t>85038 Michael Junction Apt. 230;South Elizabethton, SD 50077</t>
  </si>
  <si>
    <t>325 Tony Spring;West Robertborough, WY 90326</t>
  </si>
  <si>
    <t>408 Bishop Mews Suite 383;East Brucechester, OK 42550</t>
  </si>
  <si>
    <t>66622 Frances Freeway;East Michael, OH 40001</t>
  </si>
  <si>
    <t>Unit 9713 Box 3654;DPO AA 78418</t>
  </si>
  <si>
    <t>0701 Marcus Manors Apt. 252;Simonchester, CO 41904</t>
  </si>
  <si>
    <t>975 Emily Pine;Bautistabury, NE 45628</t>
  </si>
  <si>
    <t>915 Nichols Square Suite 612;Heiditown, ID 17010</t>
  </si>
  <si>
    <t>696 Sharon Forges Suite 913;Jameston, GA 81462</t>
  </si>
  <si>
    <t>Unit 4062 Box 6567;DPO AE 51757</t>
  </si>
  <si>
    <t>89120 Joseph Fort;East Davidtown, KS 48120</t>
  </si>
  <si>
    <t>7895 William Estate Apt. 000;Port Edgarville, MD 91844</t>
  </si>
  <si>
    <t>2075 Salazar Brooks;Hernandezhaven, MD 98413</t>
  </si>
  <si>
    <t>683 Amy Brook;New Jessica, UT 36857</t>
  </si>
  <si>
    <t>8971 Tracy Wall Suite 368;Chambershaven, WI 00874</t>
  </si>
  <si>
    <t>10291 Logan Ridge Apt. 458;Brownshire, MT 92996</t>
  </si>
  <si>
    <t>97000 Conrad Locks;South Meghan, WA 76111</t>
  </si>
  <si>
    <t>PSC 3519, Box 8843;APO AA 42719</t>
  </si>
  <si>
    <t>515 Kevin Causeway;South Tanyaton, SD 69097</t>
  </si>
  <si>
    <t>924 Denise Parkway Suite 348;Rogersbury, MI 99919</t>
  </si>
  <si>
    <t>40029 Bailey Ridge;South Gregoryport, NC 71009</t>
  </si>
  <si>
    <t>9684 Anderson Cove;Stewartmouth, WV 72304</t>
  </si>
  <si>
    <t>48802 Ralph Rapids;Lake Tamaraville, OK 01980</t>
  </si>
  <si>
    <t>068 Thomas Ferry Apt. 891;North Kellyhaven, HI 00807</t>
  </si>
  <si>
    <t>64756 Hines Unions;Connieton, NM 21030</t>
  </si>
  <si>
    <t>425 Alicia Plain Apt. 604;Brianchester, NE 42933</t>
  </si>
  <si>
    <t>9265 Deborah Lane Apt. 677;West Kristamouth, ND 72893</t>
  </si>
  <si>
    <t>30953 Ronald Springs;Barrettville, IA 23333</t>
  </si>
  <si>
    <t>15374 Jacob Rue Suite 965;Ericville, ND 17402</t>
  </si>
  <si>
    <t>77448 Sarah Wells;Tracyside, UT 58270</t>
  </si>
  <si>
    <t>105 Fernandez Loop;Meganhaven, MS 47761</t>
  </si>
  <si>
    <t>9236 Vanessa Cliffs;East Randy, KY 40092</t>
  </si>
  <si>
    <t>291 Olson Ports Suite 833;New Courtneyberg, MN 93991</t>
  </si>
  <si>
    <t>820 Kimberly Grove;Monicastad, IL 02211</t>
  </si>
  <si>
    <t>81680 Anderson Rue;South Jasonmouth, PA 01402</t>
  </si>
  <si>
    <t>291 Xavier Lakes Suite 968;Mooremouth, WY 84396</t>
  </si>
  <si>
    <t>46157 Mcmahon Streets;West Amanda, PA 11310</t>
  </si>
  <si>
    <t>7739 Dominique Center Suite 813;Loveshire, CO 03127</t>
  </si>
  <si>
    <t>23470 Daniel River;East Claytonview, MA 37128</t>
  </si>
  <si>
    <t>Unit 0145 Box 1588;DPO AE 53494</t>
  </si>
  <si>
    <t>USS Ayers;FPO AP 70807</t>
  </si>
  <si>
    <t>8003 Christopher Port Apt. 459;Alexandriaport, NJ 83165</t>
  </si>
  <si>
    <t>102 Boyd Islands;Arnoldburgh, MA 72389</t>
  </si>
  <si>
    <t>827 Spence Lodge Apt. 990;North Krystalfurt, CO 81706</t>
  </si>
  <si>
    <t>997 Virginia Throughway Suite 330;Lake Alexandermouth, NM 15449</t>
  </si>
  <si>
    <t>705 Martinez Route Suite 066;Kelleyburgh, NC 81897</t>
  </si>
  <si>
    <t>514 Smith Mill;East Jasonland, NM 35748</t>
  </si>
  <si>
    <t>316 Todd Field;Nathanburgh, CT 81350</t>
  </si>
  <si>
    <t>5912 Smith Ranch;Kennethshire, NM 02398</t>
  </si>
  <si>
    <t>Unit 7198 Box 0093;DPO AP 21022</t>
  </si>
  <si>
    <t>75434 Matthew Light;New Teresastad, AK 52132</t>
  </si>
  <si>
    <t>9500 Alex Throughway Suite 040;Danielleburgh, ND 62336</t>
  </si>
  <si>
    <t>345 Craig Pass;Lake Corey, HI 64777</t>
  </si>
  <si>
    <t>9489 Terry Radial;Smithport, FL 14717</t>
  </si>
  <si>
    <t>69236 Lopez Street;Hardingmouth, SD 29074</t>
  </si>
  <si>
    <t>0946 Crawford Fort;Weberfurt, SC 60322</t>
  </si>
  <si>
    <t>99227 Edward Gardens Suite 378;Whitefurt, AL 42841</t>
  </si>
  <si>
    <t>99485 William Oval Apt. 650;Angelachester, IN 04455</t>
  </si>
  <si>
    <t>297 Stacey Fort Suite 651;East Fernandoville, RI 70795</t>
  </si>
  <si>
    <t>872 Charles Parkway;South Benjaminbury, NY 97646</t>
  </si>
  <si>
    <t>42262 Hector Way;Smithshire, MA 46115</t>
  </si>
  <si>
    <t>PSC 3874, Box 2146;APO AE 32956</t>
  </si>
  <si>
    <t>62064 Sharon Parkway;Shirleyton, WI 33110</t>
  </si>
  <si>
    <t>543 Jordan Fields Apt. 605;Port Emmahaven, MD 51640</t>
  </si>
  <si>
    <t>30437 Hobbs Inlet;East Jamesstad, NH 96819</t>
  </si>
  <si>
    <t>789 Linda Square Suite 368;Chadberg, AR 29852</t>
  </si>
  <si>
    <t>468 William Motorway;Allenview, DC 09688</t>
  </si>
  <si>
    <t>91112 Seth Shoal;Stevenhaven, NJ 73843</t>
  </si>
  <si>
    <t>6161 Amanda Spurs;Port Susanfurt, IL 58056</t>
  </si>
  <si>
    <t>282 Robin Hollow Apt. 997;East Jennifer, MA 01039</t>
  </si>
  <si>
    <t>909 Stephen Plaza Suite 409;Wardbury, IN 34980</t>
  </si>
  <si>
    <t>452 Harold Motorway;Matthewtown, IL 99648</t>
  </si>
  <si>
    <t>4052 Martin Landing;Angelaberg, SD 27856</t>
  </si>
  <si>
    <t>6623 Cox Courts;Port Ashley, HI 23862</t>
  </si>
  <si>
    <t>27496 David Park Suite 106;Port Andrew, MI 05774</t>
  </si>
  <si>
    <t>87564 White Trail Suite 329;Jonathanmouth, MT 06421</t>
  </si>
  <si>
    <t>2693 Aimee Turnpike Apt. 276;Lake Ryan, SC 08634</t>
  </si>
  <si>
    <t>34444 Smith Groves Suite 170;Williamsbury, WI 56598</t>
  </si>
  <si>
    <t>6563 Yates Stream Apt. 497;Port Michelle, GA 53163</t>
  </si>
  <si>
    <t>2200 Lauren Street;North Matthew, MT 53166</t>
  </si>
  <si>
    <t>144 Raymond Ford;South Christopher, DC 66371</t>
  </si>
  <si>
    <t>4677 Ramirez Stravenue Apt. 497;Port Ashley, IL 20663</t>
  </si>
  <si>
    <t>5939 Franklin Stream Suite 933;West Ryan, LA 16303</t>
  </si>
  <si>
    <t>528 Eric Roads Suite 067;West Alexander, MT 46479</t>
  </si>
  <si>
    <t>6229 Burton Viaduct Suite 348;New Matthewshire, CA 54900</t>
  </si>
  <si>
    <t>0057 Garcia Inlet Suite 632;South John, NH 85586</t>
  </si>
  <si>
    <t>893 Schaefer Cape Apt. 182;West Scottberg, AL 93871</t>
  </si>
  <si>
    <t>2189 Parks Mission;Greenefort, TX 72860</t>
  </si>
  <si>
    <t>6330 Leslie Ranch;Lake Joshua, PA 89201</t>
  </si>
  <si>
    <t>26143 Stacy Island Suite 514;Port Amber, DC 16985</t>
  </si>
  <si>
    <t>73820 Young Mall;North Jessicafort, OR 32064</t>
  </si>
  <si>
    <t>351 Amy Landing;West Melissaville, ME 62812</t>
  </si>
  <si>
    <t>619 David Parks;Richardborough, VT 95525</t>
  </si>
  <si>
    <t>29824 Charles Plaza;Keithstad, MO 85074</t>
  </si>
  <si>
    <t>66191 Todd Crossroad Apt. 022;Michaelburgh, FL 88840</t>
  </si>
  <si>
    <t>48780 Guy Shores;Joshuahaven, WA 17198</t>
  </si>
  <si>
    <t>22264 Laura Glen;Lake Whitneytown, PA 03201</t>
  </si>
  <si>
    <t>5013 Jamie Mountains;North Gabrielton, ME 27273</t>
  </si>
  <si>
    <t>380 Colin Groves;East Amandaside, CO 98026</t>
  </si>
  <si>
    <t>6613 Pace Station;East Julia, DE 09801</t>
  </si>
  <si>
    <t>76995 Gary Bridge Suite 800;East Jonathan, MS 29245</t>
  </si>
  <si>
    <t>87974 Mccarty Skyway;Garyshire, NJ 09566</t>
  </si>
  <si>
    <t>456 Margaret Trafficway Apt. 443;Port Lori, KS 13215</t>
  </si>
  <si>
    <t>46469 Eugene View Apt. 525;Port Zacharyton, NJ 67165</t>
  </si>
  <si>
    <t>81343 Bruce Walks;Walkerton, MS 07936</t>
  </si>
  <si>
    <t>0047 Nathan Knoll Apt. 413;Knightburgh, KS 93246</t>
  </si>
  <si>
    <t>2007 Zachary Mews Apt. 105;Dustinfort, CT 38713</t>
  </si>
  <si>
    <t>209 Jacob Brook;Fisherbury, VT 99805</t>
  </si>
  <si>
    <t>50850 Jeff Port;Port Cynthiahaven, WV 46134</t>
  </si>
  <si>
    <t>6152 Lindsey Burg;Port Regina, NC 79818</t>
  </si>
  <si>
    <t>14412 Collins Skyway Suite 000;Lake Mark, AZ 77743</t>
  </si>
  <si>
    <t>72039 Wells Inlet;Pereztown, AK 60411</t>
  </si>
  <si>
    <t>53744 Crystal Forks;Leeton, WV 93527</t>
  </si>
  <si>
    <t>37827 Patrick Trail;Starkshire, AZ 47143</t>
  </si>
  <si>
    <t>923 Alyssa Inlet;Kyletown, KY 20202</t>
  </si>
  <si>
    <t>362 Edward Manors;Danielhaven, ND 37764</t>
  </si>
  <si>
    <t>528 Dalton Turnpike;Jillborough, IL 32868</t>
  </si>
  <si>
    <t>3136 Valerie Lodge;Kathrynhaven, MT 62131</t>
  </si>
  <si>
    <t>12989 Christensen Squares;Perezton, NM 87693</t>
  </si>
  <si>
    <t>97125 Jill Wells;Stevensburgh, LA 54851</t>
  </si>
  <si>
    <t>15603 Barrett Mount;Princemouth, ND 16820</t>
  </si>
  <si>
    <t>818 Spencer Ford Suite 160;North Lee, CO 81671</t>
  </si>
  <si>
    <t>2343 Allen Ford Apt. 647;Melissaton, CT 29254</t>
  </si>
  <si>
    <t>45568 Amanda Neck Apt. 172;New Patriciachester, AR 04662</t>
  </si>
  <si>
    <t>6548 Brooks Viaduct;Catherineton, OK 49062</t>
  </si>
  <si>
    <t>PSC 6038, Box 4687;APO AE 80489</t>
  </si>
  <si>
    <t>37475 Jenna Avenue Apt. 738;East Brittany, GA 91078</t>
  </si>
  <si>
    <t>5998 Olson Knoll;Port Henryborough, MS 80125</t>
  </si>
  <si>
    <t>15915 Vega Gardens;East Angel, DE 33784</t>
  </si>
  <si>
    <t>10851 Davidson Brooks;Maysshire, DE 50595</t>
  </si>
  <si>
    <t>59805 Todd View;Paulborough, WY 45452</t>
  </si>
  <si>
    <t>12628 Dominguez Prairie;Wallacehaven, WA 91206</t>
  </si>
  <si>
    <t>869 Connie Radial;Port Cynthiaberg, WA 03465</t>
  </si>
  <si>
    <t>789 Diane Rue Apt. 178;North James, SD 35408</t>
  </si>
  <si>
    <t>769 Tammy Parkways Apt. 824;Seanstad, KY 33014</t>
  </si>
  <si>
    <t>0033 Austin Passage;North Rachaelchester, TN 01873</t>
  </si>
  <si>
    <t>90308 Johns Roads;North Petertown, SC 37433</t>
  </si>
  <si>
    <t>831 Tasha Oval Apt. 192;East Rileyport, CO 13827</t>
  </si>
  <si>
    <t>117 Cunningham Hill;Katiemouth, AR 23666</t>
  </si>
  <si>
    <t>54924 Valerie Union Apt. 938;Lucasside, MT 08834</t>
  </si>
  <si>
    <t>71107 Reynolds Trace;Sandrashire, KY 18375</t>
  </si>
  <si>
    <t>02611 Michael Manor Apt. 599;Waltersside, HI 07475</t>
  </si>
  <si>
    <t>14074 Collins Rapids;Denisefort, AK 28490</t>
  </si>
  <si>
    <t>21641 Sanford Haven Apt. 481;Lake Jacqueline, NC 06371</t>
  </si>
  <si>
    <t>104 Ronald Station;South Victorstad, DE 88466</t>
  </si>
  <si>
    <t>12697 Aguilar Ports Apt. 344;Pattersonberg, MS 25881</t>
  </si>
  <si>
    <t>949 Johnson Plains;East Davidtown, OR 50001</t>
  </si>
  <si>
    <t>175 Cindy Spring;Alisonshire, AZ 72639</t>
  </si>
  <si>
    <t>139 John Ridge Suite 217;Williamstad, IA 40856</t>
  </si>
  <si>
    <t>USNS Becker;FPO AP 20217</t>
  </si>
  <si>
    <t>63409 Terri Parkways Suite 070;Kristenberg, NJ 48905</t>
  </si>
  <si>
    <t>4397 Cox Route;Griffinport, ME 70524</t>
  </si>
  <si>
    <t>77284 Wright Lock Apt. 373;Ramseyview, MI 18600</t>
  </si>
  <si>
    <t>3150 Barton Burgs;Kimton, TN 48149</t>
  </si>
  <si>
    <t>866 Mark Isle Apt. 642;Gonzalezshire, SD 33534</t>
  </si>
  <si>
    <t>463 Gray Lock Suite 869;South Dawn, OR 05482</t>
  </si>
  <si>
    <t>9706 Mcdonald Lodge;Quinnberg, RI 80494</t>
  </si>
  <si>
    <t>82101 Jennifer Ramp;Floydchester, NY 21783</t>
  </si>
  <si>
    <t>81368 Nicole Courts Apt. 467;Heidiburgh, IN 09542</t>
  </si>
  <si>
    <t>677 Stephanie Court;Sandyview, WV 76509</t>
  </si>
  <si>
    <t>PSC 2871, Box 5888;APO AP 52966</t>
  </si>
  <si>
    <t>15621 Jeremy Plains;Emilyport, NH 07597</t>
  </si>
  <si>
    <t>20104 Olson Ports Suite 098;East Williamside, MD 69379</t>
  </si>
  <si>
    <t>39439 Sawyer Grove;Dicksonstad, NV 27687</t>
  </si>
  <si>
    <t>38163 Walker Rapid Suite 045;West Adamville, RI 21646</t>
  </si>
  <si>
    <t>77538 Lloyd Coves;Rogersmouth, FL 54822</t>
  </si>
  <si>
    <t>5123 Hunter Lodge;West Carly, ME 05700</t>
  </si>
  <si>
    <t>949 Debra Summit Suite 912;East Susan, MS 26676</t>
  </si>
  <si>
    <t>15328 Robert Cliffs Suite 638;Port Kathryn, IL 67150</t>
  </si>
  <si>
    <t>1515 Sara Terrace;West Jessica, VT 53515</t>
  </si>
  <si>
    <t>10151 Jeffrey Fields Suite 867;Torresshire, LA 54545</t>
  </si>
  <si>
    <t>20683 Mckenzie Canyon;West Jenniferland, MO 23178</t>
  </si>
  <si>
    <t>89362 Donald Light;Rickytown, DE 95155</t>
  </si>
  <si>
    <t>524 Julie Way Apt. 135;North Jay, HI 06419</t>
  </si>
  <si>
    <t>USS Bishop;FPO AE 23347</t>
  </si>
  <si>
    <t>9539 Harrington Ridge Suite 063;Castrobury, LA 09258</t>
  </si>
  <si>
    <t>Unit 5904 Box 3037;DPO AA 15370</t>
  </si>
  <si>
    <t>0530 Ann Trace;Josephmouth, KY 63697</t>
  </si>
  <si>
    <t>7596 Rodriguez Valley Suite 996;East Brianton, NH 21595</t>
  </si>
  <si>
    <t>961 Megan Coves Apt. 531;South Theresaside, NV 69516</t>
  </si>
  <si>
    <t>855 Anthony Pike Suite 085;Melissaburgh, IN 40370</t>
  </si>
  <si>
    <t>56967 Pacheco Points Suite 141;Carlland, WY 63363</t>
  </si>
  <si>
    <t>581 Wilkinson Forest;Garrisonbury, IN 83216</t>
  </si>
  <si>
    <t>01262 Heidi Islands;Lake Laura, VT 81195</t>
  </si>
  <si>
    <t>6930 Mary Way Suite 864;Douglasview, KY 05293</t>
  </si>
  <si>
    <t>811 Roy Expressway Apt. 929;East Michelleside, FL 37346</t>
  </si>
  <si>
    <t>19518 Hatfield Streets Suite 611;Lake Donnatown, OK 78228</t>
  </si>
  <si>
    <t>7329 David Ranch;Jenniferstad, UT 58351</t>
  </si>
  <si>
    <t>PSC 5710, Box 2830;APO AA 30800</t>
  </si>
  <si>
    <t>85481 Kelly Harbors Suite 045;Mathewmouth, AR 36509</t>
  </si>
  <si>
    <t>061 William Underpass Apt. 322;Port Stevenville, MO 27212</t>
  </si>
  <si>
    <t>745 Fox Pass;Mariachester, DE 48170</t>
  </si>
  <si>
    <t>0483 Mora Villages Apt. 328;Juanland, WI 17475</t>
  </si>
  <si>
    <t>1133 Simpson Streets Apt. 855;Deniseville, OK 34865</t>
  </si>
  <si>
    <t>Unit 2288 Box 4881;DPO AE 42401</t>
  </si>
  <si>
    <t>315 Tucker Mews Apt. 279;South Lisa, TX 01654</t>
  </si>
  <si>
    <t>PSC 5964, Box 4119;APO AP 91662</t>
  </si>
  <si>
    <t>56421 Lisa Drives;West Brittneyborough, VT 92535</t>
  </si>
  <si>
    <t>18453 Wilkerson Viaduct Apt. 200;Port Matthew, PA 99280</t>
  </si>
  <si>
    <t>0092 Daniel Roads;Lake Michelleborough, AZ 58094</t>
  </si>
  <si>
    <t>7949 Ortiz Bypass;South Ryan, MD 21050</t>
  </si>
  <si>
    <t>4663 Christopher Meadows;New Richard, MD 79420</t>
  </si>
  <si>
    <t>8109 Smith Grove;Michaelfort, IA 67453</t>
  </si>
  <si>
    <t>81646 Tracy Plain Suite 325;Nicolemouth, ID 58854</t>
  </si>
  <si>
    <t>607 Ross Well;Montgomeryberg, MN 96975</t>
  </si>
  <si>
    <t>308 Lee Pines Apt. 742;Michelleton, CT 22544</t>
  </si>
  <si>
    <t>47895 Smith Junctions Suite 546;Thomaston, VT 06414</t>
  </si>
  <si>
    <t>12391 Robinson Viaduct Suite 682;Williamville, MI 97354</t>
  </si>
  <si>
    <t>243 Chandler Flats Apt. 421;West Paula, WV 26838</t>
  </si>
  <si>
    <t>Unit 2404 Box 5165;DPO AE 07753</t>
  </si>
  <si>
    <t>75176 Dunn Lock;Samueltown, KS 53211</t>
  </si>
  <si>
    <t>285 Melissa Field Suite 873;North Dustinland, KS 15807</t>
  </si>
  <si>
    <t>Unit 1790 Box 5264;DPO AP 70624</t>
  </si>
  <si>
    <t>Unit 3563 Box 4683;DPO AE 43219</t>
  </si>
  <si>
    <t>792 Alfred Drive Apt. 995;Lake Tiffany, AL 26728</t>
  </si>
  <si>
    <t>3742 Sonya Lane Apt. 715;North Lisa, WI 11860</t>
  </si>
  <si>
    <t>76249 Holloway Mountains Apt. 072;New Leehaven, GA 23976</t>
  </si>
  <si>
    <t>0614 Brittany Ramp Suite 717;Lake Amy, DE 02122</t>
  </si>
  <si>
    <t>90330 Jeffery Summit;Martinfort, SC 82756</t>
  </si>
  <si>
    <t>33822 Fischer Lock Apt. 117;Courtneyburgh, SD 10426</t>
  </si>
  <si>
    <t>58428 Garcia Track Apt. 035;Jessicafurt, AK 51337</t>
  </si>
  <si>
    <t>15421 Tiffany Lakes;Davidton, UT 43020</t>
  </si>
  <si>
    <t>85144 Elliott Manors Apt. 608;Reynoldsburgh, MA 95023</t>
  </si>
  <si>
    <t>881 Smith Crossroad;Lake Christopher, MT 06023</t>
  </si>
  <si>
    <t>8973 Vazquez Crescent;Valerieshire, AL 98955</t>
  </si>
  <si>
    <t>9527 Decker Dam Apt. 096;Webbtown, WV 66831</t>
  </si>
  <si>
    <t>15937 Jones Gardens;Rodriguezberg, TX 57943</t>
  </si>
  <si>
    <t>5818 Jeremy Estates;New Jeffreymouth, AR 13093</t>
  </si>
  <si>
    <t>8753 Jeffrey Brooks;East Joyce, AK 97356</t>
  </si>
  <si>
    <t>7204 Catherine Roads;Goodwinport, AL 12173</t>
  </si>
  <si>
    <t>PSC 4958, Box 5038;APO AP 02646</t>
  </si>
  <si>
    <t>154 Frank Springs;Reesefort, DC 60390</t>
  </si>
  <si>
    <t>648 Jones Rapids Suite 388;Nathantown, WA 79190</t>
  </si>
  <si>
    <t>926 Brandi Streets Apt. 678;South Christopher, MS 29381</t>
  </si>
  <si>
    <t>08111 Robinson Land;West Amandaberg, CO 49001</t>
  </si>
  <si>
    <t>9689 Erica Wall;Sanchezmouth, OR 05448</t>
  </si>
  <si>
    <t>29652 Martinez Ridge;Davidborough, AL 26805</t>
  </si>
  <si>
    <t>800 Melinda Station Apt. 232;Bullockside, HI 36101</t>
  </si>
  <si>
    <t>849 Andrew Plains Suite 990;New Billhaven, FL 11564</t>
  </si>
  <si>
    <t>Unit 4508 Box 0945;DPO AP 23324</t>
  </si>
  <si>
    <t>8367 Emily Route Suite 539;West Deborah, KY 43929</t>
  </si>
  <si>
    <t>28063 Nicholas Orchard;East Anthonyport, NJ 59885</t>
  </si>
  <si>
    <t>83134 Daniel Island Suite 921;Halltown, IL 97551</t>
  </si>
  <si>
    <t>USNS Obrien;FPO AP 40752</t>
  </si>
  <si>
    <t>35140 Sanchez Path Suite 893;Shawnside, CA 50891</t>
  </si>
  <si>
    <t>282 Eric Center Suite 447;East Timothyville, KS 58278</t>
  </si>
  <si>
    <t>663 Brian Inlet Suite 993;Franceshaven, AR 93817</t>
  </si>
  <si>
    <t>21417 Terrell Key;Youngmouth, MO 66918</t>
  </si>
  <si>
    <t>06642 Bell Avenue Suite 359;New Johnside, CT 64558</t>
  </si>
  <si>
    <t>94188 Jennifer Prairie Apt. 536;West Cherylburgh, KS 73859</t>
  </si>
  <si>
    <t>2812 Shannon Locks Apt. 943;Vickiton, MI 75458</t>
  </si>
  <si>
    <t>47887 James Underpass Apt. 451;Morrisonton, KY 04019</t>
  </si>
  <si>
    <t>65243 Davis Vista Suite 763;Davisport, DC 43209</t>
  </si>
  <si>
    <t>662 Shannon Crossing Apt. 971;Port Michaelmouth, WV 46998</t>
  </si>
  <si>
    <t>5379 Megan Light Apt. 510;North Carriemouth, MA 48307</t>
  </si>
  <si>
    <t>032 Andrew Harbor Apt. 893;East Robertchester, SD 57941</t>
  </si>
  <si>
    <t>PSC 0399, Box 8718;APO AE 10171</t>
  </si>
  <si>
    <t>58154 Stacie Center;Williamsville, CT 42657</t>
  </si>
  <si>
    <t>74448 Williams Stravenue Suite 911;South Reneemouth, OK 64129</t>
  </si>
  <si>
    <t>205 Gross Parkways;North Kristin, WA 76026</t>
  </si>
  <si>
    <t>4669 Carlos Unions;East Jasmine, ID 43112</t>
  </si>
  <si>
    <t>498 Kim Islands Suite 909;Lake Christopher, KY 94371</t>
  </si>
  <si>
    <t>6731 Mason Via;East Steventon, LA 49240</t>
  </si>
  <si>
    <t>796 Russell Meadow;West Emma, DE 06842</t>
  </si>
  <si>
    <t>84796 Jay Club;Jeffreyshire, IL 31113</t>
  </si>
  <si>
    <t>704 Mccarthy Pass Suite 304;Autumnville, IA 79219</t>
  </si>
  <si>
    <t>30071 Bryant Ranch;South Collin, WA 77511</t>
  </si>
  <si>
    <t>PSC 4514, Box 6344;APO AP 38123</t>
  </si>
  <si>
    <t>971 Tom Crossing;Brownburgh, CO 59415</t>
  </si>
  <si>
    <t>03627 Ashley Highway Apt. 572;Port Priscillaview, PA 60067</t>
  </si>
  <si>
    <t>053 Thomas Trafficway;South Matthew, GA 14910</t>
  </si>
  <si>
    <t>Unit 2643 Box 1811;DPO AE 28204</t>
  </si>
  <si>
    <t>396 Carla Shoals;South Jose, MN 94298</t>
  </si>
  <si>
    <t>5272 Victoria Mills;Lake Jeffrey, NC 95326</t>
  </si>
  <si>
    <t>676 Ryan Field Suite 327;Stephanieport, MT 54602</t>
  </si>
  <si>
    <t>014 Chavez Turnpike;Torresberg, IN 35627</t>
  </si>
  <si>
    <t>PSC 4462, Box 5128;APO AP 46891</t>
  </si>
  <si>
    <t>93366 Hill Key Apt. 328;Lake Scott, OR 65417</t>
  </si>
  <si>
    <t>92017 Hines Overpass Apt. 678;Stephaniehaven, SC 81315</t>
  </si>
  <si>
    <t>087 Patricia Gateway Apt. 367;Johnstad, CT 18025</t>
  </si>
  <si>
    <t>0644 Grant Garden Apt. 466;West Laurashire, VA 92259</t>
  </si>
  <si>
    <t>7291 Brown Isle Apt. 925;West Antonio, NM 65977</t>
  </si>
  <si>
    <t>28685 Thompson Place;West Cindy, AK 08801</t>
  </si>
  <si>
    <t>4901 Gary Creek Suite 926;Simmonsview, RI 61815</t>
  </si>
  <si>
    <t>6733 Evelyn Valley;Whiteborough, NJ 71160</t>
  </si>
  <si>
    <t>008 Jennifer Square;Mendezville, IN 20115</t>
  </si>
  <si>
    <t>5733 Samuel Crossing;Douglasfurt, MN 27515</t>
  </si>
  <si>
    <t>97825 Hubbard Shoals Suite 050;New Bradleyville, MD 69784</t>
  </si>
  <si>
    <t>4621 Jose Lake Apt. 150;West Laura, MA 22874</t>
  </si>
  <si>
    <t>Unit 2280 Box 1237;DPO AE 88447</t>
  </si>
  <si>
    <t>43862 Torres Corners Suite 966;Hectorfurt, MD 39456</t>
  </si>
  <si>
    <t>463 Sosa Lodge Apt. 883;New Jackchester, NV 72489</t>
  </si>
  <si>
    <t>USS Mueller;FPO AA 94260</t>
  </si>
  <si>
    <t>6654 Tyler Passage Apt. 711;West William, DC 37914</t>
  </si>
  <si>
    <t>66265 Laura Junction Apt. 504;Fosterhaven, WV 15125</t>
  </si>
  <si>
    <t>4078 Smith Neck;East Amanda, IN 93721</t>
  </si>
  <si>
    <t>869 Gregory Junction;East Laura, CT 94704</t>
  </si>
  <si>
    <t>49367 Harris Motorway Apt. 436;Lake Bryan, CA 92977</t>
  </si>
  <si>
    <t>7487 Tammy Forge Suite 888;Davidburgh, OH 20135</t>
  </si>
  <si>
    <t>574 Richard Mountain;Francoshire, NH 04583</t>
  </si>
  <si>
    <t>8678 Jennifer Heights Suite 347;Justinfort, NY 25078</t>
  </si>
  <si>
    <t>584 Chavez Light;Melissaside, MI 15608</t>
  </si>
  <si>
    <t>761 Li Square Suite 606;Rodriguezmouth, TN 88731</t>
  </si>
  <si>
    <t>859 Darius Keys Suite 636;Davidland, WV 47437</t>
  </si>
  <si>
    <t>85874 Peters Spring;New Roberthaven, NH 82802</t>
  </si>
  <si>
    <t>77503 Campbell Harbors Suite 356;Port Kevin, ME 65955</t>
  </si>
  <si>
    <t>USS Kennedy;FPO AE 43476</t>
  </si>
  <si>
    <t>540 Robert Rest;Markstad, LA 11427</t>
  </si>
  <si>
    <t>USS Gilbert;FPO AA 13851</t>
  </si>
  <si>
    <t>51052 Jones Row Suite 159;Michaelton, LA 43765</t>
  </si>
  <si>
    <t>14581 Smith Parkway Suite 973;West Andresside, MD 71455</t>
  </si>
  <si>
    <t>04228 Kayla Vista;East Alexandratown, MT 41591</t>
  </si>
  <si>
    <t>579 Jones Extensions;Port Amy, WY 99812</t>
  </si>
  <si>
    <t>203 Tara Isle Suite 711;South Brian, MS 50653</t>
  </si>
  <si>
    <t>0500 Colin Villages Suite 819;South Jennifer, CT 72467</t>
  </si>
  <si>
    <t>359 Jones Square;North Richardland, ND 78895</t>
  </si>
  <si>
    <t>993 Johnson Courts;Nathanberg, AL 02862</t>
  </si>
  <si>
    <t>912 Watts Islands Apt. 943;Lake Barbara, OR 85824</t>
  </si>
  <si>
    <t>7542 Johnson Forks Apt. 186;South Edward, NH 60229</t>
  </si>
  <si>
    <t>13400 Maureen Union Apt. 912;Clarkland, TX 04498</t>
  </si>
  <si>
    <t>131 Laura Common Apt. 791;Swansonshire, NV 89760</t>
  </si>
  <si>
    <t>USS Keller;FPO AA 05504</t>
  </si>
  <si>
    <t>0404 Micheal Road;Loriborough, KY 01996</t>
  </si>
  <si>
    <t>61604 James Points;Angelamouth, DE 93593</t>
  </si>
  <si>
    <t>101 Ramirez Rest;East Travisfort, NV 61686</t>
  </si>
  <si>
    <t>36735 Jones Prairie;South Melissaside, HI 69413</t>
  </si>
  <si>
    <t>5711 Jason Tunnel Suite 980;Lake Anthony, NY 32493</t>
  </si>
  <si>
    <t>129 Julie Mission Suite 844;South Robertville, MA 78171</t>
  </si>
  <si>
    <t>0154 Thomas Springs Suite 034;West Gabrielaport, WI 07750</t>
  </si>
  <si>
    <t>0554 Silva Locks Apt. 243;Velezfort, ME 18903</t>
  </si>
  <si>
    <t>301 Michael Brook Suite 602;Lake Cindy, WI 87078</t>
  </si>
  <si>
    <t>611 Casey Walks Suite 422;East Stephanie, SD 46121</t>
  </si>
  <si>
    <t>21686 Hall Unions;Theresaview, NJ 23738</t>
  </si>
  <si>
    <t>5550 Taylor Inlet;New Rebeccashire, AL 09551</t>
  </si>
  <si>
    <t>24912 Le Plain Apt. 367;Romanfurt, MS 32084</t>
  </si>
  <si>
    <t>870 Johnson Corner;Williamsbury, WV 86841</t>
  </si>
  <si>
    <t>702 Kenneth Lane Suite 882;Danielleberg, LA 32146</t>
  </si>
  <si>
    <t>452 Bailey Spur;Lake Courtney, VA 90525</t>
  </si>
  <si>
    <t>6696 Wanda Stravenue;Lake Katelyn, IN 08304</t>
  </si>
  <si>
    <t>63800 Hayes Summit;Port Ericshire, NJ 19368</t>
  </si>
  <si>
    <t>6170 James Freeway Suite 309;Gregorytown, ID 48592</t>
  </si>
  <si>
    <t>733 Timothy Hill Apt. 778;New Teresa, CO 51083</t>
  </si>
  <si>
    <t>PSC 7523, Box 4257;APO AE 48890</t>
  </si>
  <si>
    <t>786 Jennifer Hills Suite 957;East Lisaton, KS 45860</t>
  </si>
  <si>
    <t>0385 Valdez Causeway;Jasonmouth, WI 87819</t>
  </si>
  <si>
    <t>6755 Jacob Crescent Suite 814;Paultown, VT 80363</t>
  </si>
  <si>
    <t>6740 Alan Lane;New Deborah, WV 65197</t>
  </si>
  <si>
    <t>2933 Russell Mission Apt. 561;Wilkinsonhaven, AL 78959</t>
  </si>
  <si>
    <t>9978 Victor Drive Apt. 503;South Jonathan, WA 63396</t>
  </si>
  <si>
    <t>35539 Nathaniel Estate Suite 255;New Leslie, IL 59819</t>
  </si>
  <si>
    <t>7334 Pena Summit;Lake Sharon, OR 89872</t>
  </si>
  <si>
    <t>7848 Snyder Ports;Williamchester, NM 54940</t>
  </si>
  <si>
    <t>8902 King Valleys;Murilloville, WI 33242</t>
  </si>
  <si>
    <t>459 Taylor Junction Apt. 553;Vasquezside, CO 22093</t>
  </si>
  <si>
    <t>41350 Brianna Crossing Apt. 460;East Kristinabury, VA 58520</t>
  </si>
  <si>
    <t>3623 Calvin Extensions Apt. 001;New Derek, NC 87419</t>
  </si>
  <si>
    <t>526 Amanda Mountains;North Tyler, AR 23100</t>
  </si>
  <si>
    <t>885 Thompson Curve;Kaneborough, NY 68195</t>
  </si>
  <si>
    <t>64623 Lyons Glens Apt. 229;New Nicole, GA 09262</t>
  </si>
  <si>
    <t>97114 Ferrell Corners Suite 610;Amandamouth, IA 42043</t>
  </si>
  <si>
    <t>58324 Joseph Rest;Joshuahaven, MD 80336</t>
  </si>
  <si>
    <t>0586 Vargas Mission Suite 050;Alexisfort, WV 65194</t>
  </si>
  <si>
    <t>3042 Jordan Ville;West Miranda, UT 32031</t>
  </si>
  <si>
    <t>18013 Garza Stream;Port Stacyfort, NV 65930</t>
  </si>
  <si>
    <t>USCGC Mooney;FPO AA 08442</t>
  </si>
  <si>
    <t>50163 Sanders Streets Suite 114;New Karenton, IL 50977</t>
  </si>
  <si>
    <t>15141 Ryan Pass Apt. 275;Whiteburgh, SC 85580</t>
  </si>
  <si>
    <t>622 Sandoval Burg;Lake Katiefurt, NY 73592</t>
  </si>
  <si>
    <t>02789 Sandra Bridge;East Peggy, NM 48833</t>
  </si>
  <si>
    <t>507 Mosley Spur Apt. 541;East Donald, KY 12119</t>
  </si>
  <si>
    <t>68911 Kevin Parkways Suite 412;North John, GA 85726</t>
  </si>
  <si>
    <t>446 Jerry Hills Suite 550;West Paulland, ME 25244</t>
  </si>
  <si>
    <t>9587 Miller Ranch;Henrymouth, MA 30432</t>
  </si>
  <si>
    <t>9290 Kathryn Springs;Leonside, GA 68483</t>
  </si>
  <si>
    <t>Unit 0420 Box 7078;DPO AP 23768</t>
  </si>
  <si>
    <t>926 Jesse Drive;East Damon, VA 47079</t>
  </si>
  <si>
    <t>303 Gillespie Forge Apt. 548;Port Phyllis, SC 69391</t>
  </si>
  <si>
    <t>3481 Chan Harbors Suite 809;Karenbury, PA 03454</t>
  </si>
  <si>
    <t>99604 Mccoy Hills Apt. 489;South Jamesshire, MT 48070</t>
  </si>
  <si>
    <t>3886 Harold Cliffs Apt. 304;Judithstad, WI 90375</t>
  </si>
  <si>
    <t>Unit 6175 Box 5310;DPO AA 17361</t>
  </si>
  <si>
    <t>435 Moreno Overpass Suite 861;Danview, IL 92504</t>
  </si>
  <si>
    <t>6846 Owen Circles Suite 282;New Alanside, NE 41521</t>
  </si>
  <si>
    <t>890 Christina Station Suite 045;South Catherine, MN 08922</t>
  </si>
  <si>
    <t>PSC 3005, Box 3267;APO AA 51267</t>
  </si>
  <si>
    <t>979 Patrick Heights;Brandontown, VA 19491</t>
  </si>
  <si>
    <t>175 Craig Plain Apt. 667;Lambertbury, AZ 33912</t>
  </si>
  <si>
    <t>73692 Diane Roads Apt. 715;West David, IL 35328</t>
  </si>
  <si>
    <t>27083 Philip Inlet Suite 103;East Evelynborough, UT 38362</t>
  </si>
  <si>
    <t>13716 Jerry Extension;Lindaberg, KS 71827</t>
  </si>
  <si>
    <t>6429 Jensen Spring;Cortezborough, LA 24191</t>
  </si>
  <si>
    <t>570 Taylor Spur;South Timothyville, SD 10954</t>
  </si>
  <si>
    <t>2849 Francisco Passage Apt. 374;Danielstad, ID 05145</t>
  </si>
  <si>
    <t>739 Hernandez Crossroad Suite 475;West Alicia, KY 03603</t>
  </si>
  <si>
    <t>9086 Craig Ports;West Williamfort, AK 37850</t>
  </si>
  <si>
    <t>7279 Rose Orchard Apt. 037;Murphyburgh, CT 43308</t>
  </si>
  <si>
    <t>9155 Jason Meadow;Lake David, MT 63681</t>
  </si>
  <si>
    <t>16766 David Islands Apt. 697;Derektown, WV 02661</t>
  </si>
  <si>
    <t>854 Joseph Village Suite 804;Port Darlene, NJ 02229</t>
  </si>
  <si>
    <t>USCGC Key;FPO AP 58915</t>
  </si>
  <si>
    <t>885 Ortega Square Suite 772;South Andrewborough, OH 61130</t>
  </si>
  <si>
    <t>933 Smith Orchard;New Brandonside, DE 08120</t>
  </si>
  <si>
    <t>74705 Gabriela Hill;New Alanfort, UT 16127</t>
  </si>
  <si>
    <t>041 Fernandez Crest;Dawnton, DE 39442</t>
  </si>
  <si>
    <t>USS Rowland;FPO AP 86633</t>
  </si>
  <si>
    <t>79351 Ramos Ford;Jessicashire, CA 89534</t>
  </si>
  <si>
    <t>5478 Castro Lane;Brewermouth, VT 82423</t>
  </si>
  <si>
    <t>328 Harper Cliff;Carterborough, MS 90889</t>
  </si>
  <si>
    <t>504 Sarah Branch Suite 529;Ellisonchester, DC 28011</t>
  </si>
  <si>
    <t>135 Nguyen Corners;Roseburgh, TN 31907</t>
  </si>
  <si>
    <t>94341 Anderson Garden Suite 880;Potterfort, MT 80123</t>
  </si>
  <si>
    <t>57859 Ortiz Pine;North Patricia, NE 67433</t>
  </si>
  <si>
    <t>099 Stein Pines Suite 572;South Angela, MI 57465</t>
  </si>
  <si>
    <t>7213 Adam Villages Apt. 547;Hillhaven, NM 95310</t>
  </si>
  <si>
    <t>9491 Victoria Ways Suite 712;West Summerfurt, WI 01007</t>
  </si>
  <si>
    <t>443 Dorsey Gardens Suite 142;Lake Brianfurt, LA 29730</t>
  </si>
  <si>
    <t>06768 Gray Square Apt. 525;Jacksonstad, NJ 92626</t>
  </si>
  <si>
    <t>1676 Elizabeth Oval Suite 707;Brownmouth, OR 97442</t>
  </si>
  <si>
    <t>PSC 7948, Box 0152;APO AP 79947</t>
  </si>
  <si>
    <t>7422 Heather Islands;West Ashleyshire, AZ 73091</t>
  </si>
  <si>
    <t>2600 Ibarra Rapids;Nathanielland, MO 42127</t>
  </si>
  <si>
    <t>56905 Katie Rue Apt. 315;South Connormouth, MO 33352</t>
  </si>
  <si>
    <t>955 Cuevas Extensions Suite 117;Port Christineberg, VA 53119</t>
  </si>
  <si>
    <t>4423 David Locks;West Hollymouth, AZ 81990</t>
  </si>
  <si>
    <t>Unit 3605 Box 3352;DPO AE 15046</t>
  </si>
  <si>
    <t>37357 Murphy Tunnel;Lake Nancy, KS 60407</t>
  </si>
  <si>
    <t>80909 Ortiz Well Apt. 681;Kellyburgh, UT 03637</t>
  </si>
  <si>
    <t>Unit 5573 Box 4799;DPO AA 21304</t>
  </si>
  <si>
    <t>693 Tanya Tunnel;East Jacqueline, DC 34292</t>
  </si>
  <si>
    <t>4669 Strickland Shoals Apt. 971;Brettburgh, NE 87562</t>
  </si>
  <si>
    <t>1663 Helen Stravenue;Romanbury, NY 35932</t>
  </si>
  <si>
    <t>4765 Laurie Path;Lewisborough, NC 65417</t>
  </si>
  <si>
    <t>2430 Erika View;West Deborah, CT 87352</t>
  </si>
  <si>
    <t>75264 Ramsey Brook Apt. 219;Port Sherry, KY 89818</t>
  </si>
  <si>
    <t>367 Taylor Plaza Apt. 925;Marisaberg, LA 88045</t>
  </si>
  <si>
    <t>5777 Rodgers Villages Apt. 659;North Cindyton, WY 71886</t>
  </si>
  <si>
    <t>42972 Washington Curve;North Amanda, LA 30576</t>
  </si>
  <si>
    <t>760 Smith Union;East Hannah, WI 70859</t>
  </si>
  <si>
    <t>846 Rodriguez Mission;Murphyshire, IL 16440</t>
  </si>
  <si>
    <t>27415 Amy Prairie;Denisestad, CT 50604</t>
  </si>
  <si>
    <t>Unit 9243 Box 7533;DPO AP 03970</t>
  </si>
  <si>
    <t>21568 Christopher Islands;West Summer, HI 05307</t>
  </si>
  <si>
    <t>2938 Adkins Trafficway;North Thomasbury, NV 55280</t>
  </si>
  <si>
    <t>01775 Boone Hill;Tylerberg, WY 51278</t>
  </si>
  <si>
    <t>615 Tucker Corners;West Randy, KS 50047</t>
  </si>
  <si>
    <t>1257 Torres Pike Apt. 424;Hendersontown, SD 82581</t>
  </si>
  <si>
    <t>7252 Erik Springs;Brandonstad, OK 55051</t>
  </si>
  <si>
    <t>93273 Valdez Shoals Suite 873;East Vanessafurt, PA 62332</t>
  </si>
  <si>
    <t>81583 Hughes Prairie Apt. 224;South Deanna, AL 68763</t>
  </si>
  <si>
    <t>PSC 6249, Box 8023;APO AA 34364</t>
  </si>
  <si>
    <t>USCGC Shields;FPO AP 35477</t>
  </si>
  <si>
    <t>6574 Anthony Lodge;Port Jill, AK 31357</t>
  </si>
  <si>
    <t>4208 Heidi Lodge Apt. 453;Ericmouth, SC 22927</t>
  </si>
  <si>
    <t>8141 Burns Pines;North Donald, NY 07768</t>
  </si>
  <si>
    <t>USNS Williams;FPO AA 70964</t>
  </si>
  <si>
    <t>4507 Katherine Rapids;Lake Susanbury, KS 48543</t>
  </si>
  <si>
    <t>599 Davis Flats;South Sabrinaside, VA 52045</t>
  </si>
  <si>
    <t>PSC 9909, Box 8625;APO AP 73714</t>
  </si>
  <si>
    <t>20946 Houston Vista;North Elizabethland, VA 69360</t>
  </si>
  <si>
    <t>PSC 4035, Box 9685;APO AE 49481</t>
  </si>
  <si>
    <t>587 Robert Gardens;Williamland, NV 55520</t>
  </si>
  <si>
    <t>68117 James Mountains Apt. 117;Carlmouth, NJ 98789</t>
  </si>
  <si>
    <t>USS Gordon;FPO AE 40441</t>
  </si>
  <si>
    <t>56188 Jackson Loop Apt. 967;North Jeremybury, SD 78684</t>
  </si>
  <si>
    <t>968 Leslie Dam;Millershire, DC 95427</t>
  </si>
  <si>
    <t>28310 Randall Union;Myersberg, SD 55781</t>
  </si>
  <si>
    <t>18825 Cindy Drives;Davisfurt, NM 30333</t>
  </si>
  <si>
    <t>7151 Stevens Keys;Oconnellborough, AR 98886</t>
  </si>
  <si>
    <t>PSC 5961, Box 8263;APO AP 20685</t>
  </si>
  <si>
    <t>USNV Thompson;FPO AE 02549</t>
  </si>
  <si>
    <t>5880 Porter Wall Suite 868;Aprilport, OK 63577</t>
  </si>
  <si>
    <t>879 Sanchez Walk;East Ericview, AL 10640</t>
  </si>
  <si>
    <t>56969 Smith Village Apt. 105;Lisaberg, SD 80706</t>
  </si>
  <si>
    <t>282 Peter Knolls;Karenberg, AR 12146</t>
  </si>
  <si>
    <t>0935 Ward Valley Suite 255;Port Wendy, DC 99259</t>
  </si>
  <si>
    <t>207 Hubbard Crossroad Suite 794;South Adam, MS 72375</t>
  </si>
  <si>
    <t>35160 Natasha Landing;Christianbury, IN 81403</t>
  </si>
  <si>
    <t>790 Chelsea Motorway;Franklinland, PA 70465</t>
  </si>
  <si>
    <t>PSC 2628, Box 1367;APO AP 62680</t>
  </si>
  <si>
    <t>897 Emily Squares;North Markbury, DC 93352</t>
  </si>
  <si>
    <t>49756 Bryan Brook;Krausefort, NC 78057</t>
  </si>
  <si>
    <t>827 Alison Village;Port Anita, MO 01341</t>
  </si>
  <si>
    <t>PSC 8382, Box 8596;APO AE 58405</t>
  </si>
  <si>
    <t>4750 Katherine Squares Apt. 301;Elizabethville, AL 40306</t>
  </si>
  <si>
    <t>0125 Holland Springs Apt. 231;North Christinestad, ID 34525</t>
  </si>
  <si>
    <t>Unit 3488 Box 2448;DPO AP 87883</t>
  </si>
  <si>
    <t>29979 Lewis Tunnel Suite 770;Snyderbury, RI 30704</t>
  </si>
  <si>
    <t>78496 Taylor Ford Suite 467;Lake Mackenzieside, HI 20435</t>
  </si>
  <si>
    <t>02397 Melissa Bridge Apt. 303;West Felicia, VT 20480</t>
  </si>
  <si>
    <t>Unit 4630 Box 2481;DPO AE 35077</t>
  </si>
  <si>
    <t>8667 Robert Locks;Margaretmouth, MN 85430</t>
  </si>
  <si>
    <t>12515 Lin Way Suite 537;Port April, NY 76809</t>
  </si>
  <si>
    <t>2242 Green Point Apt. 256;North Crystal, KY 17312</t>
  </si>
  <si>
    <t>185 Thomas Island;North Steve, ND 27817</t>
  </si>
  <si>
    <t>4315 James Causeway;West Scottmouth, NE 02008</t>
  </si>
  <si>
    <t>379 Jacqueline Roads Apt. 739;South Emily, NE 22650</t>
  </si>
  <si>
    <t>7041 James Falls Suite 825;North William, IN 17444</t>
  </si>
  <si>
    <t>15778 Medina Fall;Thompsonbury, LA 92732</t>
  </si>
  <si>
    <t>770 Jared Creek Apt. 025;Huffmanmouth, UT 92001</t>
  </si>
  <si>
    <t>756 Amanda Roads;Zacharyfort, IA 91840</t>
  </si>
  <si>
    <t>94296 Ashley Summit Apt. 754;Pamelachester, NC 03080</t>
  </si>
  <si>
    <t>21722 Tina Ways Suite 930;Port Nicole, IN 76148</t>
  </si>
  <si>
    <t>03681 Christopher Well Suite 491;Colefurt, SC 14438</t>
  </si>
  <si>
    <t>8108 Kristin Tunnel;West Robert, AZ 01845</t>
  </si>
  <si>
    <t>3847 Stephen Throughway Apt. 126;Campbellshire, VT 88116</t>
  </si>
  <si>
    <t>5283 Charles Skyway;South Alexanderville, WY 78643</t>
  </si>
  <si>
    <t>8091 Jennifer Plain Apt. 927;Collinsshire, FL 14550</t>
  </si>
  <si>
    <t>373 Kelsey Street;West Kathrynland, NV 95738</t>
  </si>
  <si>
    <t>90005 Gallagher Common Suite 619;South Emily, KS 38967</t>
  </si>
  <si>
    <t>72882 Smith Fords Apt. 458;Hallstad, SD 11388</t>
  </si>
  <si>
    <t>436 Phyllis Hollow Apt. 431;Ashleytown, DC 71623</t>
  </si>
  <si>
    <t>4103 Cummings Drive Apt. 580;Skinnerstad, MA 43513</t>
  </si>
  <si>
    <t>PSC 4881, Box 4411;APO AP 58856</t>
  </si>
  <si>
    <t>PSC 0874, Box 1587;APO AA 64435</t>
  </si>
  <si>
    <t>PSC 0208, Box 0230;APO AE 37290</t>
  </si>
  <si>
    <t>9562 Timothy Brook;Stevenside, RI 90135</t>
  </si>
  <si>
    <t>60118 Anne Summit Suite 161;Albertside, KS 29512</t>
  </si>
  <si>
    <t>1067 Madison Corner Apt. 778;Raybury, ID 64143</t>
  </si>
  <si>
    <t>7648 Larry Parkway Apt. 222;Muellerbury, TX 09685</t>
  </si>
  <si>
    <t>539 Washington Land Suite 290;Edwardsview, OK 92659</t>
  </si>
  <si>
    <t>78123 Mckinney Shore;North Josephfort, IA 87560</t>
  </si>
  <si>
    <t>883 Berger Park Suite 572;Jonesshire, OH 91387</t>
  </si>
  <si>
    <t>Unit 8238 Box 5774;DPO AP 97617</t>
  </si>
  <si>
    <t>5806 Watson Highway;New Debrafurt, CO 13486</t>
  </si>
  <si>
    <t>56329 Robert Union Suite 378;Jonesport, LA 08301</t>
  </si>
  <si>
    <t>94838 Stacey Streets Apt. 433;New Jodyburgh, IN 60491</t>
  </si>
  <si>
    <t>039 Hamilton Ranch Apt. 105;New Brenda, NV 95224</t>
  </si>
  <si>
    <t>Unit 0201 Box 3916;DPO AE 00924</t>
  </si>
  <si>
    <t>7650 Jacob Roads;Valenciaburgh, DE 45291</t>
  </si>
  <si>
    <t>046 Kelly Motorway Apt. 573;Raymondmouth, RI 30597</t>
  </si>
  <si>
    <t>61257 Clark Meadow Apt. 617;Justinburgh, DE 49361</t>
  </si>
  <si>
    <t>8490 Schaefer Fort Apt. 786;South Nicholastown, OR 77264</t>
  </si>
  <si>
    <t>22999 Sabrina Shoal;Walkerborough, CA 54654</t>
  </si>
  <si>
    <t>2905 Pace Ville Suite 871;Michaelburgh, MT 58055</t>
  </si>
  <si>
    <t>19054 Cassidy Brook;East Jesse, VT 64743</t>
  </si>
  <si>
    <t>974 Louis Throughway Suite 410;West Rachelshire, NH 63806</t>
  </si>
  <si>
    <t>Unit 4874 Box 2717;DPO AA 06748</t>
  </si>
  <si>
    <t>36466 Stephen Lock Apt. 015;New Brendaland, ME 22577</t>
  </si>
  <si>
    <t>7150 Douglas Course Apt. 973;New Brandy, IN 42908</t>
  </si>
  <si>
    <t>340 Robert Ports;Summerfurt, SC 38782</t>
  </si>
  <si>
    <t>11462 Gibson Springs;North Mary, FL 97643</t>
  </si>
  <si>
    <t>99979 Gregory Shore Apt. 287;Brownfurt, TX 38952</t>
  </si>
  <si>
    <t>030 James Isle;East Craigville, AR 24845</t>
  </si>
  <si>
    <t>0311 Erin Pass Suite 215;Alexisville, CT 85708</t>
  </si>
  <si>
    <t>580 Evelyn Camp Apt. 407;Lindsayfort, TX 15640</t>
  </si>
  <si>
    <t>4834 Garza River Apt. 863;South Carlside, MD 89281</t>
  </si>
  <si>
    <t>28161 Deanna Corner;Lopezbury, VA 90254</t>
  </si>
  <si>
    <t>USS Hernandez;FPO AE 92814</t>
  </si>
  <si>
    <t>771 Adam Circles Apt. 128;East Jasminetown, AR 12462</t>
  </si>
  <si>
    <t>6016 Fletcher Overpass;New Jamesfurt, CO 59851</t>
  </si>
  <si>
    <t>96046 Jenna Rue Suite 448;Owensview, MI 53694</t>
  </si>
  <si>
    <t>1942 Anthony Key;Port Kevinton, ND 45440</t>
  </si>
  <si>
    <t>453 Angelica Valleys Suite 026;Port Taylor, IL 20854</t>
  </si>
  <si>
    <t>351 David Gardens;Makaylaton, MS 82500</t>
  </si>
  <si>
    <t>PSC 5562, Box 2546;APO AA 05575</t>
  </si>
  <si>
    <t>5165 Hunt Radial;Odonnellmouth, PA 62011</t>
  </si>
  <si>
    <t>67174 Alyssa Street;Lake Angelberg, MD 09612</t>
  </si>
  <si>
    <t>70019 Samantha Wells;Craigmouth, AZ 32464</t>
  </si>
  <si>
    <t>Unit 6347 Box 3632;DPO AP 91585</t>
  </si>
  <si>
    <t>069 Delgado Walk;Georgeburgh, ME 05577</t>
  </si>
  <si>
    <t>69113 Michael Garden;Thomaschester, KS 59880</t>
  </si>
  <si>
    <t>9700 John Keys Apt. 142;Anitaborough, HI 31975</t>
  </si>
  <si>
    <t>25323 Hebert Fall;South Terriborough, NJ 15785</t>
  </si>
  <si>
    <t>825 James Circles Apt. 575;Leahberg, DC 69524</t>
  </si>
  <si>
    <t>USNV Castaneda;FPO AE 76843</t>
  </si>
  <si>
    <t>846 Douglas Motorway Apt. 521;Williamview, AZ 92053</t>
  </si>
  <si>
    <t>29328 Christopher Landing Apt. 126;West Amanda, GA 49030</t>
  </si>
  <si>
    <t>3584 Jones Knoll Suite 063;Lydiaport, ME 74159</t>
  </si>
  <si>
    <t>30197 Victor Prairie;Lewisland, SC 10236</t>
  </si>
  <si>
    <t>9519 Franklin Street;Bryanhaven, MI 89876</t>
  </si>
  <si>
    <t>54086 Joshua Shore;South Trevorland, SD 81682</t>
  </si>
  <si>
    <t>003 Baker Cove;Lake Evanburgh, MI 42206</t>
  </si>
  <si>
    <t>587 Daniel Overpass;North Ralphside, ID 38723</t>
  </si>
  <si>
    <t>333 Guerrero Stravenue;Wadeland, UT 09473</t>
  </si>
  <si>
    <t>184 Galvan Lodge;Marybury, OK 26555</t>
  </si>
  <si>
    <t>35589 Hansen Gateway Suite 875;Margaretport, NV 75131</t>
  </si>
  <si>
    <t>337 Margaret Meadows Apt. 130;Lindaport, AL 50637</t>
  </si>
  <si>
    <t>PSC 2919, Box 0164;APO AP 06216</t>
  </si>
  <si>
    <t>410 Ashley Wall Apt. 402;Benjamintown, MI 66929</t>
  </si>
  <si>
    <t>92308 Vicki Light;South Lisabury, WY 12640</t>
  </si>
  <si>
    <t>74261 Lane Valleys Apt. 011;South Savannah, AR 56985</t>
  </si>
  <si>
    <t>5590 Le Plain;North Carlland, RI 30021</t>
  </si>
  <si>
    <t>20106 Zachary Land;Batesburgh, HI 70127</t>
  </si>
  <si>
    <t>957 Jeffery Forks Apt. 279;Allenport, TX 47442</t>
  </si>
  <si>
    <t>024 Johnson Drive;Williamsfort, HI 06101</t>
  </si>
  <si>
    <t>815 Tara Radial Suite 525;Nguyentown, TN 58582</t>
  </si>
  <si>
    <t>908 Sara Expressway;Jenniferstad, MN 78471</t>
  </si>
  <si>
    <t>Unit 5586 Box 5104;DPO AP 48976</t>
  </si>
  <si>
    <t>7671 Robbins Common;Susanberg, UT 90836</t>
  </si>
  <si>
    <t>76949 Simon Junction Apt. 198;Port Juliechester, WI 86541</t>
  </si>
  <si>
    <t>6786 David Dale;New Michelle, MT 82862</t>
  </si>
  <si>
    <t>846 Lindsey Avenue;Archerport, DC 28680</t>
  </si>
  <si>
    <t>04906 Elizabeth Islands Apt. 478;Susanberg, TX 26546</t>
  </si>
  <si>
    <t>42563 Angela Mall Suite 469;North Cheryl, OR 23163</t>
  </si>
  <si>
    <t>0116 Le Forges Suite 890;Jennifershire, WY 78239</t>
  </si>
  <si>
    <t>5321 English Lock;Archerton, WI 30497</t>
  </si>
  <si>
    <t>512 Virginia Island Apt. 243;Lake Crystal, IA 24243</t>
  </si>
  <si>
    <t>575 Shaw Dale Suite 468;New Curtishaven, AK 40667</t>
  </si>
  <si>
    <t>690 Vega Stravenue;Lake Brandi, NH 51667</t>
  </si>
  <si>
    <t>84827 Reeves Parkway;Gregoryhaven, OH 26695</t>
  </si>
  <si>
    <t>44132 Novak Place Apt. 900;Port Emilystad, GA 45702</t>
  </si>
  <si>
    <t>PSC 1003, Box 8171;APO AE 55837</t>
  </si>
  <si>
    <t>864 Zimmerman Circles Apt. 810;Simmonsland, DE 01244</t>
  </si>
  <si>
    <t>68996 Silva Courts Apt. 499;New John, TN 94944</t>
  </si>
  <si>
    <t>5562 Landry Mountain;Davidshire, DE 76675</t>
  </si>
  <si>
    <t>6803 Dean Street;South Jackfurt, MS 71934</t>
  </si>
  <si>
    <t>036 Janet Hollow;New Kevin, CT 05307</t>
  </si>
  <si>
    <t>6442 Johnson Terrace;Heatherchester, KY 47589</t>
  </si>
  <si>
    <t>6131 Wilson Fall;Aguilarbury, SC 64639</t>
  </si>
  <si>
    <t>608 Laura Glen Apt. 329;Houseside, CA 71180</t>
  </si>
  <si>
    <t>Unit 3621 Box 0931;DPO AA 64473</t>
  </si>
  <si>
    <t>731 Rasmussen Neck;Port Bryanmouth, TX 43314</t>
  </si>
  <si>
    <t>757 Jerry Junctions;Davidshire, NE 15100</t>
  </si>
  <si>
    <t>91686 Moreno Mission;Lake Amanda, DC 43958</t>
  </si>
  <si>
    <t>28601 Margaret Viaduct Apt. 578;Adamchester, IL 83171</t>
  </si>
  <si>
    <t>9269 Jeremy Locks Suite 887;South Nicole, CO 43229</t>
  </si>
  <si>
    <t>99424 Melendez Common Suite 879;South Ashley, IA 78583</t>
  </si>
  <si>
    <t>74438 Crystal Flats Apt. 481;Chadburgh, NY 43676</t>
  </si>
  <si>
    <t>0460 Ortiz Creek Apt. 134;West David, WA 23757</t>
  </si>
  <si>
    <t>6608 Erik Roads;Laneberg, ID 41422</t>
  </si>
  <si>
    <t>4620 Cheryl Vista Suite 833;Lake Wesleyhaven, NJ 40737</t>
  </si>
  <si>
    <t>80903 Benjamin Port;North William, AR 00870</t>
  </si>
  <si>
    <t>013 William Crest;South Stephen, IL 36365</t>
  </si>
  <si>
    <t>6253 Donald Bridge Suite 633;Floydburgh, MO 47586</t>
  </si>
  <si>
    <t>513 Powell Plains;New Patrickstad, CA 02467</t>
  </si>
  <si>
    <t>712 Joseph Inlet Suite 330;Lake Rachel, TX 02178</t>
  </si>
  <si>
    <t>668 Murphy Skyway;East Angela, TX 84232</t>
  </si>
  <si>
    <t>64421 Dodson Ramp Suite 394;Peterview, VA 86778</t>
  </si>
  <si>
    <t>0722 Smith Road;Michellechester, HI 37850</t>
  </si>
  <si>
    <t>1944 Dennis Stream Apt. 066;South Reneehaven, CA 22351</t>
  </si>
  <si>
    <t>Unit 8466 Box 1041;DPO AA 77624</t>
  </si>
  <si>
    <t>USS Cruz;FPO AP 62411</t>
  </si>
  <si>
    <t>62538 Kevin Isle;Morganfort, MI 26796</t>
  </si>
  <si>
    <t>6403 Phillip Creek;Salinasmouth, DC 06244</t>
  </si>
  <si>
    <t>64298 Amanda Parkway Suite 099;Johnsonborough, WY 02557</t>
  </si>
  <si>
    <t>5685 William Estate;Jenniferview, WV 07555</t>
  </si>
  <si>
    <t>753 Breanna Circle;Baileyshire, KY 66922</t>
  </si>
  <si>
    <t>79650 Jones Pike;Rodriguezberg, NY 85828</t>
  </si>
  <si>
    <t>02873 Karen Wells Apt. 310;North Robert, OH 40950</t>
  </si>
  <si>
    <t>6801 Heather Ridges Suite 219;New Corey, WV 30257</t>
  </si>
  <si>
    <t>989 Joshua Key Suite 012;Pettyberg, TX 89531</t>
  </si>
  <si>
    <t>36400 Jenkins Gardens;Robbinsborough, IA 58430</t>
  </si>
  <si>
    <t>Unit 2897 Box 8672;DPO AA 84403</t>
  </si>
  <si>
    <t>852 Caroline Stream Apt. 607;East Dominiqueland, MA 23117</t>
  </si>
  <si>
    <t>27169 Natalie Court;North Gary, LA 61564</t>
  </si>
  <si>
    <t>8002 Maxwell Junctions;East Kristine, NY 76654</t>
  </si>
  <si>
    <t>9201 Jessica Run;Anthonyport, IA 69230</t>
  </si>
  <si>
    <t>58233 Brian Summit Apt. 625;Lake Georgeborough, KS 26632</t>
  </si>
  <si>
    <t>572 Thomas View Suite 508;Amyville, NH 91258</t>
  </si>
  <si>
    <t>0879 Pacheco Island;North Anna, KS 98145</t>
  </si>
  <si>
    <t>43797 Joseph Squares Suite 782;West Martin, ND 80581</t>
  </si>
  <si>
    <t>13622 Scott Drives Apt. 044;West Ryan, ID 29297</t>
  </si>
  <si>
    <t>562 Shannon Mews;Lake Michaeltown, VA 40266</t>
  </si>
  <si>
    <t>70961 Richard Flat Apt. 670;Melissahaven, IA 72891</t>
  </si>
  <si>
    <t>3482 Wright Stravenue Apt. 527;Lisashire, AZ 45852</t>
  </si>
  <si>
    <t>32902 Taylor Estate Apt. 969;Floresstad, WV 95110</t>
  </si>
  <si>
    <t>461 Walker Locks;Lake Christopher, MN 88169</t>
  </si>
  <si>
    <t>455 Ford Via Suite 561;Ortizfurt, NM 04039</t>
  </si>
  <si>
    <t>31976 Lauren Circles;Lake Brooke, WY 25337</t>
  </si>
  <si>
    <t>7049 Michael Green;Watsonborough, AL 89507</t>
  </si>
  <si>
    <t>93276 David Extensions Suite 991;East Amy, WY 26781</t>
  </si>
  <si>
    <t>7750 Pamela Ridges;Coopershire, NJ 46253</t>
  </si>
  <si>
    <t>34280 Russell Island Apt. 880;Christophermouth, NY 02732</t>
  </si>
  <si>
    <t>3547 Brown Terrace Apt. 477;North Frank, KY 69744</t>
  </si>
  <si>
    <t>6695 Zachary Dale;Lake Monicaburgh, NY 61940</t>
  </si>
  <si>
    <t>22036 Gonzalez Centers;Lake Samanthaburgh, MI 75514</t>
  </si>
  <si>
    <t>60919 Jennifer Lane;Lake Christianfurt, ME 95836</t>
  </si>
  <si>
    <t>29890 Miranda Ranch Apt. 649;Williamsburgh, CT 59372</t>
  </si>
  <si>
    <t>74508 White Locks Apt. 217;South Markhaven, DE 16890</t>
  </si>
  <si>
    <t>643 Angelica Ramp Apt. 186;Alvarezchester, VT 09098</t>
  </si>
  <si>
    <t>83626 Ward Path;Tomstad, MS 92306</t>
  </si>
  <si>
    <t>3259 Tucker Creek;Morganton, NC 70771</t>
  </si>
  <si>
    <t>7318 Mayo Villages Apt. 611;Webermouth, SC 03524</t>
  </si>
  <si>
    <t>37432 Peck Union Suite 519;Martinstad, KY 97999</t>
  </si>
  <si>
    <t>43116 Khan Ridges;Brownport, RI 41100</t>
  </si>
  <si>
    <t>0795 Holly Highway Apt. 618;Markfurt, VA 46725</t>
  </si>
  <si>
    <t>74282 Snow Garden;Murrayside, MI 41369</t>
  </si>
  <si>
    <t>030 Linda Station Apt. 605;West Matthewborough, AZ 10695</t>
  </si>
  <si>
    <t>85003 Samuel Wells Apt. 537;New Patricia, NE 67488</t>
  </si>
  <si>
    <t>27066 Robert Shore Suite 276;Port Patricialand, WV 05281</t>
  </si>
  <si>
    <t>Unit 4495 Box 2212;DPO AA 28581</t>
  </si>
  <si>
    <t>9942 April Wells;Williamshaven, DE 45969</t>
  </si>
  <si>
    <t>38638 Michael Tunnel Apt. 716;North Rebeccaport, AZ 20417</t>
  </si>
  <si>
    <t>451 Williams Lock Suite 050;New Michaelstad, AK 92019</t>
  </si>
  <si>
    <t>08649 Lauren Coves;Zacharyland, FL 36310</t>
  </si>
  <si>
    <t>3239 Friedman Trafficway;Erinborough, NJ 01568</t>
  </si>
  <si>
    <t>Unit 2997 Box 0853;DPO AA 64385</t>
  </si>
  <si>
    <t>28010 Smith Crossing;West Andresstad, MI 69823</t>
  </si>
  <si>
    <t>56844 Kimberly Canyon;Francisbury, SD 86520</t>
  </si>
  <si>
    <t>922 Rodriguez View Suite 984;Port Katherine, NJ 74585</t>
  </si>
  <si>
    <t>92499 Stanton Wall;East Michael, KY 36586</t>
  </si>
  <si>
    <t>738 Cassandra Square;Andersonmouth, WA 40166</t>
  </si>
  <si>
    <t>3864 Scott Cliffs;South Jasonmouth, SC 58858</t>
  </si>
  <si>
    <t>USNS Lewis;FPO AE 38065</t>
  </si>
  <si>
    <t>USCGC Gray;FPO AE 61077</t>
  </si>
  <si>
    <t>70239 Jodi Brooks;East Leslie, MT 25876</t>
  </si>
  <si>
    <t>219 Meredith Spurs Suite 199;West Lindsayview, MO 61565</t>
  </si>
  <si>
    <t>84528 Taylor Cliff Apt. 732;Samanthachester, AL 64404</t>
  </si>
  <si>
    <t>2484 Danielle Plains Apt. 308;Mirandamouth, VT 97297</t>
  </si>
  <si>
    <t>0921 William Course Apt. 409;Bakerhaven, WY 60722</t>
  </si>
  <si>
    <t>PSC 0029, Box 2591;APO AP 75832</t>
  </si>
  <si>
    <t>Unit 6490 Box 5966;DPO AP 19976</t>
  </si>
  <si>
    <t>Unit 2438 Box 5858;DPO AE 45418</t>
  </si>
  <si>
    <t>291 Timothy Groves;Hardingport, PA 96409</t>
  </si>
  <si>
    <t>80552 Katie Way;South Matthew, CO 73248</t>
  </si>
  <si>
    <t>32920 Frost Grove Suite 558;Sheltonbury, MD 86873</t>
  </si>
  <si>
    <t>6279 Michael Dale Suite 380;Port Margaret, WY 40568</t>
  </si>
  <si>
    <t>63765 Katherine Road Suite 678;Aguilarton, AZ 47961</t>
  </si>
  <si>
    <t>3969 Taylor Street;West Stacy, AK 37321</t>
  </si>
  <si>
    <t>8900 Maria Isle;Wandaberg, KY 24937</t>
  </si>
  <si>
    <t>92355 Thompson Lake;East Miguel, WI 69330</t>
  </si>
  <si>
    <t>245 Stephanie Passage Suite 992;South Jennifer, NY 77294</t>
  </si>
  <si>
    <t>2688 Patrick Mills Suite 339;Veronicatown, MN 22871</t>
  </si>
  <si>
    <t>USNV Johnson;FPO AA 88424</t>
  </si>
  <si>
    <t>7635 Abigail Squares;Williamsview, PA 99367</t>
  </si>
  <si>
    <t>2535 Alexander Radial;New Regina, AR 90368</t>
  </si>
  <si>
    <t>PSC 2827, Box 5669;APO AP 90952</t>
  </si>
  <si>
    <t>79569 Gail Oval;Edwardsburgh, NE 25159</t>
  </si>
  <si>
    <t>5488 Phelps Forges Suite 798;North Nicole, DE 24122</t>
  </si>
  <si>
    <t>013 Shaffer Corner Apt. 442;Lake Robert, FL 89409</t>
  </si>
  <si>
    <t>319 Barber Prairie Apt. 271;Port Lauriefort, TN 01507</t>
  </si>
  <si>
    <t>73262 Joshua Fields Apt. 160;Stevenchester, LA 43080</t>
  </si>
  <si>
    <t>84449 Cline Forest;Port John, NE 32738</t>
  </si>
  <si>
    <t>788 Medina Streets;Villaside, ND 51732</t>
  </si>
  <si>
    <t>443 Christopher Passage Suite 154;West Melissaton, WI 98048</t>
  </si>
  <si>
    <t>2355 Alison Forges;Richardborough, NC 17705</t>
  </si>
  <si>
    <t>85726 David Mission Suite 098;Harriston, UT 45340</t>
  </si>
  <si>
    <t>18895 Johnson Fork;Marybury, NH 03382</t>
  </si>
  <si>
    <t>1250 Reyes Vista;Mezaburgh, NH 79486</t>
  </si>
  <si>
    <t>3149 Dylan Islands Apt. 490;Jessestad, OR 34972</t>
  </si>
  <si>
    <t>54649 Becky Mews Apt. 074;Peterview, ME 02673</t>
  </si>
  <si>
    <t>USCGC May;FPO AE 44383</t>
  </si>
  <si>
    <t>1933 Guerra Ville;East Bethanystad, VT 10665</t>
  </si>
  <si>
    <t>0474 Kathleen Land Apt. 586;South Kayla, NV 28004</t>
  </si>
  <si>
    <t>49664 Edwards Islands Suite 282;Matthewston, GA 30794</t>
  </si>
  <si>
    <t>523 Rivera Stream Apt. 049;Kimberlymouth, ME 02935</t>
  </si>
  <si>
    <t>PSC 1610, Box 8345;APO AA 94754</t>
  </si>
  <si>
    <t>332 Alicia Causeway Apt. 739;West Audreyport, MI 85274</t>
  </si>
  <si>
    <t>USS Shaw;FPO AA 60341</t>
  </si>
  <si>
    <t>64173 Lopez Forges;Lake Stanleyburgh, KY 65458</t>
  </si>
  <si>
    <t>5131 Steven Fords Apt. 588;Port Amberville, WV 97849</t>
  </si>
  <si>
    <t>08587 Dixon Cliff;Port Jessicafurt, WA 72911</t>
  </si>
  <si>
    <t>4537 Cohen Stravenue;Christopherville, AL 15297</t>
  </si>
  <si>
    <t>754 Wade Neck Suite 731;South Christophermouth, RI 45813</t>
  </si>
  <si>
    <t>94401 Willis Lake;Daniellebury, NC 14191</t>
  </si>
  <si>
    <t>11307 Jeremy Cliffs;Jeannestad, MS 98310</t>
  </si>
  <si>
    <t>173 Sloan Creek Suite 119;Port Kennethberg, OR 02506</t>
  </si>
  <si>
    <t>233 Warren Vista Suite 097;Robinport, NC 78152</t>
  </si>
  <si>
    <t>52138 Golden Heights Apt. 368;South Andrew, NJ 01396</t>
  </si>
  <si>
    <t>5955 Yang Route Apt. 983;Port Matthewburgh, NJ 87031</t>
  </si>
  <si>
    <t>19007 Barnett Corner Suite 020;North Daniel, KS 91069</t>
  </si>
  <si>
    <t>4803 Justin Ranch Suite 177;Justinstad, CO 43129</t>
  </si>
  <si>
    <t>PSC 9575, Box 7794;APO AP 54420</t>
  </si>
  <si>
    <t>35998 Leblanc Expressway Apt. 189;Lake Jessicaburgh, DE 91640</t>
  </si>
  <si>
    <t>7279 Mcknight Fields Apt. 079;Barryshire, IA 54848</t>
  </si>
  <si>
    <t>48061 Greer Road;East Michaelport, SC 26621</t>
  </si>
  <si>
    <t>8675 Moss Grove Suite 563;Dickersonfort, AR 49961</t>
  </si>
  <si>
    <t>95577 Shawn Plain Suite 574;North Natalieshire, AZ 84891</t>
  </si>
  <si>
    <t>8712 John Green;East Mitchellburgh, HI 78669</t>
  </si>
  <si>
    <t>63846 Jones Fall Suite 204;Lake Jessicafort, NE 68394</t>
  </si>
  <si>
    <t>72551 Vazquez Stravenue Suite 974;North Courtney, NV 92341</t>
  </si>
  <si>
    <t>330 Aguirre Glen;West Faithberg, OK 29828</t>
  </si>
  <si>
    <t>PSC 0027, Box 9223;APO AP 87431</t>
  </si>
  <si>
    <t>01413 Sandoval Route;New Brett, KY 53346</t>
  </si>
  <si>
    <t>689 Kelly Lodge Apt. 859;Smithchester, DE 13241</t>
  </si>
  <si>
    <t>5443 Jackson Prairie;Port Kevin, NC 46483</t>
  </si>
  <si>
    <t>PSC 1408, Box 5434;APO AE 85184</t>
  </si>
  <si>
    <t>589 Sandra Meadow;Brandonberg, WA 32659</t>
  </si>
  <si>
    <t>660 Steven Highway Apt. 487;Brianville, ND 28630</t>
  </si>
  <si>
    <t>414 Wendy Field;East Alexander, MI 07413</t>
  </si>
  <si>
    <t>0713 Stephanie Landing Apt. 053;West Kimberly, ME 30087</t>
  </si>
  <si>
    <t>5537 James Pine Apt. 561;North Robert, WV 40644</t>
  </si>
  <si>
    <t>085 Alejandro Islands;Deannaberg, MD 29873</t>
  </si>
  <si>
    <t>62995 Jackson Mountains;Robinsonton, NH 19669</t>
  </si>
  <si>
    <t>Unit 3043 Box 8453;DPO AP 55036</t>
  </si>
  <si>
    <t>3639 Wood Forge;Fredbury, AR 76276</t>
  </si>
  <si>
    <t>644 Hardin Ford Apt. 989;Perezhaven, NJ 15715</t>
  </si>
  <si>
    <t>Unit 3814 Box 1188;DPO AA 85960</t>
  </si>
  <si>
    <t>459 Kelsey Stream Apt. 482;South Jamieton, LA 93754</t>
  </si>
  <si>
    <t>92452 Joseph Alley Suite 136;Lauramouth, CT 65771</t>
  </si>
  <si>
    <t>584 Bryan Brooks;Perezbury, NJ 24201</t>
  </si>
  <si>
    <t>289 Duncan Ports;Thomasland, DC 31969</t>
  </si>
  <si>
    <t>USS Heath;FPO AE 48539</t>
  </si>
  <si>
    <t>9447 Riley Ville Suite 152;West Stephanieview, AR 21542</t>
  </si>
  <si>
    <t>040 Mays Spring;Amandachester, MO 07093</t>
  </si>
  <si>
    <t>05608 Morales Route Apt. 694;Elizabethbury, ID 74351</t>
  </si>
  <si>
    <t>51059 Aguilar Mountain;West Danny, KY 93214</t>
  </si>
  <si>
    <t>961 Mitchell Roads Apt. 365;Santosshire, MI 94107</t>
  </si>
  <si>
    <t>46018 Samantha Harbors;Pricefurt, IN 99096</t>
  </si>
  <si>
    <t>340 Stephen Ridges;East David, OK 27306</t>
  </si>
  <si>
    <t>64562 Murray Route Apt. 830;Rachelside, MN 85469</t>
  </si>
  <si>
    <t>48033 Stephen Prairie Apt. 455;Mccarthyview, ND 77043</t>
  </si>
  <si>
    <t>0303 Leslie Avenue;South Nicole, AR 96393</t>
  </si>
  <si>
    <t>19668 Herman Mountains;Berryland, IN 58966</t>
  </si>
  <si>
    <t>5760 Vincent Springs;Lake James, NM 43998</t>
  </si>
  <si>
    <t>1117 Levy Cliff;Elizabethburgh, OK 46307</t>
  </si>
  <si>
    <t>816 Jason Streets Suite 219;Port Shannonshire, KS 12454</t>
  </si>
  <si>
    <t>743 Buck Path;East Paul, HI 54297</t>
  </si>
  <si>
    <t>Unit 8126 Box 1288;DPO AE 54046</t>
  </si>
  <si>
    <t>92308 Douglas Flat;West Kristinefort, RI 43405</t>
  </si>
  <si>
    <t>563 Rich Trail;Teresahaven, WI 78938</t>
  </si>
  <si>
    <t>52194 Anderson Parkway Apt. 025;New Aimeeside, AZ 59727</t>
  </si>
  <si>
    <t>928 Rios Cliffs Apt. 489;Sarahbury, IN 78503</t>
  </si>
  <si>
    <t>5254 Christian Ville;South Christopher, MS 37032</t>
  </si>
  <si>
    <t>777 Patricia Village;Michaelville, ID 51483</t>
  </si>
  <si>
    <t>692 Edgar Common;East Maureen, SD 17588</t>
  </si>
  <si>
    <t>65553 Morris Brook Suite 723;Matafort, IA 21561</t>
  </si>
  <si>
    <t>256 Taylor Vista;Burkeville, WV 37170</t>
  </si>
  <si>
    <t>8171 Crawford Mews;Port Jadefurt, NH 50292</t>
  </si>
  <si>
    <t>46302 Weaver Springs Suite 508;Cassandraberg, HI 68415</t>
  </si>
  <si>
    <t>0756 Fowler Wall;East Jacquelineshire, IL 46906</t>
  </si>
  <si>
    <t>939 Kelly Center Apt. 337;Christopherbury, WV 62637</t>
  </si>
  <si>
    <t>2524 Roberts Motorway Apt. 513;Brandistad, IL 59343</t>
  </si>
  <si>
    <t>8242 Michael Forge;Wheelerport, WV 99894</t>
  </si>
  <si>
    <t>PSC 5016, Box 5098;APO AA 51278</t>
  </si>
  <si>
    <t>57180 Williams Landing;Port Sharonside, TN 47033</t>
  </si>
  <si>
    <t>54262 Brewer Circle Apt. 478;Elizabethfurt, TN 82092</t>
  </si>
  <si>
    <t>8815 Denise Corner Suite 652;West Marcusshire, WY 69217</t>
  </si>
  <si>
    <t>5915 Hansen Garden Suite 037;Browningtown, IL 94548</t>
  </si>
  <si>
    <t>983 Gray Key Suite 230;Cochranchester, IN 80779</t>
  </si>
  <si>
    <t>2194 Julie Common Suite 337;Lake Mike, MD 43610</t>
  </si>
  <si>
    <t>87999 Skinner Mission Apt. 631;Deborahburgh, PA 40797</t>
  </si>
  <si>
    <t>065 Valencia Mountain;New Emily, UT 81295</t>
  </si>
  <si>
    <t>PSC 3829, Box 9047;APO AE 57003</t>
  </si>
  <si>
    <t>USS Mason;FPO AP 59654</t>
  </si>
  <si>
    <t>25751 Arnold Village Suite 006;Kiddburgh, VT 15732</t>
  </si>
  <si>
    <t>696 Austin Pass;Josephland, WA 06807</t>
  </si>
  <si>
    <t>1907 Cervantes Path Apt. 884;Johnsonstad, NM 46363</t>
  </si>
  <si>
    <t>PSC 6192, Box 1939;APO AA 34276</t>
  </si>
  <si>
    <t>193 Frederick Mountain;New Patricia, LA 35868</t>
  </si>
  <si>
    <t>82588 William View;Ronnieland, TN 72650</t>
  </si>
  <si>
    <t>3564 Nicholas Port Apt. 889;New Angelfort, MS 87013</t>
  </si>
  <si>
    <t>60435 Gay Fields Apt. 057;Prattside, NE 11784</t>
  </si>
  <si>
    <t>7611 Walters Dam;North Micheleberg, ME 11626</t>
  </si>
  <si>
    <t>12571 Murphy Pine Apt. 910;Harrisview, ND 43748</t>
  </si>
  <si>
    <t>6463 Hill Keys Suite 416;Annemouth, ID 56500</t>
  </si>
  <si>
    <t>558 Rodriguez Manors;South Matthew, NE 13131</t>
  </si>
  <si>
    <t>381 Hebert Forest;South Jessica, NE 45740</t>
  </si>
  <si>
    <t>Unit 6338 Box 3091;DPO AE 94978</t>
  </si>
  <si>
    <t>PSC 8961, Box 0967;APO AE 63032</t>
  </si>
  <si>
    <t>96987 Berry Port Apt. 430;Turnerland, ME 29894</t>
  </si>
  <si>
    <t>079 Montgomery Trail Suite 045;Lake Jamesstad, FL 53625</t>
  </si>
  <si>
    <t>5784 Garcia Path;Lake Carlaton, FL 13315</t>
  </si>
  <si>
    <t>892 Tyler Lodge Apt. 399;South Linda, PA 66426</t>
  </si>
  <si>
    <t>4166 Robert Rest;Port Suzanne, KS 90112</t>
  </si>
  <si>
    <t>2115 Graham Fields Suite 281;Lake Hannahtown, NY 18864</t>
  </si>
  <si>
    <t>38123 Williams Place;Kevinborough, DE 39995</t>
  </si>
  <si>
    <t>Unit 3429 Box 3760;DPO AP 40518</t>
  </si>
  <si>
    <t>5508 Lawrence Trail Suite 041;South Amandaport, AL 19387</t>
  </si>
  <si>
    <t>PSC 8962, Box 5956;APO AE 48189</t>
  </si>
  <si>
    <t>86127 Blanchard Trail;New Joshua, MD 77086</t>
  </si>
  <si>
    <t>4247 Tiffany Run;Lake Michaelburgh, NY 49857</t>
  </si>
  <si>
    <t>PSC 6023, Box 7606;APO AA 60155</t>
  </si>
  <si>
    <t>78993 Joshua Wall;Allisonville, MT 15458</t>
  </si>
  <si>
    <t>455 Susan Estate Suite 218;West Jefferymouth, IL 13925</t>
  </si>
  <si>
    <t>451 Lindsey Ports Suite 371;Santosfurt, IA 41465</t>
  </si>
  <si>
    <t>379 Linda Union;Port Amandamouth, AL 25021</t>
  </si>
  <si>
    <t>USS Williams;FPO AE 27157</t>
  </si>
  <si>
    <t>87517 Melton Ferry;South Lauriebury, IL 04111</t>
  </si>
  <si>
    <t>34042 Robert Track Apt. 839;North Daniel, WV 94852</t>
  </si>
  <si>
    <t>430 Galvan Plains Suite 493;North Johnshire, LA 40626</t>
  </si>
  <si>
    <t>03624 Baker Summit Apt. 673;Richberg, RI 28209</t>
  </si>
  <si>
    <t>085 Jessica Forges;South Kristin, NC 24491</t>
  </si>
  <si>
    <t>495 Garcia Junction;Lake Jeanborough, KY 74447</t>
  </si>
  <si>
    <t>5731 Paula Extensions Suite 977;Andrewfurt, WV 05310</t>
  </si>
  <si>
    <t>21860 Martin Vista Suite 702;New David, MN 84247</t>
  </si>
  <si>
    <t>2085 Rivera Row;Hollyview, MI 88075</t>
  </si>
  <si>
    <t>188 Brooks Street Suite 686;Kimberlyport, IL 47938</t>
  </si>
  <si>
    <t>48321 Myers Road;New Tylerton, VT 78516</t>
  </si>
  <si>
    <t>752 Zachary Rue Suite 259;West James, TX 37661</t>
  </si>
  <si>
    <t>819 Leon Trace;Salasmouth, IN 82986</t>
  </si>
  <si>
    <t>62646 Jackson Ridge;Lake Ronnie, MT 75222</t>
  </si>
  <si>
    <t>91922 Cassandra Loop;Angelaview, ME 59985</t>
  </si>
  <si>
    <t>664 Angela Plaza Suite 636;Port Rebecca, MO 53589</t>
  </si>
  <si>
    <t>7875 Mclaughlin Centers;Port Cindy, WY 98988</t>
  </si>
  <si>
    <t>Unit 9517 Box 7055;DPO AP 03730</t>
  </si>
  <si>
    <t>504 Hernandez Turnpike;Jonesside, DE 59507</t>
  </si>
  <si>
    <t>9791 Berger Lane;West Aaron, UT 32071</t>
  </si>
  <si>
    <t>9843 Sandra Spurs Suite 084;Cabreraton, PA 08747</t>
  </si>
  <si>
    <t>5187 Pace Street;North Haleymouth, WV 86059</t>
  </si>
  <si>
    <t>05800 Logan Brook;Brandonburgh, MS 43324</t>
  </si>
  <si>
    <t>1021 Porter Trail Apt. 449;Kevinfurt, DC 13061</t>
  </si>
  <si>
    <t>0287 Evan Squares;Pricefurt, CT 88691</t>
  </si>
  <si>
    <t>457 Stephanie Rue Suite 654;South David, HI 41802</t>
  </si>
  <si>
    <t>9348 Shepard Road;South Jennifer, LA 32134</t>
  </si>
  <si>
    <t>Unit 1593 Box 0440;DPO AA 30440</t>
  </si>
  <si>
    <t>Unit 8113 Box 2452;DPO AA 07552</t>
  </si>
  <si>
    <t>USNV Harris;FPO AP 62348</t>
  </si>
  <si>
    <t>9392 Hall Inlet Apt. 225;West Jonathanport, LA 52825</t>
  </si>
  <si>
    <t>878 Bowen Points;Wrighthaven, MD 18910</t>
  </si>
  <si>
    <t>24838 Devon Valleys;Johnsonside, MN 66590</t>
  </si>
  <si>
    <t>Unit 6669 Box 9763;DPO AE 67308</t>
  </si>
  <si>
    <t>217 Maria Road;Turnerchester, CO 79433</t>
  </si>
  <si>
    <t>786 Adams Plaza Apt. 740;Briannaport, AR 83210</t>
  </si>
  <si>
    <t>304 Kimberly Gardens;Port Mistyton, TN 22175</t>
  </si>
  <si>
    <t>38992 Morgan Locks;Sheilaport, NM 15691</t>
  </si>
  <si>
    <t>23330 John Village Apt. 640;New Samanthabury, MA 37397</t>
  </si>
  <si>
    <t>94299 Amanda Row Apt. 325;Lake Wendy, AK 62901</t>
  </si>
  <si>
    <t>2678 Merritt Point Apt. 164;Richardside, AZ 41785</t>
  </si>
  <si>
    <t>53493 Tamara Haven Apt. 159;Lindseyville, MN 20864</t>
  </si>
  <si>
    <t>505 Christopher Inlet;Doylefort, KY 14671</t>
  </si>
  <si>
    <t>550 Harvey Villages Suite 946;Elizabethberg, VA 40240</t>
  </si>
  <si>
    <t>0768 Margaret Throughway;Collinsstad, MS 74936</t>
  </si>
  <si>
    <t>PSC 3876, Box 1308;APO AP 61673</t>
  </si>
  <si>
    <t>67006 Henry Courts Suite 824;New Robin, MI 06450</t>
  </si>
  <si>
    <t>787 Randy Corner;Bishopport, SC 25204</t>
  </si>
  <si>
    <t>USCGC Flynn;FPO AA 12598</t>
  </si>
  <si>
    <t>09496 Morris Lights;Valerietown, IL 67725</t>
  </si>
  <si>
    <t>632 Montgomery Landing Apt. 717;Davidburgh, AR 75930</t>
  </si>
  <si>
    <t>59648 Wright Dale;Hernandezside, MO 11659</t>
  </si>
  <si>
    <t>105 Daniel Locks Apt. 666;Williamshaven, LA 64578</t>
  </si>
  <si>
    <t>659 Randy Plaza Suite 291;Millermouth, NM 50189</t>
  </si>
  <si>
    <t>780 Dennis Springs Apt. 598;Kimberlymouth, VT 32984</t>
  </si>
  <si>
    <t>379 Scott Isle;Brownview, PA 30367</t>
  </si>
  <si>
    <t>9641 Harris Springs;New Rose, NV 85381</t>
  </si>
  <si>
    <t>285 Kevin Flats;New Thomasmouth, SD 57439</t>
  </si>
  <si>
    <t>923 Valdez Wells;Petersonburgh, MD 52701</t>
  </si>
  <si>
    <t>5711 Hoover Fall Apt. 815;East Tammy, ND 25395</t>
  </si>
  <si>
    <t>042 Costa Stream Suite 977;Dawnshire, UT 02453</t>
  </si>
  <si>
    <t>7659 Barnett Curve Apt. 012;South Selenaton, HI 68677</t>
  </si>
  <si>
    <t>339 Kathleen Gardens Apt. 918;Vangborough, SD 47224</t>
  </si>
  <si>
    <t>314 James Prairie;Port Cheryl, IA 31421</t>
  </si>
  <si>
    <t>PSC 5649, Box 1476;APO AE 33753</t>
  </si>
  <si>
    <t>3850 Christopher Track;Thompsonmouth, MS 19155</t>
  </si>
  <si>
    <t>Unit 9458 Box 9658;DPO AA 32125</t>
  </si>
  <si>
    <t>57679 Natalie Lights Apt. 821;New Sandra, PA 60063</t>
  </si>
  <si>
    <t>822 Andre Glen Suite 362;North Miaberg, MD 06810</t>
  </si>
  <si>
    <t>5494 Escobar Shoal Suite 263;Port Tammybury, MD 90429</t>
  </si>
  <si>
    <t>661 Kristi Viaduct Apt. 481;East Austinland, KS 59388</t>
  </si>
  <si>
    <t>486 Carlos Ridges;Mayertown, WI 71600</t>
  </si>
  <si>
    <t>034 Holloway Creek Apt. 885;West Coreyshire, OK 08991</t>
  </si>
  <si>
    <t>845 Lee Glens;New Susanfort, SD 84062</t>
  </si>
  <si>
    <t>3060 Joshua Corner Apt. 398;Lewisview, NY 45787</t>
  </si>
  <si>
    <t>85879 Ryan Radial;Andrewfort, NC 99468</t>
  </si>
  <si>
    <t>44045 Jose Highway Apt. 009;East Timothyview, NJ 49373</t>
  </si>
  <si>
    <t>77143 Richardson Mews Suite 033;West Crystalborough, ND 41826</t>
  </si>
  <si>
    <t>USS Mullins;FPO AP 99683</t>
  </si>
  <si>
    <t>5611 Ronald Stravenue;New Danielfurt, FL 35314</t>
  </si>
  <si>
    <t>776 Melendez Islands;West Amyburgh, MI 34010</t>
  </si>
  <si>
    <t>PSC 9408, Box 9818;APO AE 51682</t>
  </si>
  <si>
    <t>96560 Flores Ridges;South Manuelburgh, TN 30146</t>
  </si>
  <si>
    <t>94607 Jones Brooks Apt. 923;West Ianbury, PA 33840</t>
  </si>
  <si>
    <t>020 Stanley Squares;Davidtown, NJ 45024</t>
  </si>
  <si>
    <t>2485 James Summit Apt. 306;Vanessaberg, FL 85353</t>
  </si>
  <si>
    <t>706 Brown Flats;Craigton, ND 13697</t>
  </si>
  <si>
    <t>519 Anthony Radial;Port Aprilview, MS 13899</t>
  </si>
  <si>
    <t>952 Lynn Summit Suite 348;North Christopherview, IL 03063</t>
  </si>
  <si>
    <t>688 Solis Brook Apt. 470;Kimbury, NY 76382</t>
  </si>
  <si>
    <t>463 Gordon Land;Port Kelly, SD 48731</t>
  </si>
  <si>
    <t>3970 Carl Trail Suite 390;Adamsbury, HI 11722</t>
  </si>
  <si>
    <t>011 Daniel Street;Hawkinsfort, GA 17679</t>
  </si>
  <si>
    <t>8591 Villanueva Groves;West Billy, KY 34082</t>
  </si>
  <si>
    <t>4926 Madison Ways Suite 278;Ronaldland, TX 41001</t>
  </si>
  <si>
    <t>6000 Harper Lakes Suite 848;New Jessica, MN 92193</t>
  </si>
  <si>
    <t>858 Joy Path;Melissaborough, ID 28564</t>
  </si>
  <si>
    <t>23418 Heather Burgs;Rossport, HI 00947</t>
  </si>
  <si>
    <t>Unit 5738 Box 7101;DPO AE 36020</t>
  </si>
  <si>
    <t>3602 Larry Plaza Suite 811;North Christopherberg, IL 93652</t>
  </si>
  <si>
    <t>97867 Kristina Unions Apt. 145;Port Amanda, UT 38083</t>
  </si>
  <si>
    <t>Unit 5366 Box 3795;DPO AA 59621</t>
  </si>
  <si>
    <t>797 Autumn Lights Apt. 937;East Daniel, AL 74484</t>
  </si>
  <si>
    <t>Unit 1349 Box 6146;DPO AE 81527</t>
  </si>
  <si>
    <t>811 Austin Row Suite 545;Port Cesar, PA 52575</t>
  </si>
  <si>
    <t>562 Klein River;Lake Marieview, NE 54713</t>
  </si>
  <si>
    <t>05241 Johnson Port;North Julia, AL 89545</t>
  </si>
  <si>
    <t>241 John Ridges;New Markshire, WI 79029</t>
  </si>
  <si>
    <t>USNS Scott;FPO AA 17966</t>
  </si>
  <si>
    <t>09212 Michael Ville;West Jasonmouth, MT 64635</t>
  </si>
  <si>
    <t>615 Taylor Lock Apt. 089;Jamestown, AR 78108</t>
  </si>
  <si>
    <t>50977 Henry Ports;Kathleenhaven, NJ 62804</t>
  </si>
  <si>
    <t>63241 Daniel Falls;Robertborough, IA 78875</t>
  </si>
  <si>
    <t>414 Edward Ridge;New Ian, WI 45007</t>
  </si>
  <si>
    <t>36970 Christopher Junction Apt. 885;West Angela, KS 97556</t>
  </si>
  <si>
    <t>722 John Skyway Suite 029;Anthonyburgh, KS 46707</t>
  </si>
  <si>
    <t>04618 Michelle Lakes Suite 693;Lake Jennifer, RI 58537</t>
  </si>
  <si>
    <t>02238 Madison Station;North Jasonfort, VA 86396</t>
  </si>
  <si>
    <t>0540 Albert Isle Apt. 634;West Christianhaven, WA 05332</t>
  </si>
  <si>
    <t>28017 Raymond Keys;East Sheila, HI 60488</t>
  </si>
  <si>
    <t>23200 Davis Crossroad;North Rachelfort, KY 34930</t>
  </si>
  <si>
    <t>9911 Luke Coves Apt. 664;South Patrick, NV 68557</t>
  </si>
  <si>
    <t>055 Gardner Union Suite 719;North Nicole, MN 78772</t>
  </si>
  <si>
    <t>113 Joshua Mall Apt. 238;Cohenborough, WV 43752</t>
  </si>
  <si>
    <t>486 Carrie Mission;North Dan, VA 73719</t>
  </si>
  <si>
    <t>9154 David Plaza;West Jamestown, SD 95505</t>
  </si>
  <si>
    <t>89475 Jill Station Apt. 103;Kellychester, DE 62428</t>
  </si>
  <si>
    <t>65542 Bryan Drive Suite 615;Cameronmouth, RI 60452</t>
  </si>
  <si>
    <t>329 Wilson Meadow Suite 825;Lake Betty, WA 38548</t>
  </si>
  <si>
    <t>7657 Rogers Tunnel;Carrfort, MO 35206</t>
  </si>
  <si>
    <t>43412 Alexander Lights Apt. 868;Bennettburgh, DC 77983</t>
  </si>
  <si>
    <t>USCGC Horton;FPO AP 92621</t>
  </si>
  <si>
    <t>1413 James Path Suite 857;Rachelview, AL 54862</t>
  </si>
  <si>
    <t>Unit 4108 Box 8108;DPO AP 93018</t>
  </si>
  <si>
    <t>91500 Keith Mountains Apt. 426;Christophertown, DE 35652</t>
  </si>
  <si>
    <t>034 Edwards Center;Lake Michaeltown, NC 63681</t>
  </si>
  <si>
    <t>PSC 1919, Box 3452;APO AE 81429</t>
  </si>
  <si>
    <t>120 Jesse Mill Suite 300;Lake Andrew, RI 82651</t>
  </si>
  <si>
    <t>22135 Bradley Shoals Apt. 563;North Dawn, MN 06990</t>
  </si>
  <si>
    <t>43907 David Harbor;Patrickmouth, KS 52518</t>
  </si>
  <si>
    <t>2415 Whitney Stravenue Apt. 660;West Laurenville, OH 90040</t>
  </si>
  <si>
    <t>83369 Felicia Alley Suite 711;West Carla, MS 92003</t>
  </si>
  <si>
    <t>539 Jones Ferry;Wuview, PA 17056</t>
  </si>
  <si>
    <t>218 Stephen Ferry Apt. 419;Rodriguezview, AZ 30286</t>
  </si>
  <si>
    <t>Unit 1336 Box 0588;DPO AP 79135</t>
  </si>
  <si>
    <t>9573 Perez Camp Apt. 368;Port Ericamouth, NH 22383</t>
  </si>
  <si>
    <t>2939 Quinn Flats Suite 487;North Debbieside, AZ 27784</t>
  </si>
  <si>
    <t>4617 Johnston Pines;East Harrymouth, TX 14396</t>
  </si>
  <si>
    <t>871 Allen Hills;South Scott, FL 48650</t>
  </si>
  <si>
    <t>04638 Simon Trail Apt. 443;Port Richard, TX 79793</t>
  </si>
  <si>
    <t>55884 West Street;South Richardberg, MT 72556</t>
  </si>
  <si>
    <t>342 Hayes Forks Suite 003;East Megan, NV 16352</t>
  </si>
  <si>
    <t>195 Morgan Stream;South Davidshire, AZ 20105</t>
  </si>
  <si>
    <t>4217 Castro Viaduct;Nicholasstad, TX 70764</t>
  </si>
  <si>
    <t>79753 Fletcher Course Apt. 537;East Ryanstad, AZ 56242</t>
  </si>
  <si>
    <t>53326 Johnson Ville;Lake Vincentbury, IA 69219</t>
  </si>
  <si>
    <t>20049 Hill Manors;West Johnside, HI 70348</t>
  </si>
  <si>
    <t>711 Richardson Neck;New Elizabeth, GA 56853</t>
  </si>
  <si>
    <t>425 Rivera Isle;Castillofort, MN 50614</t>
  </si>
  <si>
    <t>61856 Horn Divide Suite 117;East Daniel, DE 54731</t>
  </si>
  <si>
    <t>3313 Douglas Rue;South Nicole, OR 37096</t>
  </si>
  <si>
    <t>89210 Johnson Centers Suite 090;North Patrickside, DE 39056</t>
  </si>
  <si>
    <t>46369 Kevin Isle;Guerraburgh, AR 90374</t>
  </si>
  <si>
    <t>4134 Dixon Motorway;Port Karenfurt, IA 40464</t>
  </si>
  <si>
    <t>854 Wayne Mews;Powersmouth, NV 24838</t>
  </si>
  <si>
    <t>918 Lyons Spurs;Troyhaven, TX 55791</t>
  </si>
  <si>
    <t>57213 Moreno Forks Suite 396;Martinview, MS 21468</t>
  </si>
  <si>
    <t>96199 Sara Point Apt. 486;Williamsside, SD 17868</t>
  </si>
  <si>
    <t>63444 Kidd Centers;Turnerborough, KS 33436</t>
  </si>
  <si>
    <t>7560 Clark Summit Suite 973;North Sandyborough, ND 05692</t>
  </si>
  <si>
    <t>20395 Bailey Mission;Port Deborahton, DE 27204</t>
  </si>
  <si>
    <t>PSC 0470, Box 4763;APO AE 86207</t>
  </si>
  <si>
    <t>11782 Kenneth Stream;Camposshire, AZ 71796</t>
  </si>
  <si>
    <t>47855 Daniel Squares;South Shannonfort, WI 23485</t>
  </si>
  <si>
    <t>7218 Booker Pine Apt. 715;Geraldport, MD 24367</t>
  </si>
  <si>
    <t>49738 Patrick Course;Kimburgh, OK 72577</t>
  </si>
  <si>
    <t>09829 Angel Bridge Apt. 397;Joshuafurt, GA 08191</t>
  </si>
  <si>
    <t>638 Eric Shoals Apt. 760;North Misty, ME 22695</t>
  </si>
  <si>
    <t>2732 Obrien Rapid;Jesseshire, MI 44402</t>
  </si>
  <si>
    <t>Unit 5669 Box 4568;DPO AE 18529</t>
  </si>
  <si>
    <t>2258 William Estates Suite 147;West Meredithstad, AL 67766</t>
  </si>
  <si>
    <t>79578 Thomas Landing;Wrighttown, SC 24586</t>
  </si>
  <si>
    <t>217 Williams River;Jeremyport, LA 75689</t>
  </si>
  <si>
    <t>308 Bruce Way Apt. 912;New Josephfurt, TX 27345</t>
  </si>
  <si>
    <t>747 Petty Unions;Ryanchester, OH 89708</t>
  </si>
  <si>
    <t>51499 Michael Manor;Barkerport, NE 03864</t>
  </si>
  <si>
    <t>89379 Snyder View Apt. 691;Lake Melissa, OR 39362</t>
  </si>
  <si>
    <t>8240 Campbell Corners;Fosterstad, DC 30274</t>
  </si>
  <si>
    <t>641 Keith Curve;Hollandside, RI 34219</t>
  </si>
  <si>
    <t>481 Michelle Mall Apt. 828;Annaton, WV 22201</t>
  </si>
  <si>
    <t>10371 Angela Branch;Barryside, ND 01246</t>
  </si>
  <si>
    <t>51992 Brian Isle Apt. 652;Lake Crystalfurt, NH 51561</t>
  </si>
  <si>
    <t>12290 Holder Park Apt. 801;East Markberg, NJ 50996</t>
  </si>
  <si>
    <t>9729 Larry Mews;New Carol, MN 97451</t>
  </si>
  <si>
    <t>53783 Meyer Mall Suite 815;New Jessicafurt, FL 30934</t>
  </si>
  <si>
    <t>3807 Denise Plain;Juanburgh, AR 39600</t>
  </si>
  <si>
    <t>4008 Paula Drive;Elizabethbury, LA 79809</t>
  </si>
  <si>
    <t>9973 Michael Club;Nicholasfurt, NY 26917</t>
  </si>
  <si>
    <t>2403 Leonard Fork Suite 279;Larsenbury, OH 86389</t>
  </si>
  <si>
    <t>1746 Thomas Brooks Apt. 256;Lake Meganhaven, MT 93703</t>
  </si>
  <si>
    <t>3620 Kenneth Station Suite 185;East Stephenville, CT 84278</t>
  </si>
  <si>
    <t>8996 Thomas Island;Samuelville, AR 47729</t>
  </si>
  <si>
    <t>44366 Kristina Brooks;Sparksborough, CA 21564</t>
  </si>
  <si>
    <t>141 Christian Cape Suite 775;Timothychester, OR 08454</t>
  </si>
  <si>
    <t>5593 Jo Summit;Monicaberg, OR 72915</t>
  </si>
  <si>
    <t>260 Katelyn Keys Suite 268;Gonzaleztown, CT 65129</t>
  </si>
  <si>
    <t>48366 Thomas Flat Apt. 569;Russelltown, MI 13988</t>
  </si>
  <si>
    <t>PSC 3963, Box 8823;APO AE 08227</t>
  </si>
  <si>
    <t>60898 Alvarado Lodge;Elizabethview, MI 98568</t>
  </si>
  <si>
    <t>109 Black Courts;North Jennifer, FL 18543</t>
  </si>
  <si>
    <t>25337 Mathis Avenue;New Shelley, OR 46404</t>
  </si>
  <si>
    <t>39596 Allen Square Suite 299;East Yvonnechester, AL 06412</t>
  </si>
  <si>
    <t>0858 Janet Turnpike;Josephborough, NH 17090</t>
  </si>
  <si>
    <t>9925 Richard Way;East Tiffanyside, SD 57929</t>
  </si>
  <si>
    <t>092 Julie Station Suite 138;North Crystalmouth, VA 98787</t>
  </si>
  <si>
    <t>7996 Frazier Stravenue Suite 457;South Amandafurt, OR 31796</t>
  </si>
  <si>
    <t>554 Pearson Neck;North Jamesfort, WI 77556</t>
  </si>
  <si>
    <t>22742 Martin Plaza Apt. 818;Lucasborough, LA 24156</t>
  </si>
  <si>
    <t>383 Leslie Walks Apt. 593;Bensonburgh, CT 18966</t>
  </si>
  <si>
    <t>51707 Megan Inlet Suite 103;Samanthahaven, UT 03730</t>
  </si>
  <si>
    <t>USCGC Gomez;FPO AA 08538</t>
  </si>
  <si>
    <t>880 Katelyn Keys;Evanston, VA 55366</t>
  </si>
  <si>
    <t>3349 Nelson Burg;Carlsonborough, OK 23617</t>
  </si>
  <si>
    <t>036 Cobb Trail Suite 015;Davidberg, MT 98423</t>
  </si>
  <si>
    <t>10384 Wolfe Wall;Lake Coreyberg, WY 07466</t>
  </si>
  <si>
    <t>6357 Justin Greens Apt. 129;Garzaview, KS 97777</t>
  </si>
  <si>
    <t>347 Carter Manor Apt. 712;Wallaceborough, VT 38310</t>
  </si>
  <si>
    <t>61643 Valenzuela Hills;Harveystad, VT 64552</t>
  </si>
  <si>
    <t>USNV Becker;FPO AE 27041</t>
  </si>
  <si>
    <t>89159 Cooke Crossing;Hansenfurt, LA 90166</t>
  </si>
  <si>
    <t>1181 Erin Lock Apt. 158;East Jessicahaven, NY 34546</t>
  </si>
  <si>
    <t>40807 Smith Grove Apt. 844;Port David, RI 43939</t>
  </si>
  <si>
    <t>407 Clay Union;Sarahview, HI 40847</t>
  </si>
  <si>
    <t>748 Christopher Shore Suite 313;Nguyentown, ID 41438</t>
  </si>
  <si>
    <t>2249 Colleen Club Suite 409;Jonesfurt, IN 98527</t>
  </si>
  <si>
    <t>591 Cochran Junction Apt. 028;Eatonfort, CA 03095</t>
  </si>
  <si>
    <t>USNS Ferguson;FPO AP 70127</t>
  </si>
  <si>
    <t>32352 Ross Fork;North Kelly, DC 73974</t>
  </si>
  <si>
    <t>490 Johnson Curve;South Kelli, TN 44348</t>
  </si>
  <si>
    <t>32268 Jackson Fall Suite 794;Amyview, VA 94139</t>
  </si>
  <si>
    <t>4587 Cunningham Freeway Suite 478;Charlesburgh, MT 98002</t>
  </si>
  <si>
    <t>75977 Wilkerson Isle;East Caitlin, MN 90009</t>
  </si>
  <si>
    <t>274 Ryan Villages;Bennettfort, MA 90048</t>
  </si>
  <si>
    <t>385 Carpenter Extension Suite 033;North Michaelatown, MN 99617</t>
  </si>
  <si>
    <t>144 Ryan Canyon;North Christinaside, CA 15460</t>
  </si>
  <si>
    <t>9442 Justin Villages Suite 412;Port Suzannetown, WV 93178</t>
  </si>
  <si>
    <t>51116 Ann Manors;Hilltown, MS 41589</t>
  </si>
  <si>
    <t>3974 Scott Radial;East Patriciaborough, LA 29090</t>
  </si>
  <si>
    <t>1125 Pratt Trafficway;Kellyland, MT 55346</t>
  </si>
  <si>
    <t>3080 Curtis Mall;Port Danielstad, HI 92369</t>
  </si>
  <si>
    <t>3169 Wells Forks Suite 196;Feliciaville, OR 71686</t>
  </si>
  <si>
    <t>405 Barbara Court Suite 712;Loganside, IA 40835</t>
  </si>
  <si>
    <t>Unit 0764 Box 6845;DPO AA 90604</t>
  </si>
  <si>
    <t>678 Evans Fall;Richardton, HI 49478</t>
  </si>
  <si>
    <t>21384 Fernandez Road;Lake Tommyburgh, CA 14432</t>
  </si>
  <si>
    <t>Unit 3493 Box 9166;DPO AP 56172</t>
  </si>
  <si>
    <t>92633 Conrad Bypass;West Joseph, NM 21504</t>
  </si>
  <si>
    <t>5663 Benjamin Highway Suite 402;Lake John, UT 33442</t>
  </si>
  <si>
    <t>13568 Keith Estates;Anthonybury, AL 14890</t>
  </si>
  <si>
    <t>8019 Lee Brook;Lake Sean, NH 44007</t>
  </si>
  <si>
    <t>58135 Fields Points;Lake Cindy, NV 87800</t>
  </si>
  <si>
    <t>1824 Diane Alley;Bonillaland, IA 62022</t>
  </si>
  <si>
    <t>05874 Lisa Village;Joelbury, FL 09865</t>
  </si>
  <si>
    <t>28961 Calhoun Villages;Port Brianfurt, WV 42202</t>
  </si>
  <si>
    <t>72171 Farley Via Suite 769;Johnsonhaven, NC 80248</t>
  </si>
  <si>
    <t>Unit 0446 Box 2509;DPO AP 01001</t>
  </si>
  <si>
    <t>99718 Lucas Ramp;New Lindseyville, WI 28810</t>
  </si>
  <si>
    <t>90588 William Inlet Apt. 852;Port Richardfurt, MO 37449</t>
  </si>
  <si>
    <t>1330 Haynes Village Suite 013;North Caitlin, AZ 82136</t>
  </si>
  <si>
    <t>60164 Johnson Ferry;Gloverborough, NM 67415</t>
  </si>
  <si>
    <t>152 Wilson Trafficway Apt. 163;Perryland, UT 63968</t>
  </si>
  <si>
    <t>0032 John Knoll Apt. 286;Jamesburgh, AR 01308</t>
  </si>
  <si>
    <t>4430 Henderson Canyon;South Aprilberg, AK 22537</t>
  </si>
  <si>
    <t>58821 Cody Trail;Bakerbury, MO 04884</t>
  </si>
  <si>
    <t>98927 Rivera Mall;South David, IN 49799</t>
  </si>
  <si>
    <t>23923 Mcgee Tunnel Suite 789;Port Billy, MD 20978</t>
  </si>
  <si>
    <t>289 Fleming Grove Apt. 529;Jameston, NH 82591</t>
  </si>
  <si>
    <t>63778 Lopez Ford;Tranbury, NJ 02465</t>
  </si>
  <si>
    <t>04974 Lee Squares Suite 384;Robinsonfurt, ME 10117</t>
  </si>
  <si>
    <t>32748 Morgan Parks Suite 475;East Robert, MT 91295</t>
  </si>
  <si>
    <t>554 Jackson Valley Apt. 045;Sarahtown, PA 99468</t>
  </si>
  <si>
    <t>Unit 0154 Box 4934;DPO AE 74555</t>
  </si>
  <si>
    <t>PSC 1854, Box 2442;APO AA 88547</t>
  </si>
  <si>
    <t>853 Cook Springs Apt. 721;Davidmouth, TN 04010</t>
  </si>
  <si>
    <t>669 Evan Corner Apt. 059;Jasonchester, NJ 01962</t>
  </si>
  <si>
    <t>04417 Barnes Hollow Suite 647;West Danielle, AK 42667</t>
  </si>
  <si>
    <t>Unit 3582 Box 3404;DPO AE 48526</t>
  </si>
  <si>
    <t>USCGC Wade;FPO AA 10329</t>
  </si>
  <si>
    <t>1219 Matthew Drive Apt. 740;East Jillfort, GA 00993</t>
  </si>
  <si>
    <t>USS Stark;FPO AE 80326</t>
  </si>
  <si>
    <t>3332 Wagner Hill;New Kenneth, AL 54430</t>
  </si>
  <si>
    <t>1010 John Ranch;New Karenstad, WA 84915</t>
  </si>
  <si>
    <t>PSC 1613, Box 9870;APO AP 06376</t>
  </si>
  <si>
    <t>781 Martinez Shoals Apt. 112;New Heather, AZ 19445</t>
  </si>
  <si>
    <t>963 Thomas Union;Thomasville, NY 05363</t>
  </si>
  <si>
    <t>74886 Rebecca Cliff;South John, FL 32131</t>
  </si>
  <si>
    <t>808 Amanda Wall;Anthonychester, AL 64813</t>
  </si>
  <si>
    <t>499 Cole Ville Suite 734;Timothytown, MN 09576</t>
  </si>
  <si>
    <t>34232 John Ports Suite 883;Lake Dianefort, VA 43116</t>
  </si>
  <si>
    <t>002 Todd Valley Suite 230;Cuevasfort, CA 46529</t>
  </si>
  <si>
    <t>34466 Shawn Falls;North Elizabeth, IN 30752</t>
  </si>
  <si>
    <t>Unit 7317 Box 8592;DPO AP 37528</t>
  </si>
  <si>
    <t>7282 Mendez Roads Apt. 074;New Samanthaberg, MA 49695</t>
  </si>
  <si>
    <t>20693 Anna Island Suite 340;Lake Catherine, OK 67133</t>
  </si>
  <si>
    <t>531 Moore Walks;East Calvin, AL 04071</t>
  </si>
  <si>
    <t>000 Hodge Orchard Apt. 118;Morrismouth, TX 29401</t>
  </si>
  <si>
    <t>10704 Mark Union;Travisport, TN 23413</t>
  </si>
  <si>
    <t>9064 Baker Port Suite 932;South Karen, WI 98672</t>
  </si>
  <si>
    <t>160 James Rapid Suite 160;Sanchezstad, WV 70390</t>
  </si>
  <si>
    <t>USNS Branch;FPO AP 84276</t>
  </si>
  <si>
    <t>196 Rogers Lodge Apt. 837;Luisburgh, OR 07608</t>
  </si>
  <si>
    <t>732 Roberto Parkway Apt. 621;Port Susan, CT 57869</t>
  </si>
  <si>
    <t>51667 Sandra Passage Suite 385;Danielhaven, WA 56794</t>
  </si>
  <si>
    <t>2369 Lucas Tunnel;Charlottetown, MO 99715</t>
  </si>
  <si>
    <t>USS Lawson;FPO AP 01711</t>
  </si>
  <si>
    <t>762 Edwards Road;Ericaview, NC 00763</t>
  </si>
  <si>
    <t>6053 Karen Brooks;Margaretview, IL 25819</t>
  </si>
  <si>
    <t>415 Joseph Vista;Brentton, TN 35641</t>
  </si>
  <si>
    <t>259 Payne Meadows;Priceside, PA 71249</t>
  </si>
  <si>
    <t>222 James Forks Suite 154;Sandersshire, AK 35622</t>
  </si>
  <si>
    <t>760 Kathryn Groves;Fosterborough, CT 05538</t>
  </si>
  <si>
    <t>67790 Jack Streets Apt. 059;East Richardtown, CA 59220</t>
  </si>
  <si>
    <t>861 Morgan Shore;Swansonport, MD 23225</t>
  </si>
  <si>
    <t>932 Blankenship Turnpike Suite 120;South Andreaberg, MO 83852</t>
  </si>
  <si>
    <t>1561 Johnson Estates Apt. 190;Gonzalezburgh, MO 80621</t>
  </si>
  <si>
    <t>22078 Anderson Park;Lake Gloriafurt, DE 93760</t>
  </si>
  <si>
    <t>60943 Jonathan Villages Suite 217;Thomasview, NE 59426</t>
  </si>
  <si>
    <t>2046 James Wells;Alanbury, TN 33860</t>
  </si>
  <si>
    <t>584 White Bypass;South Sharon, NV 67334</t>
  </si>
  <si>
    <t>0667 Gonzalez Turnpike;Smithmouth, CT 89612</t>
  </si>
  <si>
    <t>773 Jason Prairie;South Kirkfurt, TN 41296</t>
  </si>
  <si>
    <t>0547 Sloan Isle;Luiston, IL 55540</t>
  </si>
  <si>
    <t>5846 Buck Rapid;New Ianberg, SD 18090</t>
  </si>
  <si>
    <t>38280 Emily Summit;Port Jenniferfurt, MT 89021</t>
  </si>
  <si>
    <t>810 Wallace Route Suite 535;West Mathew, MO 21317</t>
  </si>
  <si>
    <t>640 Susan Rapid;North Jamesberg, KS 92953</t>
  </si>
  <si>
    <t>5617 Jessica Stravenue Suite 619;Jamieland, WY 56407</t>
  </si>
  <si>
    <t>6667 Woods Meadows;Fitzpatrickmouth, AR 06712</t>
  </si>
  <si>
    <t>11241 Ramirez Garden;South Oscar, MT 53483</t>
  </si>
  <si>
    <t>1783 Brittany Ferry Suite 890;Johnsonshire, LA 03124</t>
  </si>
  <si>
    <t>007 Riley Trafficway;Christopherhaven, VT 33774</t>
  </si>
  <si>
    <t>315 Mullen Walks;Lake Jimmy, VT 21362</t>
  </si>
  <si>
    <t>PSC 0524, Box 8385;APO AP 00626</t>
  </si>
  <si>
    <t>03699 Adams Corner;East Anthonystad, OH 82200</t>
  </si>
  <si>
    <t>85899 Roberts Walks Apt. 458;West Kennethview, NY 43463</t>
  </si>
  <si>
    <t>5224 Brandon Centers;South Charles, AL 44883</t>
  </si>
  <si>
    <t>4401 Nichole Divide;South Christine, WY 66315</t>
  </si>
  <si>
    <t>9152 Brian Mission Suite 394;Port Elizabethtown, TX 86479</t>
  </si>
  <si>
    <t>USNS Peterson;FPO AE 16850</t>
  </si>
  <si>
    <t>1650 Darin Station Apt. 889;Davidview, OK 73159</t>
  </si>
  <si>
    <t>49476 Kelly Lake;East Markburgh, SD 34737</t>
  </si>
  <si>
    <t>39573 Moreno Tunnel;New Veronicaberg, CA 83274</t>
  </si>
  <si>
    <t>15416 Reilly Divide;Brianmouth, DC 26802</t>
  </si>
  <si>
    <t>7147 Farmer Spring Apt. 526;North Matthew, ME 83241</t>
  </si>
  <si>
    <t>097 Hernandez Ville Apt. 564;Lake Timothystad, IN 18870</t>
  </si>
  <si>
    <t>210 Stone Row Suite 614;North Tina, WA 87721</t>
  </si>
  <si>
    <t>712 Cook Fall Apt. 704;East William, MS 01254</t>
  </si>
  <si>
    <t>3298 Gray Vista Suite 832;Port Zacharymouth, FL 13927</t>
  </si>
  <si>
    <t>3206 Craig Drive;New Angelamouth, KY 66899</t>
  </si>
  <si>
    <t>8771 Joseph Cliffs Suite 139;South Theresafurt, SD 29847</t>
  </si>
  <si>
    <t>208 Kristin Summit Suite 528;Wardbury, ME 06767</t>
  </si>
  <si>
    <t>22758 Mary Crossroad Apt. 306;South Andreahaven, DC 74845</t>
  </si>
  <si>
    <t>7455 Flores Green Suite 470;Robertberg, SC 47579</t>
  </si>
  <si>
    <t>5733 Thompson Keys Apt. 223;Brittneyborough, WA 34069</t>
  </si>
  <si>
    <t>945 Dawn Prairie Apt. 152;New Keithshire, TN 36485</t>
  </si>
  <si>
    <t>615 Kristen Wall Apt. 015;Dylanside, UT 53859</t>
  </si>
  <si>
    <t>73140 Hernandez Forge Suite 449;Port Brittanyfurt, MO 96580</t>
  </si>
  <si>
    <t>71829 Jaclyn Greens Suite 458;West Michaelbury, NY 69897</t>
  </si>
  <si>
    <t>5913 Lauren Estate;East Bobby, NE 14026</t>
  </si>
  <si>
    <t>21812 Lori Isle Apt. 400;New Davidhaven, ME 02279</t>
  </si>
  <si>
    <t>PSC 3574, Box 5403;APO AP 97891</t>
  </si>
  <si>
    <t>Unit 7855 Box 0597;DPO AA 81926</t>
  </si>
  <si>
    <t>68809 Fowler Shores;Dorisborough, VT 13912</t>
  </si>
  <si>
    <t>49174 Young Summit Apt. 403;Parkerbury, GA 92878</t>
  </si>
  <si>
    <t>1797 Bryan Valley;West Shirley, HI 89530</t>
  </si>
  <si>
    <t>473 Nicole Brooks Suite 788;North Susanview, GA 26478</t>
  </si>
  <si>
    <t>9366 Anthony Manors Apt. 365;Lake Alanmouth, WV 42265</t>
  </si>
  <si>
    <t>62338 Kim Haven;South Vincent, OR 48423</t>
  </si>
  <si>
    <t>629 Ernest Center;Eatonhaven, ME 77033</t>
  </si>
  <si>
    <t>8128 Christine Isle;Jamesport, KY 97370</t>
  </si>
  <si>
    <t>PSC 4667, Box 0424;APO AE 93222</t>
  </si>
  <si>
    <t>123 Benjamin Trail Suite 292;Joeview, FL 96805</t>
  </si>
  <si>
    <t>PSC 2201, Box 9807;APO AP 68622</t>
  </si>
  <si>
    <t>881 Crystal Forks;Patriciaview, AZ 98463</t>
  </si>
  <si>
    <t>PSC 1636, Box 3315;APO AA 68257</t>
  </si>
  <si>
    <t>904 Johnson Roads Apt. 463;West Kenneth, VA 11935</t>
  </si>
  <si>
    <t>971 Lauren Heights;Nicholasview, MA 58417</t>
  </si>
  <si>
    <t>463 Holloway Rapids Suite 535;Scottport, TX 28130</t>
  </si>
  <si>
    <t>939 Tara Cliffs;Amandaville, MN 78367</t>
  </si>
  <si>
    <t>30574 Fry Squares;New John, WA 26841</t>
  </si>
  <si>
    <t>28055 Rose Port Suite 886;Stevenburgh, IL 30307</t>
  </si>
  <si>
    <t>3695 Thomas Shoal;Trujilloton, DE 79648</t>
  </si>
  <si>
    <t>7176 Powell Crossing Apt. 029;New Jesusberg, HI 64865</t>
  </si>
  <si>
    <t>80071 Sonya Stream Apt. 352;Bradside, MO 97940</t>
  </si>
  <si>
    <t>3334 Lin Crossing;Port Paulview, WV 22987</t>
  </si>
  <si>
    <t>03459 Shannon Station Suite 619;Anthonyborough, NM 18282</t>
  </si>
  <si>
    <t>9052 Sharon Mews Apt. 536;Harrisonstad, VA 26920</t>
  </si>
  <si>
    <t>273 Hannah Overpass Suite 797;South Lydialand, CT 56672</t>
  </si>
  <si>
    <t>25894 Katie Loop;West Sarah, NJ 20431</t>
  </si>
  <si>
    <t>7828 Karen Lakes Apt. 664;Port Robert, OK 39203</t>
  </si>
  <si>
    <t>480 Lisa Hills Apt. 534;East Andrewberg, WV 96563</t>
  </si>
  <si>
    <t>0202 Jones Brook;Hansonview, FL 81238</t>
  </si>
  <si>
    <t>5019 Nelson Tunnel;Kendraport, GA 94027</t>
  </si>
  <si>
    <t>48061 Reilly Falls Apt. 472;Hollystad, RI 94323</t>
  </si>
  <si>
    <t>1887 Lisa Island Apt. 669;Lake Brittneyville, AK 85875</t>
  </si>
  <si>
    <t>PSC 9901, Box 8353;APO AE 50846</t>
  </si>
  <si>
    <t>55380 Joseph Glen Apt. 581;North Dalton, MA 79161</t>
  </si>
  <si>
    <t>PSC 4323, Box 4305;APO AA 64481</t>
  </si>
  <si>
    <t>52114 Hamilton Mills;Jessehaven, IA 64424</t>
  </si>
  <si>
    <t>277 Griffith Inlet;Charlesside, NY 20787</t>
  </si>
  <si>
    <t>58741 Danielle Cliff Apt. 878;Ashleeshire, NY 82417</t>
  </si>
  <si>
    <t>71413 Carpenter Square;Lake Steven, AZ 50850</t>
  </si>
  <si>
    <t>811 Cole Brook;South Vincentland, NH 12289</t>
  </si>
  <si>
    <t>49072 Gardner Circle;Port George, VA 02182</t>
  </si>
  <si>
    <t>44378 Antonio Causeway Apt. 007;Port Angelfort, DE 11632</t>
  </si>
  <si>
    <t>516 Warren Unions Apt. 535;Michaelberg, MN 97298</t>
  </si>
  <si>
    <t>70750 Jill Points;Port Sandra, OH 04021</t>
  </si>
  <si>
    <t>USS Sanchez;FPO AE 50349</t>
  </si>
  <si>
    <t>1426 Hall Mall Suite 764;Ritterchester, PA 23252</t>
  </si>
  <si>
    <t>2289 Chapman Alley Apt. 280;Bautistashire, KS 50424</t>
  </si>
  <si>
    <t>25380 Murray Coves;South John, HI 95953</t>
  </si>
  <si>
    <t>0532 Durham Mountain;Lake John, ID 61662</t>
  </si>
  <si>
    <t>3520 Kyle Fords Suite 705;North Bobtown, OK 95687</t>
  </si>
  <si>
    <t>427 Billy Plain Suite 545;North Matthewville, NY 40540</t>
  </si>
  <si>
    <t>221 Blake Knolls;Richardshaven, GA 38757</t>
  </si>
  <si>
    <t>80033 Thomas Run;East Melissa, AZ 39574</t>
  </si>
  <si>
    <t>PSC 0411, Box 4421;APO AE 40500</t>
  </si>
  <si>
    <t>886 Joanna Pass Apt. 468;New Tonyachester, VT 15425</t>
  </si>
  <si>
    <t>695 Yates Place;Jeremiahville, NC 48315</t>
  </si>
  <si>
    <t>8908 William Junction;Grayview, UT 13120</t>
  </si>
  <si>
    <t>PSC 7590, Box 3723;APO AA 26301</t>
  </si>
  <si>
    <t>6981 Lauren Forest;Anthonyberg, MT 91465</t>
  </si>
  <si>
    <t>117 Castro Light Suite 295;East Susanbury, AL 16783</t>
  </si>
  <si>
    <t>78003 Conner Dam;Tylerchester, MA 30445</t>
  </si>
  <si>
    <t>105 Kevin Pine;New Timothyville, NV 46404</t>
  </si>
  <si>
    <t>73742 Michelle Light Suite 064;West Jeffreyville, MN 79570</t>
  </si>
  <si>
    <t>43667 Jordan Ways;North Eric, NJ 04605</t>
  </si>
  <si>
    <t>5663 Brown Flats;Port Kathyville, MD 76979</t>
  </si>
  <si>
    <t>3465 Jesse Rest;Tylerton, OR 01162</t>
  </si>
  <si>
    <t>695 Cassidy Fall Apt. 251;North Scottmouth, WA 52396</t>
  </si>
  <si>
    <t>38746 Rice Fields Suite 125;Kevinfort, OK 70968</t>
  </si>
  <si>
    <t>21946 Zhang Burgs Apt. 551;East David, MA 13626</t>
  </si>
  <si>
    <t>54725 Alicia Street;Wrightberg, WA 66247</t>
  </si>
  <si>
    <t>08376 Emily Run;Port Ashleemouth, SC 01007</t>
  </si>
  <si>
    <t>9234 Brenda Throughway;Wangfort, DE 70862</t>
  </si>
  <si>
    <t>560 Brittany Garden Apt. 595;Snyderton, NV 86186</t>
  </si>
  <si>
    <t>962 Watkins Mountains Suite 971;Christineport, MI 62393</t>
  </si>
  <si>
    <t>12755 William Summit;Mccoystad, OR 73370</t>
  </si>
  <si>
    <t>482 Casey Field;Kathleenstad, WY 17537</t>
  </si>
  <si>
    <t>9978 Cunningham Curve Suite 994;West Davidside, WY 36918</t>
  </si>
  <si>
    <t>485 Stephanie Keys Apt. 820;Michelleville, OR 60967</t>
  </si>
  <si>
    <t>7259 Smith Highway;New Amanda, CT 34082</t>
  </si>
  <si>
    <t>1077 Atkinson Turnpike Apt. 665;Sheilafurt, RI 52971</t>
  </si>
  <si>
    <t>29766 Harry Station;West Stephanie, NH 38014</t>
  </si>
  <si>
    <t>099 Young Springs Suite 837;Port Jamieport, WY 57646</t>
  </si>
  <si>
    <t>Unit 5311 Box 9337;DPO AA 57085</t>
  </si>
  <si>
    <t>835 Michael Fields Apt. 121;Port John, HI 84671</t>
  </si>
  <si>
    <t>867 Luis Plains Apt. 499;Williamton, NC 69882</t>
  </si>
  <si>
    <t>53040 Gomez Parkways Suite 498;East Douglas, TX 21525</t>
  </si>
  <si>
    <t>64901 Alexis Plaza;Brownland, HI 60514</t>
  </si>
  <si>
    <t>PSC 3573, Box 6376;APO AP 52009</t>
  </si>
  <si>
    <t>26548 Melinda Ridges Suite 434;Port Andrewport, MN 00766</t>
  </si>
  <si>
    <t>3039 Carla Inlet;Ryanton, IL 88010</t>
  </si>
  <si>
    <t>6963 Anita Ridge;New Jennifershire, MT 34470</t>
  </si>
  <si>
    <t>020 Ramos Burgs Suite 226;Cristinachester, TX 95214</t>
  </si>
  <si>
    <t>71876 Richard Islands Suite 374;Port Christophertown, TN 35993</t>
  </si>
  <si>
    <t>2360 Miranda Harbor Suite 001;South Danielleville, NC 05136</t>
  </si>
  <si>
    <t>13987 Jessica Mews Apt. 094;Kristineview, GA 03004</t>
  </si>
  <si>
    <t>USNS Walls;FPO AP 65773</t>
  </si>
  <si>
    <t>658 Allen Stravenue;Lake Marioburgh, NM 71100</t>
  </si>
  <si>
    <t>2385 Hopkins Flats;North Jorge, ND 05605</t>
  </si>
  <si>
    <t>69899 Bailey Meadows;North Connorton, NY 22517</t>
  </si>
  <si>
    <t>89469 Reid Hill Suite 287;East Garytown, FL 89625</t>
  </si>
  <si>
    <t>3354 Mcclure Mountains Apt. 172;Sarahfurt, IA 31814</t>
  </si>
  <si>
    <t>576 Natalie Garden;Danielleville, FL 47023</t>
  </si>
  <si>
    <t>28262 Luke Burgs Suite 743;West Nathan, VA 29143</t>
  </si>
  <si>
    <t>9962 Lee Club Suite 940;East Kevin, NC 98872</t>
  </si>
  <si>
    <t>44065 Brown Ville Apt. 670;South Amy, WI 72079</t>
  </si>
  <si>
    <t>512 Andrade Station;South Brittanyton, WV 91639</t>
  </si>
  <si>
    <t>0383 Jose Stream Apt. 764;Coltonton, MD 47193</t>
  </si>
  <si>
    <t>5813 Sanchez Summit Suite 080;Millerchester, OH 03346</t>
  </si>
  <si>
    <t>04586 Sarah River;North Leslieshire, WA 09758</t>
  </si>
  <si>
    <t>8945 Jamie Shoal;Reynoldsborough, DC 66235</t>
  </si>
  <si>
    <t>35947 Austin Coves Apt. 084;Port Zachary, VT 40915</t>
  </si>
  <si>
    <t>195 Jimenez Lodge Apt. 684;East Nathan, LA 17795</t>
  </si>
  <si>
    <t>41882 Amanda Burgs Apt. 735;Huangborough, AL 24380</t>
  </si>
  <si>
    <t>1111 John Roads;Port Danielborough, GA 75441</t>
  </si>
  <si>
    <t>4431 Samantha Court;New Joshuamouth, VA 16093</t>
  </si>
  <si>
    <t>9378 Novak Plains Apt. 877;Dalemouth, UT 20586</t>
  </si>
  <si>
    <t>1820 Martinez Course;South Tiffanyborough, NE 71658</t>
  </si>
  <si>
    <t>94101 Barrett Drive Apt. 155;East Mitchelltown, DC 45684</t>
  </si>
  <si>
    <t>919 Scott Stravenue Apt. 051;Christophermouth, OH 46611</t>
  </si>
  <si>
    <t>USS Sexton;FPO AE 15505</t>
  </si>
  <si>
    <t>650 Webster Greens Suite 924;Morganborough, NH 57090</t>
  </si>
  <si>
    <t>588 Jorge Crest Apt. 717;North Chase, RI 19851</t>
  </si>
  <si>
    <t>76481 Becky Keys Apt. 246;Sotobury, MT 87021</t>
  </si>
  <si>
    <t>68427 Martinez Groves;Williamsland, NV 92829</t>
  </si>
  <si>
    <t>61083 Jones Lights;New Michaelborough, MA 04839</t>
  </si>
  <si>
    <t>2806 Garrett Roads;New Jason, DE 39554</t>
  </si>
  <si>
    <t>30390 Campbell Club;South Charles, MN 40684</t>
  </si>
  <si>
    <t>2201 Lauren Garden;Ericmouth, RI 89408</t>
  </si>
  <si>
    <t>047 Ricardo Circles Apt. 062;Lake Josephport, MI 92458</t>
  </si>
  <si>
    <t>PSC 4194, Box 8168;APO AP 96197</t>
  </si>
  <si>
    <t>9608 Elizabeth Ranch;South Derekborough, SD 31703</t>
  </si>
  <si>
    <t>8778 Bryce Inlet;Kochfort, GA 53359</t>
  </si>
  <si>
    <t>88924 Kelly Freeway;Byrdmouth, AZ 99354</t>
  </si>
  <si>
    <t>22066 Kimberly Branch Suite 163;Joshuaborough, CA 82257</t>
  </si>
  <si>
    <t>134 Mitchell Spur Suite 245;East Jessica, UT 35908</t>
  </si>
  <si>
    <t>49700 Frederick Dale;Lake Kristy, KS 14208</t>
  </si>
  <si>
    <t>70103 Dean Pike;South Jose, KS 79645</t>
  </si>
  <si>
    <t>96427 Smith Mews Apt. 888;East William, PA 48682</t>
  </si>
  <si>
    <t>3490 Newton Shoals Apt. 363;Adamshaven, HI 21998</t>
  </si>
  <si>
    <t>917 Lee Stravenue;Grahamland, PA 50167</t>
  </si>
  <si>
    <t>USCGC Brennan;FPO AP 13649</t>
  </si>
  <si>
    <t>3804 Kristopher Row Apt. 751;Nicoleton, NC 28368</t>
  </si>
  <si>
    <t>4166 Nicholas Corner Apt. 175;North Kevin, OR 61362</t>
  </si>
  <si>
    <t>9386 Natalie Crest;Ginaburgh, SD 57467</t>
  </si>
  <si>
    <t>07666 Henson Prairie;Owensberg, ND 95766</t>
  </si>
  <si>
    <t>3802 Shane Station;Lake Javiermouth, DE 89390</t>
  </si>
  <si>
    <t>941 Patel Village Apt. 420;Davidshire, NY 83452</t>
  </si>
  <si>
    <t>03897 Sara Throughway;Reynoldsberg, KY 57690</t>
  </si>
  <si>
    <t>7682 Rachel Fords Apt. 476;East Rose, AK 72166</t>
  </si>
  <si>
    <t>937 Church Canyon Apt. 476;Brookefort, ME 98122</t>
  </si>
  <si>
    <t>819 Mark Bridge Suite 825;Johnsonburgh, IA 31320</t>
  </si>
  <si>
    <t>11654 Garrett Fall Suite 812;Calvintown, ND 43598</t>
  </si>
  <si>
    <t>944 Watts Plaza Apt. 559;Amyborough, DC 81290</t>
  </si>
  <si>
    <t>98332 David Point;New Johnfurt, IA 74967</t>
  </si>
  <si>
    <t>PSC 5753, Box 3314;APO AE 25850</t>
  </si>
  <si>
    <t>1466 Cheryl Branch;Lake Chadmouth, WI 78803</t>
  </si>
  <si>
    <t>23778 Moore Inlet;New Betty, MT 99285</t>
  </si>
  <si>
    <t>0299 Mark Mills;Port Nicholasbury, VA 58993</t>
  </si>
  <si>
    <t>24877 English Alley Suite 841;Jamieside, NJ 78373</t>
  </si>
  <si>
    <t>03086 David Extensions Suite 670;Lindastad, DE 84464</t>
  </si>
  <si>
    <t>8659 Melissa Tunnel Apt. 523;Lake Maryland, TN 00701</t>
  </si>
  <si>
    <t>723 Rowland Plains Apt. 294;Ashleychester, NH 76696</t>
  </si>
  <si>
    <t>4418 Phelps Rapid Suite 253;Jessicaton, SD 24862</t>
  </si>
  <si>
    <t>465 Hicks Shoals;Lorraineborough, PA 40213</t>
  </si>
  <si>
    <t>312 Rebecca Neck;Gambleville, CO 52580</t>
  </si>
  <si>
    <t>52709 David Well Apt. 590;Griffinview, VA 20213</t>
  </si>
  <si>
    <t>26057 Donna Gardens;Feliciaview, NC 89695</t>
  </si>
  <si>
    <t>116 Melanie Branch;Amandashire, MO 53917</t>
  </si>
  <si>
    <t>4737 Marquez Grove;Michaelmouth, NM 04902</t>
  </si>
  <si>
    <t>3504 Steven Rapids Suite 854;Hortonfort, AR 90655</t>
  </si>
  <si>
    <t>99546 Ann Centers;Matthewhaven, CT 52630</t>
  </si>
  <si>
    <t>USCGC Odonnell;FPO AP 92507</t>
  </si>
  <si>
    <t>35629 Kelley Passage;New Kelly, ME 54700</t>
  </si>
  <si>
    <t>456 Bray Square Apt. 931;Michealburgh, NM 71506</t>
  </si>
  <si>
    <t>684 Joshua Groves Suite 012;South Jameston, NE 37838</t>
  </si>
  <si>
    <t>420 Jackson Brooks Apt. 599;West Paul, DE 07022</t>
  </si>
  <si>
    <t>2563 David Turnpike;West Stephenborough, AK 93886</t>
  </si>
  <si>
    <t>969 Bianca Street;Marioview, FL 73060</t>
  </si>
  <si>
    <t>63034 Holly Mall Apt. 982;New Ericton, NV 15466</t>
  </si>
  <si>
    <t>6709 Kristine Ville Suite 882;New Juliaton, PA 22729</t>
  </si>
  <si>
    <t>27223 Eric Via;Lake Walterchester, AK 84357</t>
  </si>
  <si>
    <t>46684 Thomas Curve Apt. 403;West Amy, VA 80341</t>
  </si>
  <si>
    <t>0447 Ellis Isle Suite 350;New Theodore, NM 42240</t>
  </si>
  <si>
    <t>5765 Morris Cliffs;South Savannahberg, NH 82637</t>
  </si>
  <si>
    <t>49754 Davis Lights;Roybury, TN 03405</t>
  </si>
  <si>
    <t>20681 Devon Manors Suite 929;Monicashire, WV 53186</t>
  </si>
  <si>
    <t>8668 Warren Coves;Port Madison, OR 50067</t>
  </si>
  <si>
    <t>117 Jeremy Route;Christineville, MS 70068</t>
  </si>
  <si>
    <t>882 Kent Station Apt. 950;Reneechester, IN 90013</t>
  </si>
  <si>
    <t>07836 Christine Street Apt. 201;New Donna, GA 51961</t>
  </si>
  <si>
    <t>21957 Thomas Stream Suite 007;Port Pamelamouth, PA 43003</t>
  </si>
  <si>
    <t>234 Villarreal Points;Davidton, WI 04364</t>
  </si>
  <si>
    <t>PSC 5967, Box 8623;APO AE 36466</t>
  </si>
  <si>
    <t>050 Cochran Well Apt. 412;Schultzhaven, MN 96491</t>
  </si>
  <si>
    <t>7347 Davis Course;Keithshire, MS 76063</t>
  </si>
  <si>
    <t>USNS Taylor;FPO AP 63320</t>
  </si>
  <si>
    <t>19509 Sharon Forge;West Scott, KS 64986</t>
  </si>
  <si>
    <t>618 Medina Crossroad;Prestonton, MI 61407</t>
  </si>
  <si>
    <t>1934 Joy Summit;Lake Jenniferton, OH 55176</t>
  </si>
  <si>
    <t>30564 Strong Neck;West Austinton, DE 78983</t>
  </si>
  <si>
    <t>3894 Sandra Lights Apt. 383;Garciabury, SC 74562</t>
  </si>
  <si>
    <t>830 Huang Keys Suite 749;Loriburgh, UT 84904</t>
  </si>
  <si>
    <t>52925 Perkins Junction;Rebeccashire, WI 04066</t>
  </si>
  <si>
    <t>43082 Justin Shores Apt. 139;North Jacqueline, DC 87585</t>
  </si>
  <si>
    <t>PSC 6240, Box 3150;APO AE 50618</t>
  </si>
  <si>
    <t>48646 Arellano Junctions Apt. 410;Mcneilstad, IL 25027</t>
  </si>
  <si>
    <t>9573 Mills Fords;New Darren, CT 04323</t>
  </si>
  <si>
    <t>61421 Curtis Shore;Chadland, TX 87269</t>
  </si>
  <si>
    <t>USNV Giles;FPO AP 20663</t>
  </si>
  <si>
    <t>929 Green Lock;Melissashire, AL 77716</t>
  </si>
  <si>
    <t>24209 Allen Manor Suite 857;South Keith, IA 18696</t>
  </si>
  <si>
    <t>72076 Lisa Summit Apt. 466;South Raymond, FL 54320</t>
  </si>
  <si>
    <t>17761 Juarez Course Suite 920;Port Benjamin, PA 89774</t>
  </si>
  <si>
    <t>79222 Stacy Mount Apt. 737;Lucastown, VT 34339</t>
  </si>
  <si>
    <t>069 Garcia Port;Raymondbury, KS 07695</t>
  </si>
  <si>
    <t>Unit 8594 Box 6821;DPO AP 83284</t>
  </si>
  <si>
    <t>7164 King Lights;Timothyburgh, CT 80199</t>
  </si>
  <si>
    <t>25999 David Mill;South Laura, ME 92830</t>
  </si>
  <si>
    <t>644 Ricky Plains Suite 068;Cheyenneton, AL 72218</t>
  </si>
  <si>
    <t>0134 Carolyn Haven Apt. 000;East Anneport, CO 68859</t>
  </si>
  <si>
    <t>13261 Powell Prairie Suite 592;Gloriastad, MS 14087</t>
  </si>
  <si>
    <t>279 Chavez Isle Apt. 939;Jeffreyport, CO 18245</t>
  </si>
  <si>
    <t>0331 Nelson Freeway;Lisabury, AL 23217</t>
  </si>
  <si>
    <t>4480 Ryan Wells Apt. 121;North Angela, IN 07336</t>
  </si>
  <si>
    <t>Unit 8666 Box 6007;DPO AP 65539</t>
  </si>
  <si>
    <t>867 Gonzales Terrace;Michellefurt, FL 69635</t>
  </si>
  <si>
    <t>983 Michelle Course;Timothyberg, TX 18348</t>
  </si>
  <si>
    <t>0958 Ward Walks Apt. 756;East Drewland, WY 71146</t>
  </si>
  <si>
    <t>86643 Brenda Rapid;Kathrynfurt, VT 22910</t>
  </si>
  <si>
    <t>107 Destiny Springs Suite 726;South Devin, AK 44737</t>
  </si>
  <si>
    <t>219 Sims Crossing Apt. 975;North Kathychester, OK 59879</t>
  </si>
  <si>
    <t>954 Brown Skyway Suite 083;Scottstad, RI 98641</t>
  </si>
  <si>
    <t>PSC 0175, Box 5534;APO AA 16557</t>
  </si>
  <si>
    <t>91232 Natalie Fork;New Jessica, RI 18714</t>
  </si>
  <si>
    <t>Unit 1361 Box 3480;DPO AE 79124</t>
  </si>
  <si>
    <t>56014 Lindsey Tunnel;South Patrickfurt, ID 51658</t>
  </si>
  <si>
    <t>3820 David Point Suite 355;New Cynthia, NE 65714</t>
  </si>
  <si>
    <t>080 Jeffrey Pass Apt. 517;New Rayside, AL 59261</t>
  </si>
  <si>
    <t>31868 Lewis Branch Suite 130;Lake Craig, NE 18771</t>
  </si>
  <si>
    <t>94597 Andersen Dam Apt. 828;Ruizside, MO 48216</t>
  </si>
  <si>
    <t>Unit 2473 Box 1648;DPO AA 77170</t>
  </si>
  <si>
    <t>USS Robles;FPO AE 44451</t>
  </si>
  <si>
    <t>5100 Reid Crossing Suite 860;South Jamesland, NJ 96584</t>
  </si>
  <si>
    <t>9317 Nathaniel Curve;Lamberthaven, CA 58679</t>
  </si>
  <si>
    <t>8703 Jose Cape Apt. 649;Christineberg, UT 21267</t>
  </si>
  <si>
    <t>82830 Erin Rapid;North Jessicaview, NC 98178</t>
  </si>
  <si>
    <t>261 Owens Gardens Apt. 744;South James, CA 04124</t>
  </si>
  <si>
    <t>460 Alyssa Coves Suite 973;Shannonchester, VT 73712</t>
  </si>
  <si>
    <t>52753 Stevens Green Suite 632;Kendraland, PA 53569</t>
  </si>
  <si>
    <t>577 Chelsea Meadow Apt. 278;East Lisa, AK 85491</t>
  </si>
  <si>
    <t>USNS Clayton;FPO AA 40221</t>
  </si>
  <si>
    <t>61920 Robinson Spur;New Molly, VT 36090</t>
  </si>
  <si>
    <t>8616 Garcia Unions;New Elizabeth, NM 82507</t>
  </si>
  <si>
    <t>271 Joshua Canyon;Harrisonstad, LA 96900</t>
  </si>
  <si>
    <t>46280 Henry Brook;Kennethville, WY 54585</t>
  </si>
  <si>
    <t>244 Brandt Canyon;Jamesview, MT 56443</t>
  </si>
  <si>
    <t>7249 Cochran Views;Michelleberg, CA 05187</t>
  </si>
  <si>
    <t>55670 Elliott Keys Suite 161;Saraside, MA 53262</t>
  </si>
  <si>
    <t>0511 Chavez Drives Apt. 054;New Kim, SC 07393</t>
  </si>
  <si>
    <t>61989 Isaac Tunnel Suite 964;Jessicaside, CA 61106</t>
  </si>
  <si>
    <t>3759 Jason Mission Apt. 889;East Kathrynfort, UT 56428</t>
  </si>
  <si>
    <t>4738 Angela Harbors Apt. 267;West Melissaborough, OR 84917</t>
  </si>
  <si>
    <t>664 Sarah Lodge;Melissafort, MS 73216</t>
  </si>
  <si>
    <t>35390 Moore Inlet Suite 792;Caitlinchester, AZ 38581</t>
  </si>
  <si>
    <t>4755 Smith Prairie Suite 819;East Kristinchester, IN 76791</t>
  </si>
  <si>
    <t>897 Li Greens;New Amanda, MO 77597</t>
  </si>
  <si>
    <t>792 Laura Crossroad;Rogerview, NJ 99139</t>
  </si>
  <si>
    <t>Unit 4270 Box 8561;DPO AE 28555</t>
  </si>
  <si>
    <t>08839 Williams Tunnel;Smithhaven, UT 45961</t>
  </si>
  <si>
    <t>1332 Jordan Place;South Micheleshire, CA 49106</t>
  </si>
  <si>
    <t>07149 Daniel Estates Apt. 334;Guerrabury, SD 58634</t>
  </si>
  <si>
    <t>856 Richard Club;Karenshire, PA 57915</t>
  </si>
  <si>
    <t>7693 Melissa Plain Apt. 066;New Thomasstad, NH 93201</t>
  </si>
  <si>
    <t>6327 Barbara Landing;Port Joshuaside, RI 61912</t>
  </si>
  <si>
    <t>PSC 1606, Box 6078;APO AE 65055</t>
  </si>
  <si>
    <t>231 Bailey Pass Apt. 331;East Brent, TX 32669</t>
  </si>
  <si>
    <t>05260 Watson Summit Suite 234;Mitchellshire, NJ 73906</t>
  </si>
  <si>
    <t>722 Dixon Row Apt. 606;South Tiffany, CO 84430</t>
  </si>
  <si>
    <t>30502 John Mount Suite 473;Brownfort, LA 34408</t>
  </si>
  <si>
    <t>530 Benson Port Suite 592;Williamstown, UT 78250</t>
  </si>
  <si>
    <t>5531 Davenport Center Suite 215;Robersonmouth, MN 90852</t>
  </si>
  <si>
    <t>64938 Ashley Trail;Careytown, MO 55511</t>
  </si>
  <si>
    <t>30330 Sophia Glen Suite 070;Heatherfurt, MD 74372</t>
  </si>
  <si>
    <t>37022 Peck Vista;Port Elizabethburgh, IL 17317</t>
  </si>
  <si>
    <t>47294 Colleen Plaza;Ramirezberg, IL 79837</t>
  </si>
  <si>
    <t>913 Park Cove;South Carolyn, WY 39665</t>
  </si>
  <si>
    <t>195 Robinson Park;East Paige, NV 90629</t>
  </si>
  <si>
    <t>85920 Jennifer Light Apt. 954;Doughertyhaven, WI 59254</t>
  </si>
  <si>
    <t>PSC 7807, Box 8179;APO AE 88955</t>
  </si>
  <si>
    <t>8867 Rowe Point;Ruizborough, WI 29048</t>
  </si>
  <si>
    <t>563 Richard Island;Rickburgh, AZ 96643</t>
  </si>
  <si>
    <t>2656 Brown Meadows Suite 057;Tiffanyfort, MS 31254</t>
  </si>
  <si>
    <t>974 Thomas Plaza Suite 630;South Stevenhaven, TX 08807</t>
  </si>
  <si>
    <t>94830 Tyler Crossroad Apt. 812;Richardview, ME 70143</t>
  </si>
  <si>
    <t>96581 Melvin Tunnel;Port Diana, GA 32296</t>
  </si>
  <si>
    <t>014 Moore Burgs;Lake Michaelfurt, AR 85414</t>
  </si>
  <si>
    <t>4063 Jaime Village;New Jennifer, GA 14363</t>
  </si>
  <si>
    <t>Unit 6928 Box 8034;DPO AP 28869</t>
  </si>
  <si>
    <t>39449 Reynolds Inlet Apt. 228;Julieberg, NM 81466</t>
  </si>
  <si>
    <t>7870 Knight Pines;Williammouth, IN 74869</t>
  </si>
  <si>
    <t>1153 Buck Spur Suite 289;Marymouth, KS 83246</t>
  </si>
  <si>
    <t>40523 Tina River Apt. 995;East Jennifer, KS 86858</t>
  </si>
  <si>
    <t>326 Jesse Island;New Ashley, LA 00697</t>
  </si>
  <si>
    <t>92670 Matthew Ridge Suite 604;Castilloshire, MD 57015</t>
  </si>
  <si>
    <t>98195 Barrera Camp;West Mia, VT 51669</t>
  </si>
  <si>
    <t>PSC 9148, Box 9523;APO AE 93080</t>
  </si>
  <si>
    <t>239 Colin Cliff Apt. 920;Sharonfurt, SD 05341</t>
  </si>
  <si>
    <t>65568 Washington Brook Apt. 252;Jessicaland, WV 48815</t>
  </si>
  <si>
    <t>89544 Campbell Ramp;East Tracy, MD 96092</t>
  </si>
  <si>
    <t>0651 Michael Neck Apt. 041;New Susan, DC 11207</t>
  </si>
  <si>
    <t>0244 Richard Mall;New Rachel, DE 92007</t>
  </si>
  <si>
    <t>97513 Shelby Islands Suite 603;Tracyport, ID 40982</t>
  </si>
  <si>
    <t>6032 Brittany Hill;New Robert, TX 57409</t>
  </si>
  <si>
    <t>692 Andersen Cliff;Huffberg, WY 57636</t>
  </si>
  <si>
    <t>45072 Hess Plaza Suite 426;South Rebeccaborough, HI 32978</t>
  </si>
  <si>
    <t>85719 David Keys Suite 357;Kleinfort, MD 11154</t>
  </si>
  <si>
    <t>68128 Sharon Coves;East Sara, NV 43820</t>
  </si>
  <si>
    <t>023 Laura Extension;Valenciaville, ME 23254</t>
  </si>
  <si>
    <t>PSC 5055, Box 5538;APO AA 11534</t>
  </si>
  <si>
    <t>Unit 2443 Box 0467;DPO AP 19054</t>
  </si>
  <si>
    <t>8093 Tristan Walk Apt. 622;Chaveztown, WY 59221</t>
  </si>
  <si>
    <t>34566 Timothy Ford;North Isaacborough, WY 48798</t>
  </si>
  <si>
    <t>4931 Ashley Place Apt. 564;South Wendy, OH 14568</t>
  </si>
  <si>
    <t>058 Ward Streets Apt. 456;North Gabriella, VA 11675</t>
  </si>
  <si>
    <t>89148 Stacey View Suite 963;East Allenberg, WY 21909</t>
  </si>
  <si>
    <t>60101 Steven Route Suite 130;Blackburnton, VT 91375</t>
  </si>
  <si>
    <t>3144 Patton Street Suite 894;Charlesside, DC 76931</t>
  </si>
  <si>
    <t>3437 Robbins Springs;Bassview, WI 75923</t>
  </si>
  <si>
    <t>6933 Palmer Branch Apt. 954;East Martinmouth, OR 48153</t>
  </si>
  <si>
    <t>2697 Bryan Vista Apt. 092;East Tiffanyfort, KS 81071</t>
  </si>
  <si>
    <t>0311 Perez Fort Apt. 051;Sarahport, MN 34858</t>
  </si>
  <si>
    <t>998 Amanda Mountain;Valeriefort, NE 40396</t>
  </si>
  <si>
    <t>1999 Katherine Overpass;Brittanyland, RI 75671</t>
  </si>
  <si>
    <t>Unit 8766 Box 1186;DPO AP 21607</t>
  </si>
  <si>
    <t>3900 Hernandez Ferry;North Roy, LA 18910</t>
  </si>
  <si>
    <t>Unit 8986 Box 4274;DPO AP 95351</t>
  </si>
  <si>
    <t>61503 Frye Hill Apt. 220;Lake Rachel, ID 38693</t>
  </si>
  <si>
    <t>7883 Moore Prairie;Lake John, MN 40528</t>
  </si>
  <si>
    <t>11564 Sean Shore Suite 614;Lake Amandafurt, AR 90085</t>
  </si>
  <si>
    <t>68423 Michael Forges;North Joanna, NV 11795</t>
  </si>
  <si>
    <t>98747 Compton Crossroad Suite 520;East Billshire, MO 01283</t>
  </si>
  <si>
    <t>208 Duane Stravenue;North Mariaberg, AK 38648</t>
  </si>
  <si>
    <t>2375 Hays Loaf;Brittanybury, OK 86193</t>
  </si>
  <si>
    <t>0648 Thompson Island;Payneland, TN 60159</t>
  </si>
  <si>
    <t>738 Jones Lock;New Drewville, IA 76122</t>
  </si>
  <si>
    <t>Unit 7033 Box 6357;DPO AP 41950</t>
  </si>
  <si>
    <t>Unit 3718 Box 7694;DPO AE 03886</t>
  </si>
  <si>
    <t>42782 Maxwell Heights;East Lauren, HI 75674</t>
  </si>
  <si>
    <t>4036 Timothy Fork Suite 987;New Barbara, MS 18068</t>
  </si>
  <si>
    <t>466 Hayes Wells Suite 169;Port Brianfort, IN 58908</t>
  </si>
  <si>
    <t>3102 Timothy Village Suite 391;West Jenny, DE 32949</t>
  </si>
  <si>
    <t>97868 Bryant Shore Apt. 253;Phillipsport, WY 86074</t>
  </si>
  <si>
    <t>8942 Timothy Key;East Bryanville, NV 48999</t>
  </si>
  <si>
    <t>435 Clifford Alley Apt. 525;Meganbury, OH 23375</t>
  </si>
  <si>
    <t>675 Golden Skyway Suite 596;Lake Anthonyton, MI 76128</t>
  </si>
  <si>
    <t>326 Robert Unions Apt. 443;Sanchezside, NJ 16672</t>
  </si>
  <si>
    <t>65089 Daniel Burg Apt. 007;Robertburgh, MS 19063</t>
  </si>
  <si>
    <t>5003 Brenda Circles Apt. 845;East Glenn, VA 98048</t>
  </si>
  <si>
    <t>102 John Trail Suite 261;Port Marcoborough, HI 61658</t>
  </si>
  <si>
    <t>14798 Smith Plains;East Stacyside, NM 45837</t>
  </si>
  <si>
    <t>239 Dickerson Turnpike;Lake Katherinechester, GA 81256</t>
  </si>
  <si>
    <t>Unit 7354 Box 1549;DPO AP 92441</t>
  </si>
  <si>
    <t>76359 Christian Port;New Joelchester, ME 38754</t>
  </si>
  <si>
    <t>USCGC Kirby;FPO AP 17288</t>
  </si>
  <si>
    <t>188 Stewart Islands;Lake Elizabeth, MT 32582</t>
  </si>
  <si>
    <t>991 Russell Stream Apt. 733;Hallborough, CO 64547</t>
  </si>
  <si>
    <t>68440 Randy Meadow Apt. 103;Travisborough, WI 87705</t>
  </si>
  <si>
    <t>PSC 0984, Box 3511;APO AA 99221</t>
  </si>
  <si>
    <t>22958 Eric Glens;Edgarville, NJ 32043</t>
  </si>
  <si>
    <t>5294 Roberts Parks;Brownview, MD 22689</t>
  </si>
  <si>
    <t>41064 Obrien Keys Suite 066;South Kimberlychester, KS 05333</t>
  </si>
  <si>
    <t>83865 Mcpherson Oval Apt. 559;Peterborough, VA 11334</t>
  </si>
  <si>
    <t>799 Little Lane;Lake Keith, MS 84562</t>
  </si>
  <si>
    <t>415 Harris Vista;North Robertville, MO 08996</t>
  </si>
  <si>
    <t>434 Jason Meadow Suite 569;Lake Shannonburgh, UT 57040</t>
  </si>
  <si>
    <t>801 John Locks;Lake Aprilberg, WI 16240</t>
  </si>
  <si>
    <t>8258 Benson Pine;Manuelshire, UT 22016</t>
  </si>
  <si>
    <t>569 Nicole Curve Apt. 459;New Miguelmouth, ID 39461</t>
  </si>
  <si>
    <t>45002 Kelly Mountain;East Margaret, NV 20430</t>
  </si>
  <si>
    <t>282 Levine Wall Apt. 351;New Karen, WI 89434</t>
  </si>
  <si>
    <t>70611 Alexis Port Suite 079;Valentineville, OK 79543</t>
  </si>
  <si>
    <t>270 Rivera Divide;Andrewborough, CO 99034</t>
  </si>
  <si>
    <t>4376 Lori Vista Apt. 756;South Dannychester, NH 52651</t>
  </si>
  <si>
    <t>USNS Harrison;FPO AP 32834</t>
  </si>
  <si>
    <t>392 Angela Loop Apt. 012;East Janet, GA 59807</t>
  </si>
  <si>
    <t>602 Ramirez Pines Suite 640;New Kristinbury, WY 45402</t>
  </si>
  <si>
    <t>USNV Hughes;FPO AP 29336</t>
  </si>
  <si>
    <t>33120 Cindy Trail;Simmonston, NM 99100</t>
  </si>
  <si>
    <t>1839 Donovan Neck Apt. 271;North Sarafurt, AZ 41360</t>
  </si>
  <si>
    <t>PSC 3546, Box 3865;APO AA 42676</t>
  </si>
  <si>
    <t>943 Krista Mission Suite 919;Rojasburgh, NE 22487</t>
  </si>
  <si>
    <t>34696 Carolyn Island Suite 827;Armstrongmouth, MS 03730</t>
  </si>
  <si>
    <t>1093 Forbes Keys;Port Cameronborough, NC 07494</t>
  </si>
  <si>
    <t>10911 Luis Meadows Suite 951;Markville, ND 10823</t>
  </si>
  <si>
    <t>80089 Tiffany Manor;East Patrick, CO 30276</t>
  </si>
  <si>
    <t>4571 Brittany Prairie;Johnsonshire, AR 92479</t>
  </si>
  <si>
    <t>Unit 0430 Box 8569;DPO AA 16217</t>
  </si>
  <si>
    <t>41239 Tara Trail;Kellymouth, NH 69275</t>
  </si>
  <si>
    <t>01372 Wright Island Suite 465;Davidville, MO 26423</t>
  </si>
  <si>
    <t>86092 Fritz Lakes;Lake Scott, OK 93951</t>
  </si>
  <si>
    <t>PSC 6034, Box 0893;APO AA 27104</t>
  </si>
  <si>
    <t>8767 Brown Prairie Apt. 480;Markshire, SC 23168</t>
  </si>
  <si>
    <t>768 Hess Ranch Suite 357;Austinside, NE 89282</t>
  </si>
  <si>
    <t>USNV Reed;FPO AP 10514</t>
  </si>
  <si>
    <t>251 Hernandez Parkways;West Alexander, TX 02640</t>
  </si>
  <si>
    <t>58868 Sarah Brook;Thompsonville, AR 54920</t>
  </si>
  <si>
    <t>6273 Collier Stravenue Suite 749;South Lauraport, NV 35560</t>
  </si>
  <si>
    <t>300 Jerome Harbors Suite 105;North Victoriaborough, SD 32031</t>
  </si>
  <si>
    <t>55489 Johnson Dale;East Joshua, VT 69713</t>
  </si>
  <si>
    <t>914 Becky Parkways Suite 896;Lake Gabriellebury, LA 10222</t>
  </si>
  <si>
    <t>USNV Durham;FPO AP 05353</t>
  </si>
  <si>
    <t>8096 Jade Shores Apt. 842;Tamaraview, CA 95152</t>
  </si>
  <si>
    <t>83104 Farrell Knoll Apt. 469;Juliabury, OH 58792</t>
  </si>
  <si>
    <t>389 John Ridges;Yesenialand, CO 64700</t>
  </si>
  <si>
    <t>0480 Calhoun Mall;South Brandonton, OK 76530</t>
  </si>
  <si>
    <t>PSC 2787, Box 4405;APO AA 87744</t>
  </si>
  <si>
    <t>9628 Kelly Throughway;South Seth, LA 69935</t>
  </si>
  <si>
    <t>Unit 0388 Box 8035;DPO AE 82929</t>
  </si>
  <si>
    <t>118 Jon Track;New Jenniferberg, ME 62197</t>
  </si>
  <si>
    <t>48779 Miller Street Apt. 968;Nancyborough, HI 86571</t>
  </si>
  <si>
    <t>PSC 5823, Box 0441;APO AE 08602</t>
  </si>
  <si>
    <t>1028 Wright Extension Apt. 425;South Yvonnebury, VA 19228</t>
  </si>
  <si>
    <t>02927 David Square;South Sharonstad, AL 23563</t>
  </si>
  <si>
    <t>0285 David Courts;East Christopherhaven, UT 22512</t>
  </si>
  <si>
    <t>185 Rodriguez Crescent;West Jennifer, NE 57183</t>
  </si>
  <si>
    <t>264 Stephen Wall Suite 905;Port Ryanview, UT 31904</t>
  </si>
  <si>
    <t>7313 Lisa Way Suite 438;New Jessica, IA 13454</t>
  </si>
  <si>
    <t>257 Marcus Springs Suite 702;West Regina, KY 86725</t>
  </si>
  <si>
    <t>59962 Morales Ports Apt. 625;Deanside, IL 23045</t>
  </si>
  <si>
    <t>9221 Herman Point Suite 131;West Gabrielville, VT 42625</t>
  </si>
  <si>
    <t>494 Spencer Corner Suite 898;East Joseph, NY 81329</t>
  </si>
  <si>
    <t>11713 Brian Squares;Christophershire, MO 30773</t>
  </si>
  <si>
    <t>7059 Virginia Crescent Apt. 005;Courtneyberg, LA 29787</t>
  </si>
  <si>
    <t>93691 Bennett Spurs;Lopezfort, FL 11561</t>
  </si>
  <si>
    <t>PSC 6824, Box 0507;APO AP 52847</t>
  </si>
  <si>
    <t>86612 Howell Lane Apt. 034;North Johnland, NM 67488</t>
  </si>
  <si>
    <t>932 Thomas Extensions Suite 921;Cynthiafurt, MI 60518</t>
  </si>
  <si>
    <t>427 Greer Mews;South Carolineborough, KS 34181</t>
  </si>
  <si>
    <t>254 Malone Ramp Suite 779;West Samuel, KY 14289</t>
  </si>
  <si>
    <t>43870 Todd Freeway Apt. 730;Tinafurt, ND 59738</t>
  </si>
  <si>
    <t>9914 Francis Tunnel Suite 578;Josephside, TN 04737</t>
  </si>
  <si>
    <t>USCGC Cole;FPO AP 85016</t>
  </si>
  <si>
    <t>43264 Raymond Haven Suite 024;West Christina, AL 28742</t>
  </si>
  <si>
    <t>Unit 0889 Box 6652;DPO AE 68559</t>
  </si>
  <si>
    <t>150 Charles Drive Apt. 656;North Elizabethville, MD 53230</t>
  </si>
  <si>
    <t>2127 Denise Port;Richardburgh, VA 50051</t>
  </si>
  <si>
    <t>630 Martin Inlet;East Sarah, MI 66271</t>
  </si>
  <si>
    <t>437 John Park Apt. 597;Donnatown, MA 83591</t>
  </si>
  <si>
    <t>95861 Mary Haven;East Lindsey, DC 36349</t>
  </si>
  <si>
    <t>55248 Veronica Inlet Suite 291;Nancymouth, VA 64295</t>
  </si>
  <si>
    <t>29301 Arias Station Apt. 063;Tiffanyborough, KS 63882</t>
  </si>
  <si>
    <t>8439 Jared Corners;Adamtown, IL 53341</t>
  </si>
  <si>
    <t>040 Steven Cliffs Suite 100;Dustintown, CO 95436</t>
  </si>
  <si>
    <t>USNV Merritt;FPO AE 40761</t>
  </si>
  <si>
    <t>4514 Mary Bypass Apt. 090;Rodneybury, OR 58759</t>
  </si>
  <si>
    <t>0941 Young Circles Apt. 102;North Brandon, MS 43519</t>
  </si>
  <si>
    <t>76063 Alexis Square;Sanderston, DE 57284</t>
  </si>
  <si>
    <t>58552 Moore Avenue Suite 902;Karenton, TN 46191</t>
  </si>
  <si>
    <t>28236 Kenneth Way Apt. 141;Marshallton, WY 19592</t>
  </si>
  <si>
    <t>7053 Dunlap Viaduct;New Michellehaven, KY 50856</t>
  </si>
  <si>
    <t>9917 Douglas Springs;Howestad, KY 42092</t>
  </si>
  <si>
    <t>918 Carter Shores Apt. 733;Robertland, MA 70378</t>
  </si>
  <si>
    <t>49643 Danielle Haven Apt. 237;South Mark, TX 26168</t>
  </si>
  <si>
    <t>385 Duncan Rue;Jordanchester, VT 96023</t>
  </si>
  <si>
    <t>PSC 7460, Box 7549;APO AP 53918</t>
  </si>
  <si>
    <t>PSC 4301, Box 6900;APO AE 16228</t>
  </si>
  <si>
    <t>47605 Welch Points Apt. 112;Lake Nicolasburgh, LA 63500</t>
  </si>
  <si>
    <t>016 King Trafficway;South Victoriaberg, AZ 54950</t>
  </si>
  <si>
    <t>USNS Lee;FPO AA 28082</t>
  </si>
  <si>
    <t>497 Baird Knoll Apt. 390;New Ruthberg, MS 84855</t>
  </si>
  <si>
    <t>5109 Cherry Throughway Suite 013;Lake Justinfort, MA 08166</t>
  </si>
  <si>
    <t>90755 Evans Oval;South Cindy, NH 07311</t>
  </si>
  <si>
    <t>3094 Nicole Estate Suite 016;South Davidhaven, DE 67259</t>
  </si>
  <si>
    <t>53290 Megan Freeway;Port Candacestad, SD 83509</t>
  </si>
  <si>
    <t>20394 Robert Parkways Suite 209;Kaufmanville, TX 10919</t>
  </si>
  <si>
    <t>21522 Wright Trafficway;North Vincent, PA 73141</t>
  </si>
  <si>
    <t>02318 Murphy Wells Apt. 860;South Kenneth, HI 36810</t>
  </si>
  <si>
    <t>2495 Underwood Radial;East Jaketown, WA 97745</t>
  </si>
  <si>
    <t>1315 Rebecca Crossroad Apt. 280;Lake Troyside, TN 17954</t>
  </si>
  <si>
    <t>330 David Corner;Lake Brandon, ID 57007</t>
  </si>
  <si>
    <t>53021 Brian Trafficway Suite 496;Woodsfort, GA 90301</t>
  </si>
  <si>
    <t>PSC 1816, Box 7955;APO AP 87963</t>
  </si>
  <si>
    <t>1459 Ashley Prairie Suite 611;Mitchellshire, VA 04978</t>
  </si>
  <si>
    <t>06438 Reese Pine Apt. 132;South Elaine, LA 37106</t>
  </si>
  <si>
    <t>090 Smith Wells Apt. 279;North Kimberlybury, ME 93647</t>
  </si>
  <si>
    <t>03688 Keith Islands Apt. 255;South Christopher, IA 93804</t>
  </si>
  <si>
    <t>73163 Patel Island Apt. 218;Armstrongborough, IA 22878</t>
  </si>
  <si>
    <t>2278 Samuel Lane;West Robertton, WI 06619</t>
  </si>
  <si>
    <t>76631 Joseph Drive;Terrellside, MT 62551</t>
  </si>
  <si>
    <t>PSC 9437, Box 2810;APO AA 65010</t>
  </si>
  <si>
    <t>4636 Christopher Corners;Joshuaview, ME 24000</t>
  </si>
  <si>
    <t>9621 Regina Shoals Apt. 732;South Samantha, ME 34935</t>
  </si>
  <si>
    <t>21846 Davis Lake;Tarastad, PA 88759</t>
  </si>
  <si>
    <t>02753 Fields Vista Apt. 057;Ericchester, TX 37883</t>
  </si>
  <si>
    <t>8385 Karen Landing;New Jacqueline, AK 30502</t>
  </si>
  <si>
    <t>70145 Patterson Ways;Jamesberg, DE 01455</t>
  </si>
  <si>
    <t>0329 John Stream Apt. 056;Timothyport, SC 21893</t>
  </si>
  <si>
    <t>0472 Johnson Plaza Suite 332;Brownbury, NJ 88427</t>
  </si>
  <si>
    <t>2689 Adam Views;Cardenashaven, OR 20631</t>
  </si>
  <si>
    <t>0644 Chapman Mount Suite 613;New Jesus, HI 58195</t>
  </si>
  <si>
    <t>6523 Knight Causeway;New Kimberlybury, TX 94278</t>
  </si>
  <si>
    <t>56537 Rivas Island Apt. 829;Carlville, MD 63995</t>
  </si>
  <si>
    <t>64393 Martinez Lake Suite 401;New Deborah, IA 86074</t>
  </si>
  <si>
    <t>60290 Rice Rue Suite 441;Barbaratown, WA 86788</t>
  </si>
  <si>
    <t>27091 Walker Points Apt. 578;Port David, HI 74470</t>
  </si>
  <si>
    <t>18027 Ross Extensions Apt. 484;South Matthewmouth, WA 54342</t>
  </si>
  <si>
    <t>1972 Johnson Crescent;Victorview, RI 76913</t>
  </si>
  <si>
    <t>Unit 3118 Box 8746;DPO AE 94572</t>
  </si>
  <si>
    <t>USCGC Strong;FPO AP 55331</t>
  </si>
  <si>
    <t>198 Angelica Springs;Hannahside, MN 97122</t>
  </si>
  <si>
    <t>70622 Powell Forges Apt. 254;North Stevenstad, UT 04687</t>
  </si>
  <si>
    <t>429 Martinez Trafficway Suite 866;North Samantha, ID 70201</t>
  </si>
  <si>
    <t>01483 Harris Fields Suite 298;Brandonstad, MN 03302</t>
  </si>
  <si>
    <t>148 Kidd Via Suite 192;North Clifford, WA 27584</t>
  </si>
  <si>
    <t>5762 Todd Summit Apt. 264;Fisherport, KY 59425</t>
  </si>
  <si>
    <t>12241 Grant Oval Suite 791;Nicolemouth, MI 00632</t>
  </si>
  <si>
    <t>82758 Smith Coves Suite 855;Dennisview, NM 05468</t>
  </si>
  <si>
    <t>588 Smith Plain Apt. 631;New Laurieshire, OH 54324</t>
  </si>
  <si>
    <t>4128 Edwards Corner Suite 311;Ashleyport, NV 43512</t>
  </si>
  <si>
    <t>748 Julia Mountains Apt. 109;South James, ME 34924</t>
  </si>
  <si>
    <t>6213 Bauer Corners Suite 564;Virginiafort, KS 54055</t>
  </si>
  <si>
    <t>01602 Miranda Mission;New Dawnstad, SD 07922</t>
  </si>
  <si>
    <t>85551 Ruiz Manors Suite 010;North Christophertown, AR 24867</t>
  </si>
  <si>
    <t>102 Whitney Cliffs;New Dylanmouth, MS 75412</t>
  </si>
  <si>
    <t>78212 Cole Lights;North Michelle, UT 46552</t>
  </si>
  <si>
    <t>PSC 9627, Box 8051;APO AP 45856</t>
  </si>
  <si>
    <t>544 Robin Valleys Suite 553;Armstrongfurt, TX 01796</t>
  </si>
  <si>
    <t>477 Schmidt Overpass;East Catherinehaven, DC 29852</t>
  </si>
  <si>
    <t>47690 Perez Forest;New Johnshire, IN 33303</t>
  </si>
  <si>
    <t>54405 James Trace;Foxton, MT 51985</t>
  </si>
  <si>
    <t>4238 Christopher Turnpike;Colebury, NH 79220</t>
  </si>
  <si>
    <t>40978 Jones Greens;East Cameronchester, WA 05381</t>
  </si>
  <si>
    <t>83524 Medina Crest;Jacobtown, AK 45131</t>
  </si>
  <si>
    <t>PSC 6534, Box 7415;APO AE 07478</t>
  </si>
  <si>
    <t>2857 Whitaker Expressway;Lovefurt, NV 23778</t>
  </si>
  <si>
    <t>9407 Coleman Fall;Whitehaven, WI 18516</t>
  </si>
  <si>
    <t>43936 Lambert Run Suite 853;Hicksberg, WA 96453</t>
  </si>
  <si>
    <t>61995 Rush Courts;Dawnton, IL 45278</t>
  </si>
  <si>
    <t>2610 Angela Crossing Suite 919;New James, NE 38075</t>
  </si>
  <si>
    <t>810 Orr Summit Apt. 449;Castroshire, UT 82529</t>
  </si>
  <si>
    <t>44590 Rodriguez Islands;Lake Christopher, NE 33827</t>
  </si>
  <si>
    <t>Unit 9183 Box 8060;DPO AE 38723</t>
  </si>
  <si>
    <t>887 Scott Plaza;Lake Angela, NJ 47589</t>
  </si>
  <si>
    <t>9439 Young Haven;New Maryton, DC 59547</t>
  </si>
  <si>
    <t>53123 Morris Ferry Suite 824;Timothyberg, VT 71487</t>
  </si>
  <si>
    <t>USNV Lawrence;FPO AP 48945</t>
  </si>
  <si>
    <t>7482 Kelly Loaf Suite 147;Port Kimberlyhaven, MT 13454</t>
  </si>
  <si>
    <t>1805 Ortiz Parkways;Chenberg, MI 31281</t>
  </si>
  <si>
    <t>81804 Eric Drive;Lisafort, KY 80366</t>
  </si>
  <si>
    <t>3674 Eddie Vista Suite 765;Thomasside, AR 53519</t>
  </si>
  <si>
    <t>Unit 4883 Box 3807;DPO AP 04142</t>
  </si>
  <si>
    <t>55776 Bryant Curve Apt. 799;Spencerberg, OH 77172</t>
  </si>
  <si>
    <t>3918 Elliott Bypass Suite 352;New Tyler, LA 25592</t>
  </si>
  <si>
    <t>006 Riley Valley Apt. 166;Evansview, MO 71082</t>
  </si>
  <si>
    <t>0918 White Courts Apt. 327;North Edward, KS 06105</t>
  </si>
  <si>
    <t>609 Miller Street;Jonathanburgh, CA 13952</t>
  </si>
  <si>
    <t>048 Gregory Heights;Port Jasonton, WY 33566</t>
  </si>
  <si>
    <t>66729 Waller Harbor Apt. 001;Taylorton, AK 98908</t>
  </si>
  <si>
    <t>3700 Madden Fields Apt. 170;West Jeffrey, AZ 07338</t>
  </si>
  <si>
    <t>3988 Gonzales Mission;North Sabrina, TN 72757</t>
  </si>
  <si>
    <t>611 Kelsey Row Apt. 464;Montesfort, DE 55535</t>
  </si>
  <si>
    <t>8136 Cooper Ports;Blackstad, NE 21472</t>
  </si>
  <si>
    <t>79568 Patricia Freeway Suite 869;Briannashire, WY 29485</t>
  </si>
  <si>
    <t>502 Alyssa Park Suite 343;Lake Gina, LA 91185</t>
  </si>
  <si>
    <t>6764 Briana Orchard;Juliefurt, ID 31412</t>
  </si>
  <si>
    <t>3768 Moran Plains Suite 657;Port Anthony, NJ 42869</t>
  </si>
  <si>
    <t>8944 Ramirez Cliff Suite 269;North Timothy, OH 78906</t>
  </si>
  <si>
    <t>9396 Ryan Trail Suite 120;Ariasstad, PA 22416</t>
  </si>
  <si>
    <t>6347 Diana Ridge;South Bridgetville, KY 88888</t>
  </si>
  <si>
    <t>8939 Hayes Extensions Suite 389;Leeview, MT 74341</t>
  </si>
  <si>
    <t>5707 Andrew Grove;Christinachester, NJ 27876</t>
  </si>
  <si>
    <t>20583 West Inlet Suite 021;Josephberg, UT 70351</t>
  </si>
  <si>
    <t>07121 Jacob Point Apt. 546;Bentonhaven, WI 51981</t>
  </si>
  <si>
    <t>434 Jimenez Camp;West Michael, IA 51839</t>
  </si>
  <si>
    <t>329 Bell Flats Suite 920;West Randy, CA 49006</t>
  </si>
  <si>
    <t>17596 Cassie Trail Apt. 245;Gravesmouth, WV 14531</t>
  </si>
  <si>
    <t>349 Gallagher Lodge;Owenfurt, MI 24331</t>
  </si>
  <si>
    <t>89511 Cooper Prairie;Daychester, VT 20949</t>
  </si>
  <si>
    <t>4895 Davila Light Suite 030;Wagnerbury, GA 65626</t>
  </si>
  <si>
    <t>11852 Ronald Brook Apt. 084;Thomaston, MD 68721</t>
  </si>
  <si>
    <t>42887 Paula Burgs;North Justin, WI 62802</t>
  </si>
  <si>
    <t>855 Monica Drives Suite 714;New Alison, IN 49672</t>
  </si>
  <si>
    <t>3038 Wallace Flats;Port Donald, MD 06962</t>
  </si>
  <si>
    <t>414 Mcclure Court;North Karen, NH 32379</t>
  </si>
  <si>
    <t>118 White Lakes;Garciamouth, MD 22691</t>
  </si>
  <si>
    <t>5224 Colleen Grove;Leetown, MN 96091</t>
  </si>
  <si>
    <t>794 Wilson Via Apt. 310;Romerochester, IL 00638</t>
  </si>
  <si>
    <t>7193 Zachary Cape;East Susan, WA 41442</t>
  </si>
  <si>
    <t>967 Anderson Crescent Apt. 601;Joneshaven, NV 27006</t>
  </si>
  <si>
    <t>350 Harrington Expressway;Henryshire, GA 24676</t>
  </si>
  <si>
    <t>34043 Carlson Roads Apt. 672;South Monique, NV 99150</t>
  </si>
  <si>
    <t>2033 Jefferson Squares Apt. 921;Lake Frederickville, MS 85077</t>
  </si>
  <si>
    <t>0566 Brent Falls;New Pamela, MO 54336</t>
  </si>
  <si>
    <t>5092 Erica Summit Suite 624;Fraziershire, LA 30863</t>
  </si>
  <si>
    <t>738 Meyers Crescent Apt. 668;East Anita, VT 09328</t>
  </si>
  <si>
    <t>220 Jordan Tunnel Apt. 321;Lake Thomas, VA 36089</t>
  </si>
  <si>
    <t>75429 Jones Road Suite 206;Jasonfort, IN 50368</t>
  </si>
  <si>
    <t>811 Hampton Terrace;Dickersonborough, MD 12246</t>
  </si>
  <si>
    <t>8497 Adam Road;South Paulfort, PA 17086</t>
  </si>
  <si>
    <t>8783 Baker Mountain;Robertside, ND 93953</t>
  </si>
  <si>
    <t>75141 Sabrina Forge;Margaretton, DE 81214</t>
  </si>
  <si>
    <t>PSC 8274, Box 7184;APO AE 02813</t>
  </si>
  <si>
    <t>56197 Aaron Wall;Williammouth, HI 95609</t>
  </si>
  <si>
    <t>810 Singleton Shores;Lake Devonmouth, MO 70731</t>
  </si>
  <si>
    <t>958 Mark Roads;West Kenneth, NY 39457</t>
  </si>
  <si>
    <t>130 Mary Ranch Apt. 391;West Scott, CO 09745</t>
  </si>
  <si>
    <t>17568 Dean Square;Stevensburgh, AR 78492</t>
  </si>
  <si>
    <t>89230 Kimberly Fall Suite 746;Jenniferport, UT 78347</t>
  </si>
  <si>
    <t>7598 Heath Mews;East Joseph, HI 07833</t>
  </si>
  <si>
    <t>54816 Robert Green;West Jamie, NY 70437</t>
  </si>
  <si>
    <t>Unit 2124 Box 0294;DPO AE 69016</t>
  </si>
  <si>
    <t>882 Daniel Parks Apt. 964;Angelamouth, AZ 07901</t>
  </si>
  <si>
    <t>0069 Hahn Street Suite 828;New Brianstad, WY 62441</t>
  </si>
  <si>
    <t>PSC 1812, Box 2896;APO AE 28320</t>
  </si>
  <si>
    <t>49973 Joseph Crossing Suite 027;Lake Mark, WY 68539</t>
  </si>
  <si>
    <t>70785 Gary Corners;Lake Taylorshire, MN 20855</t>
  </si>
  <si>
    <t>PSC 5221, Box 2008;APO AP 81086</t>
  </si>
  <si>
    <t>9351 Foster Radial Apt. 240;West Krystal, MN 81812</t>
  </si>
  <si>
    <t>579 Pam Wells;Princeville, AR 80996</t>
  </si>
  <si>
    <t>808 David Isle Apt. 865;Port Linda, IL 77241</t>
  </si>
  <si>
    <t>USNS Ray;FPO AE 34340</t>
  </si>
  <si>
    <t>15560 Thomas Field;Castroton, CT 30418</t>
  </si>
  <si>
    <t>0017 Nicole Highway;East Curtis, NM 82612</t>
  </si>
  <si>
    <t>76707 Heidi Circles;Jeanhaven, IN 70154</t>
  </si>
  <si>
    <t>73141 Amy Meadow Suite 244;South Kevin, VT 87192</t>
  </si>
  <si>
    <t>274 Debra Corners;Parksstad, IA 56028</t>
  </si>
  <si>
    <t>06906 Jackie Flat Apt. 768;North Jennifer, CO 87457</t>
  </si>
  <si>
    <t>142 Hodges Stravenue Suite 919;North Angela, ME 77014</t>
  </si>
  <si>
    <t>6760 John Plaza;South Davidview, KY 50570</t>
  </si>
  <si>
    <t>2052 Soto Lane Apt. 376;Brownberg, NC 47520</t>
  </si>
  <si>
    <t>93650 Gibbs Fork;West Melissaville, WY 66842</t>
  </si>
  <si>
    <t>693 Deborah Parks Apt. 828;Port Curtis, IN 52850</t>
  </si>
  <si>
    <t>66333 Zachary Lane Suite 575;East Stephen, NH 00534</t>
  </si>
  <si>
    <t>018 Johnny Villages Apt. 484;Andreabury, OR 93280</t>
  </si>
  <si>
    <t>685 Hughes Fall Apt. 367;Ethanville, IN 48347</t>
  </si>
  <si>
    <t>423 Russell Drive;North Jerryburgh, LA 98871</t>
  </si>
  <si>
    <t>7979 Duncan Circles Apt. 866;Danielmouth, NJ 05929</t>
  </si>
  <si>
    <t>USS Rocha;FPO AE 59000</t>
  </si>
  <si>
    <t>Unit 3219 Box 8379;DPO AE 70151</t>
  </si>
  <si>
    <t>38109 Brent Summit Apt. 104;Sheristad, ME 37413</t>
  </si>
  <si>
    <t>45166 Miller Underpass;Wardville, UT 34086</t>
  </si>
  <si>
    <t>11122 Isaiah Views;New Beverly, PA 19083</t>
  </si>
  <si>
    <t>219 Olivia Stream;Michaelview, NJ 17697</t>
  </si>
  <si>
    <t>88094 Mark Streets;New Taylor, AL 02119</t>
  </si>
  <si>
    <t>3852 Robert Island Apt. 218;New Billy, WV 77542</t>
  </si>
  <si>
    <t>7629 Amber Creek;Michaelport, UT 88418</t>
  </si>
  <si>
    <t>2132 Allen Land Apt. 878;Heatherland, WY 90904</t>
  </si>
  <si>
    <t>55101 Kathryn Forge Apt. 448;Gloriastad, VA 25318</t>
  </si>
  <si>
    <t>262 Leslie Pike;Conniemouth, CO 48207</t>
  </si>
  <si>
    <t>51444 Perez Crescent;North Carl, OH 44243</t>
  </si>
  <si>
    <t>09028 Victor Pike Apt. 476;Walkerburgh, NE 69032</t>
  </si>
  <si>
    <t>07109 Daniel Glens;Terryshire, AL 36356</t>
  </si>
  <si>
    <t>62608 Kline Ville Apt. 685;Lake Luisland, NE 82171</t>
  </si>
  <si>
    <t>45864 Woodard Cliffs Suite 570;New Wendymouth, NM 85486</t>
  </si>
  <si>
    <t>13538 Castro Manor;South Darrenfort, CO 07890</t>
  </si>
  <si>
    <t>2210 Barnes Divide;Coreyhaven, NM 46619</t>
  </si>
  <si>
    <t>0573 Davis Station;Michaelland, GA 90745</t>
  </si>
  <si>
    <t>495 Boyd Lock Suite 951;Parkside, ID 04386</t>
  </si>
  <si>
    <t>80857 Bartlett Lake Suite 443;New Alexis, MD 09155</t>
  </si>
  <si>
    <t>39219 Higgins Walks;Amyhaven, ND 68768</t>
  </si>
  <si>
    <t>5884 Matthew Square Apt. 431;New Ashleyberg, RI 71860</t>
  </si>
  <si>
    <t>61327 Avery Valleys;Milesland, KS 57465</t>
  </si>
  <si>
    <t>71910 Dwayne Springs;Longfurt, AR 91551</t>
  </si>
  <si>
    <t>USCGC Gibson;FPO AE 57120</t>
  </si>
  <si>
    <t>84288 Myers Shoals;New Anthony, FL 70943</t>
  </si>
  <si>
    <t>PSC 6901, Box 8463;APO AA 77398</t>
  </si>
  <si>
    <t>6425 Tina Inlet Suite 106;Tuckerfurt, RI 32798</t>
  </si>
  <si>
    <t>98236 Joshua Prairie Suite 900;Cherylland, DC 15687</t>
  </si>
  <si>
    <t>14790 Henry Ways Apt. 552;Adamsstad, PA 42126</t>
  </si>
  <si>
    <t>PSC 5431, Box 2804;APO AE 59396</t>
  </si>
  <si>
    <t>73254 Mendoza Lights;East Davidton, MT 67237</t>
  </si>
  <si>
    <t>USS Elliott;FPO AA 87133</t>
  </si>
  <si>
    <t>716 Edward Bridge;Hernandezborough, NC 73827</t>
  </si>
  <si>
    <t>163 John Hills Suite 080;Nguyenburgh, NV 94527</t>
  </si>
  <si>
    <t>0072 Erin Court;Lake Ashleychester, GA 43470</t>
  </si>
  <si>
    <t>3990 Bell Valley Suite 724;South Marcus, NJ 38331</t>
  </si>
  <si>
    <t>46995 Reynolds Islands;New Kayla, TX 56132</t>
  </si>
  <si>
    <t>75703 Cisneros Glens Suite 469;South Jonburgh, WV 04501</t>
  </si>
  <si>
    <t>1707 William Ports Suite 034;Lloydview, AZ 30653</t>
  </si>
  <si>
    <t>90365 Sherry Camp;Danielleton, IN 22455</t>
  </si>
  <si>
    <t>34299 Linda Inlet;Timothymouth, AL 83514</t>
  </si>
  <si>
    <t>PSC 1985, Box 7866;APO AA 62221</t>
  </si>
  <si>
    <t>9409 Mason Island Apt. 790;Lake Jacobbury, IN 80503</t>
  </si>
  <si>
    <t>USS Hutchinson;FPO AA 46512</t>
  </si>
  <si>
    <t>735 Gonzalez Lock;Karistad, UT 01761</t>
  </si>
  <si>
    <t>36930 Lane Stravenue Apt. 465;Camposberg, ME 63324</t>
  </si>
  <si>
    <t>9419 Teresa Spurs;Sonyaborough, UT 84906</t>
  </si>
  <si>
    <t>01247 Arnold Ville;Port Laurabury, NM 54389</t>
  </si>
  <si>
    <t>4024 Hamilton Ramp;Gabrielaburgh, CA 92104</t>
  </si>
  <si>
    <t>135 Sanchez Crescent;Port Dustintown, WI 61658</t>
  </si>
  <si>
    <t>144 Courtney Hollow;North David, ID 19362</t>
  </si>
  <si>
    <t>Unit 5821 Box 8178;DPO AP 37970</t>
  </si>
  <si>
    <t>2821 James Plains;New Amberville, VA 19470</t>
  </si>
  <si>
    <t>62461 Ryan Groves Apt. 599;East Terranceborough, CO 61653</t>
  </si>
  <si>
    <t>644 Ashley Forks;New Linda, OR 23667</t>
  </si>
  <si>
    <t>730 Arroyo Crescent Apt. 381;East Diana, MA 13847</t>
  </si>
  <si>
    <t>07972 Calvin Rue Suite 812;Russelltown, NM 24525</t>
  </si>
  <si>
    <t>05972 Michelle Shoals;East Amber, ID 47368</t>
  </si>
  <si>
    <t>Unit 9667 Box 3431;DPO AA 84305</t>
  </si>
  <si>
    <t>Unit 0956 Box 7444;DPO AA 19398</t>
  </si>
  <si>
    <t>PSC 5442, Box 1186;APO AP 08771</t>
  </si>
  <si>
    <t>46083 Debra Drives;East Brianport, WI 02528</t>
  </si>
  <si>
    <t>28775 Don Station;Haysburgh, NJ 37529</t>
  </si>
  <si>
    <t>431 Jordan Rapid Suite 313;Nguyenmouth, VA 24022</t>
  </si>
  <si>
    <t>20897 Woods Avenue;Murrayview, NV 77885</t>
  </si>
  <si>
    <t>4529 Veronica Flat;North Taylor, NV 06904</t>
  </si>
  <si>
    <t>41870 Donna Shoals Suite 244;East Drewport, TX 64025</t>
  </si>
  <si>
    <t>948 Veronica Keys Apt. 777;New Kimberly, AR 05930</t>
  </si>
  <si>
    <t>9810 Robert Centers Apt. 664;West Annaborough, WY 94530</t>
  </si>
  <si>
    <t>76520 Nelson Well;Lake Leah, HI 92694</t>
  </si>
  <si>
    <t>22719 Stevens Passage Suite 688;New Johnathanland, VA 28215</t>
  </si>
  <si>
    <t>30572 Lee Curve;Port Paulabury, NC 59208</t>
  </si>
  <si>
    <t>0800 Schmidt Ridge Apt. 453;Lake Brittanyport, KY 64031</t>
  </si>
  <si>
    <t>44191 Nicholas Ridge Suite 845;Port Wendy, AR 51534</t>
  </si>
  <si>
    <t>1783 Gail Key;North Krystalville, NH 70641</t>
  </si>
  <si>
    <t>USS Hoffman;FPO AP 98076</t>
  </si>
  <si>
    <t>712 Sean Ridge;West Melissashire, MD 34393</t>
  </si>
  <si>
    <t>3815 Smith Parkways;Dunlapfort, HI 05033</t>
  </si>
  <si>
    <t>4153 Rodriguez Highway Apt. 068;Port Ericborough, TX 20362</t>
  </si>
  <si>
    <t>791 Steven Divide;Lake Kathleenfurt, PA 04651</t>
  </si>
  <si>
    <t>Unit 3311 Box 1585;DPO AP 91573</t>
  </si>
  <si>
    <t>244 Bell Tunnel;Port Karafurt, TN 76537</t>
  </si>
  <si>
    <t>78566 Anthony Brooks Suite 830;South Tina, NC 95718</t>
  </si>
  <si>
    <t>5178 Sheila Points Suite 186;Robertborough, MI 01944</t>
  </si>
  <si>
    <t>1831 Brandon Square Suite 667;New Nicholas, UT 79224</t>
  </si>
  <si>
    <t>1212 Green Port;East Brendaside, NJ 11712</t>
  </si>
  <si>
    <t>USCGC Singh;FPO AA 18283</t>
  </si>
  <si>
    <t>529 Elizabeth Squares;Port Charleston, NE 42343</t>
  </si>
  <si>
    <t>5200 Benjamin Locks;Rickshire, LA 10297</t>
  </si>
  <si>
    <t>10694 Moore Brook;Averyhaven, NM 01168</t>
  </si>
  <si>
    <t>PSC 8969, Box 3101;APO AE 54138</t>
  </si>
  <si>
    <t>Unit 6359 Box 7536;DPO AP 61693</t>
  </si>
  <si>
    <t>680 Martin Lock Suite 398;North Allisonland, LA 36227</t>
  </si>
  <si>
    <t>8851 Alvarez Fords;Hansonland, LA 33101</t>
  </si>
  <si>
    <t>3546 Monica Locks Apt. 773;East Brandi, OR 65697</t>
  </si>
  <si>
    <t>6978 Rogers Fall Apt. 069;East Joyborough, TN 82700</t>
  </si>
  <si>
    <t>2693 Sarah Passage;West Alexanderbury, CT 44686</t>
  </si>
  <si>
    <t>355 Fisher Parkways Apt. 031;East Larry, RI 87062</t>
  </si>
  <si>
    <t>91076 Miller Meadows;Jasonport, WI 42993</t>
  </si>
  <si>
    <t>247 Andrew Rue Suite 384;Lake Melissashire, SC 01076</t>
  </si>
  <si>
    <t>1948 Walker Forest;East Morganfort, TX 70525</t>
  </si>
  <si>
    <t>8328 Angela Brook Suite 526;Allisonside, NJ 48377</t>
  </si>
  <si>
    <t>30243 Kathryn Dam;North Mark, MO 81937</t>
  </si>
  <si>
    <t>9958 Christopher Meadows;Adamview, NE 34112</t>
  </si>
  <si>
    <t>7015 Johnson Village;Waltersmouth, AL 59994</t>
  </si>
  <si>
    <t>6008 Nicole Light Suite 421;New Justin, TX 66553</t>
  </si>
  <si>
    <t>9679 Hunt Inlet;New Brianbury, KY 44425</t>
  </si>
  <si>
    <t>66541 Veronica Avenue;Keithfurt, NH 04141</t>
  </si>
  <si>
    <t>1075 Terry Falls Suite 005;North Lindsayland, OK 75015</t>
  </si>
  <si>
    <t>699 Nicholas Club;Vanessaton, OR 37313</t>
  </si>
  <si>
    <t>65971 Howard Brooks Suite 315;Michelleburgh, VA 93378</t>
  </si>
  <si>
    <t>USNV Bennett;FPO AA 67594</t>
  </si>
  <si>
    <t>4986 William Forks;New James, SC 39833</t>
  </si>
  <si>
    <t>8720 Keith Lodge Suite 413;West Amy, AZ 08294</t>
  </si>
  <si>
    <t>228 Ramirez Vista Apt. 339;Port Mallorymouth, AZ 50562</t>
  </si>
  <si>
    <t>34943 Perry Flat Suite 934;Ericamouth, DC 50354</t>
  </si>
  <si>
    <t>271 Laura Plains Apt. 065;Port James, MO 52128</t>
  </si>
  <si>
    <t>96818 Wheeler Heights Suite 066;Richardside, AL 18495</t>
  </si>
  <si>
    <t>705 Kenneth Corners;Daughertytown, ND 82536</t>
  </si>
  <si>
    <t>Unit 8460 Box 5607;DPO AA 20554</t>
  </si>
  <si>
    <t>815 Jessica Passage;Hughesmouth, NH 73524</t>
  </si>
  <si>
    <t>447 Ryan Creek Apt. 478;Port Davidmouth, NJ 20719</t>
  </si>
  <si>
    <t>348 Anthony Tunnel Apt. 595;Hamiltonshire, NH 31151</t>
  </si>
  <si>
    <t>96524 Hodges Harbors Suite 854;North Jennifermouth, SD 46031</t>
  </si>
  <si>
    <t>135 Morris Curve Apt. 132;Lake Susanfort, MN 19521</t>
  </si>
  <si>
    <t>PSC 7479, Box 6731;APO AA 77389</t>
  </si>
  <si>
    <t>8370 Bradshaw Run Suite 808;Jeremyhaven, AZ 52660</t>
  </si>
  <si>
    <t>6269 Theresa Shoal Apt. 710;Antoniobury, GA 78496</t>
  </si>
  <si>
    <t>92538 Ashley Spurs Suite 298;West Elizabeth, OR 01888</t>
  </si>
  <si>
    <t>6337 Linda Roads Suite 426;Knightmouth, NH 75957</t>
  </si>
  <si>
    <t>Unit 9077 Box 3910;DPO AP 14839</t>
  </si>
  <si>
    <t>280 Robert Course Apt. 353;Lake Markburgh, TN 42933</t>
  </si>
  <si>
    <t>254 Boyd Ridges Apt. 559;Joneston, MI 29730</t>
  </si>
  <si>
    <t>74186 Lang Trace Apt. 210;Michaelview, PA 00892</t>
  </si>
  <si>
    <t>1221 Norman Brook Apt. 927;Lowerybury, UT 91851</t>
  </si>
  <si>
    <t>603 Elizabeth Fords;Port Lorraine, TX 64790</t>
  </si>
  <si>
    <t>USNS Peterson;FPO AE 84828</t>
  </si>
  <si>
    <t>802 Sandoval Estate Apt. 873;Jeffreyview, LA 61053</t>
  </si>
  <si>
    <t>6986 Tony Mountains Apt. 219;Liborough, SD 41891</t>
  </si>
  <si>
    <t>294 Mcbride Crossing;Castilloville, CA 92234</t>
  </si>
  <si>
    <t>409 Morse Cape;Port Mistyton, ID 47451</t>
  </si>
  <si>
    <t>613 Jonathan Bridge Apt. 294;Walkerfort, MA 04653</t>
  </si>
  <si>
    <t>PSC 6698, Box 6346;APO AA 12396</t>
  </si>
  <si>
    <t>71763 Thomas Skyway;South Misty, IL 85624</t>
  </si>
  <si>
    <t>8011 Stephanie Park;Gardnermouth, MO 72932</t>
  </si>
  <si>
    <t>392 Debra Wells Apt. 525;Port Richardton, KY 41098</t>
  </si>
  <si>
    <t>274 Sawyer Ferry Suite 423;New Andrew, RI 84730</t>
  </si>
  <si>
    <t>5048 Gutierrez Roads Suite 842;Jameshaven, SC 24180</t>
  </si>
  <si>
    <t>843 Cindy Estates Suite 156;Ronaldfort, IL 90998</t>
  </si>
  <si>
    <t>PSC 2925, Box 9360;APO AE 48106</t>
  </si>
  <si>
    <t>257 Monica Meadows;Port Paulhaven, DE 55439</t>
  </si>
  <si>
    <t>159 Rodriguez Heights Apt. 726;Sarahland, UT 98839</t>
  </si>
  <si>
    <t>37147 Jerry Extension Suite 614;Ellisville, CA 12591</t>
  </si>
  <si>
    <t>133 Kevin Glens Apt. 257;Jonesmouth, ND 08494</t>
  </si>
  <si>
    <t>48190 Shelton Spur Suite 270;Erictown, NM 93272</t>
  </si>
  <si>
    <t>86947 Maria Meadows Apt. 196;Sullivanfurt, VA 34860</t>
  </si>
  <si>
    <t>Unit 4142 Box 2215;DPO AA 46920</t>
  </si>
  <si>
    <t>10494 Shannon Falls;Joseside, UT 27436</t>
  </si>
  <si>
    <t>USS Pena;FPO AE 52713</t>
  </si>
  <si>
    <t>46964 Maldonado Parkways;Kingport, WV 02396</t>
  </si>
  <si>
    <t>2989 Lauren Inlet;New Lisa, MS 98208</t>
  </si>
  <si>
    <t>894 Isaac Mountains Apt. 541;New Rebeccastad, NM 35798</t>
  </si>
  <si>
    <t>9504 Anne Camp;East Jacob, IA 89854</t>
  </si>
  <si>
    <t>92322 Allen Plaza;Michaelberg, WY 35097</t>
  </si>
  <si>
    <t>Unit 5788 Box 1460;DPO AP 71407</t>
  </si>
  <si>
    <t>1306 Phillips Manor Apt. 919;Rickland, IL 34836</t>
  </si>
  <si>
    <t>599 Perez Ridges Suite 481;Port Hannahbury, WY 92378</t>
  </si>
  <si>
    <t>68465 Janice Mountain Apt. 162;South Melodystad, NV 52195</t>
  </si>
  <si>
    <t>97066 David Lights;Olsonmouth, WI 11452</t>
  </si>
  <si>
    <t>PSC 0203, Box 5480;APO AE 85631</t>
  </si>
  <si>
    <t>Unit 1151 Box 3236;DPO AA 78327</t>
  </si>
  <si>
    <t>0609 Julia Parkways;Port Steven, NC 36676</t>
  </si>
  <si>
    <t>45845 Cummings Forks Suite 642;Colliertown, KY 72016</t>
  </si>
  <si>
    <t>884 Gonzalez Court Suite 141;Marthaberg, PA 09090</t>
  </si>
  <si>
    <t>4897 Wright Pines;New Cassie, NH 87212</t>
  </si>
  <si>
    <t>63445 Cox Crossroad Suite 910;East Wesley, TX 71097</t>
  </si>
  <si>
    <t>1205 Anderson Turnpike;South Meganland, AR 40399</t>
  </si>
  <si>
    <t>41920 Flowers Wall Apt. 473;Jasonhaven, WV 54674</t>
  </si>
  <si>
    <t>97996 Scott Station Apt. 328;Smithborough, MT 74273</t>
  </si>
  <si>
    <t>95117 Jason Gardens;Michaelview, DE 12842</t>
  </si>
  <si>
    <t>7145 Woods Ranch;Yvetteside, CO 79959</t>
  </si>
  <si>
    <t>397 Catherine Ville;Port Geoffrey, UT 33007</t>
  </si>
  <si>
    <t>174 Roberts Loaf;Nicoleton, CO 60359</t>
  </si>
  <si>
    <t>891 Mendoza Courts;South Catherinebury, CA 43155</t>
  </si>
  <si>
    <t>107 Copeland Estates Apt. 757;New Maryborough, KS 58724</t>
  </si>
  <si>
    <t>291 Thompson Mission Apt. 645;Port Annettestad, CA 73293</t>
  </si>
  <si>
    <t>51891 Adams Burg Apt. 918;West Kristenfort, NM 48698</t>
  </si>
  <si>
    <t>71580 Jonathan Light Suite 355;West Mark, OR 49660</t>
  </si>
  <si>
    <t>23020 David Light Suite 191;East Kevinberg, MD 66724</t>
  </si>
  <si>
    <t>5147 Smith Junctions;Lake Jacob, KY 63040</t>
  </si>
  <si>
    <t>55607 Jerry Haven Suite 971;Wilsonmouth, HI 25904</t>
  </si>
  <si>
    <t>7488 Clark Wells Apt. 997;Lake Ashley, IN 98240</t>
  </si>
  <si>
    <t>Unit 5533 Box 0982;DPO AA 59725</t>
  </si>
  <si>
    <t>3347 Garcia Squares Suite 632;North Brucefurt, LA 95487</t>
  </si>
  <si>
    <t>3336 Susan Pine Suite 270;Franklinberg, TX 07068</t>
  </si>
  <si>
    <t>229 Miller Lock Apt. 595;Lake Caitlinville, VA 41440</t>
  </si>
  <si>
    <t>04789 Acosta Squares;Michaelfort, OR 91611</t>
  </si>
  <si>
    <t>7379 Sarah Views Suite 097;Jeffreyfurt, ID 84051</t>
  </si>
  <si>
    <t>05829 Jeffrey Plains Suite 032;East Kathrynshire, AZ 63825</t>
  </si>
  <si>
    <t>USNV Neal;FPO AE 61053</t>
  </si>
  <si>
    <t>1455 Michael Harbor Suite 163;South Sarahport, FL 23388</t>
  </si>
  <si>
    <t>0811 Valdez Cape;West Kenneth, OH 86366</t>
  </si>
  <si>
    <t>2157 Melanie Valleys;North Ashleemouth, IN 34964</t>
  </si>
  <si>
    <t>PSC 3791, Box 9581;APO AP 71342</t>
  </si>
  <si>
    <t>58015 David Extensions;Hartmantown, RI 99507</t>
  </si>
  <si>
    <t>30593 Mallory Gardens Apt. 833;West Daniel, MT 99273</t>
  </si>
  <si>
    <t>4689 Brian Canyon Apt. 086;New Bianca, MO 06384</t>
  </si>
  <si>
    <t>041 Wilkerson Orchard Suite 003;South Nicholasmouth, GA 53660</t>
  </si>
  <si>
    <t>0604 Bush Terrace;Jermaineside, TX 65225</t>
  </si>
  <si>
    <t>7711 Darren Spurs Apt. 101;Madisonton, IN 65929</t>
  </si>
  <si>
    <t>048 Shannon Parks Suite 234;Meltonport, CO 38124</t>
  </si>
  <si>
    <t>99627 Kerry Flats;Jennaland, OH 14998</t>
  </si>
  <si>
    <t>96856 Byrd Shoal Suite 743;New Alanville, MT 91275</t>
  </si>
  <si>
    <t>890 Vanessa Harbor;Ronaldville, SD 48674</t>
  </si>
  <si>
    <t>334 Courtney Mount Apt. 073;Lunachester, NV 02818</t>
  </si>
  <si>
    <t>551 Richardson Rapids Apt. 158;Lake Lawrenceburgh, MD 56809</t>
  </si>
  <si>
    <t>9799 Dixon Mews;East Brett, IA 38294</t>
  </si>
  <si>
    <t>591 Green Fall;Lake Brettborough, MD 35139</t>
  </si>
  <si>
    <t>995 Kenneth Ramp Suite 141;Cathyshire, TX 47766</t>
  </si>
  <si>
    <t>761 Aaron Villages Apt. 065;East Kelly, IN 70018</t>
  </si>
  <si>
    <t>349 Deleon Lights Suite 545;South Amandaville, KY 31322</t>
  </si>
  <si>
    <t>287 Phillip Ridge Apt. 351;New Chelsea, DC 28465</t>
  </si>
  <si>
    <t>719 Wilson Curve;Martinezmouth, CO 46896</t>
  </si>
  <si>
    <t>784 Michael Streets Apt. 213;South Sarah, WI 89012</t>
  </si>
  <si>
    <t>25537 Odom Crescent Suite 085;South Robert, MA 11244</t>
  </si>
  <si>
    <t>0423 Christina Islands;Sonyamouth, NM 63833</t>
  </si>
  <si>
    <t>6374 Timothy Keys;Smithport, MO 52854</t>
  </si>
  <si>
    <t>11959 Martinez Glen;Deborahburgh, CT 84990</t>
  </si>
  <si>
    <t>476 Paul Hills;New Dustinfort, KS 50165</t>
  </si>
  <si>
    <t>384 Saunders Parkway;North Kimberly, IA 27696</t>
  </si>
  <si>
    <t>69859 Torres Walks Apt. 576;New Renee, GA 01635</t>
  </si>
  <si>
    <t>9570 Jones Path Apt. 580;West Timothystad, MA 98080</t>
  </si>
  <si>
    <t>67872 Kathy Summit;Serranoport, PA 83765</t>
  </si>
  <si>
    <t>6949 Morris Drive Apt. 804;Blackview, TN 69339</t>
  </si>
  <si>
    <t>865 Judith Loop;North Lisaland, NE 05320</t>
  </si>
  <si>
    <t>6061 Vaughn Well Apt. 230;North Matthewborough, NE 09244</t>
  </si>
  <si>
    <t>3671 Krause Street;New Juan, ME 51717</t>
  </si>
  <si>
    <t>1050 Scott Estate;Turnerville, OK 30674</t>
  </si>
  <si>
    <t>85966 Barnes Turnpike;Lake Saratown, TX 44087</t>
  </si>
  <si>
    <t>18417 Alicia Parks;Lake Markview, MO 30851</t>
  </si>
  <si>
    <t>3682 Malone Rest;West Kaylaside, OH 07422</t>
  </si>
  <si>
    <t>399 Chelsea Mews;Katelynville, CT 68130</t>
  </si>
  <si>
    <t>704 Karen Burg Apt. 488;East Patriciaburgh, VT 56629</t>
  </si>
  <si>
    <t>Unit 7029 Box 5131;DPO AP 99564</t>
  </si>
  <si>
    <t>140 Jimmy Shoal;Morganhaven, MD 22940</t>
  </si>
  <si>
    <t>3479 Danielle Vista;Adamsshire, MN 54515</t>
  </si>
  <si>
    <t>019 Charles Burgs Suite 076;West Ashleyburgh, UT 79038</t>
  </si>
  <si>
    <t>408 Michelle Squares;Edwardbury, RI 20096</t>
  </si>
  <si>
    <t>571 Romero Haven;North Paulview, SD 61975</t>
  </si>
  <si>
    <t>80459 Mark Club Suite 109;New Paul, SC 80922</t>
  </si>
  <si>
    <t>60056 Davis Knoll Apt. 234;Vanessaville, IA 01024</t>
  </si>
  <si>
    <t>196 Nicole Track Suite 673;Fisherport, MO 84483</t>
  </si>
  <si>
    <t>Unit 9309 Box 8795;DPO AE 39171</t>
  </si>
  <si>
    <t>93727 Derek Mountain Suite 407;South Bobby, NE 91845</t>
  </si>
  <si>
    <t>48687 Wilson Loop;Lake Ryanmouth, GA 46080</t>
  </si>
  <si>
    <t>634 Wiley Stravenue Apt. 749;West Jennifer, SC 58396</t>
  </si>
  <si>
    <t>08954 Nguyen Point Suite 402;Courtneyview, AZ 18871</t>
  </si>
  <si>
    <t>7135 Nathan Forest;Perezshire, CO 40389</t>
  </si>
  <si>
    <t>85625 Williams Mission Apt. 478;Silvaton, NJ 85466</t>
  </si>
  <si>
    <t>25203 Greer Place Suite 761;Randyton, LA 37587</t>
  </si>
  <si>
    <t>424 Sandra Pines;Dianafurt, MS 60192</t>
  </si>
  <si>
    <t>01682 Holland Ports;New Madison, GA 52319</t>
  </si>
  <si>
    <t>97023 Brandon Stream;Salinaschester, DC 38682</t>
  </si>
  <si>
    <t>112 Farrell Lodge;New Christopherton, KY 00938</t>
  </si>
  <si>
    <t>43064 Walter Lock Suite 993;West Joseph, AZ 40944</t>
  </si>
  <si>
    <t>957 David Lakes Apt. 365;Port Robert, IA 41918</t>
  </si>
  <si>
    <t>246 Smith Bridge Suite 935;North Michael, GA 48515</t>
  </si>
  <si>
    <t>29485 Butler Landing;New Edward, OR 17011</t>
  </si>
  <si>
    <t>97580 Stanley Street Suite 196;Christineberg, IL 54628</t>
  </si>
  <si>
    <t>USNV Smith;FPO AP 81313</t>
  </si>
  <si>
    <t>214 Rebecca Forest;Mathisville, AK 45372</t>
  </si>
  <si>
    <t>3083 Ware Points Apt. 291;Erikaport, NM 65208</t>
  </si>
  <si>
    <t>077 Gutierrez Passage;Huntershire, PA 36948</t>
  </si>
  <si>
    <t>2089 Brianna Springs Apt. 949;Sandersfort, OH 62622</t>
  </si>
  <si>
    <t>9284 Parker Path Apt. 193;East Penny, NV 28846</t>
  </si>
  <si>
    <t>59638 Richards Mill;Huynhstad, AL 36139</t>
  </si>
  <si>
    <t>4083 Reed Cliffs;East Bradley, OR 73073</t>
  </si>
  <si>
    <t>56679 Brittany Highway;Port Tanyabury, ID 83632</t>
  </si>
  <si>
    <t>2128 Nicholas Track;Lake Sandrabury, GA 95515</t>
  </si>
  <si>
    <t>68575 Andrews Island;South Marcus, PA 24482</t>
  </si>
  <si>
    <t>946 Colleen Flats Apt. 562;Terrellfurt, HI 90963</t>
  </si>
  <si>
    <t>05956 Maddox Gateway Apt. 415;Langchester, CO 29986</t>
  </si>
  <si>
    <t>7491 Alexander Drive Apt. 842;Lake Deborah, MN 85528</t>
  </si>
  <si>
    <t>341 Bonnie Unions Suite 921;Port Jeremy, SD 13243</t>
  </si>
  <si>
    <t>290 Mackenzie Glens Apt. 692;East Tracy, CA 35776</t>
  </si>
  <si>
    <t>43321 Bean Highway Apt. 212;Port Tara, NJ 19676</t>
  </si>
  <si>
    <t>59609 Sara Centers;Josephtown, IA 06195</t>
  </si>
  <si>
    <t>468 James Fort;Lake Lisaberg, DE 73993</t>
  </si>
  <si>
    <t>981 Tracy Manors Apt. 370;East Barbara, LA 44689</t>
  </si>
  <si>
    <t>101 Jessica Forks Suite 184;Matthewberg, RI 69722</t>
  </si>
  <si>
    <t>811 Valerie Springs Apt. 629;South Julieton, IL 87359</t>
  </si>
  <si>
    <t>2022 Sanders Gardens;West Lawrence, OK 96134</t>
  </si>
  <si>
    <t>35120 Sydney Place Suite 915;East Christine, DC 81223</t>
  </si>
  <si>
    <t>000 Dennis Street;West Jennifershire, IN 57577</t>
  </si>
  <si>
    <t>7595 Norman Plains;Floresberg, AL 60494</t>
  </si>
  <si>
    <t>449 Martin Heights;Patelhaven, MI 19052</t>
  </si>
  <si>
    <t>447 Rachael Spurs Apt. 285;Lake Chelseaberg, IL 07652</t>
  </si>
  <si>
    <t>7932 Tiffany Lodge;West Stephaniehaven, FL 73332</t>
  </si>
  <si>
    <t>028 James Turnpike;Port Taylorland, TN 10778</t>
  </si>
  <si>
    <t>838 Paul Ville;Huffmanborough, AK 72746</t>
  </si>
  <si>
    <t>568 Danielle Causeway;Mirandaville, CT 30001</t>
  </si>
  <si>
    <t>850 Fitzgerald Drive Apt. 992;Emilyfort, MN 97684</t>
  </si>
  <si>
    <t>702 Logan Lights;Kellyville, CO 69551</t>
  </si>
  <si>
    <t>641 Melissa Place;Gabrielaborough, DE 60122</t>
  </si>
  <si>
    <t>1309 Maria Lights;Ginachester, KS 61537</t>
  </si>
  <si>
    <t>34140 Joshua Isle Suite 425;Murphybury, MT 07099</t>
  </si>
  <si>
    <t>359 Kenneth Villages;Kennedyside, RI 20372</t>
  </si>
  <si>
    <t>1616 William Bypass;Kylestad, MS 03523</t>
  </si>
  <si>
    <t>204 Jeff Island;Lake Michaelbury, KY 15718</t>
  </si>
  <si>
    <t>83698 Weaver Summit Suite 271;North Robert, MN 84672</t>
  </si>
  <si>
    <t>027 Cody Fort Suite 547;Lake Davidborough, AL 22235</t>
  </si>
  <si>
    <t>84821 Christina Summit Suite 575;North Robertburgh, IA 79817</t>
  </si>
  <si>
    <t>8268 Alec Gardens;New Tylerborough, NY 70406</t>
  </si>
  <si>
    <t>210 Timothy Bridge Suite 390;Ryanmouth, IA 91121</t>
  </si>
  <si>
    <t>Unit 6326 Box 5764;DPO AP 48612</t>
  </si>
  <si>
    <t>86879 Stephen Garden;East Melissa, CT 07503</t>
  </si>
  <si>
    <t>639 Sheila Locks;Port Christina, RI 86013</t>
  </si>
  <si>
    <t>574 Daniel Highway Suite 601;South Michael, VA 93898</t>
  </si>
  <si>
    <t>12779 Chandler Summit;Clarkmouth, NH 62860</t>
  </si>
  <si>
    <t>3868 Henderson Via Apt. 213;New Williammouth, AR 26496</t>
  </si>
  <si>
    <t>94884 Pitts Center Apt. 813;Port Matthew, CO 99027</t>
  </si>
  <si>
    <t>02670 Robert Field;East Zachary, SC 53402</t>
  </si>
  <si>
    <t>981 Richard Plains;West Victoriaborough, NV 44341</t>
  </si>
  <si>
    <t>34189 Autumn Ports Apt. 316;Lake Kimberlybury, IL 64797</t>
  </si>
  <si>
    <t>300 David Locks Suite 465;Hillchester, NM 54232</t>
  </si>
  <si>
    <t>8331 Navarro Mountain Suite 921;Farrellmouth, KY 66326</t>
  </si>
  <si>
    <t>270 Michelle Junctions;New Ryanchester, CO 38702</t>
  </si>
  <si>
    <t>780 Christina Lane;East Brandiport, NJ 52393</t>
  </si>
  <si>
    <t>31998 Jamie Flat;Johnside, NV 44432</t>
  </si>
  <si>
    <t>918 Brown Cove;West Dawn, KS 01949</t>
  </si>
  <si>
    <t>3451 Jones Creek Apt. 444;South Brian, NY 32128</t>
  </si>
  <si>
    <t>1734 Kathryn Forges;Davidbury, ND 76877</t>
  </si>
  <si>
    <t>31481 Lawson Stream Apt. 352;West Tina, NJ 47762</t>
  </si>
  <si>
    <t>80146 Wright Harbors Suite 812;Kelleyview, VA 57330</t>
  </si>
  <si>
    <t>283 Taylor Circles;West Jonathanberg, CT 29187</t>
  </si>
  <si>
    <t>2441 Elliott Branch;West Patrick, VA 75770</t>
  </si>
  <si>
    <t>26713 Colleen Fall Suite 378;Christopherfort, FL 34003</t>
  </si>
  <si>
    <t>218 Mary Forks;Lake Crystalville, AK 37833</t>
  </si>
  <si>
    <t>PSC 5592, Box 4023;APO AA 56976</t>
  </si>
  <si>
    <t>941 Clark Forges Suite 287;Aliciaside, TN 20924</t>
  </si>
  <si>
    <t>76771 Stacey Forge Apt. 150;East Angelatown, NH 84804</t>
  </si>
  <si>
    <t>3297 Gregory Port;Rileytown, RI 37995</t>
  </si>
  <si>
    <t>104 Noah Pine Apt. 838;Lake Jamiehaven, KY 98885</t>
  </si>
  <si>
    <t>220 Hernandez Tunnel Apt. 372;North Tanner, AK 44494</t>
  </si>
  <si>
    <t>030 Quinn Turnpike;Barryton, IN 18533</t>
  </si>
  <si>
    <t>857 Wesley Walks;Christiantown, GA 15715</t>
  </si>
  <si>
    <t>9185 Thomas Stravenue Suite 010;North Justin, MI 08389</t>
  </si>
  <si>
    <t>Unit 0918 Box 2077;DPO AP 53069</t>
  </si>
  <si>
    <t>42692 Amanda Village Apt. 570;Ochoaside, MI 89619</t>
  </si>
  <si>
    <t>217 Ann Dam;East Christinastad, GA 72284</t>
  </si>
  <si>
    <t>9489 Melissa Underpass;East Jamesville, NE 64404</t>
  </si>
  <si>
    <t>904 Tiffany Centers;Adamsfort, MS 33884</t>
  </si>
  <si>
    <t>17326 Lisa Locks Apt. 913;Brianville, DE 57863</t>
  </si>
  <si>
    <t>442 Livingston Drive Suite 302;South Brandon, AL 60128</t>
  </si>
  <si>
    <t>07009 Charles Mount;Danielview, TN 91971</t>
  </si>
  <si>
    <t>5019 James Parkway;Bradyborough, RI 19848</t>
  </si>
  <si>
    <t>USNV Savage;FPO AP 69052</t>
  </si>
  <si>
    <t>293 Pitts Lights;West Christopher, KY 75627</t>
  </si>
  <si>
    <t>3165 Lopez Terrace Apt. 494;East Emilyhaven, IN 08980</t>
  </si>
  <si>
    <t>64274 Reynolds Course;Lake Alexisbury, SD 20057</t>
  </si>
  <si>
    <t>2820 Chad Shore Apt. 230;Hodgesmouth, RI 75740</t>
  </si>
  <si>
    <t>20596 Stacy Hill;Lake Ashley, NJ 55345</t>
  </si>
  <si>
    <t>20763 Walls Ridges;South Rita, CT 47957</t>
  </si>
  <si>
    <t>1706 Dana Valleys Apt. 235;North Brittany, IL 16868</t>
  </si>
  <si>
    <t>52957 Susan Way Apt. 374;Lake Edwardside, MO 88881</t>
  </si>
  <si>
    <t>Unit 2216 Box 0356;DPO AA 25883</t>
  </si>
  <si>
    <t>48061 Alvarado Ports Suite 938;Jonchester, CT 65353</t>
  </si>
  <si>
    <t>79092 Holly Plains;Port Chloeland, DE 32452</t>
  </si>
  <si>
    <t>5468 Benjamin Flat Suite 653;Brianport, MT 97587</t>
  </si>
  <si>
    <t>0340 Sarah Meadows;Welchfurt, HI 94288</t>
  </si>
  <si>
    <t>08268 Tammy Forge Apt. 064;Travisbury, WA 86050</t>
  </si>
  <si>
    <t>495 Timothy Mountain Suite 684;South Anthonychester, WA 94231</t>
  </si>
  <si>
    <t>1777 John Parkways Suite 608;East Leslieside, WA 96979</t>
  </si>
  <si>
    <t>2671 Joanne Rapids Apt. 140;Boydtown, FL 89074</t>
  </si>
  <si>
    <t>153 Simmons Drives;North Anthony, RI 09469</t>
  </si>
  <si>
    <t>556 Davis Ramp Suite 491;South Kristen, PA 10663</t>
  </si>
  <si>
    <t>4707 Matthew Rapid;Natalieshire, MD 01986</t>
  </si>
  <si>
    <t>75168 Jessica Tunnel;North Colleen, OR 72653</t>
  </si>
  <si>
    <t>8790 Denise Glen Apt. 104;New Dianefort, HI 91645</t>
  </si>
  <si>
    <t>294 Jade Crest Suite 773;North Gwendolyn, VT 90371</t>
  </si>
  <si>
    <t>51574 Margaret Walks;New Paul, OR 18757</t>
  </si>
  <si>
    <t>34694 Jacqueline Trace Apt. 820;Stevenchester, RI 32181</t>
  </si>
  <si>
    <t>2044 Parker Pass;Port Ericburgh, IN 31134</t>
  </si>
  <si>
    <t>9356 Christian River Apt. 464;Brownstad, CT 87859</t>
  </si>
  <si>
    <t>80252 Brandon Landing;Reynoldsbury, CO 79378</t>
  </si>
  <si>
    <t>3305 Richard Port Suite 320;Jenniferfort, WY 02728</t>
  </si>
  <si>
    <t>70987 Erin Glens Apt. 414;Mcknightfort, NC 75693</t>
  </si>
  <si>
    <t>10502 Paul Forge;New Nicholas, OH 83565</t>
  </si>
  <si>
    <t>358 Christopher Run Apt. 556</t>
  </si>
  <si>
    <t>Lake Robertshire, TX 21311</t>
  </si>
  <si>
    <t>8818 Combs Land Apt. 707</t>
  </si>
  <si>
    <t>New Tammy, NM 23771</t>
  </si>
  <si>
    <t>49399 Jones Station</t>
  </si>
  <si>
    <t>New Angelastad, AR 49403</t>
  </si>
  <si>
    <t>8113 Baker Estates</t>
  </si>
  <si>
    <t>New Shannon, SD 31991</t>
  </si>
  <si>
    <t>96347 Brian Loop</t>
  </si>
  <si>
    <t>North Steventown, WA 39889</t>
  </si>
  <si>
    <t>661 Joseph Stream</t>
  </si>
  <si>
    <t>Lopezton, WV 46663</t>
  </si>
  <si>
    <t>925 Martin Fall Apt. 874</t>
  </si>
  <si>
    <t>Hannahview, VA 45327</t>
  </si>
  <si>
    <t>630 Brown Square Apt. 694</t>
  </si>
  <si>
    <t>Smithstad, PA 93726</t>
  </si>
  <si>
    <t>749 Timothy Extensions Suite 539</t>
  </si>
  <si>
    <t>Roseside, CO 27991</t>
  </si>
  <si>
    <t>97318 Emily Parkways Apt. 348</t>
  </si>
  <si>
    <t>Port Jenniferberg, PA 76944</t>
  </si>
  <si>
    <t>0222 Scott Run Suite 487</t>
  </si>
  <si>
    <t>Flowersland, CO 18872</t>
  </si>
  <si>
    <t>USNV Lynch</t>
  </si>
  <si>
    <t>FPO AA 51996</t>
  </si>
  <si>
    <t>79159 Knight Crest Apt. 757</t>
  </si>
  <si>
    <t>Huangview, TX 96830</t>
  </si>
  <si>
    <t>541 Smith Glen</t>
  </si>
  <si>
    <t>Hollyland, NC 98369</t>
  </si>
  <si>
    <t>20369 Dwayne View Apt. 062</t>
  </si>
  <si>
    <t>East Juanberg, MO 09153</t>
  </si>
  <si>
    <t>Unit 0733 Box 9205</t>
  </si>
  <si>
    <t>DPO AA 41884</t>
  </si>
  <si>
    <t>32069 Todd Manor</t>
  </si>
  <si>
    <t>Michaelbury, IL 93817</t>
  </si>
  <si>
    <t>31302 Ray Station Suite 660</t>
  </si>
  <si>
    <t>Leeland, AK 91626</t>
  </si>
  <si>
    <t>73262 Charles Viaduct Apt. 155</t>
  </si>
  <si>
    <t>Calebhaven, HI 89730</t>
  </si>
  <si>
    <t>13097 Taylor Motorway Suite 136</t>
  </si>
  <si>
    <t>Port Carolynport, KY 43513</t>
  </si>
  <si>
    <t>46297 Jessica Spring</t>
  </si>
  <si>
    <t>West Jasonland, NH 08595</t>
  </si>
  <si>
    <t>835 Dennis Burg Apt. 059</t>
  </si>
  <si>
    <t>Lake Kelly, AZ 38417</t>
  </si>
  <si>
    <t>8681 Parker Mission Suite 303</t>
  </si>
  <si>
    <t>New Timothymouth, IN 71428</t>
  </si>
  <si>
    <t>543 Jay Vista</t>
  </si>
  <si>
    <t>Ashleytown, NM 35704</t>
  </si>
  <si>
    <t>2678 Felicia Knoll</t>
  </si>
  <si>
    <t>Andreaville, DC 53921</t>
  </si>
  <si>
    <t>3472 Bender Drive Apt. 873</t>
  </si>
  <si>
    <t>Smithtown, FL 45936</t>
  </si>
  <si>
    <t>8570 Kelly Point Apt. 293</t>
  </si>
  <si>
    <t>Lake Jacob, OR 90135</t>
  </si>
  <si>
    <t>282 Chris Manor</t>
  </si>
  <si>
    <t>Port Donna, ND 64056</t>
  </si>
  <si>
    <t>PSC 4372, Box 7779</t>
  </si>
  <si>
    <t>APO AE 27622</t>
  </si>
  <si>
    <t>50469 Harris Courts Suite 451</t>
  </si>
  <si>
    <t>New Thomasmouth, NH 56261</t>
  </si>
  <si>
    <t>PSC 4840, Box 8882</t>
  </si>
  <si>
    <t>APO AA 09970</t>
  </si>
  <si>
    <t>611 Garcia Pike Suite 848</t>
  </si>
  <si>
    <t>New Jason, ND 44304</t>
  </si>
  <si>
    <t>27917 Jennifer Circles Suite 612</t>
  </si>
  <si>
    <t>South Davidville, MD 88629</t>
  </si>
  <si>
    <t>745 Hernandez Parkway Apt. 592</t>
  </si>
  <si>
    <t>Evanstown, AK 17033</t>
  </si>
  <si>
    <t>0526 Booth Estate</t>
  </si>
  <si>
    <t>Martinside, ND 60820</t>
  </si>
  <si>
    <t>167 Kyle Views</t>
  </si>
  <si>
    <t>West Melissaside, IA 34649</t>
  </si>
  <si>
    <t>830 Taylor Plains Suite 717</t>
  </si>
  <si>
    <t>New Patricia, IL 76836</t>
  </si>
  <si>
    <t>048 Lang Land</t>
  </si>
  <si>
    <t>Bakerstad, DC 75587</t>
  </si>
  <si>
    <t>9603 Kelly Mill Suite 729</t>
  </si>
  <si>
    <t>Lake Robin, LA 63931</t>
  </si>
  <si>
    <t>769 John Terrace</t>
  </si>
  <si>
    <t>Davishaven, LA 34588</t>
  </si>
  <si>
    <t>80472 Michelle Heights</t>
  </si>
  <si>
    <t>East Robin, AK 89921</t>
  </si>
  <si>
    <t>25152 Rachel Brooks</t>
  </si>
  <si>
    <t>Port Jasonfurt, MA 37151</t>
  </si>
  <si>
    <t>350 Salazar Crossroad</t>
  </si>
  <si>
    <t>East Anthonyshire, AR 50925</t>
  </si>
  <si>
    <t>414 Robert Flats Apt. 665</t>
  </si>
  <si>
    <t>East Michael, TN 27097</t>
  </si>
  <si>
    <t>79282 Bullock Crossroad</t>
  </si>
  <si>
    <t>Port Gregoryberg, GA 61885</t>
  </si>
  <si>
    <t>0813 King Stream</t>
  </si>
  <si>
    <t>Port Natalieland, IA 88347</t>
  </si>
  <si>
    <t>934 Jennifer Radial Suite 548</t>
  </si>
  <si>
    <t>South Melanieberg, VA 90045</t>
  </si>
  <si>
    <t>267 Benjamin Motorway Suite 976</t>
  </si>
  <si>
    <t>Smithview, GA 33083</t>
  </si>
  <si>
    <t>891 Morris Curve</t>
  </si>
  <si>
    <t>East Robertburgh, MD 75096</t>
  </si>
  <si>
    <t>PSC 7257, Box 7581</t>
  </si>
  <si>
    <t>APO AA 71865</t>
  </si>
  <si>
    <t>9298 Griffin Locks Apt. 148</t>
  </si>
  <si>
    <t>Jenniferborough, MD 34493</t>
  </si>
  <si>
    <t>014 Mcfarland Burgs</t>
  </si>
  <si>
    <t>Villarrealfurt, KY 74379</t>
  </si>
  <si>
    <t>3089 Adams Lodge Suite 779</t>
  </si>
  <si>
    <t>Lake Charlesside, AK 38756</t>
  </si>
  <si>
    <t>730 Joseph Creek</t>
  </si>
  <si>
    <t>Port Eric, NM 09610</t>
  </si>
  <si>
    <t>15207 Brandon Station Apt. 893</t>
  </si>
  <si>
    <t>Stefanieview, NE 73347</t>
  </si>
  <si>
    <t>654 Chavez Gateway Apt. 691</t>
  </si>
  <si>
    <t>East Cindyside, OR 15264</t>
  </si>
  <si>
    <t>396 Tim Parkways</t>
  </si>
  <si>
    <t>Alexaberg, GA 39098</t>
  </si>
  <si>
    <t>2764 Daryl Tunnel</t>
  </si>
  <si>
    <t>Lake Angelashire, TN 96292</t>
  </si>
  <si>
    <t>876 Mark Island Apt. 173</t>
  </si>
  <si>
    <t>South Michaelfurt, CA 32696</t>
  </si>
  <si>
    <t>693 Jeremiah Villages</t>
  </si>
  <si>
    <t>Port Claytonfurt, NC 61670</t>
  </si>
  <si>
    <t>99981 Carroll Underpass</t>
  </si>
  <si>
    <t>Port Jamesborough, NJ 22493</t>
  </si>
  <si>
    <t>1528 Briggs Burg</t>
  </si>
  <si>
    <t>West Ryan, IL 66592</t>
  </si>
  <si>
    <t>408 Martha Overpass Suite 580</t>
  </si>
  <si>
    <t>Anthonyborough, CO 98015</t>
  </si>
  <si>
    <t>2222 Olsen View</t>
  </si>
  <si>
    <t>West James, KS 40969</t>
  </si>
  <si>
    <t>90220 Jerry Ford Suite 207</t>
  </si>
  <si>
    <t>Codyview, ND 60125</t>
  </si>
  <si>
    <t>556 Brown Alley Suite 994</t>
  </si>
  <si>
    <t>Beardview, WA 20187</t>
  </si>
  <si>
    <t>98619 John Tunnel</t>
  </si>
  <si>
    <t>New Ericaborough, NC 10101</t>
  </si>
  <si>
    <t>4629 Davis Manors Apt. 457</t>
  </si>
  <si>
    <t>West Tracystad, CT 68753</t>
  </si>
  <si>
    <t>Unit 9243 Box 6826</t>
  </si>
  <si>
    <t>DPO AP 13989</t>
  </si>
  <si>
    <t>894 Bray Skyway Suite 494</t>
  </si>
  <si>
    <t>Carrieberg, IN 56504</t>
  </si>
  <si>
    <t>03108 Moses Ways</t>
  </si>
  <si>
    <t>Owensfurt, CT 82481</t>
  </si>
  <si>
    <t>08083 Kenneth Row</t>
  </si>
  <si>
    <t>Ericmouth, SC 11156</t>
  </si>
  <si>
    <t>5215 Johnson Fields Apt. 914</t>
  </si>
  <si>
    <t>Lake Katherineville, MO 67338</t>
  </si>
  <si>
    <t>34204 Simpson Mountain</t>
  </si>
  <si>
    <t>East Jennifer, AL 85899</t>
  </si>
  <si>
    <t>996 Parker Island</t>
  </si>
  <si>
    <t>East Phillip, SC 66479</t>
  </si>
  <si>
    <t>40634 Howard Valley Apt. 060</t>
  </si>
  <si>
    <t>Whitneyton, RI 52704</t>
  </si>
  <si>
    <t>7580 Shaw Via</t>
  </si>
  <si>
    <t>North Jamesfort, GA 14483</t>
  </si>
  <si>
    <t>92767 Thompson Keys Suite 013</t>
  </si>
  <si>
    <t>Scotthaven, CT 67602</t>
  </si>
  <si>
    <t>842 Davis Wall Suite 832</t>
  </si>
  <si>
    <t>Troyside, SD 77432</t>
  </si>
  <si>
    <t>92329 Cooper Well Suite 634</t>
  </si>
  <si>
    <t>Brownstad, TN 30305</t>
  </si>
  <si>
    <t>625 Rice Station</t>
  </si>
  <si>
    <t>North Alexander, MS 39298</t>
  </si>
  <si>
    <t>3596 Baldwin Vista Apt. 143</t>
  </si>
  <si>
    <t>West Jared, KS 63530</t>
  </si>
  <si>
    <t>228 Henry Cliffs</t>
  </si>
  <si>
    <t>Port Ashley, AR 57560</t>
  </si>
  <si>
    <t>USCGC Winters</t>
  </si>
  <si>
    <t>FPO AP 85837</t>
  </si>
  <si>
    <t>781 Brent Mews Suite 043</t>
  </si>
  <si>
    <t>South Trevor, NE 60403</t>
  </si>
  <si>
    <t>67098 Regina Ridges Apt. 172</t>
  </si>
  <si>
    <t>Melissaview, FL 96853</t>
  </si>
  <si>
    <t>62255 John Streets</t>
  </si>
  <si>
    <t>New Jamesshire, KS 31313</t>
  </si>
  <si>
    <t>77924 William Shore Apt. 828</t>
  </si>
  <si>
    <t>Karenton, IA 62089</t>
  </si>
  <si>
    <t>31978 Kimberly Mountains</t>
  </si>
  <si>
    <t>Brownfurt, VA 38952</t>
  </si>
  <si>
    <t>737 Malik Bypass Apt. 889</t>
  </si>
  <si>
    <t>North Neilmouth, HI 34433</t>
  </si>
  <si>
    <t>04021 Oliver Run</t>
  </si>
  <si>
    <t>Garzaside, NM 87828</t>
  </si>
  <si>
    <t>314 David Ferry</t>
  </si>
  <si>
    <t>North Brianmouth, NJ 95447</t>
  </si>
  <si>
    <t>Unit 9379 Box 7976</t>
  </si>
  <si>
    <t>DPO AE 96960</t>
  </si>
  <si>
    <t>3491 Michael Branch</t>
  </si>
  <si>
    <t>Port Patrick, HI 88456</t>
  </si>
  <si>
    <t>890 Jacob Bridge</t>
  </si>
  <si>
    <t>West James, NJ 73028</t>
  </si>
  <si>
    <t>0351 Hill Green</t>
  </si>
  <si>
    <t>West Donald, LA 83048</t>
  </si>
  <si>
    <t>1824 Jessica Junction</t>
  </si>
  <si>
    <t>Sanchezbury, GA 58917</t>
  </si>
  <si>
    <t>8969 Hernandez Stravenue Apt. 686</t>
  </si>
  <si>
    <t>Smithberg, KS 30949</t>
  </si>
  <si>
    <t>58603 Jesse Burg</t>
  </si>
  <si>
    <t>East Johnberg, ID 39778</t>
  </si>
  <si>
    <t>USCGC Brooks</t>
  </si>
  <si>
    <t>FPO AP 57244</t>
  </si>
  <si>
    <t>91829 Miller Heights</t>
  </si>
  <si>
    <t>Cruzview, UT 99687</t>
  </si>
  <si>
    <t>16302 Cole Garden Suite 055</t>
  </si>
  <si>
    <t>Robertton, WI 09807</t>
  </si>
  <si>
    <t>504 Autumn Shoals Suite 775</t>
  </si>
  <si>
    <t>Martinmouth, KS 85517</t>
  </si>
  <si>
    <t>670 Cline Knolls</t>
  </si>
  <si>
    <t>Chelseaville, HI 86033</t>
  </si>
  <si>
    <t>17471 George Drive</t>
  </si>
  <si>
    <t>Port Annfort, CT 07532</t>
  </si>
  <si>
    <t>1816 Betty Road</t>
  </si>
  <si>
    <t>Andradestad, ID 64316</t>
  </si>
  <si>
    <t>718 Nguyen Lights Suite 680</t>
  </si>
  <si>
    <t>Camachohaven, VT 26424</t>
  </si>
  <si>
    <t>38466 Rodriguez Junctions</t>
  </si>
  <si>
    <t>South Amberton, HI 19732</t>
  </si>
  <si>
    <t>5507 Walter Views Apt. 171</t>
  </si>
  <si>
    <t>North Johntown, UT 16859</t>
  </si>
  <si>
    <t>81280 Wright Shores Suite 242</t>
  </si>
  <si>
    <t>Nealmouth, KS 05043</t>
  </si>
  <si>
    <t>455 Paul Plaza Suite 699</t>
  </si>
  <si>
    <t>Cisnerosmouth, FL 04671</t>
  </si>
  <si>
    <t>9673 Reed Point Apt. 083</t>
  </si>
  <si>
    <t>Westchester, IL 47126</t>
  </si>
  <si>
    <t>5609 Andrea Oval Suite 333</t>
  </si>
  <si>
    <t>Cindymouth, WI 05687</t>
  </si>
  <si>
    <t>715 Houston Route Suite 595</t>
  </si>
  <si>
    <t>Port Michelle, TX 01160</t>
  </si>
  <si>
    <t>99109 Khan Parkways Suite 459</t>
  </si>
  <si>
    <t>Port Donna, AR 58881</t>
  </si>
  <si>
    <t>0545 Shelby Oval Apt. 468</t>
  </si>
  <si>
    <t>Port Billy, DC 10750</t>
  </si>
  <si>
    <t>2673 Brown Springs</t>
  </si>
  <si>
    <t>Robertshire, SD 97863</t>
  </si>
  <si>
    <t>65570 Megan Corner Apt. 848</t>
  </si>
  <si>
    <t>Swansonstad, WV 94814</t>
  </si>
  <si>
    <t>PSC 1952, Box 7218</t>
  </si>
  <si>
    <t>APO AA 89781</t>
  </si>
  <si>
    <t>87965 Lindsey Throughway Apt. 259</t>
  </si>
  <si>
    <t>Joshuatown, DC 74186</t>
  </si>
  <si>
    <t>083 William Locks</t>
  </si>
  <si>
    <t>New Marvinside, KY 21559</t>
  </si>
  <si>
    <t>567 Andrew Knoll Suite 424</t>
  </si>
  <si>
    <t>Chadborough, IN 49867</t>
  </si>
  <si>
    <t>52478 Michael Locks</t>
  </si>
  <si>
    <t>East David, NY 87593</t>
  </si>
  <si>
    <t>127 Fox Forest</t>
  </si>
  <si>
    <t>North Monicastad, AK 37635</t>
  </si>
  <si>
    <t>4239 Breanna Shoal</t>
  </si>
  <si>
    <t>Deniseshire, DE 45610</t>
  </si>
  <si>
    <t>USCGC Thomas</t>
  </si>
  <si>
    <t>FPO AP 23304</t>
  </si>
  <si>
    <t>5384 Brittney Corner</t>
  </si>
  <si>
    <t>Port Lori, TX 13965</t>
  </si>
  <si>
    <t>384 Green Trail</t>
  </si>
  <si>
    <t>Porterland, TN 47758</t>
  </si>
  <si>
    <t>0496 Leon Pines</t>
  </si>
  <si>
    <t>West Walterborough, DC 33900</t>
  </si>
  <si>
    <t>169 Ashley Land Suite 466</t>
  </si>
  <si>
    <t>East Justin, AR 17712</t>
  </si>
  <si>
    <t>0881 Michael Track</t>
  </si>
  <si>
    <t>East Hailey, ME 03591</t>
  </si>
  <si>
    <t>Unit 9167 Box 8067</t>
  </si>
  <si>
    <t>DPO AA 46931</t>
  </si>
  <si>
    <t>80137 Scott Parks</t>
  </si>
  <si>
    <t>North Amandaland, SD 52571</t>
  </si>
  <si>
    <t>7741 Shane Divide Apt. 472</t>
  </si>
  <si>
    <t>Wendyborough, ME 92526</t>
  </si>
  <si>
    <t>6422 Diaz Vista</t>
  </si>
  <si>
    <t>West Paultown, OR 63839</t>
  </si>
  <si>
    <t>PSC 6296, Box 9396</t>
  </si>
  <si>
    <t>APO AA 20758</t>
  </si>
  <si>
    <t>PSC 8119, Box 5521</t>
  </si>
  <si>
    <t>APO AE 66267</t>
  </si>
  <si>
    <t>908 Wright Extensions</t>
  </si>
  <si>
    <t>West Crystalville, IN 20753</t>
  </si>
  <si>
    <t>36869 Cunningham Flats</t>
  </si>
  <si>
    <t>West Kerri, WV 68118</t>
  </si>
  <si>
    <t>1236 Deborah Pass Suite 889</t>
  </si>
  <si>
    <t>Michaelville, MS 11256</t>
  </si>
  <si>
    <t>0311 Joseph Gateway</t>
  </si>
  <si>
    <t>Lake Patricia, DC 02275</t>
  </si>
  <si>
    <t>1364 Lynn Club Suite 607</t>
  </si>
  <si>
    <t>New Tommyland, DE 46869</t>
  </si>
  <si>
    <t>22087 Hogan Vista Suite 894</t>
  </si>
  <si>
    <t>Mccannfurt, TX 66834</t>
  </si>
  <si>
    <t>456 Christine Inlet</t>
  </si>
  <si>
    <t>Jonesfurt, KY 28854</t>
  </si>
  <si>
    <t>77695 Amanda Keys Suite 255</t>
  </si>
  <si>
    <t>North Amanda, HI 24603</t>
  </si>
  <si>
    <t>1250 Kevin Springs</t>
  </si>
  <si>
    <t>East Pamela, WV 42238</t>
  </si>
  <si>
    <t>47829 Dean Oval</t>
  </si>
  <si>
    <t>Lake William, AR 03845</t>
  </si>
  <si>
    <t>1458 Byrd Corners</t>
  </si>
  <si>
    <t>Kellyfurt, IA 37847</t>
  </si>
  <si>
    <t>331 Matthew Neck Apt. 604</t>
  </si>
  <si>
    <t>Danielberg, FL 71649</t>
  </si>
  <si>
    <t>455 Hill Ports Apt. 831</t>
  </si>
  <si>
    <t>Lindseybury, OH 18951</t>
  </si>
  <si>
    <t>03775 Mary Rapid Suite 517</t>
  </si>
  <si>
    <t>East Meredithbury, MS 28673</t>
  </si>
  <si>
    <t>473 Robert Extensions Suite 716</t>
  </si>
  <si>
    <t>East Barbara, MO 55169</t>
  </si>
  <si>
    <t>753 Olson Port Apt. 629</t>
  </si>
  <si>
    <t>Millerburgh, FL 39280</t>
  </si>
  <si>
    <t>9133 Becker Fall Apt. 957</t>
  </si>
  <si>
    <t>Jasonberg, VT 62233</t>
  </si>
  <si>
    <t>543 Butler Loaf</t>
  </si>
  <si>
    <t>Stevenborough, SD 48464</t>
  </si>
  <si>
    <t>562 Wells Estates</t>
  </si>
  <si>
    <t>New Hannahmouth, TX 64377</t>
  </si>
  <si>
    <t>998 Christopher Mountain</t>
  </si>
  <si>
    <t>West Barbara, CO 26352</t>
  </si>
  <si>
    <t>979 Kelly Creek</t>
  </si>
  <si>
    <t>North Stephanie, DE 48381</t>
  </si>
  <si>
    <t>7141 Dawn Manor</t>
  </si>
  <si>
    <t>East Rodney, AR 12397</t>
  </si>
  <si>
    <t>49933 Hayes Island</t>
  </si>
  <si>
    <t>Lake Kathryn, WA 98967</t>
  </si>
  <si>
    <t>Unit 6038 Box 8744</t>
  </si>
  <si>
    <t>DPO AP 48388</t>
  </si>
  <si>
    <t>0269 Donna Corner Apt. 126</t>
  </si>
  <si>
    <t>Lopezburgh, SC 43079</t>
  </si>
  <si>
    <t>427 William Burg</t>
  </si>
  <si>
    <t>Nataliebury, LA 26011</t>
  </si>
  <si>
    <t>97473 Christy Branch Apt. 159</t>
  </si>
  <si>
    <t>Davisbury, IL 60080</t>
  </si>
  <si>
    <t>247 Moore Motorway</t>
  </si>
  <si>
    <t>New Reginald, NV 88906</t>
  </si>
  <si>
    <t>077 Joshua Canyon Suite 508</t>
  </si>
  <si>
    <t>Virginiamouth, KS 76503</t>
  </si>
  <si>
    <t>980 Nicole Mission</t>
  </si>
  <si>
    <t>Lake Amy, WV 23319</t>
  </si>
  <si>
    <t>PSC 5253, Box 1340</t>
  </si>
  <si>
    <t>APO AA 22198</t>
  </si>
  <si>
    <t>67879 Elizabeth Fork</t>
  </si>
  <si>
    <t>Port Alexander, OH 54874</t>
  </si>
  <si>
    <t>72586 Ann Club Suite 662</t>
  </si>
  <si>
    <t>Lake Thomasview, OH 21112</t>
  </si>
  <si>
    <t>86991 Jackson Locks Apt. 961</t>
  </si>
  <si>
    <t>Andersonhaven, AR 59000</t>
  </si>
  <si>
    <t>498 Kathleen Club Apt. 925</t>
  </si>
  <si>
    <t>Wilsonstad, MO 29902</t>
  </si>
  <si>
    <t>2727 Christopher Curve</t>
  </si>
  <si>
    <t>Durhammouth, VA 94164</t>
  </si>
  <si>
    <t>6136 Judy Corners Suite 677</t>
  </si>
  <si>
    <t>Carolineview, VA 22691</t>
  </si>
  <si>
    <t>PSC 4668, Box 9504</t>
  </si>
  <si>
    <t>APO AA 05212</t>
  </si>
  <si>
    <t>8598 Burke Squares Apt. 728</t>
  </si>
  <si>
    <t>New Jessica, NJ 78374</t>
  </si>
  <si>
    <t>7691 Bonnie Throughway</t>
  </si>
  <si>
    <t>Harrisshire, KS 58701</t>
  </si>
  <si>
    <t>9029 Robin Islands Suite 892</t>
  </si>
  <si>
    <t>Randallshire, IA 12859</t>
  </si>
  <si>
    <t>500 Glass Inlet Apt. 136</t>
  </si>
  <si>
    <t>Finleyhaven, VT 84156</t>
  </si>
  <si>
    <t>59650 Nancy Ferry Suite 275</t>
  </si>
  <si>
    <t>Whiteport, WA 43146</t>
  </si>
  <si>
    <t>8010 Brennan Prairie Suite 756</t>
  </si>
  <si>
    <t>East Theresa, MT 17769</t>
  </si>
  <si>
    <t>7894 Felicia Knolls Apt. 317</t>
  </si>
  <si>
    <t>North Christianburgh, TX 62886</t>
  </si>
  <si>
    <t>351 Michael Freeway</t>
  </si>
  <si>
    <t>East Michael, WA 50861</t>
  </si>
  <si>
    <t>155 Elizabeth Stream Suite 730</t>
  </si>
  <si>
    <t>North Trevor, NM 96489</t>
  </si>
  <si>
    <t>67535 Clayton View</t>
  </si>
  <si>
    <t>Lake Matthew, NH 42919</t>
  </si>
  <si>
    <t>Unit 0194 Box 8982</t>
  </si>
  <si>
    <t>DPO AP 69405</t>
  </si>
  <si>
    <t>92000 Lindsay Brook Apt. 558</t>
  </si>
  <si>
    <t>Lake Brookemouth, NV 39229</t>
  </si>
  <si>
    <t>USS Jones</t>
  </si>
  <si>
    <t>FPO AP 35987</t>
  </si>
  <si>
    <t>7873 Mendez Mill</t>
  </si>
  <si>
    <t>Lake Brenda, CA 95632</t>
  </si>
  <si>
    <t>7385 Anthony Divide</t>
  </si>
  <si>
    <t>South Kayla, MN 80961</t>
  </si>
  <si>
    <t>576 Kyle Row Apt. 231</t>
  </si>
  <si>
    <t>Morganchester, VT 44211</t>
  </si>
  <si>
    <t>Unit 7234 Box 1857</t>
  </si>
  <si>
    <t>DPO AE 47828</t>
  </si>
  <si>
    <t>8917 Michael Fields Suite 235</t>
  </si>
  <si>
    <t>Markburgh, NY 04368</t>
  </si>
  <si>
    <t>Unit 3882 Box 7079</t>
  </si>
  <si>
    <t>DPO AE 54116</t>
  </si>
  <si>
    <t>2659 Gonzalez Square</t>
  </si>
  <si>
    <t>New Ivanside, HI 67581</t>
  </si>
  <si>
    <t>6907 Hurst Harbor Suite 249</t>
  </si>
  <si>
    <t>Brooksport, GA 32263</t>
  </si>
  <si>
    <t>USS Smith</t>
  </si>
  <si>
    <t>FPO AP 10772</t>
  </si>
  <si>
    <t>6830 Jay Port Apt. 185</t>
  </si>
  <si>
    <t>Sarahville, CT 53985</t>
  </si>
  <si>
    <t>300 Trujillo Loaf</t>
  </si>
  <si>
    <t>New Destiny, SD 39338</t>
  </si>
  <si>
    <t>4394 Robinson Isle Suite 050</t>
  </si>
  <si>
    <t>Murphyton, ND 99590</t>
  </si>
  <si>
    <t>283 Emily Meadow</t>
  </si>
  <si>
    <t>South Allison, AK 31886</t>
  </si>
  <si>
    <t>64183 Ricky Glen</t>
  </si>
  <si>
    <t>South Taylorland, ME 02348</t>
  </si>
  <si>
    <t>USNS Curry</t>
  </si>
  <si>
    <t>FPO AP 47620</t>
  </si>
  <si>
    <t>18814 Mitchell Ridges Suite 590</t>
  </si>
  <si>
    <t>Hinesview, CO 07355</t>
  </si>
  <si>
    <t>327 Matthew Isle</t>
  </si>
  <si>
    <t>Port Frederick, PA 96402</t>
  </si>
  <si>
    <t>5495 Angela Square Apt. 010</t>
  </si>
  <si>
    <t>Snowshire, CO 54457</t>
  </si>
  <si>
    <t>PSC 3240, Box 1719</t>
  </si>
  <si>
    <t>APO AA 44396</t>
  </si>
  <si>
    <t>1760 Jonathan Harbors Apt. 551</t>
  </si>
  <si>
    <t>Jacksonland, DC 64761</t>
  </si>
  <si>
    <t>2552 Harper Port Suite 689</t>
  </si>
  <si>
    <t>Walterview, AL 24304</t>
  </si>
  <si>
    <t>8573 Edward Drive Suite 953</t>
  </si>
  <si>
    <t>Lynchton, NC 11277</t>
  </si>
  <si>
    <t>8131 Daniel Ferry Suite 777</t>
  </si>
  <si>
    <t>New Jerryhaven, NC 60465</t>
  </si>
  <si>
    <t>106 Stewart Crossing Apt. 166</t>
  </si>
  <si>
    <t>Port David, LA 10618</t>
  </si>
  <si>
    <t>4895 Kevin Street</t>
  </si>
  <si>
    <t>Villanuevafurt, MN 27434</t>
  </si>
  <si>
    <t>144 Martinez Spur Apt. 310</t>
  </si>
  <si>
    <t>Sandraburgh, KY 20715</t>
  </si>
  <si>
    <t>613 Travis Stream</t>
  </si>
  <si>
    <t>Amandastad, NY 32767</t>
  </si>
  <si>
    <t>11460 Carl Track</t>
  </si>
  <si>
    <t>West Gregoryborough, CT 78313</t>
  </si>
  <si>
    <t>184 Dickerson Run</t>
  </si>
  <si>
    <t>West Douglastown, SC 55193</t>
  </si>
  <si>
    <t>2889 Henry Freeway Apt. 960</t>
  </si>
  <si>
    <t>Freemanmouth, IL 22848</t>
  </si>
  <si>
    <t>094 Jessica Tunnel</t>
  </si>
  <si>
    <t>South William, WY 89814</t>
  </si>
  <si>
    <t>79435 Eric Forest</t>
  </si>
  <si>
    <t>Martinezshire, TX 02710</t>
  </si>
  <si>
    <t>USNV Hill</t>
  </si>
  <si>
    <t>FPO AP 66616</t>
  </si>
  <si>
    <t>6318 William Port</t>
  </si>
  <si>
    <t>West Nathan, VT 76784</t>
  </si>
  <si>
    <t>6539 Lawson Views</t>
  </si>
  <si>
    <t>Travisstad, MI 72882</t>
  </si>
  <si>
    <t>6769 Williams Ports</t>
  </si>
  <si>
    <t>Curtisshire, VA 71248</t>
  </si>
  <si>
    <t>147 Mikayla Highway Apt. 621</t>
  </si>
  <si>
    <t>West Deborah, VA 05276</t>
  </si>
  <si>
    <t>490 Mary Port</t>
  </si>
  <si>
    <t>North James, AR 27246</t>
  </si>
  <si>
    <t>7472 Carter Cape Suite 652</t>
  </si>
  <si>
    <t>West Stephanie, IA 83482</t>
  </si>
  <si>
    <t>998 Holmes Trail Apt. 367</t>
  </si>
  <si>
    <t>Johnsontown, MA 91994</t>
  </si>
  <si>
    <t>38102 Park Mall</t>
  </si>
  <si>
    <t>North Johnfurt, NE 82945</t>
  </si>
  <si>
    <t>819 Crystal Flat</t>
  </si>
  <si>
    <t>Henryton, ND 08310</t>
  </si>
  <si>
    <t>158 Hunter River</t>
  </si>
  <si>
    <t>West Melinda, OR 83615</t>
  </si>
  <si>
    <t>535 Elizabeth Street</t>
  </si>
  <si>
    <t>North Dianafurt, DC 34342</t>
  </si>
  <si>
    <t>2117 White Island Apt. 153</t>
  </si>
  <si>
    <t>Jenniferberg, MO 72174</t>
  </si>
  <si>
    <t>66985 Debbie Underpass</t>
  </si>
  <si>
    <t>New Rhonda, GA 99236</t>
  </si>
  <si>
    <t>94873 Campbell Way</t>
  </si>
  <si>
    <t>Arthurhaven, AL 06974</t>
  </si>
  <si>
    <t>572 Lee Mall Apt. 635</t>
  </si>
  <si>
    <t>West Davidton, AR 84531</t>
  </si>
  <si>
    <t>0572 Rebecca Flats Suite 487</t>
  </si>
  <si>
    <t>West Daniel, WY 09421</t>
  </si>
  <si>
    <t>0159 Stephanie Islands</t>
  </si>
  <si>
    <t>Shawfort, NC 78765</t>
  </si>
  <si>
    <t>495 Emily Passage</t>
  </si>
  <si>
    <t>Davisville, MA 37601</t>
  </si>
  <si>
    <t>PSC 3614, Box 1581</t>
  </si>
  <si>
    <t>APO AE 92102</t>
  </si>
  <si>
    <t>8015 Stephens Keys</t>
  </si>
  <si>
    <t>Howardmouth, AK 91456</t>
  </si>
  <si>
    <t>578 Andrew Radial</t>
  </si>
  <si>
    <t>Ericahaven, KY 40218</t>
  </si>
  <si>
    <t>26559 Williams Heights</t>
  </si>
  <si>
    <t>Lawsonhaven, IL 45260</t>
  </si>
  <si>
    <t>Unit 6703 Box 5074</t>
  </si>
  <si>
    <t>DPO AP 03821</t>
  </si>
  <si>
    <t>8673 Joshua Spur</t>
  </si>
  <si>
    <t>Rachelchester, PA 63753</t>
  </si>
  <si>
    <t>0884 Jensen Point</t>
  </si>
  <si>
    <t>Tuckershire, NM 85646</t>
  </si>
  <si>
    <t>9817 Perez Inlet</t>
  </si>
  <si>
    <t>Larryport, NC 42112</t>
  </si>
  <si>
    <t>953 Foster Valley Apt. 908</t>
  </si>
  <si>
    <t>Curtisview, GA 05027</t>
  </si>
  <si>
    <t>8218 Regina Creek</t>
  </si>
  <si>
    <t>East Amy, RI 81593</t>
  </si>
  <si>
    <t>1856 Brittany Throughway</t>
  </si>
  <si>
    <t>Allisonchester, WY 52948</t>
  </si>
  <si>
    <t>123 Wesley Falls</t>
  </si>
  <si>
    <t>Ramirezside, NV 09494</t>
  </si>
  <si>
    <t>03544 Cooper Mountain</t>
  </si>
  <si>
    <t>Port Faithborough, ND 93453</t>
  </si>
  <si>
    <t>06020 Collins Roads Suite 231</t>
  </si>
  <si>
    <t>Richardsonport, OH 82191</t>
  </si>
  <si>
    <t>44295 Clark Terrace Suite 412</t>
  </si>
  <si>
    <t>Lake Jean, HI 64208</t>
  </si>
  <si>
    <t>6291 Lucas Roads</t>
  </si>
  <si>
    <t>Willisview, SD 05862</t>
  </si>
  <si>
    <t>91839 Ward Meadows</t>
  </si>
  <si>
    <t>East Beverly, SD 21668</t>
  </si>
  <si>
    <t>6095 Gabriel Crescent</t>
  </si>
  <si>
    <t>Nataliestad, ND 70200</t>
  </si>
  <si>
    <t>4893 Ward Summit</t>
  </si>
  <si>
    <t>Port Georgeland, IN 57996</t>
  </si>
  <si>
    <t>6289 Roger Manor</t>
  </si>
  <si>
    <t>Phillipsport, AL 13740</t>
  </si>
  <si>
    <t>679 David Shoals Apt. 235</t>
  </si>
  <si>
    <t>Lake Beth, NV 39929</t>
  </si>
  <si>
    <t>699 Ian Summit Suite 809</t>
  </si>
  <si>
    <t>Port Kelly, MN 25605</t>
  </si>
  <si>
    <t>111 Thompson Expressway</t>
  </si>
  <si>
    <t>Pattersontown, KY 73554</t>
  </si>
  <si>
    <t>8484 Kathleen Falls Apt. 766</t>
  </si>
  <si>
    <t>Codyview, AK 91524</t>
  </si>
  <si>
    <t>0666 Martinez Mountain</t>
  </si>
  <si>
    <t>Lake Adam, AZ 02113</t>
  </si>
  <si>
    <t>26036 John Ford Suite 530</t>
  </si>
  <si>
    <t>Lake Angelaburgh, MD 96450</t>
  </si>
  <si>
    <t>1352 Allison Mill</t>
  </si>
  <si>
    <t>East Thomasside, ME 17488</t>
  </si>
  <si>
    <t>682 Wolf Lodge Apt. 317</t>
  </si>
  <si>
    <t>Michellehaven, MN 75675</t>
  </si>
  <si>
    <t>879 Jimmy Crescent Apt. 078</t>
  </si>
  <si>
    <t>Melissastad, MA 32748</t>
  </si>
  <si>
    <t>23328 Michael Mills Suite 942</t>
  </si>
  <si>
    <t>Kellermouth, GA 42124</t>
  </si>
  <si>
    <t>20273 Martinez Ramp Apt. 119</t>
  </si>
  <si>
    <t>Port Michael, ID 06763</t>
  </si>
  <si>
    <t>22185 Willis Fort Apt. 997</t>
  </si>
  <si>
    <t>Tylerland, UT 25379</t>
  </si>
  <si>
    <t>1962 Davis Summit</t>
  </si>
  <si>
    <t>Brownshire, NM 68476</t>
  </si>
  <si>
    <t>6847 Wyatt Valleys Apt. 991</t>
  </si>
  <si>
    <t>Stephanieville, OR 35113</t>
  </si>
  <si>
    <t>7884 Kim Summit</t>
  </si>
  <si>
    <t>Parksbury, CA 49656</t>
  </si>
  <si>
    <t>152 Hailey Ramp Apt. 473</t>
  </si>
  <si>
    <t>Wisemouth, GA 71808</t>
  </si>
  <si>
    <t>PSC 3783, Box 4943</t>
  </si>
  <si>
    <t>APO AE 29128</t>
  </si>
  <si>
    <t>74511 Caldwell Orchard Apt. 331</t>
  </si>
  <si>
    <t>Lake Luis, NV 40993</t>
  </si>
  <si>
    <t>42352 Jamie Plains Suite 719</t>
  </si>
  <si>
    <t>Tylerfurt, DC 74033</t>
  </si>
  <si>
    <t>97657 Eric Harbor</t>
  </si>
  <si>
    <t>Lake Brandonfort, VT 10016</t>
  </si>
  <si>
    <t>63089 Peterson Route Suite 880</t>
  </si>
  <si>
    <t>Petersonstad, MI 86837</t>
  </si>
  <si>
    <t>735 Brian Divide</t>
  </si>
  <si>
    <t>South Heather, OH 89259</t>
  </si>
  <si>
    <t>Unit 0493 Box 1727</t>
  </si>
  <si>
    <t>DPO AA 04110</t>
  </si>
  <si>
    <t>29651 David Flats</t>
  </si>
  <si>
    <t>Port Kristen, RI 49354</t>
  </si>
  <si>
    <t>PSC 8646, Box 6385</t>
  </si>
  <si>
    <t>APO AA 45732</t>
  </si>
  <si>
    <t>264 Reed Prairie Suite 968</t>
  </si>
  <si>
    <t>East Eric, HI 42361</t>
  </si>
  <si>
    <t>94227 Willis Springs Suite 683</t>
  </si>
  <si>
    <t>Goodwinstad, AL 10982</t>
  </si>
  <si>
    <t>2376 Byrd Harbor Suite 346</t>
  </si>
  <si>
    <t>Morrishaven, AL 15045</t>
  </si>
  <si>
    <t>424 Payne Cape</t>
  </si>
  <si>
    <t>South Kristineburgh, NJ 02514</t>
  </si>
  <si>
    <t>370 Rebecca Cape</t>
  </si>
  <si>
    <t>Dianeport, NH 80166</t>
  </si>
  <si>
    <t>3732 Pennington Manor</t>
  </si>
  <si>
    <t>Port Allison, NH 87424</t>
  </si>
  <si>
    <t>2600 Trujillo Lodge</t>
  </si>
  <si>
    <t>South Mark, AZ 04180</t>
  </si>
  <si>
    <t>417 Joan Cove</t>
  </si>
  <si>
    <t>Lake Chelseahaven, MN 93393</t>
  </si>
  <si>
    <t>228 Jessica Path Apt. 417</t>
  </si>
  <si>
    <t>New Brandonbury, GA 34032</t>
  </si>
  <si>
    <t>7743 Carlson Well</t>
  </si>
  <si>
    <t>Thompsonland, AZ 09717</t>
  </si>
  <si>
    <t>9281 Hughes Fall</t>
  </si>
  <si>
    <t>Port Scott, KY 07155</t>
  </si>
  <si>
    <t>872 Torres River</t>
  </si>
  <si>
    <t>Karenview, CO 77892</t>
  </si>
  <si>
    <t>34897 Charles Brooks Apt. 454</t>
  </si>
  <si>
    <t>South Frankburgh, VA 37446</t>
  </si>
  <si>
    <t>51441 Coleman Throughway Suite 475</t>
  </si>
  <si>
    <t>Mcdonaldview, CT 90059</t>
  </si>
  <si>
    <t>437 Carrie Oval Suite 925</t>
  </si>
  <si>
    <t>North Brittany, NV 83533</t>
  </si>
  <si>
    <t>9069 James Road Suite 762</t>
  </si>
  <si>
    <t>Jenkinsburgh, OK 04511</t>
  </si>
  <si>
    <t>02243 Jordan Views</t>
  </si>
  <si>
    <t>New Kristy, NH 57277</t>
  </si>
  <si>
    <t>837 Ward Cove Suite 845</t>
  </si>
  <si>
    <t>West Andrea, CO 52483</t>
  </si>
  <si>
    <t>4278 Wheeler Drive</t>
  </si>
  <si>
    <t>Port Heather, HI 77929</t>
  </si>
  <si>
    <t>95136 Harris Drive</t>
  </si>
  <si>
    <t>West Tracyshire, AK 01420</t>
  </si>
  <si>
    <t>Unit 3295 Box 7476</t>
  </si>
  <si>
    <t>DPO AE 91268</t>
  </si>
  <si>
    <t>02939 Katherine Dale</t>
  </si>
  <si>
    <t>Merrittville, KY 45514</t>
  </si>
  <si>
    <t>735 Ali Mountains Suite 102</t>
  </si>
  <si>
    <t>Reynoldsmouth, SD 03834</t>
  </si>
  <si>
    <t>320 Bell Parkway Apt. 972</t>
  </si>
  <si>
    <t>Port Danielleville, IA 29817</t>
  </si>
  <si>
    <t>245 Olivia Canyon Apt. 805</t>
  </si>
  <si>
    <t>Keithtown, MO 25542</t>
  </si>
  <si>
    <t>27539 Dickerson Summit</t>
  </si>
  <si>
    <t>West Jennifer, MT 56901</t>
  </si>
  <si>
    <t>6658 Michael Route Apt. 869</t>
  </si>
  <si>
    <t>Schmidttown, DE 87013</t>
  </si>
  <si>
    <t>4899 Sanchez Field Apt. 167</t>
  </si>
  <si>
    <t>East Elizabeth, PA 79160</t>
  </si>
  <si>
    <t>005 Hill Square</t>
  </si>
  <si>
    <t>East Robert, IN 13722</t>
  </si>
  <si>
    <t>7091 Tran Divide Apt. 633</t>
  </si>
  <si>
    <t>Amberstad, MD 02428</t>
  </si>
  <si>
    <t>25172 Williams Landing</t>
  </si>
  <si>
    <t>West Corey, WA 70910</t>
  </si>
  <si>
    <t>502 Ryan River Suite 231</t>
  </si>
  <si>
    <t>Chavezhaven, SC 58027</t>
  </si>
  <si>
    <t>14444 Davis Mount Apt. 343</t>
  </si>
  <si>
    <t>Brownport, WA 39191</t>
  </si>
  <si>
    <t>37137 Sanchez Glens</t>
  </si>
  <si>
    <t>East Robert, AK 10612</t>
  </si>
  <si>
    <t>91819 Melissa Forge</t>
  </si>
  <si>
    <t>Higginsbury, AL 81335</t>
  </si>
  <si>
    <t>0211 Wilkinson Freeway Apt. 417</t>
  </si>
  <si>
    <t>Carterside, GA 87137</t>
  </si>
  <si>
    <t>2787 Heather Forest Suite 348</t>
  </si>
  <si>
    <t>Port Richard, OR 28969</t>
  </si>
  <si>
    <t>910 Stephen Meadows</t>
  </si>
  <si>
    <t>South Alexanderfort, SD 90870</t>
  </si>
  <si>
    <t>USCGC Williams</t>
  </si>
  <si>
    <t>FPO AA 77357</t>
  </si>
  <si>
    <t>84823 Ashley Mountains</t>
  </si>
  <si>
    <t>North Allison, MO 58658</t>
  </si>
  <si>
    <t>1737 Long Junctions Apt. 249</t>
  </si>
  <si>
    <t>West Robertport, AL 76572</t>
  </si>
  <si>
    <t>728 Greene Mall Suite 146</t>
  </si>
  <si>
    <t>Simmonsport, MS 78591</t>
  </si>
  <si>
    <t>77784 Kimberly Knoll</t>
  </si>
  <si>
    <t>Whitemouth, KS 91160</t>
  </si>
  <si>
    <t>304 Colleen Trafficway</t>
  </si>
  <si>
    <t>Sheaview, VT 40747</t>
  </si>
  <si>
    <t>Unit 7299 Box 1457</t>
  </si>
  <si>
    <t>DPO AE 09004</t>
  </si>
  <si>
    <t>783 William Harbors</t>
  </si>
  <si>
    <t>East Dorismouth, MS 38537</t>
  </si>
  <si>
    <t>664 Thomas Grove Suite 339</t>
  </si>
  <si>
    <t>Paulshire, NY 22036</t>
  </si>
  <si>
    <t>957 Dean Summit</t>
  </si>
  <si>
    <t>Lake Michaelhaven, MD 03284</t>
  </si>
  <si>
    <t>7019 Reginald Mount</t>
  </si>
  <si>
    <t>Smithburgh, WY 89427</t>
  </si>
  <si>
    <t>4500 Brian Crest Apt. 305</t>
  </si>
  <si>
    <t>East Donna, MD 32830</t>
  </si>
  <si>
    <t>5623 Gutierrez Manor</t>
  </si>
  <si>
    <t>West Aaronfort, SD 99684</t>
  </si>
  <si>
    <t>USNV Branch</t>
  </si>
  <si>
    <t>FPO AE 44518</t>
  </si>
  <si>
    <t>7871 Carson Curve</t>
  </si>
  <si>
    <t>Kimberlybury, NE 31887</t>
  </si>
  <si>
    <t>9185 Stephanie Loop</t>
  </si>
  <si>
    <t>Cruzstad, NE 92196</t>
  </si>
  <si>
    <t>930 Wheeler Extension Apt. 071</t>
  </si>
  <si>
    <t>South Johnstad, FL 27515</t>
  </si>
  <si>
    <t>4064 Logan Extensions</t>
  </si>
  <si>
    <t>East Pamelachester, MN 21716</t>
  </si>
  <si>
    <t>58668 Williams Plain</t>
  </si>
  <si>
    <t>Vaughanshire, ME 73392</t>
  </si>
  <si>
    <t>Unit 7749 Box 2251</t>
  </si>
  <si>
    <t>DPO AE 51946</t>
  </si>
  <si>
    <t>323 Cameron Divide</t>
  </si>
  <si>
    <t>East Williamside, ND 35380</t>
  </si>
  <si>
    <t>8460 Christopher Locks Apt. 052</t>
  </si>
  <si>
    <t>East Amandaberg, PA 80208</t>
  </si>
  <si>
    <t>758 Lisa Passage</t>
  </si>
  <si>
    <t>West Alexis, ND 80819</t>
  </si>
  <si>
    <t>PSC 6801, Box 0888</t>
  </si>
  <si>
    <t>APO AP 86099</t>
  </si>
  <si>
    <t>2194 Beth Parks</t>
  </si>
  <si>
    <t>Thomasview, DE 88339</t>
  </si>
  <si>
    <t>Unit 0361 Box 5964</t>
  </si>
  <si>
    <t>DPO AP 19122</t>
  </si>
  <si>
    <t>USCGC Davidson</t>
  </si>
  <si>
    <t>FPO AE 66102</t>
  </si>
  <si>
    <t>818 Perry Parkway Suite 199</t>
  </si>
  <si>
    <t>East Jerryville, IA 36069</t>
  </si>
  <si>
    <t>33376 Nicholson Row Apt. 064</t>
  </si>
  <si>
    <t>Port Kaylaside, DC 20191</t>
  </si>
  <si>
    <t>944 Rhodes Via Suite 526</t>
  </si>
  <si>
    <t>Henrybury, MD 52483</t>
  </si>
  <si>
    <t>5083 Kristina Loop</t>
  </si>
  <si>
    <t>Perezfurt, TX 78567</t>
  </si>
  <si>
    <t>69090 Daniel Falls Apt. 332</t>
  </si>
  <si>
    <t>East Lisaborough, DC 71242</t>
  </si>
  <si>
    <t>169 Henderson Parkways</t>
  </si>
  <si>
    <t>Shannonmouth, NE 74868</t>
  </si>
  <si>
    <t>Unit 8293 Box 3537</t>
  </si>
  <si>
    <t>DPO AE 71752</t>
  </si>
  <si>
    <t>992 Marks Wells Suite 267</t>
  </si>
  <si>
    <t>Lewisshire, NJ 81520</t>
  </si>
  <si>
    <t>9010 Bean Dam</t>
  </si>
  <si>
    <t>Lake Michaelview, MI 22295</t>
  </si>
  <si>
    <t>465 Brett Bypass</t>
  </si>
  <si>
    <t>Danielton, FL 22100</t>
  </si>
  <si>
    <t>4546 Heather Parkways</t>
  </si>
  <si>
    <t>West Courtney, VT 11196</t>
  </si>
  <si>
    <t>8764 Lewis Haven</t>
  </si>
  <si>
    <t>New Kyleside, WA 18509</t>
  </si>
  <si>
    <t>661 Heather Bypass Apt. 757</t>
  </si>
  <si>
    <t>Kellieshire, MI 67485</t>
  </si>
  <si>
    <t>Unit 9545 Box 3904</t>
  </si>
  <si>
    <t>DPO AE 23872</t>
  </si>
  <si>
    <t>9488 Elaine Court</t>
  </si>
  <si>
    <t>New Brian, AL 78168</t>
  </si>
  <si>
    <t>PSC 9680, Box 8007</t>
  </si>
  <si>
    <t>APO AE 65624</t>
  </si>
  <si>
    <t>60551 Allen Place Suite 161</t>
  </si>
  <si>
    <t>West Caseyland, NJ 06386</t>
  </si>
  <si>
    <t>44340 Henry Run Apt. 343</t>
  </si>
  <si>
    <t>Morrisonstad, AK 29467</t>
  </si>
  <si>
    <t>50862 Clarke Burgs Suite 058</t>
  </si>
  <si>
    <t>Jacksonborough, WI 54471</t>
  </si>
  <si>
    <t>6984 Danielle Circle Suite 902</t>
  </si>
  <si>
    <t>Lake Jacobborough, ME 90954</t>
  </si>
  <si>
    <t>1572 John Rest Suite 036</t>
  </si>
  <si>
    <t>North Carrie, MO 22861</t>
  </si>
  <si>
    <t>7320 Lori Flat Suite 745</t>
  </si>
  <si>
    <t>North Kyleland, MI 75912</t>
  </si>
  <si>
    <t>833 Rodney Islands Suite 290</t>
  </si>
  <si>
    <t>Lake Krystal, FL 23577</t>
  </si>
  <si>
    <t>828 Davis Highway</t>
  </si>
  <si>
    <t>Barrettburgh, OH 41449</t>
  </si>
  <si>
    <t>2183 Kimberly Pines Suite 885</t>
  </si>
  <si>
    <t>Robertton, VA 33779</t>
  </si>
  <si>
    <t>4694 Melanie Glens Apt. 562</t>
  </si>
  <si>
    <t>North Clarence, IL 91268</t>
  </si>
  <si>
    <t>93382 Woods Villages</t>
  </si>
  <si>
    <t>Michaelville, NM 16997</t>
  </si>
  <si>
    <t>564 Townsend Lodge</t>
  </si>
  <si>
    <t>Wadeburgh, NJ 97184</t>
  </si>
  <si>
    <t>Unit 4598 Box 9002</t>
  </si>
  <si>
    <t>DPO AP 48062</t>
  </si>
  <si>
    <t>USNV Flores</t>
  </si>
  <si>
    <t>FPO AE 72874</t>
  </si>
  <si>
    <t>PSC 6330, Box 3260</t>
  </si>
  <si>
    <t>APO AE 54021</t>
  </si>
  <si>
    <t>3614 Derek Avenue</t>
  </si>
  <si>
    <t>Sarahtown, IA 43391</t>
  </si>
  <si>
    <t>12138 Tristan Parkways</t>
  </si>
  <si>
    <t>South Lisa, CO 98750</t>
  </si>
  <si>
    <t>32568 Barbara Trail Suite 384</t>
  </si>
  <si>
    <t>South Timothyport, MT 88188</t>
  </si>
  <si>
    <t>7834 John Centers Suite 805</t>
  </si>
  <si>
    <t>Port Nicolebury, RI 89897</t>
  </si>
  <si>
    <t>3032 Sharp Via</t>
  </si>
  <si>
    <t>Murphyside, IN 62206</t>
  </si>
  <si>
    <t>37685 Francis Square</t>
  </si>
  <si>
    <t>Sanchezstad, WY 10137</t>
  </si>
  <si>
    <t>81719 Heather Lock</t>
  </si>
  <si>
    <t>North Ana, AL 51276</t>
  </si>
  <si>
    <t>04134 Bailey Forest Suite 706</t>
  </si>
  <si>
    <t>Garyport, MT 77968</t>
  </si>
  <si>
    <t>6885 Carl Spring</t>
  </si>
  <si>
    <t>Port Michaelburgh, MA 40316</t>
  </si>
  <si>
    <t>8365 Ray Shoals</t>
  </si>
  <si>
    <t>Port Wendy, AZ 94352</t>
  </si>
  <si>
    <t>749 Flores Wall Suite 500</t>
  </si>
  <si>
    <t>Durhamton, NH 67183</t>
  </si>
  <si>
    <t>399 Sanchez Ferry</t>
  </si>
  <si>
    <t>Barryberg, AK 49178</t>
  </si>
  <si>
    <t>0477 Mary Plains Apt. 537</t>
  </si>
  <si>
    <t>Ortizfort, NJ 62995</t>
  </si>
  <si>
    <t>0537 Caitlin Spring</t>
  </si>
  <si>
    <t>Adamsburgh, FL 34907</t>
  </si>
  <si>
    <t>7240 Teresa Square Apt. 749</t>
  </si>
  <si>
    <t>Melissastad, AK 02296</t>
  </si>
  <si>
    <t>490 Edwards Crossing Suite 882</t>
  </si>
  <si>
    <t>Anthonyshire, IN 40407</t>
  </si>
  <si>
    <t>93890 Michelle Stravenue Suite 954</t>
  </si>
  <si>
    <t>New Baileyfort, PA 84741</t>
  </si>
  <si>
    <t>7173 Tyler Points</t>
  </si>
  <si>
    <t>Jasonborough, NJ 21221</t>
  </si>
  <si>
    <t>USNV Clark</t>
  </si>
  <si>
    <t>FPO AE 91271</t>
  </si>
  <si>
    <t>8435 King Ranch Suite 663</t>
  </si>
  <si>
    <t>Nicholemouth, DC 78266</t>
  </si>
  <si>
    <t>04403 Tracy Glens Suite 481</t>
  </si>
  <si>
    <t>Andreaside, VT 93513</t>
  </si>
  <si>
    <t>29819 Valdez Wall Apt. 227</t>
  </si>
  <si>
    <t>East Darren, OK 70715</t>
  </si>
  <si>
    <t>3675 Wright Rue</t>
  </si>
  <si>
    <t>Petersonfurt, GA 35017</t>
  </si>
  <si>
    <t>7424 Jeffrey Islands</t>
  </si>
  <si>
    <t>Portermouth, IN 56237</t>
  </si>
  <si>
    <t>136 Brian Route Suite 671</t>
  </si>
  <si>
    <t>Kennethview, CA 75994</t>
  </si>
  <si>
    <t>Unit 6386 Box 5819</t>
  </si>
  <si>
    <t>DPO AP 30573</t>
  </si>
  <si>
    <t>43146 Ford Fort</t>
  </si>
  <si>
    <t>North Andrewchester, OK 52818</t>
  </si>
  <si>
    <t>PSC 9351, Box 9041</t>
  </si>
  <si>
    <t>APO AA 81650</t>
  </si>
  <si>
    <t>6880 Austin Underpass</t>
  </si>
  <si>
    <t>West Thomastown, NJ 66697</t>
  </si>
  <si>
    <t>236 Butler Alley Suite 938</t>
  </si>
  <si>
    <t>Kirkchester, VT 30783</t>
  </si>
  <si>
    <t>15764 Beck Station</t>
  </si>
  <si>
    <t>Mariaburgh, SD 14511</t>
  </si>
  <si>
    <t>55128 Brady Circles</t>
  </si>
  <si>
    <t>East Yolanda, MO 92989</t>
  </si>
  <si>
    <t>876 Sharp Shores Apt. 790</t>
  </si>
  <si>
    <t>East Ronaldton, MO 06506</t>
  </si>
  <si>
    <t>966 Luna Avenue</t>
  </si>
  <si>
    <t>Port Kimberlystad, CA 14658</t>
  </si>
  <si>
    <t>95066 Cummings Ford Suite 653</t>
  </si>
  <si>
    <t>Hunterview, CA 73494</t>
  </si>
  <si>
    <t>5302 Miller Pine Apt. 714</t>
  </si>
  <si>
    <t>West Wesleytown, SD 22329</t>
  </si>
  <si>
    <t>976 Stephen Isle</t>
  </si>
  <si>
    <t>South Reginaldfurt, VA 48616</t>
  </si>
  <si>
    <t>708 Christopher Highway Suite 657</t>
  </si>
  <si>
    <t>West Robertchester, AR 83066</t>
  </si>
  <si>
    <t>49942 Reed Throughway</t>
  </si>
  <si>
    <t>Huntside, IA 14856</t>
  </si>
  <si>
    <t>01446 Oliver Station</t>
  </si>
  <si>
    <t>West Erin, NE 86333</t>
  </si>
  <si>
    <t>85615 Schmidt Creek</t>
  </si>
  <si>
    <t>South Christyside, VA 93433</t>
  </si>
  <si>
    <t>890 Nichols Oval</t>
  </si>
  <si>
    <t>New David, MI 85931</t>
  </si>
  <si>
    <t>73602 Meyer Meadows</t>
  </si>
  <si>
    <t>Bethview, MI 57191</t>
  </si>
  <si>
    <t>343 Beck Harbors Apt. 626</t>
  </si>
  <si>
    <t>New Jeffrey, UT 58918</t>
  </si>
  <si>
    <t>99644 Luna Locks</t>
  </si>
  <si>
    <t>North Patrick, NJ 80328</t>
  </si>
  <si>
    <t>72953 Phillips Cliff</t>
  </si>
  <si>
    <t>Kaylamouth, NV 63852</t>
  </si>
  <si>
    <t>USS Tran</t>
  </si>
  <si>
    <t>FPO AP 44208</t>
  </si>
  <si>
    <t>Unit 7164 Box 1596</t>
  </si>
  <si>
    <t>DPO AA 80424</t>
  </si>
  <si>
    <t>268 Davidson Cliff Apt. 499</t>
  </si>
  <si>
    <t>North Judith, MN 06406</t>
  </si>
  <si>
    <t>56591 Bright Alley Apt. 126</t>
  </si>
  <si>
    <t>Tamarastad, MS 89983</t>
  </si>
  <si>
    <t>238 Martinez Cliffs</t>
  </si>
  <si>
    <t>West Brittany, IL 47376</t>
  </si>
  <si>
    <t>201 Peterson Tunnel</t>
  </si>
  <si>
    <t>Thomasfort, TX 82980</t>
  </si>
  <si>
    <t>0040 Kevin Forges Suite 506</t>
  </si>
  <si>
    <t>North Rebecca, RI 38196</t>
  </si>
  <si>
    <t>3065 Thompson Junction Suite 135</t>
  </si>
  <si>
    <t>Brightborough, WI 93960</t>
  </si>
  <si>
    <t>1117 Pedro Park</t>
  </si>
  <si>
    <t>Russellmouth, WA 21510</t>
  </si>
  <si>
    <t>97958 Nathan Mall</t>
  </si>
  <si>
    <t>Michaelhaven, WV 44942</t>
  </si>
  <si>
    <t>PSC 7111, Box 7702</t>
  </si>
  <si>
    <t>APO AA 09770</t>
  </si>
  <si>
    <t>60668 Bridges Trace Apt. 757</t>
  </si>
  <si>
    <t>Wongtown, PA 92609</t>
  </si>
  <si>
    <t>5333 Christine Trace</t>
  </si>
  <si>
    <t>West Anne, AZ 24729</t>
  </si>
  <si>
    <t>Unit 5182 Box 3688</t>
  </si>
  <si>
    <t>DPO AA 56276</t>
  </si>
  <si>
    <t>6598 Johnson Springs</t>
  </si>
  <si>
    <t>Lake Angelaville, MA 03831</t>
  </si>
  <si>
    <t>402 Chad Underpass</t>
  </si>
  <si>
    <t>Gonzalezville, TN 52456</t>
  </si>
  <si>
    <t>5231 Miller Springs Apt. 777</t>
  </si>
  <si>
    <t>Riversshire, OH 54692</t>
  </si>
  <si>
    <t>2388 Aaron Estate</t>
  </si>
  <si>
    <t>Stacyport, NV 67755</t>
  </si>
  <si>
    <t>82722 Adam Views Apt. 739</t>
  </si>
  <si>
    <t>South Tina, MO 95496</t>
  </si>
  <si>
    <t>499 Ernest Fork</t>
  </si>
  <si>
    <t>Crawfordmouth, VT 12482</t>
  </si>
  <si>
    <t>PSC 5199, Box 2443</t>
  </si>
  <si>
    <t>APO AA 06598</t>
  </si>
  <si>
    <t>048 Walker Mount Apt. 418</t>
  </si>
  <si>
    <t>South Jenniferstad, SC 65960</t>
  </si>
  <si>
    <t>31160 Mckay Loop Apt. 220</t>
  </si>
  <si>
    <t>Phillipsfurt, ID 53048</t>
  </si>
  <si>
    <t>6283 Duffy Mountain</t>
  </si>
  <si>
    <t>Port Dale, IN 54054</t>
  </si>
  <si>
    <t>6162 Kevin Club Apt. 897</t>
  </si>
  <si>
    <t>East Claudia, HI 30352</t>
  </si>
  <si>
    <t>4473 Patterson Shores</t>
  </si>
  <si>
    <t>Paultown, CT 88634</t>
  </si>
  <si>
    <t>1219 Lisa Drive Suite 135</t>
  </si>
  <si>
    <t>Lake Christina, MT 50973</t>
  </si>
  <si>
    <t>443 Mason Brooks Suite 054</t>
  </si>
  <si>
    <t>Christophermouth, AL 28141</t>
  </si>
  <si>
    <t>552 Caitlin Crescent</t>
  </si>
  <si>
    <t>Robinsonside, TX 84839</t>
  </si>
  <si>
    <t>530 Elizabeth Turnpike Apt. 882</t>
  </si>
  <si>
    <t>Donaldfort, TX 48045</t>
  </si>
  <si>
    <t>824 Diamond Bypass Suite 973</t>
  </si>
  <si>
    <t>West Elizabeth, NE 49342</t>
  </si>
  <si>
    <t>83365 Jasmine Manor</t>
  </si>
  <si>
    <t>Jonathanburgh, MN 09101</t>
  </si>
  <si>
    <t>81992 Lopez Harbors Apt. 705</t>
  </si>
  <si>
    <t>Tammyburgh, OH 43118</t>
  </si>
  <si>
    <t>47950 Fields Pike</t>
  </si>
  <si>
    <t>New Jesseside, NH 12951</t>
  </si>
  <si>
    <t>993 Stafford Pines</t>
  </si>
  <si>
    <t>Breannatown, NV 97630</t>
  </si>
  <si>
    <t>727 Diana Springs</t>
  </si>
  <si>
    <t>Moorefort, NC 87172</t>
  </si>
  <si>
    <t>15101 Ashley Groves</t>
  </si>
  <si>
    <t>Webbshire, KY 34802</t>
  </si>
  <si>
    <t>075 Steven Loop Suite 702</t>
  </si>
  <si>
    <t>Jonesview, NV 23346</t>
  </si>
  <si>
    <t>1160 Norman Pine</t>
  </si>
  <si>
    <t>East Albertchester, ND 78653</t>
  </si>
  <si>
    <t>35863 Oconnell Crescent</t>
  </si>
  <si>
    <t>North Michael, FL 52730</t>
  </si>
  <si>
    <t>324 Jacob Square Suite 129</t>
  </si>
  <si>
    <t>Lake Sarah, NM 15135</t>
  </si>
  <si>
    <t>381 Mark Manors Apt. 167</t>
  </si>
  <si>
    <t>South Kimberly, NM 29581</t>
  </si>
  <si>
    <t>04141 Gonzalez Circle Apt. 941</t>
  </si>
  <si>
    <t>New Morganberg, SD 96572</t>
  </si>
  <si>
    <t>34505 Callahan Grove</t>
  </si>
  <si>
    <t>Warnerchester, IL 86499</t>
  </si>
  <si>
    <t>8836 Megan Key Apt. 528</t>
  </si>
  <si>
    <t>East Cassandra, AR 67112</t>
  </si>
  <si>
    <t>24064 Sarah Hills</t>
  </si>
  <si>
    <t>Emilyburgh, MS 71346</t>
  </si>
  <si>
    <t>PSC 9157, Box 0261</t>
  </si>
  <si>
    <t>APO AP 22544</t>
  </si>
  <si>
    <t>42466 Cooper Drives</t>
  </si>
  <si>
    <t>Danielhaven, OK 63465</t>
  </si>
  <si>
    <t>386 Perez Forges</t>
  </si>
  <si>
    <t>New Lauren, ND 32802</t>
  </si>
  <si>
    <t>350 Solis Plaza</t>
  </si>
  <si>
    <t>Williamsburgh, MN 88513</t>
  </si>
  <si>
    <t>5387 Ramos Plaza</t>
  </si>
  <si>
    <t>Hayesport, MA 35493</t>
  </si>
  <si>
    <t>1551 Zachary Lakes</t>
  </si>
  <si>
    <t>Garzamouth, WI 27662</t>
  </si>
  <si>
    <t>02254 Salas Drive</t>
  </si>
  <si>
    <t>Wrightside, VA 46798</t>
  </si>
  <si>
    <t>372 Bennett Roads</t>
  </si>
  <si>
    <t>West Andreastad, ME 32059</t>
  </si>
  <si>
    <t>95019 April Point</t>
  </si>
  <si>
    <t>Johnfurt, NM 88360</t>
  </si>
  <si>
    <t>PSC 8466, Box 5594</t>
  </si>
  <si>
    <t>APO AE 06651</t>
  </si>
  <si>
    <t>611 Rios Square Suite 222</t>
  </si>
  <si>
    <t>South Lisahaven, AZ 26812</t>
  </si>
  <si>
    <t>3558 Moreno Spurs</t>
  </si>
  <si>
    <t>Dixonchester, AK 04351</t>
  </si>
  <si>
    <t>3193 Lee Hills Suite 579</t>
  </si>
  <si>
    <t>West Tinafurt, MN 17508</t>
  </si>
  <si>
    <t>97162 Janet Pine Suite 589</t>
  </si>
  <si>
    <t>Colechester, VT 18270</t>
  </si>
  <si>
    <t>497 Chris Hills Apt. 962</t>
  </si>
  <si>
    <t>Port Gregoryberg, UT 91344</t>
  </si>
  <si>
    <t>3919 Patricia Tunnel</t>
  </si>
  <si>
    <t>Latashamouth, MA 87725</t>
  </si>
  <si>
    <t>163 Anna Burg Apt. 473</t>
  </si>
  <si>
    <t>Lake Jacob, MO 23947</t>
  </si>
  <si>
    <t>42335 Joe Extension Apt. 390</t>
  </si>
  <si>
    <t>Richardtown, OH 36311</t>
  </si>
  <si>
    <t>767 Matthew Corners Suite 420</t>
  </si>
  <si>
    <t>Bakerberg, MD 25768</t>
  </si>
  <si>
    <t>USNV Mccoy</t>
  </si>
  <si>
    <t>FPO AP 50227</t>
  </si>
  <si>
    <t>45140 Ellis Fork</t>
  </si>
  <si>
    <t>Nathanbury, NM 09156</t>
  </si>
  <si>
    <t>837 Robert Hills</t>
  </si>
  <si>
    <t>Abbottmouth, NH 24514</t>
  </si>
  <si>
    <t>PSC 9513, Box 8081</t>
  </si>
  <si>
    <t>APO AA 67105</t>
  </si>
  <si>
    <t>82661 Christina Key</t>
  </si>
  <si>
    <t>South Michelle, WA 15074</t>
  </si>
  <si>
    <t>9742 Sheila Parks</t>
  </si>
  <si>
    <t>North Nancy, NJ 52100</t>
  </si>
  <si>
    <t>1634 Allen Trail Suite 443</t>
  </si>
  <si>
    <t>Ashleyfurt, VT 69800</t>
  </si>
  <si>
    <t>89550 Allen Valley Suite 325</t>
  </si>
  <si>
    <t>North Andrew, DE 39775</t>
  </si>
  <si>
    <t>3788 Elliott Landing</t>
  </si>
  <si>
    <t>South Richard, GA 05359</t>
  </si>
  <si>
    <t>3353 Dustin Forest</t>
  </si>
  <si>
    <t>East Angelaview, AR 43493</t>
  </si>
  <si>
    <t>672 Saunders Neck Apt. 182</t>
  </si>
  <si>
    <t>Jamesmouth, CO 69903</t>
  </si>
  <si>
    <t>7343 Holmes Spurs Apt. 044</t>
  </si>
  <si>
    <t>Lake Christina, ME 50291</t>
  </si>
  <si>
    <t>364 Merritt Street Apt. 615</t>
  </si>
  <si>
    <t>Rebeccamouth, AK 49221</t>
  </si>
  <si>
    <t>8957 Hernandez Overpass</t>
  </si>
  <si>
    <t>East Amanda, KY 31514</t>
  </si>
  <si>
    <t>72029 Lester Ford Suite 413</t>
  </si>
  <si>
    <t>South Brettton, MO 28638</t>
  </si>
  <si>
    <t>743 Beasley Trail Suite 712</t>
  </si>
  <si>
    <t>Kerrborough, MT 36988</t>
  </si>
  <si>
    <t>1201 Carla Courts</t>
  </si>
  <si>
    <t>East Stevenhaven, VT 68435</t>
  </si>
  <si>
    <t>3287 Hale Inlet</t>
  </si>
  <si>
    <t>Lake Michael, VT 89592</t>
  </si>
  <si>
    <t>07450 Phillips Port</t>
  </si>
  <si>
    <t>Steventon, AL 23061</t>
  </si>
  <si>
    <t>2399 Gregory Pines Apt. 965</t>
  </si>
  <si>
    <t>Frankmouth, SC 59808</t>
  </si>
  <si>
    <t>255 Anderson Bridge</t>
  </si>
  <si>
    <t>West Beckystad, VA 71200</t>
  </si>
  <si>
    <t>023 Williams Track</t>
  </si>
  <si>
    <t>East Roberta, IA 42626</t>
  </si>
  <si>
    <t>8341 Isaac Islands</t>
  </si>
  <si>
    <t>Ruthland, DE 98797</t>
  </si>
  <si>
    <t>741 Gina Coves Apt. 904</t>
  </si>
  <si>
    <t>Gregoryburgh, CT 66145</t>
  </si>
  <si>
    <t>5593 Everett Radial Apt. 649</t>
  </si>
  <si>
    <t>Jenkinstown, FL 09575</t>
  </si>
  <si>
    <t>25098 Christopher Highway</t>
  </si>
  <si>
    <t>New Brookemouth, WA 62611</t>
  </si>
  <si>
    <t>607 Justin Terrace</t>
  </si>
  <si>
    <t>Rogersview, DC 37703</t>
  </si>
  <si>
    <t>PSC 5154, Box 6314</t>
  </si>
  <si>
    <t>APO AE 05107</t>
  </si>
  <si>
    <t>USS Sanford</t>
  </si>
  <si>
    <t>FPO AA 39416</t>
  </si>
  <si>
    <t>864 Walker Lake</t>
  </si>
  <si>
    <t>East Kari, SC 70290</t>
  </si>
  <si>
    <t>810 Jimenez Spring</t>
  </si>
  <si>
    <t>Rosefort, IL 12877</t>
  </si>
  <si>
    <t>9615 Vaughn Club Suite 975</t>
  </si>
  <si>
    <t>East Jamesburgh, PA 25428</t>
  </si>
  <si>
    <t>35050 Valencia Grove</t>
  </si>
  <si>
    <t>New Breanna, NH 12026</t>
  </si>
  <si>
    <t>PSC 8366, Box 7326</t>
  </si>
  <si>
    <t>APO AE 05712</t>
  </si>
  <si>
    <t>87855 Bentley Fields</t>
  </si>
  <si>
    <t>West Laura, MN 18823</t>
  </si>
  <si>
    <t>PSC 9466, Box 1138</t>
  </si>
  <si>
    <t>APO AA 03040</t>
  </si>
  <si>
    <t>892 Paige Grove Apt. 060</t>
  </si>
  <si>
    <t>Amandatown, NM 66338</t>
  </si>
  <si>
    <t>PSC 3488, Box 9906</t>
  </si>
  <si>
    <t>APO AA 57352</t>
  </si>
  <si>
    <t>53068 Mcfarland Station</t>
  </si>
  <si>
    <t>South Samuelstad, IN 76114</t>
  </si>
  <si>
    <t>Unit 2843 Box 0755</t>
  </si>
  <si>
    <t>DPO AA 48739</t>
  </si>
  <si>
    <t>USS Collins</t>
  </si>
  <si>
    <t>FPO AA 15073</t>
  </si>
  <si>
    <t>92559 Joshua Hills</t>
  </si>
  <si>
    <t>New Jonathan, SC 14520</t>
  </si>
  <si>
    <t>70745 Mann Roads Suite 773</t>
  </si>
  <si>
    <t>Myersberg, KS 67118</t>
  </si>
  <si>
    <t>652 Brown Summit</t>
  </si>
  <si>
    <t>Javierton, ND 70469</t>
  </si>
  <si>
    <t>9875 White Falls</t>
  </si>
  <si>
    <t>Dominguezberg, MA 54645</t>
  </si>
  <si>
    <t>392 Coleman Lights</t>
  </si>
  <si>
    <t>North Thomaston, WA 67356</t>
  </si>
  <si>
    <t>Unit 2066 Box 1443</t>
  </si>
  <si>
    <t>DPO AP 81551</t>
  </si>
  <si>
    <t>31910 Marie Oval Suite 268</t>
  </si>
  <si>
    <t>Lake Elizabethshire, NY 56516</t>
  </si>
  <si>
    <t>USNV Morgan</t>
  </si>
  <si>
    <t>FPO AA 69878</t>
  </si>
  <si>
    <t>3280 Rebecca Underpass Suite 469</t>
  </si>
  <si>
    <t>Jamesborough, TX 75567</t>
  </si>
  <si>
    <t>9326 Robinson Ports</t>
  </si>
  <si>
    <t>East Juliaview, TX 63230</t>
  </si>
  <si>
    <t>2683 Cain Rue</t>
  </si>
  <si>
    <t>West Hannah, IA 09961</t>
  </si>
  <si>
    <t>Unit 9007 Box 7462</t>
  </si>
  <si>
    <t>DPO AA 43325</t>
  </si>
  <si>
    <t>USS Taylor</t>
  </si>
  <si>
    <t>FPO AP 48590</t>
  </si>
  <si>
    <t>590 Stephanie Green Suite 562</t>
  </si>
  <si>
    <t>Chavezborough, SD 82307</t>
  </si>
  <si>
    <t>440 Mcclure Mountain Apt. 726</t>
  </si>
  <si>
    <t>Hansonport, CO 96503</t>
  </si>
  <si>
    <t>92053 Gary Extension Suite 781</t>
  </si>
  <si>
    <t>New Nancy, RI 11802</t>
  </si>
  <si>
    <t>030 Wiley Circle</t>
  </si>
  <si>
    <t>Lisaville, NH 52126</t>
  </si>
  <si>
    <t>36881 Martinez Hills Suite 191</t>
  </si>
  <si>
    <t>South Jason, IA 98153</t>
  </si>
  <si>
    <t>293 Powers Court</t>
  </si>
  <si>
    <t>Burkeshire, NH 99810</t>
  </si>
  <si>
    <t>49885 Smith Village</t>
  </si>
  <si>
    <t>Lake Dannytown, NJ 79246</t>
  </si>
  <si>
    <t>4291 Bates Summit Apt. 353</t>
  </si>
  <si>
    <t>North Hannah, NC 14934</t>
  </si>
  <si>
    <t>146 Phillip Run Apt. 888</t>
  </si>
  <si>
    <t>South Christopher, OR 58132</t>
  </si>
  <si>
    <t>69700 Munoz Motorway Apt. 826</t>
  </si>
  <si>
    <t>New Brandon, ME 83703</t>
  </si>
  <si>
    <t>063 Griffin Lake Suite 863</t>
  </si>
  <si>
    <t>Debrahaven, AZ 42561</t>
  </si>
  <si>
    <t>6736 Stevenson Pines</t>
  </si>
  <si>
    <t>Ryanmouth, OK 61124</t>
  </si>
  <si>
    <t>USNV Farley</t>
  </si>
  <si>
    <t>FPO AP 49243</t>
  </si>
  <si>
    <t>65076 Abbott Shoals</t>
  </si>
  <si>
    <t>Jeremybury, PA 82053</t>
  </si>
  <si>
    <t>16704 Kyle Pike</t>
  </si>
  <si>
    <t>Oliviaburgh, IN 23509</t>
  </si>
  <si>
    <t>15008 Brandon Extension</t>
  </si>
  <si>
    <t>New Davidport, NE 04803</t>
  </si>
  <si>
    <t>55926 Collins Locks</t>
  </si>
  <si>
    <t>Matthewchester, LA 71938</t>
  </si>
  <si>
    <t>888 Martinez Underpass Suite 117</t>
  </si>
  <si>
    <t>Jakeport, DE 93152</t>
  </si>
  <si>
    <t>525 Laura Squares</t>
  </si>
  <si>
    <t>East Leslieton, VT 79951</t>
  </si>
  <si>
    <t>7100 Davis Course</t>
  </si>
  <si>
    <t>North Mariafort, RI 53903</t>
  </si>
  <si>
    <t>4205 Rose Coves Apt. 800</t>
  </si>
  <si>
    <t>Lake Mary, MI 12536</t>
  </si>
  <si>
    <t>878 Snyder Shoals</t>
  </si>
  <si>
    <t>Matthewfort, SC 45673</t>
  </si>
  <si>
    <t>1062 Marie Fords</t>
  </si>
  <si>
    <t>Lake Marie, MO 94358</t>
  </si>
  <si>
    <t>543 Tiffany Passage Suite 625</t>
  </si>
  <si>
    <t>Lyonsville, WV 57718</t>
  </si>
  <si>
    <t>41874 Elizabeth Mall</t>
  </si>
  <si>
    <t>Baileyport, MO 77630</t>
  </si>
  <si>
    <t>43661 Kimberly Road Suite 680</t>
  </si>
  <si>
    <t>Anthonybury, KS 49915</t>
  </si>
  <si>
    <t>3107 Isabella Common Apt. 823</t>
  </si>
  <si>
    <t>Jeanberg, ID 61746</t>
  </si>
  <si>
    <t>135 Rich Mountains</t>
  </si>
  <si>
    <t>Brianland, TN 81874</t>
  </si>
  <si>
    <t>39024 David Freeway Suite 429</t>
  </si>
  <si>
    <t>East Alec, AK 38678</t>
  </si>
  <si>
    <t>4328 Hansen Station Suite 608</t>
  </si>
  <si>
    <t>Jonesbury, WV 66723</t>
  </si>
  <si>
    <t>1278 Kenneth Summit Suite 510</t>
  </si>
  <si>
    <t>South Curtisfurt, WA 05867</t>
  </si>
  <si>
    <t>33340 Emily Way</t>
  </si>
  <si>
    <t>Port Mario, OR 05799</t>
  </si>
  <si>
    <t>6769 Herring Coves</t>
  </si>
  <si>
    <t>West Juanfurt, NH 56411</t>
  </si>
  <si>
    <t>6947 Whitaker Squares</t>
  </si>
  <si>
    <t>Port Troyport, IA 55046</t>
  </si>
  <si>
    <t>8533 Elizabeth Mall</t>
  </si>
  <si>
    <t>Scottburgh, NH 15460</t>
  </si>
  <si>
    <t>51892 Richard Spurs</t>
  </si>
  <si>
    <t>Port Kimberly, NJ 24251</t>
  </si>
  <si>
    <t>010 Ferguson Rapids</t>
  </si>
  <si>
    <t>Hickmantown, WI 46887</t>
  </si>
  <si>
    <t>89561 Miller Ridges Apt. 037</t>
  </si>
  <si>
    <t>Hoffmanmouth, OK 88834</t>
  </si>
  <si>
    <t>29087 Ramirez Highway</t>
  </si>
  <si>
    <t>Lake Kendrachester, DE 09873</t>
  </si>
  <si>
    <t>459 Smith Courts</t>
  </si>
  <si>
    <t>East Bernardton, TN 34286</t>
  </si>
  <si>
    <t>PSC 6619, Box 2041</t>
  </si>
  <si>
    <t>APO AA 20139</t>
  </si>
  <si>
    <t>5110 Leonard Summit</t>
  </si>
  <si>
    <t>East Pamelatown, ME 05895</t>
  </si>
  <si>
    <t>4860 David Hollow</t>
  </si>
  <si>
    <t>Jonestown, RI 10789</t>
  </si>
  <si>
    <t>823 Alison Isle Suite 613</t>
  </si>
  <si>
    <t>Ellenburgh, KS 21425</t>
  </si>
  <si>
    <t>17250 Mary Haven Suite 918</t>
  </si>
  <si>
    <t>New Sandraton, AZ 16521</t>
  </si>
  <si>
    <t>63909 Wilson Hill Apt. 166</t>
  </si>
  <si>
    <t>West Teresa, NE 10461</t>
  </si>
  <si>
    <t>41447 Deanna Manor Suite 492</t>
  </si>
  <si>
    <t>Mackenziefort, NJ 70860</t>
  </si>
  <si>
    <t>57796 Taylor Square Suite 553</t>
  </si>
  <si>
    <t>Gordonbury, PA 20568</t>
  </si>
  <si>
    <t>56200 Thomas Mountain Apt. 625</t>
  </si>
  <si>
    <t>Lake Nathanside, ME 93884</t>
  </si>
  <si>
    <t>6167 Lynch Tunnel</t>
  </si>
  <si>
    <t>Ericview, OH 25471</t>
  </si>
  <si>
    <t>746 Candace Summit</t>
  </si>
  <si>
    <t>North Stevenberg, WY 90915</t>
  </si>
  <si>
    <t>35104 Moreno Meadow</t>
  </si>
  <si>
    <t>Wilsonland, UT 51776</t>
  </si>
  <si>
    <t>PSC 4005, Box 2991</t>
  </si>
  <si>
    <t>APO AA 78975</t>
  </si>
  <si>
    <t>33820 Wanda Prairie Suite 447</t>
  </si>
  <si>
    <t>East Charlesview, WA 04469</t>
  </si>
  <si>
    <t>8381 Howe Curve</t>
  </si>
  <si>
    <t>Sherrichester, CT 48216</t>
  </si>
  <si>
    <t>6179 Rich Stravenue</t>
  </si>
  <si>
    <t>Longport, CA 93073</t>
  </si>
  <si>
    <t>838 Warren Crossroad</t>
  </si>
  <si>
    <t>East Debbiemouth, KY 88377</t>
  </si>
  <si>
    <t>60611 Jennifer Street</t>
  </si>
  <si>
    <t>Lisaland, IN 52265</t>
  </si>
  <si>
    <t>83534 Steven Pine Suite 132</t>
  </si>
  <si>
    <t>Lake Jeffreyhaven, WI 27654</t>
  </si>
  <si>
    <t>562 Carter Locks Apt. 146</t>
  </si>
  <si>
    <t>Woodsburgh, HI 49370</t>
  </si>
  <si>
    <t>221 Michael Center Apt. 942</t>
  </si>
  <si>
    <t>Allenfort, RI 71262</t>
  </si>
  <si>
    <t>224 Schmidt Avenue Apt. 567</t>
  </si>
  <si>
    <t>South Darlene, MO 70188</t>
  </si>
  <si>
    <t>3825 Alan Plains Suite 491</t>
  </si>
  <si>
    <t>Robinsonview, ME 36393</t>
  </si>
  <si>
    <t>566 Robert Roads Suite 990</t>
  </si>
  <si>
    <t>Lake Timothy, WI 94791</t>
  </si>
  <si>
    <t>41934 Hannah Crossroad</t>
  </si>
  <si>
    <t>Port Rachel, CA 06716</t>
  </si>
  <si>
    <t>27418 Arthur Roads</t>
  </si>
  <si>
    <t>South Johnathan, NY 57119</t>
  </si>
  <si>
    <t>37698 Neal Drive Suite 904</t>
  </si>
  <si>
    <t>Simmonsside, LA 25228</t>
  </si>
  <si>
    <t>0796 Collins Points Suite 591</t>
  </si>
  <si>
    <t>Haleburgh, SD 52363</t>
  </si>
  <si>
    <t>9554 Joanna Lane</t>
  </si>
  <si>
    <t>Port Matthewhaven, WI 46911</t>
  </si>
  <si>
    <t>1991 Kimberly Ports Suite 087</t>
  </si>
  <si>
    <t>Murphyville, NE 08791</t>
  </si>
  <si>
    <t>8419 Morales Place Suite 814</t>
  </si>
  <si>
    <t>South Melissaberg, UT 87130</t>
  </si>
  <si>
    <t>667 Shelton Villages Suite 508</t>
  </si>
  <si>
    <t>South James, SC 65889</t>
  </si>
  <si>
    <t>99367 Montes Fort</t>
  </si>
  <si>
    <t>Josephmouth, NM 84144</t>
  </si>
  <si>
    <t>54231 Moore Meadows Suite 699</t>
  </si>
  <si>
    <t>New Ambermouth, HI 28608</t>
  </si>
  <si>
    <t>3458 Marks Canyon</t>
  </si>
  <si>
    <t>Kramerstad, HI 82383</t>
  </si>
  <si>
    <t>224 Antonio Run Apt. 400</t>
  </si>
  <si>
    <t>Vanessashire, ME 82461</t>
  </si>
  <si>
    <t>3670 Sanchez Streets</t>
  </si>
  <si>
    <t>Ericburgh, NY 94512</t>
  </si>
  <si>
    <t>434 Richard Ramp</t>
  </si>
  <si>
    <t>Joebury, MD 41679</t>
  </si>
  <si>
    <t>691 Howard Roads Suite 220</t>
  </si>
  <si>
    <t>Fraziertown, DE 50034</t>
  </si>
  <si>
    <t>USS Jackson</t>
  </si>
  <si>
    <t>FPO AE 78261</t>
  </si>
  <si>
    <t>820 Tyler Common</t>
  </si>
  <si>
    <t>West Jamie, IN 75500</t>
  </si>
  <si>
    <t>706 Tiffany Mountains</t>
  </si>
  <si>
    <t>Matthewbury, ME 99917</t>
  </si>
  <si>
    <t>2486 Lindsey Lakes Apt. 343</t>
  </si>
  <si>
    <t>East Theodore, NC 86548</t>
  </si>
  <si>
    <t>069 Vance Ford Apt. 816</t>
  </si>
  <si>
    <t>East Donald, WI 68649</t>
  </si>
  <si>
    <t>3889 Sean Curve Apt. 355</t>
  </si>
  <si>
    <t>Hudsonfurt, NE 05171</t>
  </si>
  <si>
    <t>931 Carroll Center Suite 892</t>
  </si>
  <si>
    <t>Jordanchester, MD 10560</t>
  </si>
  <si>
    <t>877 Gonzales Spring</t>
  </si>
  <si>
    <t>Caseyfort, AK 96601</t>
  </si>
  <si>
    <t>1157 Carr Course Suite 809</t>
  </si>
  <si>
    <t>South Steven, NC 86293</t>
  </si>
  <si>
    <t>536 Jones Course Suite 012</t>
  </si>
  <si>
    <t>Matthewhaven, OR 45499</t>
  </si>
  <si>
    <t>75958 Joanna Summit Suite 332</t>
  </si>
  <si>
    <t>Markmouth, AZ 49052</t>
  </si>
  <si>
    <t>377 Christopher Stream</t>
  </si>
  <si>
    <t>Port Tylerstad, MI 63637</t>
  </si>
  <si>
    <t>67913 Martinez Shores</t>
  </si>
  <si>
    <t>North Nancy, DE 31737</t>
  </si>
  <si>
    <t>1994 Jacob Summit Apt. 460</t>
  </si>
  <si>
    <t>Michaelville, OH 29179</t>
  </si>
  <si>
    <t>Unit 0176 Box 7255</t>
  </si>
  <si>
    <t>DPO AA 64569</t>
  </si>
  <si>
    <t>89483 Daniel Shoals</t>
  </si>
  <si>
    <t>Toddton, WA 21352</t>
  </si>
  <si>
    <t>1963 David Tunnel Apt. 027</t>
  </si>
  <si>
    <t>North Mary, ND 92264</t>
  </si>
  <si>
    <t>4082 Alexandra View</t>
  </si>
  <si>
    <t>West Antonio, WI 22393</t>
  </si>
  <si>
    <t>31627 Hernandez Summit</t>
  </si>
  <si>
    <t>New Tammyhaven, ID 11507</t>
  </si>
  <si>
    <t>70497 David Fort</t>
  </si>
  <si>
    <t>West Natasha, TN 33774</t>
  </si>
  <si>
    <t>43038 Nicolas Creek Apt. 290</t>
  </si>
  <si>
    <t>Lake Teresaland, NY 87277</t>
  </si>
  <si>
    <t>64506 Aaron Ridge Suite 209</t>
  </si>
  <si>
    <t>South Kristinview, NV 09489</t>
  </si>
  <si>
    <t>3182 Kline Drive</t>
  </si>
  <si>
    <t>North Lisa, MI 52332</t>
  </si>
  <si>
    <t>89759 Sheila Highway Suite 670</t>
  </si>
  <si>
    <t>West Michaelside, SC 92514</t>
  </si>
  <si>
    <t>536 Mario Lodge</t>
  </si>
  <si>
    <t>East Heatherhaven, CT 42764</t>
  </si>
  <si>
    <t>72018 Brooks Route Suite 681</t>
  </si>
  <si>
    <t>Port Kimberly, GA 33254</t>
  </si>
  <si>
    <t>7206 Briggs Vista</t>
  </si>
  <si>
    <t>Warnerside, RI 25335</t>
  </si>
  <si>
    <t>48196 Patel Rue</t>
  </si>
  <si>
    <t>South Ashley, MI 52910</t>
  </si>
  <si>
    <t>4973 Phillips Gateway</t>
  </si>
  <si>
    <t>Rachelchester, MI 25433</t>
  </si>
  <si>
    <t>14431 Audrey Drive Apt. 777</t>
  </si>
  <si>
    <t>Morganmouth, VT 99615</t>
  </si>
  <si>
    <t>0569 Angela Pine</t>
  </si>
  <si>
    <t>Spencerside, WY 37416</t>
  </si>
  <si>
    <t>6697 Mercedes Mill</t>
  </si>
  <si>
    <t>Williamborough, NY 02819</t>
  </si>
  <si>
    <t>Unit 0002 Box 6261</t>
  </si>
  <si>
    <t>DPO AA 25108</t>
  </si>
  <si>
    <t>206 Mitchell Islands</t>
  </si>
  <si>
    <t>Jeffreymouth, MI 66733</t>
  </si>
  <si>
    <t>3944 Phillip Hollow</t>
  </si>
  <si>
    <t>North Aprilfort, NH 49634</t>
  </si>
  <si>
    <t>168 Christopher Pine</t>
  </si>
  <si>
    <t>North Mariafort, UT 80415</t>
  </si>
  <si>
    <t>29458 Reeves Ferry</t>
  </si>
  <si>
    <t>New Travisstad, MO 45225</t>
  </si>
  <si>
    <t>09446 Michelle Keys Apt. 116</t>
  </si>
  <si>
    <t>Matthewside, PA 03433</t>
  </si>
  <si>
    <t>487 Patterson Courts Apt. 553</t>
  </si>
  <si>
    <t>South Teresa, TN 95637</t>
  </si>
  <si>
    <t>93607 Sandra Point Suite 279</t>
  </si>
  <si>
    <t>Lake Jennifer, TX 64356</t>
  </si>
  <si>
    <t>31468 Soto Brooks</t>
  </si>
  <si>
    <t>West Sarah, GA 74827</t>
  </si>
  <si>
    <t>172 Ashley Springs</t>
  </si>
  <si>
    <t>Theodoreton, VA 74991</t>
  </si>
  <si>
    <t>360 Richard Ferry</t>
  </si>
  <si>
    <t>New Katherineland, WI 54888</t>
  </si>
  <si>
    <t>8444 Donna Parks Suite 873</t>
  </si>
  <si>
    <t>North Emilyhaven, TN 55372</t>
  </si>
  <si>
    <t>66140 Lindsay Dam</t>
  </si>
  <si>
    <t>Johnborough, FL 36600</t>
  </si>
  <si>
    <t>16112 Scott Harbors</t>
  </si>
  <si>
    <t>East Patrick, NM 03919</t>
  </si>
  <si>
    <t>PSC 6590, Box 7256</t>
  </si>
  <si>
    <t>APO AE 09080</t>
  </si>
  <si>
    <t>00282 Stanley Ferry</t>
  </si>
  <si>
    <t>Lake Amychester, SD 06208</t>
  </si>
  <si>
    <t>698 Thomas Station</t>
  </si>
  <si>
    <t>Michaelbury, RI 05229</t>
  </si>
  <si>
    <t>4747 Santos Overpass</t>
  </si>
  <si>
    <t>Thomaston, AR 21796</t>
  </si>
  <si>
    <t>792 Joseph Brook</t>
  </si>
  <si>
    <t>Port Joshua, OK 50382</t>
  </si>
  <si>
    <t>33837 Kristin Port</t>
  </si>
  <si>
    <t>Port Lauraland, KS 68335</t>
  </si>
  <si>
    <t>453 Ralph Groves Apt. 789</t>
  </si>
  <si>
    <t>New Megan, CT 54824</t>
  </si>
  <si>
    <t>253 Martinez Haven</t>
  </si>
  <si>
    <t>Smithland, IN 27941</t>
  </si>
  <si>
    <t>Unit 5960 Box 6134</t>
  </si>
  <si>
    <t>DPO AA 54773</t>
  </si>
  <si>
    <t>35018 Camacho Harbor</t>
  </si>
  <si>
    <t>West Kiaraborough, WY 35000</t>
  </si>
  <si>
    <t>3549 Christopher Trail Suite 347</t>
  </si>
  <si>
    <t>New Craig, NH 03466</t>
  </si>
  <si>
    <t>Unit 3378 Box 0512</t>
  </si>
  <si>
    <t>DPO AA 79571</t>
  </si>
  <si>
    <t>268 Lisa Village Apt. 970</t>
  </si>
  <si>
    <t>South Dustinland, VT 48471</t>
  </si>
  <si>
    <t>2073 Dunn Tunnel</t>
  </si>
  <si>
    <t>North Jeffrey, AR 88905</t>
  </si>
  <si>
    <t>Unit 5578 Box 2472</t>
  </si>
  <si>
    <t>DPO AE 37501</t>
  </si>
  <si>
    <t>PSC 7754, Box 6570</t>
  </si>
  <si>
    <t>APO AA 68525</t>
  </si>
  <si>
    <t>766 Whitehead Court Suite 742</t>
  </si>
  <si>
    <t>Tonyamouth, MN 65438</t>
  </si>
  <si>
    <t>82103 Thompson Causeway Apt. 775</t>
  </si>
  <si>
    <t>North Kathymouth, DE 85820</t>
  </si>
  <si>
    <t>304 Little Wall</t>
  </si>
  <si>
    <t>Martinland, AL 36646</t>
  </si>
  <si>
    <t>3131 Jackson Trail Suite 844</t>
  </si>
  <si>
    <t>Kimberlyfurt, MT 16071</t>
  </si>
  <si>
    <t>32503 Williams Roads Apt. 626</t>
  </si>
  <si>
    <t>Gilbertside, MT 94967</t>
  </si>
  <si>
    <t>7818 Sherry Corner Suite 217</t>
  </si>
  <si>
    <t>West Catherine, GA 88610</t>
  </si>
  <si>
    <t>402 Jerry Estate Suite 477</t>
  </si>
  <si>
    <t>Port Danielbury, OH 90289</t>
  </si>
  <si>
    <t>39158 Troy Unions Suite 027</t>
  </si>
  <si>
    <t>Mcdanielport, IL 38254</t>
  </si>
  <si>
    <t>PSC 3733, Box 9631</t>
  </si>
  <si>
    <t>APO AE 19892</t>
  </si>
  <si>
    <t>384 Gilbert Groves</t>
  </si>
  <si>
    <t>North Amber, OR 17869</t>
  </si>
  <si>
    <t>827 Joshua Corner</t>
  </si>
  <si>
    <t>Markhaven, SD 41486</t>
  </si>
  <si>
    <t>96650 Thomas Heights Suite 958</t>
  </si>
  <si>
    <t>Port Virginia, MA 94310</t>
  </si>
  <si>
    <t>310 Carla Flat Apt. 805</t>
  </si>
  <si>
    <t>West Carol, SD 06710</t>
  </si>
  <si>
    <t>237 Adrienne Lane</t>
  </si>
  <si>
    <t>Andrealand, MS 15640</t>
  </si>
  <si>
    <t>7633 Pratt Street Suite 047</t>
  </si>
  <si>
    <t>Natashaport, WV 79387</t>
  </si>
  <si>
    <t>70944 Harrell Locks Apt. 738</t>
  </si>
  <si>
    <t>Jamesshire, VT 21189</t>
  </si>
  <si>
    <t>0220 Jennings Turnpike Suite 000</t>
  </si>
  <si>
    <t>East Melissa, TX 80833</t>
  </si>
  <si>
    <t>5538 Christopher Lodge</t>
  </si>
  <si>
    <t>East Rebeccahaven, AZ 67635</t>
  </si>
  <si>
    <t>528 Amanda Drive</t>
  </si>
  <si>
    <t>Mitchellview, OK 94400</t>
  </si>
  <si>
    <t>61432 Matthew Mission Apt. 682</t>
  </si>
  <si>
    <t>Garciamouth, DE 49288</t>
  </si>
  <si>
    <t>5584 Zuniga Ramp</t>
  </si>
  <si>
    <t>North Erica, NV 39662</t>
  </si>
  <si>
    <t>3766 Leslie Radial Apt. 026</t>
  </si>
  <si>
    <t>North Veronicaburgh, NY 56654</t>
  </si>
  <si>
    <t>90533 Howard Shoal</t>
  </si>
  <si>
    <t>Bakermouth, VA 99359</t>
  </si>
  <si>
    <t>6472 Williams Forks</t>
  </si>
  <si>
    <t>Thomasview, ME 57402</t>
  </si>
  <si>
    <t>57542 Rodgers Shores</t>
  </si>
  <si>
    <t>Amandafort, VT 38771</t>
  </si>
  <si>
    <t>776 Bethany Turnpike Suite 193</t>
  </si>
  <si>
    <t>North Danielle, FL 25723</t>
  </si>
  <si>
    <t>213 Weber View</t>
  </si>
  <si>
    <t>South Nicholas, CA 35868</t>
  </si>
  <si>
    <t>34427 Tammy Cape Suite 176</t>
  </si>
  <si>
    <t>East Karenberg, ID 93739</t>
  </si>
  <si>
    <t>678 Joseph Mill</t>
  </si>
  <si>
    <t>Fryefort, DE 66598</t>
  </si>
  <si>
    <t>53721 Herrera Street Apt. 585</t>
  </si>
  <si>
    <t>Port Matthewview, NY 92502</t>
  </si>
  <si>
    <t>08708 Richard Hollow</t>
  </si>
  <si>
    <t>Annaburgh, AZ 22884</t>
  </si>
  <si>
    <t>57784 Morgan Cliffs</t>
  </si>
  <si>
    <t>East Craigland, AK 14803</t>
  </si>
  <si>
    <t>Unit 0397 Box 4460</t>
  </si>
  <si>
    <t>DPO AE 44502</t>
  </si>
  <si>
    <t>15963 Rebecca Vista</t>
  </si>
  <si>
    <t>Millerstad, VT 57566</t>
  </si>
  <si>
    <t>8767 Joel Circle</t>
  </si>
  <si>
    <t>North Kirkstad, SC 13333</t>
  </si>
  <si>
    <t>118 Claudia Ridge</t>
  </si>
  <si>
    <t>Lake Henryview, IN 53325</t>
  </si>
  <si>
    <t>493 Baker Manor Suite 739</t>
  </si>
  <si>
    <t>Matthewburgh, WV 42102</t>
  </si>
  <si>
    <t>PSC 1960, Box 4006</t>
  </si>
  <si>
    <t>APO AA 19864</t>
  </si>
  <si>
    <t>282 Morrison Gateway Apt. 197</t>
  </si>
  <si>
    <t>Brettchester, NC 25826</t>
  </si>
  <si>
    <t>PSC 4282, Box 8474</t>
  </si>
  <si>
    <t>APO AA 45659</t>
  </si>
  <si>
    <t>USNV Jordan</t>
  </si>
  <si>
    <t>FPO AE 45410</t>
  </si>
  <si>
    <t>PSC 8942, Box 0599</t>
  </si>
  <si>
    <t>APO AP 04322</t>
  </si>
  <si>
    <t>701 Jerry Well Apt. 272</t>
  </si>
  <si>
    <t>Lake Jonathanfort, MO 35846</t>
  </si>
  <si>
    <t>039 Rebecca Row Suite 207</t>
  </si>
  <si>
    <t>New Kara, WV 54546</t>
  </si>
  <si>
    <t>738 Jeffrey Mission</t>
  </si>
  <si>
    <t>Hannahport, DC 70254</t>
  </si>
  <si>
    <t>68753 Sheila Crossing Suite 414</t>
  </si>
  <si>
    <t>Tylerview, DC 54401</t>
  </si>
  <si>
    <t>42926 Samantha Camp Suite 331</t>
  </si>
  <si>
    <t>Christopherside, CT 43312</t>
  </si>
  <si>
    <t>8418 Cooper Parkway Suite 372</t>
  </si>
  <si>
    <t>North Dwayne, MS 84124</t>
  </si>
  <si>
    <t>64330 Joanna Place</t>
  </si>
  <si>
    <t>Ryanmouth, TN 69480</t>
  </si>
  <si>
    <t>20830 Richard Plaza</t>
  </si>
  <si>
    <t>South Robert, RI 75786</t>
  </si>
  <si>
    <t>3639 Nixon Flat</t>
  </si>
  <si>
    <t>Nolanview, AR 42873</t>
  </si>
  <si>
    <t>19645 Hayden Plains</t>
  </si>
  <si>
    <t>Lake Phyllis, MT 30147</t>
  </si>
  <si>
    <t>026 Walker Parkway Apt. 449</t>
  </si>
  <si>
    <t>Millerview, AK 24572</t>
  </si>
  <si>
    <t>PSC 9757, Box 2189</t>
  </si>
  <si>
    <t>APO AE 15890</t>
  </si>
  <si>
    <t>7133 Deborah Plain Suite 297</t>
  </si>
  <si>
    <t>Ashleymouth, AL 85255</t>
  </si>
  <si>
    <t>2937 Brown Fields</t>
  </si>
  <si>
    <t>Martinstad, DC 11555</t>
  </si>
  <si>
    <t>024 Fuller Locks Suite 802</t>
  </si>
  <si>
    <t>West Craigport, WA 39667</t>
  </si>
  <si>
    <t>362 Stacy Fall</t>
  </si>
  <si>
    <t>Sarahfurt, RI 03324</t>
  </si>
  <si>
    <t>861 Jennifer Cove</t>
  </si>
  <si>
    <t>Port Christineborough, NV 49204</t>
  </si>
  <si>
    <t>4833 Shannon Island</t>
  </si>
  <si>
    <t>Johnsonland, IL 21479</t>
  </si>
  <si>
    <t>5168 Taylor Fords</t>
  </si>
  <si>
    <t>New Jeremychester, OH 40594</t>
  </si>
  <si>
    <t>8303 Robert Trail</t>
  </si>
  <si>
    <t>Amandafort, WI 29612</t>
  </si>
  <si>
    <t>2632 Jacqueline Spur</t>
  </si>
  <si>
    <t>West Joshua, WV 19183</t>
  </si>
  <si>
    <t>773 Jimmy Key</t>
  </si>
  <si>
    <t>Stephensside, NY 43296</t>
  </si>
  <si>
    <t>14727 Ballard Bypass Apt. 310</t>
  </si>
  <si>
    <t>Mooremouth, OK 56356</t>
  </si>
  <si>
    <t>69964 Johnston Crossing</t>
  </si>
  <si>
    <t>Taylorbury, DE 03337</t>
  </si>
  <si>
    <t>9653 Nelson Meadows</t>
  </si>
  <si>
    <t>New Shelbyport, MO 02457</t>
  </si>
  <si>
    <t>970 Donald Isle</t>
  </si>
  <si>
    <t>Port Amberville, KS 18804</t>
  </si>
  <si>
    <t>17826 Hartman Burgs Suite 392</t>
  </si>
  <si>
    <t>Kylestad, DC 01729</t>
  </si>
  <si>
    <t>06426 Ware Harbor Apt. 089</t>
  </si>
  <si>
    <t>South Jenniferborough, TX 39379</t>
  </si>
  <si>
    <t>3120 Gillespie Radial Suite 158</t>
  </si>
  <si>
    <t>Matthewshire, SC 82960</t>
  </si>
  <si>
    <t>81109 Miller Grove</t>
  </si>
  <si>
    <t>New Karachester, CA 18860</t>
  </si>
  <si>
    <t>236 Sabrina Inlet</t>
  </si>
  <si>
    <t>Westchester, AZ 48507</t>
  </si>
  <si>
    <t>546 Ashley Stravenue Apt. 034</t>
  </si>
  <si>
    <t>Lisafort, GA 22126</t>
  </si>
  <si>
    <t>342 Joseph Parkway Suite 868</t>
  </si>
  <si>
    <t>Danielleville, AL 60204</t>
  </si>
  <si>
    <t>9481 Chelsea Trace</t>
  </si>
  <si>
    <t>Port Dale, WY 18455</t>
  </si>
  <si>
    <t>8676 Garza Harbor</t>
  </si>
  <si>
    <t>South Joel, MS 32323</t>
  </si>
  <si>
    <t>USNV Davis</t>
  </si>
  <si>
    <t>FPO AE 63680</t>
  </si>
  <si>
    <t>3744 Finley Junctions</t>
  </si>
  <si>
    <t>Port Brianborough, IN 97672</t>
  </si>
  <si>
    <t>6283 Vargas Manor</t>
  </si>
  <si>
    <t>East Hollyshire, NJ 93288</t>
  </si>
  <si>
    <t>92779 Davis Locks Apt. 382</t>
  </si>
  <si>
    <t>Carolfurt, LA 27999</t>
  </si>
  <si>
    <t>PSC 2707, Box 4832</t>
  </si>
  <si>
    <t>APO AE 85093</t>
  </si>
  <si>
    <t>09632 Mccarthy Plains Apt. 676</t>
  </si>
  <si>
    <t>Ayalaville, MI 59239</t>
  </si>
  <si>
    <t>075 Jordan Plains Apt. 086</t>
  </si>
  <si>
    <t>Lake Willieview, VA 25987</t>
  </si>
  <si>
    <t>58947 Anderson Overpass</t>
  </si>
  <si>
    <t>Lake Maria, KS 15134</t>
  </si>
  <si>
    <t>512 Allen Gardens</t>
  </si>
  <si>
    <t>Huntport, NC 86174</t>
  </si>
  <si>
    <t>88393 Jessica Stravenue Apt. 977</t>
  </si>
  <si>
    <t>Pittmanberg, IL 58090</t>
  </si>
  <si>
    <t>433 Michael Fall Suite 814</t>
  </si>
  <si>
    <t>West Ronaldmouth, PA 51806</t>
  </si>
  <si>
    <t>591 Fleming Meadow Suite 676</t>
  </si>
  <si>
    <t>Rasmussenton, NY 09822</t>
  </si>
  <si>
    <t>932 Whitney Trail</t>
  </si>
  <si>
    <t>West Nicholasmouth, NC 46748</t>
  </si>
  <si>
    <t>31553 Warner Stream</t>
  </si>
  <si>
    <t>New Leah, SD 92510</t>
  </si>
  <si>
    <t>363 Lee Forest</t>
  </si>
  <si>
    <t>West Jeffreyberg, TX 59432</t>
  </si>
  <si>
    <t>618 King Junctions Suite 421</t>
  </si>
  <si>
    <t>Hicksside, RI 25978</t>
  </si>
  <si>
    <t>085 Webb Ports Apt. 043</t>
  </si>
  <si>
    <t>New Brittanymouth, ID 80636</t>
  </si>
  <si>
    <t>PSC 7081, Box 2446</t>
  </si>
  <si>
    <t>APO AE 62088</t>
  </si>
  <si>
    <t>3214 Bruce Cliff Suite 987</t>
  </si>
  <si>
    <t>Stevenfort, KY 08155</t>
  </si>
  <si>
    <t>1399 Valentine Villages</t>
  </si>
  <si>
    <t>Morganview, WV 96980</t>
  </si>
  <si>
    <t>4875 William Motorway</t>
  </si>
  <si>
    <t>North Angela, LA 80785</t>
  </si>
  <si>
    <t>65258 Marsh Cape</t>
  </si>
  <si>
    <t>Edwardburgh, CT 91931</t>
  </si>
  <si>
    <t>79390 Cynthia Road Apt. 863</t>
  </si>
  <si>
    <t>East Laura, AL 98226</t>
  </si>
  <si>
    <t>Unit 6345 Box 0317</t>
  </si>
  <si>
    <t>DPO AP 95861</t>
  </si>
  <si>
    <t>957 Hopkins Manor Apt. 914</t>
  </si>
  <si>
    <t>Port Lisa, NJ 84058</t>
  </si>
  <si>
    <t>47662 Benjamin Shores</t>
  </si>
  <si>
    <t>Deborahbury, WV 60350</t>
  </si>
  <si>
    <t>45350 Nancy Lodge Apt. 053</t>
  </si>
  <si>
    <t>New Taylortown, AK 28372</t>
  </si>
  <si>
    <t>54851 Warren Extensions</t>
  </si>
  <si>
    <t>Tracychester, WY 43957</t>
  </si>
  <si>
    <t>569 Julia Groves</t>
  </si>
  <si>
    <t>Allenmouth, AR 47384</t>
  </si>
  <si>
    <t>371 Patterson Avenue</t>
  </si>
  <si>
    <t>West Scottberg, CT 61408</t>
  </si>
  <si>
    <t>99494 Williams Field</t>
  </si>
  <si>
    <t>New Nicole, FL 43981</t>
  </si>
  <si>
    <t>13852 April Ridges Suite 033</t>
  </si>
  <si>
    <t>West Laura, NH 91104</t>
  </si>
  <si>
    <t>2837 Davis Trafficway</t>
  </si>
  <si>
    <t>Parkerborough, ME 86005</t>
  </si>
  <si>
    <t>5888 Howard Street Suite 652</t>
  </si>
  <si>
    <t>Williamsberg, IN 71219</t>
  </si>
  <si>
    <t>174 Steele Crossroad</t>
  </si>
  <si>
    <t>South Amandamouth, ME 99675</t>
  </si>
  <si>
    <t>3127 Harris Stravenue Apt. 385</t>
  </si>
  <si>
    <t>New Ashleyborough, MT 28633</t>
  </si>
  <si>
    <t>504 James Oval Apt. 766</t>
  </si>
  <si>
    <t>South Michael, PA 33263</t>
  </si>
  <si>
    <t>944 Mccormick Cliff</t>
  </si>
  <si>
    <t>New Autumn, WI 86542</t>
  </si>
  <si>
    <t>37460 Andrea Ford</t>
  </si>
  <si>
    <t>South Michelemouth, OH 14213</t>
  </si>
  <si>
    <t>Unit 4735 Box 2412</t>
  </si>
  <si>
    <t>DPO AP 50331</t>
  </si>
  <si>
    <t>USNS Moore</t>
  </si>
  <si>
    <t>FPO AE 58899</t>
  </si>
  <si>
    <t>24825 Joel Green</t>
  </si>
  <si>
    <t>South Christopher, OR 55534</t>
  </si>
  <si>
    <t>Unit 9200 Box 6588</t>
  </si>
  <si>
    <t>DPO AA 72479</t>
  </si>
  <si>
    <t>USS Miller</t>
  </si>
  <si>
    <t>FPO AA 67276</t>
  </si>
  <si>
    <t>487 Michael Estates Suite 835</t>
  </si>
  <si>
    <t>Sherryburgh, IA 92590</t>
  </si>
  <si>
    <t>8421 Jasmine Drive</t>
  </si>
  <si>
    <t>Bullockberg, DE 70960</t>
  </si>
  <si>
    <t>81937 Nicholas Manors</t>
  </si>
  <si>
    <t>Camposmouth, AZ 93914</t>
  </si>
  <si>
    <t>51001 Meyer Hollow</t>
  </si>
  <si>
    <t>Theresaburgh, IL 77619</t>
  </si>
  <si>
    <t>850 Avila Centers</t>
  </si>
  <si>
    <t>Lake Matthewhaven, DE 66500</t>
  </si>
  <si>
    <t>46931 Stevens Canyon Suite 164</t>
  </si>
  <si>
    <t>Port Richardtown, NV 61367</t>
  </si>
  <si>
    <t>1820 Rebecca Brooks</t>
  </si>
  <si>
    <t>Port Bethany, TN 85288</t>
  </si>
  <si>
    <t>30571 Villegas Underpass</t>
  </si>
  <si>
    <t>Anthonyshire, MT 41019</t>
  </si>
  <si>
    <t>2067 Jasmine Rapid</t>
  </si>
  <si>
    <t>Kevinside, WY 66075</t>
  </si>
  <si>
    <t>03894 Willis Summit</t>
  </si>
  <si>
    <t>South Amandaburgh, IL 10211</t>
  </si>
  <si>
    <t>995 Brandon Lights</t>
  </si>
  <si>
    <t>Port Ravenmouth, IA 55740</t>
  </si>
  <si>
    <t>614 Jones Meadow</t>
  </si>
  <si>
    <t>New Benjaminberg, KY 04334</t>
  </si>
  <si>
    <t>25213 Jeremy Mill Apt. 032</t>
  </si>
  <si>
    <t>New Thomasfort, WI 17870</t>
  </si>
  <si>
    <t>390 Williams Drives Suite 789</t>
  </si>
  <si>
    <t>Brandonshire, IA 46212</t>
  </si>
  <si>
    <t>751 Vincent Stream</t>
  </si>
  <si>
    <t>North Chad, MS 12496</t>
  </si>
  <si>
    <t>USS Powers</t>
  </si>
  <si>
    <t>FPO AE 67756</t>
  </si>
  <si>
    <t>01728 Scott Camp Apt. 815</t>
  </si>
  <si>
    <t>North Sergio, RI 96705</t>
  </si>
  <si>
    <t>508 Elizabeth Turnpike Suite 325</t>
  </si>
  <si>
    <t>Theresaberg, IA 89022</t>
  </si>
  <si>
    <t>94835 Smith Shores Apt. 170</t>
  </si>
  <si>
    <t>Paulland, NC 37778</t>
  </si>
  <si>
    <t>59263 Lewis Run</t>
  </si>
  <si>
    <t>Brownbury, ME 63050</t>
  </si>
  <si>
    <t>53214 Antonio Stream</t>
  </si>
  <si>
    <t>West Christopher, MT 87233</t>
  </si>
  <si>
    <t>43878 Stephanie Road Suite 820</t>
  </si>
  <si>
    <t>Jenniferland, TN 23367</t>
  </si>
  <si>
    <t>92438 Thomas Mews</t>
  </si>
  <si>
    <t>South Susanberg, KY 81398</t>
  </si>
  <si>
    <t>71398 Kendra Tunnel Apt. 828</t>
  </si>
  <si>
    <t>West Kevin, UT 43333</t>
  </si>
  <si>
    <t>979 Moore Dam Apt. 021</t>
  </si>
  <si>
    <t>South John, VA 41527</t>
  </si>
  <si>
    <t>51655 Jenkins Grove Apt. 346</t>
  </si>
  <si>
    <t>East Nathan, MS 22685</t>
  </si>
  <si>
    <t>71419 Huynh Viaduct</t>
  </si>
  <si>
    <t>Johnland, IL 33879</t>
  </si>
  <si>
    <t>49192 King Place</t>
  </si>
  <si>
    <t>West Christinaport, FL 17880</t>
  </si>
  <si>
    <t>63923 Susan Crest</t>
  </si>
  <si>
    <t>New William, AR 55830</t>
  </si>
  <si>
    <t>092 Jodi Plaza Apt. 306</t>
  </si>
  <si>
    <t>North Shawnside, MT 99708</t>
  </si>
  <si>
    <t>0784 Barbara Coves</t>
  </si>
  <si>
    <t>Port Aaronport, NC 84122</t>
  </si>
  <si>
    <t>9072 Amanda Run Apt. 958</t>
  </si>
  <si>
    <t>Randallland, NM 42044</t>
  </si>
  <si>
    <t>6088 Aguirre Ville Suite 506</t>
  </si>
  <si>
    <t>Parkerport, DE 16490</t>
  </si>
  <si>
    <t>7203 Mcgee Divide</t>
  </si>
  <si>
    <t>East Barbaramouth, SC 31081</t>
  </si>
  <si>
    <t>856 Dale Trail Suite 802</t>
  </si>
  <si>
    <t>New Shannonshire, MS 96177</t>
  </si>
  <si>
    <t>1447 Victoria River Apt. 680</t>
  </si>
  <si>
    <t>Leefurt, TN 08294</t>
  </si>
  <si>
    <t>80961 Jacobs Burgs</t>
  </si>
  <si>
    <t>Perkinsmouth, NH 37072</t>
  </si>
  <si>
    <t>83381 Stephanie Club</t>
  </si>
  <si>
    <t>Brandistad, DE 38775</t>
  </si>
  <si>
    <t>535 Rodriguez Bypass Suite 239</t>
  </si>
  <si>
    <t>East Karla, MS 64319</t>
  </si>
  <si>
    <t>USNV Miller</t>
  </si>
  <si>
    <t>FPO AE 11977</t>
  </si>
  <si>
    <t>320 Sharon Key Suite 401</t>
  </si>
  <si>
    <t>Tyroneberg, NE 68139</t>
  </si>
  <si>
    <t>22142 Justin Roads</t>
  </si>
  <si>
    <t>South Richard, NJ 85775</t>
  </si>
  <si>
    <t>516 Shawn Camp Suite 308</t>
  </si>
  <si>
    <t>North Adamchester, SC 37261</t>
  </si>
  <si>
    <t>080 Garcia Field</t>
  </si>
  <si>
    <t>Jacobchester, KS 72179</t>
  </si>
  <si>
    <t>6363 Eric Bridge Suite 863</t>
  </si>
  <si>
    <t>Jesusberg, CA 92625</t>
  </si>
  <si>
    <t>9639 Donald Port</t>
  </si>
  <si>
    <t>South Joshuaport, MS 43164</t>
  </si>
  <si>
    <t>Unit 9360 Box 9291</t>
  </si>
  <si>
    <t>DPO AA 60879</t>
  </si>
  <si>
    <t>55977 Amber Ranch Suite 591</t>
  </si>
  <si>
    <t>Josephfurt, AR 29553</t>
  </si>
  <si>
    <t>2998 Jody Wells</t>
  </si>
  <si>
    <t>Pamelaton, NV 09866</t>
  </si>
  <si>
    <t>714 Herrera Lake Apt. 765</t>
  </si>
  <si>
    <t>Port Jessica, CO 01025</t>
  </si>
  <si>
    <t>868 Cohen Spurs Suite 618</t>
  </si>
  <si>
    <t>East Kristen, ME 34997</t>
  </si>
  <si>
    <t>5398 Diane Path Suite 351</t>
  </si>
  <si>
    <t>East Kathy, ID 39106</t>
  </si>
  <si>
    <t>90713 Rebekah Views</t>
  </si>
  <si>
    <t>New Pennymouth, OH 74409</t>
  </si>
  <si>
    <t>PSC 7719, Box 0028</t>
  </si>
  <si>
    <t>APO AE 90495</t>
  </si>
  <si>
    <t>6115 Price Cliffs Apt. 711</t>
  </si>
  <si>
    <t>Lake Oscar, IA 93553</t>
  </si>
  <si>
    <t>9433 Sanchez Street</t>
  </si>
  <si>
    <t>Melissafurt, RI 08911</t>
  </si>
  <si>
    <t>42340 Nguyen River</t>
  </si>
  <si>
    <t>South Katherineberg, MA 75935</t>
  </si>
  <si>
    <t>44139 Jackson Isle</t>
  </si>
  <si>
    <t>Lake Aprilchester, NJ 75495</t>
  </si>
  <si>
    <t>59632 Austin Vista Apt. 913</t>
  </si>
  <si>
    <t>Lake James, MT 65225</t>
  </si>
  <si>
    <t>9770 Sara Mill</t>
  </si>
  <si>
    <t>Smithfurt, GA 64744</t>
  </si>
  <si>
    <t>8107 Woods Glen</t>
  </si>
  <si>
    <t>Port Stevenmouth, ID 63118</t>
  </si>
  <si>
    <t>71954 Davila Circle</t>
  </si>
  <si>
    <t>Jacobsonshire, IN 43470</t>
  </si>
  <si>
    <t>1282 Flores Mountains</t>
  </si>
  <si>
    <t>Michellestad, AK 84406</t>
  </si>
  <si>
    <t>0699 Michael Isle Apt. 036</t>
  </si>
  <si>
    <t>Port Jasmine, NE 46149</t>
  </si>
  <si>
    <t>85616 Haley Brooks Apt. 625</t>
  </si>
  <si>
    <t>New Williamland, NY 25456</t>
  </si>
  <si>
    <t>09889 Lindsay Knolls Apt. 535</t>
  </si>
  <si>
    <t>Hollytown, FL 95875</t>
  </si>
  <si>
    <t>1086 Stephanie Port</t>
  </si>
  <si>
    <t>South Michaeltown, MA 02508</t>
  </si>
  <si>
    <t>4881 Robinson Lodge Apt. 940</t>
  </si>
  <si>
    <t>Marquezville, IN 39323</t>
  </si>
  <si>
    <t>13421 Jason Burgs Apt. 582</t>
  </si>
  <si>
    <t>East Bethany, NY 89142</t>
  </si>
  <si>
    <t>4694 Miller Stream</t>
  </si>
  <si>
    <t>North Lindseyborough, WI 64096</t>
  </si>
  <si>
    <t>747 Samantha Viaduct Suite 904</t>
  </si>
  <si>
    <t>Whiteside, OH 85605</t>
  </si>
  <si>
    <t>830 Mcdonald Track</t>
  </si>
  <si>
    <t>Tinamouth, IL 81877</t>
  </si>
  <si>
    <t>42840 Estes Forest Suite 796</t>
  </si>
  <si>
    <t>Carlshire, NC 99635</t>
  </si>
  <si>
    <t>3146 Henderson Rapids</t>
  </si>
  <si>
    <t>West Jeremy, DC 99024</t>
  </si>
  <si>
    <t>7068 Diana Vista Apt. 650</t>
  </si>
  <si>
    <t>Port Christopherport, WA 63671</t>
  </si>
  <si>
    <t>537 Green Manor</t>
  </si>
  <si>
    <t>North Kylechester, CA 91021</t>
  </si>
  <si>
    <t>7081 Stacy Shores</t>
  </si>
  <si>
    <t>Lowerytown, AZ 48607</t>
  </si>
  <si>
    <t>134 Joshua Circle Apt. 022</t>
  </si>
  <si>
    <t>East Charlesberg, CA 30537</t>
  </si>
  <si>
    <t>1191 Kirk Lake Apt. 070</t>
  </si>
  <si>
    <t>Juarezland, MS 42954</t>
  </si>
  <si>
    <t>676 Green Freeway</t>
  </si>
  <si>
    <t>North Stephen, ND 74914</t>
  </si>
  <si>
    <t>584 Robert Plain Suite 797</t>
  </si>
  <si>
    <t>Paulport, IA 82877</t>
  </si>
  <si>
    <t>78285 Tammy Pines Suite 611</t>
  </si>
  <si>
    <t>Williamside, MI 29752</t>
  </si>
  <si>
    <t>062 Jason Crossroad Suite 409</t>
  </si>
  <si>
    <t>Hansenbury, CT 74083</t>
  </si>
  <si>
    <t>5105 Melissa Fork</t>
  </si>
  <si>
    <t>Port Davidshire, NH 47015</t>
  </si>
  <si>
    <t>PSC 9607, Box 1851</t>
  </si>
  <si>
    <t>APO AA 55239</t>
  </si>
  <si>
    <t>4518 Carpenter View Suite 272</t>
  </si>
  <si>
    <t>Jamesview, TX 26032</t>
  </si>
  <si>
    <t>94321 Morales Harbors</t>
  </si>
  <si>
    <t>Cartermouth, OK 76269</t>
  </si>
  <si>
    <t>PSC 3803, Box 4940</t>
  </si>
  <si>
    <t>APO AA 19855</t>
  </si>
  <si>
    <t>7902 Marie Landing Apt. 244</t>
  </si>
  <si>
    <t>East Marissashire, MA 49863</t>
  </si>
  <si>
    <t>5209 Rasmussen Mountain</t>
  </si>
  <si>
    <t>Lake Nathaniel, TX 18378</t>
  </si>
  <si>
    <t>40446 Stephens Estate</t>
  </si>
  <si>
    <t>Bensonstad, PA 76889</t>
  </si>
  <si>
    <t>8251 Jasmin Mount Apt. 442</t>
  </si>
  <si>
    <t>Lake Larryfort, TX 22864</t>
  </si>
  <si>
    <t>612 Kylie Branch Suite 515</t>
  </si>
  <si>
    <t>Lake Krystalmouth, SD 93003</t>
  </si>
  <si>
    <t>21086 Kenneth Throughway Suite 229</t>
  </si>
  <si>
    <t>West Kevin, ID 77691</t>
  </si>
  <si>
    <t>268 Hoffman Canyon</t>
  </si>
  <si>
    <t>New Luisborough, CT 28316</t>
  </si>
  <si>
    <t>516 Rodriguez Pass</t>
  </si>
  <si>
    <t>South Kylemouth, LA 84684</t>
  </si>
  <si>
    <t>92176 Garcia Union Suite 261</t>
  </si>
  <si>
    <t>Brandiside, FL 53339</t>
  </si>
  <si>
    <t>1588 Charlene Stravenue</t>
  </si>
  <si>
    <t>Garyport, TN 61016</t>
  </si>
  <si>
    <t>9023 Perez Fall</t>
  </si>
  <si>
    <t>Leeville, MI 93033</t>
  </si>
  <si>
    <t>59643 Payne Crescent</t>
  </si>
  <si>
    <t>Port Markside, IN 18253</t>
  </si>
  <si>
    <t>Unit 7668 Box 6956</t>
  </si>
  <si>
    <t>DPO AP 56477</t>
  </si>
  <si>
    <t>494 Charles Club Suite 909</t>
  </si>
  <si>
    <t>East Tonya, DC 48943</t>
  </si>
  <si>
    <t>34377 Michael Roads Suite 754</t>
  </si>
  <si>
    <t>Katelynfurt, SC 60130</t>
  </si>
  <si>
    <t>756 Anthony Mission</t>
  </si>
  <si>
    <t>Michaelberg, RI 22961</t>
  </si>
  <si>
    <t>7718 Sexton Heights Suite 812</t>
  </si>
  <si>
    <t>Amberchester, NJ 85732</t>
  </si>
  <si>
    <t>16881 Kevin Forks Suite 745</t>
  </si>
  <si>
    <t>West Martin, FL 23242</t>
  </si>
  <si>
    <t>2896 Emily Light</t>
  </si>
  <si>
    <t>Williamchester, OH 73601</t>
  </si>
  <si>
    <t>28637 Myers Rue</t>
  </si>
  <si>
    <t>South Annaside, NH 62439</t>
  </si>
  <si>
    <t>52347 Robert Lakes</t>
  </si>
  <si>
    <t>Amberberg, MN 79112</t>
  </si>
  <si>
    <t>70293 Brenda Crossing</t>
  </si>
  <si>
    <t>New Marcus, NC 92839</t>
  </si>
  <si>
    <t>06947 Stokes Landing Suite 856</t>
  </si>
  <si>
    <t>West Edwinton, NM 85799</t>
  </si>
  <si>
    <t>5971 Hunter Heights</t>
  </si>
  <si>
    <t>Samuelland, WI 55329</t>
  </si>
  <si>
    <t>Unit 2609 Box 5203</t>
  </si>
  <si>
    <t>DPO AA 96452</t>
  </si>
  <si>
    <t>952 Ramirez Valley</t>
  </si>
  <si>
    <t>Parksfurt, WV 86659</t>
  </si>
  <si>
    <t>64655 Diane Flats Suite 715</t>
  </si>
  <si>
    <t>Andrewport, MI 82211</t>
  </si>
  <si>
    <t>553 Laura Circle</t>
  </si>
  <si>
    <t>Hurstchester, WY 70914</t>
  </si>
  <si>
    <t>4889 Lamb Station</t>
  </si>
  <si>
    <t>North Briannaborough, SC 25407</t>
  </si>
  <si>
    <t>571 Jason Shores</t>
  </si>
  <si>
    <t>Melissabury, MI 23835</t>
  </si>
  <si>
    <t>1412 Adkins Summit</t>
  </si>
  <si>
    <t>Owenville, HI 93118</t>
  </si>
  <si>
    <t>5853 Crystal Villages</t>
  </si>
  <si>
    <t>Loweryview, AZ 48959</t>
  </si>
  <si>
    <t>959 Ford Isle Apt. 694</t>
  </si>
  <si>
    <t>Hutchinsonland, MA 15177</t>
  </si>
  <si>
    <t>6326 Taylor Expressway Apt. 145</t>
  </si>
  <si>
    <t>Johnsonhaven, IL 38253</t>
  </si>
  <si>
    <t>667 Burke Wells</t>
  </si>
  <si>
    <t>Bauerton, IA 27435</t>
  </si>
  <si>
    <t>13983 Collins Corners Suite 501</t>
  </si>
  <si>
    <t>West Dorisborough, OK 91866</t>
  </si>
  <si>
    <t>5618 Steven Alley Apt. 441</t>
  </si>
  <si>
    <t>East Emily, NV 17633</t>
  </si>
  <si>
    <t>96618 Stanley Cliffs Suite 584</t>
  </si>
  <si>
    <t>West Kevin, ME 41738</t>
  </si>
  <si>
    <t>631 Michael Rue Apt. 335</t>
  </si>
  <si>
    <t>Port Joshuaside, IA 99851</t>
  </si>
  <si>
    <t>854 Taylor Course</t>
  </si>
  <si>
    <t>West David, HI 83359</t>
  </si>
  <si>
    <t>1667 Burns Parks Apt. 621</t>
  </si>
  <si>
    <t>Bullockfort, HI 29554</t>
  </si>
  <si>
    <t>78589 Collins Prairie Apt. 856</t>
  </si>
  <si>
    <t>Garychester, DE 85205</t>
  </si>
  <si>
    <t>4700 Ian Trafficway</t>
  </si>
  <si>
    <t>North Isaac, ME 89501</t>
  </si>
  <si>
    <t>979 Obrien Station Suite 379</t>
  </si>
  <si>
    <t>Port Teresa, CO 79021</t>
  </si>
  <si>
    <t>387 Stone Fall Suite 857</t>
  </si>
  <si>
    <t>Cervantesland, WA 87997</t>
  </si>
  <si>
    <t>58356 Charlotte Street</t>
  </si>
  <si>
    <t>Bryanfort, HI 96592</t>
  </si>
  <si>
    <t>745 Christopher Well</t>
  </si>
  <si>
    <t>Mauricefort, MA 74456</t>
  </si>
  <si>
    <t>96348 Catherine Prairie Apt. 962</t>
  </si>
  <si>
    <t>Garciafurt, IL 84532</t>
  </si>
  <si>
    <t>70213 Patel Forge Apt. 040</t>
  </si>
  <si>
    <t>Beverlyborough, RI 23627</t>
  </si>
  <si>
    <t>3952 Thompson Meadows</t>
  </si>
  <si>
    <t>Melissachester, TX 13540</t>
  </si>
  <si>
    <t>72415 Vasquez Highway Suite 665</t>
  </si>
  <si>
    <t>Wangfort, DE 43710</t>
  </si>
  <si>
    <t>5937 Jackson Tunnel</t>
  </si>
  <si>
    <t>Mariastad, IA 66605</t>
  </si>
  <si>
    <t>223 Richard Point</t>
  </si>
  <si>
    <t>Lisaview, LA 86053</t>
  </si>
  <si>
    <t>080 Craig Centers Suite 894</t>
  </si>
  <si>
    <t>Flynnport, MI 21337</t>
  </si>
  <si>
    <t>0070 Brenda Views</t>
  </si>
  <si>
    <t>North Sharonland, LA 24793</t>
  </si>
  <si>
    <t>93671 Reyes Harbors</t>
  </si>
  <si>
    <t>Lake Ashley, AR 23816</t>
  </si>
  <si>
    <t>USNS Smith</t>
  </si>
  <si>
    <t>FPO AA 33476</t>
  </si>
  <si>
    <t>104 Alexander Loop</t>
  </si>
  <si>
    <t>East Keithton, WI 09687</t>
  </si>
  <si>
    <t>13125 Joseph Fork Suite 897</t>
  </si>
  <si>
    <t>Vegabury, IA 31785</t>
  </si>
  <si>
    <t>PSC 3574, Box 8576</t>
  </si>
  <si>
    <t>APO AE 79910</t>
  </si>
  <si>
    <t>0278 Bailey Squares Suite 908</t>
  </si>
  <si>
    <t>Lake Suzanne, IL 89025</t>
  </si>
  <si>
    <t>Unit 7647 Box 3355</t>
  </si>
  <si>
    <t>DPO AE 09213</t>
  </si>
  <si>
    <t>459 William Freeway Suite 760</t>
  </si>
  <si>
    <t>Michelleborough, TN 80771</t>
  </si>
  <si>
    <t>177 Tran Shores Apt. 791</t>
  </si>
  <si>
    <t>Port Katie, SC 01280</t>
  </si>
  <si>
    <t>6394 Lawrence Garden</t>
  </si>
  <si>
    <t>Olsonborough, DC 72918</t>
  </si>
  <si>
    <t>0386 Christopher Mountains Suite 845</t>
  </si>
  <si>
    <t>Erinport, NE 46005</t>
  </si>
  <si>
    <t>3532 Lopez Prairie</t>
  </si>
  <si>
    <t>Patrickside, WA 60394</t>
  </si>
  <si>
    <t>277 Joseph Dale Apt. 358</t>
  </si>
  <si>
    <t>Williamside, CO 13255</t>
  </si>
  <si>
    <t>112 Kara Rest Suite 850</t>
  </si>
  <si>
    <t>Alexanderville, SD 93860</t>
  </si>
  <si>
    <t>USCGC Sexton</t>
  </si>
  <si>
    <t>FPO AA 34417</t>
  </si>
  <si>
    <t>61722 Blake Unions</t>
  </si>
  <si>
    <t>North Lisa, KS 45648</t>
  </si>
  <si>
    <t>USS Davies</t>
  </si>
  <si>
    <t>FPO AE 58031</t>
  </si>
  <si>
    <t>6019 Thomas Skyway</t>
  </si>
  <si>
    <t>Port Steven, ME 67377</t>
  </si>
  <si>
    <t>USCGC Norton</t>
  </si>
  <si>
    <t>FPO AA 61418</t>
  </si>
  <si>
    <t>3614 Anthony Village</t>
  </si>
  <si>
    <t>New Jeremy, ME 93257</t>
  </si>
  <si>
    <t>41666 Seth Summit Suite 675</t>
  </si>
  <si>
    <t>South John, OK 50374</t>
  </si>
  <si>
    <t>27207 Moon Mall Suite 294</t>
  </si>
  <si>
    <t>East Matthewhaven, GA 83146</t>
  </si>
  <si>
    <t>905 Wells Junctions</t>
  </si>
  <si>
    <t>Simmonsburgh, VT 77284</t>
  </si>
  <si>
    <t>812 Katie Point Suite 418</t>
  </si>
  <si>
    <t>Christopherbury, CA 44339</t>
  </si>
  <si>
    <t>2024 Esparza Lane Apt. 897</t>
  </si>
  <si>
    <t>Gonzalesburgh, MA 21982</t>
  </si>
  <si>
    <t>USNV Chapman</t>
  </si>
  <si>
    <t>FPO AE 62169</t>
  </si>
  <si>
    <t>29982 Jackson Grove</t>
  </si>
  <si>
    <t>Stephenhaven, TX 82227</t>
  </si>
  <si>
    <t>134 Walls Lakes</t>
  </si>
  <si>
    <t>Gonzalezland, IL 49829</t>
  </si>
  <si>
    <t>08805 Perez Wells</t>
  </si>
  <si>
    <t>Laurenport, CO 69321</t>
  </si>
  <si>
    <t>555 Lisa View Apt. 706</t>
  </si>
  <si>
    <t>East Allenton, IA 04698</t>
  </si>
  <si>
    <t>PSC 7895, Box 6085</t>
  </si>
  <si>
    <t>APO AE 63409</t>
  </si>
  <si>
    <t>857 Baldwin Mall Suite 042</t>
  </si>
  <si>
    <t>South Lindseyville, VA 40709</t>
  </si>
  <si>
    <t>4277 Berger Hollow</t>
  </si>
  <si>
    <t>Lake Jessica, FL 61464</t>
  </si>
  <si>
    <t>2933 Robert Lakes Apt. 854</t>
  </si>
  <si>
    <t>Hawkinsborough, MN 56172</t>
  </si>
  <si>
    <t>8134 Alexandra Ridges Apt. 677</t>
  </si>
  <si>
    <t>North Xavier, FL 74291</t>
  </si>
  <si>
    <t>966 Shannon Flats Suite 098</t>
  </si>
  <si>
    <t>New Joshua, CA 70071</t>
  </si>
  <si>
    <t>48345 Adriana Fork</t>
  </si>
  <si>
    <t>Andrewbury, HI 15838</t>
  </si>
  <si>
    <t>904 Peterson Motorway Suite 048</t>
  </si>
  <si>
    <t>Lake Kelly, IL 31365</t>
  </si>
  <si>
    <t>434 Johnson Track Apt. 541</t>
  </si>
  <si>
    <t>Sethside, OH 35032</t>
  </si>
  <si>
    <t>22809 Alejandro Spring</t>
  </si>
  <si>
    <t>New Robynstad, RI 22878</t>
  </si>
  <si>
    <t>44819 Wade Center Apt. 804</t>
  </si>
  <si>
    <t>Port Dillontown, IL 52504</t>
  </si>
  <si>
    <t>41545 Kevin Row Suite 602</t>
  </si>
  <si>
    <t>South Christopher, OR 84323</t>
  </si>
  <si>
    <t>84759 Campbell Junction</t>
  </si>
  <si>
    <t>Ellisburgh, SD 88469</t>
  </si>
  <si>
    <t>500 Robert Terrace</t>
  </si>
  <si>
    <t>West Robert, ND 46976</t>
  </si>
  <si>
    <t>486 Houston Prairie Suite 241</t>
  </si>
  <si>
    <t>Davisside, PA 40879</t>
  </si>
  <si>
    <t>3673 Manuel River Apt. 503</t>
  </si>
  <si>
    <t>Theresaside, WY 24646</t>
  </si>
  <si>
    <t>8744 Douglas Cove Suite 663</t>
  </si>
  <si>
    <t>Langhaven, OR 69891</t>
  </si>
  <si>
    <t>9805 Williams Bridge</t>
  </si>
  <si>
    <t>Carmentown, GA 21053</t>
  </si>
  <si>
    <t>95877 John Fork</t>
  </si>
  <si>
    <t>Christopherside, AR 19991</t>
  </si>
  <si>
    <t>256 Rodriguez Mount Apt. 251</t>
  </si>
  <si>
    <t>New Toddberg, LA 50397</t>
  </si>
  <si>
    <t>2322 Davies Parkway</t>
  </si>
  <si>
    <t>New Jennifer, NH 60815</t>
  </si>
  <si>
    <t>64973 Jonathan Keys Apt. 544</t>
  </si>
  <si>
    <t>Taylorville, VA 59522</t>
  </si>
  <si>
    <t>13342 Hicks Unions Suite 572</t>
  </si>
  <si>
    <t>Port Stephanie, MO 73141</t>
  </si>
  <si>
    <t>0091 Tracy Rapids</t>
  </si>
  <si>
    <t>New Charles, NE 92570</t>
  </si>
  <si>
    <t>778 Susan Fords</t>
  </si>
  <si>
    <t>Christinamouth, AK 33249</t>
  </si>
  <si>
    <t>Unit 5011 Box 6765</t>
  </si>
  <si>
    <t>DPO AP 81024</t>
  </si>
  <si>
    <t>PSC 2884, Box 7962</t>
  </si>
  <si>
    <t>APO AA 46275</t>
  </si>
  <si>
    <t>951 Farley Branch Suite 598</t>
  </si>
  <si>
    <t>West Lauren, TX 48281</t>
  </si>
  <si>
    <t>PSC 9013, Box 5156</t>
  </si>
  <si>
    <t>APO AE 04655</t>
  </si>
  <si>
    <t>3857 Christopher Port</t>
  </si>
  <si>
    <t>Gregoryfort, ME 31823</t>
  </si>
  <si>
    <t>Unit 0915 Box 4414</t>
  </si>
  <si>
    <t>DPO AP 71779</t>
  </si>
  <si>
    <t>8414 Tanya Ferry</t>
  </si>
  <si>
    <t>Michaelborough, MT 56485</t>
  </si>
  <si>
    <t>70154 Turner Fields</t>
  </si>
  <si>
    <t>New Robertfort, AK 64297</t>
  </si>
  <si>
    <t>383 Patrick Locks</t>
  </si>
  <si>
    <t>Stewartmouth, IA 49130</t>
  </si>
  <si>
    <t>37003 Derrick Divide Apt. 469</t>
  </si>
  <si>
    <t>Ginaville, AZ 87196</t>
  </si>
  <si>
    <t>PSC 7455, Box 0201</t>
  </si>
  <si>
    <t>APO AE 71577</t>
  </si>
  <si>
    <t>63531 Day Brooks</t>
  </si>
  <si>
    <t>Smithport, KS 35095</t>
  </si>
  <si>
    <t>900 Johnny Wells Suite 714</t>
  </si>
  <si>
    <t>East Abigailfurt, MD 72328</t>
  </si>
  <si>
    <t>92399 Valencia Curve</t>
  </si>
  <si>
    <t>Lucasberg, NJ 15604</t>
  </si>
  <si>
    <t>USS Chandler</t>
  </si>
  <si>
    <t>FPO AE 07884</t>
  </si>
  <si>
    <t>11859 Short Courts Suite 864</t>
  </si>
  <si>
    <t>Jessicafort, VT 79875</t>
  </si>
  <si>
    <t>753 Wood Plains Apt. 945</t>
  </si>
  <si>
    <t>West Christina, MO 72510</t>
  </si>
  <si>
    <t>6726 Jerry Mountains</t>
  </si>
  <si>
    <t>Lake Jonathanchester, SC 89725</t>
  </si>
  <si>
    <t>10374 Johnson Lake Suite 470</t>
  </si>
  <si>
    <t>East Sandra, ID 70588</t>
  </si>
  <si>
    <t>Unit 2557 Box 9613</t>
  </si>
  <si>
    <t>DPO AE 50751</t>
  </si>
  <si>
    <t>80409 James Falls</t>
  </si>
  <si>
    <t>Stonehaven, WI 53002</t>
  </si>
  <si>
    <t>92337 Li Villages Suite 589</t>
  </si>
  <si>
    <t>Millerfort, MN 58203</t>
  </si>
  <si>
    <t>317 Goodwin Springs</t>
  </si>
  <si>
    <t>Robertburgh, DC 42558</t>
  </si>
  <si>
    <t>92090 Myers Lodge Suite 104</t>
  </si>
  <si>
    <t>East John, MN 62958</t>
  </si>
  <si>
    <t>46000 Mary Pike</t>
  </si>
  <si>
    <t>East Stephen, CT 25127</t>
  </si>
  <si>
    <t>264 Joseph Throughway Suite 009</t>
  </si>
  <si>
    <t>Vancefort, WY 41945</t>
  </si>
  <si>
    <t>64088 Harmon Summit</t>
  </si>
  <si>
    <t>East Alexandraburgh, VA 32266</t>
  </si>
  <si>
    <t>3583 Dennis Tunnel Suite 602</t>
  </si>
  <si>
    <t>Port Louis, TX 35995</t>
  </si>
  <si>
    <t>6053 Joshua Courts Apt. 562</t>
  </si>
  <si>
    <t>East Brittany, IN 81815</t>
  </si>
  <si>
    <t>127 Michael Drive</t>
  </si>
  <si>
    <t>South Johnfort, MA 45156</t>
  </si>
  <si>
    <t>1572 Lane Bypass Apt. 557</t>
  </si>
  <si>
    <t>West Jasonfort, OK 36599</t>
  </si>
  <si>
    <t>172 Casey Ranch</t>
  </si>
  <si>
    <t>Port Kellibury, MD 07372</t>
  </si>
  <si>
    <t>867 Courtney Brooks</t>
  </si>
  <si>
    <t>Gatesshire, PA 26569</t>
  </si>
  <si>
    <t>91639 Patrick Lakes</t>
  </si>
  <si>
    <t>Jamesborough, SD 95795</t>
  </si>
  <si>
    <t>441 Lamb Union Apt. 164</t>
  </si>
  <si>
    <t>North Penny, FL 71626</t>
  </si>
  <si>
    <t>6338 Ashley Prairie Suite 184</t>
  </si>
  <si>
    <t>Bakerburgh, NV 91336</t>
  </si>
  <si>
    <t>424 Joshua Mountain</t>
  </si>
  <si>
    <t>Richardview, GA 14867</t>
  </si>
  <si>
    <t>7319 Miller Drives</t>
  </si>
  <si>
    <t>Clarkland, DE 09223</t>
  </si>
  <si>
    <t>891 Christopher Curve Apt. 686</t>
  </si>
  <si>
    <t>Aguirrehaven, ME 22603</t>
  </si>
  <si>
    <t>19708 Walter Plains Apt. 700</t>
  </si>
  <si>
    <t>New Michellestad, SC 66003</t>
  </si>
  <si>
    <t>9076 Benjamin Port</t>
  </si>
  <si>
    <t>West Randy, OH 82846</t>
  </si>
  <si>
    <t>8809 Zimmerman Well</t>
  </si>
  <si>
    <t>Bradfordport, OK 10508</t>
  </si>
  <si>
    <t>4354 Gates Corners Apt. 370</t>
  </si>
  <si>
    <t>Adamsland, VT 98994</t>
  </si>
  <si>
    <t>7968 Poole Tunnel Apt. 920</t>
  </si>
  <si>
    <t>Lake Jeffrey, AK 74469</t>
  </si>
  <si>
    <t>945 Nicholas Streets Suite 979</t>
  </si>
  <si>
    <t>Shieldsbury, OR 97723</t>
  </si>
  <si>
    <t>92658 Reyes Ford Suite 465</t>
  </si>
  <si>
    <t>Sheilaville, OK 66838</t>
  </si>
  <si>
    <t>16176 Amber Island Apt. 473</t>
  </si>
  <si>
    <t>New Robertside, TX 16571</t>
  </si>
  <si>
    <t>670 Laura Parkways Apt. 231</t>
  </si>
  <si>
    <t>Parkchester, ME 36790</t>
  </si>
  <si>
    <t>14757 Felicia Square</t>
  </si>
  <si>
    <t>West John, RI 47337</t>
  </si>
  <si>
    <t>08567 Lee Pass</t>
  </si>
  <si>
    <t>Davidchester, MN 83737</t>
  </si>
  <si>
    <t>25348 Hill Wall</t>
  </si>
  <si>
    <t>West Alison, IA 35595</t>
  </si>
  <si>
    <t>408 Deborah Prairie</t>
  </si>
  <si>
    <t>North Oliviaberg, MN 08955</t>
  </si>
  <si>
    <t>PSC 1552, Box 9798</t>
  </si>
  <si>
    <t>APO AA 37802</t>
  </si>
  <si>
    <t>5840 Erin Views Apt. 011</t>
  </si>
  <si>
    <t>Bairdhaven, NY 79910</t>
  </si>
  <si>
    <t>Unit 7735 Box 5801</t>
  </si>
  <si>
    <t>DPO AE 81970</t>
  </si>
  <si>
    <t>1754 Mark Curve</t>
  </si>
  <si>
    <t>Cynthiatown, MS 77102</t>
  </si>
  <si>
    <t>731 Murray Overpass Apt. 059</t>
  </si>
  <si>
    <t>East Heatherview, CO 59678</t>
  </si>
  <si>
    <t>53389 Jennifer Skyway</t>
  </si>
  <si>
    <t>Avilastad, LA 73140</t>
  </si>
  <si>
    <t>813 Brown Grove</t>
  </si>
  <si>
    <t>Garnerview, NV 61314</t>
  </si>
  <si>
    <t>601 Hall Mall Apt. 759</t>
  </si>
  <si>
    <t>Wendyfort, WI 20882</t>
  </si>
  <si>
    <t>0468 Kristina River</t>
  </si>
  <si>
    <t>East Francisco, NE 09468</t>
  </si>
  <si>
    <t>20825 Margaret Tunnel</t>
  </si>
  <si>
    <t>Shepherdville, NV 41779</t>
  </si>
  <si>
    <t>USS James</t>
  </si>
  <si>
    <t>FPO AP 60577</t>
  </si>
  <si>
    <t>4916 Shepard Spur</t>
  </si>
  <si>
    <t>Reynoldsside, CO 76024</t>
  </si>
  <si>
    <t>24831 Amanda Light</t>
  </si>
  <si>
    <t>Williamberg, MO 49897</t>
  </si>
  <si>
    <t>3063 Graham Curve Apt. 041</t>
  </si>
  <si>
    <t>West Jesus, AL 83938</t>
  </si>
  <si>
    <t>166 Bernard Vista</t>
  </si>
  <si>
    <t>Port Marcview, ND 22757</t>
  </si>
  <si>
    <t>742 Carolyn Flats</t>
  </si>
  <si>
    <t>Smithborough, WY 14542</t>
  </si>
  <si>
    <t>USS Fitzpatrick</t>
  </si>
  <si>
    <t>FPO AP 16001</t>
  </si>
  <si>
    <t>80498 Williams Drive Apt. 502</t>
  </si>
  <si>
    <t>South Stephen, MD 13231</t>
  </si>
  <si>
    <t>034 Huff Route Suite 816</t>
  </si>
  <si>
    <t>Melissaport, IL 80224</t>
  </si>
  <si>
    <t>55239 Alyssa Crescent</t>
  </si>
  <si>
    <t>Burtonport, SD 48630</t>
  </si>
  <si>
    <t>0104 Gilmore Bridge</t>
  </si>
  <si>
    <t>Malikchester, KS 64842</t>
  </si>
  <si>
    <t>8913 Rhonda Station Suite 331</t>
  </si>
  <si>
    <t>Fuentesborough, MD 75385</t>
  </si>
  <si>
    <t>3273 Christine Knolls</t>
  </si>
  <si>
    <t>Stevenchester, MT 98223</t>
  </si>
  <si>
    <t>5736 Chelsea Trafficway Suite 010</t>
  </si>
  <si>
    <t>Lake Michael, CO 36080</t>
  </si>
  <si>
    <t>710 Proctor Hills Suite 502</t>
  </si>
  <si>
    <t>Boydview, VA 63830</t>
  </si>
  <si>
    <t>1072 John Fort</t>
  </si>
  <si>
    <t>Blackfort, KY 84794</t>
  </si>
  <si>
    <t>16688 Chambers Spring Apt. 519</t>
  </si>
  <si>
    <t>Heatherbury, AR 92164</t>
  </si>
  <si>
    <t>86498 Lee Squares Suite 126</t>
  </si>
  <si>
    <t>Lake Robertoport, HI 55335</t>
  </si>
  <si>
    <t>4919 Casey Point Apt. 180</t>
  </si>
  <si>
    <t>Jacksonland, CT 44892</t>
  </si>
  <si>
    <t>804 Rubio Causeway</t>
  </si>
  <si>
    <t>South Jessicastad, MS 45117</t>
  </si>
  <si>
    <t>6766 Kline Centers</t>
  </si>
  <si>
    <t>New William, MN 18526</t>
  </si>
  <si>
    <t>5008 Zimmerman Oval Suite 153</t>
  </si>
  <si>
    <t>Lanechester, WY 00859</t>
  </si>
  <si>
    <t>4953 Michele Key</t>
  </si>
  <si>
    <t>Port Jeffrey, KS 67240</t>
  </si>
  <si>
    <t>676 Jeremy Corners</t>
  </si>
  <si>
    <t>West Jasonberg, AL 35022</t>
  </si>
  <si>
    <t>2881 Morrison Square</t>
  </si>
  <si>
    <t>New Sheliashire, CA 73369</t>
  </si>
  <si>
    <t>63548 Craig Estates</t>
  </si>
  <si>
    <t>New Douglas, MS 68207</t>
  </si>
  <si>
    <t>51540 Mckay Crossroad Suite 430</t>
  </si>
  <si>
    <t>Velezmouth, MT 51870</t>
  </si>
  <si>
    <t>8858 Jessica Cove Suite 091</t>
  </si>
  <si>
    <t>Kellyborough, DC 87285</t>
  </si>
  <si>
    <t>6814 Matthew Glens Apt. 522</t>
  </si>
  <si>
    <t>Dillonville, CA 98989</t>
  </si>
  <si>
    <t>35725 Williams Lock Apt. 018</t>
  </si>
  <si>
    <t>Ramoshaven, KS 31656</t>
  </si>
  <si>
    <t>52159 Aaron Square Suite 155</t>
  </si>
  <si>
    <t>Jacobborough, ME 52022</t>
  </si>
  <si>
    <t>6742 James Unions</t>
  </si>
  <si>
    <t>East Jasmine, WA 15175</t>
  </si>
  <si>
    <t>560 Nicholas Key</t>
  </si>
  <si>
    <t>Tranview, AK 98636</t>
  </si>
  <si>
    <t>90678 Roberts Dam Suite 868</t>
  </si>
  <si>
    <t>Stephentown, WA 93251</t>
  </si>
  <si>
    <t>085 Stacey Fork Apt. 372</t>
  </si>
  <si>
    <t>Phillipborough, NM 88538</t>
  </si>
  <si>
    <t>65447 Howell Valleys</t>
  </si>
  <si>
    <t>Michaelside, MO 39529</t>
  </si>
  <si>
    <t>PSC 9161, Box 6201</t>
  </si>
  <si>
    <t>APO AE 33109</t>
  </si>
  <si>
    <t>2811 Nicholas Coves Apt. 526</t>
  </si>
  <si>
    <t>Grossfurt, GA 17654</t>
  </si>
  <si>
    <t>68314 Mary Lake Apt. 672</t>
  </si>
  <si>
    <t>Danielville, CA 12201</t>
  </si>
  <si>
    <t>48509 Stephanie Centers</t>
  </si>
  <si>
    <t>Audreyshire, NE 13625</t>
  </si>
  <si>
    <t>913 Maxwell Loop Suite 738</t>
  </si>
  <si>
    <t>Alexisville, RI 70879</t>
  </si>
  <si>
    <t>7573 Elliott Divide</t>
  </si>
  <si>
    <t>Josephville, FL 89293</t>
  </si>
  <si>
    <t>02349 Ferrell Square</t>
  </si>
  <si>
    <t>Jennifermouth, WV 78894</t>
  </si>
  <si>
    <t>641 Lisa Court</t>
  </si>
  <si>
    <t>Georgeshire, WI 84024</t>
  </si>
  <si>
    <t>17880 Jones Manor Suite 929</t>
  </si>
  <si>
    <t>New Tara, MS 80419</t>
  </si>
  <si>
    <t>271 Karen Locks</t>
  </si>
  <si>
    <t>Lake Jessica, TX 55636</t>
  </si>
  <si>
    <t>818 Andrews Underpass</t>
  </si>
  <si>
    <t>North Elizabethmouth, OK 17454</t>
  </si>
  <si>
    <t>USNS Miller</t>
  </si>
  <si>
    <t>FPO AP 52646</t>
  </si>
  <si>
    <t>3901 Jordan Common</t>
  </si>
  <si>
    <t>North Marcville, SD 33374</t>
  </si>
  <si>
    <t>38955 Jessica Fort</t>
  </si>
  <si>
    <t>West Jermaineland, AL 14698</t>
  </si>
  <si>
    <t>247 Klein Stravenue</t>
  </si>
  <si>
    <t>East Desireeview, ID 19666</t>
  </si>
  <si>
    <t>17541 Alexander Cove Apt. 650</t>
  </si>
  <si>
    <t>Lake Melissa, CA 94803</t>
  </si>
  <si>
    <t>97341 Mark Islands</t>
  </si>
  <si>
    <t>Port Kennethtown, AK 64240</t>
  </si>
  <si>
    <t>87411 Booker Crescent</t>
  </si>
  <si>
    <t>Saramouth, DE 20760</t>
  </si>
  <si>
    <t>69379 Cole Vista</t>
  </si>
  <si>
    <t>Bonnieland, MA 26295</t>
  </si>
  <si>
    <t>98011 Noble Skyway Apt. 295</t>
  </si>
  <si>
    <t>Batesside, ID 66306</t>
  </si>
  <si>
    <t>903 Cynthia Valley</t>
  </si>
  <si>
    <t>Justinview, NC 67144</t>
  </si>
  <si>
    <t>93785 Kyle Village Apt. 228</t>
  </si>
  <si>
    <t>Lake Michaelshire, CA 11340</t>
  </si>
  <si>
    <t>582 Luna Terrace Apt. 395</t>
  </si>
  <si>
    <t>Cookmouth, MI 30690</t>
  </si>
  <si>
    <t>484 Garcia Ridge</t>
  </si>
  <si>
    <t>New Brianchester, CT 08067</t>
  </si>
  <si>
    <t>610 Brandon Burg Suite 544</t>
  </si>
  <si>
    <t>South Richardstad, AZ 56522</t>
  </si>
  <si>
    <t>8566 Ana Islands Apt. 193</t>
  </si>
  <si>
    <t>Hollowayview, NE 17467</t>
  </si>
  <si>
    <t>5894 Kaiser Isle Apt. 500</t>
  </si>
  <si>
    <t>East Ericchester, CA 79745</t>
  </si>
  <si>
    <t>02668 Mccann Plain Apt. 193</t>
  </si>
  <si>
    <t>Nicholaschester, MI 46176</t>
  </si>
  <si>
    <t>012 Dawn Club Apt. 201</t>
  </si>
  <si>
    <t>Melissaport, UT 67478</t>
  </si>
  <si>
    <t>78587 Jerry Track Suite 296</t>
  </si>
  <si>
    <t>South Crystalmouth, OR 38112</t>
  </si>
  <si>
    <t>97700 Wheeler Hollow Suite 736</t>
  </si>
  <si>
    <t>West Raymondborough, WI 48863</t>
  </si>
  <si>
    <t>014 Joseph Lodge</t>
  </si>
  <si>
    <t>Davistown, VA 22797</t>
  </si>
  <si>
    <t>3931 Day Green</t>
  </si>
  <si>
    <t>Andersonside, TN 69753</t>
  </si>
  <si>
    <t>2332 Brown Track Suite 105</t>
  </si>
  <si>
    <t>Andersonfurt, AR 14327</t>
  </si>
  <si>
    <t>USS Pena</t>
  </si>
  <si>
    <t>FPO AP 55139</t>
  </si>
  <si>
    <t>52244 Evans Island</t>
  </si>
  <si>
    <t>North Darren, MT 46565</t>
  </si>
  <si>
    <t>159 Cheyenne Islands</t>
  </si>
  <si>
    <t>Allisonburgh, OH 72828</t>
  </si>
  <si>
    <t>82590 Johnny Islands Suite 759</t>
  </si>
  <si>
    <t>Russellshire, MA 14479</t>
  </si>
  <si>
    <t>76211 Susan Dam Suite 322</t>
  </si>
  <si>
    <t>West Scott, KY 40705</t>
  </si>
  <si>
    <t>447 Molly Common</t>
  </si>
  <si>
    <t>Wallaceburgh, GA 29967</t>
  </si>
  <si>
    <t>054 Riggs Expressway Apt. 791</t>
  </si>
  <si>
    <t>South Darrell, WY 73407</t>
  </si>
  <si>
    <t>2068 Emily Extensions Apt. 076</t>
  </si>
  <si>
    <t>South April, WV 51401</t>
  </si>
  <si>
    <t>6404 Davidson Union Suite 367</t>
  </si>
  <si>
    <t>Port Donald, CA 82426</t>
  </si>
  <si>
    <t>2398 Hunter Extension</t>
  </si>
  <si>
    <t>Dennishaven, MT 46651</t>
  </si>
  <si>
    <t>710 Thomas Key</t>
  </si>
  <si>
    <t>Danielfurt, AZ 93008</t>
  </si>
  <si>
    <t>498 Darlene Lights Suite 142</t>
  </si>
  <si>
    <t>Joshuatown, ID 67336</t>
  </si>
  <si>
    <t>1724 Sparks Cape Suite 634</t>
  </si>
  <si>
    <t>Wallaceshire, RI 24228</t>
  </si>
  <si>
    <t>4797 Duran Freeway</t>
  </si>
  <si>
    <t>North Brittanyfort, WI 98161</t>
  </si>
  <si>
    <t>9621 Miller Lane Apt. 296</t>
  </si>
  <si>
    <t>North Janetside, CA 72446</t>
  </si>
  <si>
    <t>988 Jeremy Extension Suite 068</t>
  </si>
  <si>
    <t>Aliview, VA 25007</t>
  </si>
  <si>
    <t>7876 Flowers Oval</t>
  </si>
  <si>
    <t>Wintersfort, OR 07984</t>
  </si>
  <si>
    <t>3598 Pugh Club Suite 282</t>
  </si>
  <si>
    <t>Cruzborough, OR 72427</t>
  </si>
  <si>
    <t>57554 Stewart Fords</t>
  </si>
  <si>
    <t>New Yvetteburgh, MT 19993</t>
  </si>
  <si>
    <t>6751 Harris Rest Apt. 002</t>
  </si>
  <si>
    <t>Hannahberg, VT 75843</t>
  </si>
  <si>
    <t>6411 Sloan Tunnel</t>
  </si>
  <si>
    <t>Mitchellborough, MN 60312</t>
  </si>
  <si>
    <t>PSC 2382, Box 9501</t>
  </si>
  <si>
    <t>APO AE 40008</t>
  </si>
  <si>
    <t>9129 Hughes Land</t>
  </si>
  <si>
    <t>Davisberg, LA 20503</t>
  </si>
  <si>
    <t>990 Sandoval Junctions Apt. 327</t>
  </si>
  <si>
    <t>North Samuel, NY 97805</t>
  </si>
  <si>
    <t>735 Sandra Stream</t>
  </si>
  <si>
    <t>New Danachester, LA 57270</t>
  </si>
  <si>
    <t>55096 Tran Shore</t>
  </si>
  <si>
    <t>Crawfordhaven, NJ 56245</t>
  </si>
  <si>
    <t>981 Patel Estates Apt. 214</t>
  </si>
  <si>
    <t>Kennedytown, PA 83344</t>
  </si>
  <si>
    <t>85895 Thomas Camp Suite 743</t>
  </si>
  <si>
    <t>Nunezville, MS 39535</t>
  </si>
  <si>
    <t>79230 Pena Drive</t>
  </si>
  <si>
    <t>Gregorymouth, MT 58983</t>
  </si>
  <si>
    <t>759 Michael Pine Apt. 666</t>
  </si>
  <si>
    <t>Ramosside, MI 23466</t>
  </si>
  <si>
    <t>PSC 2974, Box 1225</t>
  </si>
  <si>
    <t>APO AA 48567</t>
  </si>
  <si>
    <t>601 Dean Gateway Apt. 398</t>
  </si>
  <si>
    <t>Jonesside, AL 43880</t>
  </si>
  <si>
    <t>689 Stokes Springs Suite 956</t>
  </si>
  <si>
    <t>Marymouth, AZ 16598</t>
  </si>
  <si>
    <t>8595 Norris Curve Apt. 714</t>
  </si>
  <si>
    <t>Lake Jonton, NJ 65212</t>
  </si>
  <si>
    <t>8945 Martinez Plaza Suite 737</t>
  </si>
  <si>
    <t>Turnerborough, WY 78781</t>
  </si>
  <si>
    <t>8810 Justin Cove Apt. 411</t>
  </si>
  <si>
    <t>Harrismouth, MT 38811</t>
  </si>
  <si>
    <t>89456 Karen Club Apt. 594</t>
  </si>
  <si>
    <t>Lake George, MN 05474</t>
  </si>
  <si>
    <t>USNS Thomas</t>
  </si>
  <si>
    <t>FPO AA 82012</t>
  </si>
  <si>
    <t>84763 Mary Shoals Apt. 080</t>
  </si>
  <si>
    <t>West Sandy, MI 02447</t>
  </si>
  <si>
    <t>5044 Robinson Plains Apt. 930</t>
  </si>
  <si>
    <t>North Davidhaven, MD 41736</t>
  </si>
  <si>
    <t>USS Bennett</t>
  </si>
  <si>
    <t>FPO AE 85887</t>
  </si>
  <si>
    <t>51689 Jeffrey Mills</t>
  </si>
  <si>
    <t>Markberg, NH 17332</t>
  </si>
  <si>
    <t>70331 Baldwin Rue Suite 625</t>
  </si>
  <si>
    <t>East Erinton, WA 60808</t>
  </si>
  <si>
    <t>290 Sullivan Isle Apt. 216</t>
  </si>
  <si>
    <t>East Carlstad, KY 66470</t>
  </si>
  <si>
    <t>USNS Long</t>
  </si>
  <si>
    <t>FPO AP 20723</t>
  </si>
  <si>
    <t>84828 Bennett Locks Suite 799</t>
  </si>
  <si>
    <t>Payneshire, CA 91139</t>
  </si>
  <si>
    <t>2821 Jones Fords</t>
  </si>
  <si>
    <t>Fletcherport, NC 27881</t>
  </si>
  <si>
    <t>USNV Harris</t>
  </si>
  <si>
    <t>FPO AA 85941</t>
  </si>
  <si>
    <t>759 Tanner Stravenue</t>
  </si>
  <si>
    <t>Emilymouth, NY 89152</t>
  </si>
  <si>
    <t>3641 Mcguire Greens</t>
  </si>
  <si>
    <t>West Bryanshire, OR 03859</t>
  </si>
  <si>
    <t>861 Wood Roads</t>
  </si>
  <si>
    <t>West Carol, HI 31045</t>
  </si>
  <si>
    <t>81726 Barbara Glens</t>
  </si>
  <si>
    <t>Johnstad, SC 81112</t>
  </si>
  <si>
    <t>31227 Matthew Locks</t>
  </si>
  <si>
    <t>Hawkinsborough, AK 01941</t>
  </si>
  <si>
    <t>86588 Walton Prairie</t>
  </si>
  <si>
    <t>Port Aaron, WY 20998</t>
  </si>
  <si>
    <t>942 Bethany Haven</t>
  </si>
  <si>
    <t>Emilymouth, MI 66071</t>
  </si>
  <si>
    <t>867 Jennifer Summit</t>
  </si>
  <si>
    <t>Lake Taylorchester, TX 53504</t>
  </si>
  <si>
    <t>3649 Judy Drives</t>
  </si>
  <si>
    <t>West Michael, IN 38589</t>
  </si>
  <si>
    <t>934 Bill Crescent Apt. 681</t>
  </si>
  <si>
    <t>Lake Amy, MI 81965</t>
  </si>
  <si>
    <t>6506 Elizabeth Inlet Apt. 619</t>
  </si>
  <si>
    <t>Justinville, TN 90831</t>
  </si>
  <si>
    <t>PSC 0642, Box 7034</t>
  </si>
  <si>
    <t>APO AP 64986</t>
  </si>
  <si>
    <t>5892 Quinn Row Apt. 713</t>
  </si>
  <si>
    <t>Stephaniefurt, HI 46691</t>
  </si>
  <si>
    <t>3988 Curry Pine</t>
  </si>
  <si>
    <t>New Adrienne, DC 47900</t>
  </si>
  <si>
    <t>Unit 3691 Box 5270</t>
  </si>
  <si>
    <t>DPO AE 92006</t>
  </si>
  <si>
    <t>PSC 8141, Box 0128</t>
  </si>
  <si>
    <t>APO AA 72696</t>
  </si>
  <si>
    <t>984 Morrison Freeway Apt. 540</t>
  </si>
  <si>
    <t>Tarabury, HI 77832</t>
  </si>
  <si>
    <t>9174 Gonzalez Greens Suite 525</t>
  </si>
  <si>
    <t>West Joshua, NE 21257</t>
  </si>
  <si>
    <t>460 Young Flat Suite 937</t>
  </si>
  <si>
    <t>Kevinhaven, MS 58038</t>
  </si>
  <si>
    <t>USNV Mitchell</t>
  </si>
  <si>
    <t>FPO AE 81470</t>
  </si>
  <si>
    <t>481 Zhang Curve Suite 506</t>
  </si>
  <si>
    <t>Bradfordville, CO 33333</t>
  </si>
  <si>
    <t>33461 John Run</t>
  </si>
  <si>
    <t>Port Jasonville, MN 59759</t>
  </si>
  <si>
    <t>7756 Ward Lodge Apt. 412</t>
  </si>
  <si>
    <t>Gomezchester, MN 73422</t>
  </si>
  <si>
    <t>71339 Hill Crescent</t>
  </si>
  <si>
    <t>Carterfurt, CT 69883</t>
  </si>
  <si>
    <t>997 Moore Pines Apt. 451</t>
  </si>
  <si>
    <t>East George, MA 42538</t>
  </si>
  <si>
    <t>PSC 0599, Box 7444</t>
  </si>
  <si>
    <t>APO AA 01098</t>
  </si>
  <si>
    <t>7537 Megan Roads</t>
  </si>
  <si>
    <t>New Nicoleburgh, IL 63654</t>
  </si>
  <si>
    <t>1666 Brown Summit</t>
  </si>
  <si>
    <t>West Katiechester, MA 06726</t>
  </si>
  <si>
    <t>Unit 0820 Box 1323</t>
  </si>
  <si>
    <t>DPO AE 49310</t>
  </si>
  <si>
    <t>65281 Ramos Key</t>
  </si>
  <si>
    <t>New Michael, NJ 02839</t>
  </si>
  <si>
    <t>Unit 7881 Box 6026</t>
  </si>
  <si>
    <t>DPO AE 71881</t>
  </si>
  <si>
    <t>USNV Baxter</t>
  </si>
  <si>
    <t>FPO AP 53662</t>
  </si>
  <si>
    <t>873 Burns Course</t>
  </si>
  <si>
    <t>North Martha, CA 77239</t>
  </si>
  <si>
    <t>034 Ross Avenue Apt. 368</t>
  </si>
  <si>
    <t>Harrisshire, FL 79161</t>
  </si>
  <si>
    <t>1805 Weaver Lights Apt. 287</t>
  </si>
  <si>
    <t>South Donaldberg, MD 25533</t>
  </si>
  <si>
    <t>792 Mark Branch</t>
  </si>
  <si>
    <t>Lake Megan, TN 49005</t>
  </si>
  <si>
    <t>315 Murphy Throughway Suite 958</t>
  </si>
  <si>
    <t>Davidhaven, MS 76101</t>
  </si>
  <si>
    <t>934 Madison Plaza Suite 376</t>
  </si>
  <si>
    <t>West Chelsea, ME 94863</t>
  </si>
  <si>
    <t>93923 Green Circles Apt. 402</t>
  </si>
  <si>
    <t>South Robertview, LA 67372</t>
  </si>
  <si>
    <t>8614 William Mount</t>
  </si>
  <si>
    <t>Thomasside, SC 65780</t>
  </si>
  <si>
    <t>043 Edward Branch</t>
  </si>
  <si>
    <t>Stevenchester, KY 43251</t>
  </si>
  <si>
    <t>33260 Hall Harbors Apt. 756</t>
  </si>
  <si>
    <t>South Robertchester, UT 71977</t>
  </si>
  <si>
    <t>473 Brian View</t>
  </si>
  <si>
    <t>Port Matthewhaven, ID 59381</t>
  </si>
  <si>
    <t>29136 Sandra Shores Apt. 521</t>
  </si>
  <si>
    <t>New Destiny, ME 06072</t>
  </si>
  <si>
    <t>29600 Gina Union</t>
  </si>
  <si>
    <t>North Glenn, AR 50568</t>
  </si>
  <si>
    <t>2391 Salazar Viaduct Apt. 833</t>
  </si>
  <si>
    <t>Johnsonfort, SC 61613</t>
  </si>
  <si>
    <t>75507 Brandon Canyon Apt. 953</t>
  </si>
  <si>
    <t>Alexanderville, AZ 32311</t>
  </si>
  <si>
    <t>PSC 4093, Box 6849</t>
  </si>
  <si>
    <t>APO AE 18923</t>
  </si>
  <si>
    <t>582 Diaz Brooks</t>
  </si>
  <si>
    <t>Maryburgh, PA 77039</t>
  </si>
  <si>
    <t>0376 Roberson Causeway Apt. 606</t>
  </si>
  <si>
    <t>South Patrickfort, AL 11860</t>
  </si>
  <si>
    <t>36069 Arnold Keys</t>
  </si>
  <si>
    <t>Austinchester, PA 25477</t>
  </si>
  <si>
    <t>2255 Cook Prairie Suite 051</t>
  </si>
  <si>
    <t>Toddville, PA 79254</t>
  </si>
  <si>
    <t>2582 Avila Drive Suite 393</t>
  </si>
  <si>
    <t>Andersonside, ID 84250</t>
  </si>
  <si>
    <t>2608 Bailey Inlet</t>
  </si>
  <si>
    <t>Lake Vanessaburgh, MD 54189</t>
  </si>
  <si>
    <t>7137 Samantha Parkways Apt. 250</t>
  </si>
  <si>
    <t>Katherineside, PA 47128</t>
  </si>
  <si>
    <t>65791 Monica Key Apt. 011</t>
  </si>
  <si>
    <t>Stewartfort, CO 73538</t>
  </si>
  <si>
    <t>935 Gay Island</t>
  </si>
  <si>
    <t>Stevenfort, VA 48447</t>
  </si>
  <si>
    <t>USNV Rodriguez</t>
  </si>
  <si>
    <t>FPO AE 39086</t>
  </si>
  <si>
    <t>79681 Carlos Squares</t>
  </si>
  <si>
    <t>Sheriton, ME 18376</t>
  </si>
  <si>
    <t>Unit 9233 Box 6122</t>
  </si>
  <si>
    <t>DPO AE 03270</t>
  </si>
  <si>
    <t>46142 Adrian Greens Suite 747</t>
  </si>
  <si>
    <t>West Anthony, CT 82337</t>
  </si>
  <si>
    <t>33477 Michelle Shore</t>
  </si>
  <si>
    <t>Port Lisa, SD 02735</t>
  </si>
  <si>
    <t>6319 Jackson Rapid Apt. 846</t>
  </si>
  <si>
    <t>Jimenezview, PA 17052</t>
  </si>
  <si>
    <t>374 Katherine Trace</t>
  </si>
  <si>
    <t>Howardfurt, IN 80309</t>
  </si>
  <si>
    <t>8327 Prince Trace Suite 786</t>
  </si>
  <si>
    <t>Lawsonshire, AL 11143</t>
  </si>
  <si>
    <t>1331 Heather Greens Suite 228</t>
  </si>
  <si>
    <t>South Billyborough, ME 90060</t>
  </si>
  <si>
    <t>10350 Elizabeth Garden Suite 648</t>
  </si>
  <si>
    <t>Williamstown, OK 35170</t>
  </si>
  <si>
    <t>824 Sheena Park</t>
  </si>
  <si>
    <t>West Gregory, MI 57149</t>
  </si>
  <si>
    <t>USS Chen</t>
  </si>
  <si>
    <t>FPO AP 08066</t>
  </si>
  <si>
    <t>Unit 0244 Box 6835</t>
  </si>
  <si>
    <t>DPO AP 53958</t>
  </si>
  <si>
    <t>2483 Robert Orchard Suite 653</t>
  </si>
  <si>
    <t>West Carlatown, MD 34618</t>
  </si>
  <si>
    <t>46935 Clark Trail Suite 378</t>
  </si>
  <si>
    <t>New David, WI 42059</t>
  </si>
  <si>
    <t>1600 Patterson Estates Apt. 998</t>
  </si>
  <si>
    <t>Robinsonmouth, AK 84076</t>
  </si>
  <si>
    <t>843 Justin Prairie</t>
  </si>
  <si>
    <t>Sarahfurt, NM 90086</t>
  </si>
  <si>
    <t>6057 Amber Avenue Suite 563</t>
  </si>
  <si>
    <t>Weisschester, IN 46578</t>
  </si>
  <si>
    <t>5318 William Mall</t>
  </si>
  <si>
    <t>North Nancymouth, PA 81446</t>
  </si>
  <si>
    <t>75793 Chang Vista Suite 320</t>
  </si>
  <si>
    <t>Hallmouth, WV 23227</t>
  </si>
  <si>
    <t>1851 Williams Course Apt. 335</t>
  </si>
  <si>
    <t>Bethhaven, NV 48747</t>
  </si>
  <si>
    <t>01206 Ashley Drive</t>
  </si>
  <si>
    <t>Hallborough, ID 86753</t>
  </si>
  <si>
    <t>6262 Lin Gateway</t>
  </si>
  <si>
    <t>South Kennethmouth, NH 45082</t>
  </si>
  <si>
    <t>04917 Jeremy Hollow</t>
  </si>
  <si>
    <t>North Brianside, TN 11296</t>
  </si>
  <si>
    <t>231 Lopez Keys</t>
  </si>
  <si>
    <t>New Kevin, ID 66291</t>
  </si>
  <si>
    <t>52015 Aaron Forges Apt. 213</t>
  </si>
  <si>
    <t>North Keithburgh, DE 20507</t>
  </si>
  <si>
    <t>USCGC Burns</t>
  </si>
  <si>
    <t>FPO AE 90958</t>
  </si>
  <si>
    <t>412 Lawrence Fields Apt. 637</t>
  </si>
  <si>
    <t>Holmesfurt, DC 06455</t>
  </si>
  <si>
    <t>303 Smith Mews Suite 596</t>
  </si>
  <si>
    <t>Deborahstad, SD 76570</t>
  </si>
  <si>
    <t>45500 Terrell Square</t>
  </si>
  <si>
    <t>Cherylville, IL 18091</t>
  </si>
  <si>
    <t>Unit 8832 Box 1563</t>
  </si>
  <si>
    <t>DPO AE 70428</t>
  </si>
  <si>
    <t>57887 Jones Causeway Apt. 740</t>
  </si>
  <si>
    <t>Hillbury, MS 32040</t>
  </si>
  <si>
    <t>7154 Branch Knoll Suite 663</t>
  </si>
  <si>
    <t>Stephanieville, CT 10198</t>
  </si>
  <si>
    <t>017 Timothy Prairie Suite 755</t>
  </si>
  <si>
    <t>Myersburgh, IN 55629</t>
  </si>
  <si>
    <t>Unit 4371 Box 9582</t>
  </si>
  <si>
    <t>DPO AE 31412</t>
  </si>
  <si>
    <t>0220 Mackenzie Radial</t>
  </si>
  <si>
    <t>Meganberg, NJ 58229</t>
  </si>
  <si>
    <t>6421 Larry Ridges Apt. 359</t>
  </si>
  <si>
    <t>Kingfort, NM 32784</t>
  </si>
  <si>
    <t>438 Sanders Underpass</t>
  </si>
  <si>
    <t>Natashaborough, ND 24253</t>
  </si>
  <si>
    <t>PSC 0509, Box 8732</t>
  </si>
  <si>
    <t>APO AA 84760</t>
  </si>
  <si>
    <t>6886 Julia Stravenue</t>
  </si>
  <si>
    <t>Toddville, NY 54513</t>
  </si>
  <si>
    <t>3694 Smith Corners</t>
  </si>
  <si>
    <t>Victoriaburgh, AK 15854</t>
  </si>
  <si>
    <t>4968 Joseph Brook</t>
  </si>
  <si>
    <t>North Jill, CT 51779</t>
  </si>
  <si>
    <t>66628 Ryan Light</t>
  </si>
  <si>
    <t>Nicholsonburgh, IN 10586</t>
  </si>
  <si>
    <t>3785 Lonnie Crossing</t>
  </si>
  <si>
    <t>Jackfurt, MD 26123</t>
  </si>
  <si>
    <t>3114 Moreno Junctions Suite 827</t>
  </si>
  <si>
    <t>Chambersshire, IA 19164</t>
  </si>
  <si>
    <t>33356 Joseph Dam</t>
  </si>
  <si>
    <t>Bakertown, KY 98201</t>
  </si>
  <si>
    <t>USNV Pittman</t>
  </si>
  <si>
    <t>FPO AP 24582</t>
  </si>
  <si>
    <t>912 Adam Valley</t>
  </si>
  <si>
    <t>Harrisshire, SC 43723</t>
  </si>
  <si>
    <t>775 John Land Suite 287</t>
  </si>
  <si>
    <t>Port Courtneystad, NC 24405</t>
  </si>
  <si>
    <t>25728 Jill Viaduct</t>
  </si>
  <si>
    <t>West Tammy, KS 11778</t>
  </si>
  <si>
    <t>24056 Barbara Plain</t>
  </si>
  <si>
    <t>Arroyomouth, AL 60112</t>
  </si>
  <si>
    <t>4426 Diana Knolls Apt. 139</t>
  </si>
  <si>
    <t>Port Kyliefort, KY 56986</t>
  </si>
  <si>
    <t>Unit 5621 Box 6773</t>
  </si>
  <si>
    <t>DPO AA 55533</t>
  </si>
  <si>
    <t>6751 Wade Viaduct</t>
  </si>
  <si>
    <t>Angelaburgh, DE 96115</t>
  </si>
  <si>
    <t>86215 Timothy Roads</t>
  </si>
  <si>
    <t>Haroldmouth, NY 77331</t>
  </si>
  <si>
    <t>61741 Justin Plaza Suite 419</t>
  </si>
  <si>
    <t>Lake Eric, TN 76430</t>
  </si>
  <si>
    <t>970 Fernandez Forks</t>
  </si>
  <si>
    <t>North Brettstad, AZ 80743</t>
  </si>
  <si>
    <t>07608 Gonzalez Prairie</t>
  </si>
  <si>
    <t>Port Jeffshire, OR 93180</t>
  </si>
  <si>
    <t>702 Thomas Ferry Suite 395</t>
  </si>
  <si>
    <t>New Melindashire, AL 96234</t>
  </si>
  <si>
    <t>55277 Amanda Locks</t>
  </si>
  <si>
    <t>Timothyport, FL 89676</t>
  </si>
  <si>
    <t>1652 Linda Garden</t>
  </si>
  <si>
    <t>Nunezberg, VT 47163</t>
  </si>
  <si>
    <t>26644 Joseph Parkway</t>
  </si>
  <si>
    <t>Toddfurt, AR 57271</t>
  </si>
  <si>
    <t>70821 Michael Fords</t>
  </si>
  <si>
    <t>South Kim, ME 96679</t>
  </si>
  <si>
    <t>81848 Kimberly Port Apt. 349</t>
  </si>
  <si>
    <t>Ashleybury, NH 55674</t>
  </si>
  <si>
    <t>681 Kelley Flat Suite 709</t>
  </si>
  <si>
    <t>Ryanstad, MD 29660</t>
  </si>
  <si>
    <t>42867 Russell Branch Apt. 992</t>
  </si>
  <si>
    <t>East Natalie, AR 50461</t>
  </si>
  <si>
    <t>426 Levi Crossing</t>
  </si>
  <si>
    <t>Reynoldsshire, HI 75434</t>
  </si>
  <si>
    <t>3576 Tyler Ferry</t>
  </si>
  <si>
    <t>East Madison, WV 32163</t>
  </si>
  <si>
    <t>724 Stafford Freeway Apt. 283</t>
  </si>
  <si>
    <t>East Lori, ID 90525</t>
  </si>
  <si>
    <t>Unit 1373 Box 1647</t>
  </si>
  <si>
    <t>DPO AA 67121</t>
  </si>
  <si>
    <t>25179 Christopher Estate</t>
  </si>
  <si>
    <t>Lake Stephanieberg, TX 65281</t>
  </si>
  <si>
    <t>1209 Holt Ramp</t>
  </si>
  <si>
    <t>North Kylieview, MA 42051</t>
  </si>
  <si>
    <t>62327 Prince Gardens Suite 933</t>
  </si>
  <si>
    <t>South Kenneth, ND 62743</t>
  </si>
  <si>
    <t>41929 Jonathan Wells</t>
  </si>
  <si>
    <t>Port Kathrynburgh, CO 95375</t>
  </si>
  <si>
    <t>872 Michael Highway Suite 088</t>
  </si>
  <si>
    <t>Maryfort, KS 25623</t>
  </si>
  <si>
    <t>68946 Bowen Canyon Apt. 461</t>
  </si>
  <si>
    <t>Whiteton, SD 68493</t>
  </si>
  <si>
    <t>2030 Contreras Port Apt. 484</t>
  </si>
  <si>
    <t>Lake Daniel, WI 71679</t>
  </si>
  <si>
    <t>541 Lloyd Manor Apt. 744</t>
  </si>
  <si>
    <t>Jamiemouth, TN 85204</t>
  </si>
  <si>
    <t>USS Orr</t>
  </si>
  <si>
    <t>FPO AE 41435</t>
  </si>
  <si>
    <t>727 Graves Tunnel Suite 479</t>
  </si>
  <si>
    <t>Ronaldhaven, ND 58227</t>
  </si>
  <si>
    <t>895 Karen Common Apt. 531</t>
  </si>
  <si>
    <t>East Jennifermouth, RI 47216</t>
  </si>
  <si>
    <t>526 Alejandra Islands</t>
  </si>
  <si>
    <t>Lisabury, AL 25008</t>
  </si>
  <si>
    <t>Unit 5521 Box 2218</t>
  </si>
  <si>
    <t>DPO AA 79203</t>
  </si>
  <si>
    <t>49691 Brown Mountains Apt. 230</t>
  </si>
  <si>
    <t>Markburgh, OR 24819</t>
  </si>
  <si>
    <t>11915 Powers Junctions Suite 599</t>
  </si>
  <si>
    <t>Cunninghamville, MA 68369</t>
  </si>
  <si>
    <t>1863 John Square</t>
  </si>
  <si>
    <t>West Juanchester, MA 75712</t>
  </si>
  <si>
    <t>84813 Mccall Cove Suite 798</t>
  </si>
  <si>
    <t>North Connor, PA 01607</t>
  </si>
  <si>
    <t>09552 Davis Port</t>
  </si>
  <si>
    <t>New Georgehaven, OR 92575</t>
  </si>
  <si>
    <t>65979 Munoz Villages</t>
  </si>
  <si>
    <t>North Kevinmouth, ME 41013</t>
  </si>
  <si>
    <t>Unit 6361 Box 3553</t>
  </si>
  <si>
    <t>DPO AA 83473</t>
  </si>
  <si>
    <t>28449 Dillon Lakes</t>
  </si>
  <si>
    <t>Lake Masonton, VA 50050</t>
  </si>
  <si>
    <t>4570 Sanchez Mountains</t>
  </si>
  <si>
    <t>South Tonyview, TN 01625</t>
  </si>
  <si>
    <t>2121 Cynthia Fords Apt. 340</t>
  </si>
  <si>
    <t>New Kevin, MT 57216</t>
  </si>
  <si>
    <t>18514 Tiffany Hollow</t>
  </si>
  <si>
    <t>Cunninghamhaven, IL 91559</t>
  </si>
  <si>
    <t>9595 Sara Well Apt. 868</t>
  </si>
  <si>
    <t>Bonnieton, IN 29272</t>
  </si>
  <si>
    <t>941 Kane Plains Suite 722</t>
  </si>
  <si>
    <t>Castillochester, VA 18104</t>
  </si>
  <si>
    <t>413 Cameron Turnpike Suite 778</t>
  </si>
  <si>
    <t>Leonardhaven, MD 33329</t>
  </si>
  <si>
    <t>2425 Stacey Corner Apt. 874</t>
  </si>
  <si>
    <t>East Deborahberg, VA 02728</t>
  </si>
  <si>
    <t>08300 Derek Viaduct</t>
  </si>
  <si>
    <t>Berryburgh, UT 08992</t>
  </si>
  <si>
    <t>4705 Mitchell Locks</t>
  </si>
  <si>
    <t>East Timothyport, SD 61758</t>
  </si>
  <si>
    <t>07976 Dylan Estate</t>
  </si>
  <si>
    <t>Josephfort, NH 62041</t>
  </si>
  <si>
    <t>8440 Patel Run Suite 882</t>
  </si>
  <si>
    <t>Bradleyhaven, TN 43272</t>
  </si>
  <si>
    <t>2412 Ryan Key Apt. 579</t>
  </si>
  <si>
    <t>Alyssachester, MS 41229</t>
  </si>
  <si>
    <t>82791 Eric Rest</t>
  </si>
  <si>
    <t>Pruittshire, WY 52134</t>
  </si>
  <si>
    <t>8474 Brent Drive Apt. 460</t>
  </si>
  <si>
    <t>South Joshua, AZ 97017</t>
  </si>
  <si>
    <t>1848 Christopher Lakes</t>
  </si>
  <si>
    <t>Delgadoberg, ME 88505</t>
  </si>
  <si>
    <t>373 Wong Keys Suite 538</t>
  </si>
  <si>
    <t>Russellfort, CT 29974</t>
  </si>
  <si>
    <t>0620 Chase Branch Apt. 262</t>
  </si>
  <si>
    <t>Millermouth, LA 57396</t>
  </si>
  <si>
    <t>0618 Kelly Place</t>
  </si>
  <si>
    <t>Diazstad, DC 54947</t>
  </si>
  <si>
    <t>6295 Eileen Plains</t>
  </si>
  <si>
    <t>North Evan, MA 82706</t>
  </si>
  <si>
    <t>1016 Michelle Ways</t>
  </si>
  <si>
    <t>North Charlesstad, WI 56274</t>
  </si>
  <si>
    <t>764 Bishop Circle</t>
  </si>
  <si>
    <t>West Staceytown, NC 63710</t>
  </si>
  <si>
    <t>920 Antonio Brook</t>
  </si>
  <si>
    <t>Wongmouth, ME 61751</t>
  </si>
  <si>
    <t>68722 Jason Ridge</t>
  </si>
  <si>
    <t>Lake Jennifer, OK 64014</t>
  </si>
  <si>
    <t>845 Jones Trace</t>
  </si>
  <si>
    <t>Melanieside, CO 51766</t>
  </si>
  <si>
    <t>017 Nelson Manor</t>
  </si>
  <si>
    <t>Benderhaven, WV 26065</t>
  </si>
  <si>
    <t>53506 Thompson Mill</t>
  </si>
  <si>
    <t>Scottstad, CT 12963</t>
  </si>
  <si>
    <t>150 Fritz Estates</t>
  </si>
  <si>
    <t>South Jonland, WY 74531</t>
  </si>
  <si>
    <t>Unit 1879 Box 6782</t>
  </si>
  <si>
    <t>DPO AA 79509</t>
  </si>
  <si>
    <t>6715 Robin Meadows Suite 868</t>
  </si>
  <si>
    <t>New Susanmouth, VA 86659</t>
  </si>
  <si>
    <t>265 Watson Gardens Suite 881</t>
  </si>
  <si>
    <t>Port Michaelland, CO 49861</t>
  </si>
  <si>
    <t>119 Michelle Prairie Suite 501</t>
  </si>
  <si>
    <t>Port Joshuaview, LA 40189</t>
  </si>
  <si>
    <t>34304 Parks Garden</t>
  </si>
  <si>
    <t>Navarrohaven, MI 88497</t>
  </si>
  <si>
    <t>1010 Miller Pass</t>
  </si>
  <si>
    <t>West Erikborough, AL 31422</t>
  </si>
  <si>
    <t>57674 Kimberly Skyway Apt. 462</t>
  </si>
  <si>
    <t>Mccartychester, ND 07447</t>
  </si>
  <si>
    <t>92849 Wagner Cliffs Suite 983</t>
  </si>
  <si>
    <t>Bryantfurt, ID 98475</t>
  </si>
  <si>
    <t>81586 John Isle Suite 677</t>
  </si>
  <si>
    <t>North Crystalmouth, NH 60030</t>
  </si>
  <si>
    <t>79939 Andrews Key Suite 807</t>
  </si>
  <si>
    <t>Helenfurt, MD 24951</t>
  </si>
  <si>
    <t>2670 Douglas Forks Suite 862</t>
  </si>
  <si>
    <t>Lake Elizabethville, MN 90441</t>
  </si>
  <si>
    <t>44157 Charles Crest Apt. 716</t>
  </si>
  <si>
    <t>Lake Malloryland, NJ 42721</t>
  </si>
  <si>
    <t>23629 Adam Roads Suite 909</t>
  </si>
  <si>
    <t>New Heatherberg, NM 84933</t>
  </si>
  <si>
    <t>621 Duane Drives</t>
  </si>
  <si>
    <t>Katherineview, LA 40978</t>
  </si>
  <si>
    <t>3330 Garcia Fords</t>
  </si>
  <si>
    <t>New Brandonton, FL 67785</t>
  </si>
  <si>
    <t>79994 Amy Station Suite 544</t>
  </si>
  <si>
    <t>Barrerafurt, GA 65472</t>
  </si>
  <si>
    <t>4918 Sparks Trail</t>
  </si>
  <si>
    <t>Danielberg, MI 19247</t>
  </si>
  <si>
    <t>99917 Peterson Mountain</t>
  </si>
  <si>
    <t>Castilloside, RI 16323</t>
  </si>
  <si>
    <t>88092 Wesley Pike</t>
  </si>
  <si>
    <t>East John, WA 56085</t>
  </si>
  <si>
    <t>56571 Clay Crescent</t>
  </si>
  <si>
    <t>South Sarah, MA 83868</t>
  </si>
  <si>
    <t>663 Garcia Junction</t>
  </si>
  <si>
    <t>Jasonview, NC 64377</t>
  </si>
  <si>
    <t>242 Johnson Courts Apt. 221</t>
  </si>
  <si>
    <t>Laurenmouth, IL 26126</t>
  </si>
  <si>
    <t>026 Joseph Freeway Suite 551</t>
  </si>
  <si>
    <t>Melissaview, MI 67052</t>
  </si>
  <si>
    <t>0450 Jennifer Branch Apt. 131</t>
  </si>
  <si>
    <t>Wallacemouth, SD 82246</t>
  </si>
  <si>
    <t>5924 Clark Spring</t>
  </si>
  <si>
    <t>North Jennifer, NM 82471</t>
  </si>
  <si>
    <t>PSC 6015, Box 3152</t>
  </si>
  <si>
    <t>APO AP 35240</t>
  </si>
  <si>
    <t>068 Matthew Shoal</t>
  </si>
  <si>
    <t>Jennifermouth, WI 06833</t>
  </si>
  <si>
    <t>6769 Torres Turnpike</t>
  </si>
  <si>
    <t>East Robin, WY 18246</t>
  </si>
  <si>
    <t>6049 Perez Circles</t>
  </si>
  <si>
    <t>Harrisonview, SD 65018</t>
  </si>
  <si>
    <t>6313 Brendan Manors Apt. 380</t>
  </si>
  <si>
    <t>Hesston, DC 40375</t>
  </si>
  <si>
    <t>3163 Chavez Pines</t>
  </si>
  <si>
    <t>North David, WV 14115</t>
  </si>
  <si>
    <t>00214 Coleman Trace</t>
  </si>
  <si>
    <t>East Christopher, MT 37052</t>
  </si>
  <si>
    <t>0140 Payne Views Suite 018</t>
  </si>
  <si>
    <t>Ortegaville, IL 12311</t>
  </si>
  <si>
    <t>35728 James Shores Apt. 959</t>
  </si>
  <si>
    <t>Wyatttown, NJ 86020</t>
  </si>
  <si>
    <t>59579 Mario Plain Suite 431</t>
  </si>
  <si>
    <t>South Rachael, DE 26573</t>
  </si>
  <si>
    <t>22588 Ashley Locks</t>
  </si>
  <si>
    <t>Romanmouth, FL 06137</t>
  </si>
  <si>
    <t>224 Julie Plains</t>
  </si>
  <si>
    <t>New Mary, GA 28161</t>
  </si>
  <si>
    <t>385 Chambers Squares</t>
  </si>
  <si>
    <t>Port Kimberly, WV 84230</t>
  </si>
  <si>
    <t>44383 Sheri Knoll</t>
  </si>
  <si>
    <t>South Dominic, OR 76218</t>
  </si>
  <si>
    <t>45058 Amber Place Apt. 287</t>
  </si>
  <si>
    <t>South Lisa, NC 44022</t>
  </si>
  <si>
    <t>216 Scott Underpass</t>
  </si>
  <si>
    <t>Port Davidbury, RI 99331</t>
  </si>
  <si>
    <t>64938 Victoria Street</t>
  </si>
  <si>
    <t>New Eric, TN 85141</t>
  </si>
  <si>
    <t>232 Nicholas Turnpike</t>
  </si>
  <si>
    <t>Port Peterport, LA 54262</t>
  </si>
  <si>
    <t>78338 Joshua Via</t>
  </si>
  <si>
    <t>Berrymouth, ND 67025</t>
  </si>
  <si>
    <t>46234 Clark Lakes Apt. 337</t>
  </si>
  <si>
    <t>Paulstad, IN 73575</t>
  </si>
  <si>
    <t>03724 Nancy Circle Suite 380</t>
  </si>
  <si>
    <t>West Sarah, MD 08066</t>
  </si>
  <si>
    <t>Unit 3623 Box 1170</t>
  </si>
  <si>
    <t>DPO AA 22261</t>
  </si>
  <si>
    <t>76360 Kenneth Mission Apt. 336</t>
  </si>
  <si>
    <t>Kennethville, NM 95016</t>
  </si>
  <si>
    <t>95647 Jacqueline Island Apt. 596</t>
  </si>
  <si>
    <t>New Shannon, FL 81850</t>
  </si>
  <si>
    <t>4231 Scott Point</t>
  </si>
  <si>
    <t>Terranceburgh, AR 62118</t>
  </si>
  <si>
    <t>98421 Jennifer Fords</t>
  </si>
  <si>
    <t>Allenfurt, IA 67848</t>
  </si>
  <si>
    <t>4475 Anita Extension</t>
  </si>
  <si>
    <t>North Jaymouth, MD 31846</t>
  </si>
  <si>
    <t>073 Terry Plaza</t>
  </si>
  <si>
    <t>Christopherville, SD 05895</t>
  </si>
  <si>
    <t>055 Daniel Haven Suite 116</t>
  </si>
  <si>
    <t>Alvarezshire, NH 78049</t>
  </si>
  <si>
    <t>3370 Danielle Ville Apt. 994</t>
  </si>
  <si>
    <t>Makaylaport, NE 31106</t>
  </si>
  <si>
    <t>074 Brittney Hollow</t>
  </si>
  <si>
    <t>Gardnerhaven, MO 21315</t>
  </si>
  <si>
    <t>26911 Lydia Mountain Apt. 020</t>
  </si>
  <si>
    <t>Adamberg, ID 59350</t>
  </si>
  <si>
    <t>480 Beth Island Apt. 335</t>
  </si>
  <si>
    <t>Phillipside, HI 21851</t>
  </si>
  <si>
    <t>027 Michael Place Apt. 773</t>
  </si>
  <si>
    <t>Warrenport, TN 53543</t>
  </si>
  <si>
    <t>81728 Martin Junction</t>
  </si>
  <si>
    <t>West Justin, FL 20388</t>
  </si>
  <si>
    <t>2803 Christina Loaf</t>
  </si>
  <si>
    <t>Hunterhaven, MN 04941</t>
  </si>
  <si>
    <t>365 Garrison Square</t>
  </si>
  <si>
    <t>Hunterfurt, NJ 65010</t>
  </si>
  <si>
    <t>074 Todd Creek</t>
  </si>
  <si>
    <t>Diazchester, OR 79622</t>
  </si>
  <si>
    <t>USS Randall</t>
  </si>
  <si>
    <t>FPO AE 34792</t>
  </si>
  <si>
    <t>548 Jeremy Shoals</t>
  </si>
  <si>
    <t>Robinsonville, WA 37058</t>
  </si>
  <si>
    <t>2543 Harrison Turnpike</t>
  </si>
  <si>
    <t>Maxwellberg, NC 72310</t>
  </si>
  <si>
    <t>52607 Reynolds Greens Apt. 219</t>
  </si>
  <si>
    <t>North Chloefort, AL 76860</t>
  </si>
  <si>
    <t>USCGC Ramirez</t>
  </si>
  <si>
    <t>FPO AP 30368</t>
  </si>
  <si>
    <t>9056 Gibson Tunnel</t>
  </si>
  <si>
    <t>New Jason, CT 83497</t>
  </si>
  <si>
    <t>USS Hall</t>
  </si>
  <si>
    <t>FPO AP 67506</t>
  </si>
  <si>
    <t>312 Eric Forks</t>
  </si>
  <si>
    <t>West Kristinberg, MT 57427</t>
  </si>
  <si>
    <t>005 Joel Groves Apt. 587</t>
  </si>
  <si>
    <t>Stephaniefort, MO 62444</t>
  </si>
  <si>
    <t>917 Molina Tunnel Suite 259</t>
  </si>
  <si>
    <t>South Brianbury, AR 15884</t>
  </si>
  <si>
    <t>189 Stafford Parks</t>
  </si>
  <si>
    <t>Stevenville, IL 85252</t>
  </si>
  <si>
    <t>4214 Phillips Plaza</t>
  </si>
  <si>
    <t>Lake Chelsea, CT 56575</t>
  </si>
  <si>
    <t>847 Michael Mountain Apt. 316</t>
  </si>
  <si>
    <t>Samuelton, TX 57937</t>
  </si>
  <si>
    <t>47859 Connie Mountains Apt. 322</t>
  </si>
  <si>
    <t>Lake Karenfurt, VA 70781</t>
  </si>
  <si>
    <t>43249 Brianna Manors</t>
  </si>
  <si>
    <t>Robertsview, MO 31127</t>
  </si>
  <si>
    <t>761 Madison Mill</t>
  </si>
  <si>
    <t>Brownmouth, LA 46767</t>
  </si>
  <si>
    <t>9329 Palmer Causeway</t>
  </si>
  <si>
    <t>Williamsside, AZ 27183</t>
  </si>
  <si>
    <t>39698 Wallace Knoll Apt. 092</t>
  </si>
  <si>
    <t>Lake Susanmouth, KS 35716</t>
  </si>
  <si>
    <t>199 Hawkins Radial</t>
  </si>
  <si>
    <t>New Eddie, MD 94457</t>
  </si>
  <si>
    <t>1799 Jordan River Suite 996</t>
  </si>
  <si>
    <t>Taramouth, VA 11216</t>
  </si>
  <si>
    <t>158 Jose Terrace</t>
  </si>
  <si>
    <t>Emmaland, OR 97366</t>
  </si>
  <si>
    <t>9590 Benjamin Roads Apt. 393</t>
  </si>
  <si>
    <t>North Andrebury, UT 52003</t>
  </si>
  <si>
    <t>70360 Reginald Lodge Suite 939</t>
  </si>
  <si>
    <t>South Robertport, LA 04251</t>
  </si>
  <si>
    <t>0723 Mason Club Suite 633</t>
  </si>
  <si>
    <t>Thomasfort, FL 35630</t>
  </si>
  <si>
    <t>2971 Mccarty Rapid</t>
  </si>
  <si>
    <t>East Jonathantown, MN 11208</t>
  </si>
  <si>
    <t>30942 Matthew Station Apt. 666</t>
  </si>
  <si>
    <t>Michaelton, AK 46841</t>
  </si>
  <si>
    <t>36492 James Streets</t>
  </si>
  <si>
    <t>West Seanbury, CT 64639</t>
  </si>
  <si>
    <t>Unit 7816 Box 5014</t>
  </si>
  <si>
    <t>DPO AE 18396</t>
  </si>
  <si>
    <t>1489 Carolyn Ville</t>
  </si>
  <si>
    <t>Millermouth, MA 14930</t>
  </si>
  <si>
    <t>88880 Melanie Extension Apt. 266</t>
  </si>
  <si>
    <t>Schmidthaven, ME 81003</t>
  </si>
  <si>
    <t>5319 Burns Lakes Suite 065</t>
  </si>
  <si>
    <t>West Jodiburgh, ID 30964</t>
  </si>
  <si>
    <t>813 Brian Route Apt. 754</t>
  </si>
  <si>
    <t>Teresaberg, MA 71928</t>
  </si>
  <si>
    <t>881 Jason Mall Apt. 056</t>
  </si>
  <si>
    <t>West Emily, KY 79746</t>
  </si>
  <si>
    <t>4865 Michael Tunnel</t>
  </si>
  <si>
    <t>New Jacobburgh, SD 35785</t>
  </si>
  <si>
    <t>94855 Bowman Crossing</t>
  </si>
  <si>
    <t>Lake Jennifer, MS 83387</t>
  </si>
  <si>
    <t>748 Ryan Underpass Suite 802</t>
  </si>
  <si>
    <t>Michaelhaven, TN 64094</t>
  </si>
  <si>
    <t>84403 Kimberly Mountain</t>
  </si>
  <si>
    <t>East Elizabethland, AR 27414</t>
  </si>
  <si>
    <t>76377 Timothy Springs Apt. 689</t>
  </si>
  <si>
    <t>Powellland, OR 60832</t>
  </si>
  <si>
    <t>5473 Rodriguez Street</t>
  </si>
  <si>
    <t>Hughesfurt, IL 38467</t>
  </si>
  <si>
    <t>3944 Cox Corners Apt. 040</t>
  </si>
  <si>
    <t>Lake James, MT 54354</t>
  </si>
  <si>
    <t>66543 Jones Camp</t>
  </si>
  <si>
    <t>Freemantown, NE 51251</t>
  </si>
  <si>
    <t>7613 Chandler Lane</t>
  </si>
  <si>
    <t>New Danielle, KY 07510</t>
  </si>
  <si>
    <t>880 Robert Field</t>
  </si>
  <si>
    <t>South Matthewmouth, WA 09840</t>
  </si>
  <si>
    <t>78344 David Shore</t>
  </si>
  <si>
    <t>West Danielfurt, WV 16128</t>
  </si>
  <si>
    <t>8394 Campbell Street Apt. 655</t>
  </si>
  <si>
    <t>Port Kennethmouth, NJ 94230</t>
  </si>
  <si>
    <t>424 Bolton Place Suite 715</t>
  </si>
  <si>
    <t>New Jeffrey, CT 30979</t>
  </si>
  <si>
    <t>4490 Norris Village Apt. 314</t>
  </si>
  <si>
    <t>Chelseatown, UT 92334</t>
  </si>
  <si>
    <t>4412 Nicole Parkway</t>
  </si>
  <si>
    <t>Loganview, ND 81495</t>
  </si>
  <si>
    <t>512 Michael Islands Suite 770</t>
  </si>
  <si>
    <t>West Shelly, SD 15500</t>
  </si>
  <si>
    <t>1742 Jacobs Skyway Apt. 258</t>
  </si>
  <si>
    <t>East Ryanmouth, MD 25822</t>
  </si>
  <si>
    <t>28075 Chen Corner Suite 342</t>
  </si>
  <si>
    <t>Huynhshire, MI 97511</t>
  </si>
  <si>
    <t>46418 Ross Hill</t>
  </si>
  <si>
    <t>South Drewville, FL 44561</t>
  </si>
  <si>
    <t>73797 Carl Cliffs Suite 975</t>
  </si>
  <si>
    <t>Tiffanyport, MS 65385</t>
  </si>
  <si>
    <t>8094 Werner Flat</t>
  </si>
  <si>
    <t>Tannerport, KY 24911</t>
  </si>
  <si>
    <t>442 Thompson Pass Suite 376</t>
  </si>
  <si>
    <t>Vincentland, OK 83814</t>
  </si>
  <si>
    <t>8543 Weber Isle</t>
  </si>
  <si>
    <t>Taylorport, NC 62556</t>
  </si>
  <si>
    <t>33624 Meza Ford</t>
  </si>
  <si>
    <t>Port Robert, SC 62738</t>
  </si>
  <si>
    <t>8585 Elizabeth Spring</t>
  </si>
  <si>
    <t>Ingramstad, NM 23693</t>
  </si>
  <si>
    <t>853 Lori Plaza Apt. 836</t>
  </si>
  <si>
    <t>Lake Kevin, NY 18351</t>
  </si>
  <si>
    <t>5880 Walter Fort Suite 429</t>
  </si>
  <si>
    <t>Johnstonchester, MO 33020</t>
  </si>
  <si>
    <t>Unit 7972 Box 1208</t>
  </si>
  <si>
    <t>DPO AA 91354</t>
  </si>
  <si>
    <t>3063 Tina Mews Suite 325</t>
  </si>
  <si>
    <t>Port Lisa, NE 21682</t>
  </si>
  <si>
    <t>2392 Perez Wall</t>
  </si>
  <si>
    <t>Chapmanborough, CO 29949</t>
  </si>
  <si>
    <t>70944 Thornton Gateway Suite 407</t>
  </si>
  <si>
    <t>Kleinberg, SD 74767</t>
  </si>
  <si>
    <t>476 Fletcher Curve</t>
  </si>
  <si>
    <t>New Kevin, GA 29019</t>
  </si>
  <si>
    <t>59349 Taylor Orchard</t>
  </si>
  <si>
    <t>North Steven, MN 42784</t>
  </si>
  <si>
    <t>196 Morse Corners Apt. 067</t>
  </si>
  <si>
    <t>Wrightburgh, IN 70821</t>
  </si>
  <si>
    <t>69114 Evans Key Apt. 646</t>
  </si>
  <si>
    <t>Arielborough, NE 09145</t>
  </si>
  <si>
    <t>Unit 0186 Box 8700</t>
  </si>
  <si>
    <t>DPO AP 03779</t>
  </si>
  <si>
    <t>773 Park Mission Apt. 256</t>
  </si>
  <si>
    <t>Angelahaven, WV 32610</t>
  </si>
  <si>
    <t>186 Adams Camp</t>
  </si>
  <si>
    <t>Lake William, MS 69338</t>
  </si>
  <si>
    <t>732 Levy Shore Apt. 209</t>
  </si>
  <si>
    <t>Zacharystad, DC 10570</t>
  </si>
  <si>
    <t>71102 Jaime Bypass</t>
  </si>
  <si>
    <t>Pattonshire, SC 55754</t>
  </si>
  <si>
    <t>31610 Anthony Estate Suite 129</t>
  </si>
  <si>
    <t>South Jerry, KS 35461</t>
  </si>
  <si>
    <t>65034 Joshua Valleys</t>
  </si>
  <si>
    <t>Aliciaside, MN 57912</t>
  </si>
  <si>
    <t>74334 Jonathan Stravenue Apt. 613</t>
  </si>
  <si>
    <t>Williamfort, NY 43901</t>
  </si>
  <si>
    <t>4637 Smith Center</t>
  </si>
  <si>
    <t>Davistown, AK 35185</t>
  </si>
  <si>
    <t>13573 Morales Mission</t>
  </si>
  <si>
    <t>Jenniferchester, WV 36829</t>
  </si>
  <si>
    <t>1511 Frank Crest Suite 952</t>
  </si>
  <si>
    <t>South Joseph, WI 40559</t>
  </si>
  <si>
    <t>3861 Heidi Field Apt. 732</t>
  </si>
  <si>
    <t>Port Melissafurt, UT 78349</t>
  </si>
  <si>
    <t>6687 Crystal Lake Apt. 654</t>
  </si>
  <si>
    <t>Danamouth, NJ 80324</t>
  </si>
  <si>
    <t>002 Marco Mission</t>
  </si>
  <si>
    <t>Natashaville, SD 85526</t>
  </si>
  <si>
    <t>909 Kerri Circles Apt. 301</t>
  </si>
  <si>
    <t>Darrellshire, KS 49819</t>
  </si>
  <si>
    <t>915 Clark Burgs</t>
  </si>
  <si>
    <t>Teresaside, KS 62827</t>
  </si>
  <si>
    <t>82084 Stafford Village Apt. 907</t>
  </si>
  <si>
    <t>Meganhaven, NH 04535</t>
  </si>
  <si>
    <t>9368 Eddie Wells</t>
  </si>
  <si>
    <t>Coopermouth, AL 93429</t>
  </si>
  <si>
    <t>631 Eileen Centers Apt. 545</t>
  </si>
  <si>
    <t>South Jeffreychester, UT 56534</t>
  </si>
  <si>
    <t>039 Estes Court Apt. 255</t>
  </si>
  <si>
    <t>Melissamouth, RI 76472</t>
  </si>
  <si>
    <t>FPO AE 24588</t>
  </si>
  <si>
    <t>5495 Randy Vista</t>
  </si>
  <si>
    <t>Jenniferburgh, FL 85912</t>
  </si>
  <si>
    <t>1878 Maynard Hill Apt. 566</t>
  </si>
  <si>
    <t>South Tara, TX 55358</t>
  </si>
  <si>
    <t>037 Montes Centers</t>
  </si>
  <si>
    <t>South Matthewville, GA 09762</t>
  </si>
  <si>
    <t>9440 Morris Vista</t>
  </si>
  <si>
    <t>Ariaschester, UT 66835</t>
  </si>
  <si>
    <t>8074 Walter Grove Apt. 354</t>
  </si>
  <si>
    <t>Hollowayton, MA 57456</t>
  </si>
  <si>
    <t>Unit 7250 Box 0014</t>
  </si>
  <si>
    <t>DPO AE 48350</t>
  </si>
  <si>
    <t>97190 Richard Points Apt. 840</t>
  </si>
  <si>
    <t>Erikton, PA 19424</t>
  </si>
  <si>
    <t>7174 Howard Forge</t>
  </si>
  <si>
    <t>Smithchester, IL 03474</t>
  </si>
  <si>
    <t>6080 Gray Pike Apt. 462</t>
  </si>
  <si>
    <t>Lindamouth, TN 27794</t>
  </si>
  <si>
    <t>437 Williamson Hill</t>
  </si>
  <si>
    <t>East Mirandafurt, SC 19489</t>
  </si>
  <si>
    <t>838 Wilson Expressway Suite 134</t>
  </si>
  <si>
    <t>Johnsontown, MN 62455</t>
  </si>
  <si>
    <t>077 Amber Lock</t>
  </si>
  <si>
    <t>South Michael, NE 18240</t>
  </si>
  <si>
    <t>447 Norton Rapids Suite 830</t>
  </si>
  <si>
    <t>West Franklin, MO 68957</t>
  </si>
  <si>
    <t>083 Aguilar Plains Suite 565</t>
  </si>
  <si>
    <t>Cruzstad, OR 84552</t>
  </si>
  <si>
    <t>66904 Lamb Unions Suite 413</t>
  </si>
  <si>
    <t>Roytown, RI 58262</t>
  </si>
  <si>
    <t>664 Mckinney Mill</t>
  </si>
  <si>
    <t>Deborahborough, MD 69968</t>
  </si>
  <si>
    <t>0800 Eric Locks</t>
  </si>
  <si>
    <t>West Pamelamouth, CT 16392</t>
  </si>
  <si>
    <t>75532 Matthew Point Apt. 622</t>
  </si>
  <si>
    <t>Herreraville, NC 94760</t>
  </si>
  <si>
    <t>927 Reed Loop Apt. 732</t>
  </si>
  <si>
    <t>Morrisonview, MD 56482</t>
  </si>
  <si>
    <t>7416 Smith Motorway</t>
  </si>
  <si>
    <t>East James, VA 09806</t>
  </si>
  <si>
    <t>7437 Hubbard Inlet Apt. 339</t>
  </si>
  <si>
    <t>New Jenniferberg, FL 00843</t>
  </si>
  <si>
    <t>073 Jennifer Tunnel</t>
  </si>
  <si>
    <t>Lewisfort, WI 47642</t>
  </si>
  <si>
    <t>USCGC Morris</t>
  </si>
  <si>
    <t>FPO AA 98117</t>
  </si>
  <si>
    <t>Unit 3431 Box 7478</t>
  </si>
  <si>
    <t>DPO AP 22688</t>
  </si>
  <si>
    <t>60684 Stewart Dale Apt. 623</t>
  </si>
  <si>
    <t>North Hollystad, WV 90720</t>
  </si>
  <si>
    <t>0354 Sara Skyway</t>
  </si>
  <si>
    <t>Port Tiffany, NH 71931</t>
  </si>
  <si>
    <t>367 Amanda Pine Apt. 294</t>
  </si>
  <si>
    <t>Frederickmouth, MA 28435</t>
  </si>
  <si>
    <t>12266 Fernando Islands Suite 546</t>
  </si>
  <si>
    <t>Port Michelleport, IN 78544</t>
  </si>
  <si>
    <t>74614 Bradshaw Throughway</t>
  </si>
  <si>
    <t>Donnastad, OK 40716</t>
  </si>
  <si>
    <t>07662 Leah Bridge Suite 275</t>
  </si>
  <si>
    <t>South David, ME 21969</t>
  </si>
  <si>
    <t>310 Davis Field Suite 931</t>
  </si>
  <si>
    <t>Thomasside, WY 28763</t>
  </si>
  <si>
    <t>05892 Jackson Parkways</t>
  </si>
  <si>
    <t>Victorview, AK 80594</t>
  </si>
  <si>
    <t>22087 Fuller Vista Suite 412</t>
  </si>
  <si>
    <t>Mitchellport, WA 07948</t>
  </si>
  <si>
    <t>299 Ann Ville Suite 410</t>
  </si>
  <si>
    <t>Hartburgh, NV 51189</t>
  </si>
  <si>
    <t>91030 Palmer Hills Suite 309</t>
  </si>
  <si>
    <t>Romerofort, CT 03503</t>
  </si>
  <si>
    <t>PSC 7110, Box 0265</t>
  </si>
  <si>
    <t>APO AA 93479</t>
  </si>
  <si>
    <t>81553 Braun Mountain</t>
  </si>
  <si>
    <t>Darintown, MS 95372</t>
  </si>
  <si>
    <t>990 Andrews Views</t>
  </si>
  <si>
    <t>New Dorothy, WA 36854</t>
  </si>
  <si>
    <t>82892 Mccullough Manors</t>
  </si>
  <si>
    <t>Port Melissa, IN 46555</t>
  </si>
  <si>
    <t>31222 Ashley Fort</t>
  </si>
  <si>
    <t>South Drew, WV 58920</t>
  </si>
  <si>
    <t>5013 Armstrong Harbors Suite 703</t>
  </si>
  <si>
    <t>Garciamouth, WY 05571</t>
  </si>
  <si>
    <t>4557 Ingram Fields</t>
  </si>
  <si>
    <t>South Bonnie, NY 37445</t>
  </si>
  <si>
    <t>919 Alvarez Junction</t>
  </si>
  <si>
    <t>Meganhaven, NH 51873</t>
  </si>
  <si>
    <t>11875 Kelly Burgs Suite 229</t>
  </si>
  <si>
    <t>East Jon, TN 87393</t>
  </si>
  <si>
    <t>9410 Cheryl Stravenue</t>
  </si>
  <si>
    <t>Davidview, RI 26137</t>
  </si>
  <si>
    <t>33759 Mason Shoal</t>
  </si>
  <si>
    <t>South Jennifer, KY 27565</t>
  </si>
  <si>
    <t>03824 Lewis Courts</t>
  </si>
  <si>
    <t>West Kenneth, WV 83941</t>
  </si>
  <si>
    <t>42957 Pamela Spurs</t>
  </si>
  <si>
    <t>Port Jacobmouth, UT 34017</t>
  </si>
  <si>
    <t>9196 Jessica Key Apt. 244</t>
  </si>
  <si>
    <t>Shaneview, NY 46578</t>
  </si>
  <si>
    <t>49457 Graves Glen</t>
  </si>
  <si>
    <t>Fosterstad, AL 11220</t>
  </si>
  <si>
    <t>6373 Nunez Courts</t>
  </si>
  <si>
    <t>West David, LA 49677</t>
  </si>
  <si>
    <t>7066 Andrea Throughway</t>
  </si>
  <si>
    <t>Austinhaven, NJ 48748</t>
  </si>
  <si>
    <t>778 Donaldson Mews Apt. 695</t>
  </si>
  <si>
    <t>South Ianville, CA 26772</t>
  </si>
  <si>
    <t>40135 James Ports Suite 582</t>
  </si>
  <si>
    <t>East Michael, MD 38942</t>
  </si>
  <si>
    <t>880 Smith Lane</t>
  </si>
  <si>
    <t>East Jenniferhaven, MN 03722</t>
  </si>
  <si>
    <t>7432 Evans Island</t>
  </si>
  <si>
    <t>Aaronfort, IN 75723</t>
  </si>
  <si>
    <t>9839 Mcmahon Prairie Apt. 346</t>
  </si>
  <si>
    <t>Lake Leahbury, PA 19102</t>
  </si>
  <si>
    <t>28408 Jay Lakes Suite 148</t>
  </si>
  <si>
    <t>East Ashleyport, FL 15316</t>
  </si>
  <si>
    <t>644 Brett Vista</t>
  </si>
  <si>
    <t>West Erikashire, OK 83622</t>
  </si>
  <si>
    <t>USNV Shaffer</t>
  </si>
  <si>
    <t>FPO AP 56633</t>
  </si>
  <si>
    <t>0515 Bonnie Glen Suite 078</t>
  </si>
  <si>
    <t>Lorihaven, MT 75647</t>
  </si>
  <si>
    <t>Unit 3346 Box 8907</t>
  </si>
  <si>
    <t>DPO AE 35551</t>
  </si>
  <si>
    <t>3481 Christopher Locks</t>
  </si>
  <si>
    <t>Howellfort, NY 11538</t>
  </si>
  <si>
    <t>400 Robin Alley</t>
  </si>
  <si>
    <t>South John, MT 72646</t>
  </si>
  <si>
    <t>919 Laura Junctions</t>
  </si>
  <si>
    <t>Jacksonberg, MT 52722</t>
  </si>
  <si>
    <t>93044 Kim Dam</t>
  </si>
  <si>
    <t>North Marvin, TN 52702</t>
  </si>
  <si>
    <t>7115 Nunez Plaza Apt. 232</t>
  </si>
  <si>
    <t>Phillipville, AL 49103</t>
  </si>
  <si>
    <t>04258 Gates Hills Suite 715</t>
  </si>
  <si>
    <t>Russoside, WV 78803</t>
  </si>
  <si>
    <t>6096 Kevin Lakes Apt. 653</t>
  </si>
  <si>
    <t>Kristaton, CA 17128</t>
  </si>
  <si>
    <t>6231 Craig Prairie Suite 910</t>
  </si>
  <si>
    <t>Lake Sandra, FL 41758</t>
  </si>
  <si>
    <t>9079 Leslie Lake</t>
  </si>
  <si>
    <t>Lake Kelseychester, KY 32493</t>
  </si>
  <si>
    <t>028 Fleming Prairie Suite 230</t>
  </si>
  <si>
    <t>Michaelport, TX 44969</t>
  </si>
  <si>
    <t>9561 Kimberly Plaza</t>
  </si>
  <si>
    <t>Port Annette, WA 23269</t>
  </si>
  <si>
    <t>42038 Robert Creek</t>
  </si>
  <si>
    <t>Barbarabury, VT 33766</t>
  </si>
  <si>
    <t>0436 Santos Trail Apt. 791</t>
  </si>
  <si>
    <t>East Jessicaberg, MD 27158</t>
  </si>
  <si>
    <t>4416 Jennifer Bypass</t>
  </si>
  <si>
    <t>Andreafort, NH 31286</t>
  </si>
  <si>
    <t>719 Mann View Apt. 972</t>
  </si>
  <si>
    <t>East Emmaview, VA 39595</t>
  </si>
  <si>
    <t>49017 Dominguez Island Suite 332</t>
  </si>
  <si>
    <t>Huntton, ME 56091</t>
  </si>
  <si>
    <t>4240 Fischer Port</t>
  </si>
  <si>
    <t>New Abigailhaven, ME 95909</t>
  </si>
  <si>
    <t>35805 Eddie Trafficway</t>
  </si>
  <si>
    <t>Alexview, OR 94231</t>
  </si>
  <si>
    <t>5332 Robert Valley Apt. 791</t>
  </si>
  <si>
    <t>Timothyfurt, NJ 12082</t>
  </si>
  <si>
    <t>0659 Miles Shoals Suite 786</t>
  </si>
  <si>
    <t>Christopherside, NC 96698</t>
  </si>
  <si>
    <t>479 Wilkinson Loaf Suite 344</t>
  </si>
  <si>
    <t>Jasonville, GA 97127</t>
  </si>
  <si>
    <t>1463 Courtney Locks</t>
  </si>
  <si>
    <t>Jessicaview, AK 56322</t>
  </si>
  <si>
    <t>214 King Spurs Suite 726</t>
  </si>
  <si>
    <t>Lake Melanie, AZ 16245</t>
  </si>
  <si>
    <t>08803 Timothy Turnpike</t>
  </si>
  <si>
    <t>Lake Justintown, WI 94549</t>
  </si>
  <si>
    <t>2224 Ortega Village</t>
  </si>
  <si>
    <t>Lake Veronica, GA 44013</t>
  </si>
  <si>
    <t>USNS Stanley</t>
  </si>
  <si>
    <t>FPO AA 49278</t>
  </si>
  <si>
    <t>USCGC Warren</t>
  </si>
  <si>
    <t>FPO AA 37305</t>
  </si>
  <si>
    <t>081 Jacob Square</t>
  </si>
  <si>
    <t>East Diane, MT 53651</t>
  </si>
  <si>
    <t>4822 April Drives Apt. 787</t>
  </si>
  <si>
    <t>Phillipland, MD 05467</t>
  </si>
  <si>
    <t>456 Brown Parkway</t>
  </si>
  <si>
    <t>Lake Ryan, AZ 96299</t>
  </si>
  <si>
    <t>41137 Billy Corners Apt. 538</t>
  </si>
  <si>
    <t>New Molly, AK 86853</t>
  </si>
  <si>
    <t>USNS Williams</t>
  </si>
  <si>
    <t>FPO AA 92722</t>
  </si>
  <si>
    <t>2579 Christopher Forks</t>
  </si>
  <si>
    <t>East Kim, IA 59929</t>
  </si>
  <si>
    <t>965 Schneider Centers Suite 020</t>
  </si>
  <si>
    <t>East Robertstad, FL 54914</t>
  </si>
  <si>
    <t>65322 Spencer Manors Suite 243</t>
  </si>
  <si>
    <t>Port Marymouth, MN 77871</t>
  </si>
  <si>
    <t>9022 Moss Port</t>
  </si>
  <si>
    <t>Danielleville, AK 62106</t>
  </si>
  <si>
    <t>612 Rosales Rapids</t>
  </si>
  <si>
    <t>Robertsonburgh, TN 20944</t>
  </si>
  <si>
    <t>480 Harrington Roads</t>
  </si>
  <si>
    <t>Lake Masonburgh, MT 21236</t>
  </si>
  <si>
    <t>0570 Gary Hill</t>
  </si>
  <si>
    <t>Lake Bobby, WV 21820</t>
  </si>
  <si>
    <t>73765 Kelly Mews Apt. 192</t>
  </si>
  <si>
    <t>Bushberg, SD 09843</t>
  </si>
  <si>
    <t>51955 Kevin Knolls Apt. 877</t>
  </si>
  <si>
    <t>Williamsmouth, MS 05971</t>
  </si>
  <si>
    <t>83560 Ramos Estates Apt. 823</t>
  </si>
  <si>
    <t>Wigginsberg, ID 21715</t>
  </si>
  <si>
    <t>6286 Gallegos Branch</t>
  </si>
  <si>
    <t>New Kevinton, RI 68556</t>
  </si>
  <si>
    <t>8824 Schmidt Route Apt. 546</t>
  </si>
  <si>
    <t>West Jennifer, MN 86934</t>
  </si>
  <si>
    <t>2636 Barnes Coves</t>
  </si>
  <si>
    <t>Loganmouth, CO 36131</t>
  </si>
  <si>
    <t>361 Black Alley Suite 980</t>
  </si>
  <si>
    <t>Leachburgh, MA 93060</t>
  </si>
  <si>
    <t>51505 Williams Square Apt. 316</t>
  </si>
  <si>
    <t>Lake Marilynville, MT 49094</t>
  </si>
  <si>
    <t>861 Murphy Knoll</t>
  </si>
  <si>
    <t>Espinozaborough, NE 36629</t>
  </si>
  <si>
    <t>0408 Gentry Hills Suite 890</t>
  </si>
  <si>
    <t>East Isabellaview, TN 73301</t>
  </si>
  <si>
    <t>19899 Johnson Crossroad Suite 186</t>
  </si>
  <si>
    <t>Cameronton, SC 30141</t>
  </si>
  <si>
    <t>017 John Cove</t>
  </si>
  <si>
    <t>Taylorfort, VA 04764</t>
  </si>
  <si>
    <t>478 John Knolls</t>
  </si>
  <si>
    <t>North Michael, TN 77820</t>
  </si>
  <si>
    <t>236 Bell Trafficway</t>
  </si>
  <si>
    <t>Gallegosport, AK 28994</t>
  </si>
  <si>
    <t>199 Samuel Curve Apt. 364</t>
  </si>
  <si>
    <t>Peggychester, MN 20417</t>
  </si>
  <si>
    <t>34549 Scott Port</t>
  </si>
  <si>
    <t>Port Whitney, UT 99770</t>
  </si>
  <si>
    <t>83867 Pamela Pines</t>
  </si>
  <si>
    <t>Matthewside, MS 13186</t>
  </si>
  <si>
    <t>38108 Yoder Branch Suite 939</t>
  </si>
  <si>
    <t>Craigmouth, AZ 95892</t>
  </si>
  <si>
    <t>1341 Wolf Port</t>
  </si>
  <si>
    <t>Lake Cameron, KY 01354</t>
  </si>
  <si>
    <t>3790 Baker Creek Apt. 842</t>
  </si>
  <si>
    <t>Lake Emily, CA 90437</t>
  </si>
  <si>
    <t>318 Nguyen Freeway Suite 272</t>
  </si>
  <si>
    <t>South Brad, WY 53866</t>
  </si>
  <si>
    <t>Unit 1845 Box 4257</t>
  </si>
  <si>
    <t>DPO AP 21496</t>
  </si>
  <si>
    <t>4644 Jerry Station</t>
  </si>
  <si>
    <t>Schwartzberg, IN 92256</t>
  </si>
  <si>
    <t>11395 David Manors Suite 135</t>
  </si>
  <si>
    <t>West Stephenfort, VA 73541</t>
  </si>
  <si>
    <t>2395 Lisa Center</t>
  </si>
  <si>
    <t>Carsonburgh, PA 42021</t>
  </si>
  <si>
    <t>6685 Willis Inlet</t>
  </si>
  <si>
    <t>Lake Michael, AR 43191</t>
  </si>
  <si>
    <t>904 Patrick Rapids Suite 279</t>
  </si>
  <si>
    <t>Port Stacy, LA 24938</t>
  </si>
  <si>
    <t>16061 Vicki Fall Apt. 255</t>
  </si>
  <si>
    <t>Summersport, KS 50303</t>
  </si>
  <si>
    <t>78903 Henson Stravenue Apt. 001</t>
  </si>
  <si>
    <t>North Jessica, DC 05510</t>
  </si>
  <si>
    <t>4744 Morris Island</t>
  </si>
  <si>
    <t>New Margaret, NE 86995</t>
  </si>
  <si>
    <t>50468 Lawrence Way</t>
  </si>
  <si>
    <t>Reyesbury, CO 50911</t>
  </si>
  <si>
    <t>96348 Salazar Square</t>
  </si>
  <si>
    <t>Port Huntermouth, NJ 33306</t>
  </si>
  <si>
    <t>9906 Kristine Points</t>
  </si>
  <si>
    <t>Shortshire, PA 43134</t>
  </si>
  <si>
    <t>07531 Santiago Ferry Suite 037</t>
  </si>
  <si>
    <t>Annview, ID 25732</t>
  </si>
  <si>
    <t>08689 Kenneth Rapid</t>
  </si>
  <si>
    <t>Salazarshire, CO 37723</t>
  </si>
  <si>
    <t>6226 Allen Brook</t>
  </si>
  <si>
    <t>Oliviaborough, SD 09672</t>
  </si>
  <si>
    <t>076 Melissa Street</t>
  </si>
  <si>
    <t>Dawnton, NY 24718</t>
  </si>
  <si>
    <t>41095 Sandra Rue Apt. 494</t>
  </si>
  <si>
    <t>Wellsport, NM 58298</t>
  </si>
  <si>
    <t>994 Robin Cape</t>
  </si>
  <si>
    <t>East Susanmouth, RI 15249</t>
  </si>
  <si>
    <t>PSC 5859, Box 9148</t>
  </si>
  <si>
    <t>APO AE 35452</t>
  </si>
  <si>
    <t>1809 Pearson Summit Apt. 887</t>
  </si>
  <si>
    <t>North Ianstad, NC 18516</t>
  </si>
  <si>
    <t>337 Jennifer Mountain Suite 146</t>
  </si>
  <si>
    <t>Hofurt, GA 79952</t>
  </si>
  <si>
    <t>00480 Holder Underpass Apt. 132</t>
  </si>
  <si>
    <t>North Destiny, SC 17280</t>
  </si>
  <si>
    <t>9909 Patel Estates</t>
  </si>
  <si>
    <t>Lake Edwintown, MI 72678</t>
  </si>
  <si>
    <t>42364 Frey Club</t>
  </si>
  <si>
    <t>North Chad, WA 28874</t>
  </si>
  <si>
    <t>9737 Hampton Islands</t>
  </si>
  <si>
    <t>Victorshire, ND 21079</t>
  </si>
  <si>
    <t>8188 Guerrero Rapids</t>
  </si>
  <si>
    <t>Bretthaven, TX 58484</t>
  </si>
  <si>
    <t>39271 Holmes Unions Suite 967</t>
  </si>
  <si>
    <t>Ronaldberg, AL 25525</t>
  </si>
  <si>
    <t>6475 Brown Bridge Suite 172</t>
  </si>
  <si>
    <t>West Andrea, MS 26481</t>
  </si>
  <si>
    <t>Unit 1789 Box 3920</t>
  </si>
  <si>
    <t>DPO AA 64815</t>
  </si>
  <si>
    <t>PSC 7676, Box 0465</t>
  </si>
  <si>
    <t>APO AE 59151</t>
  </si>
  <si>
    <t>5572 Peterson Lake Apt. 409</t>
  </si>
  <si>
    <t>Davidside, LA 56333</t>
  </si>
  <si>
    <t>5453 York Walks Suite 565</t>
  </si>
  <si>
    <t>New Danielshire, OH 59146</t>
  </si>
  <si>
    <t>04285 Brittany Run</t>
  </si>
  <si>
    <t>Greghaven, IL 95382</t>
  </si>
  <si>
    <t>23073 Stephen Mills Suite 599</t>
  </si>
  <si>
    <t>West Stacey, NM 34083</t>
  </si>
  <si>
    <t>719 Stephenson Square</t>
  </si>
  <si>
    <t>Port Christophershire, NV 96081</t>
  </si>
  <si>
    <t>5720 Wilkerson Vista</t>
  </si>
  <si>
    <t>New Michael, OH 77820</t>
  </si>
  <si>
    <t>44615 Rose Court</t>
  </si>
  <si>
    <t>East Alexport, WA 19682</t>
  </si>
  <si>
    <t>718 Lewis Branch Suite 693</t>
  </si>
  <si>
    <t>Lake Austin, VT 95159</t>
  </si>
  <si>
    <t>7724 Oliver Rapids Apt. 743</t>
  </si>
  <si>
    <t>Mullenfort, KS 12286</t>
  </si>
  <si>
    <t>548 Young Port</t>
  </si>
  <si>
    <t>North Amy, VT 25414</t>
  </si>
  <si>
    <t>51036 Michael Mission</t>
  </si>
  <si>
    <t>Butlerview, ND 35636</t>
  </si>
  <si>
    <t>7468 Andrew Fields Suite 395</t>
  </si>
  <si>
    <t>West Anna, MN 70992</t>
  </si>
  <si>
    <t>954 Trevino Course Suite 574</t>
  </si>
  <si>
    <t>North Mindy, PA 58795</t>
  </si>
  <si>
    <t>3301 Lauren Island</t>
  </si>
  <si>
    <t>Smithshire, MD 69983</t>
  </si>
  <si>
    <t>9492 Ortega Landing Suite 299</t>
  </si>
  <si>
    <t>Thorntonburgh, GA 00914</t>
  </si>
  <si>
    <t>4263 Morton Lakes</t>
  </si>
  <si>
    <t>West Timothyville, MS 17967</t>
  </si>
  <si>
    <t>60864 Elizabeth Islands Suite 689</t>
  </si>
  <si>
    <t>Williamsport, ND 71750</t>
  </si>
  <si>
    <t>36510 Richards Stravenue</t>
  </si>
  <si>
    <t>North Andrewburgh, WV 63864</t>
  </si>
  <si>
    <t>486 Robert Skyway Suite 740</t>
  </si>
  <si>
    <t>Edwardsmouth, IA 57783</t>
  </si>
  <si>
    <t>567 Harrell Parkway</t>
  </si>
  <si>
    <t>West Christy, MI 88002</t>
  </si>
  <si>
    <t>76427 Jamie Bridge Apt. 846</t>
  </si>
  <si>
    <t>East Robert, ND 98917</t>
  </si>
  <si>
    <t>424 Duncan Mills Apt. 330</t>
  </si>
  <si>
    <t>Huffchester, CO 82934</t>
  </si>
  <si>
    <t>8864 Thomas Squares</t>
  </si>
  <si>
    <t>West Brianbury, CT 24219</t>
  </si>
  <si>
    <t>80948 Paula Forge Suite 228</t>
  </si>
  <si>
    <t>Kellyfurt, HI 47569</t>
  </si>
  <si>
    <t>75881 Amanda Cliff Suite 327</t>
  </si>
  <si>
    <t>Smithshire, RI 37442</t>
  </si>
  <si>
    <t>36127 Ramirez Walks Suite 777</t>
  </si>
  <si>
    <t>Lake Garyshire, WA 38618</t>
  </si>
  <si>
    <t>41703 Cruz Rue</t>
  </si>
  <si>
    <t>Alexanderberg, NC 82495</t>
  </si>
  <si>
    <t>518 Victoria Crossing</t>
  </si>
  <si>
    <t>Cummingsport, RI 57470</t>
  </si>
  <si>
    <t>229 Benjamin Stream Suite 848</t>
  </si>
  <si>
    <t>Toddmouth, RI 08909</t>
  </si>
  <si>
    <t>52296 Beck Lodge</t>
  </si>
  <si>
    <t>Lake Cassandrahaven, AK 52401</t>
  </si>
  <si>
    <t>55178 Margaret Falls Suite 666</t>
  </si>
  <si>
    <t>Lake Eric, MO 45511</t>
  </si>
  <si>
    <t>660 Hunt Highway Suite 870</t>
  </si>
  <si>
    <t>Hartport, IL 82466</t>
  </si>
  <si>
    <t>5773 Payne Rue</t>
  </si>
  <si>
    <t>Lake Linda, GA 72648</t>
  </si>
  <si>
    <t>53328 Campbell Brook Apt. 097</t>
  </si>
  <si>
    <t>Port Sharonfurt, NV 22127</t>
  </si>
  <si>
    <t>0621 Dalton Hill Apt. 497</t>
  </si>
  <si>
    <t>Lake Arielborough, TN 71438</t>
  </si>
  <si>
    <t>342 Wilson Island</t>
  </si>
  <si>
    <t>Kevinbury, NM 51923</t>
  </si>
  <si>
    <t>226 Rachel Tunnel Apt. 856</t>
  </si>
  <si>
    <t>Andrewburgh, CO 02057</t>
  </si>
  <si>
    <t>593 Palmer Extension Suite 470</t>
  </si>
  <si>
    <t>South Cynthiafurt, NC 28235</t>
  </si>
  <si>
    <t>06639 George Stream</t>
  </si>
  <si>
    <t>South Benjamin, NY 94356</t>
  </si>
  <si>
    <t>34062 Butler Radial Apt. 969</t>
  </si>
  <si>
    <t>West Adam, ID 85420</t>
  </si>
  <si>
    <t>1180 Jennifer Isle Suite 212</t>
  </si>
  <si>
    <t>East Patricia, MS 46204</t>
  </si>
  <si>
    <t>6659 James Ports</t>
  </si>
  <si>
    <t>Davidshire, MT 28583</t>
  </si>
  <si>
    <t>202 Montgomery Orchard Apt. 662</t>
  </si>
  <si>
    <t>Alexachester, MS 95678</t>
  </si>
  <si>
    <t>46150 Lee Prairie</t>
  </si>
  <si>
    <t>Caitlinland, WV 43268</t>
  </si>
  <si>
    <t>373 Roth Corners Suite 063</t>
  </si>
  <si>
    <t>Snyderstad, GA 05720</t>
  </si>
  <si>
    <t>4581 Martin Wells Suite 994</t>
  </si>
  <si>
    <t>Thompsonburgh, RI 05498</t>
  </si>
  <si>
    <t>927 Thompson Squares Suite 995</t>
  </si>
  <si>
    <t>East Kaitlynton, TX 79896</t>
  </si>
  <si>
    <t>24291 Rivers Port Suite 078</t>
  </si>
  <si>
    <t>Port Christianbury, ID 28259</t>
  </si>
  <si>
    <t>7833 Brandi Trail Apt. 107</t>
  </si>
  <si>
    <t>West Bryan, AL 01035</t>
  </si>
  <si>
    <t>291 Castillo Ways Suite 272</t>
  </si>
  <si>
    <t>Rogerview, WA 30537</t>
  </si>
  <si>
    <t>5496 Shelby Underpass</t>
  </si>
  <si>
    <t>New James, WY 15006</t>
  </si>
  <si>
    <t>384 Perez Ridge Apt. 627</t>
  </si>
  <si>
    <t>Garciatown, CO 67634</t>
  </si>
  <si>
    <t>2708 Brandon Fork</t>
  </si>
  <si>
    <t>Wrightborough, NM 28382</t>
  </si>
  <si>
    <t>USS Robinson</t>
  </si>
  <si>
    <t>FPO AP 48024</t>
  </si>
  <si>
    <t>071 Luna Ranch Apt. 859</t>
  </si>
  <si>
    <t>Lake Beverly, VT 53478</t>
  </si>
  <si>
    <t>4729 Ramos Club</t>
  </si>
  <si>
    <t>West Tonyahaven, OR 19400</t>
  </si>
  <si>
    <t>99547 John Junction</t>
  </si>
  <si>
    <t>West Joshuaborough, DE 42703</t>
  </si>
  <si>
    <t>880 April Groves</t>
  </si>
  <si>
    <t>Martinezfort, DC 10105</t>
  </si>
  <si>
    <t>22833 Maria Ramp Suite 202</t>
  </si>
  <si>
    <t>Brittanyberg, FL 11478</t>
  </si>
  <si>
    <t>016 Martin Park Apt. 046</t>
  </si>
  <si>
    <t>Davidside, AL 14021</t>
  </si>
  <si>
    <t>844 Amy Ridges</t>
  </si>
  <si>
    <t>Rosalesville, MS 70368</t>
  </si>
  <si>
    <t>215 Robert Port Suite 267</t>
  </si>
  <si>
    <t>Lake Michaelville, HI 66338</t>
  </si>
  <si>
    <t>PSC 6533, Box 4816</t>
  </si>
  <si>
    <t>APO AP 03622</t>
  </si>
  <si>
    <t>6840 David Walks Suite 693</t>
  </si>
  <si>
    <t>South Frederickton, AZ 90177</t>
  </si>
  <si>
    <t>PSC 0172, Box 5638</t>
  </si>
  <si>
    <t>APO AE 72076</t>
  </si>
  <si>
    <t>2697 Young Inlet</t>
  </si>
  <si>
    <t>South Sara, CT 06634</t>
  </si>
  <si>
    <t>04779 Green Prairie</t>
  </si>
  <si>
    <t>Port Jodymouth, NC 56279</t>
  </si>
  <si>
    <t>91285 Burns Keys Apt. 671</t>
  </si>
  <si>
    <t>Flynnview, MT 33469</t>
  </si>
  <si>
    <t>715 Romero Ville</t>
  </si>
  <si>
    <t>West Gina, CT 29507</t>
  </si>
  <si>
    <t>9369 Tucker Roads Suite 079</t>
  </si>
  <si>
    <t>East Aaron, MD 97457</t>
  </si>
  <si>
    <t>70611 Thomas Loop</t>
  </si>
  <si>
    <t>North Michaelside, CA 92370</t>
  </si>
  <si>
    <t>26280 Dorothy Trail Apt. 420</t>
  </si>
  <si>
    <t>Debbiestad, SD 36337</t>
  </si>
  <si>
    <t>360 Benjamin Mountain</t>
  </si>
  <si>
    <t>Lake Marc, MD 16374</t>
  </si>
  <si>
    <t>4878 Patricia Cove Suite 279</t>
  </si>
  <si>
    <t>Craigmouth, ND 37458</t>
  </si>
  <si>
    <t>661 Fuller Common Apt. 638</t>
  </si>
  <si>
    <t>Jenniferfurt, CO 46958</t>
  </si>
  <si>
    <t>048 Kelly Plaza</t>
  </si>
  <si>
    <t>South Briana, GA 22891</t>
  </si>
  <si>
    <t>906 Roberts Ports</t>
  </si>
  <si>
    <t>Gonzalezville, HI 28435</t>
  </si>
  <si>
    <t>8812 Jennifer Springs</t>
  </si>
  <si>
    <t>East Amberborough, MO 69472</t>
  </si>
  <si>
    <t>653 Harold Inlet Suite 457</t>
  </si>
  <si>
    <t>Cassandrastad, RI 51270</t>
  </si>
  <si>
    <t>085 Michael Station Apt. 234</t>
  </si>
  <si>
    <t>Alexandrachester, TX 03512</t>
  </si>
  <si>
    <t>212 Rhodes Villages Apt. 507</t>
  </si>
  <si>
    <t>South Christineberg, TX 16226</t>
  </si>
  <si>
    <t>66495 Jason Tunnel Apt. 672</t>
  </si>
  <si>
    <t>Port Jackstad, KS 01286</t>
  </si>
  <si>
    <t>76727 Jesse Terrace</t>
  </si>
  <si>
    <t>East Amystad, WI 23943</t>
  </si>
  <si>
    <t>81570 Rachel Haven</t>
  </si>
  <si>
    <t>Alyssatown, VT 83982</t>
  </si>
  <si>
    <t>899 Medina Turnpike</t>
  </si>
  <si>
    <t>Kimberlyberg, MD 06462</t>
  </si>
  <si>
    <t>981 Nelson Pass</t>
  </si>
  <si>
    <t>Port Zachary, ID 40370</t>
  </si>
  <si>
    <t>Unit 3548 Box 6052</t>
  </si>
  <si>
    <t>DPO AE 66973</t>
  </si>
  <si>
    <t>3669 William Manors Suite 814</t>
  </si>
  <si>
    <t>Royhaven, TX 97823</t>
  </si>
  <si>
    <t>424 Holt Inlet</t>
  </si>
  <si>
    <t>Millerstad, CA 25496</t>
  </si>
  <si>
    <t>82536 Baxter Mall</t>
  </si>
  <si>
    <t>Jorgechester, FL 46298</t>
  </si>
  <si>
    <t>94680 Barnes Point Suite 114</t>
  </si>
  <si>
    <t>Dianeport, OH 70179</t>
  </si>
  <si>
    <t>02636 Gilbert Greens</t>
  </si>
  <si>
    <t>Lake Ashleyburgh, UT 32386</t>
  </si>
  <si>
    <t>8586 Jeffery Creek Suite 502</t>
  </si>
  <si>
    <t>North Crystal, WA 56026</t>
  </si>
  <si>
    <t>05796 Rivera Groves</t>
  </si>
  <si>
    <t>Cooperfort, IL 31450</t>
  </si>
  <si>
    <t>771 Kennedy Cliff Suite 559</t>
  </si>
  <si>
    <t>Michaelview, ID 58251</t>
  </si>
  <si>
    <t>4058 Michelle Divide</t>
  </si>
  <si>
    <t>Katherineburgh, HI 48783</t>
  </si>
  <si>
    <t>Unit 0768 Box 7148</t>
  </si>
  <si>
    <t>DPO AA 16682</t>
  </si>
  <si>
    <t>Unit 7078 Box 5434</t>
  </si>
  <si>
    <t>DPO AE 40802</t>
  </si>
  <si>
    <t>80062 Sharon Isle</t>
  </si>
  <si>
    <t>West Chris, ME 30888</t>
  </si>
  <si>
    <t>661 Joshua Pike Apt. 771</t>
  </si>
  <si>
    <t>Port Haley, SD 63638</t>
  </si>
  <si>
    <t>2604 Brenda Track</t>
  </si>
  <si>
    <t>Port Jonathan, IL 96399</t>
  </si>
  <si>
    <t>64632 Allen Coves</t>
  </si>
  <si>
    <t>Fosterland, TX 19504</t>
  </si>
  <si>
    <t>058 Hicks Port Apt. 681</t>
  </si>
  <si>
    <t>Sarahshire, ND 98838</t>
  </si>
  <si>
    <t>9379 Andrews Mountains</t>
  </si>
  <si>
    <t>Lake Tiffanyshire, WI 68872</t>
  </si>
  <si>
    <t>9283 Carrie Plaza Apt. 326</t>
  </si>
  <si>
    <t>Davidsonport, NC 81509</t>
  </si>
  <si>
    <t>2518 Jonathan Landing</t>
  </si>
  <si>
    <t>East Melissa, RI 86536</t>
  </si>
  <si>
    <t>197 Bush Freeway Suite 702</t>
  </si>
  <si>
    <t>Whiteland, ND 74908</t>
  </si>
  <si>
    <t>58122 Perkins Islands Suite 843</t>
  </si>
  <si>
    <t>Gardnerside, MI 76744</t>
  </si>
  <si>
    <t>21722 Bryan Stravenue Suite 893</t>
  </si>
  <si>
    <t>New Marc, WV 61780</t>
  </si>
  <si>
    <t>42215 Andrea Extensions</t>
  </si>
  <si>
    <t>Perezborough, OH 53510</t>
  </si>
  <si>
    <t>310 Matthew Dale Suite 482</t>
  </si>
  <si>
    <t>East Brandon, MO 06186</t>
  </si>
  <si>
    <t>26478 Molina Neck</t>
  </si>
  <si>
    <t>Adamsmouth, NC 38818</t>
  </si>
  <si>
    <t>31163 John Parks Suite 951</t>
  </si>
  <si>
    <t>East Emilyborough, ID 95097</t>
  </si>
  <si>
    <t>91011 Justin Course</t>
  </si>
  <si>
    <t>Garnerstad, NY 54171</t>
  </si>
  <si>
    <t>644 Wells Gateway</t>
  </si>
  <si>
    <t>Mckinneytown, AR 19634</t>
  </si>
  <si>
    <t>4840 Clark Garden Apt. 374</t>
  </si>
  <si>
    <t>Medinaberg, NV 23593</t>
  </si>
  <si>
    <t>6647 John Plains Apt. 546</t>
  </si>
  <si>
    <t>North Rachelborough, MO 31690</t>
  </si>
  <si>
    <t>686 Jennings Station Apt. 703</t>
  </si>
  <si>
    <t>Trujilloside, NJ 85148</t>
  </si>
  <si>
    <t>4493 Michael Mills</t>
  </si>
  <si>
    <t>Scottchester, CO 75613</t>
  </si>
  <si>
    <t>4851 Moore Cliffs</t>
  </si>
  <si>
    <t>West John, OK 64667</t>
  </si>
  <si>
    <t>6599 Rojas Cape Apt. 565</t>
  </si>
  <si>
    <t>East Rita, SC 04949</t>
  </si>
  <si>
    <t>9123 Kristin Falls</t>
  </si>
  <si>
    <t>Port Susanport, CA 01995</t>
  </si>
  <si>
    <t>06246 Boyd Walks</t>
  </si>
  <si>
    <t>Williamsland, GA 08347</t>
  </si>
  <si>
    <t>871 Michael Mill</t>
  </si>
  <si>
    <t>West Teresa, NC 74857</t>
  </si>
  <si>
    <t>Unit 5089 Box 4707</t>
  </si>
  <si>
    <t>DPO AP 59938</t>
  </si>
  <si>
    <t>13853 Bennett Street Suite 538</t>
  </si>
  <si>
    <t>Jacksonmouth, KY 68234</t>
  </si>
  <si>
    <t>53882 Townsend Shoal</t>
  </si>
  <si>
    <t>Michaelmouth, ND 99667</t>
  </si>
  <si>
    <t>97238 Emily Port</t>
  </si>
  <si>
    <t>Seanville, WV 34934</t>
  </si>
  <si>
    <t>99805 Ashley Courts Suite 502</t>
  </si>
  <si>
    <t>East Laurie, VT 08799</t>
  </si>
  <si>
    <t>04718 Jennifer Harbors Suite 984</t>
  </si>
  <si>
    <t>Riveraberg, NC 18689</t>
  </si>
  <si>
    <t>8294 Marks Vista</t>
  </si>
  <si>
    <t>West Jessicatown, PA 66895</t>
  </si>
  <si>
    <t>Unit 2493 Box 3759</t>
  </si>
  <si>
    <t>DPO AE 90190</t>
  </si>
  <si>
    <t>7703 Wayne Route</t>
  </si>
  <si>
    <t>Alexisfurt, TX 70101</t>
  </si>
  <si>
    <t>93823 Christopher Vista Apt. 637</t>
  </si>
  <si>
    <t>Robertton, FL 78761</t>
  </si>
  <si>
    <t>379 Jones Throughway Apt. 319</t>
  </si>
  <si>
    <t>Annborough, IL 71810</t>
  </si>
  <si>
    <t>887 Rivera Prairie Suite 815</t>
  </si>
  <si>
    <t>Georgeview, VA 57567</t>
  </si>
  <si>
    <t>1131 Jeffrey Skyway</t>
  </si>
  <si>
    <t>South Timothyville, AR 02022</t>
  </si>
  <si>
    <t>279 Brandon Isle Suite 525</t>
  </si>
  <si>
    <t>Natalieville, CO 87567</t>
  </si>
  <si>
    <t>2338 Johns Orchard Suite 250</t>
  </si>
  <si>
    <t>Hessberg, NV 14819</t>
  </si>
  <si>
    <t>3872 Amy Lodge Suite 717</t>
  </si>
  <si>
    <t>Kathrynburgh, KY 36253</t>
  </si>
  <si>
    <t>21540 Mccarty Mews</t>
  </si>
  <si>
    <t>Lucaston, WA 79305</t>
  </si>
  <si>
    <t>920 Allen Trail</t>
  </si>
  <si>
    <t>Mendozashire, MI 84231</t>
  </si>
  <si>
    <t>0983 Eric Cove</t>
  </si>
  <si>
    <t>Deniseton, AK 68488</t>
  </si>
  <si>
    <t>8640 Sellers Islands Suite 964</t>
  </si>
  <si>
    <t>Tiffanystad, NJ 24748</t>
  </si>
  <si>
    <t>51128 Bradford Court Apt. 593</t>
  </si>
  <si>
    <t>New Jacqueline, MA 21470</t>
  </si>
  <si>
    <t>967 Klein Rapids Apt. 610</t>
  </si>
  <si>
    <t>East Justintown, MN 17956</t>
  </si>
  <si>
    <t>409 Michael Center Apt. 717</t>
  </si>
  <si>
    <t>West Robertville, AL 35228</t>
  </si>
  <si>
    <t>5996 Courtney Skyway</t>
  </si>
  <si>
    <t>New Brian, MN 14316</t>
  </si>
  <si>
    <t>9764 Jeffrey Loaf Apt. 523</t>
  </si>
  <si>
    <t>New Alexis, WY 30518</t>
  </si>
  <si>
    <t>PSC 8467, Box 2127</t>
  </si>
  <si>
    <t>APO AP 13693</t>
  </si>
  <si>
    <t>370 Heather Hill</t>
  </si>
  <si>
    <t>Michelleburgh, WV 64172</t>
  </si>
  <si>
    <t>7173 Henderson Trafficway Suite 319</t>
  </si>
  <si>
    <t>North Amandatown, WI 87662</t>
  </si>
  <si>
    <t>0166 Jennifer Courts Apt. 746</t>
  </si>
  <si>
    <t>Lake Toddview, DE 33101</t>
  </si>
  <si>
    <t>02623 Willis Parkway</t>
  </si>
  <si>
    <t>Christyport, IL 89989</t>
  </si>
  <si>
    <t>0657 Fisher Inlet Suite 671</t>
  </si>
  <si>
    <t>Kaylaville, WV 99047</t>
  </si>
  <si>
    <t>7413 Welch Hollow Suite 635</t>
  </si>
  <si>
    <t>Johnsonmouth, MA 91211</t>
  </si>
  <si>
    <t>6706 Mary Burgs Apt. 406</t>
  </si>
  <si>
    <t>Mcbridefort, WA 72285</t>
  </si>
  <si>
    <t>50016 Bonnie Stravenue Suite 120</t>
  </si>
  <si>
    <t>Fostermouth, GA 45908</t>
  </si>
  <si>
    <t>0521 Javier Harbors</t>
  </si>
  <si>
    <t>Lake Edward, NJ 38347</t>
  </si>
  <si>
    <t>906 Michael Meadow</t>
  </si>
  <si>
    <t>New Donnaside, LA 69197</t>
  </si>
  <si>
    <t>18402 Seth Lodge</t>
  </si>
  <si>
    <t>South Wayneberg, NH 66656</t>
  </si>
  <si>
    <t>PSC 1035, Box 5640</t>
  </si>
  <si>
    <t>APO AE 44744</t>
  </si>
  <si>
    <t>2725 Benton Trail</t>
  </si>
  <si>
    <t>Port Samanthafort, KY 60486</t>
  </si>
  <si>
    <t>030 Linda Pike</t>
  </si>
  <si>
    <t>South Michael, MO 28906</t>
  </si>
  <si>
    <t>PSC 0827, Box 3456</t>
  </si>
  <si>
    <t>APO AE 46876</t>
  </si>
  <si>
    <t>5328 Julia Harbors Apt. 953</t>
  </si>
  <si>
    <t>Lake Mariatown, IN 08442</t>
  </si>
  <si>
    <t>510 Sarah Via Apt. 607</t>
  </si>
  <si>
    <t>Port Leonard, OR 87962</t>
  </si>
  <si>
    <t>911 Jessica Heights Apt. 023</t>
  </si>
  <si>
    <t>Lake Ginaborough, AZ 72427</t>
  </si>
  <si>
    <t>4929 Chavez Dam Suite 427</t>
  </si>
  <si>
    <t>South Sierra, SD 35870</t>
  </si>
  <si>
    <t>1574 Nicole Fields</t>
  </si>
  <si>
    <t>North Miguelshire, HI 31013</t>
  </si>
  <si>
    <t>1172 Lynn Cliff Apt. 911</t>
  </si>
  <si>
    <t>East Laurafort, SC 85679</t>
  </si>
  <si>
    <t>75297 Monica Trail Apt. 460</t>
  </si>
  <si>
    <t>West Alexfurt, MN 75208</t>
  </si>
  <si>
    <t>Unit 2758 Box 4885</t>
  </si>
  <si>
    <t>DPO AP 95571</t>
  </si>
  <si>
    <t>0857 Bradford Estates Apt. 798</t>
  </si>
  <si>
    <t>Lake Tracifort, DE 39084</t>
  </si>
  <si>
    <t>59637 Fields Crest Apt. 266</t>
  </si>
  <si>
    <t>Port Johnchester, CA 20142</t>
  </si>
  <si>
    <t>USNV Allen</t>
  </si>
  <si>
    <t>FPO AP 71897</t>
  </si>
  <si>
    <t>3033 Vasquez Club Apt. 916</t>
  </si>
  <si>
    <t>Duanemouth, UT 93588</t>
  </si>
  <si>
    <t>97430 Shawn Ramp</t>
  </si>
  <si>
    <t>Lake Kelsey, KY 45475</t>
  </si>
  <si>
    <t>72732 Kristin Key Suite 541</t>
  </si>
  <si>
    <t>Port Barbara, ME 15719</t>
  </si>
  <si>
    <t>125 Garza Trafficway Apt. 946</t>
  </si>
  <si>
    <t>Rojasmouth, MO 26629</t>
  </si>
  <si>
    <t>053 Mcgee Pike</t>
  </si>
  <si>
    <t>Taylorberg, ME 56517</t>
  </si>
  <si>
    <t>25654 Bush Square Suite 537</t>
  </si>
  <si>
    <t>Philipberg, CA 99836</t>
  </si>
  <si>
    <t>Unit 8032 Box 8829</t>
  </si>
  <si>
    <t>DPO AE 88516</t>
  </si>
  <si>
    <t>104 Rodney Tunnel Suite 562</t>
  </si>
  <si>
    <t>Port Amandaview, NH 03050</t>
  </si>
  <si>
    <t>6384 Erik Loaf Suite 947</t>
  </si>
  <si>
    <t>Watkinsside, NY 74587</t>
  </si>
  <si>
    <t>5458 Simmons Streets</t>
  </si>
  <si>
    <t>New Kristenburgh, PA 21578</t>
  </si>
  <si>
    <t>010 Katrina Run Suite 406</t>
  </si>
  <si>
    <t>Tiffanyberg, OH 96838</t>
  </si>
  <si>
    <t>1042 Michael Prairie</t>
  </si>
  <si>
    <t>Jacobsfort, TX 28809</t>
  </si>
  <si>
    <t>3356 Maureen Isle</t>
  </si>
  <si>
    <t>South Martin, NY 10463</t>
  </si>
  <si>
    <t>80529 George Flat</t>
  </si>
  <si>
    <t>Port Brandonmouth, IA 61608</t>
  </si>
  <si>
    <t>5488 Gonzalez Mount Apt. 451</t>
  </si>
  <si>
    <t>New Johntown, ID 17990</t>
  </si>
  <si>
    <t>90685 Patricia River</t>
  </si>
  <si>
    <t>Scottburgh, CA 82312</t>
  </si>
  <si>
    <t>59934 Beth Villages</t>
  </si>
  <si>
    <t>Warechester, MA 88608</t>
  </si>
  <si>
    <t>2394 Kimberly Road Suite 275</t>
  </si>
  <si>
    <t>Huntville, WY 25656</t>
  </si>
  <si>
    <t>477 Perry Streets Suite 378</t>
  </si>
  <si>
    <t>South Steven, VA 61775</t>
  </si>
  <si>
    <t>8951 Johnson Stravenue Apt. 542</t>
  </si>
  <si>
    <t>Lake Rebecca, WV 29448</t>
  </si>
  <si>
    <t>849 Mitchell Trail</t>
  </si>
  <si>
    <t>Butlerport, ID 12584</t>
  </si>
  <si>
    <t>65324 Wilson Terrace Suite 310</t>
  </si>
  <si>
    <t>Andreahaven, ME 33337</t>
  </si>
  <si>
    <t>25966 Gibson Knoll</t>
  </si>
  <si>
    <t>Marquezshire, NH 61944</t>
  </si>
  <si>
    <t>2924 Vanessa Wells</t>
  </si>
  <si>
    <t>Annland, CA 49492</t>
  </si>
  <si>
    <t>USNS Walters</t>
  </si>
  <si>
    <t>FPO AE 23510</t>
  </si>
  <si>
    <t>903 Smith Land</t>
  </si>
  <si>
    <t>Lake Michaelchester, LA 18718</t>
  </si>
  <si>
    <t>648 Darlene Greens Suite 092</t>
  </si>
  <si>
    <t>Vazquezview, WY 39767</t>
  </si>
  <si>
    <t>21676 Scott Parkway</t>
  </si>
  <si>
    <t>Port Crystal, GA 41918</t>
  </si>
  <si>
    <t>0232 Robert Freeway</t>
  </si>
  <si>
    <t>Santanabury, CT 99006</t>
  </si>
  <si>
    <t>21206 Kelly Knoll</t>
  </si>
  <si>
    <t>North Kyle, NY 19962</t>
  </si>
  <si>
    <t>0562 William Unions Suite 430</t>
  </si>
  <si>
    <t>West William, CO 61322</t>
  </si>
  <si>
    <t>8305 Cline Glen Suite 647</t>
  </si>
  <si>
    <t>West Brian, OK 46138</t>
  </si>
  <si>
    <t>93793 Gonzalez Green Suite 872</t>
  </si>
  <si>
    <t>Whitneyside, DC 36918</t>
  </si>
  <si>
    <t>800 Wong Trail</t>
  </si>
  <si>
    <t>Port Craighaven, WA 57720</t>
  </si>
  <si>
    <t>53455 Haynes Spur Apt. 316</t>
  </si>
  <si>
    <t>West Jaimeborough, KS 54271</t>
  </si>
  <si>
    <t>USCGC Chase</t>
  </si>
  <si>
    <t>FPO AP 80256</t>
  </si>
  <si>
    <t>PSC 0003, Box 6401</t>
  </si>
  <si>
    <t>APO AE 37382</t>
  </si>
  <si>
    <t>5703 Bell Forges Suite 271</t>
  </si>
  <si>
    <t>Lopezside, AL 49297</t>
  </si>
  <si>
    <t>Unit 2179 Box 5052</t>
  </si>
  <si>
    <t>DPO AA 11822</t>
  </si>
  <si>
    <t>472 Ashley Green</t>
  </si>
  <si>
    <t>New Ashley, TN 69224</t>
  </si>
  <si>
    <t>5674 Herrera Vista</t>
  </si>
  <si>
    <t>Patriciabury, WA 44917</t>
  </si>
  <si>
    <t>527 Thomas Circles</t>
  </si>
  <si>
    <t>Port Josestad, HI 24356</t>
  </si>
  <si>
    <t>8602 Hutchinson Glens Apt. 154</t>
  </si>
  <si>
    <t>Janetton, ID 37287</t>
  </si>
  <si>
    <t>886 Robinson Shoal</t>
  </si>
  <si>
    <t>West Christina, UT 33977</t>
  </si>
  <si>
    <t>8868 Marco Lodge Apt. 849</t>
  </si>
  <si>
    <t>Racheltown, WA 41966</t>
  </si>
  <si>
    <t>4668 Christine Spur</t>
  </si>
  <si>
    <t>Port Johnnybury, OK 92443</t>
  </si>
  <si>
    <t>865 Baker Ville</t>
  </si>
  <si>
    <t>South Nicolebury, MS 88329</t>
  </si>
  <si>
    <t>3325 Scott Centers</t>
  </si>
  <si>
    <t>Lake Josephfurt, TN 98852</t>
  </si>
  <si>
    <t>75974 Kaylee Way</t>
  </si>
  <si>
    <t>Claireton, GA 03814</t>
  </si>
  <si>
    <t>62524 Cynthia Green Apt. 012</t>
  </si>
  <si>
    <t>Sabrinaside, CA 72443</t>
  </si>
  <si>
    <t>USS Garcia</t>
  </si>
  <si>
    <t>FPO AA 96156</t>
  </si>
  <si>
    <t>19575 Kathryn Alley</t>
  </si>
  <si>
    <t>Christianchester, WA 52813</t>
  </si>
  <si>
    <t>2923 Kathryn Port Apt. 002</t>
  </si>
  <si>
    <t>Port Patrickfort, MS 10342</t>
  </si>
  <si>
    <t>12285 Norma Square</t>
  </si>
  <si>
    <t>Port Michael, DE 19306</t>
  </si>
  <si>
    <t>Unit 7838 Box 6193</t>
  </si>
  <si>
    <t>DPO AE 19237</t>
  </si>
  <si>
    <t>524 Turner Common Apt. 671</t>
  </si>
  <si>
    <t>Port Maria, WY 28795</t>
  </si>
  <si>
    <t>29776 Nichols Locks</t>
  </si>
  <si>
    <t>East Shannon, MT 21396</t>
  </si>
  <si>
    <t>46230 Brown Circles Suite 886</t>
  </si>
  <si>
    <t>Eddiehaven, SC 15953</t>
  </si>
  <si>
    <t>099 Mendez Locks</t>
  </si>
  <si>
    <t>Port Susanhaven, TN 19236</t>
  </si>
  <si>
    <t>FPO AA 24799</t>
  </si>
  <si>
    <t>8476 Rodriguez Ridge Apt. 778</t>
  </si>
  <si>
    <t>Lake James, MS 09911</t>
  </si>
  <si>
    <t>46673 Fletcher Tunnel</t>
  </si>
  <si>
    <t>West Elizabethborough, PA 99088</t>
  </si>
  <si>
    <t>Unit 0576 Box 7152</t>
  </si>
  <si>
    <t>DPO AE 09736</t>
  </si>
  <si>
    <t>7330 Lawson Squares Apt. 833</t>
  </si>
  <si>
    <t>North Johnfort, WY 20388</t>
  </si>
  <si>
    <t>USCGC Cherry</t>
  </si>
  <si>
    <t>FPO AP 92441</t>
  </si>
  <si>
    <t>0008 Watson Stream</t>
  </si>
  <si>
    <t>South Omar, NJ 50503</t>
  </si>
  <si>
    <t>585 Dan Isle</t>
  </si>
  <si>
    <t>Devinside, VA 75955</t>
  </si>
  <si>
    <t>9512 Hale Mountain</t>
  </si>
  <si>
    <t>Davismouth, OK 13459</t>
  </si>
  <si>
    <t>88525 Palmer Crossing Suite 816</t>
  </si>
  <si>
    <t>North Joseph, NE 52352</t>
  </si>
  <si>
    <t>76825 Shirley Land Apt. 157</t>
  </si>
  <si>
    <t>East Johnnyburgh, ND 42774</t>
  </si>
  <si>
    <t>USS Moore</t>
  </si>
  <si>
    <t>FPO AE 96712</t>
  </si>
  <si>
    <t>4510 Hale Vista</t>
  </si>
  <si>
    <t>Lake Karen, WY 93561</t>
  </si>
  <si>
    <t>46172 Brianna Islands</t>
  </si>
  <si>
    <t>North Hannahview, PA 54375</t>
  </si>
  <si>
    <t>63217 Berry Village</t>
  </si>
  <si>
    <t>Whiteton, CO 52598</t>
  </si>
  <si>
    <t>844 Wallace Courts Suite 995</t>
  </si>
  <si>
    <t>Cardenasshire, OR 78593</t>
  </si>
  <si>
    <t>20140 Brown Tunnel</t>
  </si>
  <si>
    <t>Ramosland, NV 95124</t>
  </si>
  <si>
    <t>134 Mary Estate</t>
  </si>
  <si>
    <t>Catherinechester, NY 69191</t>
  </si>
  <si>
    <t>00030 Robert Drives</t>
  </si>
  <si>
    <t>Thompsonmouth, AK 91183</t>
  </si>
  <si>
    <t>70143 Jasmine Dam Apt. 315</t>
  </si>
  <si>
    <t>Amandabury, WV 03327</t>
  </si>
  <si>
    <t>873 Grant Plains</t>
  </si>
  <si>
    <t>Stantonport, KY 91934</t>
  </si>
  <si>
    <t>0859 Jordan Loop</t>
  </si>
  <si>
    <t>South Michaelmouth, FL 11551</t>
  </si>
  <si>
    <t>1418 Blake Motorway</t>
  </si>
  <si>
    <t>Kellimouth, NM 69040</t>
  </si>
  <si>
    <t>USS Webb</t>
  </si>
  <si>
    <t>FPO AA 12729</t>
  </si>
  <si>
    <t>1695 Spencer Highway Apt. 289</t>
  </si>
  <si>
    <t>Georgetown, DC 50273</t>
  </si>
  <si>
    <t>1300 Willis Underpass</t>
  </si>
  <si>
    <t>Carrollhaven, MT 23403</t>
  </si>
  <si>
    <t>12775 James Passage Apt. 336</t>
  </si>
  <si>
    <t>West Bruce, LA 46312</t>
  </si>
  <si>
    <t>07620 Michelle Prairie Suite 016</t>
  </si>
  <si>
    <t>Brandyport, WV 80533</t>
  </si>
  <si>
    <t>5473 Donald Forge</t>
  </si>
  <si>
    <t>South Melvinhaven, NJ 75323</t>
  </si>
  <si>
    <t>737 Bennett Crossroad</t>
  </si>
  <si>
    <t>Lake Eric, RI 91130</t>
  </si>
  <si>
    <t>1976 Espinoza Isle Apt. 952</t>
  </si>
  <si>
    <t>Joshuatown, GA 03346</t>
  </si>
  <si>
    <t>115 Young Unions</t>
  </si>
  <si>
    <t>Sellersshire, RI 05961</t>
  </si>
  <si>
    <t>71580 Joseph Plain</t>
  </si>
  <si>
    <t>Perrymouth, PA 38829</t>
  </si>
  <si>
    <t>3192 Cohen Burgs</t>
  </si>
  <si>
    <t>Millston, ME 95511</t>
  </si>
  <si>
    <t>6158 Michael Hill</t>
  </si>
  <si>
    <t>South Mark, TN 39415</t>
  </si>
  <si>
    <t>3160 Bryant Spur Apt. 735</t>
  </si>
  <si>
    <t>New Christopherborough, OR 75473</t>
  </si>
  <si>
    <t>346 Hector Brooks</t>
  </si>
  <si>
    <t>South Richard, VT 47560</t>
  </si>
  <si>
    <t>1556 April Mountain</t>
  </si>
  <si>
    <t>Novakshire, TX 66217</t>
  </si>
  <si>
    <t>1642 Lane Junction Apt. 486</t>
  </si>
  <si>
    <t>South Marthamouth, DE 73609</t>
  </si>
  <si>
    <t>8253 Joseph Causeway</t>
  </si>
  <si>
    <t>Juanfurt, DC 72901</t>
  </si>
  <si>
    <t>232 Maria Cliffs</t>
  </si>
  <si>
    <t>Lake Kelly, OH 35465</t>
  </si>
  <si>
    <t>82969 Gonzalez Mountains</t>
  </si>
  <si>
    <t>Elizabethland, NY 93374</t>
  </si>
  <si>
    <t>053 Graham Lights</t>
  </si>
  <si>
    <t>Juanshire, MI 86874</t>
  </si>
  <si>
    <t>USNV Watson</t>
  </si>
  <si>
    <t>FPO AE 77524</t>
  </si>
  <si>
    <t>8402 Tony Lock</t>
  </si>
  <si>
    <t>South Tristan, MT 70989</t>
  </si>
  <si>
    <t>Unit 4505 Box 5528</t>
  </si>
  <si>
    <t>DPO AA 88636</t>
  </si>
  <si>
    <t>15266 Webb Cliff</t>
  </si>
  <si>
    <t>Barberborough, WI 64353</t>
  </si>
  <si>
    <t>537 Silva Villages</t>
  </si>
  <si>
    <t>North Paul, NV 79514</t>
  </si>
  <si>
    <t>303 Shelly Junctions Apt. 208</t>
  </si>
  <si>
    <t>New Randy, DE 37961</t>
  </si>
  <si>
    <t>86293 Shepherd Route</t>
  </si>
  <si>
    <t>Port Bonnieview, MT 80923</t>
  </si>
  <si>
    <t>424 Little Circle Apt. 422</t>
  </si>
  <si>
    <t>Nguyenmouth, RI 41536</t>
  </si>
  <si>
    <t>73637 Timothy Creek</t>
  </si>
  <si>
    <t>Rachelmouth, NY 35676</t>
  </si>
  <si>
    <t>28862 Leah Alley</t>
  </si>
  <si>
    <t>Jarvisside, GA 31244</t>
  </si>
  <si>
    <t>USS Green</t>
  </si>
  <si>
    <t>FPO AE 66050</t>
  </si>
  <si>
    <t>000 Barnes Stravenue Suite 265</t>
  </si>
  <si>
    <t>Lake Joshua, PA 14768</t>
  </si>
  <si>
    <t>4743 Raymond Trail</t>
  </si>
  <si>
    <t>Wendyville, WA 14759</t>
  </si>
  <si>
    <t>6545 Rowland Mills Apt. 480</t>
  </si>
  <si>
    <t>Robertstown, NE 31803</t>
  </si>
  <si>
    <t>0860 Troy Garden</t>
  </si>
  <si>
    <t>Colechester, TX 58150</t>
  </si>
  <si>
    <t>6123 Wright Fort Apt. 027</t>
  </si>
  <si>
    <t>West Stephanie, SD 20634</t>
  </si>
  <si>
    <t>8759 Aaron Junctions</t>
  </si>
  <si>
    <t>New Curtisbury, MT 59774</t>
  </si>
  <si>
    <t>484 Carrie Viaduct</t>
  </si>
  <si>
    <t>Richmondmouth, DC 87091</t>
  </si>
  <si>
    <t>Unit 3614 Box 3416</t>
  </si>
  <si>
    <t>DPO AE 95391</t>
  </si>
  <si>
    <t>725 Heather Plains Apt. 269</t>
  </si>
  <si>
    <t>Lake Crystal, NV 04420</t>
  </si>
  <si>
    <t>350 Rogers Brook</t>
  </si>
  <si>
    <t>Montgomerymouth, GA 67706</t>
  </si>
  <si>
    <t>605 Nichols Knoll</t>
  </si>
  <si>
    <t>North Andrewfort, SC 73796</t>
  </si>
  <si>
    <t>9049 Rebecca Fields</t>
  </si>
  <si>
    <t>Johnland, ND 69787</t>
  </si>
  <si>
    <t>71323 Alexandra Port Apt. 158</t>
  </si>
  <si>
    <t>Gillton, TX 28644</t>
  </si>
  <si>
    <t>4700 Conner Green</t>
  </si>
  <si>
    <t>Lake Peterside, SC 84041</t>
  </si>
  <si>
    <t>688 Eugene Trail</t>
  </si>
  <si>
    <t>Graceside, KY 56516</t>
  </si>
  <si>
    <t>196 Thomas Freeway Apt. 861</t>
  </si>
  <si>
    <t>Port Mary, MI 95011</t>
  </si>
  <si>
    <t>6880 Hebert Walk</t>
  </si>
  <si>
    <t>Port Lisa, TX 91801</t>
  </si>
  <si>
    <t>03687 Justin Brook Apt. 222</t>
  </si>
  <si>
    <t>Jeffreyfort, PA 41055</t>
  </si>
  <si>
    <t>937 Karen Rest Suite 435</t>
  </si>
  <si>
    <t>North Zachary, NJ 35034</t>
  </si>
  <si>
    <t>1554 Meza Plaza</t>
  </si>
  <si>
    <t>Port Glenn, WV 38854</t>
  </si>
  <si>
    <t>5952 Cesar Dam</t>
  </si>
  <si>
    <t>Lake Keithshire, AL 46773</t>
  </si>
  <si>
    <t>67159 Rowland Tunnel Suite 178</t>
  </si>
  <si>
    <t>South Stephanietown, WA 69302</t>
  </si>
  <si>
    <t>51721 Nicholas Rapids</t>
  </si>
  <si>
    <t>Port Tiffany, MO 30288</t>
  </si>
  <si>
    <t>PSC 5607, Box 7801</t>
  </si>
  <si>
    <t>APO AA 96532</t>
  </si>
  <si>
    <t>6011 Scott Radial Apt. 892</t>
  </si>
  <si>
    <t>South Jessicaburgh, MN 26676</t>
  </si>
  <si>
    <t>61448 Jefferson Light</t>
  </si>
  <si>
    <t>South Amanda, IL 13161</t>
  </si>
  <si>
    <t>834 Carol Park</t>
  </si>
  <si>
    <t>Davidport, OR 26108</t>
  </si>
  <si>
    <t>650 Lisa Trail</t>
  </si>
  <si>
    <t>Cummingschester, ND 79770</t>
  </si>
  <si>
    <t>22491 Christina Isle Suite 278</t>
  </si>
  <si>
    <t>Loganhaven, IL 66808</t>
  </si>
  <si>
    <t>8358 Kayla Oval Suite 469</t>
  </si>
  <si>
    <t>West Nathanborough, IL 99037</t>
  </si>
  <si>
    <t>29565 Robert Rapid Apt. 901</t>
  </si>
  <si>
    <t>North Jorge, NE 81064</t>
  </si>
  <si>
    <t>7992 Ingram Mountain Suite 575</t>
  </si>
  <si>
    <t>East Virginia, MD 24858</t>
  </si>
  <si>
    <t>5992 Sierra Summit Apt. 395</t>
  </si>
  <si>
    <t>Kelleyport, CA 52701</t>
  </si>
  <si>
    <t>863 Dickson Mission</t>
  </si>
  <si>
    <t>Bryantchester, AR 28620</t>
  </si>
  <si>
    <t>897 Schultz Falls Suite 870</t>
  </si>
  <si>
    <t>Rebeccaberg, NY 32041</t>
  </si>
  <si>
    <t>PSC 2203, Box 4031</t>
  </si>
  <si>
    <t>APO AA 41665</t>
  </si>
  <si>
    <t>USNS Mcdonald</t>
  </si>
  <si>
    <t>FPO AP 37453</t>
  </si>
  <si>
    <t>873 Ryan Drive</t>
  </si>
  <si>
    <t>Olsonside, AZ 78645</t>
  </si>
  <si>
    <t>USCGC Moss</t>
  </si>
  <si>
    <t>FPO AP 66196</t>
  </si>
  <si>
    <t>0661 Harrison Track</t>
  </si>
  <si>
    <t>East Michaelburgh, PA 12601</t>
  </si>
  <si>
    <t>8365 Pugh Trafficway</t>
  </si>
  <si>
    <t>Sarahbury, DE 43849</t>
  </si>
  <si>
    <t>7374 Jason Avenue</t>
  </si>
  <si>
    <t>Brownland, WY 74219</t>
  </si>
  <si>
    <t>203 Snow Locks</t>
  </si>
  <si>
    <t>Jerryfurt, MO 34311</t>
  </si>
  <si>
    <t>691 Stephanie Spring Suite 652</t>
  </si>
  <si>
    <t>Lyonschester, AR 75835</t>
  </si>
  <si>
    <t>04737 Antonio Hill Suite 495</t>
  </si>
  <si>
    <t>South Richard, CO 40428</t>
  </si>
  <si>
    <t>575 Hall Parkway Suite 628</t>
  </si>
  <si>
    <t>East Rhonda, KS 56963</t>
  </si>
  <si>
    <t>3026 Ortega Route Suite 856</t>
  </si>
  <si>
    <t>Thompsonport, FL 36048</t>
  </si>
  <si>
    <t>0758 Mary Rest</t>
  </si>
  <si>
    <t>Clarkefort, WV 12839</t>
  </si>
  <si>
    <t>0460 Jennifer Port</t>
  </si>
  <si>
    <t>Lake Amanda, HI 15379</t>
  </si>
  <si>
    <t>USNV Coleman</t>
  </si>
  <si>
    <t>FPO AP 02455</t>
  </si>
  <si>
    <t>0140 Karen Creek</t>
  </si>
  <si>
    <t>New Jillstad, TN 50161</t>
  </si>
  <si>
    <t>1719 Nancy Loop Suite 781</t>
  </si>
  <si>
    <t>New Andrew, SC 48632</t>
  </si>
  <si>
    <t>581 Paige Plaza Suite 834</t>
  </si>
  <si>
    <t>East Adamville, WY 27836</t>
  </si>
  <si>
    <t>1090 Matthew Course Suite 694</t>
  </si>
  <si>
    <t>Thomashaven, VA 48636</t>
  </si>
  <si>
    <t>854 Kathryn Ways Suite 585</t>
  </si>
  <si>
    <t>Christophermouth, TN 19952</t>
  </si>
  <si>
    <t>0076 Skinner Rest</t>
  </si>
  <si>
    <t>East Robert, WI 66129</t>
  </si>
  <si>
    <t>613 Meyer Crescent Suite 987</t>
  </si>
  <si>
    <t>Kellyshire, IN 73895</t>
  </si>
  <si>
    <t>035 Johnson Fort</t>
  </si>
  <si>
    <t>New Jacobchester, AK 49734</t>
  </si>
  <si>
    <t>131 Lisa Skyway</t>
  </si>
  <si>
    <t>West Meganberg, HI 18315</t>
  </si>
  <si>
    <t>530 Shelly Shores</t>
  </si>
  <si>
    <t>New Steveshire, MT 28678</t>
  </si>
  <si>
    <t>7816 Marcus Forks</t>
  </si>
  <si>
    <t>Fuentesbury, NM 90423</t>
  </si>
  <si>
    <t>4944 Gary Estates</t>
  </si>
  <si>
    <t>Barnettborough, AL 05201</t>
  </si>
  <si>
    <t>912 Harmon Inlet Suite 640</t>
  </si>
  <si>
    <t>Lake Chloeville, NH 89413</t>
  </si>
  <si>
    <t>77256 Neal Trafficway Suite 682</t>
  </si>
  <si>
    <t>North Samanthaland, NM 95502</t>
  </si>
  <si>
    <t>90822 Wilson Estate</t>
  </si>
  <si>
    <t>Port Samanthabury, MT 92621</t>
  </si>
  <si>
    <t>08569 Jessica Estate</t>
  </si>
  <si>
    <t>Richardview, IN 42764</t>
  </si>
  <si>
    <t>99420 Jennifer Drive Apt. 595</t>
  </si>
  <si>
    <t>Brandontown, UT 77739</t>
  </si>
  <si>
    <t>Unit 1801 Box 2127</t>
  </si>
  <si>
    <t>DPO AP 22602</t>
  </si>
  <si>
    <t>5229 David Islands</t>
  </si>
  <si>
    <t>West Anabury, NM 78898</t>
  </si>
  <si>
    <t>04164 Hebert Orchard Apt. 835</t>
  </si>
  <si>
    <t>New Keithmouth, IL 62815</t>
  </si>
  <si>
    <t>684 Moore Summit Suite 838</t>
  </si>
  <si>
    <t>Port Margaret, WA 05147</t>
  </si>
  <si>
    <t>1748 Hudson Pike</t>
  </si>
  <si>
    <t>Bellbury, UT 39016</t>
  </si>
  <si>
    <t>30372 Jesse Avenue</t>
  </si>
  <si>
    <t>North Jennifer, TX 43725</t>
  </si>
  <si>
    <t>PSC 5241, Box 2612</t>
  </si>
  <si>
    <t>APO AE 07347</t>
  </si>
  <si>
    <t>5783 Jeff Wall</t>
  </si>
  <si>
    <t>Butlerchester, AK 91303</t>
  </si>
  <si>
    <t>26576 Joshua Inlet</t>
  </si>
  <si>
    <t>Fergusonmouth, GA 94330</t>
  </si>
  <si>
    <t>88501 Keller Oval Apt. 546</t>
  </si>
  <si>
    <t>North Lesliestad, VA 67233</t>
  </si>
  <si>
    <t>04907 Barker Divide Apt. 324</t>
  </si>
  <si>
    <t>South Allenburgh, MO 90042</t>
  </si>
  <si>
    <t>500 Nash Crest</t>
  </si>
  <si>
    <t>Lake Samantha, MS 82920</t>
  </si>
  <si>
    <t>611 David Crossing Apt. 763</t>
  </si>
  <si>
    <t>Brandystad, VT 05347</t>
  </si>
  <si>
    <t>84950 Renee Freeway</t>
  </si>
  <si>
    <t>East Amber, NJ 46250</t>
  </si>
  <si>
    <t>122 Bryan Stravenue</t>
  </si>
  <si>
    <t>Lake Bradley, AL 73497</t>
  </si>
  <si>
    <t>515 Zachary Villages</t>
  </si>
  <si>
    <t>East Edward, AZ 70489</t>
  </si>
  <si>
    <t>PSC 9875, Box 4263</t>
  </si>
  <si>
    <t>APO AA 72247</t>
  </si>
  <si>
    <t>5529 Chad Summit</t>
  </si>
  <si>
    <t>South Alec, UT 99552</t>
  </si>
  <si>
    <t>USNS Harmon</t>
  </si>
  <si>
    <t>FPO AP 91612</t>
  </si>
  <si>
    <t>1470 Richard Ferry</t>
  </si>
  <si>
    <t>Franklinhaven, NM 27671</t>
  </si>
  <si>
    <t>USNV Peterson</t>
  </si>
  <si>
    <t>FPO AP 70394</t>
  </si>
  <si>
    <t>11234 Guzman Branch Suite 319</t>
  </si>
  <si>
    <t>Lake Dana, VA 26867</t>
  </si>
  <si>
    <t>4096 Jackson Groves Apt. 310</t>
  </si>
  <si>
    <t>Ashleyfurt, GA 81534</t>
  </si>
  <si>
    <t>070 Renee Station Apt. 614</t>
  </si>
  <si>
    <t>Christineborough, NJ 61841</t>
  </si>
  <si>
    <t>95629 Willis Pine</t>
  </si>
  <si>
    <t>Amberton, MD 01895</t>
  </si>
  <si>
    <t>7485 John Port</t>
  </si>
  <si>
    <t>Karichester, MN 20457</t>
  </si>
  <si>
    <t>5335 Garrett Viaduct</t>
  </si>
  <si>
    <t>East Robinport, NH 39300</t>
  </si>
  <si>
    <t>137 Walker Brook</t>
  </si>
  <si>
    <t>Amyberg, RI 35328</t>
  </si>
  <si>
    <t>6435 Velazquez Corner Apt. 321</t>
  </si>
  <si>
    <t>Murphymouth, WY 15408</t>
  </si>
  <si>
    <t>857 Michael Port Apt. 334</t>
  </si>
  <si>
    <t>East Joseph, CT 60460</t>
  </si>
  <si>
    <t>7625 Daniel Pike Apt. 779</t>
  </si>
  <si>
    <t>Ryanfort, GA 77180</t>
  </si>
  <si>
    <t>14698 Alexis Route</t>
  </si>
  <si>
    <t>Latoyaberg, NM 69179</t>
  </si>
  <si>
    <t>18630 Lee Mountains</t>
  </si>
  <si>
    <t>South Karenland, TN 79295</t>
  </si>
  <si>
    <t>5926 Kenneth Garden</t>
  </si>
  <si>
    <t>Lake Sandra, MA 83722</t>
  </si>
  <si>
    <t>806 Eric Radial</t>
  </si>
  <si>
    <t>Sherryland, OH 42040</t>
  </si>
  <si>
    <t>50596 Ruiz Curve</t>
  </si>
  <si>
    <t>East Daniel, CA 75424</t>
  </si>
  <si>
    <t>9427 Thomas Ranch Suite 042</t>
  </si>
  <si>
    <t>North Carolberg, NY 05609</t>
  </si>
  <si>
    <t>7491 Tapia Crossing</t>
  </si>
  <si>
    <t>Jimmyside, KS 65402</t>
  </si>
  <si>
    <t>8898 Stanley Fork Suite 278</t>
  </si>
  <si>
    <t>Sampsonview, MT 23725</t>
  </si>
  <si>
    <t>2290 Daniels Trafficway</t>
  </si>
  <si>
    <t>East James, CO 25579</t>
  </si>
  <si>
    <t>73341 Young Villages Suite 620</t>
  </si>
  <si>
    <t>North Gregory, IN 85025</t>
  </si>
  <si>
    <t>USNS King</t>
  </si>
  <si>
    <t>FPO AE 90248</t>
  </si>
  <si>
    <t>30676 Kristen Cliffs Suite 273</t>
  </si>
  <si>
    <t>East Scott, MO 63731</t>
  </si>
  <si>
    <t>2843 Bailey Village</t>
  </si>
  <si>
    <t>South Danaview, NH 44466</t>
  </si>
  <si>
    <t>4335 Megan Port Suite 953</t>
  </si>
  <si>
    <t>South Haleyhaven, TN 61100</t>
  </si>
  <si>
    <t>15657 Michael Unions</t>
  </si>
  <si>
    <t>Lake Tammy, AL 40289</t>
  </si>
  <si>
    <t>33081 Pugh Plains Suite 517</t>
  </si>
  <si>
    <t>Jacquelinefurt, LA 29670</t>
  </si>
  <si>
    <t>086 Reese Fall Suite 135</t>
  </si>
  <si>
    <t>Morganmouth, NY 68137</t>
  </si>
  <si>
    <t>439 Sandra Burg Apt. 126</t>
  </si>
  <si>
    <t>East Adrian, SD 90459</t>
  </si>
  <si>
    <t>07316 Chandler Wall</t>
  </si>
  <si>
    <t>Millerchester, UT 61316</t>
  </si>
  <si>
    <t>83285 Christopher Cape</t>
  </si>
  <si>
    <t>North Melissatown, WY 54591</t>
  </si>
  <si>
    <t>82206 Chloe Stravenue</t>
  </si>
  <si>
    <t>Williamsonborough, PA 19821</t>
  </si>
  <si>
    <t>6058 Anne Stream</t>
  </si>
  <si>
    <t>New Virginiaton, CT 19633</t>
  </si>
  <si>
    <t>617 Casey Alley Suite 659</t>
  </si>
  <si>
    <t>Robinsonmouth, IL 39844</t>
  </si>
  <si>
    <t>50400 Andrew Forest Suite 942</t>
  </si>
  <si>
    <t>Kathleentown, MN 10381</t>
  </si>
  <si>
    <t>Unit 6472 Box 5798</t>
  </si>
  <si>
    <t>DPO AP 96336</t>
  </si>
  <si>
    <t>5737 Benton Lakes</t>
  </si>
  <si>
    <t>Walkerland, MT 34803</t>
  </si>
  <si>
    <t>4157 Rebekah Dale Apt. 966</t>
  </si>
  <si>
    <t>Port Johnfurt, NM 44880</t>
  </si>
  <si>
    <t>62543 Powell Squares</t>
  </si>
  <si>
    <t>North Robert, ID 83813</t>
  </si>
  <si>
    <t>33567 Mia Haven Apt. 149</t>
  </si>
  <si>
    <t>West Linda, CT 50286</t>
  </si>
  <si>
    <t>65752 Jones Divide</t>
  </si>
  <si>
    <t>East Davidmouth, MI 44863</t>
  </si>
  <si>
    <t>701 Mcdonald Cliffs Suite 575</t>
  </si>
  <si>
    <t>Lake Anthony, NE 23040</t>
  </si>
  <si>
    <t>07465 Russo Junction Apt. 293</t>
  </si>
  <si>
    <t>Gibsonland, RI 44214</t>
  </si>
  <si>
    <t>478 Ryan Union Suite 997</t>
  </si>
  <si>
    <t>North Jonathanshire, MO 77333</t>
  </si>
  <si>
    <t>4729 April Common Suite 441</t>
  </si>
  <si>
    <t>Hillstad, CT 46678</t>
  </si>
  <si>
    <t>70993 Daniel Islands Suite 509</t>
  </si>
  <si>
    <t>Johnberg, DE 83525</t>
  </si>
  <si>
    <t>USNS Flores</t>
  </si>
  <si>
    <t>FPO AE 62121</t>
  </si>
  <si>
    <t>629 Patrick Glens</t>
  </si>
  <si>
    <t>New Matthew, GA 23167</t>
  </si>
  <si>
    <t>820 Crystal Shores</t>
  </si>
  <si>
    <t>Christopherport, NH 11394</t>
  </si>
  <si>
    <t>92879 Richard Expressway Apt. 396</t>
  </si>
  <si>
    <t>Kimberlyton, MA 45359</t>
  </si>
  <si>
    <t>PSC 0466, Box 0578</t>
  </si>
  <si>
    <t>APO AE 37892</t>
  </si>
  <si>
    <t>35597 Moody Garden</t>
  </si>
  <si>
    <t>Margaretview, MS 88320</t>
  </si>
  <si>
    <t>7316 Richards Ramp Suite 906</t>
  </si>
  <si>
    <t>Brentburgh, MD 67685</t>
  </si>
  <si>
    <t>USNV Wilson</t>
  </si>
  <si>
    <t>FPO AP 14644</t>
  </si>
  <si>
    <t>83046 Christopher Parks Apt. 790</t>
  </si>
  <si>
    <t>Kyleburgh, ND 33078</t>
  </si>
  <si>
    <t>USNV Adkins</t>
  </si>
  <si>
    <t>FPO AA 23423</t>
  </si>
  <si>
    <t>16775 Jose Shore</t>
  </si>
  <si>
    <t>Matthewfort, OH 00934</t>
  </si>
  <si>
    <t>0158 Jennifer Ridge Apt. 207</t>
  </si>
  <si>
    <t>Johnfurt, AL 64655</t>
  </si>
  <si>
    <t>45290 Lori Keys</t>
  </si>
  <si>
    <t>Melendezchester, FL 45474</t>
  </si>
  <si>
    <t>720 Neal Track Apt. 128</t>
  </si>
  <si>
    <t>Cherylshire, AL 26166</t>
  </si>
  <si>
    <t>287 Kristi Crest</t>
  </si>
  <si>
    <t>North Jacquelinefort, LA 58762</t>
  </si>
  <si>
    <t>71955 Jennifer Loop Apt. 147</t>
  </si>
  <si>
    <t>South Kelly, MS 96415</t>
  </si>
  <si>
    <t>1306 Elizabeth Port Apt. 236</t>
  </si>
  <si>
    <t>West Nancy, CO 97016</t>
  </si>
  <si>
    <t>8553 Berry Burg</t>
  </si>
  <si>
    <t>Monicaville, MA 29133</t>
  </si>
  <si>
    <t>963 Kimberly River</t>
  </si>
  <si>
    <t>Port Michaelhaven, ID 98015</t>
  </si>
  <si>
    <t>601 Reid Mountains</t>
  </si>
  <si>
    <t>Gallegosville, MA 78105</t>
  </si>
  <si>
    <t>PSC 7489, Box 8802</t>
  </si>
  <si>
    <t>APO AA 04038</t>
  </si>
  <si>
    <t>6808 Martin Parks</t>
  </si>
  <si>
    <t>Marilynstad, MT 24911</t>
  </si>
  <si>
    <t>748 Mary Islands</t>
  </si>
  <si>
    <t>New Joseph, MI 56736</t>
  </si>
  <si>
    <t>331 Thomas Pass Suite 644</t>
  </si>
  <si>
    <t>North Mary, VT 36276</t>
  </si>
  <si>
    <t>561 Joel Coves Apt. 400</t>
  </si>
  <si>
    <t>Nguyenbury, ND 46252</t>
  </si>
  <si>
    <t>5151 Phillips Vista</t>
  </si>
  <si>
    <t>Cooperfurt, NH 49944</t>
  </si>
  <si>
    <t>USNS Morales</t>
  </si>
  <si>
    <t>FPO AE 49242</t>
  </si>
  <si>
    <t>48030 White Isle Suite 886</t>
  </si>
  <si>
    <t>Shannonmouth, NH 15764</t>
  </si>
  <si>
    <t>93439 Crystal Point</t>
  </si>
  <si>
    <t>Barbaraville, HI 37778</t>
  </si>
  <si>
    <t>35212 Cox Club</t>
  </si>
  <si>
    <t>North Joann, AL 76882</t>
  </si>
  <si>
    <t>069 Escobar Viaduct Suite 276</t>
  </si>
  <si>
    <t>Carlshire, GA 40673</t>
  </si>
  <si>
    <t>8060 Frank Burgs Apt. 261</t>
  </si>
  <si>
    <t>North Christinehaven, WI 46194</t>
  </si>
  <si>
    <t>0334 Wilcox Bypass</t>
  </si>
  <si>
    <t>Williamfurt, NC 56879</t>
  </si>
  <si>
    <t>23313 Nicole Cape</t>
  </si>
  <si>
    <t>Port Thomas, FL 20551</t>
  </si>
  <si>
    <t>88671 William Spur Suite 796</t>
  </si>
  <si>
    <t>Jonesbury, KS 80687</t>
  </si>
  <si>
    <t>58237 Harrison Orchard</t>
  </si>
  <si>
    <t>Dixonville, MO 50407</t>
  </si>
  <si>
    <t>3415 Benjamin Ports</t>
  </si>
  <si>
    <t>Stacymouth, SC 96556</t>
  </si>
  <si>
    <t>8128 Tamara Alley Suite 081</t>
  </si>
  <si>
    <t>Rosston, NC 35281</t>
  </si>
  <si>
    <t>4726 James Fork</t>
  </si>
  <si>
    <t>Kingstad, SC 81670</t>
  </si>
  <si>
    <t>42134 Patrick Pines</t>
  </si>
  <si>
    <t>Dickersontown, MT 17024</t>
  </si>
  <si>
    <t>736 John View Suite 088</t>
  </si>
  <si>
    <t>West Bernard, LA 40282</t>
  </si>
  <si>
    <t>PSC 7194, Box 4525</t>
  </si>
  <si>
    <t>APO AP 67424</t>
  </si>
  <si>
    <t>PSC 6920, Box 4632</t>
  </si>
  <si>
    <t>APO AA 11308</t>
  </si>
  <si>
    <t>Unit 5599 Box 8997</t>
  </si>
  <si>
    <t>DPO AE 80846</t>
  </si>
  <si>
    <t>7847 Quinn Place Apt. 250</t>
  </si>
  <si>
    <t>Christophertown, OK 66484</t>
  </si>
  <si>
    <t>884 Adkins Fork</t>
  </si>
  <si>
    <t>Lake Stacie, RI 68371</t>
  </si>
  <si>
    <t>28091 Tiffany Burgs</t>
  </si>
  <si>
    <t>West Kathleenborough, CA 95014</t>
  </si>
  <si>
    <t>57708 April Well Suite 992</t>
  </si>
  <si>
    <t>New Joshuaview, NM 90116</t>
  </si>
  <si>
    <t>Unit 6556 Box 3284</t>
  </si>
  <si>
    <t>DPO AA 13920</t>
  </si>
  <si>
    <t>72863 Bradley Extension Suite 600</t>
  </si>
  <si>
    <t>Madisonville, WV 32231</t>
  </si>
  <si>
    <t>39939 Morse Route</t>
  </si>
  <si>
    <t>Lake Victorbury, NH 96311</t>
  </si>
  <si>
    <t>341 David Road</t>
  </si>
  <si>
    <t>Isaacport, MI 06124</t>
  </si>
  <si>
    <t>954 Mullins Dale Apt. 789</t>
  </si>
  <si>
    <t>North Shannonchester, GA 55551</t>
  </si>
  <si>
    <t>47698 Paul Cove Apt. 243</t>
  </si>
  <si>
    <t>West Nicoleville, IL 38431</t>
  </si>
  <si>
    <t>873 Robert Summit Suite 188</t>
  </si>
  <si>
    <t>Sweeneyfurt, GA 82146</t>
  </si>
  <si>
    <t>0521 Lee Crescent Suite 002</t>
  </si>
  <si>
    <t>East Samantha, KS 89978</t>
  </si>
  <si>
    <t>2126 Laura Plain</t>
  </si>
  <si>
    <t>West Pamela, GA 17390</t>
  </si>
  <si>
    <t>878 Jones Plains Suite 781</t>
  </si>
  <si>
    <t>New Sarah, WY 58161</t>
  </si>
  <si>
    <t>Unit 1888 Box 4009</t>
  </si>
  <si>
    <t>DPO AE 77970</t>
  </si>
  <si>
    <t>5904 Alicia Loaf</t>
  </si>
  <si>
    <t>Emmachester, WV 18519</t>
  </si>
  <si>
    <t>037 Gonzalez Forges Apt. 487</t>
  </si>
  <si>
    <t>Monicaview, AK 93744</t>
  </si>
  <si>
    <t>PSC 4188, Box 7291</t>
  </si>
  <si>
    <t>APO AA 73684</t>
  </si>
  <si>
    <t>69753 Chaney Flat</t>
  </si>
  <si>
    <t>Roytown, MO 57155</t>
  </si>
  <si>
    <t>8330 Kathryn Branch Suite 629</t>
  </si>
  <si>
    <t>New Markhaven, IL 29188</t>
  </si>
  <si>
    <t>344 Jackson Isle Apt. 855</t>
  </si>
  <si>
    <t>Whiteport, AL 39834</t>
  </si>
  <si>
    <t>2830 Shaun Plains</t>
  </si>
  <si>
    <t>Nataliemouth, OR 70355</t>
  </si>
  <si>
    <t>436 Torres Brooks</t>
  </si>
  <si>
    <t>Stevenfurt, DE 84133</t>
  </si>
  <si>
    <t>PSC 0140, Box 6251</t>
  </si>
  <si>
    <t>APO AE 35370</t>
  </si>
  <si>
    <t>USS Hughes</t>
  </si>
  <si>
    <t>FPO AP 78003</t>
  </si>
  <si>
    <t>9816 Bauer Dale</t>
  </si>
  <si>
    <t>North Samuel, PA 12859</t>
  </si>
  <si>
    <t>52072 Amanda Mall</t>
  </si>
  <si>
    <t>Robinsonmouth, OH 42473</t>
  </si>
  <si>
    <t>802 Smith Terrace Suite 244</t>
  </si>
  <si>
    <t>East Douglas, ND 37773</t>
  </si>
  <si>
    <t>593 Daniel Causeway</t>
  </si>
  <si>
    <t>Emilyborough, WV 48507</t>
  </si>
  <si>
    <t>405 Pena Glens Suite 068</t>
  </si>
  <si>
    <t>North Michelle, WA 51130</t>
  </si>
  <si>
    <t>3744 John Isle</t>
  </si>
  <si>
    <t>Lake Saraville, OH 89791</t>
  </si>
  <si>
    <t>550 Dennis Lock</t>
  </si>
  <si>
    <t>Turnerview, NC 72031</t>
  </si>
  <si>
    <t>63233 Dennis Parkway Suite 551</t>
  </si>
  <si>
    <t>Lake Jamesport, SD 34676</t>
  </si>
  <si>
    <t>41105 Johnson Place</t>
  </si>
  <si>
    <t>Lake Jeffreyburgh, ME 24434</t>
  </si>
  <si>
    <t>61065 Stone Wells</t>
  </si>
  <si>
    <t>West Sara, UT 08202</t>
  </si>
  <si>
    <t>29942 Carla Plain</t>
  </si>
  <si>
    <t>East Maria, GA 53698</t>
  </si>
  <si>
    <t>88662 Powell Park</t>
  </si>
  <si>
    <t>Juliemouth, FL 36832</t>
  </si>
  <si>
    <t>62871 Reynolds Walks Apt. 330</t>
  </si>
  <si>
    <t>Johnshire, MN 06145</t>
  </si>
  <si>
    <t>724 Wells Squares Apt. 261</t>
  </si>
  <si>
    <t>Stoutport, MO 47449</t>
  </si>
  <si>
    <t>2973 Moreno Camp Apt. 214</t>
  </si>
  <si>
    <t>Dawnside, UT 06812</t>
  </si>
  <si>
    <t>5350 Jones Road Apt. 372</t>
  </si>
  <si>
    <t>Leslieborough, NY 44283</t>
  </si>
  <si>
    <t>Unit 2156 Box 2475</t>
  </si>
  <si>
    <t>DPO AA 88041</t>
  </si>
  <si>
    <t>3013 Melanie Shoal</t>
  </si>
  <si>
    <t>East Robert, AL 26271</t>
  </si>
  <si>
    <t>Unit 1263 Box 6431</t>
  </si>
  <si>
    <t>DPO AA 52904</t>
  </si>
  <si>
    <t>9610 Diaz Skyway Apt. 175</t>
  </si>
  <si>
    <t>North Thomas, RI 11036</t>
  </si>
  <si>
    <t>061 Dawson Isle Apt. 792</t>
  </si>
  <si>
    <t>West Alisonshire, OR 99704</t>
  </si>
  <si>
    <t>16647 Medina Fort Suite 829</t>
  </si>
  <si>
    <t>New Justin, MA 64728</t>
  </si>
  <si>
    <t>883 Mark Ports Suite 317</t>
  </si>
  <si>
    <t>Craigtown, NE 30628</t>
  </si>
  <si>
    <t>7007 Brenda Islands</t>
  </si>
  <si>
    <t>Lake Kristinville, UT 03121</t>
  </si>
  <si>
    <t>3450 Adrian Club</t>
  </si>
  <si>
    <t>North Molly, HI 51976</t>
  </si>
  <si>
    <t>22501 Church Glen</t>
  </si>
  <si>
    <t>New Jodi, IA 74934</t>
  </si>
  <si>
    <t>473 Elizabeth Plaza Apt. 857</t>
  </si>
  <si>
    <t>Porterhaven, NJ 05439</t>
  </si>
  <si>
    <t>USNV Meyer</t>
  </si>
  <si>
    <t>FPO AA 44876</t>
  </si>
  <si>
    <t>8052 Erik Ridge Suite 289</t>
  </si>
  <si>
    <t>Scottbury, VA 23504</t>
  </si>
  <si>
    <t>65081 Andrew Grove Suite 884</t>
  </si>
  <si>
    <t>East Jennifer, WA 49980</t>
  </si>
  <si>
    <t>9732 Trujillo Crossing</t>
  </si>
  <si>
    <t>Johnsonfurt, NY 80238</t>
  </si>
  <si>
    <t>9163 Manning Prairie</t>
  </si>
  <si>
    <t>West Loganfurt, VA 58823</t>
  </si>
  <si>
    <t>PSC 0169, Box 5485</t>
  </si>
  <si>
    <t>APO AP 84077</t>
  </si>
  <si>
    <t>760 Amanda Islands Suite 363</t>
  </si>
  <si>
    <t>Jasonfort, IL 03446</t>
  </si>
  <si>
    <t>02887 Angela Port</t>
  </si>
  <si>
    <t>Coryborough, IA 13175</t>
  </si>
  <si>
    <t>4412 Steven Overpass</t>
  </si>
  <si>
    <t>North Gregorystad, NH 10708</t>
  </si>
  <si>
    <t>065 Randolph Crescent Suite 281</t>
  </si>
  <si>
    <t>Alexanderberg, MS 45853</t>
  </si>
  <si>
    <t>31165 Jordan Spur Apt. 617</t>
  </si>
  <si>
    <t>Port Dianeshire, ME 48563</t>
  </si>
  <si>
    <t>94378 Kelly Drives Apt. 711</t>
  </si>
  <si>
    <t>Jenniferport, OH 62661</t>
  </si>
  <si>
    <t>972 Tara Spurs Apt. 078</t>
  </si>
  <si>
    <t>Lake Brandy, ME 91817</t>
  </si>
  <si>
    <t>66865 David Circle Suite 088</t>
  </si>
  <si>
    <t>Briggsshire, VT 74979</t>
  </si>
  <si>
    <t>4776 Khan Overpass</t>
  </si>
  <si>
    <t>East Michaelton, NE 19466</t>
  </si>
  <si>
    <t>16519 Baker Union</t>
  </si>
  <si>
    <t>Lake Briannaburgh, GA 43895</t>
  </si>
  <si>
    <t>9376 Miller Center Apt. 815</t>
  </si>
  <si>
    <t>Lake Randy, ND 11470</t>
  </si>
  <si>
    <t>87415 Rivera Throughway</t>
  </si>
  <si>
    <t>Rodriguezfurt, VT 78958</t>
  </si>
  <si>
    <t>2309 Malone Land</t>
  </si>
  <si>
    <t>Williamsmouth, ID 32812</t>
  </si>
  <si>
    <t>3700 Brenda Motorway</t>
  </si>
  <si>
    <t>Jasonmouth, PA 49930</t>
  </si>
  <si>
    <t>6002 Jacob Tunnel</t>
  </si>
  <si>
    <t>Feliciaview, LA 56662</t>
  </si>
  <si>
    <t>741 Martinez Dam</t>
  </si>
  <si>
    <t>East James, HI 33341</t>
  </si>
  <si>
    <t>736 Hall Estates Apt. 949</t>
  </si>
  <si>
    <t>Port Saraville, NE 85407</t>
  </si>
  <si>
    <t>PSC 9632, Box 7040</t>
  </si>
  <si>
    <t>APO AE 66958</t>
  </si>
  <si>
    <t>245 David Loaf</t>
  </si>
  <si>
    <t>Michaelberg, IN 32343</t>
  </si>
  <si>
    <t>848 Arnold Court</t>
  </si>
  <si>
    <t>Newtonshire, ID 90374</t>
  </si>
  <si>
    <t>0023 Zachary Glen</t>
  </si>
  <si>
    <t>North Andreborough, OH 49840</t>
  </si>
  <si>
    <t>12546 Crystal Prairie Suite 109</t>
  </si>
  <si>
    <t>Sarahtown, OH 27734</t>
  </si>
  <si>
    <t>753 Hopkins Falls</t>
  </si>
  <si>
    <t>New Kathytown, WI 90616</t>
  </si>
  <si>
    <t>4497 Gonzalez Springs Apt. 281</t>
  </si>
  <si>
    <t>Bushshire, LA 23355</t>
  </si>
  <si>
    <t>USCGC Hurst</t>
  </si>
  <si>
    <t>FPO AE 40649</t>
  </si>
  <si>
    <t>28656 Stuart Loaf</t>
  </si>
  <si>
    <t>New Jasmineberg, OR 76681</t>
  </si>
  <si>
    <t>PSC 3857, Box 0860</t>
  </si>
  <si>
    <t>APO AP 47635</t>
  </si>
  <si>
    <t>5755 Hernandez Crossroad</t>
  </si>
  <si>
    <t>South Teresa, NH 25898</t>
  </si>
  <si>
    <t>0945 Wood Vista Suite 049</t>
  </si>
  <si>
    <t>Kristenside, CO 62188</t>
  </si>
  <si>
    <t>3655 Sarah Lodge</t>
  </si>
  <si>
    <t>Harrisonville, MA 53371</t>
  </si>
  <si>
    <t>341 Henson Center Suite 981</t>
  </si>
  <si>
    <t>South Benjamin, ME 12656</t>
  </si>
  <si>
    <t>204 Little Flats</t>
  </si>
  <si>
    <t>Jessicaton, FL 60597</t>
  </si>
  <si>
    <t>577 Stephen Ford</t>
  </si>
  <si>
    <t>Smithside, SC 36791</t>
  </si>
  <si>
    <t>0062 Greer Prairie</t>
  </si>
  <si>
    <t>Shawnmouth, MI 34630</t>
  </si>
  <si>
    <t>435 Frederick Lane Suite 091</t>
  </si>
  <si>
    <t>Davisland, NE 21143</t>
  </si>
  <si>
    <t>7183 Jonathan Green</t>
  </si>
  <si>
    <t>Lake Lisa, NV 88074</t>
  </si>
  <si>
    <t>830 Chen Crossroad</t>
  </si>
  <si>
    <t>Brownberg, VA 16640</t>
  </si>
  <si>
    <t>39854 Brown Freeway</t>
  </si>
  <si>
    <t>Bonniechester, TN 19060</t>
  </si>
  <si>
    <t>USS Le</t>
  </si>
  <si>
    <t>FPO AA 60371</t>
  </si>
  <si>
    <t>32815 Brown Mountains</t>
  </si>
  <si>
    <t>West Misty, TX 91171</t>
  </si>
  <si>
    <t>13468 James Skyway Apt. 846</t>
  </si>
  <si>
    <t>Charlesfort, VT 34090</t>
  </si>
  <si>
    <t>9049 Manuel Walk Apt. 296</t>
  </si>
  <si>
    <t>New Samantha, SC 82882</t>
  </si>
  <si>
    <t>5640 Johnson Springs</t>
  </si>
  <si>
    <t>Thomasstad, NY 59907</t>
  </si>
  <si>
    <t>6320 Tiffany Wall Suite 152</t>
  </si>
  <si>
    <t>Charlotteshire, MT 45250</t>
  </si>
  <si>
    <t>USS Morrison</t>
  </si>
  <si>
    <t>FPO AP 60808</t>
  </si>
  <si>
    <t>5960 Cassandra Village</t>
  </si>
  <si>
    <t>Andradebury, ID 73929</t>
  </si>
  <si>
    <t>871 Sherri Trafficway</t>
  </si>
  <si>
    <t>Jacobton, MO 92146</t>
  </si>
  <si>
    <t>3006 Bell Mountains</t>
  </si>
  <si>
    <t>West Kimberly, KY 01912</t>
  </si>
  <si>
    <t>45394 Emily Street Apt. 700</t>
  </si>
  <si>
    <t>Allenside, CO 86190</t>
  </si>
  <si>
    <t>55590 Amanda Divide</t>
  </si>
  <si>
    <t>Fergusonbury, OR 15643</t>
  </si>
  <si>
    <t>835 Samantha Field</t>
  </si>
  <si>
    <t>North Kyle, OK 90481</t>
  </si>
  <si>
    <t>8748 Julie Path</t>
  </si>
  <si>
    <t>Port Dale, ME 48806</t>
  </si>
  <si>
    <t>933 Stephanie Mountain Suite 070</t>
  </si>
  <si>
    <t>Turnerport, MS 01623</t>
  </si>
  <si>
    <t>9026 Kerr View Apt. 331</t>
  </si>
  <si>
    <t>Johnside, DC 07778</t>
  </si>
  <si>
    <t>3512 Brian Place Apt. 657</t>
  </si>
  <si>
    <t>Lake Scott, RI 16418</t>
  </si>
  <si>
    <t>52100 Lewis Light Suite 521</t>
  </si>
  <si>
    <t>Barbaraside, MI 13048</t>
  </si>
  <si>
    <t>330 Yang Village Suite 101</t>
  </si>
  <si>
    <t>East Kaitlyn, NY 46650</t>
  </si>
  <si>
    <t>9274 King Streets Suite 376</t>
  </si>
  <si>
    <t>Hughesside, GA 25141</t>
  </si>
  <si>
    <t>PSC 8777, Box 0286</t>
  </si>
  <si>
    <t>APO AA 63869</t>
  </si>
  <si>
    <t>703 Julie Avenue Suite 717</t>
  </si>
  <si>
    <t>Port Susanview, DE 51089</t>
  </si>
  <si>
    <t>900 Small Islands</t>
  </si>
  <si>
    <t>Alisonland, CT 88298</t>
  </si>
  <si>
    <t>819 Stephen Overpass Apt. 181</t>
  </si>
  <si>
    <t>East Catherineshire, AZ 32369</t>
  </si>
  <si>
    <t>USS Greene</t>
  </si>
  <si>
    <t>FPO AE 67989</t>
  </si>
  <si>
    <t>5972 Stacy Burg</t>
  </si>
  <si>
    <t>Natashahaven, OK 57318</t>
  </si>
  <si>
    <t>61785 David Corners</t>
  </si>
  <si>
    <t>Lake Gerald, FL 55588</t>
  </si>
  <si>
    <t>53996 Anthony Extensions</t>
  </si>
  <si>
    <t>East Alison, WV 35522</t>
  </si>
  <si>
    <t>48910 Richard Plain</t>
  </si>
  <si>
    <t>Wallerstad, TX 44151</t>
  </si>
  <si>
    <t>1224 Alexander Circle Suite 700</t>
  </si>
  <si>
    <t>Reeseside, KS 18276</t>
  </si>
  <si>
    <t>8744 Garrett Light</t>
  </si>
  <si>
    <t>Theresastad, NJ 43721</t>
  </si>
  <si>
    <t>223 Michael Flat</t>
  </si>
  <si>
    <t>West Davidport, NE 97273</t>
  </si>
  <si>
    <t>0635 Lindsey Park Suite 197</t>
  </si>
  <si>
    <t>Hamptonport, AK 08502</t>
  </si>
  <si>
    <t>92198 Fischer Manor</t>
  </si>
  <si>
    <t>West Edwardberg, KY 06944</t>
  </si>
  <si>
    <t>634 Jennifer Locks</t>
  </si>
  <si>
    <t>New Williefort, WV 07619</t>
  </si>
  <si>
    <t>PSC 7091, Box 0798</t>
  </si>
  <si>
    <t>APO AA 97413</t>
  </si>
  <si>
    <t>5518 Brandon Vista Apt. 733</t>
  </si>
  <si>
    <t>Sawyerburgh, MN 43252</t>
  </si>
  <si>
    <t>3056 Hill Dale</t>
  </si>
  <si>
    <t>Branchfurt, WA 79795</t>
  </si>
  <si>
    <t>8717 Willis Camp</t>
  </si>
  <si>
    <t>New Michael, MD 53487</t>
  </si>
  <si>
    <t>6098 Taylor Court</t>
  </si>
  <si>
    <t>Allenchester, WI 59931</t>
  </si>
  <si>
    <t>885 Smith Bypass</t>
  </si>
  <si>
    <t>Amandafurt, TN 35409</t>
  </si>
  <si>
    <t>0364 Aaron Crescent</t>
  </si>
  <si>
    <t>Davidshire, IN 94634</t>
  </si>
  <si>
    <t>11307 Jacqueline Way</t>
  </si>
  <si>
    <t>Millerchester, DC 46776</t>
  </si>
  <si>
    <t>488 Bailey Extension Suite 487</t>
  </si>
  <si>
    <t>Steeleville, TN 07046</t>
  </si>
  <si>
    <t>40031 Peterson Brooks</t>
  </si>
  <si>
    <t>Lake Garrettshire, VT 21791</t>
  </si>
  <si>
    <t>561 Danielle Knolls Apt. 800</t>
  </si>
  <si>
    <t>Lake Christopher, IL 25288</t>
  </si>
  <si>
    <t>85014 Shaffer Lock Apt. 466</t>
  </si>
  <si>
    <t>East Phillip, NV 62869</t>
  </si>
  <si>
    <t>7837 Kaufman Run</t>
  </si>
  <si>
    <t>New Thomastown, SD 81690</t>
  </si>
  <si>
    <t>85425 Joseph Square Suite 146</t>
  </si>
  <si>
    <t>South Lee, FL 85185</t>
  </si>
  <si>
    <t>618 David Mount</t>
  </si>
  <si>
    <t>Port Paul, IL 32144</t>
  </si>
  <si>
    <t>Unit 1391 Box 5136</t>
  </si>
  <si>
    <t>DPO AP 54210</t>
  </si>
  <si>
    <t>512 Sanchez Plains Apt. 763</t>
  </si>
  <si>
    <t>South Tyler, WI 56478</t>
  </si>
  <si>
    <t>2697 Cindy Manor</t>
  </si>
  <si>
    <t>North Jonshire, DE 80744</t>
  </si>
  <si>
    <t>1825 Kelly Place</t>
  </si>
  <si>
    <t>Sherryport, DC 75118</t>
  </si>
  <si>
    <t>062 Herrera Junctions</t>
  </si>
  <si>
    <t>East Nicole, WY 87682</t>
  </si>
  <si>
    <t>7282 Randall Crest</t>
  </si>
  <si>
    <t>Laurafurt, CT 45975</t>
  </si>
  <si>
    <t>07414 Nunez Mountain Apt. 589</t>
  </si>
  <si>
    <t>Richardport, OK 78394</t>
  </si>
  <si>
    <t>PSC 2873, Box 5003</t>
  </si>
  <si>
    <t>APO AA 36491</t>
  </si>
  <si>
    <t>190 Torres Islands</t>
  </si>
  <si>
    <t>Russellville, WI 44062</t>
  </si>
  <si>
    <t>15567 Henry Shoal Apt. 017</t>
  </si>
  <si>
    <t>Sherrymouth, MA 31038</t>
  </si>
  <si>
    <t>46192 Brooks Crescent</t>
  </si>
  <si>
    <t>Khanside, ND 65351</t>
  </si>
  <si>
    <t>3559 Regina Lodge Suite 006</t>
  </si>
  <si>
    <t>Laurafurt, CA 44446</t>
  </si>
  <si>
    <t>889 Cindy Station Apt. 936</t>
  </si>
  <si>
    <t>Bethview, GA 78964</t>
  </si>
  <si>
    <t>Unit 8023 Box 9410</t>
  </si>
  <si>
    <t>DPO AA 90080</t>
  </si>
  <si>
    <t>99213 Hardin Underpass Suite 243</t>
  </si>
  <si>
    <t>Richardburgh, MN 62728</t>
  </si>
  <si>
    <t>15461 Vanessa Spurs Suite 480</t>
  </si>
  <si>
    <t>South Samuel, ID 65683</t>
  </si>
  <si>
    <t>8455 Angela Expressway Apt. 501</t>
  </si>
  <si>
    <t>Richardsonview, MI 43024</t>
  </si>
  <si>
    <t>589 Pena Greens Apt. 198</t>
  </si>
  <si>
    <t>South Jamesport, MS 00790</t>
  </si>
  <si>
    <t>2819 Jennifer Station Apt. 872</t>
  </si>
  <si>
    <t>East Travisland, NV 72598</t>
  </si>
  <si>
    <t>4248 Charles Knolls</t>
  </si>
  <si>
    <t>Ramirezmouth, MA 32313</t>
  </si>
  <si>
    <t>524 Douglas Alley</t>
  </si>
  <si>
    <t>South Laurie, NH 86755</t>
  </si>
  <si>
    <t>322 Dillon Roads</t>
  </si>
  <si>
    <t>Caldwellburgh, CA 91933</t>
  </si>
  <si>
    <t>439 Black Pine Apt. 019</t>
  </si>
  <si>
    <t>North Stephanie, OR 88146</t>
  </si>
  <si>
    <t>851 Jeffrey Alley</t>
  </si>
  <si>
    <t>Greenfurt, DE 05348</t>
  </si>
  <si>
    <t>124 Marcus Roads Apt. 744</t>
  </si>
  <si>
    <t>Port Williamshire, TX 26115</t>
  </si>
  <si>
    <t>418 Joshua Fork Apt. 612</t>
  </si>
  <si>
    <t>Rioshaven, FL 26828</t>
  </si>
  <si>
    <t>9049 Michael Causeway Suite 084</t>
  </si>
  <si>
    <t>New Frankshire, HI 39660</t>
  </si>
  <si>
    <t>5106 Golden Forge Apt. 580</t>
  </si>
  <si>
    <t>Lake Sarahborough, CO 21387</t>
  </si>
  <si>
    <t>4174 Bianca Plain Suite 132</t>
  </si>
  <si>
    <t>Bakerfurt, UT 61385</t>
  </si>
  <si>
    <t>0395 Sosa Circles Suite 223</t>
  </si>
  <si>
    <t>New Connie, MD 70250</t>
  </si>
  <si>
    <t>USCGC Fox</t>
  </si>
  <si>
    <t>FPO AA 02497</t>
  </si>
  <si>
    <t>055 Cameron Orchard Suite 298</t>
  </si>
  <si>
    <t>North Danabury, ME 55594</t>
  </si>
  <si>
    <t>94071 Sophia Square Apt. 063</t>
  </si>
  <si>
    <t>Fordchester, KY 73514</t>
  </si>
  <si>
    <t>21726 Osborne Points</t>
  </si>
  <si>
    <t>Lake Mathewmouth, SC 26578</t>
  </si>
  <si>
    <t>7706 Bobby Shoals Suite 290</t>
  </si>
  <si>
    <t>South Melissa, FL 59049</t>
  </si>
  <si>
    <t>3832 Eduardo Falls Apt. 778</t>
  </si>
  <si>
    <t>Mcdanielstad, UT 51717</t>
  </si>
  <si>
    <t>Unit 7933 Box 7276</t>
  </si>
  <si>
    <t>DPO AA 94728</t>
  </si>
  <si>
    <t>00545 Parker Mall Apt. 092</t>
  </si>
  <si>
    <t>Lake Sara, CO 09907</t>
  </si>
  <si>
    <t>USS Coffey</t>
  </si>
  <si>
    <t>FPO AA 38169</t>
  </si>
  <si>
    <t>69566 Phillips Radial Apt. 616</t>
  </si>
  <si>
    <t>Port Julie, CA 50476</t>
  </si>
  <si>
    <t>6626 Thomas Plaza</t>
  </si>
  <si>
    <t>Roachchester, NM 31566</t>
  </si>
  <si>
    <t>7666 Robin Oval</t>
  </si>
  <si>
    <t>Churchview, CA 64806</t>
  </si>
  <si>
    <t>514 Ewing Passage Suite 805</t>
  </si>
  <si>
    <t>Lake Rebeccafort, UT 54859</t>
  </si>
  <si>
    <t>399 Ryan Mission</t>
  </si>
  <si>
    <t>Alecchester, AZ 06698</t>
  </si>
  <si>
    <t>20415 Alexander Way</t>
  </si>
  <si>
    <t>South Joseph, AR 93850</t>
  </si>
  <si>
    <t>7221 Williams Squares Apt. 413</t>
  </si>
  <si>
    <t>New Stevenstad, NY 29043</t>
  </si>
  <si>
    <t>934 Deborah Mountain</t>
  </si>
  <si>
    <t>Erintown, TN 59583</t>
  </si>
  <si>
    <t>07975 Katie Plaza</t>
  </si>
  <si>
    <t>North Karaview, LA 63278</t>
  </si>
  <si>
    <t>320 James Drive Apt. 209</t>
  </si>
  <si>
    <t>Lake Nathanbury, OH 14236</t>
  </si>
  <si>
    <t>237 Miller Branch</t>
  </si>
  <si>
    <t>New Carolynfurt, CT 90169</t>
  </si>
  <si>
    <t>5586 Hall Grove Apt. 984</t>
  </si>
  <si>
    <t>North Nancy, MN 34220</t>
  </si>
  <si>
    <t>09605 Mackenzie Garden Suite 014</t>
  </si>
  <si>
    <t>West Nicoleborough, DE 28689</t>
  </si>
  <si>
    <t>945 Allen Unions</t>
  </si>
  <si>
    <t>North Julie, NY 75686</t>
  </si>
  <si>
    <t>560 Anderson Vista Apt. 851</t>
  </si>
  <si>
    <t>South Kevintown, AZ 63330</t>
  </si>
  <si>
    <t>89367 Smith Meadow Apt. 396</t>
  </si>
  <si>
    <t>Brianmouth, WA 64702</t>
  </si>
  <si>
    <t>14861 Love Summit</t>
  </si>
  <si>
    <t>North Peterhaven, MO 34215</t>
  </si>
  <si>
    <t>Unit 9090 Box 1638</t>
  </si>
  <si>
    <t>DPO AP 10197</t>
  </si>
  <si>
    <t>2991 Reid Valley Apt. 096</t>
  </si>
  <si>
    <t>Theresamouth, KS 01853</t>
  </si>
  <si>
    <t>995 Joshua Ville</t>
  </si>
  <si>
    <t>Lake Carrie, GA 10296</t>
  </si>
  <si>
    <t>Unit 0416 Box 8782</t>
  </si>
  <si>
    <t>DPO AE 64264</t>
  </si>
  <si>
    <t>7033 Susan Haven</t>
  </si>
  <si>
    <t>Torresfort, TX 25019</t>
  </si>
  <si>
    <t>82208 Wallace Light</t>
  </si>
  <si>
    <t>Alexisport, MA 44642</t>
  </si>
  <si>
    <t>USNV Brown</t>
  </si>
  <si>
    <t>FPO AE 06443</t>
  </si>
  <si>
    <t>684 William Plaza</t>
  </si>
  <si>
    <t>West Evan, CT 63127</t>
  </si>
  <si>
    <t>24078 Cesar Gardens Apt. 731</t>
  </si>
  <si>
    <t>Christineville, IN 21904</t>
  </si>
  <si>
    <t>343 Vanessa Vista</t>
  </si>
  <si>
    <t>Tammymouth, TN 77208</t>
  </si>
  <si>
    <t>994 Peterson Route</t>
  </si>
  <si>
    <t>Smallberg, ND 91236</t>
  </si>
  <si>
    <t>613 Marissa Parkways Apt. 178</t>
  </si>
  <si>
    <t>Sabrinaville, NY 09479</t>
  </si>
  <si>
    <t>793 Wiggins Dam</t>
  </si>
  <si>
    <t>North Melissa, AR 76222</t>
  </si>
  <si>
    <t>71317 Carter Circles</t>
  </si>
  <si>
    <t>Sarahfurt, KS 03917</t>
  </si>
  <si>
    <t>36569 Michael Place</t>
  </si>
  <si>
    <t>Port Donald, HI 05185</t>
  </si>
  <si>
    <t>788 Wolf Groves Apt. 312</t>
  </si>
  <si>
    <t>New Sherritown, VT 87791</t>
  </si>
  <si>
    <t>80935 Brandon Vista Apt. 394</t>
  </si>
  <si>
    <t>East Mary, FL 89698</t>
  </si>
  <si>
    <t>2961 Brandon Green Suite 965</t>
  </si>
  <si>
    <t>Kylietown, DC 87297</t>
  </si>
  <si>
    <t>444 Dodson Branch Apt. 244</t>
  </si>
  <si>
    <t>Hendersonstad, ME 16493</t>
  </si>
  <si>
    <t>033 Brian Pike Suite 619</t>
  </si>
  <si>
    <t>Edwardschester, SD 17946</t>
  </si>
  <si>
    <t>01921 Angela Pine Suite 168</t>
  </si>
  <si>
    <t>North Brianborough, DE 48536</t>
  </si>
  <si>
    <t>978 Guerra Stream</t>
  </si>
  <si>
    <t>Rossside, HI 98285</t>
  </si>
  <si>
    <t>2261 Richardson Knoll</t>
  </si>
  <si>
    <t>Nolanborough, KS 07363</t>
  </si>
  <si>
    <t>96086 Ruiz Roads</t>
  </si>
  <si>
    <t>Port Glenn, OH 24831</t>
  </si>
  <si>
    <t>PSC 0104, Box 1937</t>
  </si>
  <si>
    <t>APO AP 83395</t>
  </si>
  <si>
    <t>712 Stafford Views Apt. 376</t>
  </si>
  <si>
    <t>New Joshua, NM 52908</t>
  </si>
  <si>
    <t>42100 Monique Branch</t>
  </si>
  <si>
    <t>Woodton, PA 62449</t>
  </si>
  <si>
    <t>76391 Adams Brooks Apt. 763</t>
  </si>
  <si>
    <t>West Michael, UT 50896</t>
  </si>
  <si>
    <t>488 Davis Village</t>
  </si>
  <si>
    <t>Matthewburgh, OH 87655</t>
  </si>
  <si>
    <t>1614 Perkins Forge</t>
  </si>
  <si>
    <t>West John, WV 59509</t>
  </si>
  <si>
    <t>8667 Murray Causeway Suite 595</t>
  </si>
  <si>
    <t>Cruzshire, CT 77055</t>
  </si>
  <si>
    <t>675 Morales Ways</t>
  </si>
  <si>
    <t>Oneillfort, MT 68459</t>
  </si>
  <si>
    <t>12913 Fischer Point</t>
  </si>
  <si>
    <t>Michelleton, SD 65850</t>
  </si>
  <si>
    <t>9346 Hines Locks Suite 993</t>
  </si>
  <si>
    <t>North Robert, KS 07868</t>
  </si>
  <si>
    <t>232 Drake Rapid</t>
  </si>
  <si>
    <t>Jacobfort, IA 28689</t>
  </si>
  <si>
    <t>Unit 5035 Box 7143</t>
  </si>
  <si>
    <t>DPO AE 11124</t>
  </si>
  <si>
    <t>USCGC Coleman</t>
  </si>
  <si>
    <t>FPO AA 28738</t>
  </si>
  <si>
    <t>8836 Jessica Place Apt. 828</t>
  </si>
  <si>
    <t>South Jacquelineport, WV 23935</t>
  </si>
  <si>
    <t>383 Vincent Grove</t>
  </si>
  <si>
    <t>North Georgehaven, NH 95223</t>
  </si>
  <si>
    <t>PSC 3722, Box 0098</t>
  </si>
  <si>
    <t>APO AE 77749</t>
  </si>
  <si>
    <t>5964 Jessica Street</t>
  </si>
  <si>
    <t>South Stevenhaven, IL 92171</t>
  </si>
  <si>
    <t>49310 Powers Walks Suite 729</t>
  </si>
  <si>
    <t>Tylerview, VA 38758</t>
  </si>
  <si>
    <t>USS Weiss</t>
  </si>
  <si>
    <t>FPO AA 07719</t>
  </si>
  <si>
    <t>16261 Ramirez Shoal</t>
  </si>
  <si>
    <t>Ashleyburgh, CA 01730</t>
  </si>
  <si>
    <t>4416 Love Fields Suite 606</t>
  </si>
  <si>
    <t>South Lori, DE 11120</t>
  </si>
  <si>
    <t>4495 Tran Squares</t>
  </si>
  <si>
    <t>Marissamouth, TX 78018</t>
  </si>
  <si>
    <t>994 Mills Walk Apt. 974</t>
  </si>
  <si>
    <t>Andrewbury, NY 44635</t>
  </si>
  <si>
    <t>6116 Allen Village</t>
  </si>
  <si>
    <t>South Karen, IA 47302</t>
  </si>
  <si>
    <t>569 Caldwell Road</t>
  </si>
  <si>
    <t>Jamesshire, KS 31773</t>
  </si>
  <si>
    <t>84173 Thomas Divide Apt. 920</t>
  </si>
  <si>
    <t>West Kaylamouth, NY 45511</t>
  </si>
  <si>
    <t>782 Steven Canyon</t>
  </si>
  <si>
    <t>Mckenziemouth, FL 49686</t>
  </si>
  <si>
    <t>687 Walker Field Suite 830</t>
  </si>
  <si>
    <t>Cynthiatown, NV 32143</t>
  </si>
  <si>
    <t>729 Jeremy Cape</t>
  </si>
  <si>
    <t>Briannatown, MD 16010</t>
  </si>
  <si>
    <t>7872 Larry Cliffs</t>
  </si>
  <si>
    <t>Bakerburgh, TX 34824</t>
  </si>
  <si>
    <t>984 Lewis Roads Suite 076</t>
  </si>
  <si>
    <t>Robertton, ID 21578</t>
  </si>
  <si>
    <t>71067 Bailey Knolls Apt. 363</t>
  </si>
  <si>
    <t>West Frankfort, MT 75751</t>
  </si>
  <si>
    <t>45366 Raven Lock</t>
  </si>
  <si>
    <t>Lake Peterburgh, NY 05934</t>
  </si>
  <si>
    <t>501 Brooke Center</t>
  </si>
  <si>
    <t>East Paige, WA 95454</t>
  </si>
  <si>
    <t>Unit 2784 Box 5839</t>
  </si>
  <si>
    <t>DPO AP 39538</t>
  </si>
  <si>
    <t>5068 Angela Mills</t>
  </si>
  <si>
    <t>Phillipsland, CO 06094</t>
  </si>
  <si>
    <t>781 Anderson Forges</t>
  </si>
  <si>
    <t>Esparzaland, WA 70549</t>
  </si>
  <si>
    <t>9961 Moreno Inlet Apt. 009</t>
  </si>
  <si>
    <t>Kevinton, IL 11555</t>
  </si>
  <si>
    <t>2572 Jordan Bypass</t>
  </si>
  <si>
    <t>Randystad, CA 17878</t>
  </si>
  <si>
    <t>76129 Davis Haven</t>
  </si>
  <si>
    <t>Port Ashleyville, IN 67422</t>
  </si>
  <si>
    <t>249 Brian Shores Apt. 726</t>
  </si>
  <si>
    <t>Walkerchester, SD 73613</t>
  </si>
  <si>
    <t>084 Douglas Pass Apt. 158</t>
  </si>
  <si>
    <t>Parkshaven, SC 47932</t>
  </si>
  <si>
    <t>72346 Newman Ridge Apt. 748</t>
  </si>
  <si>
    <t>Brendanmouth, IL 21993</t>
  </si>
  <si>
    <t>595 Amanda Station</t>
  </si>
  <si>
    <t>Port Kimberlyfurt, TX 89765</t>
  </si>
  <si>
    <t>753 Dustin Plain Apt. 080</t>
  </si>
  <si>
    <t>Patrickburgh, SD 06379</t>
  </si>
  <si>
    <t>366 Davidson Drive</t>
  </si>
  <si>
    <t>Nicoleview, NH 28498</t>
  </si>
  <si>
    <t>USNV Cooper</t>
  </si>
  <si>
    <t>FPO AP 58667</t>
  </si>
  <si>
    <t>9404 Kimberly Drive</t>
  </si>
  <si>
    <t>Valeriehaven, RI 35679</t>
  </si>
  <si>
    <t>300 Hunter Extensions</t>
  </si>
  <si>
    <t>Lisamouth, MD 87488</t>
  </si>
  <si>
    <t>2723 Cox Streets Apt. 836</t>
  </si>
  <si>
    <t>Karenside, MS 07916</t>
  </si>
  <si>
    <t>5925 Tina Road</t>
  </si>
  <si>
    <t>New Craigtown, OK 43598</t>
  </si>
  <si>
    <t>65278 Emily Via</t>
  </si>
  <si>
    <t>Dawnborough, FL 16181</t>
  </si>
  <si>
    <t>33837 Carol Spurs</t>
  </si>
  <si>
    <t>Port Harold, AZ 48558</t>
  </si>
  <si>
    <t>6645 Marc Fork</t>
  </si>
  <si>
    <t>West Jennifershire, NC 39204</t>
  </si>
  <si>
    <t>587 Mann Skyway Suite 282</t>
  </si>
  <si>
    <t>Lake Daletown, SC 98449</t>
  </si>
  <si>
    <t>08853 Christy Falls Suite 490</t>
  </si>
  <si>
    <t>Jamesside, ID 42103</t>
  </si>
  <si>
    <t>2217 Thompson Green</t>
  </si>
  <si>
    <t>Lake Kennethburgh, NH 70640</t>
  </si>
  <si>
    <t>7257 Dickerson Forges</t>
  </si>
  <si>
    <t>Jessicatown, NM 76212</t>
  </si>
  <si>
    <t>246 Caleb Bridge Apt. 358</t>
  </si>
  <si>
    <t>South Jennifer, DE 69761</t>
  </si>
  <si>
    <t>37775 Thomas Causeway</t>
  </si>
  <si>
    <t>Charleschester, KS 65457</t>
  </si>
  <si>
    <t>USCGC Marshall</t>
  </si>
  <si>
    <t>FPO AA 88847</t>
  </si>
  <si>
    <t>82667 Ashley Spur</t>
  </si>
  <si>
    <t>Hayleyberg, CT 48296</t>
  </si>
  <si>
    <t>817 Jacob Walks</t>
  </si>
  <si>
    <t>Dennismouth, NM 09212</t>
  </si>
  <si>
    <t>52921 Wilson Mall</t>
  </si>
  <si>
    <t>Port Destinyton, PA 25011</t>
  </si>
  <si>
    <t>0026 Victoria Ramp</t>
  </si>
  <si>
    <t>Darrelltown, MA 32065</t>
  </si>
  <si>
    <t>9580 Corey Valley Suite 157</t>
  </si>
  <si>
    <t>Adamsland, AZ 24898</t>
  </si>
  <si>
    <t>1571 Clark Grove Suite 280</t>
  </si>
  <si>
    <t>Patrickville, VT 18872</t>
  </si>
  <si>
    <t>687 Sarah Shore</t>
  </si>
  <si>
    <t>Savannahside, RI 38179</t>
  </si>
  <si>
    <t>Unit 6303 Box 0961</t>
  </si>
  <si>
    <t>DPO AE 88343</t>
  </si>
  <si>
    <t>173 Cheryl View</t>
  </si>
  <si>
    <t>Courtneyport, OH 93838</t>
  </si>
  <si>
    <t>11565 Conley Run</t>
  </si>
  <si>
    <t>North Davidhaven, WA 04729</t>
  </si>
  <si>
    <t>65816 Horn Shoal Suite 552</t>
  </si>
  <si>
    <t>South Deborahville, MT 32711</t>
  </si>
  <si>
    <t>600 Livingston Meadow Suite 523</t>
  </si>
  <si>
    <t>Hillfurt, MN 11040</t>
  </si>
  <si>
    <t>97259 Huerta Throughway</t>
  </si>
  <si>
    <t>Hopkinsville, FL 99302</t>
  </si>
  <si>
    <t>26143 Belinda Key Suite 471</t>
  </si>
  <si>
    <t>North William, MA 71489</t>
  </si>
  <si>
    <t>713 Nicole Walk</t>
  </si>
  <si>
    <t>North Maurice, KS 70167</t>
  </si>
  <si>
    <t>82440 David Views</t>
  </si>
  <si>
    <t>New James, KS 25174</t>
  </si>
  <si>
    <t>850 William Crossroad</t>
  </si>
  <si>
    <t>Gallagherland, IN 42087</t>
  </si>
  <si>
    <t>8123 Morgan Stravenue Apt. 480</t>
  </si>
  <si>
    <t>Toddfort, WY 69544</t>
  </si>
  <si>
    <t>60716 Kelli Fork Apt. 547</t>
  </si>
  <si>
    <t>Port Amberland, RI 66389</t>
  </si>
  <si>
    <t>71104 Kathleen River Suite 460</t>
  </si>
  <si>
    <t>West Thomas, ID 08300</t>
  </si>
  <si>
    <t>0167 Schwartz Freeway Suite 695</t>
  </si>
  <si>
    <t>Joshuashire, WV 16068</t>
  </si>
  <si>
    <t>285 Taylor Crossing</t>
  </si>
  <si>
    <t>Ballardview, NY 40603</t>
  </si>
  <si>
    <t>2819 Brown Tunnel Apt. 889</t>
  </si>
  <si>
    <t>New Sarahton, GA 15622</t>
  </si>
  <si>
    <t>76082 Glenn Place Apt. 440</t>
  </si>
  <si>
    <t>Ivanshire, OK 16274</t>
  </si>
  <si>
    <t>2603 Ingram Spurs Suite 000</t>
  </si>
  <si>
    <t>West Donaldstad, SC 38201</t>
  </si>
  <si>
    <t>00340 Morales Freeway</t>
  </si>
  <si>
    <t>Johnsonberg, NH 20866</t>
  </si>
  <si>
    <t>84716 Peters Glens</t>
  </si>
  <si>
    <t>North Laurenburgh, IN 33982</t>
  </si>
  <si>
    <t>5378 Black Ford Suite 950</t>
  </si>
  <si>
    <t>Karenshire, NM 64409</t>
  </si>
  <si>
    <t>274 Erica Mountain Suite 350</t>
  </si>
  <si>
    <t>Ianshire, VT 31632</t>
  </si>
  <si>
    <t>344 Regina Ville</t>
  </si>
  <si>
    <t>Hansenhaven, MI 33235</t>
  </si>
  <si>
    <t>28104 Christopher Ways Apt. 937</t>
  </si>
  <si>
    <t>West Gabrielchester, CA 32227</t>
  </si>
  <si>
    <t>685 Lambert Ranch Suite 237</t>
  </si>
  <si>
    <t>Jenkinstown, MN 24315</t>
  </si>
  <si>
    <t>301 Hammond Path Suite 591</t>
  </si>
  <si>
    <t>Courtneyview, IA 42416</t>
  </si>
  <si>
    <t>6968 Mullen Gateway Apt. 637</t>
  </si>
  <si>
    <t>Lake Rebeccaland, IA 83242</t>
  </si>
  <si>
    <t>6302 Charles Walk Suite 693</t>
  </si>
  <si>
    <t>North Cheyenne, HI 79651</t>
  </si>
  <si>
    <t>352 Wilson Cliffs</t>
  </si>
  <si>
    <t>Port Lisa, TX 42698</t>
  </si>
  <si>
    <t>186 Mary Mission</t>
  </si>
  <si>
    <t>South Billyfort, SD 58046</t>
  </si>
  <si>
    <t>813 Richard Crossroad Apt. 647</t>
  </si>
  <si>
    <t>Marieshire, MI 06299</t>
  </si>
  <si>
    <t>879 Deanna Prairie</t>
  </si>
  <si>
    <t>South Richardshire, UT 53354</t>
  </si>
  <si>
    <t>Unit 2429 Box 5438</t>
  </si>
  <si>
    <t>DPO AA 88879</t>
  </si>
  <si>
    <t>01904 Richard Course</t>
  </si>
  <si>
    <t>Margaretmouth, MT 31285</t>
  </si>
  <si>
    <t>4257 Alexander Park</t>
  </si>
  <si>
    <t>Port Heather, KS 07491</t>
  </si>
  <si>
    <t>016 Margaret Locks Apt. 746</t>
  </si>
  <si>
    <t>Yodertown, LA 67102</t>
  </si>
  <si>
    <t>04249 Alexandra Crescent Apt. 366</t>
  </si>
  <si>
    <t>Smithhaven, CT 09132</t>
  </si>
  <si>
    <t>5626 Gates Fort</t>
  </si>
  <si>
    <t>Joshuaborough, MA 62142</t>
  </si>
  <si>
    <t>061 Emily River Apt. 604</t>
  </si>
  <si>
    <t>Franklinhaven, CT 69596</t>
  </si>
  <si>
    <t>81856 Barton Lights Suite 545</t>
  </si>
  <si>
    <t>Laurieville, TX 41886</t>
  </si>
  <si>
    <t>3693 Green Trace</t>
  </si>
  <si>
    <t>West Williamberg, DE 76183</t>
  </si>
  <si>
    <t>198 Wheeler Parks</t>
  </si>
  <si>
    <t>Jackfort, WY 65535</t>
  </si>
  <si>
    <t>935 Grant Greens Apt. 271</t>
  </si>
  <si>
    <t>East Brittanyshire, OH 65012</t>
  </si>
  <si>
    <t>682 Shawn Tunnel</t>
  </si>
  <si>
    <t>Parkerchester, SD 21887</t>
  </si>
  <si>
    <t>USS Herrera</t>
  </si>
  <si>
    <t>FPO AP 74924</t>
  </si>
  <si>
    <t>198 Jasmin Shores</t>
  </si>
  <si>
    <t>East Eric, MA 75858</t>
  </si>
  <si>
    <t>90232 Sarah Plains</t>
  </si>
  <si>
    <t>Francesmouth, SD 46711</t>
  </si>
  <si>
    <t>01712 Jason Common</t>
  </si>
  <si>
    <t>South Melissa, MT 68127</t>
  </si>
  <si>
    <t>8550 Thomas Brooks</t>
  </si>
  <si>
    <t>North Tylerport, SD 94381</t>
  </si>
  <si>
    <t>755 Joanne Green</t>
  </si>
  <si>
    <t>Brownfort, UT 97346</t>
  </si>
  <si>
    <t>942 Stanley Throughway Suite 469</t>
  </si>
  <si>
    <t>Wesleyfort, KY 48914</t>
  </si>
  <si>
    <t>5532 Rebecca Inlet Suite 952</t>
  </si>
  <si>
    <t>Hawkinsfort, MN 55088</t>
  </si>
  <si>
    <t>1545 Bauer Ferry</t>
  </si>
  <si>
    <t>Cortezberg, MO 29534</t>
  </si>
  <si>
    <t>00729 Sims Inlet Apt. 318</t>
  </si>
  <si>
    <t>Bradleyport, AR 02651</t>
  </si>
  <si>
    <t>08061 Garza Burg Suite 009</t>
  </si>
  <si>
    <t>Zacharychester, NV 19263</t>
  </si>
  <si>
    <t>0819 Parrish Garden Suite 510</t>
  </si>
  <si>
    <t>Davisfort, NV 70798</t>
  </si>
  <si>
    <t>USNV Russell</t>
  </si>
  <si>
    <t>FPO AA 25842</t>
  </si>
  <si>
    <t>386 Perez Rapid</t>
  </si>
  <si>
    <t>South Johnmouth, CA 68351</t>
  </si>
  <si>
    <t>8987 Pearson Stream Apt. 674</t>
  </si>
  <si>
    <t>South Robert, KS 34913</t>
  </si>
  <si>
    <t>160 Kimberly Cliffs Apt. 992</t>
  </si>
  <si>
    <t>Port Rebeccafort, WV 81948</t>
  </si>
  <si>
    <t>5544 Hahn Plaza</t>
  </si>
  <si>
    <t>Barbaraport, FL 04576</t>
  </si>
  <si>
    <t>3309 Thornton Hollow</t>
  </si>
  <si>
    <t>North Emilyland, NY 72991</t>
  </si>
  <si>
    <t>74800 Kerry Mount Apt. 732</t>
  </si>
  <si>
    <t>Stewartstad, LA 89241</t>
  </si>
  <si>
    <t>224 Robert Mountain</t>
  </si>
  <si>
    <t>Port Heather, MN 81992</t>
  </si>
  <si>
    <t>755 Amber Brooks</t>
  </si>
  <si>
    <t>Port Jennifer, WA 72825</t>
  </si>
  <si>
    <t>198 Mcdonald Mountains Suite 137</t>
  </si>
  <si>
    <t>West Holly, GA 53305</t>
  </si>
  <si>
    <t>343 Castro Groves Apt. 675</t>
  </si>
  <si>
    <t>West Cindy, MT 22919</t>
  </si>
  <si>
    <t>929 Daniel Camp</t>
  </si>
  <si>
    <t>Port Tannerton, AZ 08296</t>
  </si>
  <si>
    <t>Unit 7474 Box 9812</t>
  </si>
  <si>
    <t>DPO AP 14363</t>
  </si>
  <si>
    <t>462 Wheeler Island Apt. 123</t>
  </si>
  <si>
    <t>Raymondstad, NE 29116</t>
  </si>
  <si>
    <t>251 Christopher Field Apt. 202</t>
  </si>
  <si>
    <t>Lindsaychester, VA 53264</t>
  </si>
  <si>
    <t>364 Burch Cliff</t>
  </si>
  <si>
    <t>Jamesville, ME 69623</t>
  </si>
  <si>
    <t>455 Henson Court Suite 899</t>
  </si>
  <si>
    <t>Alyssashire, TN 89590</t>
  </si>
  <si>
    <t>720 Philip Park Suite 251</t>
  </si>
  <si>
    <t>Rogersbury, WA 08626</t>
  </si>
  <si>
    <t>7992 Dixon Meadow</t>
  </si>
  <si>
    <t>North Tyler, KS 51509</t>
  </si>
  <si>
    <t>22157 Diane Village</t>
  </si>
  <si>
    <t>Kyletown, MA 95255</t>
  </si>
  <si>
    <t>893 Stephen Centers</t>
  </si>
  <si>
    <t>Michelleberg, IN 84107</t>
  </si>
  <si>
    <t>82503 Hamilton Estate Suite 260</t>
  </si>
  <si>
    <t>West Olivia, MD 25025</t>
  </si>
  <si>
    <t>03733 Taylor Knoll Apt. 720</t>
  </si>
  <si>
    <t>Adrianaport, ND 77905</t>
  </si>
  <si>
    <t>25338 Aaron Locks</t>
  </si>
  <si>
    <t>West Alex, KY 50299</t>
  </si>
  <si>
    <t>3604 Evan Highway</t>
  </si>
  <si>
    <t>Lake Tonya, LA 41341</t>
  </si>
  <si>
    <t>234 Wendy Fords Suite 058</t>
  </si>
  <si>
    <t>Westmouth, MS 67349</t>
  </si>
  <si>
    <t>Unit 9498 Box 6649</t>
  </si>
  <si>
    <t>DPO AE 17923</t>
  </si>
  <si>
    <t>341 Neal Corner Suite 801</t>
  </si>
  <si>
    <t>East Marcusfurt, IL 94192</t>
  </si>
  <si>
    <t>733 Mark Glen Apt. 772</t>
  </si>
  <si>
    <t>Paulview, KY 17337</t>
  </si>
  <si>
    <t>72564 William Route</t>
  </si>
  <si>
    <t>East Joshua, NV 95180</t>
  </si>
  <si>
    <t>181 Mitchell Island Suite 748</t>
  </si>
  <si>
    <t>South Michellestad, SD 49128</t>
  </si>
  <si>
    <t>8794 Angela Oval</t>
  </si>
  <si>
    <t>North Danielleview, KS 54506</t>
  </si>
  <si>
    <t>01119 Ruiz Pines</t>
  </si>
  <si>
    <t>West Veronicachester, ND 55588</t>
  </si>
  <si>
    <t>USS Alvarado</t>
  </si>
  <si>
    <t>FPO AP 26328</t>
  </si>
  <si>
    <t>USNS Hughes</t>
  </si>
  <si>
    <t>FPO AA 11446</t>
  </si>
  <si>
    <t>067 Amanda Lodge</t>
  </si>
  <si>
    <t>Alejandroshire, NC 05823</t>
  </si>
  <si>
    <t>69839 Nicholson Bridge</t>
  </si>
  <si>
    <t>Gilbertbury, NY 46478</t>
  </si>
  <si>
    <t>37916 Sandra Land</t>
  </si>
  <si>
    <t>Port Kevin, AR 41001</t>
  </si>
  <si>
    <t>Unit 6756 Box 7121</t>
  </si>
  <si>
    <t>DPO AE 05954</t>
  </si>
  <si>
    <t>PSC 3749, Box 8431</t>
  </si>
  <si>
    <t>APO AE 01993</t>
  </si>
  <si>
    <t>970 Park Neck</t>
  </si>
  <si>
    <t>Lake Arthur, AL 02675</t>
  </si>
  <si>
    <t>68848 Adrian Isle Suite 894</t>
  </si>
  <si>
    <t>Ginashire, NH 07057</t>
  </si>
  <si>
    <t>6670 Elizabeth Brooks</t>
  </si>
  <si>
    <t>Hernandezhaven, MN 66582</t>
  </si>
  <si>
    <t>7191 Kyle Expressway</t>
  </si>
  <si>
    <t>New Andrew, NC 64267</t>
  </si>
  <si>
    <t>924 Helen Radial Suite 129</t>
  </si>
  <si>
    <t>Lake Sarah, AL 11998</t>
  </si>
  <si>
    <t>965 John Cliff Suite 301</t>
  </si>
  <si>
    <t>Kelleytown, CO 30882</t>
  </si>
  <si>
    <t>349 Steven Walk</t>
  </si>
  <si>
    <t>South Alyssaburgh, ND 71856</t>
  </si>
  <si>
    <t>11056 Matthew Crest Apt. 635</t>
  </si>
  <si>
    <t>Sellersmouth, SC 67456</t>
  </si>
  <si>
    <t>32823 Brian Course Suite 540</t>
  </si>
  <si>
    <t>Lake Christopher, ID 39497</t>
  </si>
  <si>
    <t>06234 Hayley Ridges</t>
  </si>
  <si>
    <t>Kellyfurt, NC 44045</t>
  </si>
  <si>
    <t>3623 Mary Place Apt. 759</t>
  </si>
  <si>
    <t>Douglasstad, OH 54429</t>
  </si>
  <si>
    <t>7014 Brooks Junctions</t>
  </si>
  <si>
    <t>Lambland, MT 50065</t>
  </si>
  <si>
    <t>559 Stephanie Views</t>
  </si>
  <si>
    <t>West Katrinaview, SD 54815</t>
  </si>
  <si>
    <t>Unit 5198 Box 9704</t>
  </si>
  <si>
    <t>DPO AP 52812</t>
  </si>
  <si>
    <t>684 Hill Burgs Apt. 500</t>
  </si>
  <si>
    <t>South Joannemouth, MI 56836</t>
  </si>
  <si>
    <t>USCGC Rivera</t>
  </si>
  <si>
    <t>FPO AE 63859</t>
  </si>
  <si>
    <t>0361 Mccarthy Brooks Apt. 277</t>
  </si>
  <si>
    <t>North Angelicahaven, NV 84832</t>
  </si>
  <si>
    <t>9264 Holly Centers</t>
  </si>
  <si>
    <t>Fullerstad, PA 54554</t>
  </si>
  <si>
    <t>6031 April Road Apt. 104</t>
  </si>
  <si>
    <t>Joannachester, DE 50312</t>
  </si>
  <si>
    <t>USNS Chavez</t>
  </si>
  <si>
    <t>FPO AP 80782</t>
  </si>
  <si>
    <t>121 Aguirre Hill</t>
  </si>
  <si>
    <t>Anaville, KS 53343</t>
  </si>
  <si>
    <t>7863 Moreno Track Suite 960</t>
  </si>
  <si>
    <t>Andrewmouth, WI 01013</t>
  </si>
  <si>
    <t>62907 Daniel Stravenue Suite 542</t>
  </si>
  <si>
    <t>Greenbury, MO 55413</t>
  </si>
  <si>
    <t>USCGC Jones</t>
  </si>
  <si>
    <t>FPO AE 67403</t>
  </si>
  <si>
    <t>59570 James Keys</t>
  </si>
  <si>
    <t>Matthewfort, OK 77751</t>
  </si>
  <si>
    <t>300 Bryan Circle Apt. 774</t>
  </si>
  <si>
    <t>South Traciland, SD 96622</t>
  </si>
  <si>
    <t>592 Krueger Court</t>
  </si>
  <si>
    <t>Peckton, OH 75405</t>
  </si>
  <si>
    <t>257 Laura Spurs Apt. 766</t>
  </si>
  <si>
    <t>Tiffanyborough, ME 83793</t>
  </si>
  <si>
    <t>3624 Kemp Mews Suite 227</t>
  </si>
  <si>
    <t>North Brittany, UT 36522</t>
  </si>
  <si>
    <t>94220 Joshua Wall</t>
  </si>
  <si>
    <t>North Lisa, WV 77147</t>
  </si>
  <si>
    <t>5561 Daniel Courts</t>
  </si>
  <si>
    <t>Hudsonchester, MS 26287</t>
  </si>
  <si>
    <t>057 Wagner Falls Apt. 065</t>
  </si>
  <si>
    <t>South Brooke, NE 36437</t>
  </si>
  <si>
    <t>647 Gonzalez Pine</t>
  </si>
  <si>
    <t>Lake Andrewchester, NY 51625</t>
  </si>
  <si>
    <t>64959 Johnson Cliff Suite 066</t>
  </si>
  <si>
    <t>East Joshuamouth, DE 30330</t>
  </si>
  <si>
    <t>25206 Susan Plaza</t>
  </si>
  <si>
    <t>Lake Jeanette, HI 75824</t>
  </si>
  <si>
    <t>Unit 2257 Box 0271</t>
  </si>
  <si>
    <t>DPO AE 04253</t>
  </si>
  <si>
    <t>799 David Spur</t>
  </si>
  <si>
    <t>Lake Joshua, OH 91551</t>
  </si>
  <si>
    <t>4672 Lopez Dam Apt. 302</t>
  </si>
  <si>
    <t>Thomasburgh, DC 99155</t>
  </si>
  <si>
    <t>6387 Anne Lodge</t>
  </si>
  <si>
    <t>Harmonfurt, AR 32765</t>
  </si>
  <si>
    <t>3881 Davis Avenue</t>
  </si>
  <si>
    <t>Lauramouth, NV 26737</t>
  </si>
  <si>
    <t>69015 Mcdonald Oval</t>
  </si>
  <si>
    <t>Montgomeryberg, AK 09023</t>
  </si>
  <si>
    <t>8519 Evans River</t>
  </si>
  <si>
    <t>Jamesshire, OR 32018</t>
  </si>
  <si>
    <t>2426 Michael Square Apt. 683</t>
  </si>
  <si>
    <t>Brandonburgh, SD 67864</t>
  </si>
  <si>
    <t>791 Kimberly Lock Suite 720</t>
  </si>
  <si>
    <t>Stewartfort, MA 86417</t>
  </si>
  <si>
    <t>2958 Katie Isle Suite 831</t>
  </si>
  <si>
    <t>Hoodberg, WV 80827</t>
  </si>
  <si>
    <t>596 Justin Cliffs Suite 017</t>
  </si>
  <si>
    <t>New Nicholasmouth, NE 40980</t>
  </si>
  <si>
    <t>46124 Sherry Stream</t>
  </si>
  <si>
    <t>Jimenezville, TN 18880</t>
  </si>
  <si>
    <t>14491 Debra River</t>
  </si>
  <si>
    <t>Harrisborough, GA 30606</t>
  </si>
  <si>
    <t>4043 Knight Ford Apt. 366</t>
  </si>
  <si>
    <t>Pacechester, NH 50041</t>
  </si>
  <si>
    <t>PSC 9012, Box 6366</t>
  </si>
  <si>
    <t>APO AP 88530</t>
  </si>
  <si>
    <t>16697 Grant Islands</t>
  </si>
  <si>
    <t>Lake Sierra, DE 59066</t>
  </si>
  <si>
    <t>23292 York Station Apt. 887</t>
  </si>
  <si>
    <t>Hernandezland, NV 89707</t>
  </si>
  <si>
    <t>7019 Brittany Corner</t>
  </si>
  <si>
    <t>Port Richardburgh, CA 00761</t>
  </si>
  <si>
    <t>07166 Edwards Rest Apt. 205</t>
  </si>
  <si>
    <t>East Brandon, LA 94651</t>
  </si>
  <si>
    <t>6218 Miller Landing Apt. 499</t>
  </si>
  <si>
    <t>Nicoleville, OH 99355</t>
  </si>
  <si>
    <t>0783 Williams Ford Suite 727</t>
  </si>
  <si>
    <t>Gonzalezton, LA 72817</t>
  </si>
  <si>
    <t>021 King Lane Apt. 381</t>
  </si>
  <si>
    <t>Davisburgh, AK 93461</t>
  </si>
  <si>
    <t>938 Potter Bypass Apt. 147</t>
  </si>
  <si>
    <t>Taylorton, NM 99059</t>
  </si>
  <si>
    <t>1923 Stephens Field</t>
  </si>
  <si>
    <t>North Breanna, SD 48914</t>
  </si>
  <si>
    <t>9946 Brian Island Suite 122</t>
  </si>
  <si>
    <t>Millerport, ND 71865</t>
  </si>
  <si>
    <t>13968 Richard Summit</t>
  </si>
  <si>
    <t>East Keithhaven, NE 52322</t>
  </si>
  <si>
    <t>6030 Jessica Prairie</t>
  </si>
  <si>
    <t>New Louis, HI 17549</t>
  </si>
  <si>
    <t>68434 Smith Port</t>
  </si>
  <si>
    <t>New Erik, IA 91687</t>
  </si>
  <si>
    <t>82614 Stephanie Meadow Apt. 353</t>
  </si>
  <si>
    <t>Andreafort, CA 33817</t>
  </si>
  <si>
    <t>743 Davis Lights Apt. 871</t>
  </si>
  <si>
    <t>Alvarezton, NY 79035</t>
  </si>
  <si>
    <t>7343 Christopher Ports Suite 903</t>
  </si>
  <si>
    <t>North Teresaville, HI 75977</t>
  </si>
  <si>
    <t>14243 Scott Run Apt. 904</t>
  </si>
  <si>
    <t>South Nicholasville, TX 44681</t>
  </si>
  <si>
    <t>5151 Amanda Center Apt. 590</t>
  </si>
  <si>
    <t>East Antonio, NH 34242</t>
  </si>
  <si>
    <t>220 Jensen Mountains</t>
  </si>
  <si>
    <t>New Frank, MA 81721</t>
  </si>
  <si>
    <t>039 Angela Mountain</t>
  </si>
  <si>
    <t>South Whitney, ID 99359</t>
  </si>
  <si>
    <t>6434 Jeremy Lakes</t>
  </si>
  <si>
    <t>Port Christophermouth, TX 16898</t>
  </si>
  <si>
    <t>2567 Christopher Cove Apt. 038</t>
  </si>
  <si>
    <t>North Samuelhaven, KY 58124</t>
  </si>
  <si>
    <t>442 Thomas Ports</t>
  </si>
  <si>
    <t>South Ethan, NE 09499</t>
  </si>
  <si>
    <t>PSC 2881, Box 6114</t>
  </si>
  <si>
    <t>APO AE 24394</t>
  </si>
  <si>
    <t>87387 Powell Mountains Suite 054</t>
  </si>
  <si>
    <t>Lake Leslie, RI 59635</t>
  </si>
  <si>
    <t>7564 Hill Tunnel</t>
  </si>
  <si>
    <t>Lake Lauren, DC 72929</t>
  </si>
  <si>
    <t>218 James Lock Apt. 490</t>
  </si>
  <si>
    <t>Mitchellmouth, VA 86814</t>
  </si>
  <si>
    <t>9164 Douglas Dam</t>
  </si>
  <si>
    <t>South Kennethside, TX 76419</t>
  </si>
  <si>
    <t>3933 Katherine Lakes</t>
  </si>
  <si>
    <t>East Daniel, KY 07627</t>
  </si>
  <si>
    <t>56215 Matthew Forks Suite 578</t>
  </si>
  <si>
    <t>North Zacharyburgh, TX 99488</t>
  </si>
  <si>
    <t>3485 Fernandez Place</t>
  </si>
  <si>
    <t>Philipmouth, NM 26949</t>
  </si>
  <si>
    <t>19742 Bridges Village Suite 396</t>
  </si>
  <si>
    <t>Martineztown, KS 33819</t>
  </si>
  <si>
    <t>4108 Jasmin Ranch Suite 620</t>
  </si>
  <si>
    <t>Lake Brittanyton, HI 64516</t>
  </si>
  <si>
    <t>9346 Nicole Flat Suite 227</t>
  </si>
  <si>
    <t>Stanleyshire, NE 68219</t>
  </si>
  <si>
    <t>3809 Steele Motorway Suite 004</t>
  </si>
  <si>
    <t>New Catherine, IN 13124</t>
  </si>
  <si>
    <t>18499 John Cliffs Apt. 479</t>
  </si>
  <si>
    <t>Brownfurt, ID 42318</t>
  </si>
  <si>
    <t>7013 Clarke Light Apt. 142</t>
  </si>
  <si>
    <t>Mirandahaven, NY 13676</t>
  </si>
  <si>
    <t>9437 Lauren Rest</t>
  </si>
  <si>
    <t>Port Stephanieburgh, IA 57310</t>
  </si>
  <si>
    <t>PSC 3702, Box 0880</t>
  </si>
  <si>
    <t>APO AP 79892</t>
  </si>
  <si>
    <t>173 Kevin Center Apt. 387</t>
  </si>
  <si>
    <t>New Donaldland, FL 85904</t>
  </si>
  <si>
    <t>112 Cooper Shoal Suite 114</t>
  </si>
  <si>
    <t>South Diana, AL 34742</t>
  </si>
  <si>
    <t>911 Anderson Curve Apt. 697</t>
  </si>
  <si>
    <t>Crossview, CT 54737</t>
  </si>
  <si>
    <t>5777 Sara Inlet</t>
  </si>
  <si>
    <t>New Timothy, RI 90447</t>
  </si>
  <si>
    <t>8313 Castro Trace Apt. 107</t>
  </si>
  <si>
    <t>Lake Anne, UT 98687</t>
  </si>
  <si>
    <t>4319 Kevin Place Apt. 509</t>
  </si>
  <si>
    <t>Matthewsview, CA 52722</t>
  </si>
  <si>
    <t>508 Pearson Throughway Suite 591</t>
  </si>
  <si>
    <t>North Michaelfurt, VT 65182</t>
  </si>
  <si>
    <t>7699 Jones Ports</t>
  </si>
  <si>
    <t>East Jameschester, VA 82792</t>
  </si>
  <si>
    <t>720 Susan Well</t>
  </si>
  <si>
    <t>South Anthonyborough, AK 86751</t>
  </si>
  <si>
    <t>34507 Amanda Springs</t>
  </si>
  <si>
    <t>New Anthony, WI 43015</t>
  </si>
  <si>
    <t>7008 Kathryn Viaduct Apt. 987</t>
  </si>
  <si>
    <t>West Vincent, KY 55714</t>
  </si>
  <si>
    <t>9229 Lori Trace</t>
  </si>
  <si>
    <t>Adkinshaven, AR 55920</t>
  </si>
  <si>
    <t>2059 Foley Common</t>
  </si>
  <si>
    <t>Lake Sarah, AK 02117</t>
  </si>
  <si>
    <t>35292 Jerry Extensions</t>
  </si>
  <si>
    <t>South Jonathanburgh, NH 29293</t>
  </si>
  <si>
    <t>0123 Tony Branch</t>
  </si>
  <si>
    <t>Lewisshire, TN 95452</t>
  </si>
  <si>
    <t>0299 Alexis Wall</t>
  </si>
  <si>
    <t>Port Julie, CA 25437</t>
  </si>
  <si>
    <t>58576 Kathleen Junction Apt. 691</t>
  </si>
  <si>
    <t>South Toddberg, MN 97807</t>
  </si>
  <si>
    <t>80531 Schwartz Brooks Suite 541</t>
  </si>
  <si>
    <t>North Pamelaborough, WA 18775</t>
  </si>
  <si>
    <t>014 Davis Points Apt. 025</t>
  </si>
  <si>
    <t>Port Rebecca, MT 69272</t>
  </si>
  <si>
    <t>86957 Fernandez Terrace</t>
  </si>
  <si>
    <t>Owensland, NH 02732</t>
  </si>
  <si>
    <t>985 Austin Vista</t>
  </si>
  <si>
    <t>West Stevenville, ND 15759</t>
  </si>
  <si>
    <t>42442 Cynthia Fields Suite 943</t>
  </si>
  <si>
    <t>Montoyafurt, NC 89533</t>
  </si>
  <si>
    <t>43896 Jennifer Station</t>
  </si>
  <si>
    <t>West Christopherchester, WI 40514</t>
  </si>
  <si>
    <t>89614 Nicole Center</t>
  </si>
  <si>
    <t>Lake Amyville, ME 87308</t>
  </si>
  <si>
    <t>66173 Michael Centers</t>
  </si>
  <si>
    <t>East Katherinebury, NJ 07615</t>
  </si>
  <si>
    <t>648 Nancy Course</t>
  </si>
  <si>
    <t>South Thomashaven, NC 86021</t>
  </si>
  <si>
    <t>45499 Jennifer Isle</t>
  </si>
  <si>
    <t>Fernandochester, WA 09333</t>
  </si>
  <si>
    <t>52249 Jason Extensions</t>
  </si>
  <si>
    <t>North Danielhaven, CO 56743</t>
  </si>
  <si>
    <t>102 Jose Junction Suite 211</t>
  </si>
  <si>
    <t>New Ryanhaven, ME 61259</t>
  </si>
  <si>
    <t>54620 Powell Ports Suite 315</t>
  </si>
  <si>
    <t>North Matthewstad, CT 89044</t>
  </si>
  <si>
    <t>9237 Stein Rue</t>
  </si>
  <si>
    <t>Howardburgh, OH 43971</t>
  </si>
  <si>
    <t>51271 Sue Street</t>
  </si>
  <si>
    <t>Morrisshire, MO 25106</t>
  </si>
  <si>
    <t>3111 William Shore Suite 114</t>
  </si>
  <si>
    <t>Randychester, RI 39433</t>
  </si>
  <si>
    <t>37623 Joe Walks</t>
  </si>
  <si>
    <t>South Vanessa, TN 39865</t>
  </si>
  <si>
    <t>USS Fuller</t>
  </si>
  <si>
    <t>FPO AA 34287</t>
  </si>
  <si>
    <t>14022 Patty Point</t>
  </si>
  <si>
    <t>West Kara, MO 47138</t>
  </si>
  <si>
    <t>Unit 0640 Box 6814</t>
  </si>
  <si>
    <t>DPO AE 00678</t>
  </si>
  <si>
    <t>152 Samantha Street Suite 594</t>
  </si>
  <si>
    <t>Port Anitatown, CT 86165</t>
  </si>
  <si>
    <t>477 Lowery Ranch</t>
  </si>
  <si>
    <t>North Amandamouth, OK 90882</t>
  </si>
  <si>
    <t>PSC 4427, Box 5234</t>
  </si>
  <si>
    <t>APO AP 65727</t>
  </si>
  <si>
    <t>07580 Juan Points</t>
  </si>
  <si>
    <t>New Johnmouth, ID 66928</t>
  </si>
  <si>
    <t>4777 Manuel Spurs Apt. 801</t>
  </si>
  <si>
    <t>Edwardside, WY 90127</t>
  </si>
  <si>
    <t>8868 David Expressway Suite 656</t>
  </si>
  <si>
    <t>Port Jessicaborough, MS 54574</t>
  </si>
  <si>
    <t>03539 Martinez Path</t>
  </si>
  <si>
    <t>North Lonnie, CO 41674</t>
  </si>
  <si>
    <t>Unit 5963 Box 2561</t>
  </si>
  <si>
    <t>DPO AE 39139</t>
  </si>
  <si>
    <t>000 Nguyen Glens</t>
  </si>
  <si>
    <t>North Lauraport, IA 54558</t>
  </si>
  <si>
    <t>PSC 1876, Box 7263</t>
  </si>
  <si>
    <t>APO AE 76349</t>
  </si>
  <si>
    <t>7441 Bailey Garden</t>
  </si>
  <si>
    <t>Lake Leah, AZ 77668</t>
  </si>
  <si>
    <t>Unit 8587 Box 8652</t>
  </si>
  <si>
    <t>DPO AA 59827</t>
  </si>
  <si>
    <t>3131 Phillip Lodge</t>
  </si>
  <si>
    <t>Michaelview, MO 11770</t>
  </si>
  <si>
    <t>94028 Mark Meadow</t>
  </si>
  <si>
    <t>West Gregory, WY 03185</t>
  </si>
  <si>
    <t>77328 Amy Cape</t>
  </si>
  <si>
    <t>Port Danielmouth, CO 82503</t>
  </si>
  <si>
    <t>7895 Villanueva Mountains Suite 285</t>
  </si>
  <si>
    <t>Parkerview, CT 73402</t>
  </si>
  <si>
    <t>PSC 1553, Box 8443</t>
  </si>
  <si>
    <t>APO AA 73369</t>
  </si>
  <si>
    <t>181 Julia Forges</t>
  </si>
  <si>
    <t>West Jamesport, ND 55992</t>
  </si>
  <si>
    <t>276 Amanda Corners Suite 545</t>
  </si>
  <si>
    <t>Nicholastown, MI 32444</t>
  </si>
  <si>
    <t>884 Payne Trace Apt. 798</t>
  </si>
  <si>
    <t>Milesmouth, FL 06952</t>
  </si>
  <si>
    <t>15238 Jason Wells</t>
  </si>
  <si>
    <t>Carrollberg, ME 26574</t>
  </si>
  <si>
    <t>6415 Benjamin Plains Suite 995</t>
  </si>
  <si>
    <t>North Bryan, IN 57505</t>
  </si>
  <si>
    <t>2753 Sarah Corners</t>
  </si>
  <si>
    <t>Port Thomas, TN 59239</t>
  </si>
  <si>
    <t>5025 Morgan Curve</t>
  </si>
  <si>
    <t>Cynthiaborough, NY 14361</t>
  </si>
  <si>
    <t>52466 Stephen Village Apt. 247</t>
  </si>
  <si>
    <t>Lake Corey, AL 43778</t>
  </si>
  <si>
    <t>788 Brady Forks</t>
  </si>
  <si>
    <t>New Rachelside, NE 32913</t>
  </si>
  <si>
    <t>87381 Moore Pine Apt. 957</t>
  </si>
  <si>
    <t>Lake Joshuaborough, CO 37519</t>
  </si>
  <si>
    <t>5483 Andrew Canyon</t>
  </si>
  <si>
    <t>Hunterburgh, NC 04334</t>
  </si>
  <si>
    <t>037 Gilbert Summit</t>
  </si>
  <si>
    <t>East Jessicaport, DE 23256</t>
  </si>
  <si>
    <t>FPO AP 64445</t>
  </si>
  <si>
    <t>6757 Michael Keys</t>
  </si>
  <si>
    <t>North Zachary, NE 94231</t>
  </si>
  <si>
    <t>0400 Morris Pine</t>
  </si>
  <si>
    <t>New Cherylshire, MD 60371</t>
  </si>
  <si>
    <t>1776 Hernandez Harbors</t>
  </si>
  <si>
    <t>Carlaville, PA 25985</t>
  </si>
  <si>
    <t>2050 Wyatt Garden Apt. 739</t>
  </si>
  <si>
    <t>Ronaldtown, LA 37668</t>
  </si>
  <si>
    <t>5089 Linda Ford Suite 610</t>
  </si>
  <si>
    <t>East George, IN 50457</t>
  </si>
  <si>
    <t>90888 Wendy Green Apt. 530</t>
  </si>
  <si>
    <t>Port Lisa, ND 20423</t>
  </si>
  <si>
    <t>43745 Wayne Forges</t>
  </si>
  <si>
    <t>New Robinburgh, RI 87751</t>
  </si>
  <si>
    <t>02619 Whitney Union Suite 879</t>
  </si>
  <si>
    <t>South Karenchester, TX 61806</t>
  </si>
  <si>
    <t>41046 Joseph Center Suite 695</t>
  </si>
  <si>
    <t>West Lauraborough, WI 54426</t>
  </si>
  <si>
    <t>Unit 4656 Box 9318</t>
  </si>
  <si>
    <t>DPO AE 86894</t>
  </si>
  <si>
    <t>05521 Edward Bridge Suite 294</t>
  </si>
  <si>
    <t>Lake Jeffrey, NV 05325</t>
  </si>
  <si>
    <t>063 Osborn Well</t>
  </si>
  <si>
    <t>East Harry, MA 72918</t>
  </si>
  <si>
    <t>404 Wesley Crest</t>
  </si>
  <si>
    <t>Garrettbury, RI 00695</t>
  </si>
  <si>
    <t>00074 Chambers Rue</t>
  </si>
  <si>
    <t>Port Staceymouth, CO 95621</t>
  </si>
  <si>
    <t>959 Moore Garden</t>
  </si>
  <si>
    <t>Edwinville, OR 91523</t>
  </si>
  <si>
    <t>0085 David Rest Suite 197</t>
  </si>
  <si>
    <t>South Danaside, NV 25833</t>
  </si>
  <si>
    <t>6033 Johnson Falls Suite 414</t>
  </si>
  <si>
    <t>Loganton, LA 99102</t>
  </si>
  <si>
    <t>355 Tony Station Suite 684</t>
  </si>
  <si>
    <t>Bradleyside, NV 34059</t>
  </si>
  <si>
    <t>703 Spencer Dam Apt. 441</t>
  </si>
  <si>
    <t>Port Danielshire, NV 26310</t>
  </si>
  <si>
    <t>82001 Gina Green</t>
  </si>
  <si>
    <t>Lake Jesusbury, MA 80601</t>
  </si>
  <si>
    <t>478 Sullivan Haven</t>
  </si>
  <si>
    <t>North Barry, WV 58034</t>
  </si>
  <si>
    <t>931 Hammond Vista</t>
  </si>
  <si>
    <t>South Glendaborough, OK 33194</t>
  </si>
  <si>
    <t>36448 Thomas Camp Apt. 431</t>
  </si>
  <si>
    <t>West Jacobside, WV 10903</t>
  </si>
  <si>
    <t>8158 Jason Row</t>
  </si>
  <si>
    <t>Jessicabury, MD 34665</t>
  </si>
  <si>
    <t>23128 Hansen Plains</t>
  </si>
  <si>
    <t>East Kathyfort, NV 68791</t>
  </si>
  <si>
    <t>758 Henderson Fork Apt. 502</t>
  </si>
  <si>
    <t>East Jason, WI 96908</t>
  </si>
  <si>
    <t>6329 Barry Park</t>
  </si>
  <si>
    <t>Brittanychester, TN 80101</t>
  </si>
  <si>
    <t>43935 Perry Fall</t>
  </si>
  <si>
    <t>Larsonport, NM 63654</t>
  </si>
  <si>
    <t>905 Maurice Glens Suite 615</t>
  </si>
  <si>
    <t>East Jake, MI 86163</t>
  </si>
  <si>
    <t>12429 Christina Vista</t>
  </si>
  <si>
    <t>Monicafurt, NM 37738</t>
  </si>
  <si>
    <t>362 Mark Shoals</t>
  </si>
  <si>
    <t>Sullivanborough, NJ 50350</t>
  </si>
  <si>
    <t>0666 Logan Loaf Apt. 633</t>
  </si>
  <si>
    <t>Bairdshire, AK 84512</t>
  </si>
  <si>
    <t>69864 Sparks Rapid</t>
  </si>
  <si>
    <t>South Heather, SD 27874</t>
  </si>
  <si>
    <t>5476 John Passage Suite 902</t>
  </si>
  <si>
    <t>Port Dustin, MD 27018</t>
  </si>
  <si>
    <t>265 Burgess Lake</t>
  </si>
  <si>
    <t>East Gracebury, MD 16468</t>
  </si>
  <si>
    <t>965 Alicia Bridge</t>
  </si>
  <si>
    <t>Lewishaven, FL 51436</t>
  </si>
  <si>
    <t>69471 Sarah Wells Suite 725</t>
  </si>
  <si>
    <t>Robertburgh, AZ 20866</t>
  </si>
  <si>
    <t>Unit 7504 Box 7779</t>
  </si>
  <si>
    <t>DPO AP 35648</t>
  </si>
  <si>
    <t>051 Stephanie Mill</t>
  </si>
  <si>
    <t>Pittsmouth, NH 96901</t>
  </si>
  <si>
    <t>400 Rebecca Fall</t>
  </si>
  <si>
    <t>South Jennifer, CT 50992</t>
  </si>
  <si>
    <t>989 Christina Ferry</t>
  </si>
  <si>
    <t>Port Marieshire, OH 76117</t>
  </si>
  <si>
    <t>FPO AE 69410</t>
  </si>
  <si>
    <t>72965 Arnold Villages</t>
  </si>
  <si>
    <t>Bairdside, RI 86521</t>
  </si>
  <si>
    <t>789 Burgess Loaf Apt. 378</t>
  </si>
  <si>
    <t>South Nicole, WV 02117</t>
  </si>
  <si>
    <t>04569 Berger Walk</t>
  </si>
  <si>
    <t>West Anne, GA 14860</t>
  </si>
  <si>
    <t>Unit 0599 Box 4328</t>
  </si>
  <si>
    <t>DPO AE 56043</t>
  </si>
  <si>
    <t>1587 Wade Mews</t>
  </si>
  <si>
    <t>East Tiffany, UT 07251</t>
  </si>
  <si>
    <t>320 Brandon Plaza Apt. 093</t>
  </si>
  <si>
    <t>East Thomaschester, AL 22343</t>
  </si>
  <si>
    <t>659 Jillian Turnpike</t>
  </si>
  <si>
    <t>Port Jared, DE 96503</t>
  </si>
  <si>
    <t>7374 Frank Station</t>
  </si>
  <si>
    <t>New Victorton, DE 79616</t>
  </si>
  <si>
    <t>627 Williams Gardens Apt. 210</t>
  </si>
  <si>
    <t>West Brianna, MO 94082</t>
  </si>
  <si>
    <t>4289 Brittany Avenue</t>
  </si>
  <si>
    <t>East Keithhaven, MA 76661</t>
  </si>
  <si>
    <t>939 Taylor Mount</t>
  </si>
  <si>
    <t>North Travis, NV 00725</t>
  </si>
  <si>
    <t>2755 Smith Plaza</t>
  </si>
  <si>
    <t>Simpsonborough, MS 04009</t>
  </si>
  <si>
    <t>09173 Kathy Walk</t>
  </si>
  <si>
    <t>Port Hailey, MT 11651</t>
  </si>
  <si>
    <t>8882 Duffy Roads</t>
  </si>
  <si>
    <t>Meganland, CO 94219</t>
  </si>
  <si>
    <t>60495 Mullins Shoal Suite 735</t>
  </si>
  <si>
    <t>Davidview, MD 91852</t>
  </si>
  <si>
    <t>PSC 1690, Box 9483</t>
  </si>
  <si>
    <t>APO AE 20282</t>
  </si>
  <si>
    <t>00882 Tiffany Court Apt. 156</t>
  </si>
  <si>
    <t>Michaelburgh, KY 49430</t>
  </si>
  <si>
    <t>10163 Christopher Track</t>
  </si>
  <si>
    <t>Jessicaburgh, ND 66230</t>
  </si>
  <si>
    <t>2597 Gibson Avenue Apt. 132</t>
  </si>
  <si>
    <t>East Melanie, MI 37166</t>
  </si>
  <si>
    <t>4657 Jason Plains Apt. 812</t>
  </si>
  <si>
    <t>Lake Carlosfurt, FL 85966</t>
  </si>
  <si>
    <t>89403 Amy Creek</t>
  </si>
  <si>
    <t>Harrisstad, ND 18968</t>
  </si>
  <si>
    <t>23281 French Road Suite 273</t>
  </si>
  <si>
    <t>South Parkerfurt, NM 58082</t>
  </si>
  <si>
    <t>790 Bobby Street</t>
  </si>
  <si>
    <t>Klineville, UT 32351</t>
  </si>
  <si>
    <t>85038 Michael Junction Apt. 230</t>
  </si>
  <si>
    <t>South Elizabethton, SD 50077</t>
  </si>
  <si>
    <t>325 Tony Spring</t>
  </si>
  <si>
    <t>West Robertborough, WY 90326</t>
  </si>
  <si>
    <t>408 Bishop Mews Suite 383</t>
  </si>
  <si>
    <t>East Brucechester, OK 42550</t>
  </si>
  <si>
    <t>66622 Frances Freeway</t>
  </si>
  <si>
    <t>East Michael, OH 40001</t>
  </si>
  <si>
    <t>Unit 9713 Box 3654</t>
  </si>
  <si>
    <t>DPO AA 78418</t>
  </si>
  <si>
    <t>0701 Marcus Manors Apt. 252</t>
  </si>
  <si>
    <t>Simonchester, CO 41904</t>
  </si>
  <si>
    <t>975 Emily Pine</t>
  </si>
  <si>
    <t>Bautistabury, NE 45628</t>
  </si>
  <si>
    <t>915 Nichols Square Suite 612</t>
  </si>
  <si>
    <t>Heiditown, ID 17010</t>
  </si>
  <si>
    <t>696 Sharon Forges Suite 913</t>
  </si>
  <si>
    <t>Jameston, GA 81462</t>
  </si>
  <si>
    <t>Unit 4062 Box 6567</t>
  </si>
  <si>
    <t>DPO AE 51757</t>
  </si>
  <si>
    <t>89120 Joseph Fort</t>
  </si>
  <si>
    <t>East Davidtown, KS 48120</t>
  </si>
  <si>
    <t>7895 William Estate Apt. 000</t>
  </si>
  <si>
    <t>Port Edgarville, MD 91844</t>
  </si>
  <si>
    <t>2075 Salazar Brooks</t>
  </si>
  <si>
    <t>Hernandezhaven, MD 98413</t>
  </si>
  <si>
    <t>683 Amy Brook</t>
  </si>
  <si>
    <t>New Jessica, UT 36857</t>
  </si>
  <si>
    <t>8971 Tracy Wall Suite 368</t>
  </si>
  <si>
    <t>Chambershaven, WI 00874</t>
  </si>
  <si>
    <t>10291 Logan Ridge Apt. 458</t>
  </si>
  <si>
    <t>Brownshire, MT 92996</t>
  </si>
  <si>
    <t>97000 Conrad Locks</t>
  </si>
  <si>
    <t>South Meghan, WA 76111</t>
  </si>
  <si>
    <t>PSC 3519, Box 8843</t>
  </si>
  <si>
    <t>APO AA 42719</t>
  </si>
  <si>
    <t>515 Kevin Causeway</t>
  </si>
  <si>
    <t>South Tanyaton, SD 69097</t>
  </si>
  <si>
    <t>924 Denise Parkway Suite 348</t>
  </si>
  <si>
    <t>Rogersbury, MI 99919</t>
  </si>
  <si>
    <t>40029 Bailey Ridge</t>
  </si>
  <si>
    <t>South Gregoryport, NC 71009</t>
  </si>
  <si>
    <t>9684 Anderson Cove</t>
  </si>
  <si>
    <t>Stewartmouth, WV 72304</t>
  </si>
  <si>
    <t>48802 Ralph Rapids</t>
  </si>
  <si>
    <t>Lake Tamaraville, OK 01980</t>
  </si>
  <si>
    <t>068 Thomas Ferry Apt. 891</t>
  </si>
  <si>
    <t>North Kellyhaven, HI 00807</t>
  </si>
  <si>
    <t>64756 Hines Unions</t>
  </si>
  <si>
    <t>Connieton, NM 21030</t>
  </si>
  <si>
    <t>425 Alicia Plain Apt. 604</t>
  </si>
  <si>
    <t>Brianchester, NE 42933</t>
  </si>
  <si>
    <t>9265 Deborah Lane Apt. 677</t>
  </si>
  <si>
    <t>West Kristamouth, ND 72893</t>
  </si>
  <si>
    <t>30953 Ronald Springs</t>
  </si>
  <si>
    <t>Barrettville, IA 23333</t>
  </si>
  <si>
    <t>15374 Jacob Rue Suite 965</t>
  </si>
  <si>
    <t>Ericville, ND 17402</t>
  </si>
  <si>
    <t>77448 Sarah Wells</t>
  </si>
  <si>
    <t>Tracyside, UT 58270</t>
  </si>
  <si>
    <t>105 Fernandez Loop</t>
  </si>
  <si>
    <t>Meganhaven, MS 47761</t>
  </si>
  <si>
    <t>9236 Vanessa Cliffs</t>
  </si>
  <si>
    <t>East Randy, KY 40092</t>
  </si>
  <si>
    <t>291 Olson Ports Suite 833</t>
  </si>
  <si>
    <t>New Courtneyberg, MN 93991</t>
  </si>
  <si>
    <t>820 Kimberly Grove</t>
  </si>
  <si>
    <t>Monicastad, IL 02211</t>
  </si>
  <si>
    <t>81680 Anderson Rue</t>
  </si>
  <si>
    <t>South Jasonmouth, PA 01402</t>
  </si>
  <si>
    <t>291 Xavier Lakes Suite 968</t>
  </si>
  <si>
    <t>Mooremouth, WY 84396</t>
  </si>
  <si>
    <t>46157 Mcmahon Streets</t>
  </si>
  <si>
    <t>West Amanda, PA 11310</t>
  </si>
  <si>
    <t>7739 Dominique Center Suite 813</t>
  </si>
  <si>
    <t>Loveshire, CO 03127</t>
  </si>
  <si>
    <t>23470 Daniel River</t>
  </si>
  <si>
    <t>East Claytonview, MA 37128</t>
  </si>
  <si>
    <t>Unit 0145 Box 1588</t>
  </si>
  <si>
    <t>DPO AE 53494</t>
  </si>
  <si>
    <t>USS Ayers</t>
  </si>
  <si>
    <t>FPO AP 70807</t>
  </si>
  <si>
    <t>8003 Christopher Port Apt. 459</t>
  </si>
  <si>
    <t>Alexandriaport, NJ 83165</t>
  </si>
  <si>
    <t>102 Boyd Islands</t>
  </si>
  <si>
    <t>Arnoldburgh, MA 72389</t>
  </si>
  <si>
    <t>827 Spence Lodge Apt. 990</t>
  </si>
  <si>
    <t>North Krystalfurt, CO 81706</t>
  </si>
  <si>
    <t>997 Virginia Throughway Suite 330</t>
  </si>
  <si>
    <t>Lake Alexandermouth, NM 15449</t>
  </si>
  <si>
    <t>705 Martinez Route Suite 066</t>
  </si>
  <si>
    <t>Kelleyburgh, NC 81897</t>
  </si>
  <si>
    <t>514 Smith Mill</t>
  </si>
  <si>
    <t>East Jasonland, NM 35748</t>
  </si>
  <si>
    <t>316 Todd Field</t>
  </si>
  <si>
    <t>Nathanburgh, CT 81350</t>
  </si>
  <si>
    <t>5912 Smith Ranch</t>
  </si>
  <si>
    <t>Kennethshire, NM 02398</t>
  </si>
  <si>
    <t>Unit 7198 Box 0093</t>
  </si>
  <si>
    <t>DPO AP 21022</t>
  </si>
  <si>
    <t>75434 Matthew Light</t>
  </si>
  <si>
    <t>New Teresastad, AK 52132</t>
  </si>
  <si>
    <t>9500 Alex Throughway Suite 040</t>
  </si>
  <si>
    <t>Danielleburgh, ND 62336</t>
  </si>
  <si>
    <t>345 Craig Pass</t>
  </si>
  <si>
    <t>Lake Corey, HI 64777</t>
  </si>
  <si>
    <t>9489 Terry Radial</t>
  </si>
  <si>
    <t>Smithport, FL 14717</t>
  </si>
  <si>
    <t>69236 Lopez Street</t>
  </si>
  <si>
    <t>Hardingmouth, SD 29074</t>
  </si>
  <si>
    <t>0946 Crawford Fort</t>
  </si>
  <si>
    <t>Weberfurt, SC 60322</t>
  </si>
  <si>
    <t>99227 Edward Gardens Suite 378</t>
  </si>
  <si>
    <t>Whitefurt, AL 42841</t>
  </si>
  <si>
    <t>99485 William Oval Apt. 650</t>
  </si>
  <si>
    <t>Angelachester, IN 04455</t>
  </si>
  <si>
    <t>297 Stacey Fort Suite 651</t>
  </si>
  <si>
    <t>East Fernandoville, RI 70795</t>
  </si>
  <si>
    <t>872 Charles Parkway</t>
  </si>
  <si>
    <t>South Benjaminbury, NY 97646</t>
  </si>
  <si>
    <t>42262 Hector Way</t>
  </si>
  <si>
    <t>Smithshire, MA 46115</t>
  </si>
  <si>
    <t>PSC 3874, Box 2146</t>
  </si>
  <si>
    <t>APO AE 32956</t>
  </si>
  <si>
    <t>62064 Sharon Parkway</t>
  </si>
  <si>
    <t>Shirleyton, WI 33110</t>
  </si>
  <si>
    <t>543 Jordan Fields Apt. 605</t>
  </si>
  <si>
    <t>Port Emmahaven, MD 51640</t>
  </si>
  <si>
    <t>30437 Hobbs Inlet</t>
  </si>
  <si>
    <t>East Jamesstad, NH 96819</t>
  </si>
  <si>
    <t>789 Linda Square Suite 368</t>
  </si>
  <si>
    <t>Chadberg, AR 29852</t>
  </si>
  <si>
    <t>468 William Motorway</t>
  </si>
  <si>
    <t>Allenview, DC 09688</t>
  </si>
  <si>
    <t>91112 Seth Shoal</t>
  </si>
  <si>
    <t>Stevenhaven, NJ 73843</t>
  </si>
  <si>
    <t>6161 Amanda Spurs</t>
  </si>
  <si>
    <t>Port Susanfurt, IL 58056</t>
  </si>
  <si>
    <t>282 Robin Hollow Apt. 997</t>
  </si>
  <si>
    <t>East Jennifer, MA 01039</t>
  </si>
  <si>
    <t>909 Stephen Plaza Suite 409</t>
  </si>
  <si>
    <t>Wardbury, IN 34980</t>
  </si>
  <si>
    <t>452 Harold Motorway</t>
  </si>
  <si>
    <t>Matthewtown, IL 99648</t>
  </si>
  <si>
    <t>4052 Martin Landing</t>
  </si>
  <si>
    <t>Angelaberg, SD 27856</t>
  </si>
  <si>
    <t>6623 Cox Courts</t>
  </si>
  <si>
    <t>Port Ashley, HI 23862</t>
  </si>
  <si>
    <t>27496 David Park Suite 106</t>
  </si>
  <si>
    <t>Port Andrew, MI 05774</t>
  </si>
  <si>
    <t>87564 White Trail Suite 329</t>
  </si>
  <si>
    <t>Jonathanmouth, MT 06421</t>
  </si>
  <si>
    <t>2693 Aimee Turnpike Apt. 276</t>
  </si>
  <si>
    <t>Lake Ryan, SC 08634</t>
  </si>
  <si>
    <t>34444 Smith Groves Suite 170</t>
  </si>
  <si>
    <t>Williamsbury, WI 56598</t>
  </si>
  <si>
    <t>6563 Yates Stream Apt. 497</t>
  </si>
  <si>
    <t>Port Michelle, GA 53163</t>
  </si>
  <si>
    <t>2200 Lauren Street</t>
  </si>
  <si>
    <t>North Matthew, MT 53166</t>
  </si>
  <si>
    <t>144 Raymond Ford</t>
  </si>
  <si>
    <t>South Christopher, DC 66371</t>
  </si>
  <si>
    <t>4677 Ramirez Stravenue Apt. 497</t>
  </si>
  <si>
    <t>Port Ashley, IL 20663</t>
  </si>
  <si>
    <t>5939 Franklin Stream Suite 933</t>
  </si>
  <si>
    <t>West Ryan, LA 16303</t>
  </si>
  <si>
    <t>528 Eric Roads Suite 067</t>
  </si>
  <si>
    <t>West Alexander, MT 46479</t>
  </si>
  <si>
    <t>6229 Burton Viaduct Suite 348</t>
  </si>
  <si>
    <t>New Matthewshire, CA 54900</t>
  </si>
  <si>
    <t>0057 Garcia Inlet Suite 632</t>
  </si>
  <si>
    <t>South John, NH 85586</t>
  </si>
  <si>
    <t>893 Schaefer Cape Apt. 182</t>
  </si>
  <si>
    <t>West Scottberg, AL 93871</t>
  </si>
  <si>
    <t>2189 Parks Mission</t>
  </si>
  <si>
    <t>Greenefort, TX 72860</t>
  </si>
  <si>
    <t>6330 Leslie Ranch</t>
  </si>
  <si>
    <t>Lake Joshua, PA 89201</t>
  </si>
  <si>
    <t>26143 Stacy Island Suite 514</t>
  </si>
  <si>
    <t>Port Amber, DC 16985</t>
  </si>
  <si>
    <t>73820 Young Mall</t>
  </si>
  <si>
    <t>North Jessicafort, OR 32064</t>
  </si>
  <si>
    <t>351 Amy Landing</t>
  </si>
  <si>
    <t>West Melissaville, ME 62812</t>
  </si>
  <si>
    <t>619 David Parks</t>
  </si>
  <si>
    <t>Richardborough, VT 95525</t>
  </si>
  <si>
    <t>29824 Charles Plaza</t>
  </si>
  <si>
    <t>Keithstad, MO 85074</t>
  </si>
  <si>
    <t>66191 Todd Crossroad Apt. 022</t>
  </si>
  <si>
    <t>Michaelburgh, FL 88840</t>
  </si>
  <si>
    <t>48780 Guy Shores</t>
  </si>
  <si>
    <t>Joshuahaven, WA 17198</t>
  </si>
  <si>
    <t>22264 Laura Glen</t>
  </si>
  <si>
    <t>Lake Whitneytown, PA 03201</t>
  </si>
  <si>
    <t>5013 Jamie Mountains</t>
  </si>
  <si>
    <t>North Gabrielton, ME 27273</t>
  </si>
  <si>
    <t>380 Colin Groves</t>
  </si>
  <si>
    <t>East Amandaside, CO 98026</t>
  </si>
  <si>
    <t>6613 Pace Station</t>
  </si>
  <si>
    <t>East Julia, DE 09801</t>
  </si>
  <si>
    <t>76995 Gary Bridge Suite 800</t>
  </si>
  <si>
    <t>East Jonathan, MS 29245</t>
  </si>
  <si>
    <t>87974 Mccarty Skyway</t>
  </si>
  <si>
    <t>Garyshire, NJ 09566</t>
  </si>
  <si>
    <t>456 Margaret Trafficway Apt. 443</t>
  </si>
  <si>
    <t>Port Lori, KS 13215</t>
  </si>
  <si>
    <t>46469 Eugene View Apt. 525</t>
  </si>
  <si>
    <t>Port Zacharyton, NJ 67165</t>
  </si>
  <si>
    <t>81343 Bruce Walks</t>
  </si>
  <si>
    <t>Walkerton, MS 07936</t>
  </si>
  <si>
    <t>0047 Nathan Knoll Apt. 413</t>
  </si>
  <si>
    <t>Knightburgh, KS 93246</t>
  </si>
  <si>
    <t>2007 Zachary Mews Apt. 105</t>
  </si>
  <si>
    <t>Dustinfort, CT 38713</t>
  </si>
  <si>
    <t>209 Jacob Brook</t>
  </si>
  <si>
    <t>Fisherbury, VT 99805</t>
  </si>
  <si>
    <t>50850 Jeff Port</t>
  </si>
  <si>
    <t>Port Cynthiahaven, WV 46134</t>
  </si>
  <si>
    <t>6152 Lindsey Burg</t>
  </si>
  <si>
    <t>Port Regina, NC 79818</t>
  </si>
  <si>
    <t>14412 Collins Skyway Suite 000</t>
  </si>
  <si>
    <t>Lake Mark, AZ 77743</t>
  </si>
  <si>
    <t>72039 Wells Inlet</t>
  </si>
  <si>
    <t>Pereztown, AK 60411</t>
  </si>
  <si>
    <t>53744 Crystal Forks</t>
  </si>
  <si>
    <t>Leeton, WV 93527</t>
  </si>
  <si>
    <t>37827 Patrick Trail</t>
  </si>
  <si>
    <t>Starkshire, AZ 47143</t>
  </si>
  <si>
    <t>923 Alyssa Inlet</t>
  </si>
  <si>
    <t>Kyletown, KY 20202</t>
  </si>
  <si>
    <t>362 Edward Manors</t>
  </si>
  <si>
    <t>Danielhaven, ND 37764</t>
  </si>
  <si>
    <t>528 Dalton Turnpike</t>
  </si>
  <si>
    <t>Jillborough, IL 32868</t>
  </si>
  <si>
    <t>3136 Valerie Lodge</t>
  </si>
  <si>
    <t>Kathrynhaven, MT 62131</t>
  </si>
  <si>
    <t>12989 Christensen Squares</t>
  </si>
  <si>
    <t>Perezton, NM 87693</t>
  </si>
  <si>
    <t>97125 Jill Wells</t>
  </si>
  <si>
    <t>Stevensburgh, LA 54851</t>
  </si>
  <si>
    <t>15603 Barrett Mount</t>
  </si>
  <si>
    <t>Princemouth, ND 16820</t>
  </si>
  <si>
    <t>818 Spencer Ford Suite 160</t>
  </si>
  <si>
    <t>North Lee, CO 81671</t>
  </si>
  <si>
    <t>2343 Allen Ford Apt. 647</t>
  </si>
  <si>
    <t>Melissaton, CT 29254</t>
  </si>
  <si>
    <t>45568 Amanda Neck Apt. 172</t>
  </si>
  <si>
    <t>New Patriciachester, AR 04662</t>
  </si>
  <si>
    <t>6548 Brooks Viaduct</t>
  </si>
  <si>
    <t>Catherineton, OK 49062</t>
  </si>
  <si>
    <t>PSC 6038, Box 4687</t>
  </si>
  <si>
    <t>APO AE 80489</t>
  </si>
  <si>
    <t>37475 Jenna Avenue Apt. 738</t>
  </si>
  <si>
    <t>East Brittany, GA 91078</t>
  </si>
  <si>
    <t>5998 Olson Knoll</t>
  </si>
  <si>
    <t>Port Henryborough, MS 80125</t>
  </si>
  <si>
    <t>15915 Vega Gardens</t>
  </si>
  <si>
    <t>East Angel, DE 33784</t>
  </si>
  <si>
    <t>10851 Davidson Brooks</t>
  </si>
  <si>
    <t>Maysshire, DE 50595</t>
  </si>
  <si>
    <t>59805 Todd View</t>
  </si>
  <si>
    <t>Paulborough, WY 45452</t>
  </si>
  <si>
    <t>12628 Dominguez Prairie</t>
  </si>
  <si>
    <t>Wallacehaven, WA 91206</t>
  </si>
  <si>
    <t>869 Connie Radial</t>
  </si>
  <si>
    <t>Port Cynthiaberg, WA 03465</t>
  </si>
  <si>
    <t>789 Diane Rue Apt. 178</t>
  </si>
  <si>
    <t>North James, SD 35408</t>
  </si>
  <si>
    <t>769 Tammy Parkways Apt. 824</t>
  </si>
  <si>
    <t>Seanstad, KY 33014</t>
  </si>
  <si>
    <t>0033 Austin Passage</t>
  </si>
  <si>
    <t>North Rachaelchester, TN 01873</t>
  </si>
  <si>
    <t>90308 Johns Roads</t>
  </si>
  <si>
    <t>North Petertown, SC 37433</t>
  </si>
  <si>
    <t>831 Tasha Oval Apt. 192</t>
  </si>
  <si>
    <t>East Rileyport, CO 13827</t>
  </si>
  <si>
    <t>117 Cunningham Hill</t>
  </si>
  <si>
    <t>Katiemouth, AR 23666</t>
  </si>
  <si>
    <t>54924 Valerie Union Apt. 938</t>
  </si>
  <si>
    <t>Lucasside, MT 08834</t>
  </si>
  <si>
    <t>71107 Reynolds Trace</t>
  </si>
  <si>
    <t>Sandrashire, KY 18375</t>
  </si>
  <si>
    <t>02611 Michael Manor Apt. 599</t>
  </si>
  <si>
    <t>Waltersside, HI 07475</t>
  </si>
  <si>
    <t>14074 Collins Rapids</t>
  </si>
  <si>
    <t>Denisefort, AK 28490</t>
  </si>
  <si>
    <t>21641 Sanford Haven Apt. 481</t>
  </si>
  <si>
    <t>Lake Jacqueline, NC 06371</t>
  </si>
  <si>
    <t>104 Ronald Station</t>
  </si>
  <si>
    <t>South Victorstad, DE 88466</t>
  </si>
  <si>
    <t>12697 Aguilar Ports Apt. 344</t>
  </si>
  <si>
    <t>Pattersonberg, MS 25881</t>
  </si>
  <si>
    <t>949 Johnson Plains</t>
  </si>
  <si>
    <t>East Davidtown, OR 50001</t>
  </si>
  <si>
    <t>175 Cindy Spring</t>
  </si>
  <si>
    <t>Alisonshire, AZ 72639</t>
  </si>
  <si>
    <t>139 John Ridge Suite 217</t>
  </si>
  <si>
    <t>Williamstad, IA 40856</t>
  </si>
  <si>
    <t>USNS Becker</t>
  </si>
  <si>
    <t>FPO AP 20217</t>
  </si>
  <si>
    <t>63409 Terri Parkways Suite 070</t>
  </si>
  <si>
    <t>Kristenberg, NJ 48905</t>
  </si>
  <si>
    <t>4397 Cox Route</t>
  </si>
  <si>
    <t>Griffinport, ME 70524</t>
  </si>
  <si>
    <t>77284 Wright Lock Apt. 373</t>
  </si>
  <si>
    <t>Ramseyview, MI 18600</t>
  </si>
  <si>
    <t>3150 Barton Burgs</t>
  </si>
  <si>
    <t>Kimton, TN 48149</t>
  </si>
  <si>
    <t>866 Mark Isle Apt. 642</t>
  </si>
  <si>
    <t>Gonzalezshire, SD 33534</t>
  </si>
  <si>
    <t>463 Gray Lock Suite 869</t>
  </si>
  <si>
    <t>South Dawn, OR 05482</t>
  </si>
  <si>
    <t>9706 Mcdonald Lodge</t>
  </si>
  <si>
    <t>Quinnberg, RI 80494</t>
  </si>
  <si>
    <t>82101 Jennifer Ramp</t>
  </si>
  <si>
    <t>Floydchester, NY 21783</t>
  </si>
  <si>
    <t>81368 Nicole Courts Apt. 467</t>
  </si>
  <si>
    <t>Heidiburgh, IN 09542</t>
  </si>
  <si>
    <t>677 Stephanie Court</t>
  </si>
  <si>
    <t>Sandyview, WV 76509</t>
  </si>
  <si>
    <t>PSC 2871, Box 5888</t>
  </si>
  <si>
    <t>APO AP 52966</t>
  </si>
  <si>
    <t>15621 Jeremy Plains</t>
  </si>
  <si>
    <t>Emilyport, NH 07597</t>
  </si>
  <si>
    <t>20104 Olson Ports Suite 098</t>
  </si>
  <si>
    <t>East Williamside, MD 69379</t>
  </si>
  <si>
    <t>39439 Sawyer Grove</t>
  </si>
  <si>
    <t>Dicksonstad, NV 27687</t>
  </si>
  <si>
    <t>38163 Walker Rapid Suite 045</t>
  </si>
  <si>
    <t>West Adamville, RI 21646</t>
  </si>
  <si>
    <t>77538 Lloyd Coves</t>
  </si>
  <si>
    <t>Rogersmouth, FL 54822</t>
  </si>
  <si>
    <t>5123 Hunter Lodge</t>
  </si>
  <si>
    <t>West Carly, ME 05700</t>
  </si>
  <si>
    <t>949 Debra Summit Suite 912</t>
  </si>
  <si>
    <t>East Susan, MS 26676</t>
  </si>
  <si>
    <t>15328 Robert Cliffs Suite 638</t>
  </si>
  <si>
    <t>Port Kathryn, IL 67150</t>
  </si>
  <si>
    <t>1515 Sara Terrace</t>
  </si>
  <si>
    <t>West Jessica, VT 53515</t>
  </si>
  <si>
    <t>10151 Jeffrey Fields Suite 867</t>
  </si>
  <si>
    <t>Torresshire, LA 54545</t>
  </si>
  <si>
    <t>20683 Mckenzie Canyon</t>
  </si>
  <si>
    <t>West Jenniferland, MO 23178</t>
  </si>
  <si>
    <t>89362 Donald Light</t>
  </si>
  <si>
    <t>Rickytown, DE 95155</t>
  </si>
  <si>
    <t>524 Julie Way Apt. 135</t>
  </si>
  <si>
    <t>North Jay, HI 06419</t>
  </si>
  <si>
    <t>USS Bishop</t>
  </si>
  <si>
    <t>FPO AE 23347</t>
  </si>
  <si>
    <t>9539 Harrington Ridge Suite 063</t>
  </si>
  <si>
    <t>Castrobury, LA 09258</t>
  </si>
  <si>
    <t>Unit 5904 Box 3037</t>
  </si>
  <si>
    <t>DPO AA 15370</t>
  </si>
  <si>
    <t>0530 Ann Trace</t>
  </si>
  <si>
    <t>Josephmouth, KY 63697</t>
  </si>
  <si>
    <t>7596 Rodriguez Valley Suite 996</t>
  </si>
  <si>
    <t>East Brianton, NH 21595</t>
  </si>
  <si>
    <t>961 Megan Coves Apt. 531</t>
  </si>
  <si>
    <t>South Theresaside, NV 69516</t>
  </si>
  <si>
    <t>855 Anthony Pike Suite 085</t>
  </si>
  <si>
    <t>Melissaburgh, IN 40370</t>
  </si>
  <si>
    <t>56967 Pacheco Points Suite 141</t>
  </si>
  <si>
    <t>Carlland, WY 63363</t>
  </si>
  <si>
    <t>581 Wilkinson Forest</t>
  </si>
  <si>
    <t>Garrisonbury, IN 83216</t>
  </si>
  <si>
    <t>01262 Heidi Islands</t>
  </si>
  <si>
    <t>Lake Laura, VT 81195</t>
  </si>
  <si>
    <t>6930 Mary Way Suite 864</t>
  </si>
  <si>
    <t>Douglasview, KY 05293</t>
  </si>
  <si>
    <t>811 Roy Expressway Apt. 929</t>
  </si>
  <si>
    <t>East Michelleside, FL 37346</t>
  </si>
  <si>
    <t>19518 Hatfield Streets Suite 611</t>
  </si>
  <si>
    <t>Lake Donnatown, OK 78228</t>
  </si>
  <si>
    <t>7329 David Ranch</t>
  </si>
  <si>
    <t>Jenniferstad, UT 58351</t>
  </si>
  <si>
    <t>PSC 5710, Box 2830</t>
  </si>
  <si>
    <t>APO AA 30800</t>
  </si>
  <si>
    <t>85481 Kelly Harbors Suite 045</t>
  </si>
  <si>
    <t>Mathewmouth, AR 36509</t>
  </si>
  <si>
    <t>061 William Underpass Apt. 322</t>
  </si>
  <si>
    <t>Port Stevenville, MO 27212</t>
  </si>
  <si>
    <t>745 Fox Pass</t>
  </si>
  <si>
    <t>Mariachester, DE 48170</t>
  </si>
  <si>
    <t>0483 Mora Villages Apt. 328</t>
  </si>
  <si>
    <t>Juanland, WI 17475</t>
  </si>
  <si>
    <t>1133 Simpson Streets Apt. 855</t>
  </si>
  <si>
    <t>Deniseville, OK 34865</t>
  </si>
  <si>
    <t>Unit 2288 Box 4881</t>
  </si>
  <si>
    <t>DPO AE 42401</t>
  </si>
  <si>
    <t>315 Tucker Mews Apt. 279</t>
  </si>
  <si>
    <t>South Lisa, TX 01654</t>
  </si>
  <si>
    <t>PSC 5964, Box 4119</t>
  </si>
  <si>
    <t>APO AP 91662</t>
  </si>
  <si>
    <t>56421 Lisa Drives</t>
  </si>
  <si>
    <t>West Brittneyborough, VT 92535</t>
  </si>
  <si>
    <t>18453 Wilkerson Viaduct Apt. 200</t>
  </si>
  <si>
    <t>Port Matthew, PA 99280</t>
  </si>
  <si>
    <t>0092 Daniel Roads</t>
  </si>
  <si>
    <t>Lake Michelleborough, AZ 58094</t>
  </si>
  <si>
    <t>7949 Ortiz Bypass</t>
  </si>
  <si>
    <t>South Ryan, MD 21050</t>
  </si>
  <si>
    <t>4663 Christopher Meadows</t>
  </si>
  <si>
    <t>New Richard, MD 79420</t>
  </si>
  <si>
    <t>8109 Smith Grove</t>
  </si>
  <si>
    <t>Michaelfort, IA 67453</t>
  </si>
  <si>
    <t>81646 Tracy Plain Suite 325</t>
  </si>
  <si>
    <t>Nicolemouth, ID 58854</t>
  </si>
  <si>
    <t>607 Ross Well</t>
  </si>
  <si>
    <t>Montgomeryberg, MN 96975</t>
  </si>
  <si>
    <t>308 Lee Pines Apt. 742</t>
  </si>
  <si>
    <t>Michelleton, CT 22544</t>
  </si>
  <si>
    <t>47895 Smith Junctions Suite 546</t>
  </si>
  <si>
    <t>Thomaston, VT 06414</t>
  </si>
  <si>
    <t>12391 Robinson Viaduct Suite 682</t>
  </si>
  <si>
    <t>Williamville, MI 97354</t>
  </si>
  <si>
    <t>243 Chandler Flats Apt. 421</t>
  </si>
  <si>
    <t>West Paula, WV 26838</t>
  </si>
  <si>
    <t>Unit 2404 Box 5165</t>
  </si>
  <si>
    <t>DPO AE 07753</t>
  </si>
  <si>
    <t>75176 Dunn Lock</t>
  </si>
  <si>
    <t>Samueltown, KS 53211</t>
  </si>
  <si>
    <t>285 Melissa Field Suite 873</t>
  </si>
  <si>
    <t>North Dustinland, KS 15807</t>
  </si>
  <si>
    <t>Unit 1790 Box 5264</t>
  </si>
  <si>
    <t>DPO AP 70624</t>
  </si>
  <si>
    <t>Unit 3563 Box 4683</t>
  </si>
  <si>
    <t>DPO AE 43219</t>
  </si>
  <si>
    <t>792 Alfred Drive Apt. 995</t>
  </si>
  <si>
    <t>Lake Tiffany, AL 26728</t>
  </si>
  <si>
    <t>3742 Sonya Lane Apt. 715</t>
  </si>
  <si>
    <t>North Lisa, WI 11860</t>
  </si>
  <si>
    <t>76249 Holloway Mountains Apt. 072</t>
  </si>
  <si>
    <t>New Leehaven, GA 23976</t>
  </si>
  <si>
    <t>0614 Brittany Ramp Suite 717</t>
  </si>
  <si>
    <t>Lake Amy, DE 02122</t>
  </si>
  <si>
    <t>90330 Jeffery Summit</t>
  </si>
  <si>
    <t>Martinfort, SC 82756</t>
  </si>
  <si>
    <t>33822 Fischer Lock Apt. 117</t>
  </si>
  <si>
    <t>Courtneyburgh, SD 10426</t>
  </si>
  <si>
    <t>58428 Garcia Track Apt. 035</t>
  </si>
  <si>
    <t>Jessicafurt, AK 51337</t>
  </si>
  <si>
    <t>15421 Tiffany Lakes</t>
  </si>
  <si>
    <t>Davidton, UT 43020</t>
  </si>
  <si>
    <t>85144 Elliott Manors Apt. 608</t>
  </si>
  <si>
    <t>Reynoldsburgh, MA 95023</t>
  </si>
  <si>
    <t>881 Smith Crossroad</t>
  </si>
  <si>
    <t>Lake Christopher, MT 06023</t>
  </si>
  <si>
    <t>8973 Vazquez Crescent</t>
  </si>
  <si>
    <t>Valerieshire, AL 98955</t>
  </si>
  <si>
    <t>9527 Decker Dam Apt. 096</t>
  </si>
  <si>
    <t>Webbtown, WV 66831</t>
  </si>
  <si>
    <t>15937 Jones Gardens</t>
  </si>
  <si>
    <t>Rodriguezberg, TX 57943</t>
  </si>
  <si>
    <t>5818 Jeremy Estates</t>
  </si>
  <si>
    <t>New Jeffreymouth, AR 13093</t>
  </si>
  <si>
    <t>8753 Jeffrey Brooks</t>
  </si>
  <si>
    <t>East Joyce, AK 97356</t>
  </si>
  <si>
    <t>7204 Catherine Roads</t>
  </si>
  <si>
    <t>Goodwinport, AL 12173</t>
  </si>
  <si>
    <t>PSC 4958, Box 5038</t>
  </si>
  <si>
    <t>APO AP 02646</t>
  </si>
  <si>
    <t>154 Frank Springs</t>
  </si>
  <si>
    <t>Reesefort, DC 60390</t>
  </si>
  <si>
    <t>648 Jones Rapids Suite 388</t>
  </si>
  <si>
    <t>Nathantown, WA 79190</t>
  </si>
  <si>
    <t>926 Brandi Streets Apt. 678</t>
  </si>
  <si>
    <t>South Christopher, MS 29381</t>
  </si>
  <si>
    <t>08111 Robinson Land</t>
  </si>
  <si>
    <t>West Amandaberg, CO 49001</t>
  </si>
  <si>
    <t>9689 Erica Wall</t>
  </si>
  <si>
    <t>Sanchezmouth, OR 05448</t>
  </si>
  <si>
    <t>29652 Martinez Ridge</t>
  </si>
  <si>
    <t>Davidborough, AL 26805</t>
  </si>
  <si>
    <t>800 Melinda Station Apt. 232</t>
  </si>
  <si>
    <t>Bullockside, HI 36101</t>
  </si>
  <si>
    <t>849 Andrew Plains Suite 990</t>
  </si>
  <si>
    <t>New Billhaven, FL 11564</t>
  </si>
  <si>
    <t>Unit 4508 Box 0945</t>
  </si>
  <si>
    <t>DPO AP 23324</t>
  </si>
  <si>
    <t>8367 Emily Route Suite 539</t>
  </si>
  <si>
    <t>West Deborah, KY 43929</t>
  </si>
  <si>
    <t>28063 Nicholas Orchard</t>
  </si>
  <si>
    <t>East Anthonyport, NJ 59885</t>
  </si>
  <si>
    <t>83134 Daniel Island Suite 921</t>
  </si>
  <si>
    <t>Halltown, IL 97551</t>
  </si>
  <si>
    <t>USNS Obrien</t>
  </si>
  <si>
    <t>FPO AP 40752</t>
  </si>
  <si>
    <t>35140 Sanchez Path Suite 893</t>
  </si>
  <si>
    <t>Shawnside, CA 50891</t>
  </si>
  <si>
    <t>282 Eric Center Suite 447</t>
  </si>
  <si>
    <t>East Timothyville, KS 58278</t>
  </si>
  <si>
    <t>663 Brian Inlet Suite 993</t>
  </si>
  <si>
    <t>Franceshaven, AR 93817</t>
  </si>
  <si>
    <t>21417 Terrell Key</t>
  </si>
  <si>
    <t>Youngmouth, MO 66918</t>
  </si>
  <si>
    <t>06642 Bell Avenue Suite 359</t>
  </si>
  <si>
    <t>New Johnside, CT 64558</t>
  </si>
  <si>
    <t>94188 Jennifer Prairie Apt. 536</t>
  </si>
  <si>
    <t>West Cherylburgh, KS 73859</t>
  </si>
  <si>
    <t>2812 Shannon Locks Apt. 943</t>
  </si>
  <si>
    <t>Vickiton, MI 75458</t>
  </si>
  <si>
    <t>47887 James Underpass Apt. 451</t>
  </si>
  <si>
    <t>Morrisonton, KY 04019</t>
  </si>
  <si>
    <t>65243 Davis Vista Suite 763</t>
  </si>
  <si>
    <t>Davisport, DC 43209</t>
  </si>
  <si>
    <t>662 Shannon Crossing Apt. 971</t>
  </si>
  <si>
    <t>Port Michaelmouth, WV 46998</t>
  </si>
  <si>
    <t>5379 Megan Light Apt. 510</t>
  </si>
  <si>
    <t>North Carriemouth, MA 48307</t>
  </si>
  <si>
    <t>032 Andrew Harbor Apt. 893</t>
  </si>
  <si>
    <t>East Robertchester, SD 57941</t>
  </si>
  <si>
    <t>PSC 0399, Box 8718</t>
  </si>
  <si>
    <t>APO AE 10171</t>
  </si>
  <si>
    <t>58154 Stacie Center</t>
  </si>
  <si>
    <t>Williamsville, CT 42657</t>
  </si>
  <si>
    <t>74448 Williams Stravenue Suite 911</t>
  </si>
  <si>
    <t>South Reneemouth, OK 64129</t>
  </si>
  <si>
    <t>205 Gross Parkways</t>
  </si>
  <si>
    <t>North Kristin, WA 76026</t>
  </si>
  <si>
    <t>4669 Carlos Unions</t>
  </si>
  <si>
    <t>East Jasmine, ID 43112</t>
  </si>
  <si>
    <t>498 Kim Islands Suite 909</t>
  </si>
  <si>
    <t>Lake Christopher, KY 94371</t>
  </si>
  <si>
    <t>6731 Mason Via</t>
  </si>
  <si>
    <t>East Steventon, LA 49240</t>
  </si>
  <si>
    <t>796 Russell Meadow</t>
  </si>
  <si>
    <t>West Emma, DE 06842</t>
  </si>
  <si>
    <t>84796 Jay Club</t>
  </si>
  <si>
    <t>Jeffreyshire, IL 31113</t>
  </si>
  <si>
    <t>704 Mccarthy Pass Suite 304</t>
  </si>
  <si>
    <t>Autumnville, IA 79219</t>
  </si>
  <si>
    <t>30071 Bryant Ranch</t>
  </si>
  <si>
    <t>South Collin, WA 77511</t>
  </si>
  <si>
    <t>PSC 4514, Box 6344</t>
  </si>
  <si>
    <t>APO AP 38123</t>
  </si>
  <si>
    <t>971 Tom Crossing</t>
  </si>
  <si>
    <t>Brownburgh, CO 59415</t>
  </si>
  <si>
    <t>03627 Ashley Highway Apt. 572</t>
  </si>
  <si>
    <t>Port Priscillaview, PA 60067</t>
  </si>
  <si>
    <t>053 Thomas Trafficway</t>
  </si>
  <si>
    <t>South Matthew, GA 14910</t>
  </si>
  <si>
    <t>Unit 2643 Box 1811</t>
  </si>
  <si>
    <t>DPO AE 28204</t>
  </si>
  <si>
    <t>396 Carla Shoals</t>
  </si>
  <si>
    <t>South Jose, MN 94298</t>
  </si>
  <si>
    <t>5272 Victoria Mills</t>
  </si>
  <si>
    <t>Lake Jeffrey, NC 95326</t>
  </si>
  <si>
    <t>676 Ryan Field Suite 327</t>
  </si>
  <si>
    <t>Stephanieport, MT 54602</t>
  </si>
  <si>
    <t>014 Chavez Turnpike</t>
  </si>
  <si>
    <t>Torresberg, IN 35627</t>
  </si>
  <si>
    <t>PSC 4462, Box 5128</t>
  </si>
  <si>
    <t>APO AP 46891</t>
  </si>
  <si>
    <t>93366 Hill Key Apt. 328</t>
  </si>
  <si>
    <t>Lake Scott, OR 65417</t>
  </si>
  <si>
    <t>92017 Hines Overpass Apt. 678</t>
  </si>
  <si>
    <t>Stephaniehaven, SC 81315</t>
  </si>
  <si>
    <t>087 Patricia Gateway Apt. 367</t>
  </si>
  <si>
    <t>Johnstad, CT 18025</t>
  </si>
  <si>
    <t>0644 Grant Garden Apt. 466</t>
  </si>
  <si>
    <t>West Laurashire, VA 92259</t>
  </si>
  <si>
    <t>7291 Brown Isle Apt. 925</t>
  </si>
  <si>
    <t>West Antonio, NM 65977</t>
  </si>
  <si>
    <t>28685 Thompson Place</t>
  </si>
  <si>
    <t>West Cindy, AK 08801</t>
  </si>
  <si>
    <t>4901 Gary Creek Suite 926</t>
  </si>
  <si>
    <t>Simmonsview, RI 61815</t>
  </si>
  <si>
    <t>6733 Evelyn Valley</t>
  </si>
  <si>
    <t>Whiteborough, NJ 71160</t>
  </si>
  <si>
    <t>008 Jennifer Square</t>
  </si>
  <si>
    <t>Mendezville, IN 20115</t>
  </si>
  <si>
    <t>5733 Samuel Crossing</t>
  </si>
  <si>
    <t>Douglasfurt, MN 27515</t>
  </si>
  <si>
    <t>97825 Hubbard Shoals Suite 050</t>
  </si>
  <si>
    <t>New Bradleyville, MD 69784</t>
  </si>
  <si>
    <t>4621 Jose Lake Apt. 150</t>
  </si>
  <si>
    <t>West Laura, MA 22874</t>
  </si>
  <si>
    <t>Unit 2280 Box 1237</t>
  </si>
  <si>
    <t>DPO AE 88447</t>
  </si>
  <si>
    <t>43862 Torres Corners Suite 966</t>
  </si>
  <si>
    <t>Hectorfurt, MD 39456</t>
  </si>
  <si>
    <t>463 Sosa Lodge Apt. 883</t>
  </si>
  <si>
    <t>New Jackchester, NV 72489</t>
  </si>
  <si>
    <t>USS Mueller</t>
  </si>
  <si>
    <t>FPO AA 94260</t>
  </si>
  <si>
    <t>6654 Tyler Passage Apt. 711</t>
  </si>
  <si>
    <t>West William, DC 37914</t>
  </si>
  <si>
    <t>66265 Laura Junction Apt. 504</t>
  </si>
  <si>
    <t>Fosterhaven, WV 15125</t>
  </si>
  <si>
    <t>4078 Smith Neck</t>
  </si>
  <si>
    <t>East Amanda, IN 93721</t>
  </si>
  <si>
    <t>869 Gregory Junction</t>
  </si>
  <si>
    <t>East Laura, CT 94704</t>
  </si>
  <si>
    <t>49367 Harris Motorway Apt. 436</t>
  </si>
  <si>
    <t>Lake Bryan, CA 92977</t>
  </si>
  <si>
    <t>7487 Tammy Forge Suite 888</t>
  </si>
  <si>
    <t>Davidburgh, OH 20135</t>
  </si>
  <si>
    <t>574 Richard Mountain</t>
  </si>
  <si>
    <t>Francoshire, NH 04583</t>
  </si>
  <si>
    <t>8678 Jennifer Heights Suite 347</t>
  </si>
  <si>
    <t>Justinfort, NY 25078</t>
  </si>
  <si>
    <t>584 Chavez Light</t>
  </si>
  <si>
    <t>Melissaside, MI 15608</t>
  </si>
  <si>
    <t>761 Li Square Suite 606</t>
  </si>
  <si>
    <t>Rodriguezmouth, TN 88731</t>
  </si>
  <si>
    <t>859 Darius Keys Suite 636</t>
  </si>
  <si>
    <t>Davidland, WV 47437</t>
  </si>
  <si>
    <t>85874 Peters Spring</t>
  </si>
  <si>
    <t>New Roberthaven, NH 82802</t>
  </si>
  <si>
    <t>77503 Campbell Harbors Suite 356</t>
  </si>
  <si>
    <t>Port Kevin, ME 65955</t>
  </si>
  <si>
    <t>USS Kennedy</t>
  </si>
  <si>
    <t>FPO AE 43476</t>
  </si>
  <si>
    <t>540 Robert Rest</t>
  </si>
  <si>
    <t>Markstad, LA 11427</t>
  </si>
  <si>
    <t>USS Gilbert</t>
  </si>
  <si>
    <t>FPO AA 13851</t>
  </si>
  <si>
    <t>51052 Jones Row Suite 159</t>
  </si>
  <si>
    <t>Michaelton, LA 43765</t>
  </si>
  <si>
    <t>14581 Smith Parkway Suite 973</t>
  </si>
  <si>
    <t>West Andresside, MD 71455</t>
  </si>
  <si>
    <t>04228 Kayla Vista</t>
  </si>
  <si>
    <t>East Alexandratown, MT 41591</t>
  </si>
  <si>
    <t>579 Jones Extensions</t>
  </si>
  <si>
    <t>Port Amy, WY 99812</t>
  </si>
  <si>
    <t>203 Tara Isle Suite 711</t>
  </si>
  <si>
    <t>South Brian, MS 50653</t>
  </si>
  <si>
    <t>0500 Colin Villages Suite 819</t>
  </si>
  <si>
    <t>South Jennifer, CT 72467</t>
  </si>
  <si>
    <t>359 Jones Square</t>
  </si>
  <si>
    <t>North Richardland, ND 78895</t>
  </si>
  <si>
    <t>993 Johnson Courts</t>
  </si>
  <si>
    <t>Nathanberg, AL 02862</t>
  </si>
  <si>
    <t>912 Watts Islands Apt. 943</t>
  </si>
  <si>
    <t>Lake Barbara, OR 85824</t>
  </si>
  <si>
    <t>7542 Johnson Forks Apt. 186</t>
  </si>
  <si>
    <t>South Edward, NH 60229</t>
  </si>
  <si>
    <t>13400 Maureen Union Apt. 912</t>
  </si>
  <si>
    <t>Clarkland, TX 04498</t>
  </si>
  <si>
    <t>131 Laura Common Apt. 791</t>
  </si>
  <si>
    <t>Swansonshire, NV 89760</t>
  </si>
  <si>
    <t>USS Keller</t>
  </si>
  <si>
    <t>FPO AA 05504</t>
  </si>
  <si>
    <t>0404 Micheal Road</t>
  </si>
  <si>
    <t>Loriborough, KY 01996</t>
  </si>
  <si>
    <t>61604 James Points</t>
  </si>
  <si>
    <t>Angelamouth, DE 93593</t>
  </si>
  <si>
    <t>101 Ramirez Rest</t>
  </si>
  <si>
    <t>East Travisfort, NV 61686</t>
  </si>
  <si>
    <t>36735 Jones Prairie</t>
  </si>
  <si>
    <t>South Melissaside, HI 69413</t>
  </si>
  <si>
    <t>5711 Jason Tunnel Suite 980</t>
  </si>
  <si>
    <t>Lake Anthony, NY 32493</t>
  </si>
  <si>
    <t>129 Julie Mission Suite 844</t>
  </si>
  <si>
    <t>South Robertville, MA 78171</t>
  </si>
  <si>
    <t>0154 Thomas Springs Suite 034</t>
  </si>
  <si>
    <t>West Gabrielaport, WI 07750</t>
  </si>
  <si>
    <t>0554 Silva Locks Apt. 243</t>
  </si>
  <si>
    <t>Velezfort, ME 18903</t>
  </si>
  <si>
    <t>301 Michael Brook Suite 602</t>
  </si>
  <si>
    <t>Lake Cindy, WI 87078</t>
  </si>
  <si>
    <t>611 Casey Walks Suite 422</t>
  </si>
  <si>
    <t>East Stephanie, SD 46121</t>
  </si>
  <si>
    <t>21686 Hall Unions</t>
  </si>
  <si>
    <t>Theresaview, NJ 23738</t>
  </si>
  <si>
    <t>5550 Taylor Inlet</t>
  </si>
  <si>
    <t>New Rebeccashire, AL 09551</t>
  </si>
  <si>
    <t>24912 Le Plain Apt. 367</t>
  </si>
  <si>
    <t>Romanfurt, MS 32084</t>
  </si>
  <si>
    <t>870 Johnson Corner</t>
  </si>
  <si>
    <t>Williamsbury, WV 86841</t>
  </si>
  <si>
    <t>702 Kenneth Lane Suite 882</t>
  </si>
  <si>
    <t>Danielleberg, LA 32146</t>
  </si>
  <si>
    <t>452 Bailey Spur</t>
  </si>
  <si>
    <t>Lake Courtney, VA 90525</t>
  </si>
  <si>
    <t>6696 Wanda Stravenue</t>
  </si>
  <si>
    <t>Lake Katelyn, IN 08304</t>
  </si>
  <si>
    <t>63800 Hayes Summit</t>
  </si>
  <si>
    <t>Port Ericshire, NJ 19368</t>
  </si>
  <si>
    <t>6170 James Freeway Suite 309</t>
  </si>
  <si>
    <t>Gregorytown, ID 48592</t>
  </si>
  <si>
    <t>733 Timothy Hill Apt. 778</t>
  </si>
  <si>
    <t>New Teresa, CO 51083</t>
  </si>
  <si>
    <t>PSC 7523, Box 4257</t>
  </si>
  <si>
    <t>APO AE 48890</t>
  </si>
  <si>
    <t>786 Jennifer Hills Suite 957</t>
  </si>
  <si>
    <t>East Lisaton, KS 45860</t>
  </si>
  <si>
    <t>0385 Valdez Causeway</t>
  </si>
  <si>
    <t>Jasonmouth, WI 87819</t>
  </si>
  <si>
    <t>6755 Jacob Crescent Suite 814</t>
  </si>
  <si>
    <t>Paultown, VT 80363</t>
  </si>
  <si>
    <t>6740 Alan Lane</t>
  </si>
  <si>
    <t>New Deborah, WV 65197</t>
  </si>
  <si>
    <t>2933 Russell Mission Apt. 561</t>
  </si>
  <si>
    <t>Wilkinsonhaven, AL 78959</t>
  </si>
  <si>
    <t>9978 Victor Drive Apt. 503</t>
  </si>
  <si>
    <t>South Jonathan, WA 63396</t>
  </si>
  <si>
    <t>35539 Nathaniel Estate Suite 255</t>
  </si>
  <si>
    <t>New Leslie, IL 59819</t>
  </si>
  <si>
    <t>7334 Pena Summit</t>
  </si>
  <si>
    <t>Lake Sharon, OR 89872</t>
  </si>
  <si>
    <t>7848 Snyder Ports</t>
  </si>
  <si>
    <t>Williamchester, NM 54940</t>
  </si>
  <si>
    <t>8902 King Valleys</t>
  </si>
  <si>
    <t>Murilloville, WI 33242</t>
  </si>
  <si>
    <t>459 Taylor Junction Apt. 553</t>
  </si>
  <si>
    <t>Vasquezside, CO 22093</t>
  </si>
  <si>
    <t>41350 Brianna Crossing Apt. 460</t>
  </si>
  <si>
    <t>East Kristinabury, VA 58520</t>
  </si>
  <si>
    <t>3623 Calvin Extensions Apt. 001</t>
  </si>
  <si>
    <t>New Derek, NC 87419</t>
  </si>
  <si>
    <t>526 Amanda Mountains</t>
  </si>
  <si>
    <t>North Tyler, AR 23100</t>
  </si>
  <si>
    <t>885 Thompson Curve</t>
  </si>
  <si>
    <t>Kaneborough, NY 68195</t>
  </si>
  <si>
    <t>64623 Lyons Glens Apt. 229</t>
  </si>
  <si>
    <t>New Nicole, GA 09262</t>
  </si>
  <si>
    <t>97114 Ferrell Corners Suite 610</t>
  </si>
  <si>
    <t>Amandamouth, IA 42043</t>
  </si>
  <si>
    <t>58324 Joseph Rest</t>
  </si>
  <si>
    <t>Joshuahaven, MD 80336</t>
  </si>
  <si>
    <t>0586 Vargas Mission Suite 050</t>
  </si>
  <si>
    <t>Alexisfort, WV 65194</t>
  </si>
  <si>
    <t>3042 Jordan Ville</t>
  </si>
  <si>
    <t>West Miranda, UT 32031</t>
  </si>
  <si>
    <t>18013 Garza Stream</t>
  </si>
  <si>
    <t>Port Stacyfort, NV 65930</t>
  </si>
  <si>
    <t>USCGC Mooney</t>
  </si>
  <si>
    <t>FPO AA 08442</t>
  </si>
  <si>
    <t>50163 Sanders Streets Suite 114</t>
  </si>
  <si>
    <t>New Karenton, IL 50977</t>
  </si>
  <si>
    <t>15141 Ryan Pass Apt. 275</t>
  </si>
  <si>
    <t>Whiteburgh, SC 85580</t>
  </si>
  <si>
    <t>622 Sandoval Burg</t>
  </si>
  <si>
    <t>Lake Katiefurt, NY 73592</t>
  </si>
  <si>
    <t>02789 Sandra Bridge</t>
  </si>
  <si>
    <t>East Peggy, NM 48833</t>
  </si>
  <si>
    <t>507 Mosley Spur Apt. 541</t>
  </si>
  <si>
    <t>East Donald, KY 12119</t>
  </si>
  <si>
    <t>68911 Kevin Parkways Suite 412</t>
  </si>
  <si>
    <t>North John, GA 85726</t>
  </si>
  <si>
    <t>446 Jerry Hills Suite 550</t>
  </si>
  <si>
    <t>West Paulland, ME 25244</t>
  </si>
  <si>
    <t>9587 Miller Ranch</t>
  </si>
  <si>
    <t>Henrymouth, MA 30432</t>
  </si>
  <si>
    <t>9290 Kathryn Springs</t>
  </si>
  <si>
    <t>Leonside, GA 68483</t>
  </si>
  <si>
    <t>Unit 0420 Box 7078</t>
  </si>
  <si>
    <t>DPO AP 23768</t>
  </si>
  <si>
    <t>926 Jesse Drive</t>
  </si>
  <si>
    <t>East Damon, VA 47079</t>
  </si>
  <si>
    <t>303 Gillespie Forge Apt. 548</t>
  </si>
  <si>
    <t>Port Phyllis, SC 69391</t>
  </si>
  <si>
    <t>3481 Chan Harbors Suite 809</t>
  </si>
  <si>
    <t>Karenbury, PA 03454</t>
  </si>
  <si>
    <t>99604 Mccoy Hills Apt. 489</t>
  </si>
  <si>
    <t>South Jamesshire, MT 48070</t>
  </si>
  <si>
    <t>3886 Harold Cliffs Apt. 304</t>
  </si>
  <si>
    <t>Judithstad, WI 90375</t>
  </si>
  <si>
    <t>Unit 6175 Box 5310</t>
  </si>
  <si>
    <t>DPO AA 17361</t>
  </si>
  <si>
    <t>435 Moreno Overpass Suite 861</t>
  </si>
  <si>
    <t>Danview, IL 92504</t>
  </si>
  <si>
    <t>6846 Owen Circles Suite 282</t>
  </si>
  <si>
    <t>New Alanside, NE 41521</t>
  </si>
  <si>
    <t>890 Christina Station Suite 045</t>
  </si>
  <si>
    <t>South Catherine, MN 08922</t>
  </si>
  <si>
    <t>PSC 3005, Box 3267</t>
  </si>
  <si>
    <t>APO AA 51267</t>
  </si>
  <si>
    <t>979 Patrick Heights</t>
  </si>
  <si>
    <t>Brandontown, VA 19491</t>
  </si>
  <si>
    <t>175 Craig Plain Apt. 667</t>
  </si>
  <si>
    <t>Lambertbury, AZ 33912</t>
  </si>
  <si>
    <t>73692 Diane Roads Apt. 715</t>
  </si>
  <si>
    <t>West David, IL 35328</t>
  </si>
  <si>
    <t>27083 Philip Inlet Suite 103</t>
  </si>
  <si>
    <t>East Evelynborough, UT 38362</t>
  </si>
  <si>
    <t>13716 Jerry Extension</t>
  </si>
  <si>
    <t>Lindaberg, KS 71827</t>
  </si>
  <si>
    <t>6429 Jensen Spring</t>
  </si>
  <si>
    <t>Cortezborough, LA 24191</t>
  </si>
  <si>
    <t>570 Taylor Spur</t>
  </si>
  <si>
    <t>South Timothyville, SD 10954</t>
  </si>
  <si>
    <t>2849 Francisco Passage Apt. 374</t>
  </si>
  <si>
    <t>Danielstad, ID 05145</t>
  </si>
  <si>
    <t>739 Hernandez Crossroad Suite 475</t>
  </si>
  <si>
    <t>West Alicia, KY 03603</t>
  </si>
  <si>
    <t>9086 Craig Ports</t>
  </si>
  <si>
    <t>West Williamfort, AK 37850</t>
  </si>
  <si>
    <t>7279 Rose Orchard Apt. 037</t>
  </si>
  <si>
    <t>Murphyburgh, CT 43308</t>
  </si>
  <si>
    <t>9155 Jason Meadow</t>
  </si>
  <si>
    <t>Lake David, MT 63681</t>
  </si>
  <si>
    <t>16766 David Islands Apt. 697</t>
  </si>
  <si>
    <t>Derektown, WV 02661</t>
  </si>
  <si>
    <t>854 Joseph Village Suite 804</t>
  </si>
  <si>
    <t>Port Darlene, NJ 02229</t>
  </si>
  <si>
    <t>USCGC Key</t>
  </si>
  <si>
    <t>FPO AP 58915</t>
  </si>
  <si>
    <t>885 Ortega Square Suite 772</t>
  </si>
  <si>
    <t>South Andrewborough, OH 61130</t>
  </si>
  <si>
    <t>933 Smith Orchard</t>
  </si>
  <si>
    <t>New Brandonside, DE 08120</t>
  </si>
  <si>
    <t>74705 Gabriela Hill</t>
  </si>
  <si>
    <t>New Alanfort, UT 16127</t>
  </si>
  <si>
    <t>041 Fernandez Crest</t>
  </si>
  <si>
    <t>Dawnton, DE 39442</t>
  </si>
  <si>
    <t>USS Rowland</t>
  </si>
  <si>
    <t>FPO AP 86633</t>
  </si>
  <si>
    <t>79351 Ramos Ford</t>
  </si>
  <si>
    <t>Jessicashire, CA 89534</t>
  </si>
  <si>
    <t>5478 Castro Lane</t>
  </si>
  <si>
    <t>Brewermouth, VT 82423</t>
  </si>
  <si>
    <t>328 Harper Cliff</t>
  </si>
  <si>
    <t>Carterborough, MS 90889</t>
  </si>
  <si>
    <t>504 Sarah Branch Suite 529</t>
  </si>
  <si>
    <t>Ellisonchester, DC 28011</t>
  </si>
  <si>
    <t>135 Nguyen Corners</t>
  </si>
  <si>
    <t>Roseburgh, TN 31907</t>
  </si>
  <si>
    <t>94341 Anderson Garden Suite 880</t>
  </si>
  <si>
    <t>Potterfort, MT 80123</t>
  </si>
  <si>
    <t>57859 Ortiz Pine</t>
  </si>
  <si>
    <t>North Patricia, NE 67433</t>
  </si>
  <si>
    <t>099 Stein Pines Suite 572</t>
  </si>
  <si>
    <t>South Angela, MI 57465</t>
  </si>
  <si>
    <t>7213 Adam Villages Apt. 547</t>
  </si>
  <si>
    <t>Hillhaven, NM 95310</t>
  </si>
  <si>
    <t>9491 Victoria Ways Suite 712</t>
  </si>
  <si>
    <t>West Summerfurt, WI 01007</t>
  </si>
  <si>
    <t>443 Dorsey Gardens Suite 142</t>
  </si>
  <si>
    <t>Lake Brianfurt, LA 29730</t>
  </si>
  <si>
    <t>06768 Gray Square Apt. 525</t>
  </si>
  <si>
    <t>Jacksonstad, NJ 92626</t>
  </si>
  <si>
    <t>1676 Elizabeth Oval Suite 707</t>
  </si>
  <si>
    <t>Brownmouth, OR 97442</t>
  </si>
  <si>
    <t>PSC 7948, Box 0152</t>
  </si>
  <si>
    <t>APO AP 79947</t>
  </si>
  <si>
    <t>7422 Heather Islands</t>
  </si>
  <si>
    <t>West Ashleyshire, AZ 73091</t>
  </si>
  <si>
    <t>2600 Ibarra Rapids</t>
  </si>
  <si>
    <t>Nathanielland, MO 42127</t>
  </si>
  <si>
    <t>56905 Katie Rue Apt. 315</t>
  </si>
  <si>
    <t>South Connormouth, MO 33352</t>
  </si>
  <si>
    <t>955 Cuevas Extensions Suite 117</t>
  </si>
  <si>
    <t>Port Christineberg, VA 53119</t>
  </si>
  <si>
    <t>4423 David Locks</t>
  </si>
  <si>
    <t>West Hollymouth, AZ 81990</t>
  </si>
  <si>
    <t>Unit 3605 Box 3352</t>
  </si>
  <si>
    <t>DPO AE 15046</t>
  </si>
  <si>
    <t>37357 Murphy Tunnel</t>
  </si>
  <si>
    <t>Lake Nancy, KS 60407</t>
  </si>
  <si>
    <t>80909 Ortiz Well Apt. 681</t>
  </si>
  <si>
    <t>Kellyburgh, UT 03637</t>
  </si>
  <si>
    <t>Unit 5573 Box 4799</t>
  </si>
  <si>
    <t>DPO AA 21304</t>
  </si>
  <si>
    <t>693 Tanya Tunnel</t>
  </si>
  <si>
    <t>East Jacqueline, DC 34292</t>
  </si>
  <si>
    <t>4669 Strickland Shoals Apt. 971</t>
  </si>
  <si>
    <t>Brettburgh, NE 87562</t>
  </si>
  <si>
    <t>1663 Helen Stravenue</t>
  </si>
  <si>
    <t>Romanbury, NY 35932</t>
  </si>
  <si>
    <t>4765 Laurie Path</t>
  </si>
  <si>
    <t>Lewisborough, NC 65417</t>
  </si>
  <si>
    <t>2430 Erika View</t>
  </si>
  <si>
    <t>West Deborah, CT 87352</t>
  </si>
  <si>
    <t>75264 Ramsey Brook Apt. 219</t>
  </si>
  <si>
    <t>Port Sherry, KY 89818</t>
  </si>
  <si>
    <t>367 Taylor Plaza Apt. 925</t>
  </si>
  <si>
    <t>Marisaberg, LA 88045</t>
  </si>
  <si>
    <t>5777 Rodgers Villages Apt. 659</t>
  </si>
  <si>
    <t>North Cindyton, WY 71886</t>
  </si>
  <si>
    <t>42972 Washington Curve</t>
  </si>
  <si>
    <t>North Amanda, LA 30576</t>
  </si>
  <si>
    <t>760 Smith Union</t>
  </si>
  <si>
    <t>East Hannah, WI 70859</t>
  </si>
  <si>
    <t>846 Rodriguez Mission</t>
  </si>
  <si>
    <t>Murphyshire, IL 16440</t>
  </si>
  <si>
    <t>27415 Amy Prairie</t>
  </si>
  <si>
    <t>Denisestad, CT 50604</t>
  </si>
  <si>
    <t>Unit 9243 Box 7533</t>
  </si>
  <si>
    <t>DPO AP 03970</t>
  </si>
  <si>
    <t>21568 Christopher Islands</t>
  </si>
  <si>
    <t>West Summer, HI 05307</t>
  </si>
  <si>
    <t>2938 Adkins Trafficway</t>
  </si>
  <si>
    <t>North Thomasbury, NV 55280</t>
  </si>
  <si>
    <t>01775 Boone Hill</t>
  </si>
  <si>
    <t>Tylerberg, WY 51278</t>
  </si>
  <si>
    <t>615 Tucker Corners</t>
  </si>
  <si>
    <t>West Randy, KS 50047</t>
  </si>
  <si>
    <t>1257 Torres Pike Apt. 424</t>
  </si>
  <si>
    <t>Hendersontown, SD 82581</t>
  </si>
  <si>
    <t>7252 Erik Springs</t>
  </si>
  <si>
    <t>Brandonstad, OK 55051</t>
  </si>
  <si>
    <t>93273 Valdez Shoals Suite 873</t>
  </si>
  <si>
    <t>East Vanessafurt, PA 62332</t>
  </si>
  <si>
    <t>81583 Hughes Prairie Apt. 224</t>
  </si>
  <si>
    <t>South Deanna, AL 68763</t>
  </si>
  <si>
    <t>PSC 6249, Box 8023</t>
  </si>
  <si>
    <t>APO AA 34364</t>
  </si>
  <si>
    <t>USCGC Shields</t>
  </si>
  <si>
    <t>FPO AP 35477</t>
  </si>
  <si>
    <t>6574 Anthony Lodge</t>
  </si>
  <si>
    <t>Port Jill, AK 31357</t>
  </si>
  <si>
    <t>4208 Heidi Lodge Apt. 453</t>
  </si>
  <si>
    <t>Ericmouth, SC 22927</t>
  </si>
  <si>
    <t>8141 Burns Pines</t>
  </si>
  <si>
    <t>North Donald, NY 07768</t>
  </si>
  <si>
    <t>FPO AA 70964</t>
  </si>
  <si>
    <t>4507 Katherine Rapids</t>
  </si>
  <si>
    <t>Lake Susanbury, KS 48543</t>
  </si>
  <si>
    <t>599 Davis Flats</t>
  </si>
  <si>
    <t>South Sabrinaside, VA 52045</t>
  </si>
  <si>
    <t>PSC 9909, Box 8625</t>
  </si>
  <si>
    <t>APO AP 73714</t>
  </si>
  <si>
    <t>20946 Houston Vista</t>
  </si>
  <si>
    <t>North Elizabethland, VA 69360</t>
  </si>
  <si>
    <t>PSC 4035, Box 9685</t>
  </si>
  <si>
    <t>APO AE 49481</t>
  </si>
  <si>
    <t>587 Robert Gardens</t>
  </si>
  <si>
    <t>Williamland, NV 55520</t>
  </si>
  <si>
    <t>68117 James Mountains Apt. 117</t>
  </si>
  <si>
    <t>Carlmouth, NJ 98789</t>
  </si>
  <si>
    <t>USS Gordon</t>
  </si>
  <si>
    <t>FPO AE 40441</t>
  </si>
  <si>
    <t>56188 Jackson Loop Apt. 967</t>
  </si>
  <si>
    <t>North Jeremybury, SD 78684</t>
  </si>
  <si>
    <t>968 Leslie Dam</t>
  </si>
  <si>
    <t>Millershire, DC 95427</t>
  </si>
  <si>
    <t>28310 Randall Union</t>
  </si>
  <si>
    <t>Myersberg, SD 55781</t>
  </si>
  <si>
    <t>18825 Cindy Drives</t>
  </si>
  <si>
    <t>Davisfurt, NM 30333</t>
  </si>
  <si>
    <t>7151 Stevens Keys</t>
  </si>
  <si>
    <t>Oconnellborough, AR 98886</t>
  </si>
  <si>
    <t>PSC 5961, Box 8263</t>
  </si>
  <si>
    <t>APO AP 20685</t>
  </si>
  <si>
    <t>USNV Thompson</t>
  </si>
  <si>
    <t>FPO AE 02549</t>
  </si>
  <si>
    <t>5880 Porter Wall Suite 868</t>
  </si>
  <si>
    <t>Aprilport, OK 63577</t>
  </si>
  <si>
    <t>879 Sanchez Walk</t>
  </si>
  <si>
    <t>East Ericview, AL 10640</t>
  </si>
  <si>
    <t>56969 Smith Village Apt. 105</t>
  </si>
  <si>
    <t>Lisaberg, SD 80706</t>
  </si>
  <si>
    <t>282 Peter Knolls</t>
  </si>
  <si>
    <t>Karenberg, AR 12146</t>
  </si>
  <si>
    <t>0935 Ward Valley Suite 255</t>
  </si>
  <si>
    <t>Port Wendy, DC 99259</t>
  </si>
  <si>
    <t>207 Hubbard Crossroad Suite 794</t>
  </si>
  <si>
    <t>South Adam, MS 72375</t>
  </si>
  <si>
    <t>35160 Natasha Landing</t>
  </si>
  <si>
    <t>Christianbury, IN 81403</t>
  </si>
  <si>
    <t>790 Chelsea Motorway</t>
  </si>
  <si>
    <t>Franklinland, PA 70465</t>
  </si>
  <si>
    <t>PSC 2628, Box 1367</t>
  </si>
  <si>
    <t>APO AP 62680</t>
  </si>
  <si>
    <t>897 Emily Squares</t>
  </si>
  <si>
    <t>North Markbury, DC 93352</t>
  </si>
  <si>
    <t>49756 Bryan Brook</t>
  </si>
  <si>
    <t>Krausefort, NC 78057</t>
  </si>
  <si>
    <t>827 Alison Village</t>
  </si>
  <si>
    <t>Port Anita, MO 01341</t>
  </si>
  <si>
    <t>PSC 8382, Box 8596</t>
  </si>
  <si>
    <t>APO AE 58405</t>
  </si>
  <si>
    <t>4750 Katherine Squares Apt. 301</t>
  </si>
  <si>
    <t>Elizabethville, AL 40306</t>
  </si>
  <si>
    <t>0125 Holland Springs Apt. 231</t>
  </si>
  <si>
    <t>North Christinestad, ID 34525</t>
  </si>
  <si>
    <t>Unit 3488 Box 2448</t>
  </si>
  <si>
    <t>DPO AP 87883</t>
  </si>
  <si>
    <t>29979 Lewis Tunnel Suite 770</t>
  </si>
  <si>
    <t>Snyderbury, RI 30704</t>
  </si>
  <si>
    <t>78496 Taylor Ford Suite 467</t>
  </si>
  <si>
    <t>Lake Mackenzieside, HI 20435</t>
  </si>
  <si>
    <t>02397 Melissa Bridge Apt. 303</t>
  </si>
  <si>
    <t>West Felicia, VT 20480</t>
  </si>
  <si>
    <t>Unit 4630 Box 2481</t>
  </si>
  <si>
    <t>DPO AE 35077</t>
  </si>
  <si>
    <t>8667 Robert Locks</t>
  </si>
  <si>
    <t>Margaretmouth, MN 85430</t>
  </si>
  <si>
    <t>12515 Lin Way Suite 537</t>
  </si>
  <si>
    <t>Port April, NY 76809</t>
  </si>
  <si>
    <t>2242 Green Point Apt. 256</t>
  </si>
  <si>
    <t>North Crystal, KY 17312</t>
  </si>
  <si>
    <t>185 Thomas Island</t>
  </si>
  <si>
    <t>North Steve, ND 27817</t>
  </si>
  <si>
    <t>4315 James Causeway</t>
  </si>
  <si>
    <t>West Scottmouth, NE 02008</t>
  </si>
  <si>
    <t>379 Jacqueline Roads Apt. 739</t>
  </si>
  <si>
    <t>South Emily, NE 22650</t>
  </si>
  <si>
    <t>7041 James Falls Suite 825</t>
  </si>
  <si>
    <t>North William, IN 17444</t>
  </si>
  <si>
    <t>15778 Medina Fall</t>
  </si>
  <si>
    <t>Thompsonbury, LA 92732</t>
  </si>
  <si>
    <t>770 Jared Creek Apt. 025</t>
  </si>
  <si>
    <t>Huffmanmouth, UT 92001</t>
  </si>
  <si>
    <t>756 Amanda Roads</t>
  </si>
  <si>
    <t>Zacharyfort, IA 91840</t>
  </si>
  <si>
    <t>94296 Ashley Summit Apt. 754</t>
  </si>
  <si>
    <t>Pamelachester, NC 03080</t>
  </si>
  <si>
    <t>21722 Tina Ways Suite 930</t>
  </si>
  <si>
    <t>Port Nicole, IN 76148</t>
  </si>
  <si>
    <t>03681 Christopher Well Suite 491</t>
  </si>
  <si>
    <t>Colefurt, SC 14438</t>
  </si>
  <si>
    <t>8108 Kristin Tunnel</t>
  </si>
  <si>
    <t>West Robert, AZ 01845</t>
  </si>
  <si>
    <t>3847 Stephen Throughway Apt. 126</t>
  </si>
  <si>
    <t>Campbellshire, VT 88116</t>
  </si>
  <si>
    <t>5283 Charles Skyway</t>
  </si>
  <si>
    <t>South Alexanderville, WY 78643</t>
  </si>
  <si>
    <t>8091 Jennifer Plain Apt. 927</t>
  </si>
  <si>
    <t>Collinsshire, FL 14550</t>
  </si>
  <si>
    <t>373 Kelsey Street</t>
  </si>
  <si>
    <t>West Kathrynland, NV 95738</t>
  </si>
  <si>
    <t>90005 Gallagher Common Suite 619</t>
  </si>
  <si>
    <t>South Emily, KS 38967</t>
  </si>
  <si>
    <t>72882 Smith Fords Apt. 458</t>
  </si>
  <si>
    <t>Hallstad, SD 11388</t>
  </si>
  <si>
    <t>436 Phyllis Hollow Apt. 431</t>
  </si>
  <si>
    <t>Ashleytown, DC 71623</t>
  </si>
  <si>
    <t>4103 Cummings Drive Apt. 580</t>
  </si>
  <si>
    <t>Skinnerstad, MA 43513</t>
  </si>
  <si>
    <t>PSC 4881, Box 4411</t>
  </si>
  <si>
    <t>APO AP 58856</t>
  </si>
  <si>
    <t>PSC 0874, Box 1587</t>
  </si>
  <si>
    <t>APO AA 64435</t>
  </si>
  <si>
    <t>PSC 0208, Box 0230</t>
  </si>
  <si>
    <t>APO AE 37290</t>
  </si>
  <si>
    <t>9562 Timothy Brook</t>
  </si>
  <si>
    <t>Stevenside, RI 90135</t>
  </si>
  <si>
    <t>60118 Anne Summit Suite 161</t>
  </si>
  <si>
    <t>Albertside, KS 29512</t>
  </si>
  <si>
    <t>1067 Madison Corner Apt. 778</t>
  </si>
  <si>
    <t>Raybury, ID 64143</t>
  </si>
  <si>
    <t>7648 Larry Parkway Apt. 222</t>
  </si>
  <si>
    <t>Muellerbury, TX 09685</t>
  </si>
  <si>
    <t>539 Washington Land Suite 290</t>
  </si>
  <si>
    <t>Edwardsview, OK 92659</t>
  </si>
  <si>
    <t>78123 Mckinney Shore</t>
  </si>
  <si>
    <t>North Josephfort, IA 87560</t>
  </si>
  <si>
    <t>883 Berger Park Suite 572</t>
  </si>
  <si>
    <t>Jonesshire, OH 91387</t>
  </si>
  <si>
    <t>Unit 8238 Box 5774</t>
  </si>
  <si>
    <t>DPO AP 97617</t>
  </si>
  <si>
    <t>5806 Watson Highway</t>
  </si>
  <si>
    <t>New Debrafurt, CO 13486</t>
  </si>
  <si>
    <t>56329 Robert Union Suite 378</t>
  </si>
  <si>
    <t>Jonesport, LA 08301</t>
  </si>
  <si>
    <t>94838 Stacey Streets Apt. 433</t>
  </si>
  <si>
    <t>New Jodyburgh, IN 60491</t>
  </si>
  <si>
    <t>039 Hamilton Ranch Apt. 105</t>
  </si>
  <si>
    <t>New Brenda, NV 95224</t>
  </si>
  <si>
    <t>Unit 0201 Box 3916</t>
  </si>
  <si>
    <t>DPO AE 00924</t>
  </si>
  <si>
    <t>7650 Jacob Roads</t>
  </si>
  <si>
    <t>Valenciaburgh, DE 45291</t>
  </si>
  <si>
    <t>046 Kelly Motorway Apt. 573</t>
  </si>
  <si>
    <t>Raymondmouth, RI 30597</t>
  </si>
  <si>
    <t>61257 Clark Meadow Apt. 617</t>
  </si>
  <si>
    <t>Justinburgh, DE 49361</t>
  </si>
  <si>
    <t>8490 Schaefer Fort Apt. 786</t>
  </si>
  <si>
    <t>South Nicholastown, OR 77264</t>
  </si>
  <si>
    <t>22999 Sabrina Shoal</t>
  </si>
  <si>
    <t>Walkerborough, CA 54654</t>
  </si>
  <si>
    <t>2905 Pace Ville Suite 871</t>
  </si>
  <si>
    <t>Michaelburgh, MT 58055</t>
  </si>
  <si>
    <t>19054 Cassidy Brook</t>
  </si>
  <si>
    <t>East Jesse, VT 64743</t>
  </si>
  <si>
    <t>974 Louis Throughway Suite 410</t>
  </si>
  <si>
    <t>West Rachelshire, NH 63806</t>
  </si>
  <si>
    <t>Unit 4874 Box 2717</t>
  </si>
  <si>
    <t>DPO AA 06748</t>
  </si>
  <si>
    <t>36466 Stephen Lock Apt. 015</t>
  </si>
  <si>
    <t>New Brendaland, ME 22577</t>
  </si>
  <si>
    <t>7150 Douglas Course Apt. 973</t>
  </si>
  <si>
    <t>New Brandy, IN 42908</t>
  </si>
  <si>
    <t>340 Robert Ports</t>
  </si>
  <si>
    <t>Summerfurt, SC 38782</t>
  </si>
  <si>
    <t>11462 Gibson Springs</t>
  </si>
  <si>
    <t>North Mary, FL 97643</t>
  </si>
  <si>
    <t>99979 Gregory Shore Apt. 287</t>
  </si>
  <si>
    <t>Brownfurt, TX 38952</t>
  </si>
  <si>
    <t>030 James Isle</t>
  </si>
  <si>
    <t>East Craigville, AR 24845</t>
  </si>
  <si>
    <t>0311 Erin Pass Suite 215</t>
  </si>
  <si>
    <t>Alexisville, CT 85708</t>
  </si>
  <si>
    <t>580 Evelyn Camp Apt. 407</t>
  </si>
  <si>
    <t>Lindsayfort, TX 15640</t>
  </si>
  <si>
    <t>4834 Garza River Apt. 863</t>
  </si>
  <si>
    <t>South Carlside, MD 89281</t>
  </si>
  <si>
    <t>28161 Deanna Corner</t>
  </si>
  <si>
    <t>Lopezbury, VA 90254</t>
  </si>
  <si>
    <t>USS Hernandez</t>
  </si>
  <si>
    <t>FPO AE 92814</t>
  </si>
  <si>
    <t>771 Adam Circles Apt. 128</t>
  </si>
  <si>
    <t>East Jasminetown, AR 12462</t>
  </si>
  <si>
    <t>6016 Fletcher Overpass</t>
  </si>
  <si>
    <t>New Jamesfurt, CO 59851</t>
  </si>
  <si>
    <t>96046 Jenna Rue Suite 448</t>
  </si>
  <si>
    <t>Owensview, MI 53694</t>
  </si>
  <si>
    <t>1942 Anthony Key</t>
  </si>
  <si>
    <t>Port Kevinton, ND 45440</t>
  </si>
  <si>
    <t>453 Angelica Valleys Suite 026</t>
  </si>
  <si>
    <t>Port Taylor, IL 20854</t>
  </si>
  <si>
    <t>351 David Gardens</t>
  </si>
  <si>
    <t>Makaylaton, MS 82500</t>
  </si>
  <si>
    <t>PSC 5562, Box 2546</t>
  </si>
  <si>
    <t>APO AA 05575</t>
  </si>
  <si>
    <t>5165 Hunt Radial</t>
  </si>
  <si>
    <t>Odonnellmouth, PA 62011</t>
  </si>
  <si>
    <t>67174 Alyssa Street</t>
  </si>
  <si>
    <t>Lake Angelberg, MD 09612</t>
  </si>
  <si>
    <t>70019 Samantha Wells</t>
  </si>
  <si>
    <t>Craigmouth, AZ 32464</t>
  </si>
  <si>
    <t>Unit 6347 Box 3632</t>
  </si>
  <si>
    <t>DPO AP 91585</t>
  </si>
  <si>
    <t>069 Delgado Walk</t>
  </si>
  <si>
    <t>Georgeburgh, ME 05577</t>
  </si>
  <si>
    <t>69113 Michael Garden</t>
  </si>
  <si>
    <t>Thomaschester, KS 59880</t>
  </si>
  <si>
    <t>9700 John Keys Apt. 142</t>
  </si>
  <si>
    <t>Anitaborough, HI 31975</t>
  </si>
  <si>
    <t>25323 Hebert Fall</t>
  </si>
  <si>
    <t>South Terriborough, NJ 15785</t>
  </si>
  <si>
    <t>825 James Circles Apt. 575</t>
  </si>
  <si>
    <t>Leahberg, DC 69524</t>
  </si>
  <si>
    <t>USNV Castaneda</t>
  </si>
  <si>
    <t>FPO AE 76843</t>
  </si>
  <si>
    <t>846 Douglas Motorway Apt. 521</t>
  </si>
  <si>
    <t>Williamview, AZ 92053</t>
  </si>
  <si>
    <t>29328 Christopher Landing Apt. 126</t>
  </si>
  <si>
    <t>West Amanda, GA 49030</t>
  </si>
  <si>
    <t>3584 Jones Knoll Suite 063</t>
  </si>
  <si>
    <t>Lydiaport, ME 74159</t>
  </si>
  <si>
    <t>30197 Victor Prairie</t>
  </si>
  <si>
    <t>Lewisland, SC 10236</t>
  </si>
  <si>
    <t>9519 Franklin Street</t>
  </si>
  <si>
    <t>Bryanhaven, MI 89876</t>
  </si>
  <si>
    <t>54086 Joshua Shore</t>
  </si>
  <si>
    <t>South Trevorland, SD 81682</t>
  </si>
  <si>
    <t>003 Baker Cove</t>
  </si>
  <si>
    <t>Lake Evanburgh, MI 42206</t>
  </si>
  <si>
    <t>587 Daniel Overpass</t>
  </si>
  <si>
    <t>North Ralphside, ID 38723</t>
  </si>
  <si>
    <t>333 Guerrero Stravenue</t>
  </si>
  <si>
    <t>Wadeland, UT 09473</t>
  </si>
  <si>
    <t>184 Galvan Lodge</t>
  </si>
  <si>
    <t>Marybury, OK 26555</t>
  </si>
  <si>
    <t>35589 Hansen Gateway Suite 875</t>
  </si>
  <si>
    <t>Margaretport, NV 75131</t>
  </si>
  <si>
    <t>337 Margaret Meadows Apt. 130</t>
  </si>
  <si>
    <t>Lindaport, AL 50637</t>
  </si>
  <si>
    <t>PSC 2919, Box 0164</t>
  </si>
  <si>
    <t>APO AP 06216</t>
  </si>
  <si>
    <t>410 Ashley Wall Apt. 402</t>
  </si>
  <si>
    <t>Benjamintown, MI 66929</t>
  </si>
  <si>
    <t>92308 Vicki Light</t>
  </si>
  <si>
    <t>South Lisabury, WY 12640</t>
  </si>
  <si>
    <t>74261 Lane Valleys Apt. 011</t>
  </si>
  <si>
    <t>South Savannah, AR 56985</t>
  </si>
  <si>
    <t>5590 Le Plain</t>
  </si>
  <si>
    <t>North Carlland, RI 30021</t>
  </si>
  <si>
    <t>20106 Zachary Land</t>
  </si>
  <si>
    <t>Batesburgh, HI 70127</t>
  </si>
  <si>
    <t>957 Jeffery Forks Apt. 279</t>
  </si>
  <si>
    <t>Allenport, TX 47442</t>
  </si>
  <si>
    <t>024 Johnson Drive</t>
  </si>
  <si>
    <t>Williamsfort, HI 06101</t>
  </si>
  <si>
    <t>815 Tara Radial Suite 525</t>
  </si>
  <si>
    <t>Nguyentown, TN 58582</t>
  </si>
  <si>
    <t>908 Sara Expressway</t>
  </si>
  <si>
    <t>Jenniferstad, MN 78471</t>
  </si>
  <si>
    <t>Unit 5586 Box 5104</t>
  </si>
  <si>
    <t>DPO AP 48976</t>
  </si>
  <si>
    <t>7671 Robbins Common</t>
  </si>
  <si>
    <t>Susanberg, UT 90836</t>
  </si>
  <si>
    <t>76949 Simon Junction Apt. 198</t>
  </si>
  <si>
    <t>Port Juliechester, WI 86541</t>
  </si>
  <si>
    <t>6786 David Dale</t>
  </si>
  <si>
    <t>New Michelle, MT 82862</t>
  </si>
  <si>
    <t>846 Lindsey Avenue</t>
  </si>
  <si>
    <t>Archerport, DC 28680</t>
  </si>
  <si>
    <t>04906 Elizabeth Islands Apt. 478</t>
  </si>
  <si>
    <t>Susanberg, TX 26546</t>
  </si>
  <si>
    <t>42563 Angela Mall Suite 469</t>
  </si>
  <si>
    <t>North Cheryl, OR 23163</t>
  </si>
  <si>
    <t>0116 Le Forges Suite 890</t>
  </si>
  <si>
    <t>Jennifershire, WY 78239</t>
  </si>
  <si>
    <t>5321 English Lock</t>
  </si>
  <si>
    <t>Archerton, WI 30497</t>
  </si>
  <si>
    <t>512 Virginia Island Apt. 243</t>
  </si>
  <si>
    <t>Lake Crystal, IA 24243</t>
  </si>
  <si>
    <t>575 Shaw Dale Suite 468</t>
  </si>
  <si>
    <t>New Curtishaven, AK 40667</t>
  </si>
  <si>
    <t>690 Vega Stravenue</t>
  </si>
  <si>
    <t>Lake Brandi, NH 51667</t>
  </si>
  <si>
    <t>84827 Reeves Parkway</t>
  </si>
  <si>
    <t>Gregoryhaven, OH 26695</t>
  </si>
  <si>
    <t>44132 Novak Place Apt. 900</t>
  </si>
  <si>
    <t>Port Emilystad, GA 45702</t>
  </si>
  <si>
    <t>PSC 1003, Box 8171</t>
  </si>
  <si>
    <t>APO AE 55837</t>
  </si>
  <si>
    <t>864 Zimmerman Circles Apt. 810</t>
  </si>
  <si>
    <t>Simmonsland, DE 01244</t>
  </si>
  <si>
    <t>68996 Silva Courts Apt. 499</t>
  </si>
  <si>
    <t>New John, TN 94944</t>
  </si>
  <si>
    <t>5562 Landry Mountain</t>
  </si>
  <si>
    <t>Davidshire, DE 76675</t>
  </si>
  <si>
    <t>6803 Dean Street</t>
  </si>
  <si>
    <t>South Jackfurt, MS 71934</t>
  </si>
  <si>
    <t>036 Janet Hollow</t>
  </si>
  <si>
    <t>New Kevin, CT 05307</t>
  </si>
  <si>
    <t>6442 Johnson Terrace</t>
  </si>
  <si>
    <t>Heatherchester, KY 47589</t>
  </si>
  <si>
    <t>6131 Wilson Fall</t>
  </si>
  <si>
    <t>Aguilarbury, SC 64639</t>
  </si>
  <si>
    <t>608 Laura Glen Apt. 329</t>
  </si>
  <si>
    <t>Houseside, CA 71180</t>
  </si>
  <si>
    <t>Unit 3621 Box 0931</t>
  </si>
  <si>
    <t>DPO AA 64473</t>
  </si>
  <si>
    <t>731 Rasmussen Neck</t>
  </si>
  <si>
    <t>Port Bryanmouth, TX 43314</t>
  </si>
  <si>
    <t>757 Jerry Junctions</t>
  </si>
  <si>
    <t>Davidshire, NE 15100</t>
  </si>
  <si>
    <t>91686 Moreno Mission</t>
  </si>
  <si>
    <t>Lake Amanda, DC 43958</t>
  </si>
  <si>
    <t>28601 Margaret Viaduct Apt. 578</t>
  </si>
  <si>
    <t>Adamchester, IL 83171</t>
  </si>
  <si>
    <t>9269 Jeremy Locks Suite 887</t>
  </si>
  <si>
    <t>South Nicole, CO 43229</t>
  </si>
  <si>
    <t>99424 Melendez Common Suite 879</t>
  </si>
  <si>
    <t>South Ashley, IA 78583</t>
  </si>
  <si>
    <t>74438 Crystal Flats Apt. 481</t>
  </si>
  <si>
    <t>Chadburgh, NY 43676</t>
  </si>
  <si>
    <t>0460 Ortiz Creek Apt. 134</t>
  </si>
  <si>
    <t>West David, WA 23757</t>
  </si>
  <si>
    <t>6608 Erik Roads</t>
  </si>
  <si>
    <t>Laneberg, ID 41422</t>
  </si>
  <si>
    <t>4620 Cheryl Vista Suite 833</t>
  </si>
  <si>
    <t>Lake Wesleyhaven, NJ 40737</t>
  </si>
  <si>
    <t>80903 Benjamin Port</t>
  </si>
  <si>
    <t>North William, AR 00870</t>
  </si>
  <si>
    <t>013 William Crest</t>
  </si>
  <si>
    <t>South Stephen, IL 36365</t>
  </si>
  <si>
    <t>6253 Donald Bridge Suite 633</t>
  </si>
  <si>
    <t>Floydburgh, MO 47586</t>
  </si>
  <si>
    <t>513 Powell Plains</t>
  </si>
  <si>
    <t>New Patrickstad, CA 02467</t>
  </si>
  <si>
    <t>712 Joseph Inlet Suite 330</t>
  </si>
  <si>
    <t>Lake Rachel, TX 02178</t>
  </si>
  <si>
    <t>668 Murphy Skyway</t>
  </si>
  <si>
    <t>East Angela, TX 84232</t>
  </si>
  <si>
    <t>64421 Dodson Ramp Suite 394</t>
  </si>
  <si>
    <t>Peterview, VA 86778</t>
  </si>
  <si>
    <t>0722 Smith Road</t>
  </si>
  <si>
    <t>Michellechester, HI 37850</t>
  </si>
  <si>
    <t>1944 Dennis Stream Apt. 066</t>
  </si>
  <si>
    <t>South Reneehaven, CA 22351</t>
  </si>
  <si>
    <t>Unit 8466 Box 1041</t>
  </si>
  <si>
    <t>DPO AA 77624</t>
  </si>
  <si>
    <t>USS Cruz</t>
  </si>
  <si>
    <t>FPO AP 62411</t>
  </si>
  <si>
    <t>62538 Kevin Isle</t>
  </si>
  <si>
    <t>Morganfort, MI 26796</t>
  </si>
  <si>
    <t>6403 Phillip Creek</t>
  </si>
  <si>
    <t>Salinasmouth, DC 06244</t>
  </si>
  <si>
    <t>64298 Amanda Parkway Suite 099</t>
  </si>
  <si>
    <t>Johnsonborough, WY 02557</t>
  </si>
  <si>
    <t>5685 William Estate</t>
  </si>
  <si>
    <t>Jenniferview, WV 07555</t>
  </si>
  <si>
    <t>753 Breanna Circle</t>
  </si>
  <si>
    <t>Baileyshire, KY 66922</t>
  </si>
  <si>
    <t>79650 Jones Pike</t>
  </si>
  <si>
    <t>Rodriguezberg, NY 85828</t>
  </si>
  <si>
    <t>02873 Karen Wells Apt. 310</t>
  </si>
  <si>
    <t>North Robert, OH 40950</t>
  </si>
  <si>
    <t>6801 Heather Ridges Suite 219</t>
  </si>
  <si>
    <t>New Corey, WV 30257</t>
  </si>
  <si>
    <t>989 Joshua Key Suite 012</t>
  </si>
  <si>
    <t>Pettyberg, TX 89531</t>
  </si>
  <si>
    <t>36400 Jenkins Gardens</t>
  </si>
  <si>
    <t>Robbinsborough, IA 58430</t>
  </si>
  <si>
    <t>Unit 2897 Box 8672</t>
  </si>
  <si>
    <t>DPO AA 84403</t>
  </si>
  <si>
    <t>852 Caroline Stream Apt. 607</t>
  </si>
  <si>
    <t>East Dominiqueland, MA 23117</t>
  </si>
  <si>
    <t>27169 Natalie Court</t>
  </si>
  <si>
    <t>North Gary, LA 61564</t>
  </si>
  <si>
    <t>8002 Maxwell Junctions</t>
  </si>
  <si>
    <t>East Kristine, NY 76654</t>
  </si>
  <si>
    <t>9201 Jessica Run</t>
  </si>
  <si>
    <t>Anthonyport, IA 69230</t>
  </si>
  <si>
    <t>58233 Brian Summit Apt. 625</t>
  </si>
  <si>
    <t>Lake Georgeborough, KS 26632</t>
  </si>
  <si>
    <t>572 Thomas View Suite 508</t>
  </si>
  <si>
    <t>Amyville, NH 91258</t>
  </si>
  <si>
    <t>0879 Pacheco Island</t>
  </si>
  <si>
    <t>North Anna, KS 98145</t>
  </si>
  <si>
    <t>43797 Joseph Squares Suite 782</t>
  </si>
  <si>
    <t>West Martin, ND 80581</t>
  </si>
  <si>
    <t>13622 Scott Drives Apt. 044</t>
  </si>
  <si>
    <t>West Ryan, ID 29297</t>
  </si>
  <si>
    <t>562 Shannon Mews</t>
  </si>
  <si>
    <t>Lake Michaeltown, VA 40266</t>
  </si>
  <si>
    <t>70961 Richard Flat Apt. 670</t>
  </si>
  <si>
    <t>Melissahaven, IA 72891</t>
  </si>
  <si>
    <t>3482 Wright Stravenue Apt. 527</t>
  </si>
  <si>
    <t>Lisashire, AZ 45852</t>
  </si>
  <si>
    <t>32902 Taylor Estate Apt. 969</t>
  </si>
  <si>
    <t>Floresstad, WV 95110</t>
  </si>
  <si>
    <t>461 Walker Locks</t>
  </si>
  <si>
    <t>Lake Christopher, MN 88169</t>
  </si>
  <si>
    <t>455 Ford Via Suite 561</t>
  </si>
  <si>
    <t>Ortizfurt, NM 04039</t>
  </si>
  <si>
    <t>31976 Lauren Circles</t>
  </si>
  <si>
    <t>Lake Brooke, WY 25337</t>
  </si>
  <si>
    <t>7049 Michael Green</t>
  </si>
  <si>
    <t>Watsonborough, AL 89507</t>
  </si>
  <si>
    <t>93276 David Extensions Suite 991</t>
  </si>
  <si>
    <t>East Amy, WY 26781</t>
  </si>
  <si>
    <t>7750 Pamela Ridges</t>
  </si>
  <si>
    <t>Coopershire, NJ 46253</t>
  </si>
  <si>
    <t>34280 Russell Island Apt. 880</t>
  </si>
  <si>
    <t>Christophermouth, NY 02732</t>
  </si>
  <si>
    <t>3547 Brown Terrace Apt. 477</t>
  </si>
  <si>
    <t>North Frank, KY 69744</t>
  </si>
  <si>
    <t>6695 Zachary Dale</t>
  </si>
  <si>
    <t>Lake Monicaburgh, NY 61940</t>
  </si>
  <si>
    <t>22036 Gonzalez Centers</t>
  </si>
  <si>
    <t>Lake Samanthaburgh, MI 75514</t>
  </si>
  <si>
    <t>60919 Jennifer Lane</t>
  </si>
  <si>
    <t>Lake Christianfurt, ME 95836</t>
  </si>
  <si>
    <t>29890 Miranda Ranch Apt. 649</t>
  </si>
  <si>
    <t>Williamsburgh, CT 59372</t>
  </si>
  <si>
    <t>74508 White Locks Apt. 217</t>
  </si>
  <si>
    <t>South Markhaven, DE 16890</t>
  </si>
  <si>
    <t>643 Angelica Ramp Apt. 186</t>
  </si>
  <si>
    <t>Alvarezchester, VT 09098</t>
  </si>
  <si>
    <t>83626 Ward Path</t>
  </si>
  <si>
    <t>Tomstad, MS 92306</t>
  </si>
  <si>
    <t>3259 Tucker Creek</t>
  </si>
  <si>
    <t>Morganton, NC 70771</t>
  </si>
  <si>
    <t>7318 Mayo Villages Apt. 611</t>
  </si>
  <si>
    <t>Webermouth, SC 03524</t>
  </si>
  <si>
    <t>37432 Peck Union Suite 519</t>
  </si>
  <si>
    <t>Martinstad, KY 97999</t>
  </si>
  <si>
    <t>43116 Khan Ridges</t>
  </si>
  <si>
    <t>Brownport, RI 41100</t>
  </si>
  <si>
    <t>0795 Holly Highway Apt. 618</t>
  </si>
  <si>
    <t>Markfurt, VA 46725</t>
  </si>
  <si>
    <t>74282 Snow Garden</t>
  </si>
  <si>
    <t>Murrayside, MI 41369</t>
  </si>
  <si>
    <t>030 Linda Station Apt. 605</t>
  </si>
  <si>
    <t>West Matthewborough, AZ 10695</t>
  </si>
  <si>
    <t>85003 Samuel Wells Apt. 537</t>
  </si>
  <si>
    <t>New Patricia, NE 67488</t>
  </si>
  <si>
    <t>27066 Robert Shore Suite 276</t>
  </si>
  <si>
    <t>Port Patricialand, WV 05281</t>
  </si>
  <si>
    <t>Unit 4495 Box 2212</t>
  </si>
  <si>
    <t>DPO AA 28581</t>
  </si>
  <si>
    <t>9942 April Wells</t>
  </si>
  <si>
    <t>Williamshaven, DE 45969</t>
  </si>
  <si>
    <t>38638 Michael Tunnel Apt. 716</t>
  </si>
  <si>
    <t>North Rebeccaport, AZ 20417</t>
  </si>
  <si>
    <t>451 Williams Lock Suite 050</t>
  </si>
  <si>
    <t>New Michaelstad, AK 92019</t>
  </si>
  <si>
    <t>08649 Lauren Coves</t>
  </si>
  <si>
    <t>Zacharyland, FL 36310</t>
  </si>
  <si>
    <t>3239 Friedman Trafficway</t>
  </si>
  <si>
    <t>Erinborough, NJ 01568</t>
  </si>
  <si>
    <t>Unit 2997 Box 0853</t>
  </si>
  <si>
    <t>DPO AA 64385</t>
  </si>
  <si>
    <t>28010 Smith Crossing</t>
  </si>
  <si>
    <t>West Andresstad, MI 69823</t>
  </si>
  <si>
    <t>56844 Kimberly Canyon</t>
  </si>
  <si>
    <t>Francisbury, SD 86520</t>
  </si>
  <si>
    <t>922 Rodriguez View Suite 984</t>
  </si>
  <si>
    <t>Port Katherine, NJ 74585</t>
  </si>
  <si>
    <t>92499 Stanton Wall</t>
  </si>
  <si>
    <t>East Michael, KY 36586</t>
  </si>
  <si>
    <t>738 Cassandra Square</t>
  </si>
  <si>
    <t>Andersonmouth, WA 40166</t>
  </si>
  <si>
    <t>3864 Scott Cliffs</t>
  </si>
  <si>
    <t>South Jasonmouth, SC 58858</t>
  </si>
  <si>
    <t>USNS Lewis</t>
  </si>
  <si>
    <t>FPO AE 38065</t>
  </si>
  <si>
    <t>USCGC Gray</t>
  </si>
  <si>
    <t>FPO AE 61077</t>
  </si>
  <si>
    <t>70239 Jodi Brooks</t>
  </si>
  <si>
    <t>East Leslie, MT 25876</t>
  </si>
  <si>
    <t>219 Meredith Spurs Suite 199</t>
  </si>
  <si>
    <t>West Lindsayview, MO 61565</t>
  </si>
  <si>
    <t>84528 Taylor Cliff Apt. 732</t>
  </si>
  <si>
    <t>Samanthachester, AL 64404</t>
  </si>
  <si>
    <t>2484 Danielle Plains Apt. 308</t>
  </si>
  <si>
    <t>Mirandamouth, VT 97297</t>
  </si>
  <si>
    <t>0921 William Course Apt. 409</t>
  </si>
  <si>
    <t>Bakerhaven, WY 60722</t>
  </si>
  <si>
    <t>PSC 0029, Box 2591</t>
  </si>
  <si>
    <t>APO AP 75832</t>
  </si>
  <si>
    <t>Unit 6490 Box 5966</t>
  </si>
  <si>
    <t>DPO AP 19976</t>
  </si>
  <si>
    <t>Unit 2438 Box 5858</t>
  </si>
  <si>
    <t>DPO AE 45418</t>
  </si>
  <si>
    <t>291 Timothy Groves</t>
  </si>
  <si>
    <t>Hardingport, PA 96409</t>
  </si>
  <si>
    <t>80552 Katie Way</t>
  </si>
  <si>
    <t>South Matthew, CO 73248</t>
  </si>
  <si>
    <t>32920 Frost Grove Suite 558</t>
  </si>
  <si>
    <t>Sheltonbury, MD 86873</t>
  </si>
  <si>
    <t>6279 Michael Dale Suite 380</t>
  </si>
  <si>
    <t>Port Margaret, WY 40568</t>
  </si>
  <si>
    <t>63765 Katherine Road Suite 678</t>
  </si>
  <si>
    <t>Aguilarton, AZ 47961</t>
  </si>
  <si>
    <t>3969 Taylor Street</t>
  </si>
  <si>
    <t>West Stacy, AK 37321</t>
  </si>
  <si>
    <t>8900 Maria Isle</t>
  </si>
  <si>
    <t>Wandaberg, KY 24937</t>
  </si>
  <si>
    <t>92355 Thompson Lake</t>
  </si>
  <si>
    <t>East Miguel, WI 69330</t>
  </si>
  <si>
    <t>245 Stephanie Passage Suite 992</t>
  </si>
  <si>
    <t>South Jennifer, NY 77294</t>
  </si>
  <si>
    <t>2688 Patrick Mills Suite 339</t>
  </si>
  <si>
    <t>Veronicatown, MN 22871</t>
  </si>
  <si>
    <t>USNV Johnson</t>
  </si>
  <si>
    <t>FPO AA 88424</t>
  </si>
  <si>
    <t>7635 Abigail Squares</t>
  </si>
  <si>
    <t>Williamsview, PA 99367</t>
  </si>
  <si>
    <t>2535 Alexander Radial</t>
  </si>
  <si>
    <t>New Regina, AR 90368</t>
  </si>
  <si>
    <t>PSC 2827, Box 5669</t>
  </si>
  <si>
    <t>APO AP 90952</t>
  </si>
  <si>
    <t>79569 Gail Oval</t>
  </si>
  <si>
    <t>Edwardsburgh, NE 25159</t>
  </si>
  <si>
    <t>5488 Phelps Forges Suite 798</t>
  </si>
  <si>
    <t>North Nicole, DE 24122</t>
  </si>
  <si>
    <t>013 Shaffer Corner Apt. 442</t>
  </si>
  <si>
    <t>Lake Robert, FL 89409</t>
  </si>
  <si>
    <t>319 Barber Prairie Apt. 271</t>
  </si>
  <si>
    <t>Port Lauriefort, TN 01507</t>
  </si>
  <si>
    <t>73262 Joshua Fields Apt. 160</t>
  </si>
  <si>
    <t>Stevenchester, LA 43080</t>
  </si>
  <si>
    <t>84449 Cline Forest</t>
  </si>
  <si>
    <t>Port John, NE 32738</t>
  </si>
  <si>
    <t>788 Medina Streets</t>
  </si>
  <si>
    <t>Villaside, ND 51732</t>
  </si>
  <si>
    <t>443 Christopher Passage Suite 154</t>
  </si>
  <si>
    <t>West Melissaton, WI 98048</t>
  </si>
  <si>
    <t>2355 Alison Forges</t>
  </si>
  <si>
    <t>Richardborough, NC 17705</t>
  </si>
  <si>
    <t>85726 David Mission Suite 098</t>
  </si>
  <si>
    <t>Harriston, UT 45340</t>
  </si>
  <si>
    <t>18895 Johnson Fork</t>
  </si>
  <si>
    <t>Marybury, NH 03382</t>
  </si>
  <si>
    <t>1250 Reyes Vista</t>
  </si>
  <si>
    <t>Mezaburgh, NH 79486</t>
  </si>
  <si>
    <t>3149 Dylan Islands Apt. 490</t>
  </si>
  <si>
    <t>Jessestad, OR 34972</t>
  </si>
  <si>
    <t>54649 Becky Mews Apt. 074</t>
  </si>
  <si>
    <t>Peterview, ME 02673</t>
  </si>
  <si>
    <t>USCGC May</t>
  </si>
  <si>
    <t>FPO AE 44383</t>
  </si>
  <si>
    <t>1933 Guerra Ville</t>
  </si>
  <si>
    <t>East Bethanystad, VT 10665</t>
  </si>
  <si>
    <t>0474 Kathleen Land Apt. 586</t>
  </si>
  <si>
    <t>South Kayla, NV 28004</t>
  </si>
  <si>
    <t>49664 Edwards Islands Suite 282</t>
  </si>
  <si>
    <t>Matthewston, GA 30794</t>
  </si>
  <si>
    <t>523 Rivera Stream Apt. 049</t>
  </si>
  <si>
    <t>Kimberlymouth, ME 02935</t>
  </si>
  <si>
    <t>PSC 1610, Box 8345</t>
  </si>
  <si>
    <t>APO AA 94754</t>
  </si>
  <si>
    <t>332 Alicia Causeway Apt. 739</t>
  </si>
  <si>
    <t>West Audreyport, MI 85274</t>
  </si>
  <si>
    <t>USS Shaw</t>
  </si>
  <si>
    <t>FPO AA 60341</t>
  </si>
  <si>
    <t>64173 Lopez Forges</t>
  </si>
  <si>
    <t>Lake Stanleyburgh, KY 65458</t>
  </si>
  <si>
    <t>5131 Steven Fords Apt. 588</t>
  </si>
  <si>
    <t>Port Amberville, WV 97849</t>
  </si>
  <si>
    <t>08587 Dixon Cliff</t>
  </si>
  <si>
    <t>Port Jessicafurt, WA 72911</t>
  </si>
  <si>
    <t>4537 Cohen Stravenue</t>
  </si>
  <si>
    <t>Christopherville, AL 15297</t>
  </si>
  <si>
    <t>754 Wade Neck Suite 731</t>
  </si>
  <si>
    <t>South Christophermouth, RI 45813</t>
  </si>
  <si>
    <t>94401 Willis Lake</t>
  </si>
  <si>
    <t>Daniellebury, NC 14191</t>
  </si>
  <si>
    <t>11307 Jeremy Cliffs</t>
  </si>
  <si>
    <t>Jeannestad, MS 98310</t>
  </si>
  <si>
    <t>173 Sloan Creek Suite 119</t>
  </si>
  <si>
    <t>Port Kennethberg, OR 02506</t>
  </si>
  <si>
    <t>233 Warren Vista Suite 097</t>
  </si>
  <si>
    <t>Robinport, NC 78152</t>
  </si>
  <si>
    <t>52138 Golden Heights Apt. 368</t>
  </si>
  <si>
    <t>South Andrew, NJ 01396</t>
  </si>
  <si>
    <t>5955 Yang Route Apt. 983</t>
  </si>
  <si>
    <t>Port Matthewburgh, NJ 87031</t>
  </si>
  <si>
    <t>19007 Barnett Corner Suite 020</t>
  </si>
  <si>
    <t>North Daniel, KS 91069</t>
  </si>
  <si>
    <t>4803 Justin Ranch Suite 177</t>
  </si>
  <si>
    <t>Justinstad, CO 43129</t>
  </si>
  <si>
    <t>PSC 9575, Box 7794</t>
  </si>
  <si>
    <t>APO AP 54420</t>
  </si>
  <si>
    <t>35998 Leblanc Expressway Apt. 189</t>
  </si>
  <si>
    <t>Lake Jessicaburgh, DE 91640</t>
  </si>
  <si>
    <t>7279 Mcknight Fields Apt. 079</t>
  </si>
  <si>
    <t>Barryshire, IA 54848</t>
  </si>
  <si>
    <t>48061 Greer Road</t>
  </si>
  <si>
    <t>East Michaelport, SC 26621</t>
  </si>
  <si>
    <t>8675 Moss Grove Suite 563</t>
  </si>
  <si>
    <t>Dickersonfort, AR 49961</t>
  </si>
  <si>
    <t>95577 Shawn Plain Suite 574</t>
  </si>
  <si>
    <t>North Natalieshire, AZ 84891</t>
  </si>
  <si>
    <t>8712 John Green</t>
  </si>
  <si>
    <t>East Mitchellburgh, HI 78669</t>
  </si>
  <si>
    <t>63846 Jones Fall Suite 204</t>
  </si>
  <si>
    <t>Lake Jessicafort, NE 68394</t>
  </si>
  <si>
    <t>72551 Vazquez Stravenue Suite 974</t>
  </si>
  <si>
    <t>North Courtney, NV 92341</t>
  </si>
  <si>
    <t>330 Aguirre Glen</t>
  </si>
  <si>
    <t>West Faithberg, OK 29828</t>
  </si>
  <si>
    <t>PSC 0027, Box 9223</t>
  </si>
  <si>
    <t>APO AP 87431</t>
  </si>
  <si>
    <t>01413 Sandoval Route</t>
  </si>
  <si>
    <t>New Brett, KY 53346</t>
  </si>
  <si>
    <t>689 Kelly Lodge Apt. 859</t>
  </si>
  <si>
    <t>Smithchester, DE 13241</t>
  </si>
  <si>
    <t>5443 Jackson Prairie</t>
  </si>
  <si>
    <t>Port Kevin, NC 46483</t>
  </si>
  <si>
    <t>PSC 1408, Box 5434</t>
  </si>
  <si>
    <t>APO AE 85184</t>
  </si>
  <si>
    <t>589 Sandra Meadow</t>
  </si>
  <si>
    <t>Brandonberg, WA 32659</t>
  </si>
  <si>
    <t>660 Steven Highway Apt. 487</t>
  </si>
  <si>
    <t>Brianville, ND 28630</t>
  </si>
  <si>
    <t>414 Wendy Field</t>
  </si>
  <si>
    <t>East Alexander, MI 07413</t>
  </si>
  <si>
    <t>0713 Stephanie Landing Apt. 053</t>
  </si>
  <si>
    <t>West Kimberly, ME 30087</t>
  </si>
  <si>
    <t>5537 James Pine Apt. 561</t>
  </si>
  <si>
    <t>North Robert, WV 40644</t>
  </si>
  <si>
    <t>085 Alejandro Islands</t>
  </si>
  <si>
    <t>Deannaberg, MD 29873</t>
  </si>
  <si>
    <t>62995 Jackson Mountains</t>
  </si>
  <si>
    <t>Robinsonton, NH 19669</t>
  </si>
  <si>
    <t>Unit 3043 Box 8453</t>
  </si>
  <si>
    <t>DPO AP 55036</t>
  </si>
  <si>
    <t>3639 Wood Forge</t>
  </si>
  <si>
    <t>Fredbury, AR 76276</t>
  </si>
  <si>
    <t>644 Hardin Ford Apt. 989</t>
  </si>
  <si>
    <t>Perezhaven, NJ 15715</t>
  </si>
  <si>
    <t>Unit 3814 Box 1188</t>
  </si>
  <si>
    <t>DPO AA 85960</t>
  </si>
  <si>
    <t>459 Kelsey Stream Apt. 482</t>
  </si>
  <si>
    <t>South Jamieton, LA 93754</t>
  </si>
  <si>
    <t>92452 Joseph Alley Suite 136</t>
  </si>
  <si>
    <t>Lauramouth, CT 65771</t>
  </si>
  <si>
    <t>584 Bryan Brooks</t>
  </si>
  <si>
    <t>Perezbury, NJ 24201</t>
  </si>
  <si>
    <t>289 Duncan Ports</t>
  </si>
  <si>
    <t>Thomasland, DC 31969</t>
  </si>
  <si>
    <t>USS Heath</t>
  </si>
  <si>
    <t>FPO AE 48539</t>
  </si>
  <si>
    <t>9447 Riley Ville Suite 152</t>
  </si>
  <si>
    <t>West Stephanieview, AR 21542</t>
  </si>
  <si>
    <t>040 Mays Spring</t>
  </si>
  <si>
    <t>Amandachester, MO 07093</t>
  </si>
  <si>
    <t>05608 Morales Route Apt. 694</t>
  </si>
  <si>
    <t>Elizabethbury, ID 74351</t>
  </si>
  <si>
    <t>51059 Aguilar Mountain</t>
  </si>
  <si>
    <t>West Danny, KY 93214</t>
  </si>
  <si>
    <t>961 Mitchell Roads Apt. 365</t>
  </si>
  <si>
    <t>Santosshire, MI 94107</t>
  </si>
  <si>
    <t>46018 Samantha Harbors</t>
  </si>
  <si>
    <t>Pricefurt, IN 99096</t>
  </si>
  <si>
    <t>340 Stephen Ridges</t>
  </si>
  <si>
    <t>East David, OK 27306</t>
  </si>
  <si>
    <t>64562 Murray Route Apt. 830</t>
  </si>
  <si>
    <t>Rachelside, MN 85469</t>
  </si>
  <si>
    <t>48033 Stephen Prairie Apt. 455</t>
  </si>
  <si>
    <t>Mccarthyview, ND 77043</t>
  </si>
  <si>
    <t>0303 Leslie Avenue</t>
  </si>
  <si>
    <t>South Nicole, AR 96393</t>
  </si>
  <si>
    <t>19668 Herman Mountains</t>
  </si>
  <si>
    <t>Berryland, IN 58966</t>
  </si>
  <si>
    <t>5760 Vincent Springs</t>
  </si>
  <si>
    <t>Lake James, NM 43998</t>
  </si>
  <si>
    <t>1117 Levy Cliff</t>
  </si>
  <si>
    <t>Elizabethburgh, OK 46307</t>
  </si>
  <si>
    <t>816 Jason Streets Suite 219</t>
  </si>
  <si>
    <t>Port Shannonshire, KS 12454</t>
  </si>
  <si>
    <t>743 Buck Path</t>
  </si>
  <si>
    <t>East Paul, HI 54297</t>
  </si>
  <si>
    <t>Unit 8126 Box 1288</t>
  </si>
  <si>
    <t>DPO AE 54046</t>
  </si>
  <si>
    <t>92308 Douglas Flat</t>
  </si>
  <si>
    <t>West Kristinefort, RI 43405</t>
  </si>
  <si>
    <t>563 Rich Trail</t>
  </si>
  <si>
    <t>Teresahaven, WI 78938</t>
  </si>
  <si>
    <t>52194 Anderson Parkway Apt. 025</t>
  </si>
  <si>
    <t>New Aimeeside, AZ 59727</t>
  </si>
  <si>
    <t>928 Rios Cliffs Apt. 489</t>
  </si>
  <si>
    <t>Sarahbury, IN 78503</t>
  </si>
  <si>
    <t>5254 Christian Ville</t>
  </si>
  <si>
    <t>South Christopher, MS 37032</t>
  </si>
  <si>
    <t>777 Patricia Village</t>
  </si>
  <si>
    <t>Michaelville, ID 51483</t>
  </si>
  <si>
    <t>692 Edgar Common</t>
  </si>
  <si>
    <t>East Maureen, SD 17588</t>
  </si>
  <si>
    <t>65553 Morris Brook Suite 723</t>
  </si>
  <si>
    <t>Matafort, IA 21561</t>
  </si>
  <si>
    <t>256 Taylor Vista</t>
  </si>
  <si>
    <t>Burkeville, WV 37170</t>
  </si>
  <si>
    <t>8171 Crawford Mews</t>
  </si>
  <si>
    <t>Port Jadefurt, NH 50292</t>
  </si>
  <si>
    <t>46302 Weaver Springs Suite 508</t>
  </si>
  <si>
    <t>Cassandraberg, HI 68415</t>
  </si>
  <si>
    <t>0756 Fowler Wall</t>
  </si>
  <si>
    <t>East Jacquelineshire, IL 46906</t>
  </si>
  <si>
    <t>939 Kelly Center Apt. 337</t>
  </si>
  <si>
    <t>Christopherbury, WV 62637</t>
  </si>
  <si>
    <t>2524 Roberts Motorway Apt. 513</t>
  </si>
  <si>
    <t>Brandistad, IL 59343</t>
  </si>
  <si>
    <t>8242 Michael Forge</t>
  </si>
  <si>
    <t>Wheelerport, WV 99894</t>
  </si>
  <si>
    <t>PSC 5016, Box 5098</t>
  </si>
  <si>
    <t>APO AA 51278</t>
  </si>
  <si>
    <t>57180 Williams Landing</t>
  </si>
  <si>
    <t>Port Sharonside, TN 47033</t>
  </si>
  <si>
    <t>54262 Brewer Circle Apt. 478</t>
  </si>
  <si>
    <t>Elizabethfurt, TN 82092</t>
  </si>
  <si>
    <t>8815 Denise Corner Suite 652</t>
  </si>
  <si>
    <t>West Marcusshire, WY 69217</t>
  </si>
  <si>
    <t>5915 Hansen Garden Suite 037</t>
  </si>
  <si>
    <t>Browningtown, IL 94548</t>
  </si>
  <si>
    <t>983 Gray Key Suite 230</t>
  </si>
  <si>
    <t>Cochranchester, IN 80779</t>
  </si>
  <si>
    <t>2194 Julie Common Suite 337</t>
  </si>
  <si>
    <t>Lake Mike, MD 43610</t>
  </si>
  <si>
    <t>87999 Skinner Mission Apt. 631</t>
  </si>
  <si>
    <t>Deborahburgh, PA 40797</t>
  </si>
  <si>
    <t>065 Valencia Mountain</t>
  </si>
  <si>
    <t>New Emily, UT 81295</t>
  </si>
  <si>
    <t>PSC 3829, Box 9047</t>
  </si>
  <si>
    <t>APO AE 57003</t>
  </si>
  <si>
    <t>USS Mason</t>
  </si>
  <si>
    <t>FPO AP 59654</t>
  </si>
  <si>
    <t>25751 Arnold Village Suite 006</t>
  </si>
  <si>
    <t>Kiddburgh, VT 15732</t>
  </si>
  <si>
    <t>696 Austin Pass</t>
  </si>
  <si>
    <t>Josephland, WA 06807</t>
  </si>
  <si>
    <t>1907 Cervantes Path Apt. 884</t>
  </si>
  <si>
    <t>Johnsonstad, NM 46363</t>
  </si>
  <si>
    <t>PSC 6192, Box 1939</t>
  </si>
  <si>
    <t>APO AA 34276</t>
  </si>
  <si>
    <t>193 Frederick Mountain</t>
  </si>
  <si>
    <t>New Patricia, LA 35868</t>
  </si>
  <si>
    <t>82588 William View</t>
  </si>
  <si>
    <t>Ronnieland, TN 72650</t>
  </si>
  <si>
    <t>3564 Nicholas Port Apt. 889</t>
  </si>
  <si>
    <t>New Angelfort, MS 87013</t>
  </si>
  <si>
    <t>60435 Gay Fields Apt. 057</t>
  </si>
  <si>
    <t>Prattside, NE 11784</t>
  </si>
  <si>
    <t>7611 Walters Dam</t>
  </si>
  <si>
    <t>North Micheleberg, ME 11626</t>
  </si>
  <si>
    <t>12571 Murphy Pine Apt. 910</t>
  </si>
  <si>
    <t>Harrisview, ND 43748</t>
  </si>
  <si>
    <t>6463 Hill Keys Suite 416</t>
  </si>
  <si>
    <t>Annemouth, ID 56500</t>
  </si>
  <si>
    <t>558 Rodriguez Manors</t>
  </si>
  <si>
    <t>South Matthew, NE 13131</t>
  </si>
  <si>
    <t>381 Hebert Forest</t>
  </si>
  <si>
    <t>South Jessica, NE 45740</t>
  </si>
  <si>
    <t>Unit 6338 Box 3091</t>
  </si>
  <si>
    <t>DPO AE 94978</t>
  </si>
  <si>
    <t>PSC 8961, Box 0967</t>
  </si>
  <si>
    <t>APO AE 63032</t>
  </si>
  <si>
    <t>96987 Berry Port Apt. 430</t>
  </si>
  <si>
    <t>Turnerland, ME 29894</t>
  </si>
  <si>
    <t>079 Montgomery Trail Suite 045</t>
  </si>
  <si>
    <t>Lake Jamesstad, FL 53625</t>
  </si>
  <si>
    <t>5784 Garcia Path</t>
  </si>
  <si>
    <t>Lake Carlaton, FL 13315</t>
  </si>
  <si>
    <t>892 Tyler Lodge Apt. 399</t>
  </si>
  <si>
    <t>South Linda, PA 66426</t>
  </si>
  <si>
    <t>4166 Robert Rest</t>
  </si>
  <si>
    <t>Port Suzanne, KS 90112</t>
  </si>
  <si>
    <t>2115 Graham Fields Suite 281</t>
  </si>
  <si>
    <t>Lake Hannahtown, NY 18864</t>
  </si>
  <si>
    <t>38123 Williams Place</t>
  </si>
  <si>
    <t>Kevinborough, DE 39995</t>
  </si>
  <si>
    <t>Unit 3429 Box 3760</t>
  </si>
  <si>
    <t>DPO AP 40518</t>
  </si>
  <si>
    <t>5508 Lawrence Trail Suite 041</t>
  </si>
  <si>
    <t>South Amandaport, AL 19387</t>
  </si>
  <si>
    <t>PSC 8962, Box 5956</t>
  </si>
  <si>
    <t>APO AE 48189</t>
  </si>
  <si>
    <t>86127 Blanchard Trail</t>
  </si>
  <si>
    <t>New Joshua, MD 77086</t>
  </si>
  <si>
    <t>4247 Tiffany Run</t>
  </si>
  <si>
    <t>Lake Michaelburgh, NY 49857</t>
  </si>
  <si>
    <t>PSC 6023, Box 7606</t>
  </si>
  <si>
    <t>APO AA 60155</t>
  </si>
  <si>
    <t>78993 Joshua Wall</t>
  </si>
  <si>
    <t>Allisonville, MT 15458</t>
  </si>
  <si>
    <t>455 Susan Estate Suite 218</t>
  </si>
  <si>
    <t>West Jefferymouth, IL 13925</t>
  </si>
  <si>
    <t>451 Lindsey Ports Suite 371</t>
  </si>
  <si>
    <t>Santosfurt, IA 41465</t>
  </si>
  <si>
    <t>379 Linda Union</t>
  </si>
  <si>
    <t>Port Amandamouth, AL 25021</t>
  </si>
  <si>
    <t>USS Williams</t>
  </si>
  <si>
    <t>FPO AE 27157</t>
  </si>
  <si>
    <t>87517 Melton Ferry</t>
  </si>
  <si>
    <t>South Lauriebury, IL 04111</t>
  </si>
  <si>
    <t>34042 Robert Track Apt. 839</t>
  </si>
  <si>
    <t>North Daniel, WV 94852</t>
  </si>
  <si>
    <t>430 Galvan Plains Suite 493</t>
  </si>
  <si>
    <t>North Johnshire, LA 40626</t>
  </si>
  <si>
    <t>03624 Baker Summit Apt. 673</t>
  </si>
  <si>
    <t>Richberg, RI 28209</t>
  </si>
  <si>
    <t>085 Jessica Forges</t>
  </si>
  <si>
    <t>South Kristin, NC 24491</t>
  </si>
  <si>
    <t>495 Garcia Junction</t>
  </si>
  <si>
    <t>Lake Jeanborough, KY 74447</t>
  </si>
  <si>
    <t>5731 Paula Extensions Suite 977</t>
  </si>
  <si>
    <t>Andrewfurt, WV 05310</t>
  </si>
  <si>
    <t>21860 Martin Vista Suite 702</t>
  </si>
  <si>
    <t>New David, MN 84247</t>
  </si>
  <si>
    <t>2085 Rivera Row</t>
  </si>
  <si>
    <t>Hollyview, MI 88075</t>
  </si>
  <si>
    <t>188 Brooks Street Suite 686</t>
  </si>
  <si>
    <t>Kimberlyport, IL 47938</t>
  </si>
  <si>
    <t>48321 Myers Road</t>
  </si>
  <si>
    <t>New Tylerton, VT 78516</t>
  </si>
  <si>
    <t>752 Zachary Rue Suite 259</t>
  </si>
  <si>
    <t>West James, TX 37661</t>
  </si>
  <si>
    <t>819 Leon Trace</t>
  </si>
  <si>
    <t>Salasmouth, IN 82986</t>
  </si>
  <si>
    <t>62646 Jackson Ridge</t>
  </si>
  <si>
    <t>Lake Ronnie, MT 75222</t>
  </si>
  <si>
    <t>91922 Cassandra Loop</t>
  </si>
  <si>
    <t>Angelaview, ME 59985</t>
  </si>
  <si>
    <t>664 Angela Plaza Suite 636</t>
  </si>
  <si>
    <t>Port Rebecca, MO 53589</t>
  </si>
  <si>
    <t>7875 Mclaughlin Centers</t>
  </si>
  <si>
    <t>Port Cindy, WY 98988</t>
  </si>
  <si>
    <t>Unit 9517 Box 7055</t>
  </si>
  <si>
    <t>DPO AP 03730</t>
  </si>
  <si>
    <t>504 Hernandez Turnpike</t>
  </si>
  <si>
    <t>Jonesside, DE 59507</t>
  </si>
  <si>
    <t>9791 Berger Lane</t>
  </si>
  <si>
    <t>West Aaron, UT 32071</t>
  </si>
  <si>
    <t>9843 Sandra Spurs Suite 084</t>
  </si>
  <si>
    <t>Cabreraton, PA 08747</t>
  </si>
  <si>
    <t>5187 Pace Street</t>
  </si>
  <si>
    <t>North Haleymouth, WV 86059</t>
  </si>
  <si>
    <t>05800 Logan Brook</t>
  </si>
  <si>
    <t>Brandonburgh, MS 43324</t>
  </si>
  <si>
    <t>1021 Porter Trail Apt. 449</t>
  </si>
  <si>
    <t>Kevinfurt, DC 13061</t>
  </si>
  <si>
    <t>0287 Evan Squares</t>
  </si>
  <si>
    <t>Pricefurt, CT 88691</t>
  </si>
  <si>
    <t>457 Stephanie Rue Suite 654</t>
  </si>
  <si>
    <t>South David, HI 41802</t>
  </si>
  <si>
    <t>9348 Shepard Road</t>
  </si>
  <si>
    <t>South Jennifer, LA 32134</t>
  </si>
  <si>
    <t>Unit 1593 Box 0440</t>
  </si>
  <si>
    <t>DPO AA 30440</t>
  </si>
  <si>
    <t>Unit 8113 Box 2452</t>
  </si>
  <si>
    <t>DPO AA 07552</t>
  </si>
  <si>
    <t>FPO AP 62348</t>
  </si>
  <si>
    <t>9392 Hall Inlet Apt. 225</t>
  </si>
  <si>
    <t>West Jonathanport, LA 52825</t>
  </si>
  <si>
    <t>878 Bowen Points</t>
  </si>
  <si>
    <t>Wrighthaven, MD 18910</t>
  </si>
  <si>
    <t>24838 Devon Valleys</t>
  </si>
  <si>
    <t>Johnsonside, MN 66590</t>
  </si>
  <si>
    <t>Unit 6669 Box 9763</t>
  </si>
  <si>
    <t>DPO AE 67308</t>
  </si>
  <si>
    <t>217 Maria Road</t>
  </si>
  <si>
    <t>Turnerchester, CO 79433</t>
  </si>
  <si>
    <t>786 Adams Plaza Apt. 740</t>
  </si>
  <si>
    <t>Briannaport, AR 83210</t>
  </si>
  <si>
    <t>304 Kimberly Gardens</t>
  </si>
  <si>
    <t>Port Mistyton, TN 22175</t>
  </si>
  <si>
    <t>38992 Morgan Locks</t>
  </si>
  <si>
    <t>Sheilaport, NM 15691</t>
  </si>
  <si>
    <t>23330 John Village Apt. 640</t>
  </si>
  <si>
    <t>New Samanthabury, MA 37397</t>
  </si>
  <si>
    <t>94299 Amanda Row Apt. 325</t>
  </si>
  <si>
    <t>Lake Wendy, AK 62901</t>
  </si>
  <si>
    <t>2678 Merritt Point Apt. 164</t>
  </si>
  <si>
    <t>Richardside, AZ 41785</t>
  </si>
  <si>
    <t>53493 Tamara Haven Apt. 159</t>
  </si>
  <si>
    <t>Lindseyville, MN 20864</t>
  </si>
  <si>
    <t>505 Christopher Inlet</t>
  </si>
  <si>
    <t>Doylefort, KY 14671</t>
  </si>
  <si>
    <t>550 Harvey Villages Suite 946</t>
  </si>
  <si>
    <t>Elizabethberg, VA 40240</t>
  </si>
  <si>
    <t>0768 Margaret Throughway</t>
  </si>
  <si>
    <t>Collinsstad, MS 74936</t>
  </si>
  <si>
    <t>PSC 3876, Box 1308</t>
  </si>
  <si>
    <t>APO AP 61673</t>
  </si>
  <si>
    <t>67006 Henry Courts Suite 824</t>
  </si>
  <si>
    <t>New Robin, MI 06450</t>
  </si>
  <si>
    <t>787 Randy Corner</t>
  </si>
  <si>
    <t>Bishopport, SC 25204</t>
  </si>
  <si>
    <t>USCGC Flynn</t>
  </si>
  <si>
    <t>FPO AA 12598</t>
  </si>
  <si>
    <t>09496 Morris Lights</t>
  </si>
  <si>
    <t>Valerietown, IL 67725</t>
  </si>
  <si>
    <t>632 Montgomery Landing Apt. 717</t>
  </si>
  <si>
    <t>Davidburgh, AR 75930</t>
  </si>
  <si>
    <t>59648 Wright Dale</t>
  </si>
  <si>
    <t>Hernandezside, MO 11659</t>
  </si>
  <si>
    <t>105 Daniel Locks Apt. 666</t>
  </si>
  <si>
    <t>Williamshaven, LA 64578</t>
  </si>
  <si>
    <t>659 Randy Plaza Suite 291</t>
  </si>
  <si>
    <t>Millermouth, NM 50189</t>
  </si>
  <si>
    <t>780 Dennis Springs Apt. 598</t>
  </si>
  <si>
    <t>Kimberlymouth, VT 32984</t>
  </si>
  <si>
    <t>379 Scott Isle</t>
  </si>
  <si>
    <t>Brownview, PA 30367</t>
  </si>
  <si>
    <t>9641 Harris Springs</t>
  </si>
  <si>
    <t>New Rose, NV 85381</t>
  </si>
  <si>
    <t>285 Kevin Flats</t>
  </si>
  <si>
    <t>New Thomasmouth, SD 57439</t>
  </si>
  <si>
    <t>923 Valdez Wells</t>
  </si>
  <si>
    <t>Petersonburgh, MD 52701</t>
  </si>
  <si>
    <t>5711 Hoover Fall Apt. 815</t>
  </si>
  <si>
    <t>East Tammy, ND 25395</t>
  </si>
  <si>
    <t>042 Costa Stream Suite 977</t>
  </si>
  <si>
    <t>Dawnshire, UT 02453</t>
  </si>
  <si>
    <t>7659 Barnett Curve Apt. 012</t>
  </si>
  <si>
    <t>South Selenaton, HI 68677</t>
  </si>
  <si>
    <t>339 Kathleen Gardens Apt. 918</t>
  </si>
  <si>
    <t>Vangborough, SD 47224</t>
  </si>
  <si>
    <t>314 James Prairie</t>
  </si>
  <si>
    <t>Port Cheryl, IA 31421</t>
  </si>
  <si>
    <t>PSC 5649, Box 1476</t>
  </si>
  <si>
    <t>APO AE 33753</t>
  </si>
  <si>
    <t>3850 Christopher Track</t>
  </si>
  <si>
    <t>Thompsonmouth, MS 19155</t>
  </si>
  <si>
    <t>Unit 9458 Box 9658</t>
  </si>
  <si>
    <t>DPO AA 32125</t>
  </si>
  <si>
    <t>57679 Natalie Lights Apt. 821</t>
  </si>
  <si>
    <t>New Sandra, PA 60063</t>
  </si>
  <si>
    <t>822 Andre Glen Suite 362</t>
  </si>
  <si>
    <t>North Miaberg, MD 06810</t>
  </si>
  <si>
    <t>5494 Escobar Shoal Suite 263</t>
  </si>
  <si>
    <t>Port Tammybury, MD 90429</t>
  </si>
  <si>
    <t>661 Kristi Viaduct Apt. 481</t>
  </si>
  <si>
    <t>East Austinland, KS 59388</t>
  </si>
  <si>
    <t>486 Carlos Ridges</t>
  </si>
  <si>
    <t>Mayertown, WI 71600</t>
  </si>
  <si>
    <t>034 Holloway Creek Apt. 885</t>
  </si>
  <si>
    <t>West Coreyshire, OK 08991</t>
  </si>
  <si>
    <t>845 Lee Glens</t>
  </si>
  <si>
    <t>New Susanfort, SD 84062</t>
  </si>
  <si>
    <t>3060 Joshua Corner Apt. 398</t>
  </si>
  <si>
    <t>Lewisview, NY 45787</t>
  </si>
  <si>
    <t>85879 Ryan Radial</t>
  </si>
  <si>
    <t>Andrewfort, NC 99468</t>
  </si>
  <si>
    <t>44045 Jose Highway Apt. 009</t>
  </si>
  <si>
    <t>East Timothyview, NJ 49373</t>
  </si>
  <si>
    <t>77143 Richardson Mews Suite 033</t>
  </si>
  <si>
    <t>West Crystalborough, ND 41826</t>
  </si>
  <si>
    <t>USS Mullins</t>
  </si>
  <si>
    <t>FPO AP 99683</t>
  </si>
  <si>
    <t>5611 Ronald Stravenue</t>
  </si>
  <si>
    <t>New Danielfurt, FL 35314</t>
  </si>
  <si>
    <t>776 Melendez Islands</t>
  </si>
  <si>
    <t>West Amyburgh, MI 34010</t>
  </si>
  <si>
    <t>PSC 9408, Box 9818</t>
  </si>
  <si>
    <t>APO AE 51682</t>
  </si>
  <si>
    <t>96560 Flores Ridges</t>
  </si>
  <si>
    <t>South Manuelburgh, TN 30146</t>
  </si>
  <si>
    <t>94607 Jones Brooks Apt. 923</t>
  </si>
  <si>
    <t>West Ianbury, PA 33840</t>
  </si>
  <si>
    <t>020 Stanley Squares</t>
  </si>
  <si>
    <t>Davidtown, NJ 45024</t>
  </si>
  <si>
    <t>2485 James Summit Apt. 306</t>
  </si>
  <si>
    <t>Vanessaberg, FL 85353</t>
  </si>
  <si>
    <t>706 Brown Flats</t>
  </si>
  <si>
    <t>Craigton, ND 13697</t>
  </si>
  <si>
    <t>519 Anthony Radial</t>
  </si>
  <si>
    <t>Port Aprilview, MS 13899</t>
  </si>
  <si>
    <t>952 Lynn Summit Suite 348</t>
  </si>
  <si>
    <t>North Christopherview, IL 03063</t>
  </si>
  <si>
    <t>688 Solis Brook Apt. 470</t>
  </si>
  <si>
    <t>Kimbury, NY 76382</t>
  </si>
  <si>
    <t>463 Gordon Land</t>
  </si>
  <si>
    <t>Port Kelly, SD 48731</t>
  </si>
  <si>
    <t>3970 Carl Trail Suite 390</t>
  </si>
  <si>
    <t>Adamsbury, HI 11722</t>
  </si>
  <si>
    <t>011 Daniel Street</t>
  </si>
  <si>
    <t>Hawkinsfort, GA 17679</t>
  </si>
  <si>
    <t>8591 Villanueva Groves</t>
  </si>
  <si>
    <t>West Billy, KY 34082</t>
  </si>
  <si>
    <t>4926 Madison Ways Suite 278</t>
  </si>
  <si>
    <t>Ronaldland, TX 41001</t>
  </si>
  <si>
    <t>6000 Harper Lakes Suite 848</t>
  </si>
  <si>
    <t>New Jessica, MN 92193</t>
  </si>
  <si>
    <t>858 Joy Path</t>
  </si>
  <si>
    <t>Melissaborough, ID 28564</t>
  </si>
  <si>
    <t>23418 Heather Burgs</t>
  </si>
  <si>
    <t>Rossport, HI 00947</t>
  </si>
  <si>
    <t>Unit 5738 Box 7101</t>
  </si>
  <si>
    <t>DPO AE 36020</t>
  </si>
  <si>
    <t>3602 Larry Plaza Suite 811</t>
  </si>
  <si>
    <t>North Christopherberg, IL 93652</t>
  </si>
  <si>
    <t>97867 Kristina Unions Apt. 145</t>
  </si>
  <si>
    <t>Port Amanda, UT 38083</t>
  </si>
  <si>
    <t>Unit 5366 Box 3795</t>
  </si>
  <si>
    <t>DPO AA 59621</t>
  </si>
  <si>
    <t>797 Autumn Lights Apt. 937</t>
  </si>
  <si>
    <t>East Daniel, AL 74484</t>
  </si>
  <si>
    <t>Unit 1349 Box 6146</t>
  </si>
  <si>
    <t>DPO AE 81527</t>
  </si>
  <si>
    <t>811 Austin Row Suite 545</t>
  </si>
  <si>
    <t>Port Cesar, PA 52575</t>
  </si>
  <si>
    <t>562 Klein River</t>
  </si>
  <si>
    <t>Lake Marieview, NE 54713</t>
  </si>
  <si>
    <t>05241 Johnson Port</t>
  </si>
  <si>
    <t>North Julia, AL 89545</t>
  </si>
  <si>
    <t>241 John Ridges</t>
  </si>
  <si>
    <t>New Markshire, WI 79029</t>
  </si>
  <si>
    <t>USNS Scott</t>
  </si>
  <si>
    <t>FPO AA 17966</t>
  </si>
  <si>
    <t>09212 Michael Ville</t>
  </si>
  <si>
    <t>West Jasonmouth, MT 64635</t>
  </si>
  <si>
    <t>615 Taylor Lock Apt. 089</t>
  </si>
  <si>
    <t>Jamestown, AR 78108</t>
  </si>
  <si>
    <t>50977 Henry Ports</t>
  </si>
  <si>
    <t>Kathleenhaven, NJ 62804</t>
  </si>
  <si>
    <t>63241 Daniel Falls</t>
  </si>
  <si>
    <t>Robertborough, IA 78875</t>
  </si>
  <si>
    <t>414 Edward Ridge</t>
  </si>
  <si>
    <t>New Ian, WI 45007</t>
  </si>
  <si>
    <t>36970 Christopher Junction Apt. 885</t>
  </si>
  <si>
    <t>West Angela, KS 97556</t>
  </si>
  <si>
    <t>722 John Skyway Suite 029</t>
  </si>
  <si>
    <t>Anthonyburgh, KS 46707</t>
  </si>
  <si>
    <t>04618 Michelle Lakes Suite 693</t>
  </si>
  <si>
    <t>Lake Jennifer, RI 58537</t>
  </si>
  <si>
    <t>02238 Madison Station</t>
  </si>
  <si>
    <t>North Jasonfort, VA 86396</t>
  </si>
  <si>
    <t>0540 Albert Isle Apt. 634</t>
  </si>
  <si>
    <t>West Christianhaven, WA 05332</t>
  </si>
  <si>
    <t>28017 Raymond Keys</t>
  </si>
  <si>
    <t>East Sheila, HI 60488</t>
  </si>
  <si>
    <t>23200 Davis Crossroad</t>
  </si>
  <si>
    <t>North Rachelfort, KY 34930</t>
  </si>
  <si>
    <t>9911 Luke Coves Apt. 664</t>
  </si>
  <si>
    <t>South Patrick, NV 68557</t>
  </si>
  <si>
    <t>055 Gardner Union Suite 719</t>
  </si>
  <si>
    <t>North Nicole, MN 78772</t>
  </si>
  <si>
    <t>113 Joshua Mall Apt. 238</t>
  </si>
  <si>
    <t>Cohenborough, WV 43752</t>
  </si>
  <si>
    <t>486 Carrie Mission</t>
  </si>
  <si>
    <t>North Dan, VA 73719</t>
  </si>
  <si>
    <t>9154 David Plaza</t>
  </si>
  <si>
    <t>West Jamestown, SD 95505</t>
  </si>
  <si>
    <t>89475 Jill Station Apt. 103</t>
  </si>
  <si>
    <t>Kellychester, DE 62428</t>
  </si>
  <si>
    <t>65542 Bryan Drive Suite 615</t>
  </si>
  <si>
    <t>Cameronmouth, RI 60452</t>
  </si>
  <si>
    <t>329 Wilson Meadow Suite 825</t>
  </si>
  <si>
    <t>Lake Betty, WA 38548</t>
  </si>
  <si>
    <t>7657 Rogers Tunnel</t>
  </si>
  <si>
    <t>Carrfort, MO 35206</t>
  </si>
  <si>
    <t>43412 Alexander Lights Apt. 868</t>
  </si>
  <si>
    <t>Bennettburgh, DC 77983</t>
  </si>
  <si>
    <t>USCGC Horton</t>
  </si>
  <si>
    <t>FPO AP 92621</t>
  </si>
  <si>
    <t>1413 James Path Suite 857</t>
  </si>
  <si>
    <t>Rachelview, AL 54862</t>
  </si>
  <si>
    <t>Unit 4108 Box 8108</t>
  </si>
  <si>
    <t>DPO AP 93018</t>
  </si>
  <si>
    <t>91500 Keith Mountains Apt. 426</t>
  </si>
  <si>
    <t>Christophertown, DE 35652</t>
  </si>
  <si>
    <t>034 Edwards Center</t>
  </si>
  <si>
    <t>Lake Michaeltown, NC 63681</t>
  </si>
  <si>
    <t>PSC 1919, Box 3452</t>
  </si>
  <si>
    <t>APO AE 81429</t>
  </si>
  <si>
    <t>120 Jesse Mill Suite 300</t>
  </si>
  <si>
    <t>Lake Andrew, RI 82651</t>
  </si>
  <si>
    <t>22135 Bradley Shoals Apt. 563</t>
  </si>
  <si>
    <t>North Dawn, MN 06990</t>
  </si>
  <si>
    <t>43907 David Harbor</t>
  </si>
  <si>
    <t>Patrickmouth, KS 52518</t>
  </si>
  <si>
    <t>2415 Whitney Stravenue Apt. 660</t>
  </si>
  <si>
    <t>West Laurenville, OH 90040</t>
  </si>
  <si>
    <t>83369 Felicia Alley Suite 711</t>
  </si>
  <si>
    <t>West Carla, MS 92003</t>
  </si>
  <si>
    <t>539 Jones Ferry</t>
  </si>
  <si>
    <t>Wuview, PA 17056</t>
  </si>
  <si>
    <t>218 Stephen Ferry Apt. 419</t>
  </si>
  <si>
    <t>Rodriguezview, AZ 30286</t>
  </si>
  <si>
    <t>Unit 1336 Box 0588</t>
  </si>
  <si>
    <t>DPO AP 79135</t>
  </si>
  <si>
    <t>9573 Perez Camp Apt. 368</t>
  </si>
  <si>
    <t>Port Ericamouth, NH 22383</t>
  </si>
  <si>
    <t>2939 Quinn Flats Suite 487</t>
  </si>
  <si>
    <t>North Debbieside, AZ 27784</t>
  </si>
  <si>
    <t>4617 Johnston Pines</t>
  </si>
  <si>
    <t>East Harrymouth, TX 14396</t>
  </si>
  <si>
    <t>871 Allen Hills</t>
  </si>
  <si>
    <t>South Scott, FL 48650</t>
  </si>
  <si>
    <t>04638 Simon Trail Apt. 443</t>
  </si>
  <si>
    <t>Port Richard, TX 79793</t>
  </si>
  <si>
    <t>55884 West Street</t>
  </si>
  <si>
    <t>South Richardberg, MT 72556</t>
  </si>
  <si>
    <t>342 Hayes Forks Suite 003</t>
  </si>
  <si>
    <t>East Megan, NV 16352</t>
  </si>
  <si>
    <t>195 Morgan Stream</t>
  </si>
  <si>
    <t>South Davidshire, AZ 20105</t>
  </si>
  <si>
    <t>4217 Castro Viaduct</t>
  </si>
  <si>
    <t>Nicholasstad, TX 70764</t>
  </si>
  <si>
    <t>79753 Fletcher Course Apt. 537</t>
  </si>
  <si>
    <t>East Ryanstad, AZ 56242</t>
  </si>
  <si>
    <t>53326 Johnson Ville</t>
  </si>
  <si>
    <t>Lake Vincentbury, IA 69219</t>
  </si>
  <si>
    <t>20049 Hill Manors</t>
  </si>
  <si>
    <t>West Johnside, HI 70348</t>
  </si>
  <si>
    <t>711 Richardson Neck</t>
  </si>
  <si>
    <t>New Elizabeth, GA 56853</t>
  </si>
  <si>
    <t>425 Rivera Isle</t>
  </si>
  <si>
    <t>Castillofort, MN 50614</t>
  </si>
  <si>
    <t>61856 Horn Divide Suite 117</t>
  </si>
  <si>
    <t>East Daniel, DE 54731</t>
  </si>
  <si>
    <t>3313 Douglas Rue</t>
  </si>
  <si>
    <t>South Nicole, OR 37096</t>
  </si>
  <si>
    <t>89210 Johnson Centers Suite 090</t>
  </si>
  <si>
    <t>North Patrickside, DE 39056</t>
  </si>
  <si>
    <t>46369 Kevin Isle</t>
  </si>
  <si>
    <t>Guerraburgh, AR 90374</t>
  </si>
  <si>
    <t>4134 Dixon Motorway</t>
  </si>
  <si>
    <t>Port Karenfurt, IA 40464</t>
  </si>
  <si>
    <t>854 Wayne Mews</t>
  </si>
  <si>
    <t>Powersmouth, NV 24838</t>
  </si>
  <si>
    <t>918 Lyons Spurs</t>
  </si>
  <si>
    <t>Troyhaven, TX 55791</t>
  </si>
  <si>
    <t>57213 Moreno Forks Suite 396</t>
  </si>
  <si>
    <t>Martinview, MS 21468</t>
  </si>
  <si>
    <t>96199 Sara Point Apt. 486</t>
  </si>
  <si>
    <t>Williamsside, SD 17868</t>
  </si>
  <si>
    <t>63444 Kidd Centers</t>
  </si>
  <si>
    <t>Turnerborough, KS 33436</t>
  </si>
  <si>
    <t>7560 Clark Summit Suite 973</t>
  </si>
  <si>
    <t>North Sandyborough, ND 05692</t>
  </si>
  <si>
    <t>20395 Bailey Mission</t>
  </si>
  <si>
    <t>Port Deborahton, DE 27204</t>
  </si>
  <si>
    <t>PSC 0470, Box 4763</t>
  </si>
  <si>
    <t>APO AE 86207</t>
  </si>
  <si>
    <t>11782 Kenneth Stream</t>
  </si>
  <si>
    <t>Camposshire, AZ 71796</t>
  </si>
  <si>
    <t>47855 Daniel Squares</t>
  </si>
  <si>
    <t>South Shannonfort, WI 23485</t>
  </si>
  <si>
    <t>7218 Booker Pine Apt. 715</t>
  </si>
  <si>
    <t>Geraldport, MD 24367</t>
  </si>
  <si>
    <t>49738 Patrick Course</t>
  </si>
  <si>
    <t>Kimburgh, OK 72577</t>
  </si>
  <si>
    <t>09829 Angel Bridge Apt. 397</t>
  </si>
  <si>
    <t>Joshuafurt, GA 08191</t>
  </si>
  <si>
    <t>638 Eric Shoals Apt. 760</t>
  </si>
  <si>
    <t>North Misty, ME 22695</t>
  </si>
  <si>
    <t>2732 Obrien Rapid</t>
  </si>
  <si>
    <t>Jesseshire, MI 44402</t>
  </si>
  <si>
    <t>Unit 5669 Box 4568</t>
  </si>
  <si>
    <t>DPO AE 18529</t>
  </si>
  <si>
    <t>2258 William Estates Suite 147</t>
  </si>
  <si>
    <t>West Meredithstad, AL 67766</t>
  </si>
  <si>
    <t>79578 Thomas Landing</t>
  </si>
  <si>
    <t>Wrighttown, SC 24586</t>
  </si>
  <si>
    <t>217 Williams River</t>
  </si>
  <si>
    <t>Jeremyport, LA 75689</t>
  </si>
  <si>
    <t>308 Bruce Way Apt. 912</t>
  </si>
  <si>
    <t>New Josephfurt, TX 27345</t>
  </si>
  <si>
    <t>747 Petty Unions</t>
  </si>
  <si>
    <t>Ryanchester, OH 89708</t>
  </si>
  <si>
    <t>51499 Michael Manor</t>
  </si>
  <si>
    <t>Barkerport, NE 03864</t>
  </si>
  <si>
    <t>89379 Snyder View Apt. 691</t>
  </si>
  <si>
    <t>Lake Melissa, OR 39362</t>
  </si>
  <si>
    <t>8240 Campbell Corners</t>
  </si>
  <si>
    <t>Fosterstad, DC 30274</t>
  </si>
  <si>
    <t>641 Keith Curve</t>
  </si>
  <si>
    <t>Hollandside, RI 34219</t>
  </si>
  <si>
    <t>481 Michelle Mall Apt. 828</t>
  </si>
  <si>
    <t>Annaton, WV 22201</t>
  </si>
  <si>
    <t>10371 Angela Branch</t>
  </si>
  <si>
    <t>Barryside, ND 01246</t>
  </si>
  <si>
    <t>51992 Brian Isle Apt. 652</t>
  </si>
  <si>
    <t>Lake Crystalfurt, NH 51561</t>
  </si>
  <si>
    <t>12290 Holder Park Apt. 801</t>
  </si>
  <si>
    <t>East Markberg, NJ 50996</t>
  </si>
  <si>
    <t>9729 Larry Mews</t>
  </si>
  <si>
    <t>New Carol, MN 97451</t>
  </si>
  <si>
    <t>53783 Meyer Mall Suite 815</t>
  </si>
  <si>
    <t>New Jessicafurt, FL 30934</t>
  </si>
  <si>
    <t>3807 Denise Plain</t>
  </si>
  <si>
    <t>Juanburgh, AR 39600</t>
  </si>
  <si>
    <t>4008 Paula Drive</t>
  </si>
  <si>
    <t>Elizabethbury, LA 79809</t>
  </si>
  <si>
    <t>9973 Michael Club</t>
  </si>
  <si>
    <t>Nicholasfurt, NY 26917</t>
  </si>
  <si>
    <t>2403 Leonard Fork Suite 279</t>
  </si>
  <si>
    <t>Larsenbury, OH 86389</t>
  </si>
  <si>
    <t>1746 Thomas Brooks Apt. 256</t>
  </si>
  <si>
    <t>Lake Meganhaven, MT 93703</t>
  </si>
  <si>
    <t>3620 Kenneth Station Suite 185</t>
  </si>
  <si>
    <t>East Stephenville, CT 84278</t>
  </si>
  <si>
    <t>8996 Thomas Island</t>
  </si>
  <si>
    <t>Samuelville, AR 47729</t>
  </si>
  <si>
    <t>44366 Kristina Brooks</t>
  </si>
  <si>
    <t>Sparksborough, CA 21564</t>
  </si>
  <si>
    <t>141 Christian Cape Suite 775</t>
  </si>
  <si>
    <t>Timothychester, OR 08454</t>
  </si>
  <si>
    <t>5593 Jo Summit</t>
  </si>
  <si>
    <t>Monicaberg, OR 72915</t>
  </si>
  <si>
    <t>260 Katelyn Keys Suite 268</t>
  </si>
  <si>
    <t>Gonzaleztown, CT 65129</t>
  </si>
  <si>
    <t>48366 Thomas Flat Apt. 569</t>
  </si>
  <si>
    <t>Russelltown, MI 13988</t>
  </si>
  <si>
    <t>PSC 3963, Box 8823</t>
  </si>
  <si>
    <t>APO AE 08227</t>
  </si>
  <si>
    <t>60898 Alvarado Lodge</t>
  </si>
  <si>
    <t>Elizabethview, MI 98568</t>
  </si>
  <si>
    <t>109 Black Courts</t>
  </si>
  <si>
    <t>North Jennifer, FL 18543</t>
  </si>
  <si>
    <t>25337 Mathis Avenue</t>
  </si>
  <si>
    <t>New Shelley, OR 46404</t>
  </si>
  <si>
    <t>39596 Allen Square Suite 299</t>
  </si>
  <si>
    <t>East Yvonnechester, AL 06412</t>
  </si>
  <si>
    <t>0858 Janet Turnpike</t>
  </si>
  <si>
    <t>Josephborough, NH 17090</t>
  </si>
  <si>
    <t>9925 Richard Way</t>
  </si>
  <si>
    <t>East Tiffanyside, SD 57929</t>
  </si>
  <si>
    <t>092 Julie Station Suite 138</t>
  </si>
  <si>
    <t>North Crystalmouth, VA 98787</t>
  </si>
  <si>
    <t>7996 Frazier Stravenue Suite 457</t>
  </si>
  <si>
    <t>South Amandafurt, OR 31796</t>
  </si>
  <si>
    <t>554 Pearson Neck</t>
  </si>
  <si>
    <t>North Jamesfort, WI 77556</t>
  </si>
  <si>
    <t>22742 Martin Plaza Apt. 818</t>
  </si>
  <si>
    <t>Lucasborough, LA 24156</t>
  </si>
  <si>
    <t>383 Leslie Walks Apt. 593</t>
  </si>
  <si>
    <t>Bensonburgh, CT 18966</t>
  </si>
  <si>
    <t>51707 Megan Inlet Suite 103</t>
  </si>
  <si>
    <t>Samanthahaven, UT 03730</t>
  </si>
  <si>
    <t>USCGC Gomez</t>
  </si>
  <si>
    <t>FPO AA 08538</t>
  </si>
  <si>
    <t>880 Katelyn Keys</t>
  </si>
  <si>
    <t>Evanston, VA 55366</t>
  </si>
  <si>
    <t>3349 Nelson Burg</t>
  </si>
  <si>
    <t>Carlsonborough, OK 23617</t>
  </si>
  <si>
    <t>036 Cobb Trail Suite 015</t>
  </si>
  <si>
    <t>Davidberg, MT 98423</t>
  </si>
  <si>
    <t>10384 Wolfe Wall</t>
  </si>
  <si>
    <t>Lake Coreyberg, WY 07466</t>
  </si>
  <si>
    <t>6357 Justin Greens Apt. 129</t>
  </si>
  <si>
    <t>Garzaview, KS 97777</t>
  </si>
  <si>
    <t>347 Carter Manor Apt. 712</t>
  </si>
  <si>
    <t>Wallaceborough, VT 38310</t>
  </si>
  <si>
    <t>61643 Valenzuela Hills</t>
  </si>
  <si>
    <t>Harveystad, VT 64552</t>
  </si>
  <si>
    <t>USNV Becker</t>
  </si>
  <si>
    <t>FPO AE 27041</t>
  </si>
  <si>
    <t>89159 Cooke Crossing</t>
  </si>
  <si>
    <t>Hansenfurt, LA 90166</t>
  </si>
  <si>
    <t>1181 Erin Lock Apt. 158</t>
  </si>
  <si>
    <t>East Jessicahaven, NY 34546</t>
  </si>
  <si>
    <t>40807 Smith Grove Apt. 844</t>
  </si>
  <si>
    <t>Port David, RI 43939</t>
  </si>
  <si>
    <t>407 Clay Union</t>
  </si>
  <si>
    <t>Sarahview, HI 40847</t>
  </si>
  <si>
    <t>748 Christopher Shore Suite 313</t>
  </si>
  <si>
    <t>Nguyentown, ID 41438</t>
  </si>
  <si>
    <t>2249 Colleen Club Suite 409</t>
  </si>
  <si>
    <t>Jonesfurt, IN 98527</t>
  </si>
  <si>
    <t>591 Cochran Junction Apt. 028</t>
  </si>
  <si>
    <t>Eatonfort, CA 03095</t>
  </si>
  <si>
    <t>USNS Ferguson</t>
  </si>
  <si>
    <t>FPO AP 70127</t>
  </si>
  <si>
    <t>32352 Ross Fork</t>
  </si>
  <si>
    <t>North Kelly, DC 73974</t>
  </si>
  <si>
    <t>490 Johnson Curve</t>
  </si>
  <si>
    <t>South Kelli, TN 44348</t>
  </si>
  <si>
    <t>32268 Jackson Fall Suite 794</t>
  </si>
  <si>
    <t>Amyview, VA 94139</t>
  </si>
  <si>
    <t>4587 Cunningham Freeway Suite 478</t>
  </si>
  <si>
    <t>Charlesburgh, MT 98002</t>
  </si>
  <si>
    <t>75977 Wilkerson Isle</t>
  </si>
  <si>
    <t>East Caitlin, MN 90009</t>
  </si>
  <si>
    <t>274 Ryan Villages</t>
  </si>
  <si>
    <t>Bennettfort, MA 90048</t>
  </si>
  <si>
    <t>385 Carpenter Extension Suite 033</t>
  </si>
  <si>
    <t>North Michaelatown, MN 99617</t>
  </si>
  <si>
    <t>144 Ryan Canyon</t>
  </si>
  <si>
    <t>North Christinaside, CA 15460</t>
  </si>
  <si>
    <t>9442 Justin Villages Suite 412</t>
  </si>
  <si>
    <t>Port Suzannetown, WV 93178</t>
  </si>
  <si>
    <t>51116 Ann Manors</t>
  </si>
  <si>
    <t>Hilltown, MS 41589</t>
  </si>
  <si>
    <t>3974 Scott Radial</t>
  </si>
  <si>
    <t>East Patriciaborough, LA 29090</t>
  </si>
  <si>
    <t>1125 Pratt Trafficway</t>
  </si>
  <si>
    <t>Kellyland, MT 55346</t>
  </si>
  <si>
    <t>3080 Curtis Mall</t>
  </si>
  <si>
    <t>Port Danielstad, HI 92369</t>
  </si>
  <si>
    <t>3169 Wells Forks Suite 196</t>
  </si>
  <si>
    <t>Feliciaville, OR 71686</t>
  </si>
  <si>
    <t>405 Barbara Court Suite 712</t>
  </si>
  <si>
    <t>Loganside, IA 40835</t>
  </si>
  <si>
    <t>Unit 0764 Box 6845</t>
  </si>
  <si>
    <t>DPO AA 90604</t>
  </si>
  <si>
    <t>678 Evans Fall</t>
  </si>
  <si>
    <t>Richardton, HI 49478</t>
  </si>
  <si>
    <t>21384 Fernandez Road</t>
  </si>
  <si>
    <t>Lake Tommyburgh, CA 14432</t>
  </si>
  <si>
    <t>Unit 3493 Box 9166</t>
  </si>
  <si>
    <t>DPO AP 56172</t>
  </si>
  <si>
    <t>92633 Conrad Bypass</t>
  </si>
  <si>
    <t>West Joseph, NM 21504</t>
  </si>
  <si>
    <t>5663 Benjamin Highway Suite 402</t>
  </si>
  <si>
    <t>Lake John, UT 33442</t>
  </si>
  <si>
    <t>13568 Keith Estates</t>
  </si>
  <si>
    <t>Anthonybury, AL 14890</t>
  </si>
  <si>
    <t>8019 Lee Brook</t>
  </si>
  <si>
    <t>Lake Sean, NH 44007</t>
  </si>
  <si>
    <t>58135 Fields Points</t>
  </si>
  <si>
    <t>Lake Cindy, NV 87800</t>
  </si>
  <si>
    <t>1824 Diane Alley</t>
  </si>
  <si>
    <t>Bonillaland, IA 62022</t>
  </si>
  <si>
    <t>05874 Lisa Village</t>
  </si>
  <si>
    <t>Joelbury, FL 09865</t>
  </si>
  <si>
    <t>28961 Calhoun Villages</t>
  </si>
  <si>
    <t>Port Brianfurt, WV 42202</t>
  </si>
  <si>
    <t>72171 Farley Via Suite 769</t>
  </si>
  <si>
    <t>Johnsonhaven, NC 80248</t>
  </si>
  <si>
    <t>Unit 0446 Box 2509</t>
  </si>
  <si>
    <t>DPO AP 01001</t>
  </si>
  <si>
    <t>99718 Lucas Ramp</t>
  </si>
  <si>
    <t>New Lindseyville, WI 28810</t>
  </si>
  <si>
    <t>90588 William Inlet Apt. 852</t>
  </si>
  <si>
    <t>Port Richardfurt, MO 37449</t>
  </si>
  <si>
    <t>1330 Haynes Village Suite 013</t>
  </si>
  <si>
    <t>North Caitlin, AZ 82136</t>
  </si>
  <si>
    <t>60164 Johnson Ferry</t>
  </si>
  <si>
    <t>Gloverborough, NM 67415</t>
  </si>
  <si>
    <t>152 Wilson Trafficway Apt. 163</t>
  </si>
  <si>
    <t>Perryland, UT 63968</t>
  </si>
  <si>
    <t>0032 John Knoll Apt. 286</t>
  </si>
  <si>
    <t>Jamesburgh, AR 01308</t>
  </si>
  <si>
    <t>4430 Henderson Canyon</t>
  </si>
  <si>
    <t>South Aprilberg, AK 22537</t>
  </si>
  <si>
    <t>58821 Cody Trail</t>
  </si>
  <si>
    <t>Bakerbury, MO 04884</t>
  </si>
  <si>
    <t>98927 Rivera Mall</t>
  </si>
  <si>
    <t>South David, IN 49799</t>
  </si>
  <si>
    <t>23923 Mcgee Tunnel Suite 789</t>
  </si>
  <si>
    <t>Port Billy, MD 20978</t>
  </si>
  <si>
    <t>289 Fleming Grove Apt. 529</t>
  </si>
  <si>
    <t>Jameston, NH 82591</t>
  </si>
  <si>
    <t>63778 Lopez Ford</t>
  </si>
  <si>
    <t>Tranbury, NJ 02465</t>
  </si>
  <si>
    <t>04974 Lee Squares Suite 384</t>
  </si>
  <si>
    <t>Robinsonfurt, ME 10117</t>
  </si>
  <si>
    <t>32748 Morgan Parks Suite 475</t>
  </si>
  <si>
    <t>East Robert, MT 91295</t>
  </si>
  <si>
    <t>554 Jackson Valley Apt. 045</t>
  </si>
  <si>
    <t>Sarahtown, PA 99468</t>
  </si>
  <si>
    <t>Unit 0154 Box 4934</t>
  </si>
  <si>
    <t>DPO AE 74555</t>
  </si>
  <si>
    <t>PSC 1854, Box 2442</t>
  </si>
  <si>
    <t>APO AA 88547</t>
  </si>
  <si>
    <t>853 Cook Springs Apt. 721</t>
  </si>
  <si>
    <t>Davidmouth, TN 04010</t>
  </si>
  <si>
    <t>669 Evan Corner Apt. 059</t>
  </si>
  <si>
    <t>Jasonchester, NJ 01962</t>
  </si>
  <si>
    <t>04417 Barnes Hollow Suite 647</t>
  </si>
  <si>
    <t>West Danielle, AK 42667</t>
  </si>
  <si>
    <t>Unit 3582 Box 3404</t>
  </si>
  <si>
    <t>DPO AE 48526</t>
  </si>
  <si>
    <t>USCGC Wade</t>
  </si>
  <si>
    <t>FPO AA 10329</t>
  </si>
  <si>
    <t>1219 Matthew Drive Apt. 740</t>
  </si>
  <si>
    <t>East Jillfort, GA 00993</t>
  </si>
  <si>
    <t>USS Stark</t>
  </si>
  <si>
    <t>FPO AE 80326</t>
  </si>
  <si>
    <t>3332 Wagner Hill</t>
  </si>
  <si>
    <t>New Kenneth, AL 54430</t>
  </si>
  <si>
    <t>1010 John Ranch</t>
  </si>
  <si>
    <t>New Karenstad, WA 84915</t>
  </si>
  <si>
    <t>PSC 1613, Box 9870</t>
  </si>
  <si>
    <t>APO AP 06376</t>
  </si>
  <si>
    <t>781 Martinez Shoals Apt. 112</t>
  </si>
  <si>
    <t>New Heather, AZ 19445</t>
  </si>
  <si>
    <t>963 Thomas Union</t>
  </si>
  <si>
    <t>Thomasville, NY 05363</t>
  </si>
  <si>
    <t>74886 Rebecca Cliff</t>
  </si>
  <si>
    <t>South John, FL 32131</t>
  </si>
  <si>
    <t>808 Amanda Wall</t>
  </si>
  <si>
    <t>Anthonychester, AL 64813</t>
  </si>
  <si>
    <t>499 Cole Ville Suite 734</t>
  </si>
  <si>
    <t>Timothytown, MN 09576</t>
  </si>
  <si>
    <t>34232 John Ports Suite 883</t>
  </si>
  <si>
    <t>Lake Dianefort, VA 43116</t>
  </si>
  <si>
    <t>002 Todd Valley Suite 230</t>
  </si>
  <si>
    <t>Cuevasfort, CA 46529</t>
  </si>
  <si>
    <t>34466 Shawn Falls</t>
  </si>
  <si>
    <t>North Elizabeth, IN 30752</t>
  </si>
  <si>
    <t>Unit 7317 Box 8592</t>
  </si>
  <si>
    <t>DPO AP 37528</t>
  </si>
  <si>
    <t>7282 Mendez Roads Apt. 074</t>
  </si>
  <si>
    <t>New Samanthaberg, MA 49695</t>
  </si>
  <si>
    <t>20693 Anna Island Suite 340</t>
  </si>
  <si>
    <t>Lake Catherine, OK 67133</t>
  </si>
  <si>
    <t>531 Moore Walks</t>
  </si>
  <si>
    <t>East Calvin, AL 04071</t>
  </si>
  <si>
    <t>000 Hodge Orchard Apt. 118</t>
  </si>
  <si>
    <t>Morrismouth, TX 29401</t>
  </si>
  <si>
    <t>10704 Mark Union</t>
  </si>
  <si>
    <t>Travisport, TN 23413</t>
  </si>
  <si>
    <t>9064 Baker Port Suite 932</t>
  </si>
  <si>
    <t>South Karen, WI 98672</t>
  </si>
  <si>
    <t>160 James Rapid Suite 160</t>
  </si>
  <si>
    <t>Sanchezstad, WV 70390</t>
  </si>
  <si>
    <t>USNS Branch</t>
  </si>
  <si>
    <t>FPO AP 84276</t>
  </si>
  <si>
    <t>196 Rogers Lodge Apt. 837</t>
  </si>
  <si>
    <t>Luisburgh, OR 07608</t>
  </si>
  <si>
    <t>732 Roberto Parkway Apt. 621</t>
  </si>
  <si>
    <t>Port Susan, CT 57869</t>
  </si>
  <si>
    <t>51667 Sandra Passage Suite 385</t>
  </si>
  <si>
    <t>Danielhaven, WA 56794</t>
  </si>
  <si>
    <t>2369 Lucas Tunnel</t>
  </si>
  <si>
    <t>Charlottetown, MO 99715</t>
  </si>
  <si>
    <t>USS Lawson</t>
  </si>
  <si>
    <t>FPO AP 01711</t>
  </si>
  <si>
    <t>762 Edwards Road</t>
  </si>
  <si>
    <t>Ericaview, NC 00763</t>
  </si>
  <si>
    <t>6053 Karen Brooks</t>
  </si>
  <si>
    <t>Margaretview, IL 25819</t>
  </si>
  <si>
    <t>415 Joseph Vista</t>
  </si>
  <si>
    <t>Brentton, TN 35641</t>
  </si>
  <si>
    <t>259 Payne Meadows</t>
  </si>
  <si>
    <t>Priceside, PA 71249</t>
  </si>
  <si>
    <t>222 James Forks Suite 154</t>
  </si>
  <si>
    <t>Sandersshire, AK 35622</t>
  </si>
  <si>
    <t>760 Kathryn Groves</t>
  </si>
  <si>
    <t>Fosterborough, CT 05538</t>
  </si>
  <si>
    <t>67790 Jack Streets Apt. 059</t>
  </si>
  <si>
    <t>East Richardtown, CA 59220</t>
  </si>
  <si>
    <t>861 Morgan Shore</t>
  </si>
  <si>
    <t>Swansonport, MD 23225</t>
  </si>
  <si>
    <t>932 Blankenship Turnpike Suite 120</t>
  </si>
  <si>
    <t>South Andreaberg, MO 83852</t>
  </si>
  <si>
    <t>1561 Johnson Estates Apt. 190</t>
  </si>
  <si>
    <t>Gonzalezburgh, MO 80621</t>
  </si>
  <si>
    <t>22078 Anderson Park</t>
  </si>
  <si>
    <t>Lake Gloriafurt, DE 93760</t>
  </si>
  <si>
    <t>60943 Jonathan Villages Suite 217</t>
  </si>
  <si>
    <t>Thomasview, NE 59426</t>
  </si>
  <si>
    <t>2046 James Wells</t>
  </si>
  <si>
    <t>Alanbury, TN 33860</t>
  </si>
  <si>
    <t>584 White Bypass</t>
  </si>
  <si>
    <t>South Sharon, NV 67334</t>
  </si>
  <si>
    <t>0667 Gonzalez Turnpike</t>
  </si>
  <si>
    <t>Smithmouth, CT 89612</t>
  </si>
  <si>
    <t>773 Jason Prairie</t>
  </si>
  <si>
    <t>South Kirkfurt, TN 41296</t>
  </si>
  <si>
    <t>0547 Sloan Isle</t>
  </si>
  <si>
    <t>Luiston, IL 55540</t>
  </si>
  <si>
    <t>5846 Buck Rapid</t>
  </si>
  <si>
    <t>New Ianberg, SD 18090</t>
  </si>
  <si>
    <t>38280 Emily Summit</t>
  </si>
  <si>
    <t>Port Jenniferfurt, MT 89021</t>
  </si>
  <si>
    <t>810 Wallace Route Suite 535</t>
  </si>
  <si>
    <t>West Mathew, MO 21317</t>
  </si>
  <si>
    <t>640 Susan Rapid</t>
  </si>
  <si>
    <t>North Jamesberg, KS 92953</t>
  </si>
  <si>
    <t>5617 Jessica Stravenue Suite 619</t>
  </si>
  <si>
    <t>Jamieland, WY 56407</t>
  </si>
  <si>
    <t>6667 Woods Meadows</t>
  </si>
  <si>
    <t>Fitzpatrickmouth, AR 06712</t>
  </si>
  <si>
    <t>11241 Ramirez Garden</t>
  </si>
  <si>
    <t>South Oscar, MT 53483</t>
  </si>
  <si>
    <t>1783 Brittany Ferry Suite 890</t>
  </si>
  <si>
    <t>Johnsonshire, LA 03124</t>
  </si>
  <si>
    <t>007 Riley Trafficway</t>
  </si>
  <si>
    <t>Christopherhaven, VT 33774</t>
  </si>
  <si>
    <t>315 Mullen Walks</t>
  </si>
  <si>
    <t>Lake Jimmy, VT 21362</t>
  </si>
  <si>
    <t>PSC 0524, Box 8385</t>
  </si>
  <si>
    <t>APO AP 00626</t>
  </si>
  <si>
    <t>03699 Adams Corner</t>
  </si>
  <si>
    <t>East Anthonystad, OH 82200</t>
  </si>
  <si>
    <t>85899 Roberts Walks Apt. 458</t>
  </si>
  <si>
    <t>West Kennethview, NY 43463</t>
  </si>
  <si>
    <t>5224 Brandon Centers</t>
  </si>
  <si>
    <t>South Charles, AL 44883</t>
  </si>
  <si>
    <t>4401 Nichole Divide</t>
  </si>
  <si>
    <t>South Christine, WY 66315</t>
  </si>
  <si>
    <t>9152 Brian Mission Suite 394</t>
  </si>
  <si>
    <t>Port Elizabethtown, TX 86479</t>
  </si>
  <si>
    <t>USNS Peterson</t>
  </si>
  <si>
    <t>FPO AE 16850</t>
  </si>
  <si>
    <t>1650 Darin Station Apt. 889</t>
  </si>
  <si>
    <t>Davidview, OK 73159</t>
  </si>
  <si>
    <t>49476 Kelly Lake</t>
  </si>
  <si>
    <t>East Markburgh, SD 34737</t>
  </si>
  <si>
    <t>39573 Moreno Tunnel</t>
  </si>
  <si>
    <t>New Veronicaberg, CA 83274</t>
  </si>
  <si>
    <t>15416 Reilly Divide</t>
  </si>
  <si>
    <t>Brianmouth, DC 26802</t>
  </si>
  <si>
    <t>7147 Farmer Spring Apt. 526</t>
  </si>
  <si>
    <t>North Matthew, ME 83241</t>
  </si>
  <si>
    <t>097 Hernandez Ville Apt. 564</t>
  </si>
  <si>
    <t>Lake Timothystad, IN 18870</t>
  </si>
  <si>
    <t>210 Stone Row Suite 614</t>
  </si>
  <si>
    <t>North Tina, WA 87721</t>
  </si>
  <si>
    <t>712 Cook Fall Apt. 704</t>
  </si>
  <si>
    <t>East William, MS 01254</t>
  </si>
  <si>
    <t>3298 Gray Vista Suite 832</t>
  </si>
  <si>
    <t>Port Zacharymouth, FL 13927</t>
  </si>
  <si>
    <t>3206 Craig Drive</t>
  </si>
  <si>
    <t>New Angelamouth, KY 66899</t>
  </si>
  <si>
    <t>8771 Joseph Cliffs Suite 139</t>
  </si>
  <si>
    <t>South Theresafurt, SD 29847</t>
  </si>
  <si>
    <t>208 Kristin Summit Suite 528</t>
  </si>
  <si>
    <t>Wardbury, ME 06767</t>
  </si>
  <si>
    <t>22758 Mary Crossroad Apt. 306</t>
  </si>
  <si>
    <t>South Andreahaven, DC 74845</t>
  </si>
  <si>
    <t>7455 Flores Green Suite 470</t>
  </si>
  <si>
    <t>Robertberg, SC 47579</t>
  </si>
  <si>
    <t>5733 Thompson Keys Apt. 223</t>
  </si>
  <si>
    <t>Brittneyborough, WA 34069</t>
  </si>
  <si>
    <t>945 Dawn Prairie Apt. 152</t>
  </si>
  <si>
    <t>New Keithshire, TN 36485</t>
  </si>
  <si>
    <t>615 Kristen Wall Apt. 015</t>
  </si>
  <si>
    <t>Dylanside, UT 53859</t>
  </si>
  <si>
    <t>73140 Hernandez Forge Suite 449</t>
  </si>
  <si>
    <t>Port Brittanyfurt, MO 96580</t>
  </si>
  <si>
    <t>71829 Jaclyn Greens Suite 458</t>
  </si>
  <si>
    <t>West Michaelbury, NY 69897</t>
  </si>
  <si>
    <t>5913 Lauren Estate</t>
  </si>
  <si>
    <t>East Bobby, NE 14026</t>
  </si>
  <si>
    <t>21812 Lori Isle Apt. 400</t>
  </si>
  <si>
    <t>New Davidhaven, ME 02279</t>
  </si>
  <si>
    <t>PSC 3574, Box 5403</t>
  </si>
  <si>
    <t>APO AP 97891</t>
  </si>
  <si>
    <t>Unit 7855 Box 0597</t>
  </si>
  <si>
    <t>DPO AA 81926</t>
  </si>
  <si>
    <t>68809 Fowler Shores</t>
  </si>
  <si>
    <t>Dorisborough, VT 13912</t>
  </si>
  <si>
    <t>49174 Young Summit Apt. 403</t>
  </si>
  <si>
    <t>Parkerbury, GA 92878</t>
  </si>
  <si>
    <t>1797 Bryan Valley</t>
  </si>
  <si>
    <t>West Shirley, HI 89530</t>
  </si>
  <si>
    <t>473 Nicole Brooks Suite 788</t>
  </si>
  <si>
    <t>North Susanview, GA 26478</t>
  </si>
  <si>
    <t>9366 Anthony Manors Apt. 365</t>
  </si>
  <si>
    <t>Lake Alanmouth, WV 42265</t>
  </si>
  <si>
    <t>62338 Kim Haven</t>
  </si>
  <si>
    <t>South Vincent, OR 48423</t>
  </si>
  <si>
    <t>629 Ernest Center</t>
  </si>
  <si>
    <t>Eatonhaven, ME 77033</t>
  </si>
  <si>
    <t>8128 Christine Isle</t>
  </si>
  <si>
    <t>Jamesport, KY 97370</t>
  </si>
  <si>
    <t>PSC 4667, Box 0424</t>
  </si>
  <si>
    <t>APO AE 93222</t>
  </si>
  <si>
    <t>123 Benjamin Trail Suite 292</t>
  </si>
  <si>
    <t>Joeview, FL 96805</t>
  </si>
  <si>
    <t>PSC 2201, Box 9807</t>
  </si>
  <si>
    <t>APO AP 68622</t>
  </si>
  <si>
    <t>881 Crystal Forks</t>
  </si>
  <si>
    <t>Patriciaview, AZ 98463</t>
  </si>
  <si>
    <t>PSC 1636, Box 3315</t>
  </si>
  <si>
    <t>APO AA 68257</t>
  </si>
  <si>
    <t>904 Johnson Roads Apt. 463</t>
  </si>
  <si>
    <t>West Kenneth, VA 11935</t>
  </si>
  <si>
    <t>971 Lauren Heights</t>
  </si>
  <si>
    <t>Nicholasview, MA 58417</t>
  </si>
  <si>
    <t>463 Holloway Rapids Suite 535</t>
  </si>
  <si>
    <t>Scottport, TX 28130</t>
  </si>
  <si>
    <t>939 Tara Cliffs</t>
  </si>
  <si>
    <t>Amandaville, MN 78367</t>
  </si>
  <si>
    <t>30574 Fry Squares</t>
  </si>
  <si>
    <t>New John, WA 26841</t>
  </si>
  <si>
    <t>28055 Rose Port Suite 886</t>
  </si>
  <si>
    <t>Stevenburgh, IL 30307</t>
  </si>
  <si>
    <t>3695 Thomas Shoal</t>
  </si>
  <si>
    <t>Trujilloton, DE 79648</t>
  </si>
  <si>
    <t>7176 Powell Crossing Apt. 029</t>
  </si>
  <si>
    <t>New Jesusberg, HI 64865</t>
  </si>
  <si>
    <t>80071 Sonya Stream Apt. 352</t>
  </si>
  <si>
    <t>Bradside, MO 97940</t>
  </si>
  <si>
    <t>3334 Lin Crossing</t>
  </si>
  <si>
    <t>Port Paulview, WV 22987</t>
  </si>
  <si>
    <t>03459 Shannon Station Suite 619</t>
  </si>
  <si>
    <t>Anthonyborough, NM 18282</t>
  </si>
  <si>
    <t>9052 Sharon Mews Apt. 536</t>
  </si>
  <si>
    <t>Harrisonstad, VA 26920</t>
  </si>
  <si>
    <t>273 Hannah Overpass Suite 797</t>
  </si>
  <si>
    <t>South Lydialand, CT 56672</t>
  </si>
  <si>
    <t>25894 Katie Loop</t>
  </si>
  <si>
    <t>West Sarah, NJ 20431</t>
  </si>
  <si>
    <t>7828 Karen Lakes Apt. 664</t>
  </si>
  <si>
    <t>Port Robert, OK 39203</t>
  </si>
  <si>
    <t>480 Lisa Hills Apt. 534</t>
  </si>
  <si>
    <t>East Andrewberg, WV 96563</t>
  </si>
  <si>
    <t>0202 Jones Brook</t>
  </si>
  <si>
    <t>Hansonview, FL 81238</t>
  </si>
  <si>
    <t>5019 Nelson Tunnel</t>
  </si>
  <si>
    <t>Kendraport, GA 94027</t>
  </si>
  <si>
    <t>48061 Reilly Falls Apt. 472</t>
  </si>
  <si>
    <t>Hollystad, RI 94323</t>
  </si>
  <si>
    <t>1887 Lisa Island Apt. 669</t>
  </si>
  <si>
    <t>Lake Brittneyville, AK 85875</t>
  </si>
  <si>
    <t>PSC 9901, Box 8353</t>
  </si>
  <si>
    <t>APO AE 50846</t>
  </si>
  <si>
    <t>55380 Joseph Glen Apt. 581</t>
  </si>
  <si>
    <t>North Dalton, MA 79161</t>
  </si>
  <si>
    <t>PSC 4323, Box 4305</t>
  </si>
  <si>
    <t>APO AA 64481</t>
  </si>
  <si>
    <t>52114 Hamilton Mills</t>
  </si>
  <si>
    <t>Jessehaven, IA 64424</t>
  </si>
  <si>
    <t>277 Griffith Inlet</t>
  </si>
  <si>
    <t>Charlesside, NY 20787</t>
  </si>
  <si>
    <t>58741 Danielle Cliff Apt. 878</t>
  </si>
  <si>
    <t>Ashleeshire, NY 82417</t>
  </si>
  <si>
    <t>71413 Carpenter Square</t>
  </si>
  <si>
    <t>Lake Steven, AZ 50850</t>
  </si>
  <si>
    <t>811 Cole Brook</t>
  </si>
  <si>
    <t>South Vincentland, NH 12289</t>
  </si>
  <si>
    <t>49072 Gardner Circle</t>
  </si>
  <si>
    <t>Port George, VA 02182</t>
  </si>
  <si>
    <t>44378 Antonio Causeway Apt. 007</t>
  </si>
  <si>
    <t>Port Angelfort, DE 11632</t>
  </si>
  <si>
    <t>516 Warren Unions Apt. 535</t>
  </si>
  <si>
    <t>Michaelberg, MN 97298</t>
  </si>
  <si>
    <t>70750 Jill Points</t>
  </si>
  <si>
    <t>Port Sandra, OH 04021</t>
  </si>
  <si>
    <t>USS Sanchez</t>
  </si>
  <si>
    <t>FPO AE 50349</t>
  </si>
  <si>
    <t>1426 Hall Mall Suite 764</t>
  </si>
  <si>
    <t>Ritterchester, PA 23252</t>
  </si>
  <si>
    <t>2289 Chapman Alley Apt. 280</t>
  </si>
  <si>
    <t>Bautistashire, KS 50424</t>
  </si>
  <si>
    <t>25380 Murray Coves</t>
  </si>
  <si>
    <t>South John, HI 95953</t>
  </si>
  <si>
    <t>0532 Durham Mountain</t>
  </si>
  <si>
    <t>Lake John, ID 61662</t>
  </si>
  <si>
    <t>3520 Kyle Fords Suite 705</t>
  </si>
  <si>
    <t>North Bobtown, OK 95687</t>
  </si>
  <si>
    <t>427 Billy Plain Suite 545</t>
  </si>
  <si>
    <t>North Matthewville, NY 40540</t>
  </si>
  <si>
    <t>221 Blake Knolls</t>
  </si>
  <si>
    <t>Richardshaven, GA 38757</t>
  </si>
  <si>
    <t>80033 Thomas Run</t>
  </si>
  <si>
    <t>East Melissa, AZ 39574</t>
  </si>
  <si>
    <t>PSC 0411, Box 4421</t>
  </si>
  <si>
    <t>APO AE 40500</t>
  </si>
  <si>
    <t>886 Joanna Pass Apt. 468</t>
  </si>
  <si>
    <t>New Tonyachester, VT 15425</t>
  </si>
  <si>
    <t>695 Yates Place</t>
  </si>
  <si>
    <t>Jeremiahville, NC 48315</t>
  </si>
  <si>
    <t>8908 William Junction</t>
  </si>
  <si>
    <t>Grayview, UT 13120</t>
  </si>
  <si>
    <t>PSC 7590, Box 3723</t>
  </si>
  <si>
    <t>APO AA 26301</t>
  </si>
  <si>
    <t>6981 Lauren Forest</t>
  </si>
  <si>
    <t>Anthonyberg, MT 91465</t>
  </si>
  <si>
    <t>117 Castro Light Suite 295</t>
  </si>
  <si>
    <t>East Susanbury, AL 16783</t>
  </si>
  <si>
    <t>78003 Conner Dam</t>
  </si>
  <si>
    <t>Tylerchester, MA 30445</t>
  </si>
  <si>
    <t>105 Kevin Pine</t>
  </si>
  <si>
    <t>New Timothyville, NV 46404</t>
  </si>
  <si>
    <t>73742 Michelle Light Suite 064</t>
  </si>
  <si>
    <t>West Jeffreyville, MN 79570</t>
  </si>
  <si>
    <t>43667 Jordan Ways</t>
  </si>
  <si>
    <t>North Eric, NJ 04605</t>
  </si>
  <si>
    <t>5663 Brown Flats</t>
  </si>
  <si>
    <t>Port Kathyville, MD 76979</t>
  </si>
  <si>
    <t>3465 Jesse Rest</t>
  </si>
  <si>
    <t>Tylerton, OR 01162</t>
  </si>
  <si>
    <t>695 Cassidy Fall Apt. 251</t>
  </si>
  <si>
    <t>North Scottmouth, WA 52396</t>
  </si>
  <si>
    <t>38746 Rice Fields Suite 125</t>
  </si>
  <si>
    <t>Kevinfort, OK 70968</t>
  </si>
  <si>
    <t>21946 Zhang Burgs Apt. 551</t>
  </si>
  <si>
    <t>East David, MA 13626</t>
  </si>
  <si>
    <t>54725 Alicia Street</t>
  </si>
  <si>
    <t>Wrightberg, WA 66247</t>
  </si>
  <si>
    <t>08376 Emily Run</t>
  </si>
  <si>
    <t>Port Ashleemouth, SC 01007</t>
  </si>
  <si>
    <t>9234 Brenda Throughway</t>
  </si>
  <si>
    <t>Wangfort, DE 70862</t>
  </si>
  <si>
    <t>560 Brittany Garden Apt. 595</t>
  </si>
  <si>
    <t>Snyderton, NV 86186</t>
  </si>
  <si>
    <t>962 Watkins Mountains Suite 971</t>
  </si>
  <si>
    <t>Christineport, MI 62393</t>
  </si>
  <si>
    <t>12755 William Summit</t>
  </si>
  <si>
    <t>Mccoystad, OR 73370</t>
  </si>
  <si>
    <t>482 Casey Field</t>
  </si>
  <si>
    <t>Kathleenstad, WY 17537</t>
  </si>
  <si>
    <t>9978 Cunningham Curve Suite 994</t>
  </si>
  <si>
    <t>West Davidside, WY 36918</t>
  </si>
  <si>
    <t>485 Stephanie Keys Apt. 820</t>
  </si>
  <si>
    <t>Michelleville, OR 60967</t>
  </si>
  <si>
    <t>7259 Smith Highway</t>
  </si>
  <si>
    <t>New Amanda, CT 34082</t>
  </si>
  <si>
    <t>1077 Atkinson Turnpike Apt. 665</t>
  </si>
  <si>
    <t>Sheilafurt, RI 52971</t>
  </si>
  <si>
    <t>29766 Harry Station</t>
  </si>
  <si>
    <t>West Stephanie, NH 38014</t>
  </si>
  <si>
    <t>099 Young Springs Suite 837</t>
  </si>
  <si>
    <t>Port Jamieport, WY 57646</t>
  </si>
  <si>
    <t>Unit 5311 Box 9337</t>
  </si>
  <si>
    <t>DPO AA 57085</t>
  </si>
  <si>
    <t>835 Michael Fields Apt. 121</t>
  </si>
  <si>
    <t>Port John, HI 84671</t>
  </si>
  <si>
    <t>867 Luis Plains Apt. 499</t>
  </si>
  <si>
    <t>Williamton, NC 69882</t>
  </si>
  <si>
    <t>53040 Gomez Parkways Suite 498</t>
  </si>
  <si>
    <t>East Douglas, TX 21525</t>
  </si>
  <si>
    <t>64901 Alexis Plaza</t>
  </si>
  <si>
    <t>Brownland, HI 60514</t>
  </si>
  <si>
    <t>PSC 3573, Box 6376</t>
  </si>
  <si>
    <t>APO AP 52009</t>
  </si>
  <si>
    <t>26548 Melinda Ridges Suite 434</t>
  </si>
  <si>
    <t>Port Andrewport, MN 00766</t>
  </si>
  <si>
    <t>3039 Carla Inlet</t>
  </si>
  <si>
    <t>Ryanton, IL 88010</t>
  </si>
  <si>
    <t>6963 Anita Ridge</t>
  </si>
  <si>
    <t>New Jennifershire, MT 34470</t>
  </si>
  <si>
    <t>020 Ramos Burgs Suite 226</t>
  </si>
  <si>
    <t>Cristinachester, TX 95214</t>
  </si>
  <si>
    <t>71876 Richard Islands Suite 374</t>
  </si>
  <si>
    <t>Port Christophertown, TN 35993</t>
  </si>
  <si>
    <t>2360 Miranda Harbor Suite 001</t>
  </si>
  <si>
    <t>South Danielleville, NC 05136</t>
  </si>
  <si>
    <t>13987 Jessica Mews Apt. 094</t>
  </si>
  <si>
    <t>Kristineview, GA 03004</t>
  </si>
  <si>
    <t>USNS Walls</t>
  </si>
  <si>
    <t>FPO AP 65773</t>
  </si>
  <si>
    <t>658 Allen Stravenue</t>
  </si>
  <si>
    <t>Lake Marioburgh, NM 71100</t>
  </si>
  <si>
    <t>2385 Hopkins Flats</t>
  </si>
  <si>
    <t>North Jorge, ND 05605</t>
  </si>
  <si>
    <t>69899 Bailey Meadows</t>
  </si>
  <si>
    <t>North Connorton, NY 22517</t>
  </si>
  <si>
    <t>89469 Reid Hill Suite 287</t>
  </si>
  <si>
    <t>East Garytown, FL 89625</t>
  </si>
  <si>
    <t>3354 Mcclure Mountains Apt. 172</t>
  </si>
  <si>
    <t>Sarahfurt, IA 31814</t>
  </si>
  <si>
    <t>576 Natalie Garden</t>
  </si>
  <si>
    <t>Danielleville, FL 47023</t>
  </si>
  <si>
    <t>28262 Luke Burgs Suite 743</t>
  </si>
  <si>
    <t>West Nathan, VA 29143</t>
  </si>
  <si>
    <t>9962 Lee Club Suite 940</t>
  </si>
  <si>
    <t>East Kevin, NC 98872</t>
  </si>
  <si>
    <t>44065 Brown Ville Apt. 670</t>
  </si>
  <si>
    <t>South Amy, WI 72079</t>
  </si>
  <si>
    <t>512 Andrade Station</t>
  </si>
  <si>
    <t>South Brittanyton, WV 91639</t>
  </si>
  <si>
    <t>0383 Jose Stream Apt. 764</t>
  </si>
  <si>
    <t>Coltonton, MD 47193</t>
  </si>
  <si>
    <t>5813 Sanchez Summit Suite 080</t>
  </si>
  <si>
    <t>Millerchester, OH 03346</t>
  </si>
  <si>
    <t>04586 Sarah River</t>
  </si>
  <si>
    <t>North Leslieshire, WA 09758</t>
  </si>
  <si>
    <t>8945 Jamie Shoal</t>
  </si>
  <si>
    <t>Reynoldsborough, DC 66235</t>
  </si>
  <si>
    <t>35947 Austin Coves Apt. 084</t>
  </si>
  <si>
    <t>Port Zachary, VT 40915</t>
  </si>
  <si>
    <t>195 Jimenez Lodge Apt. 684</t>
  </si>
  <si>
    <t>East Nathan, LA 17795</t>
  </si>
  <si>
    <t>41882 Amanda Burgs Apt. 735</t>
  </si>
  <si>
    <t>Huangborough, AL 24380</t>
  </si>
  <si>
    <t>1111 John Roads</t>
  </si>
  <si>
    <t>Port Danielborough, GA 75441</t>
  </si>
  <si>
    <t>4431 Samantha Court</t>
  </si>
  <si>
    <t>New Joshuamouth, VA 16093</t>
  </si>
  <si>
    <t>9378 Novak Plains Apt. 877</t>
  </si>
  <si>
    <t>Dalemouth, UT 20586</t>
  </si>
  <si>
    <t>1820 Martinez Course</t>
  </si>
  <si>
    <t>South Tiffanyborough, NE 71658</t>
  </si>
  <si>
    <t>94101 Barrett Drive Apt. 155</t>
  </si>
  <si>
    <t>East Mitchelltown, DC 45684</t>
  </si>
  <si>
    <t>919 Scott Stravenue Apt. 051</t>
  </si>
  <si>
    <t>Christophermouth, OH 46611</t>
  </si>
  <si>
    <t>USS Sexton</t>
  </si>
  <si>
    <t>FPO AE 15505</t>
  </si>
  <si>
    <t>650 Webster Greens Suite 924</t>
  </si>
  <si>
    <t>Morganborough, NH 57090</t>
  </si>
  <si>
    <t>588 Jorge Crest Apt. 717</t>
  </si>
  <si>
    <t>North Chase, RI 19851</t>
  </si>
  <si>
    <t>76481 Becky Keys Apt. 246</t>
  </si>
  <si>
    <t>Sotobury, MT 87021</t>
  </si>
  <si>
    <t>68427 Martinez Groves</t>
  </si>
  <si>
    <t>Williamsland, NV 92829</t>
  </si>
  <si>
    <t>61083 Jones Lights</t>
  </si>
  <si>
    <t>New Michaelborough, MA 04839</t>
  </si>
  <si>
    <t>2806 Garrett Roads</t>
  </si>
  <si>
    <t>New Jason, DE 39554</t>
  </si>
  <si>
    <t>30390 Campbell Club</t>
  </si>
  <si>
    <t>South Charles, MN 40684</t>
  </si>
  <si>
    <t>2201 Lauren Garden</t>
  </si>
  <si>
    <t>Ericmouth, RI 89408</t>
  </si>
  <si>
    <t>047 Ricardo Circles Apt. 062</t>
  </si>
  <si>
    <t>Lake Josephport, MI 92458</t>
  </si>
  <si>
    <t>PSC 4194, Box 8168</t>
  </si>
  <si>
    <t>APO AP 96197</t>
  </si>
  <si>
    <t>9608 Elizabeth Ranch</t>
  </si>
  <si>
    <t>South Derekborough, SD 31703</t>
  </si>
  <si>
    <t>8778 Bryce Inlet</t>
  </si>
  <si>
    <t>Kochfort, GA 53359</t>
  </si>
  <si>
    <t>88924 Kelly Freeway</t>
  </si>
  <si>
    <t>Byrdmouth, AZ 99354</t>
  </si>
  <si>
    <t>22066 Kimberly Branch Suite 163</t>
  </si>
  <si>
    <t>Joshuaborough, CA 82257</t>
  </si>
  <si>
    <t>134 Mitchell Spur Suite 245</t>
  </si>
  <si>
    <t>East Jessica, UT 35908</t>
  </si>
  <si>
    <t>49700 Frederick Dale</t>
  </si>
  <si>
    <t>Lake Kristy, KS 14208</t>
  </si>
  <si>
    <t>70103 Dean Pike</t>
  </si>
  <si>
    <t>South Jose, KS 79645</t>
  </si>
  <si>
    <t>96427 Smith Mews Apt. 888</t>
  </si>
  <si>
    <t>East William, PA 48682</t>
  </si>
  <si>
    <t>3490 Newton Shoals Apt. 363</t>
  </si>
  <si>
    <t>Adamshaven, HI 21998</t>
  </si>
  <si>
    <t>917 Lee Stravenue</t>
  </si>
  <si>
    <t>Grahamland, PA 50167</t>
  </si>
  <si>
    <t>USCGC Brennan</t>
  </si>
  <si>
    <t>FPO AP 13649</t>
  </si>
  <si>
    <t>3804 Kristopher Row Apt. 751</t>
  </si>
  <si>
    <t>Nicoleton, NC 28368</t>
  </si>
  <si>
    <t>4166 Nicholas Corner Apt. 175</t>
  </si>
  <si>
    <t>North Kevin, OR 61362</t>
  </si>
  <si>
    <t>9386 Natalie Crest</t>
  </si>
  <si>
    <t>Ginaburgh, SD 57467</t>
  </si>
  <si>
    <t>07666 Henson Prairie</t>
  </si>
  <si>
    <t>Owensberg, ND 95766</t>
  </si>
  <si>
    <t>3802 Shane Station</t>
  </si>
  <si>
    <t>Lake Javiermouth, DE 89390</t>
  </si>
  <si>
    <t>941 Patel Village Apt. 420</t>
  </si>
  <si>
    <t>Davidshire, NY 83452</t>
  </si>
  <si>
    <t>03897 Sara Throughway</t>
  </si>
  <si>
    <t>Reynoldsberg, KY 57690</t>
  </si>
  <si>
    <t>7682 Rachel Fords Apt. 476</t>
  </si>
  <si>
    <t>East Rose, AK 72166</t>
  </si>
  <si>
    <t>937 Church Canyon Apt. 476</t>
  </si>
  <si>
    <t>Brookefort, ME 98122</t>
  </si>
  <si>
    <t>819 Mark Bridge Suite 825</t>
  </si>
  <si>
    <t>Johnsonburgh, IA 31320</t>
  </si>
  <si>
    <t>11654 Garrett Fall Suite 812</t>
  </si>
  <si>
    <t>Calvintown, ND 43598</t>
  </si>
  <si>
    <t>944 Watts Plaza Apt. 559</t>
  </si>
  <si>
    <t>Amyborough, DC 81290</t>
  </si>
  <si>
    <t>98332 David Point</t>
  </si>
  <si>
    <t>New Johnfurt, IA 74967</t>
  </si>
  <si>
    <t>PSC 5753, Box 3314</t>
  </si>
  <si>
    <t>APO AE 25850</t>
  </si>
  <si>
    <t>1466 Cheryl Branch</t>
  </si>
  <si>
    <t>Lake Chadmouth, WI 78803</t>
  </si>
  <si>
    <t>23778 Moore Inlet</t>
  </si>
  <si>
    <t>New Betty, MT 99285</t>
  </si>
  <si>
    <t>0299 Mark Mills</t>
  </si>
  <si>
    <t>Port Nicholasbury, VA 58993</t>
  </si>
  <si>
    <t>24877 English Alley Suite 841</t>
  </si>
  <si>
    <t>Jamieside, NJ 78373</t>
  </si>
  <si>
    <t>03086 David Extensions Suite 670</t>
  </si>
  <si>
    <t>Lindastad, DE 84464</t>
  </si>
  <si>
    <t>8659 Melissa Tunnel Apt. 523</t>
  </si>
  <si>
    <t>Lake Maryland, TN 00701</t>
  </si>
  <si>
    <t>723 Rowland Plains Apt. 294</t>
  </si>
  <si>
    <t>Ashleychester, NH 76696</t>
  </si>
  <si>
    <t>4418 Phelps Rapid Suite 253</t>
  </si>
  <si>
    <t>Jessicaton, SD 24862</t>
  </si>
  <si>
    <t>465 Hicks Shoals</t>
  </si>
  <si>
    <t>Lorraineborough, PA 40213</t>
  </si>
  <si>
    <t>312 Rebecca Neck</t>
  </si>
  <si>
    <t>Gambleville, CO 52580</t>
  </si>
  <si>
    <t>52709 David Well Apt. 590</t>
  </si>
  <si>
    <t>Griffinview, VA 20213</t>
  </si>
  <si>
    <t>26057 Donna Gardens</t>
  </si>
  <si>
    <t>Feliciaview, NC 89695</t>
  </si>
  <si>
    <t>116 Melanie Branch</t>
  </si>
  <si>
    <t>Amandashire, MO 53917</t>
  </si>
  <si>
    <t>4737 Marquez Grove</t>
  </si>
  <si>
    <t>Michaelmouth, NM 04902</t>
  </si>
  <si>
    <t>3504 Steven Rapids Suite 854</t>
  </si>
  <si>
    <t>Hortonfort, AR 90655</t>
  </si>
  <si>
    <t>99546 Ann Centers</t>
  </si>
  <si>
    <t>Matthewhaven, CT 52630</t>
  </si>
  <si>
    <t>USCGC Odonnell</t>
  </si>
  <si>
    <t>FPO AP 92507</t>
  </si>
  <si>
    <t>35629 Kelley Passage</t>
  </si>
  <si>
    <t>New Kelly, ME 54700</t>
  </si>
  <si>
    <t>456 Bray Square Apt. 931</t>
  </si>
  <si>
    <t>Michealburgh, NM 71506</t>
  </si>
  <si>
    <t>684 Joshua Groves Suite 012</t>
  </si>
  <si>
    <t>South Jameston, NE 37838</t>
  </si>
  <si>
    <t>420 Jackson Brooks Apt. 599</t>
  </si>
  <si>
    <t>West Paul, DE 07022</t>
  </si>
  <si>
    <t>2563 David Turnpike</t>
  </si>
  <si>
    <t>West Stephenborough, AK 93886</t>
  </si>
  <si>
    <t>969 Bianca Street</t>
  </si>
  <si>
    <t>Marioview, FL 73060</t>
  </si>
  <si>
    <t>63034 Holly Mall Apt. 982</t>
  </si>
  <si>
    <t>New Ericton, NV 15466</t>
  </si>
  <si>
    <t>6709 Kristine Ville Suite 882</t>
  </si>
  <si>
    <t>New Juliaton, PA 22729</t>
  </si>
  <si>
    <t>27223 Eric Via</t>
  </si>
  <si>
    <t>Lake Walterchester, AK 84357</t>
  </si>
  <si>
    <t>46684 Thomas Curve Apt. 403</t>
  </si>
  <si>
    <t>West Amy, VA 80341</t>
  </si>
  <si>
    <t>0447 Ellis Isle Suite 350</t>
  </si>
  <si>
    <t>New Theodore, NM 42240</t>
  </si>
  <si>
    <t>5765 Morris Cliffs</t>
  </si>
  <si>
    <t>South Savannahberg, NH 82637</t>
  </si>
  <si>
    <t>49754 Davis Lights</t>
  </si>
  <si>
    <t>Roybury, TN 03405</t>
  </si>
  <si>
    <t>20681 Devon Manors Suite 929</t>
  </si>
  <si>
    <t>Monicashire, WV 53186</t>
  </si>
  <si>
    <t>8668 Warren Coves</t>
  </si>
  <si>
    <t>Port Madison, OR 50067</t>
  </si>
  <si>
    <t>117 Jeremy Route</t>
  </si>
  <si>
    <t>Christineville, MS 70068</t>
  </si>
  <si>
    <t>882 Kent Station Apt. 950</t>
  </si>
  <si>
    <t>Reneechester, IN 90013</t>
  </si>
  <si>
    <t>07836 Christine Street Apt. 201</t>
  </si>
  <si>
    <t>New Donna, GA 51961</t>
  </si>
  <si>
    <t>21957 Thomas Stream Suite 007</t>
  </si>
  <si>
    <t>Port Pamelamouth, PA 43003</t>
  </si>
  <si>
    <t>234 Villarreal Points</t>
  </si>
  <si>
    <t>Davidton, WI 04364</t>
  </si>
  <si>
    <t>PSC 5967, Box 8623</t>
  </si>
  <si>
    <t>APO AE 36466</t>
  </si>
  <si>
    <t>050 Cochran Well Apt. 412</t>
  </si>
  <si>
    <t>Schultzhaven, MN 96491</t>
  </si>
  <si>
    <t>7347 Davis Course</t>
  </si>
  <si>
    <t>Keithshire, MS 76063</t>
  </si>
  <si>
    <t>USNS Taylor</t>
  </si>
  <si>
    <t>FPO AP 63320</t>
  </si>
  <si>
    <t>19509 Sharon Forge</t>
  </si>
  <si>
    <t>West Scott, KS 64986</t>
  </si>
  <si>
    <t>618 Medina Crossroad</t>
  </si>
  <si>
    <t>Prestonton, MI 61407</t>
  </si>
  <si>
    <t>1934 Joy Summit</t>
  </si>
  <si>
    <t>Lake Jenniferton, OH 55176</t>
  </si>
  <si>
    <t>30564 Strong Neck</t>
  </si>
  <si>
    <t>West Austinton, DE 78983</t>
  </si>
  <si>
    <t>3894 Sandra Lights Apt. 383</t>
  </si>
  <si>
    <t>Garciabury, SC 74562</t>
  </si>
  <si>
    <t>830 Huang Keys Suite 749</t>
  </si>
  <si>
    <t>Loriburgh, UT 84904</t>
  </si>
  <si>
    <t>52925 Perkins Junction</t>
  </si>
  <si>
    <t>Rebeccashire, WI 04066</t>
  </si>
  <si>
    <t>43082 Justin Shores Apt. 139</t>
  </si>
  <si>
    <t>North Jacqueline, DC 87585</t>
  </si>
  <si>
    <t>PSC 6240, Box 3150</t>
  </si>
  <si>
    <t>APO AE 50618</t>
  </si>
  <si>
    <t>48646 Arellano Junctions Apt. 410</t>
  </si>
  <si>
    <t>Mcneilstad, IL 25027</t>
  </si>
  <si>
    <t>9573 Mills Fords</t>
  </si>
  <si>
    <t>New Darren, CT 04323</t>
  </si>
  <si>
    <t>61421 Curtis Shore</t>
  </si>
  <si>
    <t>Chadland, TX 87269</t>
  </si>
  <si>
    <t>USNV Giles</t>
  </si>
  <si>
    <t>FPO AP 20663</t>
  </si>
  <si>
    <t>929 Green Lock</t>
  </si>
  <si>
    <t>Melissashire, AL 77716</t>
  </si>
  <si>
    <t>24209 Allen Manor Suite 857</t>
  </si>
  <si>
    <t>South Keith, IA 18696</t>
  </si>
  <si>
    <t>72076 Lisa Summit Apt. 466</t>
  </si>
  <si>
    <t>South Raymond, FL 54320</t>
  </si>
  <si>
    <t>17761 Juarez Course Suite 920</t>
  </si>
  <si>
    <t>Port Benjamin, PA 89774</t>
  </si>
  <si>
    <t>79222 Stacy Mount Apt. 737</t>
  </si>
  <si>
    <t>Lucastown, VT 34339</t>
  </si>
  <si>
    <t>069 Garcia Port</t>
  </si>
  <si>
    <t>Raymondbury, KS 07695</t>
  </si>
  <si>
    <t>Unit 8594 Box 6821</t>
  </si>
  <si>
    <t>DPO AP 83284</t>
  </si>
  <si>
    <t>7164 King Lights</t>
  </si>
  <si>
    <t>Timothyburgh, CT 80199</t>
  </si>
  <si>
    <t>25999 David Mill</t>
  </si>
  <si>
    <t>South Laura, ME 92830</t>
  </si>
  <si>
    <t>644 Ricky Plains Suite 068</t>
  </si>
  <si>
    <t>Cheyenneton, AL 72218</t>
  </si>
  <si>
    <t>0134 Carolyn Haven Apt. 000</t>
  </si>
  <si>
    <t>East Anneport, CO 68859</t>
  </si>
  <si>
    <t>13261 Powell Prairie Suite 592</t>
  </si>
  <si>
    <t>Gloriastad, MS 14087</t>
  </si>
  <si>
    <t>279 Chavez Isle Apt. 939</t>
  </si>
  <si>
    <t>Jeffreyport, CO 18245</t>
  </si>
  <si>
    <t>0331 Nelson Freeway</t>
  </si>
  <si>
    <t>Lisabury, AL 23217</t>
  </si>
  <si>
    <t>4480 Ryan Wells Apt. 121</t>
  </si>
  <si>
    <t>North Angela, IN 07336</t>
  </si>
  <si>
    <t>Unit 8666 Box 6007</t>
  </si>
  <si>
    <t>DPO AP 65539</t>
  </si>
  <si>
    <t>867 Gonzales Terrace</t>
  </si>
  <si>
    <t>Michellefurt, FL 69635</t>
  </si>
  <si>
    <t>983 Michelle Course</t>
  </si>
  <si>
    <t>Timothyberg, TX 18348</t>
  </si>
  <si>
    <t>0958 Ward Walks Apt. 756</t>
  </si>
  <si>
    <t>East Drewland, WY 71146</t>
  </si>
  <si>
    <t>86643 Brenda Rapid</t>
  </si>
  <si>
    <t>Kathrynfurt, VT 22910</t>
  </si>
  <si>
    <t>107 Destiny Springs Suite 726</t>
  </si>
  <si>
    <t>South Devin, AK 44737</t>
  </si>
  <si>
    <t>219 Sims Crossing Apt. 975</t>
  </si>
  <si>
    <t>North Kathychester, OK 59879</t>
  </si>
  <si>
    <t>954 Brown Skyway Suite 083</t>
  </si>
  <si>
    <t>Scottstad, RI 98641</t>
  </si>
  <si>
    <t>PSC 0175, Box 5534</t>
  </si>
  <si>
    <t>APO AA 16557</t>
  </si>
  <si>
    <t>91232 Natalie Fork</t>
  </si>
  <si>
    <t>New Jessica, RI 18714</t>
  </si>
  <si>
    <t>Unit 1361 Box 3480</t>
  </si>
  <si>
    <t>DPO AE 79124</t>
  </si>
  <si>
    <t>56014 Lindsey Tunnel</t>
  </si>
  <si>
    <t>South Patrickfurt, ID 51658</t>
  </si>
  <si>
    <t>3820 David Point Suite 355</t>
  </si>
  <si>
    <t>New Cynthia, NE 65714</t>
  </si>
  <si>
    <t>080 Jeffrey Pass Apt. 517</t>
  </si>
  <si>
    <t>New Rayside, AL 59261</t>
  </si>
  <si>
    <t>31868 Lewis Branch Suite 130</t>
  </si>
  <si>
    <t>Lake Craig, NE 18771</t>
  </si>
  <si>
    <t>94597 Andersen Dam Apt. 828</t>
  </si>
  <si>
    <t>Ruizside, MO 48216</t>
  </si>
  <si>
    <t>Unit 2473 Box 1648</t>
  </si>
  <si>
    <t>DPO AA 77170</t>
  </si>
  <si>
    <t>USS Robles</t>
  </si>
  <si>
    <t>FPO AE 44451</t>
  </si>
  <si>
    <t>5100 Reid Crossing Suite 860</t>
  </si>
  <si>
    <t>South Jamesland, NJ 96584</t>
  </si>
  <si>
    <t>9317 Nathaniel Curve</t>
  </si>
  <si>
    <t>Lamberthaven, CA 58679</t>
  </si>
  <si>
    <t>8703 Jose Cape Apt. 649</t>
  </si>
  <si>
    <t>Christineberg, UT 21267</t>
  </si>
  <si>
    <t>82830 Erin Rapid</t>
  </si>
  <si>
    <t>North Jessicaview, NC 98178</t>
  </si>
  <si>
    <t>261 Owens Gardens Apt. 744</t>
  </si>
  <si>
    <t>South James, CA 04124</t>
  </si>
  <si>
    <t>460 Alyssa Coves Suite 973</t>
  </si>
  <si>
    <t>Shannonchester, VT 73712</t>
  </si>
  <si>
    <t>52753 Stevens Green Suite 632</t>
  </si>
  <si>
    <t>Kendraland, PA 53569</t>
  </si>
  <si>
    <t>577 Chelsea Meadow Apt. 278</t>
  </si>
  <si>
    <t>East Lisa, AK 85491</t>
  </si>
  <si>
    <t>USNS Clayton</t>
  </si>
  <si>
    <t>FPO AA 40221</t>
  </si>
  <si>
    <t>61920 Robinson Spur</t>
  </si>
  <si>
    <t>New Molly, VT 36090</t>
  </si>
  <si>
    <t>8616 Garcia Unions</t>
  </si>
  <si>
    <t>New Elizabeth, NM 82507</t>
  </si>
  <si>
    <t>271 Joshua Canyon</t>
  </si>
  <si>
    <t>Harrisonstad, LA 96900</t>
  </si>
  <si>
    <t>46280 Henry Brook</t>
  </si>
  <si>
    <t>Kennethville, WY 54585</t>
  </si>
  <si>
    <t>244 Brandt Canyon</t>
  </si>
  <si>
    <t>Jamesview, MT 56443</t>
  </si>
  <si>
    <t>7249 Cochran Views</t>
  </si>
  <si>
    <t>Michelleberg, CA 05187</t>
  </si>
  <si>
    <t>55670 Elliott Keys Suite 161</t>
  </si>
  <si>
    <t>Saraside, MA 53262</t>
  </si>
  <si>
    <t>0511 Chavez Drives Apt. 054</t>
  </si>
  <si>
    <t>New Kim, SC 07393</t>
  </si>
  <si>
    <t>61989 Isaac Tunnel Suite 964</t>
  </si>
  <si>
    <t>Jessicaside, CA 61106</t>
  </si>
  <si>
    <t>3759 Jason Mission Apt. 889</t>
  </si>
  <si>
    <t>East Kathrynfort, UT 56428</t>
  </si>
  <si>
    <t>4738 Angela Harbors Apt. 267</t>
  </si>
  <si>
    <t>West Melissaborough, OR 84917</t>
  </si>
  <si>
    <t>664 Sarah Lodge</t>
  </si>
  <si>
    <t>Melissafort, MS 73216</t>
  </si>
  <si>
    <t>35390 Moore Inlet Suite 792</t>
  </si>
  <si>
    <t>Caitlinchester, AZ 38581</t>
  </si>
  <si>
    <t>4755 Smith Prairie Suite 819</t>
  </si>
  <si>
    <t>East Kristinchester, IN 76791</t>
  </si>
  <si>
    <t>897 Li Greens</t>
  </si>
  <si>
    <t>New Amanda, MO 77597</t>
  </si>
  <si>
    <t>792 Laura Crossroad</t>
  </si>
  <si>
    <t>Rogerview, NJ 99139</t>
  </si>
  <si>
    <t>Unit 4270 Box 8561</t>
  </si>
  <si>
    <t>DPO AE 28555</t>
  </si>
  <si>
    <t>08839 Williams Tunnel</t>
  </si>
  <si>
    <t>Smithhaven, UT 45961</t>
  </si>
  <si>
    <t>1332 Jordan Place</t>
  </si>
  <si>
    <t>South Micheleshire, CA 49106</t>
  </si>
  <si>
    <t>07149 Daniel Estates Apt. 334</t>
  </si>
  <si>
    <t>Guerrabury, SD 58634</t>
  </si>
  <si>
    <t>856 Richard Club</t>
  </si>
  <si>
    <t>Karenshire, PA 57915</t>
  </si>
  <si>
    <t>7693 Melissa Plain Apt. 066</t>
  </si>
  <si>
    <t>New Thomasstad, NH 93201</t>
  </si>
  <si>
    <t>6327 Barbara Landing</t>
  </si>
  <si>
    <t>Port Joshuaside, RI 61912</t>
  </si>
  <si>
    <t>PSC 1606, Box 6078</t>
  </si>
  <si>
    <t>APO AE 65055</t>
  </si>
  <si>
    <t>231 Bailey Pass Apt. 331</t>
  </si>
  <si>
    <t>East Brent, TX 32669</t>
  </si>
  <si>
    <t>05260 Watson Summit Suite 234</t>
  </si>
  <si>
    <t>Mitchellshire, NJ 73906</t>
  </si>
  <si>
    <t>722 Dixon Row Apt. 606</t>
  </si>
  <si>
    <t>South Tiffany, CO 84430</t>
  </si>
  <si>
    <t>30502 John Mount Suite 473</t>
  </si>
  <si>
    <t>Brownfort, LA 34408</t>
  </si>
  <si>
    <t>530 Benson Port Suite 592</t>
  </si>
  <si>
    <t>Williamstown, UT 78250</t>
  </si>
  <si>
    <t>5531 Davenport Center Suite 215</t>
  </si>
  <si>
    <t>Robersonmouth, MN 90852</t>
  </si>
  <si>
    <t>64938 Ashley Trail</t>
  </si>
  <si>
    <t>Careytown, MO 55511</t>
  </si>
  <si>
    <t>30330 Sophia Glen Suite 070</t>
  </si>
  <si>
    <t>Heatherfurt, MD 74372</t>
  </si>
  <si>
    <t>37022 Peck Vista</t>
  </si>
  <si>
    <t>Port Elizabethburgh, IL 17317</t>
  </si>
  <si>
    <t>47294 Colleen Plaza</t>
  </si>
  <si>
    <t>Ramirezberg, IL 79837</t>
  </si>
  <si>
    <t>913 Park Cove</t>
  </si>
  <si>
    <t>South Carolyn, WY 39665</t>
  </si>
  <si>
    <t>195 Robinson Park</t>
  </si>
  <si>
    <t>East Paige, NV 90629</t>
  </si>
  <si>
    <t>85920 Jennifer Light Apt. 954</t>
  </si>
  <si>
    <t>Doughertyhaven, WI 59254</t>
  </si>
  <si>
    <t>PSC 7807, Box 8179</t>
  </si>
  <si>
    <t>APO AE 88955</t>
  </si>
  <si>
    <t>8867 Rowe Point</t>
  </si>
  <si>
    <t>Ruizborough, WI 29048</t>
  </si>
  <si>
    <t>563 Richard Island</t>
  </si>
  <si>
    <t>Rickburgh, AZ 96643</t>
  </si>
  <si>
    <t>2656 Brown Meadows Suite 057</t>
  </si>
  <si>
    <t>Tiffanyfort, MS 31254</t>
  </si>
  <si>
    <t>974 Thomas Plaza Suite 630</t>
  </si>
  <si>
    <t>South Stevenhaven, TX 08807</t>
  </si>
  <si>
    <t>94830 Tyler Crossroad Apt. 812</t>
  </si>
  <si>
    <t>Richardview, ME 70143</t>
  </si>
  <si>
    <t>96581 Melvin Tunnel</t>
  </si>
  <si>
    <t>Port Diana, GA 32296</t>
  </si>
  <si>
    <t>014 Moore Burgs</t>
  </si>
  <si>
    <t>Lake Michaelfurt, AR 85414</t>
  </si>
  <si>
    <t>4063 Jaime Village</t>
  </si>
  <si>
    <t>New Jennifer, GA 14363</t>
  </si>
  <si>
    <t>Unit 6928 Box 8034</t>
  </si>
  <si>
    <t>DPO AP 28869</t>
  </si>
  <si>
    <t>39449 Reynolds Inlet Apt. 228</t>
  </si>
  <si>
    <t>Julieberg, NM 81466</t>
  </si>
  <si>
    <t>7870 Knight Pines</t>
  </si>
  <si>
    <t>Williammouth, IN 74869</t>
  </si>
  <si>
    <t>1153 Buck Spur Suite 289</t>
  </si>
  <si>
    <t>Marymouth, KS 83246</t>
  </si>
  <si>
    <t>40523 Tina River Apt. 995</t>
  </si>
  <si>
    <t>East Jennifer, KS 86858</t>
  </si>
  <si>
    <t>326 Jesse Island</t>
  </si>
  <si>
    <t>New Ashley, LA 00697</t>
  </si>
  <si>
    <t>92670 Matthew Ridge Suite 604</t>
  </si>
  <si>
    <t>Castilloshire, MD 57015</t>
  </si>
  <si>
    <t>98195 Barrera Camp</t>
  </si>
  <si>
    <t>West Mia, VT 51669</t>
  </si>
  <si>
    <t>PSC 9148, Box 9523</t>
  </si>
  <si>
    <t>APO AE 93080</t>
  </si>
  <si>
    <t>239 Colin Cliff Apt. 920</t>
  </si>
  <si>
    <t>Sharonfurt, SD 05341</t>
  </si>
  <si>
    <t>65568 Washington Brook Apt. 252</t>
  </si>
  <si>
    <t>Jessicaland, WV 48815</t>
  </si>
  <si>
    <t>89544 Campbell Ramp</t>
  </si>
  <si>
    <t>East Tracy, MD 96092</t>
  </si>
  <si>
    <t>0651 Michael Neck Apt. 041</t>
  </si>
  <si>
    <t>New Susan, DC 11207</t>
  </si>
  <si>
    <t>0244 Richard Mall</t>
  </si>
  <si>
    <t>New Rachel, DE 92007</t>
  </si>
  <si>
    <t>97513 Shelby Islands Suite 603</t>
  </si>
  <si>
    <t>Tracyport, ID 40982</t>
  </si>
  <si>
    <t>6032 Brittany Hill</t>
  </si>
  <si>
    <t>New Robert, TX 57409</t>
  </si>
  <si>
    <t>692 Andersen Cliff</t>
  </si>
  <si>
    <t>Huffberg, WY 57636</t>
  </si>
  <si>
    <t>45072 Hess Plaza Suite 426</t>
  </si>
  <si>
    <t>South Rebeccaborough, HI 32978</t>
  </si>
  <si>
    <t>85719 David Keys Suite 357</t>
  </si>
  <si>
    <t>Kleinfort, MD 11154</t>
  </si>
  <si>
    <t>68128 Sharon Coves</t>
  </si>
  <si>
    <t>East Sara, NV 43820</t>
  </si>
  <si>
    <t>023 Laura Extension</t>
  </si>
  <si>
    <t>Valenciaville, ME 23254</t>
  </si>
  <si>
    <t>PSC 5055, Box 5538</t>
  </si>
  <si>
    <t>APO AA 11534</t>
  </si>
  <si>
    <t>Unit 2443 Box 0467</t>
  </si>
  <si>
    <t>DPO AP 19054</t>
  </si>
  <si>
    <t>8093 Tristan Walk Apt. 622</t>
  </si>
  <si>
    <t>Chaveztown, WY 59221</t>
  </si>
  <si>
    <t>34566 Timothy Ford</t>
  </si>
  <si>
    <t>North Isaacborough, WY 48798</t>
  </si>
  <si>
    <t>4931 Ashley Place Apt. 564</t>
  </si>
  <si>
    <t>South Wendy, OH 14568</t>
  </si>
  <si>
    <t>058 Ward Streets Apt. 456</t>
  </si>
  <si>
    <t>North Gabriella, VA 11675</t>
  </si>
  <si>
    <t>89148 Stacey View Suite 963</t>
  </si>
  <si>
    <t>East Allenberg, WY 21909</t>
  </si>
  <si>
    <t>60101 Steven Route Suite 130</t>
  </si>
  <si>
    <t>Blackburnton, VT 91375</t>
  </si>
  <si>
    <t>3144 Patton Street Suite 894</t>
  </si>
  <si>
    <t>Charlesside, DC 76931</t>
  </si>
  <si>
    <t>3437 Robbins Springs</t>
  </si>
  <si>
    <t>Bassview, WI 75923</t>
  </si>
  <si>
    <t>6933 Palmer Branch Apt. 954</t>
  </si>
  <si>
    <t>East Martinmouth, OR 48153</t>
  </si>
  <si>
    <t>2697 Bryan Vista Apt. 092</t>
  </si>
  <si>
    <t>East Tiffanyfort, KS 81071</t>
  </si>
  <si>
    <t>0311 Perez Fort Apt. 051</t>
  </si>
  <si>
    <t>Sarahport, MN 34858</t>
  </si>
  <si>
    <t>998 Amanda Mountain</t>
  </si>
  <si>
    <t>Valeriefort, NE 40396</t>
  </si>
  <si>
    <t>1999 Katherine Overpass</t>
  </si>
  <si>
    <t>Brittanyland, RI 75671</t>
  </si>
  <si>
    <t>Unit 8766 Box 1186</t>
  </si>
  <si>
    <t>DPO AP 21607</t>
  </si>
  <si>
    <t>3900 Hernandez Ferry</t>
  </si>
  <si>
    <t>North Roy, LA 18910</t>
  </si>
  <si>
    <t>Unit 8986 Box 4274</t>
  </si>
  <si>
    <t>DPO AP 95351</t>
  </si>
  <si>
    <t>61503 Frye Hill Apt. 220</t>
  </si>
  <si>
    <t>Lake Rachel, ID 38693</t>
  </si>
  <si>
    <t>7883 Moore Prairie</t>
  </si>
  <si>
    <t>Lake John, MN 40528</t>
  </si>
  <si>
    <t>11564 Sean Shore Suite 614</t>
  </si>
  <si>
    <t>Lake Amandafurt, AR 90085</t>
  </si>
  <si>
    <t>68423 Michael Forges</t>
  </si>
  <si>
    <t>North Joanna, NV 11795</t>
  </si>
  <si>
    <t>98747 Compton Crossroad Suite 520</t>
  </si>
  <si>
    <t>East Billshire, MO 01283</t>
  </si>
  <si>
    <t>208 Duane Stravenue</t>
  </si>
  <si>
    <t>North Mariaberg, AK 38648</t>
  </si>
  <si>
    <t>2375 Hays Loaf</t>
  </si>
  <si>
    <t>Brittanybury, OK 86193</t>
  </si>
  <si>
    <t>0648 Thompson Island</t>
  </si>
  <si>
    <t>Payneland, TN 60159</t>
  </si>
  <si>
    <t>738 Jones Lock</t>
  </si>
  <si>
    <t>New Drewville, IA 76122</t>
  </si>
  <si>
    <t>Unit 7033 Box 6357</t>
  </si>
  <si>
    <t>DPO AP 41950</t>
  </si>
  <si>
    <t>Unit 3718 Box 7694</t>
  </si>
  <si>
    <t>DPO AE 03886</t>
  </si>
  <si>
    <t>42782 Maxwell Heights</t>
  </si>
  <si>
    <t>East Lauren, HI 75674</t>
  </si>
  <si>
    <t>4036 Timothy Fork Suite 987</t>
  </si>
  <si>
    <t>New Barbara, MS 18068</t>
  </si>
  <si>
    <t>466 Hayes Wells Suite 169</t>
  </si>
  <si>
    <t>Port Brianfort, IN 58908</t>
  </si>
  <si>
    <t>3102 Timothy Village Suite 391</t>
  </si>
  <si>
    <t>West Jenny, DE 32949</t>
  </si>
  <si>
    <t>97868 Bryant Shore Apt. 253</t>
  </si>
  <si>
    <t>Phillipsport, WY 86074</t>
  </si>
  <si>
    <t>8942 Timothy Key</t>
  </si>
  <si>
    <t>East Bryanville, NV 48999</t>
  </si>
  <si>
    <t>435 Clifford Alley Apt. 525</t>
  </si>
  <si>
    <t>Meganbury, OH 23375</t>
  </si>
  <si>
    <t>675 Golden Skyway Suite 596</t>
  </si>
  <si>
    <t>Lake Anthonyton, MI 76128</t>
  </si>
  <si>
    <t>326 Robert Unions Apt. 443</t>
  </si>
  <si>
    <t>Sanchezside, NJ 16672</t>
  </si>
  <si>
    <t>65089 Daniel Burg Apt. 007</t>
  </si>
  <si>
    <t>Robertburgh, MS 19063</t>
  </si>
  <si>
    <t>5003 Brenda Circles Apt. 845</t>
  </si>
  <si>
    <t>East Glenn, VA 98048</t>
  </si>
  <si>
    <t>102 John Trail Suite 261</t>
  </si>
  <si>
    <t>Port Marcoborough, HI 61658</t>
  </si>
  <si>
    <t>14798 Smith Plains</t>
  </si>
  <si>
    <t>East Stacyside, NM 45837</t>
  </si>
  <si>
    <t>239 Dickerson Turnpike</t>
  </si>
  <si>
    <t>Lake Katherinechester, GA 81256</t>
  </si>
  <si>
    <t>Unit 7354 Box 1549</t>
  </si>
  <si>
    <t>DPO AP 92441</t>
  </si>
  <si>
    <t>76359 Christian Port</t>
  </si>
  <si>
    <t>New Joelchester, ME 38754</t>
  </si>
  <si>
    <t>USCGC Kirby</t>
  </si>
  <si>
    <t>FPO AP 17288</t>
  </si>
  <si>
    <t>188 Stewart Islands</t>
  </si>
  <si>
    <t>Lake Elizabeth, MT 32582</t>
  </si>
  <si>
    <t>991 Russell Stream Apt. 733</t>
  </si>
  <si>
    <t>Hallborough, CO 64547</t>
  </si>
  <si>
    <t>68440 Randy Meadow Apt. 103</t>
  </si>
  <si>
    <t>Travisborough, WI 87705</t>
  </si>
  <si>
    <t>PSC 0984, Box 3511</t>
  </si>
  <si>
    <t>APO AA 99221</t>
  </si>
  <si>
    <t>22958 Eric Glens</t>
  </si>
  <si>
    <t>Edgarville, NJ 32043</t>
  </si>
  <si>
    <t>5294 Roberts Parks</t>
  </si>
  <si>
    <t>Brownview, MD 22689</t>
  </si>
  <si>
    <t>41064 Obrien Keys Suite 066</t>
  </si>
  <si>
    <t>South Kimberlychester, KS 05333</t>
  </si>
  <si>
    <t>83865 Mcpherson Oval Apt. 559</t>
  </si>
  <si>
    <t>Peterborough, VA 11334</t>
  </si>
  <si>
    <t>799 Little Lane</t>
  </si>
  <si>
    <t>Lake Keith, MS 84562</t>
  </si>
  <si>
    <t>415 Harris Vista</t>
  </si>
  <si>
    <t>North Robertville, MO 08996</t>
  </si>
  <si>
    <t>434 Jason Meadow Suite 569</t>
  </si>
  <si>
    <t>Lake Shannonburgh, UT 57040</t>
  </si>
  <si>
    <t>801 John Locks</t>
  </si>
  <si>
    <t>Lake Aprilberg, WI 16240</t>
  </si>
  <si>
    <t>8258 Benson Pine</t>
  </si>
  <si>
    <t>Manuelshire, UT 22016</t>
  </si>
  <si>
    <t>569 Nicole Curve Apt. 459</t>
  </si>
  <si>
    <t>New Miguelmouth, ID 39461</t>
  </si>
  <si>
    <t>45002 Kelly Mountain</t>
  </si>
  <si>
    <t>East Margaret, NV 20430</t>
  </si>
  <si>
    <t>282 Levine Wall Apt. 351</t>
  </si>
  <si>
    <t>New Karen, WI 89434</t>
  </si>
  <si>
    <t>70611 Alexis Port Suite 079</t>
  </si>
  <si>
    <t>Valentineville, OK 79543</t>
  </si>
  <si>
    <t>270 Rivera Divide</t>
  </si>
  <si>
    <t>Andrewborough, CO 99034</t>
  </si>
  <si>
    <t>4376 Lori Vista Apt. 756</t>
  </si>
  <si>
    <t>South Dannychester, NH 52651</t>
  </si>
  <si>
    <t>USNS Harrison</t>
  </si>
  <si>
    <t>FPO AP 32834</t>
  </si>
  <si>
    <t>392 Angela Loop Apt. 012</t>
  </si>
  <si>
    <t>East Janet, GA 59807</t>
  </si>
  <si>
    <t>602 Ramirez Pines Suite 640</t>
  </si>
  <si>
    <t>New Kristinbury, WY 45402</t>
  </si>
  <si>
    <t>USNV Hughes</t>
  </si>
  <si>
    <t>FPO AP 29336</t>
  </si>
  <si>
    <t>33120 Cindy Trail</t>
  </si>
  <si>
    <t>Simmonston, NM 99100</t>
  </si>
  <si>
    <t>1839 Donovan Neck Apt. 271</t>
  </si>
  <si>
    <t>North Sarafurt, AZ 41360</t>
  </si>
  <si>
    <t>PSC 3546, Box 3865</t>
  </si>
  <si>
    <t>APO AA 42676</t>
  </si>
  <si>
    <t>943 Krista Mission Suite 919</t>
  </si>
  <si>
    <t>Rojasburgh, NE 22487</t>
  </si>
  <si>
    <t>34696 Carolyn Island Suite 827</t>
  </si>
  <si>
    <t>Armstrongmouth, MS 03730</t>
  </si>
  <si>
    <t>1093 Forbes Keys</t>
  </si>
  <si>
    <t>Port Cameronborough, NC 07494</t>
  </si>
  <si>
    <t>10911 Luis Meadows Suite 951</t>
  </si>
  <si>
    <t>Markville, ND 10823</t>
  </si>
  <si>
    <t>80089 Tiffany Manor</t>
  </si>
  <si>
    <t>East Patrick, CO 30276</t>
  </si>
  <si>
    <t>4571 Brittany Prairie</t>
  </si>
  <si>
    <t>Johnsonshire, AR 92479</t>
  </si>
  <si>
    <t>Unit 0430 Box 8569</t>
  </si>
  <si>
    <t>DPO AA 16217</t>
  </si>
  <si>
    <t>41239 Tara Trail</t>
  </si>
  <si>
    <t>Kellymouth, NH 69275</t>
  </si>
  <si>
    <t>01372 Wright Island Suite 465</t>
  </si>
  <si>
    <t>Davidville, MO 26423</t>
  </si>
  <si>
    <t>86092 Fritz Lakes</t>
  </si>
  <si>
    <t>Lake Scott, OK 93951</t>
  </si>
  <si>
    <t>PSC 6034, Box 0893</t>
  </si>
  <si>
    <t>APO AA 27104</t>
  </si>
  <si>
    <t>8767 Brown Prairie Apt. 480</t>
  </si>
  <si>
    <t>Markshire, SC 23168</t>
  </si>
  <si>
    <t>768 Hess Ranch Suite 357</t>
  </si>
  <si>
    <t>Austinside, NE 89282</t>
  </si>
  <si>
    <t>USNV Reed</t>
  </si>
  <si>
    <t>FPO AP 10514</t>
  </si>
  <si>
    <t>251 Hernandez Parkways</t>
  </si>
  <si>
    <t>West Alexander, TX 02640</t>
  </si>
  <si>
    <t>58868 Sarah Brook</t>
  </si>
  <si>
    <t>Thompsonville, AR 54920</t>
  </si>
  <si>
    <t>6273 Collier Stravenue Suite 749</t>
  </si>
  <si>
    <t>South Lauraport, NV 35560</t>
  </si>
  <si>
    <t>300 Jerome Harbors Suite 105</t>
  </si>
  <si>
    <t>North Victoriaborough, SD 32031</t>
  </si>
  <si>
    <t>55489 Johnson Dale</t>
  </si>
  <si>
    <t>East Joshua, VT 69713</t>
  </si>
  <si>
    <t>914 Becky Parkways Suite 896</t>
  </si>
  <si>
    <t>Lake Gabriellebury, LA 10222</t>
  </si>
  <si>
    <t>USNV Durham</t>
  </si>
  <si>
    <t>FPO AP 05353</t>
  </si>
  <si>
    <t>8096 Jade Shores Apt. 842</t>
  </si>
  <si>
    <t>Tamaraview, CA 95152</t>
  </si>
  <si>
    <t>83104 Farrell Knoll Apt. 469</t>
  </si>
  <si>
    <t>Juliabury, OH 58792</t>
  </si>
  <si>
    <t>389 John Ridges</t>
  </si>
  <si>
    <t>Yesenialand, CO 64700</t>
  </si>
  <si>
    <t>0480 Calhoun Mall</t>
  </si>
  <si>
    <t>South Brandonton, OK 76530</t>
  </si>
  <si>
    <t>PSC 2787, Box 4405</t>
  </si>
  <si>
    <t>APO AA 87744</t>
  </si>
  <si>
    <t>9628 Kelly Throughway</t>
  </si>
  <si>
    <t>South Seth, LA 69935</t>
  </si>
  <si>
    <t>Unit 0388 Box 8035</t>
  </si>
  <si>
    <t>DPO AE 82929</t>
  </si>
  <si>
    <t>118 Jon Track</t>
  </si>
  <si>
    <t>New Jenniferberg, ME 62197</t>
  </si>
  <si>
    <t>48779 Miller Street Apt. 968</t>
  </si>
  <si>
    <t>Nancyborough, HI 86571</t>
  </si>
  <si>
    <t>PSC 5823, Box 0441</t>
  </si>
  <si>
    <t>APO AE 08602</t>
  </si>
  <si>
    <t>1028 Wright Extension Apt. 425</t>
  </si>
  <si>
    <t>South Yvonnebury, VA 19228</t>
  </si>
  <si>
    <t>02927 David Square</t>
  </si>
  <si>
    <t>South Sharonstad, AL 23563</t>
  </si>
  <si>
    <t>0285 David Courts</t>
  </si>
  <si>
    <t>East Christopherhaven, UT 22512</t>
  </si>
  <si>
    <t>185 Rodriguez Crescent</t>
  </si>
  <si>
    <t>West Jennifer, NE 57183</t>
  </si>
  <si>
    <t>264 Stephen Wall Suite 905</t>
  </si>
  <si>
    <t>Port Ryanview, UT 31904</t>
  </si>
  <si>
    <t>7313 Lisa Way Suite 438</t>
  </si>
  <si>
    <t>New Jessica, IA 13454</t>
  </si>
  <si>
    <t>257 Marcus Springs Suite 702</t>
  </si>
  <si>
    <t>West Regina, KY 86725</t>
  </si>
  <si>
    <t>59962 Morales Ports Apt. 625</t>
  </si>
  <si>
    <t>Deanside, IL 23045</t>
  </si>
  <si>
    <t>9221 Herman Point Suite 131</t>
  </si>
  <si>
    <t>West Gabrielville, VT 42625</t>
  </si>
  <si>
    <t>494 Spencer Corner Suite 898</t>
  </si>
  <si>
    <t>East Joseph, NY 81329</t>
  </si>
  <si>
    <t>11713 Brian Squares</t>
  </si>
  <si>
    <t>Christophershire, MO 30773</t>
  </si>
  <si>
    <t>7059 Virginia Crescent Apt. 005</t>
  </si>
  <si>
    <t>Courtneyberg, LA 29787</t>
  </si>
  <si>
    <t>93691 Bennett Spurs</t>
  </si>
  <si>
    <t>Lopezfort, FL 11561</t>
  </si>
  <si>
    <t>PSC 6824, Box 0507</t>
  </si>
  <si>
    <t>APO AP 52847</t>
  </si>
  <si>
    <t>86612 Howell Lane Apt. 034</t>
  </si>
  <si>
    <t>North Johnland, NM 67488</t>
  </si>
  <si>
    <t>932 Thomas Extensions Suite 921</t>
  </si>
  <si>
    <t>Cynthiafurt, MI 60518</t>
  </si>
  <si>
    <t>427 Greer Mews</t>
  </si>
  <si>
    <t>South Carolineborough, KS 34181</t>
  </si>
  <si>
    <t>254 Malone Ramp Suite 779</t>
  </si>
  <si>
    <t>West Samuel, KY 14289</t>
  </si>
  <si>
    <t>43870 Todd Freeway Apt. 730</t>
  </si>
  <si>
    <t>Tinafurt, ND 59738</t>
  </si>
  <si>
    <t>9914 Francis Tunnel Suite 578</t>
  </si>
  <si>
    <t>Josephside, TN 04737</t>
  </si>
  <si>
    <t>USCGC Cole</t>
  </si>
  <si>
    <t>FPO AP 85016</t>
  </si>
  <si>
    <t>43264 Raymond Haven Suite 024</t>
  </si>
  <si>
    <t>West Christina, AL 28742</t>
  </si>
  <si>
    <t>Unit 0889 Box 6652</t>
  </si>
  <si>
    <t>DPO AE 68559</t>
  </si>
  <si>
    <t>150 Charles Drive Apt. 656</t>
  </si>
  <si>
    <t>North Elizabethville, MD 53230</t>
  </si>
  <si>
    <t>2127 Denise Port</t>
  </si>
  <si>
    <t>Richardburgh, VA 50051</t>
  </si>
  <si>
    <t>630 Martin Inlet</t>
  </si>
  <si>
    <t>East Sarah, MI 66271</t>
  </si>
  <si>
    <t>437 John Park Apt. 597</t>
  </si>
  <si>
    <t>Donnatown, MA 83591</t>
  </si>
  <si>
    <t>95861 Mary Haven</t>
  </si>
  <si>
    <t>East Lindsey, DC 36349</t>
  </si>
  <si>
    <t>55248 Veronica Inlet Suite 291</t>
  </si>
  <si>
    <t>Nancymouth, VA 64295</t>
  </si>
  <si>
    <t>29301 Arias Station Apt. 063</t>
  </si>
  <si>
    <t>Tiffanyborough, KS 63882</t>
  </si>
  <si>
    <t>8439 Jared Corners</t>
  </si>
  <si>
    <t>Adamtown, IL 53341</t>
  </si>
  <si>
    <t>040 Steven Cliffs Suite 100</t>
  </si>
  <si>
    <t>Dustintown, CO 95436</t>
  </si>
  <si>
    <t>USNV Merritt</t>
  </si>
  <si>
    <t>FPO AE 40761</t>
  </si>
  <si>
    <t>4514 Mary Bypass Apt. 090</t>
  </si>
  <si>
    <t>Rodneybury, OR 58759</t>
  </si>
  <si>
    <t>0941 Young Circles Apt. 102</t>
  </si>
  <si>
    <t>North Brandon, MS 43519</t>
  </si>
  <si>
    <t>76063 Alexis Square</t>
  </si>
  <si>
    <t>Sanderston, DE 57284</t>
  </si>
  <si>
    <t>58552 Moore Avenue Suite 902</t>
  </si>
  <si>
    <t>Karenton, TN 46191</t>
  </si>
  <si>
    <t>28236 Kenneth Way Apt. 141</t>
  </si>
  <si>
    <t>Marshallton, WY 19592</t>
  </si>
  <si>
    <t>7053 Dunlap Viaduct</t>
  </si>
  <si>
    <t>New Michellehaven, KY 50856</t>
  </si>
  <si>
    <t>9917 Douglas Springs</t>
  </si>
  <si>
    <t>Howestad, KY 42092</t>
  </si>
  <si>
    <t>918 Carter Shores Apt. 733</t>
  </si>
  <si>
    <t>Robertland, MA 70378</t>
  </si>
  <si>
    <t>49643 Danielle Haven Apt. 237</t>
  </si>
  <si>
    <t>South Mark, TX 26168</t>
  </si>
  <si>
    <t>385 Duncan Rue</t>
  </si>
  <si>
    <t>Jordanchester, VT 96023</t>
  </si>
  <si>
    <t>PSC 7460, Box 7549</t>
  </si>
  <si>
    <t>APO AP 53918</t>
  </si>
  <si>
    <t>PSC 4301, Box 6900</t>
  </si>
  <si>
    <t>APO AE 16228</t>
  </si>
  <si>
    <t>47605 Welch Points Apt. 112</t>
  </si>
  <si>
    <t>Lake Nicolasburgh, LA 63500</t>
  </si>
  <si>
    <t>016 King Trafficway</t>
  </si>
  <si>
    <t>South Victoriaberg, AZ 54950</t>
  </si>
  <si>
    <t>USNS Lee</t>
  </si>
  <si>
    <t>FPO AA 28082</t>
  </si>
  <si>
    <t>497 Baird Knoll Apt. 390</t>
  </si>
  <si>
    <t>New Ruthberg, MS 84855</t>
  </si>
  <si>
    <t>5109 Cherry Throughway Suite 013</t>
  </si>
  <si>
    <t>Lake Justinfort, MA 08166</t>
  </si>
  <si>
    <t>90755 Evans Oval</t>
  </si>
  <si>
    <t>South Cindy, NH 07311</t>
  </si>
  <si>
    <t>3094 Nicole Estate Suite 016</t>
  </si>
  <si>
    <t>South Davidhaven, DE 67259</t>
  </si>
  <si>
    <t>53290 Megan Freeway</t>
  </si>
  <si>
    <t>Port Candacestad, SD 83509</t>
  </si>
  <si>
    <t>20394 Robert Parkways Suite 209</t>
  </si>
  <si>
    <t>Kaufmanville, TX 10919</t>
  </si>
  <si>
    <t>21522 Wright Trafficway</t>
  </si>
  <si>
    <t>North Vincent, PA 73141</t>
  </si>
  <si>
    <t>02318 Murphy Wells Apt. 860</t>
  </si>
  <si>
    <t>South Kenneth, HI 36810</t>
  </si>
  <si>
    <t>2495 Underwood Radial</t>
  </si>
  <si>
    <t>East Jaketown, WA 97745</t>
  </si>
  <si>
    <t>1315 Rebecca Crossroad Apt. 280</t>
  </si>
  <si>
    <t>Lake Troyside, TN 17954</t>
  </si>
  <si>
    <t>330 David Corner</t>
  </si>
  <si>
    <t>Lake Brandon, ID 57007</t>
  </si>
  <si>
    <t>53021 Brian Trafficway Suite 496</t>
  </si>
  <si>
    <t>Woodsfort, GA 90301</t>
  </si>
  <si>
    <t>PSC 1816, Box 7955</t>
  </si>
  <si>
    <t>APO AP 87963</t>
  </si>
  <si>
    <t>1459 Ashley Prairie Suite 611</t>
  </si>
  <si>
    <t>Mitchellshire, VA 04978</t>
  </si>
  <si>
    <t>06438 Reese Pine Apt. 132</t>
  </si>
  <si>
    <t>South Elaine, LA 37106</t>
  </si>
  <si>
    <t>090 Smith Wells Apt. 279</t>
  </si>
  <si>
    <t>North Kimberlybury, ME 93647</t>
  </si>
  <si>
    <t>03688 Keith Islands Apt. 255</t>
  </si>
  <si>
    <t>South Christopher, IA 93804</t>
  </si>
  <si>
    <t>73163 Patel Island Apt. 218</t>
  </si>
  <si>
    <t>Armstrongborough, IA 22878</t>
  </si>
  <si>
    <t>2278 Samuel Lane</t>
  </si>
  <si>
    <t>West Robertton, WI 06619</t>
  </si>
  <si>
    <t>76631 Joseph Drive</t>
  </si>
  <si>
    <t>Terrellside, MT 62551</t>
  </si>
  <si>
    <t>PSC 9437, Box 2810</t>
  </si>
  <si>
    <t>APO AA 65010</t>
  </si>
  <si>
    <t>4636 Christopher Corners</t>
  </si>
  <si>
    <t>Joshuaview, ME 24000</t>
  </si>
  <si>
    <t>9621 Regina Shoals Apt. 732</t>
  </si>
  <si>
    <t>South Samantha, ME 34935</t>
  </si>
  <si>
    <t>21846 Davis Lake</t>
  </si>
  <si>
    <t>Tarastad, PA 88759</t>
  </si>
  <si>
    <t>02753 Fields Vista Apt. 057</t>
  </si>
  <si>
    <t>Ericchester, TX 37883</t>
  </si>
  <si>
    <t>8385 Karen Landing</t>
  </si>
  <si>
    <t>New Jacqueline, AK 30502</t>
  </si>
  <si>
    <t>70145 Patterson Ways</t>
  </si>
  <si>
    <t>Jamesberg, DE 01455</t>
  </si>
  <si>
    <t>0329 John Stream Apt. 056</t>
  </si>
  <si>
    <t>Timothyport, SC 21893</t>
  </si>
  <si>
    <t>0472 Johnson Plaza Suite 332</t>
  </si>
  <si>
    <t>Brownbury, NJ 88427</t>
  </si>
  <si>
    <t>2689 Adam Views</t>
  </si>
  <si>
    <t>Cardenashaven, OR 20631</t>
  </si>
  <si>
    <t>0644 Chapman Mount Suite 613</t>
  </si>
  <si>
    <t>New Jesus, HI 58195</t>
  </si>
  <si>
    <t>6523 Knight Causeway</t>
  </si>
  <si>
    <t>New Kimberlybury, TX 94278</t>
  </si>
  <si>
    <t>56537 Rivas Island Apt. 829</t>
  </si>
  <si>
    <t>Carlville, MD 63995</t>
  </si>
  <si>
    <t>64393 Martinez Lake Suite 401</t>
  </si>
  <si>
    <t>New Deborah, IA 86074</t>
  </si>
  <si>
    <t>60290 Rice Rue Suite 441</t>
  </si>
  <si>
    <t>Barbaratown, WA 86788</t>
  </si>
  <si>
    <t>27091 Walker Points Apt. 578</t>
  </si>
  <si>
    <t>Port David, HI 74470</t>
  </si>
  <si>
    <t>18027 Ross Extensions Apt. 484</t>
  </si>
  <si>
    <t>South Matthewmouth, WA 54342</t>
  </si>
  <si>
    <t>1972 Johnson Crescent</t>
  </si>
  <si>
    <t>Victorview, RI 76913</t>
  </si>
  <si>
    <t>Unit 3118 Box 8746</t>
  </si>
  <si>
    <t>DPO AE 94572</t>
  </si>
  <si>
    <t>USCGC Strong</t>
  </si>
  <si>
    <t>FPO AP 55331</t>
  </si>
  <si>
    <t>198 Angelica Springs</t>
  </si>
  <si>
    <t>Hannahside, MN 97122</t>
  </si>
  <si>
    <t>70622 Powell Forges Apt. 254</t>
  </si>
  <si>
    <t>North Stevenstad, UT 04687</t>
  </si>
  <si>
    <t>429 Martinez Trafficway Suite 866</t>
  </si>
  <si>
    <t>North Samantha, ID 70201</t>
  </si>
  <si>
    <t>01483 Harris Fields Suite 298</t>
  </si>
  <si>
    <t>Brandonstad, MN 03302</t>
  </si>
  <si>
    <t>148 Kidd Via Suite 192</t>
  </si>
  <si>
    <t>North Clifford, WA 27584</t>
  </si>
  <si>
    <t>5762 Todd Summit Apt. 264</t>
  </si>
  <si>
    <t>Fisherport, KY 59425</t>
  </si>
  <si>
    <t>12241 Grant Oval Suite 791</t>
  </si>
  <si>
    <t>Nicolemouth, MI 00632</t>
  </si>
  <si>
    <t>82758 Smith Coves Suite 855</t>
  </si>
  <si>
    <t>Dennisview, NM 05468</t>
  </si>
  <si>
    <t>588 Smith Plain Apt. 631</t>
  </si>
  <si>
    <t>New Laurieshire, OH 54324</t>
  </si>
  <si>
    <t>4128 Edwards Corner Suite 311</t>
  </si>
  <si>
    <t>Ashleyport, NV 43512</t>
  </si>
  <si>
    <t>748 Julia Mountains Apt. 109</t>
  </si>
  <si>
    <t>South James, ME 34924</t>
  </si>
  <si>
    <t>6213 Bauer Corners Suite 564</t>
  </si>
  <si>
    <t>Virginiafort, KS 54055</t>
  </si>
  <si>
    <t>01602 Miranda Mission</t>
  </si>
  <si>
    <t>New Dawnstad, SD 07922</t>
  </si>
  <si>
    <t>85551 Ruiz Manors Suite 010</t>
  </si>
  <si>
    <t>North Christophertown, AR 24867</t>
  </si>
  <si>
    <t>102 Whitney Cliffs</t>
  </si>
  <si>
    <t>New Dylanmouth, MS 75412</t>
  </si>
  <si>
    <t>78212 Cole Lights</t>
  </si>
  <si>
    <t>North Michelle, UT 46552</t>
  </si>
  <si>
    <t>PSC 9627, Box 8051</t>
  </si>
  <si>
    <t>APO AP 45856</t>
  </si>
  <si>
    <t>544 Robin Valleys Suite 553</t>
  </si>
  <si>
    <t>Armstrongfurt, TX 01796</t>
  </si>
  <si>
    <t>477 Schmidt Overpass</t>
  </si>
  <si>
    <t>East Catherinehaven, DC 29852</t>
  </si>
  <si>
    <t>47690 Perez Forest</t>
  </si>
  <si>
    <t>New Johnshire, IN 33303</t>
  </si>
  <si>
    <t>54405 James Trace</t>
  </si>
  <si>
    <t>Foxton, MT 51985</t>
  </si>
  <si>
    <t>4238 Christopher Turnpike</t>
  </si>
  <si>
    <t>Colebury, NH 79220</t>
  </si>
  <si>
    <t>40978 Jones Greens</t>
  </si>
  <si>
    <t>East Cameronchester, WA 05381</t>
  </si>
  <si>
    <t>83524 Medina Crest</t>
  </si>
  <si>
    <t>Jacobtown, AK 45131</t>
  </si>
  <si>
    <t>PSC 6534, Box 7415</t>
  </si>
  <si>
    <t>APO AE 07478</t>
  </si>
  <si>
    <t>2857 Whitaker Expressway</t>
  </si>
  <si>
    <t>Lovefurt, NV 23778</t>
  </si>
  <si>
    <t>9407 Coleman Fall</t>
  </si>
  <si>
    <t>Whitehaven, WI 18516</t>
  </si>
  <si>
    <t>43936 Lambert Run Suite 853</t>
  </si>
  <si>
    <t>Hicksberg, WA 96453</t>
  </si>
  <si>
    <t>61995 Rush Courts</t>
  </si>
  <si>
    <t>Dawnton, IL 45278</t>
  </si>
  <si>
    <t>2610 Angela Crossing Suite 919</t>
  </si>
  <si>
    <t>New James, NE 38075</t>
  </si>
  <si>
    <t>810 Orr Summit Apt. 449</t>
  </si>
  <si>
    <t>Castroshire, UT 82529</t>
  </si>
  <si>
    <t>44590 Rodriguez Islands</t>
  </si>
  <si>
    <t>Lake Christopher, NE 33827</t>
  </si>
  <si>
    <t>Unit 9183 Box 8060</t>
  </si>
  <si>
    <t>DPO AE 38723</t>
  </si>
  <si>
    <t>887 Scott Plaza</t>
  </si>
  <si>
    <t>Lake Angela, NJ 47589</t>
  </si>
  <si>
    <t>9439 Young Haven</t>
  </si>
  <si>
    <t>New Maryton, DC 59547</t>
  </si>
  <si>
    <t>53123 Morris Ferry Suite 824</t>
  </si>
  <si>
    <t>Timothyberg, VT 71487</t>
  </si>
  <si>
    <t>USNV Lawrence</t>
  </si>
  <si>
    <t>FPO AP 48945</t>
  </si>
  <si>
    <t>7482 Kelly Loaf Suite 147</t>
  </si>
  <si>
    <t>Port Kimberlyhaven, MT 13454</t>
  </si>
  <si>
    <t>1805 Ortiz Parkways</t>
  </si>
  <si>
    <t>Chenberg, MI 31281</t>
  </si>
  <si>
    <t>81804 Eric Drive</t>
  </si>
  <si>
    <t>Lisafort, KY 80366</t>
  </si>
  <si>
    <t>3674 Eddie Vista Suite 765</t>
  </si>
  <si>
    <t>Thomasside, AR 53519</t>
  </si>
  <si>
    <t>Unit 4883 Box 3807</t>
  </si>
  <si>
    <t>DPO AP 04142</t>
  </si>
  <si>
    <t>55776 Bryant Curve Apt. 799</t>
  </si>
  <si>
    <t>Spencerberg, OH 77172</t>
  </si>
  <si>
    <t>3918 Elliott Bypass Suite 352</t>
  </si>
  <si>
    <t>New Tyler, LA 25592</t>
  </si>
  <si>
    <t>006 Riley Valley Apt. 166</t>
  </si>
  <si>
    <t>Evansview, MO 71082</t>
  </si>
  <si>
    <t>0918 White Courts Apt. 327</t>
  </si>
  <si>
    <t>North Edward, KS 06105</t>
  </si>
  <si>
    <t>609 Miller Street</t>
  </si>
  <si>
    <t>Jonathanburgh, CA 13952</t>
  </si>
  <si>
    <t>048 Gregory Heights</t>
  </si>
  <si>
    <t>Port Jasonton, WY 33566</t>
  </si>
  <si>
    <t>66729 Waller Harbor Apt. 001</t>
  </si>
  <si>
    <t>Taylorton, AK 98908</t>
  </si>
  <si>
    <t>3700 Madden Fields Apt. 170</t>
  </si>
  <si>
    <t>West Jeffrey, AZ 07338</t>
  </si>
  <si>
    <t>3988 Gonzales Mission</t>
  </si>
  <si>
    <t>North Sabrina, TN 72757</t>
  </si>
  <si>
    <t>611 Kelsey Row Apt. 464</t>
  </si>
  <si>
    <t>Montesfort, DE 55535</t>
  </si>
  <si>
    <t>8136 Cooper Ports</t>
  </si>
  <si>
    <t>Blackstad, NE 21472</t>
  </si>
  <si>
    <t>79568 Patricia Freeway Suite 869</t>
  </si>
  <si>
    <t>Briannashire, WY 29485</t>
  </si>
  <si>
    <t>502 Alyssa Park Suite 343</t>
  </si>
  <si>
    <t>Lake Gina, LA 91185</t>
  </si>
  <si>
    <t>6764 Briana Orchard</t>
  </si>
  <si>
    <t>Juliefurt, ID 31412</t>
  </si>
  <si>
    <t>3768 Moran Plains Suite 657</t>
  </si>
  <si>
    <t>Port Anthony, NJ 42869</t>
  </si>
  <si>
    <t>8944 Ramirez Cliff Suite 269</t>
  </si>
  <si>
    <t>North Timothy, OH 78906</t>
  </si>
  <si>
    <t>9396 Ryan Trail Suite 120</t>
  </si>
  <si>
    <t>Ariasstad, PA 22416</t>
  </si>
  <si>
    <t>6347 Diana Ridge</t>
  </si>
  <si>
    <t>South Bridgetville, KY 88888</t>
  </si>
  <si>
    <t>8939 Hayes Extensions Suite 389</t>
  </si>
  <si>
    <t>Leeview, MT 74341</t>
  </si>
  <si>
    <t>5707 Andrew Grove</t>
  </si>
  <si>
    <t>Christinachester, NJ 27876</t>
  </si>
  <si>
    <t>20583 West Inlet Suite 021</t>
  </si>
  <si>
    <t>Josephberg, UT 70351</t>
  </si>
  <si>
    <t>07121 Jacob Point Apt. 546</t>
  </si>
  <si>
    <t>Bentonhaven, WI 51981</t>
  </si>
  <si>
    <t>434 Jimenez Camp</t>
  </si>
  <si>
    <t>West Michael, IA 51839</t>
  </si>
  <si>
    <t>329 Bell Flats Suite 920</t>
  </si>
  <si>
    <t>West Randy, CA 49006</t>
  </si>
  <si>
    <t>17596 Cassie Trail Apt. 245</t>
  </si>
  <si>
    <t>Gravesmouth, WV 14531</t>
  </si>
  <si>
    <t>349 Gallagher Lodge</t>
  </si>
  <si>
    <t>Owenfurt, MI 24331</t>
  </si>
  <si>
    <t>89511 Cooper Prairie</t>
  </si>
  <si>
    <t>Daychester, VT 20949</t>
  </si>
  <si>
    <t>4895 Davila Light Suite 030</t>
  </si>
  <si>
    <t>Wagnerbury, GA 65626</t>
  </si>
  <si>
    <t>11852 Ronald Brook Apt. 084</t>
  </si>
  <si>
    <t>Thomaston, MD 68721</t>
  </si>
  <si>
    <t>42887 Paula Burgs</t>
  </si>
  <si>
    <t>North Justin, WI 62802</t>
  </si>
  <si>
    <t>855 Monica Drives Suite 714</t>
  </si>
  <si>
    <t>New Alison, IN 49672</t>
  </si>
  <si>
    <t>3038 Wallace Flats</t>
  </si>
  <si>
    <t>Port Donald, MD 06962</t>
  </si>
  <si>
    <t>414 Mcclure Court</t>
  </si>
  <si>
    <t>North Karen, NH 32379</t>
  </si>
  <si>
    <t>118 White Lakes</t>
  </si>
  <si>
    <t>Garciamouth, MD 22691</t>
  </si>
  <si>
    <t>5224 Colleen Grove</t>
  </si>
  <si>
    <t>Leetown, MN 96091</t>
  </si>
  <si>
    <t>794 Wilson Via Apt. 310</t>
  </si>
  <si>
    <t>Romerochester, IL 00638</t>
  </si>
  <si>
    <t>7193 Zachary Cape</t>
  </si>
  <si>
    <t>East Susan, WA 41442</t>
  </si>
  <si>
    <t>967 Anderson Crescent Apt. 601</t>
  </si>
  <si>
    <t>Joneshaven, NV 27006</t>
  </si>
  <si>
    <t>350 Harrington Expressway</t>
  </si>
  <si>
    <t>Henryshire, GA 24676</t>
  </si>
  <si>
    <t>34043 Carlson Roads Apt. 672</t>
  </si>
  <si>
    <t>South Monique, NV 99150</t>
  </si>
  <si>
    <t>2033 Jefferson Squares Apt. 921</t>
  </si>
  <si>
    <t>Lake Frederickville, MS 85077</t>
  </si>
  <si>
    <t>0566 Brent Falls</t>
  </si>
  <si>
    <t>New Pamela, MO 54336</t>
  </si>
  <si>
    <t>5092 Erica Summit Suite 624</t>
  </si>
  <si>
    <t>Fraziershire, LA 30863</t>
  </si>
  <si>
    <t>738 Meyers Crescent Apt. 668</t>
  </si>
  <si>
    <t>East Anita, VT 09328</t>
  </si>
  <si>
    <t>220 Jordan Tunnel Apt. 321</t>
  </si>
  <si>
    <t>Lake Thomas, VA 36089</t>
  </si>
  <si>
    <t>75429 Jones Road Suite 206</t>
  </si>
  <si>
    <t>Jasonfort, IN 50368</t>
  </si>
  <si>
    <t>811 Hampton Terrace</t>
  </si>
  <si>
    <t>Dickersonborough, MD 12246</t>
  </si>
  <si>
    <t>8497 Adam Road</t>
  </si>
  <si>
    <t>South Paulfort, PA 17086</t>
  </si>
  <si>
    <t>8783 Baker Mountain</t>
  </si>
  <si>
    <t>Robertside, ND 93953</t>
  </si>
  <si>
    <t>75141 Sabrina Forge</t>
  </si>
  <si>
    <t>Margaretton, DE 81214</t>
  </si>
  <si>
    <t>PSC 8274, Box 7184</t>
  </si>
  <si>
    <t>APO AE 02813</t>
  </si>
  <si>
    <t>56197 Aaron Wall</t>
  </si>
  <si>
    <t>Williammouth, HI 95609</t>
  </si>
  <si>
    <t>810 Singleton Shores</t>
  </si>
  <si>
    <t>Lake Devonmouth, MO 70731</t>
  </si>
  <si>
    <t>958 Mark Roads</t>
  </si>
  <si>
    <t>West Kenneth, NY 39457</t>
  </si>
  <si>
    <t>130 Mary Ranch Apt. 391</t>
  </si>
  <si>
    <t>West Scott, CO 09745</t>
  </si>
  <si>
    <t>17568 Dean Square</t>
  </si>
  <si>
    <t>Stevensburgh, AR 78492</t>
  </si>
  <si>
    <t>89230 Kimberly Fall Suite 746</t>
  </si>
  <si>
    <t>Jenniferport, UT 78347</t>
  </si>
  <si>
    <t>7598 Heath Mews</t>
  </si>
  <si>
    <t>East Joseph, HI 07833</t>
  </si>
  <si>
    <t>54816 Robert Green</t>
  </si>
  <si>
    <t>West Jamie, NY 70437</t>
  </si>
  <si>
    <t>Unit 2124 Box 0294</t>
  </si>
  <si>
    <t>DPO AE 69016</t>
  </si>
  <si>
    <t>882 Daniel Parks Apt. 964</t>
  </si>
  <si>
    <t>Angelamouth, AZ 07901</t>
  </si>
  <si>
    <t>0069 Hahn Street Suite 828</t>
  </si>
  <si>
    <t>New Brianstad, WY 62441</t>
  </si>
  <si>
    <t>PSC 1812, Box 2896</t>
  </si>
  <si>
    <t>APO AE 28320</t>
  </si>
  <si>
    <t>49973 Joseph Crossing Suite 027</t>
  </si>
  <si>
    <t>Lake Mark, WY 68539</t>
  </si>
  <si>
    <t>70785 Gary Corners</t>
  </si>
  <si>
    <t>Lake Taylorshire, MN 20855</t>
  </si>
  <si>
    <t>PSC 5221, Box 2008</t>
  </si>
  <si>
    <t>APO AP 81086</t>
  </si>
  <si>
    <t>9351 Foster Radial Apt. 240</t>
  </si>
  <si>
    <t>West Krystal, MN 81812</t>
  </si>
  <si>
    <t>579 Pam Wells</t>
  </si>
  <si>
    <t>Princeville, AR 80996</t>
  </si>
  <si>
    <t>808 David Isle Apt. 865</t>
  </si>
  <si>
    <t>Port Linda, IL 77241</t>
  </si>
  <si>
    <t>USNS Ray</t>
  </si>
  <si>
    <t>FPO AE 34340</t>
  </si>
  <si>
    <t>15560 Thomas Field</t>
  </si>
  <si>
    <t>Castroton, CT 30418</t>
  </si>
  <si>
    <t>0017 Nicole Highway</t>
  </si>
  <si>
    <t>East Curtis, NM 82612</t>
  </si>
  <si>
    <t>76707 Heidi Circles</t>
  </si>
  <si>
    <t>Jeanhaven, IN 70154</t>
  </si>
  <si>
    <t>73141 Amy Meadow Suite 244</t>
  </si>
  <si>
    <t>South Kevin, VT 87192</t>
  </si>
  <si>
    <t>274 Debra Corners</t>
  </si>
  <si>
    <t>Parksstad, IA 56028</t>
  </si>
  <si>
    <t>06906 Jackie Flat Apt. 768</t>
  </si>
  <si>
    <t>North Jennifer, CO 87457</t>
  </si>
  <si>
    <t>142 Hodges Stravenue Suite 919</t>
  </si>
  <si>
    <t>North Angela, ME 77014</t>
  </si>
  <si>
    <t>6760 John Plaza</t>
  </si>
  <si>
    <t>South Davidview, KY 50570</t>
  </si>
  <si>
    <t>2052 Soto Lane Apt. 376</t>
  </si>
  <si>
    <t>Brownberg, NC 47520</t>
  </si>
  <si>
    <t>93650 Gibbs Fork</t>
  </si>
  <si>
    <t>West Melissaville, WY 66842</t>
  </si>
  <si>
    <t>693 Deborah Parks Apt. 828</t>
  </si>
  <si>
    <t>Port Curtis, IN 52850</t>
  </si>
  <si>
    <t>66333 Zachary Lane Suite 575</t>
  </si>
  <si>
    <t>East Stephen, NH 00534</t>
  </si>
  <si>
    <t>018 Johnny Villages Apt. 484</t>
  </si>
  <si>
    <t>Andreabury, OR 93280</t>
  </si>
  <si>
    <t>685 Hughes Fall Apt. 367</t>
  </si>
  <si>
    <t>Ethanville, IN 48347</t>
  </si>
  <si>
    <t>423 Russell Drive</t>
  </si>
  <si>
    <t>North Jerryburgh, LA 98871</t>
  </si>
  <si>
    <t>7979 Duncan Circles Apt. 866</t>
  </si>
  <si>
    <t>Danielmouth, NJ 05929</t>
  </si>
  <si>
    <t>USS Rocha</t>
  </si>
  <si>
    <t>FPO AE 59000</t>
  </si>
  <si>
    <t>Unit 3219 Box 8379</t>
  </si>
  <si>
    <t>DPO AE 70151</t>
  </si>
  <si>
    <t>38109 Brent Summit Apt. 104</t>
  </si>
  <si>
    <t>Sheristad, ME 37413</t>
  </si>
  <si>
    <t>45166 Miller Underpass</t>
  </si>
  <si>
    <t>Wardville, UT 34086</t>
  </si>
  <si>
    <t>11122 Isaiah Views</t>
  </si>
  <si>
    <t>New Beverly, PA 19083</t>
  </si>
  <si>
    <t>219 Olivia Stream</t>
  </si>
  <si>
    <t>Michaelview, NJ 17697</t>
  </si>
  <si>
    <t>88094 Mark Streets</t>
  </si>
  <si>
    <t>New Taylor, AL 02119</t>
  </si>
  <si>
    <t>3852 Robert Island Apt. 218</t>
  </si>
  <si>
    <t>New Billy, WV 77542</t>
  </si>
  <si>
    <t>7629 Amber Creek</t>
  </si>
  <si>
    <t>Michaelport, UT 88418</t>
  </si>
  <si>
    <t>2132 Allen Land Apt. 878</t>
  </si>
  <si>
    <t>Heatherland, WY 90904</t>
  </si>
  <si>
    <t>55101 Kathryn Forge Apt. 448</t>
  </si>
  <si>
    <t>Gloriastad, VA 25318</t>
  </si>
  <si>
    <t>262 Leslie Pike</t>
  </si>
  <si>
    <t>Conniemouth, CO 48207</t>
  </si>
  <si>
    <t>51444 Perez Crescent</t>
  </si>
  <si>
    <t>North Carl, OH 44243</t>
  </si>
  <si>
    <t>09028 Victor Pike Apt. 476</t>
  </si>
  <si>
    <t>Walkerburgh, NE 69032</t>
  </si>
  <si>
    <t>07109 Daniel Glens</t>
  </si>
  <si>
    <t>Terryshire, AL 36356</t>
  </si>
  <si>
    <t>62608 Kline Ville Apt. 685</t>
  </si>
  <si>
    <t>Lake Luisland, NE 82171</t>
  </si>
  <si>
    <t>45864 Woodard Cliffs Suite 570</t>
  </si>
  <si>
    <t>New Wendymouth, NM 85486</t>
  </si>
  <si>
    <t>13538 Castro Manor</t>
  </si>
  <si>
    <t>South Darrenfort, CO 07890</t>
  </si>
  <si>
    <t>2210 Barnes Divide</t>
  </si>
  <si>
    <t>Coreyhaven, NM 46619</t>
  </si>
  <si>
    <t>0573 Davis Station</t>
  </si>
  <si>
    <t>Michaelland, GA 90745</t>
  </si>
  <si>
    <t>495 Boyd Lock Suite 951</t>
  </si>
  <si>
    <t>Parkside, ID 04386</t>
  </si>
  <si>
    <t>80857 Bartlett Lake Suite 443</t>
  </si>
  <si>
    <t>New Alexis, MD 09155</t>
  </si>
  <si>
    <t>39219 Higgins Walks</t>
  </si>
  <si>
    <t>Amyhaven, ND 68768</t>
  </si>
  <si>
    <t>5884 Matthew Square Apt. 431</t>
  </si>
  <si>
    <t>New Ashleyberg, RI 71860</t>
  </si>
  <si>
    <t>61327 Avery Valleys</t>
  </si>
  <si>
    <t>Milesland, KS 57465</t>
  </si>
  <si>
    <t>71910 Dwayne Springs</t>
  </si>
  <si>
    <t>Longfurt, AR 91551</t>
  </si>
  <si>
    <t>USCGC Gibson</t>
  </si>
  <si>
    <t>FPO AE 57120</t>
  </si>
  <si>
    <t>84288 Myers Shoals</t>
  </si>
  <si>
    <t>New Anthony, FL 70943</t>
  </si>
  <si>
    <t>PSC 6901, Box 8463</t>
  </si>
  <si>
    <t>APO AA 77398</t>
  </si>
  <si>
    <t>6425 Tina Inlet Suite 106</t>
  </si>
  <si>
    <t>Tuckerfurt, RI 32798</t>
  </si>
  <si>
    <t>98236 Joshua Prairie Suite 900</t>
  </si>
  <si>
    <t>Cherylland, DC 15687</t>
  </si>
  <si>
    <t>14790 Henry Ways Apt. 552</t>
  </si>
  <si>
    <t>Adamsstad, PA 42126</t>
  </si>
  <si>
    <t>PSC 5431, Box 2804</t>
  </si>
  <si>
    <t>APO AE 59396</t>
  </si>
  <si>
    <t>73254 Mendoza Lights</t>
  </si>
  <si>
    <t>East Davidton, MT 67237</t>
  </si>
  <si>
    <t>USS Elliott</t>
  </si>
  <si>
    <t>FPO AA 87133</t>
  </si>
  <si>
    <t>716 Edward Bridge</t>
  </si>
  <si>
    <t>Hernandezborough, NC 73827</t>
  </si>
  <si>
    <t>163 John Hills Suite 080</t>
  </si>
  <si>
    <t>Nguyenburgh, NV 94527</t>
  </si>
  <si>
    <t>0072 Erin Court</t>
  </si>
  <si>
    <t>Lake Ashleychester, GA 43470</t>
  </si>
  <si>
    <t>3990 Bell Valley Suite 724</t>
  </si>
  <si>
    <t>South Marcus, NJ 38331</t>
  </si>
  <si>
    <t>46995 Reynolds Islands</t>
  </si>
  <si>
    <t>New Kayla, TX 56132</t>
  </si>
  <si>
    <t>75703 Cisneros Glens Suite 469</t>
  </si>
  <si>
    <t>South Jonburgh, WV 04501</t>
  </si>
  <si>
    <t>1707 William Ports Suite 034</t>
  </si>
  <si>
    <t>Lloydview, AZ 30653</t>
  </si>
  <si>
    <t>90365 Sherry Camp</t>
  </si>
  <si>
    <t>Danielleton, IN 22455</t>
  </si>
  <si>
    <t>34299 Linda Inlet</t>
  </si>
  <si>
    <t>Timothymouth, AL 83514</t>
  </si>
  <si>
    <t>PSC 1985, Box 7866</t>
  </si>
  <si>
    <t>APO AA 62221</t>
  </si>
  <si>
    <t>9409 Mason Island Apt. 790</t>
  </si>
  <si>
    <t>Lake Jacobbury, IN 80503</t>
  </si>
  <si>
    <t>USS Hutchinson</t>
  </si>
  <si>
    <t>FPO AA 46512</t>
  </si>
  <si>
    <t>735 Gonzalez Lock</t>
  </si>
  <si>
    <t>Karistad, UT 01761</t>
  </si>
  <si>
    <t>36930 Lane Stravenue Apt. 465</t>
  </si>
  <si>
    <t>Camposberg, ME 63324</t>
  </si>
  <si>
    <t>9419 Teresa Spurs</t>
  </si>
  <si>
    <t>Sonyaborough, UT 84906</t>
  </si>
  <si>
    <t>01247 Arnold Ville</t>
  </si>
  <si>
    <t>Port Laurabury, NM 54389</t>
  </si>
  <si>
    <t>4024 Hamilton Ramp</t>
  </si>
  <si>
    <t>Gabrielaburgh, CA 92104</t>
  </si>
  <si>
    <t>135 Sanchez Crescent</t>
  </si>
  <si>
    <t>Port Dustintown, WI 61658</t>
  </si>
  <si>
    <t>144 Courtney Hollow</t>
  </si>
  <si>
    <t>North David, ID 19362</t>
  </si>
  <si>
    <t>Unit 5821 Box 8178</t>
  </si>
  <si>
    <t>DPO AP 37970</t>
  </si>
  <si>
    <t>2821 James Plains</t>
  </si>
  <si>
    <t>New Amberville, VA 19470</t>
  </si>
  <si>
    <t>62461 Ryan Groves Apt. 599</t>
  </si>
  <si>
    <t>East Terranceborough, CO 61653</t>
  </si>
  <si>
    <t>644 Ashley Forks</t>
  </si>
  <si>
    <t>New Linda, OR 23667</t>
  </si>
  <si>
    <t>730 Arroyo Crescent Apt. 381</t>
  </si>
  <si>
    <t>East Diana, MA 13847</t>
  </si>
  <si>
    <t>07972 Calvin Rue Suite 812</t>
  </si>
  <si>
    <t>Russelltown, NM 24525</t>
  </si>
  <si>
    <t>05972 Michelle Shoals</t>
  </si>
  <si>
    <t>East Amber, ID 47368</t>
  </si>
  <si>
    <t>Unit 9667 Box 3431</t>
  </si>
  <si>
    <t>DPO AA 84305</t>
  </si>
  <si>
    <t>Unit 0956 Box 7444</t>
  </si>
  <si>
    <t>DPO AA 19398</t>
  </si>
  <si>
    <t>PSC 5442, Box 1186</t>
  </si>
  <si>
    <t>APO AP 08771</t>
  </si>
  <si>
    <t>46083 Debra Drives</t>
  </si>
  <si>
    <t>East Brianport, WI 02528</t>
  </si>
  <si>
    <t>28775 Don Station</t>
  </si>
  <si>
    <t>Haysburgh, NJ 37529</t>
  </si>
  <si>
    <t>431 Jordan Rapid Suite 313</t>
  </si>
  <si>
    <t>Nguyenmouth, VA 24022</t>
  </si>
  <si>
    <t>20897 Woods Avenue</t>
  </si>
  <si>
    <t>Murrayview, NV 77885</t>
  </si>
  <si>
    <t>4529 Veronica Flat</t>
  </si>
  <si>
    <t>North Taylor, NV 06904</t>
  </si>
  <si>
    <t>41870 Donna Shoals Suite 244</t>
  </si>
  <si>
    <t>East Drewport, TX 64025</t>
  </si>
  <si>
    <t>948 Veronica Keys Apt. 777</t>
  </si>
  <si>
    <t>New Kimberly, AR 05930</t>
  </si>
  <si>
    <t>9810 Robert Centers Apt. 664</t>
  </si>
  <si>
    <t>West Annaborough, WY 94530</t>
  </si>
  <si>
    <t>76520 Nelson Well</t>
  </si>
  <si>
    <t>Lake Leah, HI 92694</t>
  </si>
  <si>
    <t>22719 Stevens Passage Suite 688</t>
  </si>
  <si>
    <t>New Johnathanland, VA 28215</t>
  </si>
  <si>
    <t>30572 Lee Curve</t>
  </si>
  <si>
    <t>Port Paulabury, NC 59208</t>
  </si>
  <si>
    <t>0800 Schmidt Ridge Apt. 453</t>
  </si>
  <si>
    <t>Lake Brittanyport, KY 64031</t>
  </si>
  <si>
    <t>44191 Nicholas Ridge Suite 845</t>
  </si>
  <si>
    <t>Port Wendy, AR 51534</t>
  </si>
  <si>
    <t>1783 Gail Key</t>
  </si>
  <si>
    <t>North Krystalville, NH 70641</t>
  </si>
  <si>
    <t>USS Hoffman</t>
  </si>
  <si>
    <t>FPO AP 98076</t>
  </si>
  <si>
    <t>712 Sean Ridge</t>
  </si>
  <si>
    <t>West Melissashire, MD 34393</t>
  </si>
  <si>
    <t>3815 Smith Parkways</t>
  </si>
  <si>
    <t>Dunlapfort, HI 05033</t>
  </si>
  <si>
    <t>4153 Rodriguez Highway Apt. 068</t>
  </si>
  <si>
    <t>Port Ericborough, TX 20362</t>
  </si>
  <si>
    <t>791 Steven Divide</t>
  </si>
  <si>
    <t>Lake Kathleenfurt, PA 04651</t>
  </si>
  <si>
    <t>Unit 3311 Box 1585</t>
  </si>
  <si>
    <t>DPO AP 91573</t>
  </si>
  <si>
    <t>244 Bell Tunnel</t>
  </si>
  <si>
    <t>Port Karafurt, TN 76537</t>
  </si>
  <si>
    <t>78566 Anthony Brooks Suite 830</t>
  </si>
  <si>
    <t>South Tina, NC 95718</t>
  </si>
  <si>
    <t>5178 Sheila Points Suite 186</t>
  </si>
  <si>
    <t>Robertborough, MI 01944</t>
  </si>
  <si>
    <t>1831 Brandon Square Suite 667</t>
  </si>
  <si>
    <t>New Nicholas, UT 79224</t>
  </si>
  <si>
    <t>1212 Green Port</t>
  </si>
  <si>
    <t>East Brendaside, NJ 11712</t>
  </si>
  <si>
    <t>USCGC Singh</t>
  </si>
  <si>
    <t>FPO AA 18283</t>
  </si>
  <si>
    <t>529 Elizabeth Squares</t>
  </si>
  <si>
    <t>Port Charleston, NE 42343</t>
  </si>
  <si>
    <t>5200 Benjamin Locks</t>
  </si>
  <si>
    <t>Rickshire, LA 10297</t>
  </si>
  <si>
    <t>10694 Moore Brook</t>
  </si>
  <si>
    <t>Averyhaven, NM 01168</t>
  </si>
  <si>
    <t>PSC 8969, Box 3101</t>
  </si>
  <si>
    <t>APO AE 54138</t>
  </si>
  <si>
    <t>Unit 6359 Box 7536</t>
  </si>
  <si>
    <t>DPO AP 61693</t>
  </si>
  <si>
    <t>680 Martin Lock Suite 398</t>
  </si>
  <si>
    <t>North Allisonland, LA 36227</t>
  </si>
  <si>
    <t>8851 Alvarez Fords</t>
  </si>
  <si>
    <t>Hansonland, LA 33101</t>
  </si>
  <si>
    <t>3546 Monica Locks Apt. 773</t>
  </si>
  <si>
    <t>East Brandi, OR 65697</t>
  </si>
  <si>
    <t>6978 Rogers Fall Apt. 069</t>
  </si>
  <si>
    <t>East Joyborough, TN 82700</t>
  </si>
  <si>
    <t>2693 Sarah Passage</t>
  </si>
  <si>
    <t>West Alexanderbury, CT 44686</t>
  </si>
  <si>
    <t>355 Fisher Parkways Apt. 031</t>
  </si>
  <si>
    <t>East Larry, RI 87062</t>
  </si>
  <si>
    <t>91076 Miller Meadows</t>
  </si>
  <si>
    <t>Jasonport, WI 42993</t>
  </si>
  <si>
    <t>247 Andrew Rue Suite 384</t>
  </si>
  <si>
    <t>Lake Melissashire, SC 01076</t>
  </si>
  <si>
    <t>1948 Walker Forest</t>
  </si>
  <si>
    <t>East Morganfort, TX 70525</t>
  </si>
  <si>
    <t>8328 Angela Brook Suite 526</t>
  </si>
  <si>
    <t>Allisonside, NJ 48377</t>
  </si>
  <si>
    <t>30243 Kathryn Dam</t>
  </si>
  <si>
    <t>North Mark, MO 81937</t>
  </si>
  <si>
    <t>9958 Christopher Meadows</t>
  </si>
  <si>
    <t>Adamview, NE 34112</t>
  </si>
  <si>
    <t>7015 Johnson Village</t>
  </si>
  <si>
    <t>Waltersmouth, AL 59994</t>
  </si>
  <si>
    <t>6008 Nicole Light Suite 421</t>
  </si>
  <si>
    <t>New Justin, TX 66553</t>
  </si>
  <si>
    <t>9679 Hunt Inlet</t>
  </si>
  <si>
    <t>New Brianbury, KY 44425</t>
  </si>
  <si>
    <t>66541 Veronica Avenue</t>
  </si>
  <si>
    <t>Keithfurt, NH 04141</t>
  </si>
  <si>
    <t>1075 Terry Falls Suite 005</t>
  </si>
  <si>
    <t>North Lindsayland, OK 75015</t>
  </si>
  <si>
    <t>699 Nicholas Club</t>
  </si>
  <si>
    <t>Vanessaton, OR 37313</t>
  </si>
  <si>
    <t>65971 Howard Brooks Suite 315</t>
  </si>
  <si>
    <t>Michelleburgh, VA 93378</t>
  </si>
  <si>
    <t>USNV Bennett</t>
  </si>
  <si>
    <t>FPO AA 67594</t>
  </si>
  <si>
    <t>4986 William Forks</t>
  </si>
  <si>
    <t>New James, SC 39833</t>
  </si>
  <si>
    <t>8720 Keith Lodge Suite 413</t>
  </si>
  <si>
    <t>West Amy, AZ 08294</t>
  </si>
  <si>
    <t>228 Ramirez Vista Apt. 339</t>
  </si>
  <si>
    <t>Port Mallorymouth, AZ 50562</t>
  </si>
  <si>
    <t>34943 Perry Flat Suite 934</t>
  </si>
  <si>
    <t>Ericamouth, DC 50354</t>
  </si>
  <si>
    <t>271 Laura Plains Apt. 065</t>
  </si>
  <si>
    <t>Port James, MO 52128</t>
  </si>
  <si>
    <t>96818 Wheeler Heights Suite 066</t>
  </si>
  <si>
    <t>Richardside, AL 18495</t>
  </si>
  <si>
    <t>705 Kenneth Corners</t>
  </si>
  <si>
    <t>Daughertytown, ND 82536</t>
  </si>
  <si>
    <t>Unit 8460 Box 5607</t>
  </si>
  <si>
    <t>DPO AA 20554</t>
  </si>
  <si>
    <t>815 Jessica Passage</t>
  </si>
  <si>
    <t>Hughesmouth, NH 73524</t>
  </si>
  <si>
    <t>447 Ryan Creek Apt. 478</t>
  </si>
  <si>
    <t>Port Davidmouth, NJ 20719</t>
  </si>
  <si>
    <t>348 Anthony Tunnel Apt. 595</t>
  </si>
  <si>
    <t>Hamiltonshire, NH 31151</t>
  </si>
  <si>
    <t>96524 Hodges Harbors Suite 854</t>
  </si>
  <si>
    <t>North Jennifermouth, SD 46031</t>
  </si>
  <si>
    <t>135 Morris Curve Apt. 132</t>
  </si>
  <si>
    <t>Lake Susanfort, MN 19521</t>
  </si>
  <si>
    <t>PSC 7479, Box 6731</t>
  </si>
  <si>
    <t>APO AA 77389</t>
  </si>
  <si>
    <t>8370 Bradshaw Run Suite 808</t>
  </si>
  <si>
    <t>Jeremyhaven, AZ 52660</t>
  </si>
  <si>
    <t>6269 Theresa Shoal Apt. 710</t>
  </si>
  <si>
    <t>Antoniobury, GA 78496</t>
  </si>
  <si>
    <t>92538 Ashley Spurs Suite 298</t>
  </si>
  <si>
    <t>West Elizabeth, OR 01888</t>
  </si>
  <si>
    <t>6337 Linda Roads Suite 426</t>
  </si>
  <si>
    <t>Knightmouth, NH 75957</t>
  </si>
  <si>
    <t>Unit 9077 Box 3910</t>
  </si>
  <si>
    <t>DPO AP 14839</t>
  </si>
  <si>
    <t>280 Robert Course Apt. 353</t>
  </si>
  <si>
    <t>Lake Markburgh, TN 42933</t>
  </si>
  <si>
    <t>254 Boyd Ridges Apt. 559</t>
  </si>
  <si>
    <t>Joneston, MI 29730</t>
  </si>
  <si>
    <t>74186 Lang Trace Apt. 210</t>
  </si>
  <si>
    <t>Michaelview, PA 00892</t>
  </si>
  <si>
    <t>1221 Norman Brook Apt. 927</t>
  </si>
  <si>
    <t>Lowerybury, UT 91851</t>
  </si>
  <si>
    <t>603 Elizabeth Fords</t>
  </si>
  <si>
    <t>Port Lorraine, TX 64790</t>
  </si>
  <si>
    <t>FPO AE 84828</t>
  </si>
  <si>
    <t>802 Sandoval Estate Apt. 873</t>
  </si>
  <si>
    <t>Jeffreyview, LA 61053</t>
  </si>
  <si>
    <t>6986 Tony Mountains Apt. 219</t>
  </si>
  <si>
    <t>Liborough, SD 41891</t>
  </si>
  <si>
    <t>294 Mcbride Crossing</t>
  </si>
  <si>
    <t>Castilloville, CA 92234</t>
  </si>
  <si>
    <t>409 Morse Cape</t>
  </si>
  <si>
    <t>Port Mistyton, ID 47451</t>
  </si>
  <si>
    <t>613 Jonathan Bridge Apt. 294</t>
  </si>
  <si>
    <t>Walkerfort, MA 04653</t>
  </si>
  <si>
    <t>PSC 6698, Box 6346</t>
  </si>
  <si>
    <t>APO AA 12396</t>
  </si>
  <si>
    <t>71763 Thomas Skyway</t>
  </si>
  <si>
    <t>South Misty, IL 85624</t>
  </si>
  <si>
    <t>8011 Stephanie Park</t>
  </si>
  <si>
    <t>Gardnermouth, MO 72932</t>
  </si>
  <si>
    <t>392 Debra Wells Apt. 525</t>
  </si>
  <si>
    <t>Port Richardton, KY 41098</t>
  </si>
  <si>
    <t>274 Sawyer Ferry Suite 423</t>
  </si>
  <si>
    <t>New Andrew, RI 84730</t>
  </si>
  <si>
    <t>5048 Gutierrez Roads Suite 842</t>
  </si>
  <si>
    <t>Jameshaven, SC 24180</t>
  </si>
  <si>
    <t>843 Cindy Estates Suite 156</t>
  </si>
  <si>
    <t>Ronaldfort, IL 90998</t>
  </si>
  <si>
    <t>PSC 2925, Box 9360</t>
  </si>
  <si>
    <t>APO AE 48106</t>
  </si>
  <si>
    <t>257 Monica Meadows</t>
  </si>
  <si>
    <t>Port Paulhaven, DE 55439</t>
  </si>
  <si>
    <t>159 Rodriguez Heights Apt. 726</t>
  </si>
  <si>
    <t>Sarahland, UT 98839</t>
  </si>
  <si>
    <t>37147 Jerry Extension Suite 614</t>
  </si>
  <si>
    <t>Ellisville, CA 12591</t>
  </si>
  <si>
    <t>133 Kevin Glens Apt. 257</t>
  </si>
  <si>
    <t>Jonesmouth, ND 08494</t>
  </si>
  <si>
    <t>48190 Shelton Spur Suite 270</t>
  </si>
  <si>
    <t>Erictown, NM 93272</t>
  </si>
  <si>
    <t>86947 Maria Meadows Apt. 196</t>
  </si>
  <si>
    <t>Sullivanfurt, VA 34860</t>
  </si>
  <si>
    <t>Unit 4142 Box 2215</t>
  </si>
  <si>
    <t>DPO AA 46920</t>
  </si>
  <si>
    <t>10494 Shannon Falls</t>
  </si>
  <si>
    <t>Joseside, UT 27436</t>
  </si>
  <si>
    <t>FPO AE 52713</t>
  </si>
  <si>
    <t>46964 Maldonado Parkways</t>
  </si>
  <si>
    <t>Kingport, WV 02396</t>
  </si>
  <si>
    <t>2989 Lauren Inlet</t>
  </si>
  <si>
    <t>New Lisa, MS 98208</t>
  </si>
  <si>
    <t>894 Isaac Mountains Apt. 541</t>
  </si>
  <si>
    <t>New Rebeccastad, NM 35798</t>
  </si>
  <si>
    <t>9504 Anne Camp</t>
  </si>
  <si>
    <t>East Jacob, IA 89854</t>
  </si>
  <si>
    <t>92322 Allen Plaza</t>
  </si>
  <si>
    <t>Michaelberg, WY 35097</t>
  </si>
  <si>
    <t>Unit 5788 Box 1460</t>
  </si>
  <si>
    <t>DPO AP 71407</t>
  </si>
  <si>
    <t>1306 Phillips Manor Apt. 919</t>
  </si>
  <si>
    <t>Rickland, IL 34836</t>
  </si>
  <si>
    <t>599 Perez Ridges Suite 481</t>
  </si>
  <si>
    <t>Port Hannahbury, WY 92378</t>
  </si>
  <si>
    <t>68465 Janice Mountain Apt. 162</t>
  </si>
  <si>
    <t>South Melodystad, NV 52195</t>
  </si>
  <si>
    <t>97066 David Lights</t>
  </si>
  <si>
    <t>Olsonmouth, WI 11452</t>
  </si>
  <si>
    <t>PSC 0203, Box 5480</t>
  </si>
  <si>
    <t>APO AE 85631</t>
  </si>
  <si>
    <t>Unit 1151 Box 3236</t>
  </si>
  <si>
    <t>DPO AA 78327</t>
  </si>
  <si>
    <t>0609 Julia Parkways</t>
  </si>
  <si>
    <t>Port Steven, NC 36676</t>
  </si>
  <si>
    <t>45845 Cummings Forks Suite 642</t>
  </si>
  <si>
    <t>Colliertown, KY 72016</t>
  </si>
  <si>
    <t>884 Gonzalez Court Suite 141</t>
  </si>
  <si>
    <t>Marthaberg, PA 09090</t>
  </si>
  <si>
    <t>4897 Wright Pines</t>
  </si>
  <si>
    <t>New Cassie, NH 87212</t>
  </si>
  <si>
    <t>63445 Cox Crossroad Suite 910</t>
  </si>
  <si>
    <t>East Wesley, TX 71097</t>
  </si>
  <si>
    <t>1205 Anderson Turnpike</t>
  </si>
  <si>
    <t>South Meganland, AR 40399</t>
  </si>
  <si>
    <t>41920 Flowers Wall Apt. 473</t>
  </si>
  <si>
    <t>Jasonhaven, WV 54674</t>
  </si>
  <si>
    <t>97996 Scott Station Apt. 328</t>
  </si>
  <si>
    <t>Smithborough, MT 74273</t>
  </si>
  <si>
    <t>95117 Jason Gardens</t>
  </si>
  <si>
    <t>Michaelview, DE 12842</t>
  </si>
  <si>
    <t>7145 Woods Ranch</t>
  </si>
  <si>
    <t>Yvetteside, CO 79959</t>
  </si>
  <si>
    <t>397 Catherine Ville</t>
  </si>
  <si>
    <t>Port Geoffrey, UT 33007</t>
  </si>
  <si>
    <t>174 Roberts Loaf</t>
  </si>
  <si>
    <t>Nicoleton, CO 60359</t>
  </si>
  <si>
    <t>891 Mendoza Courts</t>
  </si>
  <si>
    <t>South Catherinebury, CA 43155</t>
  </si>
  <si>
    <t>107 Copeland Estates Apt. 757</t>
  </si>
  <si>
    <t>New Maryborough, KS 58724</t>
  </si>
  <si>
    <t>291 Thompson Mission Apt. 645</t>
  </si>
  <si>
    <t>Port Annettestad, CA 73293</t>
  </si>
  <si>
    <t>51891 Adams Burg Apt. 918</t>
  </si>
  <si>
    <t>West Kristenfort, NM 48698</t>
  </si>
  <si>
    <t>71580 Jonathan Light Suite 355</t>
  </si>
  <si>
    <t>West Mark, OR 49660</t>
  </si>
  <si>
    <t>23020 David Light Suite 191</t>
  </si>
  <si>
    <t>East Kevinberg, MD 66724</t>
  </si>
  <si>
    <t>5147 Smith Junctions</t>
  </si>
  <si>
    <t>Lake Jacob, KY 63040</t>
  </si>
  <si>
    <t>55607 Jerry Haven Suite 971</t>
  </si>
  <si>
    <t>Wilsonmouth, HI 25904</t>
  </si>
  <si>
    <t>7488 Clark Wells Apt. 997</t>
  </si>
  <si>
    <t>Lake Ashley, IN 98240</t>
  </si>
  <si>
    <t>Unit 5533 Box 0982</t>
  </si>
  <si>
    <t>DPO AA 59725</t>
  </si>
  <si>
    <t>3347 Garcia Squares Suite 632</t>
  </si>
  <si>
    <t>North Brucefurt, LA 95487</t>
  </si>
  <si>
    <t>3336 Susan Pine Suite 270</t>
  </si>
  <si>
    <t>Franklinberg, TX 07068</t>
  </si>
  <si>
    <t>229 Miller Lock Apt. 595</t>
  </si>
  <si>
    <t>Lake Caitlinville, VA 41440</t>
  </si>
  <si>
    <t>04789 Acosta Squares</t>
  </si>
  <si>
    <t>Michaelfort, OR 91611</t>
  </si>
  <si>
    <t>7379 Sarah Views Suite 097</t>
  </si>
  <si>
    <t>Jeffreyfurt, ID 84051</t>
  </si>
  <si>
    <t>05829 Jeffrey Plains Suite 032</t>
  </si>
  <si>
    <t>East Kathrynshire, AZ 63825</t>
  </si>
  <si>
    <t>USNV Neal</t>
  </si>
  <si>
    <t>FPO AE 61053</t>
  </si>
  <si>
    <t>1455 Michael Harbor Suite 163</t>
  </si>
  <si>
    <t>South Sarahport, FL 23388</t>
  </si>
  <si>
    <t>0811 Valdez Cape</t>
  </si>
  <si>
    <t>West Kenneth, OH 86366</t>
  </si>
  <si>
    <t>2157 Melanie Valleys</t>
  </si>
  <si>
    <t>North Ashleemouth, IN 34964</t>
  </si>
  <si>
    <t>PSC 3791, Box 9581</t>
  </si>
  <si>
    <t>APO AP 71342</t>
  </si>
  <si>
    <t>58015 David Extensions</t>
  </si>
  <si>
    <t>Hartmantown, RI 99507</t>
  </si>
  <si>
    <t>30593 Mallory Gardens Apt. 833</t>
  </si>
  <si>
    <t>West Daniel, MT 99273</t>
  </si>
  <si>
    <t>4689 Brian Canyon Apt. 086</t>
  </si>
  <si>
    <t>New Bianca, MO 06384</t>
  </si>
  <si>
    <t>041 Wilkerson Orchard Suite 003</t>
  </si>
  <si>
    <t>South Nicholasmouth, GA 53660</t>
  </si>
  <si>
    <t>0604 Bush Terrace</t>
  </si>
  <si>
    <t>Jermaineside, TX 65225</t>
  </si>
  <si>
    <t>7711 Darren Spurs Apt. 101</t>
  </si>
  <si>
    <t>Madisonton, IN 65929</t>
  </si>
  <si>
    <t>048 Shannon Parks Suite 234</t>
  </si>
  <si>
    <t>Meltonport, CO 38124</t>
  </si>
  <si>
    <t>99627 Kerry Flats</t>
  </si>
  <si>
    <t>Jennaland, OH 14998</t>
  </si>
  <si>
    <t>96856 Byrd Shoal Suite 743</t>
  </si>
  <si>
    <t>New Alanville, MT 91275</t>
  </si>
  <si>
    <t>890 Vanessa Harbor</t>
  </si>
  <si>
    <t>Ronaldville, SD 48674</t>
  </si>
  <si>
    <t>334 Courtney Mount Apt. 073</t>
  </si>
  <si>
    <t>Lunachester, NV 02818</t>
  </si>
  <si>
    <t>551 Richardson Rapids Apt. 158</t>
  </si>
  <si>
    <t>Lake Lawrenceburgh, MD 56809</t>
  </si>
  <si>
    <t>9799 Dixon Mews</t>
  </si>
  <si>
    <t>East Brett, IA 38294</t>
  </si>
  <si>
    <t>591 Green Fall</t>
  </si>
  <si>
    <t>Lake Brettborough, MD 35139</t>
  </si>
  <si>
    <t>995 Kenneth Ramp Suite 141</t>
  </si>
  <si>
    <t>Cathyshire, TX 47766</t>
  </si>
  <si>
    <t>761 Aaron Villages Apt. 065</t>
  </si>
  <si>
    <t>East Kelly, IN 70018</t>
  </si>
  <si>
    <t>349 Deleon Lights Suite 545</t>
  </si>
  <si>
    <t>South Amandaville, KY 31322</t>
  </si>
  <si>
    <t>287 Phillip Ridge Apt. 351</t>
  </si>
  <si>
    <t>New Chelsea, DC 28465</t>
  </si>
  <si>
    <t>719 Wilson Curve</t>
  </si>
  <si>
    <t>Martinezmouth, CO 46896</t>
  </si>
  <si>
    <t>784 Michael Streets Apt. 213</t>
  </si>
  <si>
    <t>South Sarah, WI 89012</t>
  </si>
  <si>
    <t>25537 Odom Crescent Suite 085</t>
  </si>
  <si>
    <t>South Robert, MA 11244</t>
  </si>
  <si>
    <t>0423 Christina Islands</t>
  </si>
  <si>
    <t>Sonyamouth, NM 63833</t>
  </si>
  <si>
    <t>6374 Timothy Keys</t>
  </si>
  <si>
    <t>Smithport, MO 52854</t>
  </si>
  <si>
    <t>11959 Martinez Glen</t>
  </si>
  <si>
    <t>Deborahburgh, CT 84990</t>
  </si>
  <si>
    <t>476 Paul Hills</t>
  </si>
  <si>
    <t>New Dustinfort, KS 50165</t>
  </si>
  <si>
    <t>384 Saunders Parkway</t>
  </si>
  <si>
    <t>North Kimberly, IA 27696</t>
  </si>
  <si>
    <t>69859 Torres Walks Apt. 576</t>
  </si>
  <si>
    <t>New Renee, GA 01635</t>
  </si>
  <si>
    <t>9570 Jones Path Apt. 580</t>
  </si>
  <si>
    <t>West Timothystad, MA 98080</t>
  </si>
  <si>
    <t>67872 Kathy Summit</t>
  </si>
  <si>
    <t>Serranoport, PA 83765</t>
  </si>
  <si>
    <t>6949 Morris Drive Apt. 804</t>
  </si>
  <si>
    <t>Blackview, TN 69339</t>
  </si>
  <si>
    <t>865 Judith Loop</t>
  </si>
  <si>
    <t>North Lisaland, NE 05320</t>
  </si>
  <si>
    <t>6061 Vaughn Well Apt. 230</t>
  </si>
  <si>
    <t>North Matthewborough, NE 09244</t>
  </si>
  <si>
    <t>3671 Krause Street</t>
  </si>
  <si>
    <t>New Juan, ME 51717</t>
  </si>
  <si>
    <t>1050 Scott Estate</t>
  </si>
  <si>
    <t>Turnerville, OK 30674</t>
  </si>
  <si>
    <t>85966 Barnes Turnpike</t>
  </si>
  <si>
    <t>Lake Saratown, TX 44087</t>
  </si>
  <si>
    <t>18417 Alicia Parks</t>
  </si>
  <si>
    <t>Lake Markview, MO 30851</t>
  </si>
  <si>
    <t>3682 Malone Rest</t>
  </si>
  <si>
    <t>West Kaylaside, OH 07422</t>
  </si>
  <si>
    <t>399 Chelsea Mews</t>
  </si>
  <si>
    <t>Katelynville, CT 68130</t>
  </si>
  <si>
    <t>704 Karen Burg Apt. 488</t>
  </si>
  <si>
    <t>East Patriciaburgh, VT 56629</t>
  </si>
  <si>
    <t>Unit 7029 Box 5131</t>
  </si>
  <si>
    <t>DPO AP 99564</t>
  </si>
  <si>
    <t>140 Jimmy Shoal</t>
  </si>
  <si>
    <t>Morganhaven, MD 22940</t>
  </si>
  <si>
    <t>3479 Danielle Vista</t>
  </si>
  <si>
    <t>Adamsshire, MN 54515</t>
  </si>
  <si>
    <t>019 Charles Burgs Suite 076</t>
  </si>
  <si>
    <t>West Ashleyburgh, UT 79038</t>
  </si>
  <si>
    <t>408 Michelle Squares</t>
  </si>
  <si>
    <t>Edwardbury, RI 20096</t>
  </si>
  <si>
    <t>571 Romero Haven</t>
  </si>
  <si>
    <t>North Paulview, SD 61975</t>
  </si>
  <si>
    <t>80459 Mark Club Suite 109</t>
  </si>
  <si>
    <t>New Paul, SC 80922</t>
  </si>
  <si>
    <t>60056 Davis Knoll Apt. 234</t>
  </si>
  <si>
    <t>Vanessaville, IA 01024</t>
  </si>
  <si>
    <t>196 Nicole Track Suite 673</t>
  </si>
  <si>
    <t>Fisherport, MO 84483</t>
  </si>
  <si>
    <t>Unit 9309 Box 8795</t>
  </si>
  <si>
    <t>DPO AE 39171</t>
  </si>
  <si>
    <t>93727 Derek Mountain Suite 407</t>
  </si>
  <si>
    <t>South Bobby, NE 91845</t>
  </si>
  <si>
    <t>48687 Wilson Loop</t>
  </si>
  <si>
    <t>Lake Ryanmouth, GA 46080</t>
  </si>
  <si>
    <t>634 Wiley Stravenue Apt. 749</t>
  </si>
  <si>
    <t>West Jennifer, SC 58396</t>
  </si>
  <si>
    <t>08954 Nguyen Point Suite 402</t>
  </si>
  <si>
    <t>Courtneyview, AZ 18871</t>
  </si>
  <si>
    <t>7135 Nathan Forest</t>
  </si>
  <si>
    <t>Perezshire, CO 40389</t>
  </si>
  <si>
    <t>85625 Williams Mission Apt. 478</t>
  </si>
  <si>
    <t>Silvaton, NJ 85466</t>
  </si>
  <si>
    <t>25203 Greer Place Suite 761</t>
  </si>
  <si>
    <t>Randyton, LA 37587</t>
  </si>
  <si>
    <t>424 Sandra Pines</t>
  </si>
  <si>
    <t>Dianafurt, MS 60192</t>
  </si>
  <si>
    <t>01682 Holland Ports</t>
  </si>
  <si>
    <t>New Madison, GA 52319</t>
  </si>
  <si>
    <t>97023 Brandon Stream</t>
  </si>
  <si>
    <t>Salinaschester, DC 38682</t>
  </si>
  <si>
    <t>112 Farrell Lodge</t>
  </si>
  <si>
    <t>New Christopherton, KY 00938</t>
  </si>
  <si>
    <t>43064 Walter Lock Suite 993</t>
  </si>
  <si>
    <t>West Joseph, AZ 40944</t>
  </si>
  <si>
    <t>957 David Lakes Apt. 365</t>
  </si>
  <si>
    <t>Port Robert, IA 41918</t>
  </si>
  <si>
    <t>246 Smith Bridge Suite 935</t>
  </si>
  <si>
    <t>North Michael, GA 48515</t>
  </si>
  <si>
    <t>29485 Butler Landing</t>
  </si>
  <si>
    <t>New Edward, OR 17011</t>
  </si>
  <si>
    <t>97580 Stanley Street Suite 196</t>
  </si>
  <si>
    <t>Christineberg, IL 54628</t>
  </si>
  <si>
    <t>USNV Smith</t>
  </si>
  <si>
    <t>FPO AP 81313</t>
  </si>
  <si>
    <t>214 Rebecca Forest</t>
  </si>
  <si>
    <t>Mathisville, AK 45372</t>
  </si>
  <si>
    <t>3083 Ware Points Apt. 291</t>
  </si>
  <si>
    <t>Erikaport, NM 65208</t>
  </si>
  <si>
    <t>077 Gutierrez Passage</t>
  </si>
  <si>
    <t>Huntershire, PA 36948</t>
  </si>
  <si>
    <t>2089 Brianna Springs Apt. 949</t>
  </si>
  <si>
    <t>Sandersfort, OH 62622</t>
  </si>
  <si>
    <t>9284 Parker Path Apt. 193</t>
  </si>
  <si>
    <t>East Penny, NV 28846</t>
  </si>
  <si>
    <t>59638 Richards Mill</t>
  </si>
  <si>
    <t>Huynhstad, AL 36139</t>
  </si>
  <si>
    <t>4083 Reed Cliffs</t>
  </si>
  <si>
    <t>East Bradley, OR 73073</t>
  </si>
  <si>
    <t>56679 Brittany Highway</t>
  </si>
  <si>
    <t>Port Tanyabury, ID 83632</t>
  </si>
  <si>
    <t>2128 Nicholas Track</t>
  </si>
  <si>
    <t>Lake Sandrabury, GA 95515</t>
  </si>
  <si>
    <t>68575 Andrews Island</t>
  </si>
  <si>
    <t>South Marcus, PA 24482</t>
  </si>
  <si>
    <t>946 Colleen Flats Apt. 562</t>
  </si>
  <si>
    <t>Terrellfurt, HI 90963</t>
  </si>
  <si>
    <t>05956 Maddox Gateway Apt. 415</t>
  </si>
  <si>
    <t>Langchester, CO 29986</t>
  </si>
  <si>
    <t>7491 Alexander Drive Apt. 842</t>
  </si>
  <si>
    <t>Lake Deborah, MN 85528</t>
  </si>
  <si>
    <t>341 Bonnie Unions Suite 921</t>
  </si>
  <si>
    <t>Port Jeremy, SD 13243</t>
  </si>
  <si>
    <t>290 Mackenzie Glens Apt. 692</t>
  </si>
  <si>
    <t>East Tracy, CA 35776</t>
  </si>
  <si>
    <t>43321 Bean Highway Apt. 212</t>
  </si>
  <si>
    <t>Port Tara, NJ 19676</t>
  </si>
  <si>
    <t>59609 Sara Centers</t>
  </si>
  <si>
    <t>Josephtown, IA 06195</t>
  </si>
  <si>
    <t>468 James Fort</t>
  </si>
  <si>
    <t>Lake Lisaberg, DE 73993</t>
  </si>
  <si>
    <t>981 Tracy Manors Apt. 370</t>
  </si>
  <si>
    <t>East Barbara, LA 44689</t>
  </si>
  <si>
    <t>101 Jessica Forks Suite 184</t>
  </si>
  <si>
    <t>Matthewberg, RI 69722</t>
  </si>
  <si>
    <t>811 Valerie Springs Apt. 629</t>
  </si>
  <si>
    <t>South Julieton, IL 87359</t>
  </si>
  <si>
    <t>2022 Sanders Gardens</t>
  </si>
  <si>
    <t>West Lawrence, OK 96134</t>
  </si>
  <si>
    <t>35120 Sydney Place Suite 915</t>
  </si>
  <si>
    <t>East Christine, DC 81223</t>
  </si>
  <si>
    <t>000 Dennis Street</t>
  </si>
  <si>
    <t>West Jennifershire, IN 57577</t>
  </si>
  <si>
    <t>7595 Norman Plains</t>
  </si>
  <si>
    <t>Floresberg, AL 60494</t>
  </si>
  <si>
    <t>449 Martin Heights</t>
  </si>
  <si>
    <t>Patelhaven, MI 19052</t>
  </si>
  <si>
    <t>447 Rachael Spurs Apt. 285</t>
  </si>
  <si>
    <t>Lake Chelseaberg, IL 07652</t>
  </si>
  <si>
    <t>7932 Tiffany Lodge</t>
  </si>
  <si>
    <t>West Stephaniehaven, FL 73332</t>
  </si>
  <si>
    <t>028 James Turnpike</t>
  </si>
  <si>
    <t>Port Taylorland, TN 10778</t>
  </si>
  <si>
    <t>838 Paul Ville</t>
  </si>
  <si>
    <t>Huffmanborough, AK 72746</t>
  </si>
  <si>
    <t>568 Danielle Causeway</t>
  </si>
  <si>
    <t>Mirandaville, CT 30001</t>
  </si>
  <si>
    <t>850 Fitzgerald Drive Apt. 992</t>
  </si>
  <si>
    <t>Emilyfort, MN 97684</t>
  </si>
  <si>
    <t>702 Logan Lights</t>
  </si>
  <si>
    <t>Kellyville, CO 69551</t>
  </si>
  <si>
    <t>641 Melissa Place</t>
  </si>
  <si>
    <t>Gabrielaborough, DE 60122</t>
  </si>
  <si>
    <t>1309 Maria Lights</t>
  </si>
  <si>
    <t>Ginachester, KS 61537</t>
  </si>
  <si>
    <t>34140 Joshua Isle Suite 425</t>
  </si>
  <si>
    <t>Murphybury, MT 07099</t>
  </si>
  <si>
    <t>359 Kenneth Villages</t>
  </si>
  <si>
    <t>Kennedyside, RI 20372</t>
  </si>
  <si>
    <t>1616 William Bypass</t>
  </si>
  <si>
    <t>Kylestad, MS 03523</t>
  </si>
  <si>
    <t>204 Jeff Island</t>
  </si>
  <si>
    <t>Lake Michaelbury, KY 15718</t>
  </si>
  <si>
    <t>83698 Weaver Summit Suite 271</t>
  </si>
  <si>
    <t>North Robert, MN 84672</t>
  </si>
  <si>
    <t>027 Cody Fort Suite 547</t>
  </si>
  <si>
    <t>Lake Davidborough, AL 22235</t>
  </si>
  <si>
    <t>84821 Christina Summit Suite 575</t>
  </si>
  <si>
    <t>North Robertburgh, IA 79817</t>
  </si>
  <si>
    <t>8268 Alec Gardens</t>
  </si>
  <si>
    <t>New Tylerborough, NY 70406</t>
  </si>
  <si>
    <t>210 Timothy Bridge Suite 390</t>
  </si>
  <si>
    <t>Ryanmouth, IA 91121</t>
  </si>
  <si>
    <t>Unit 6326 Box 5764</t>
  </si>
  <si>
    <t>DPO AP 48612</t>
  </si>
  <si>
    <t>86879 Stephen Garden</t>
  </si>
  <si>
    <t>East Melissa, CT 07503</t>
  </si>
  <si>
    <t>639 Sheila Locks</t>
  </si>
  <si>
    <t>Port Christina, RI 86013</t>
  </si>
  <si>
    <t>574 Daniel Highway Suite 601</t>
  </si>
  <si>
    <t>South Michael, VA 93898</t>
  </si>
  <si>
    <t>12779 Chandler Summit</t>
  </si>
  <si>
    <t>Clarkmouth, NH 62860</t>
  </si>
  <si>
    <t>3868 Henderson Via Apt. 213</t>
  </si>
  <si>
    <t>New Williammouth, AR 26496</t>
  </si>
  <si>
    <t>94884 Pitts Center Apt. 813</t>
  </si>
  <si>
    <t>Port Matthew, CO 99027</t>
  </si>
  <si>
    <t>02670 Robert Field</t>
  </si>
  <si>
    <t>East Zachary, SC 53402</t>
  </si>
  <si>
    <t>981 Richard Plains</t>
  </si>
  <si>
    <t>West Victoriaborough, NV 44341</t>
  </si>
  <si>
    <t>34189 Autumn Ports Apt. 316</t>
  </si>
  <si>
    <t>Lake Kimberlybury, IL 64797</t>
  </si>
  <si>
    <t>300 David Locks Suite 465</t>
  </si>
  <si>
    <t>Hillchester, NM 54232</t>
  </si>
  <si>
    <t>8331 Navarro Mountain Suite 921</t>
  </si>
  <si>
    <t>Farrellmouth, KY 66326</t>
  </si>
  <si>
    <t>270 Michelle Junctions</t>
  </si>
  <si>
    <t>New Ryanchester, CO 38702</t>
  </si>
  <si>
    <t>780 Christina Lane</t>
  </si>
  <si>
    <t>East Brandiport, NJ 52393</t>
  </si>
  <si>
    <t>31998 Jamie Flat</t>
  </si>
  <si>
    <t>Johnside, NV 44432</t>
  </si>
  <si>
    <t>918 Brown Cove</t>
  </si>
  <si>
    <t>West Dawn, KS 01949</t>
  </si>
  <si>
    <t>3451 Jones Creek Apt. 444</t>
  </si>
  <si>
    <t>South Brian, NY 32128</t>
  </si>
  <si>
    <t>1734 Kathryn Forges</t>
  </si>
  <si>
    <t>Davidbury, ND 76877</t>
  </si>
  <si>
    <t>31481 Lawson Stream Apt. 352</t>
  </si>
  <si>
    <t>West Tina, NJ 47762</t>
  </si>
  <si>
    <t>80146 Wright Harbors Suite 812</t>
  </si>
  <si>
    <t>Kelleyview, VA 57330</t>
  </si>
  <si>
    <t>283 Taylor Circles</t>
  </si>
  <si>
    <t>West Jonathanberg, CT 29187</t>
  </si>
  <si>
    <t>2441 Elliott Branch</t>
  </si>
  <si>
    <t>West Patrick, VA 75770</t>
  </si>
  <si>
    <t>26713 Colleen Fall Suite 378</t>
  </si>
  <si>
    <t>Christopherfort, FL 34003</t>
  </si>
  <si>
    <t>218 Mary Forks</t>
  </si>
  <si>
    <t>Lake Crystalville, AK 37833</t>
  </si>
  <si>
    <t>PSC 5592, Box 4023</t>
  </si>
  <si>
    <t>APO AA 56976</t>
  </si>
  <si>
    <t>941 Clark Forges Suite 287</t>
  </si>
  <si>
    <t>Aliciaside, TN 20924</t>
  </si>
  <si>
    <t>76771 Stacey Forge Apt. 150</t>
  </si>
  <si>
    <t>East Angelatown, NH 84804</t>
  </si>
  <si>
    <t>3297 Gregory Port</t>
  </si>
  <si>
    <t>Rileytown, RI 37995</t>
  </si>
  <si>
    <t>104 Noah Pine Apt. 838</t>
  </si>
  <si>
    <t>Lake Jamiehaven, KY 98885</t>
  </si>
  <si>
    <t>220 Hernandez Tunnel Apt. 372</t>
  </si>
  <si>
    <t>North Tanner, AK 44494</t>
  </si>
  <si>
    <t>030 Quinn Turnpike</t>
  </si>
  <si>
    <t>Barryton, IN 18533</t>
  </si>
  <si>
    <t>857 Wesley Walks</t>
  </si>
  <si>
    <t>Christiantown, GA 15715</t>
  </si>
  <si>
    <t>9185 Thomas Stravenue Suite 010</t>
  </si>
  <si>
    <t>North Justin, MI 08389</t>
  </si>
  <si>
    <t>Unit 0918 Box 2077</t>
  </si>
  <si>
    <t>DPO AP 53069</t>
  </si>
  <si>
    <t>42692 Amanda Village Apt. 570</t>
  </si>
  <si>
    <t>Ochoaside, MI 89619</t>
  </si>
  <si>
    <t>217 Ann Dam</t>
  </si>
  <si>
    <t>East Christinastad, GA 72284</t>
  </si>
  <si>
    <t>9489 Melissa Underpass</t>
  </si>
  <si>
    <t>East Jamesville, NE 64404</t>
  </si>
  <si>
    <t>904 Tiffany Centers</t>
  </si>
  <si>
    <t>Adamsfort, MS 33884</t>
  </si>
  <si>
    <t>17326 Lisa Locks Apt. 913</t>
  </si>
  <si>
    <t>Brianville, DE 57863</t>
  </si>
  <si>
    <t>442 Livingston Drive Suite 302</t>
  </si>
  <si>
    <t>South Brandon, AL 60128</t>
  </si>
  <si>
    <t>07009 Charles Mount</t>
  </si>
  <si>
    <t>Danielview, TN 91971</t>
  </si>
  <si>
    <t>5019 James Parkway</t>
  </si>
  <si>
    <t>Bradyborough, RI 19848</t>
  </si>
  <si>
    <t>USNV Savage</t>
  </si>
  <si>
    <t>FPO AP 69052</t>
  </si>
  <si>
    <t>293 Pitts Lights</t>
  </si>
  <si>
    <t>West Christopher, KY 75627</t>
  </si>
  <si>
    <t>3165 Lopez Terrace Apt. 494</t>
  </si>
  <si>
    <t>East Emilyhaven, IN 08980</t>
  </si>
  <si>
    <t>64274 Reynolds Course</t>
  </si>
  <si>
    <t>Lake Alexisbury, SD 20057</t>
  </si>
  <si>
    <t>2820 Chad Shore Apt. 230</t>
  </si>
  <si>
    <t>Hodgesmouth, RI 75740</t>
  </si>
  <si>
    <t>20596 Stacy Hill</t>
  </si>
  <si>
    <t>Lake Ashley, NJ 55345</t>
  </si>
  <si>
    <t>20763 Walls Ridges</t>
  </si>
  <si>
    <t>South Rita, CT 47957</t>
  </si>
  <si>
    <t>1706 Dana Valleys Apt. 235</t>
  </si>
  <si>
    <t>North Brittany, IL 16868</t>
  </si>
  <si>
    <t>52957 Susan Way Apt. 374</t>
  </si>
  <si>
    <t>Lake Edwardside, MO 88881</t>
  </si>
  <si>
    <t>Unit 2216 Box 0356</t>
  </si>
  <si>
    <t>DPO AA 25883</t>
  </si>
  <si>
    <t>48061 Alvarado Ports Suite 938</t>
  </si>
  <si>
    <t>Jonchester, CT 65353</t>
  </si>
  <si>
    <t>79092 Holly Plains</t>
  </si>
  <si>
    <t>Port Chloeland, DE 32452</t>
  </si>
  <si>
    <t>5468 Benjamin Flat Suite 653</t>
  </si>
  <si>
    <t>Brianport, MT 97587</t>
  </si>
  <si>
    <t>0340 Sarah Meadows</t>
  </si>
  <si>
    <t>Welchfurt, HI 94288</t>
  </si>
  <si>
    <t>08268 Tammy Forge Apt. 064</t>
  </si>
  <si>
    <t>Travisbury, WA 86050</t>
  </si>
  <si>
    <t>495 Timothy Mountain Suite 684</t>
  </si>
  <si>
    <t>South Anthonychester, WA 94231</t>
  </si>
  <si>
    <t>1777 John Parkways Suite 608</t>
  </si>
  <si>
    <t>East Leslieside, WA 96979</t>
  </si>
  <si>
    <t>2671 Joanne Rapids Apt. 140</t>
  </si>
  <si>
    <t>Boydtown, FL 89074</t>
  </si>
  <si>
    <t>153 Simmons Drives</t>
  </si>
  <si>
    <t>North Anthony, RI 09469</t>
  </si>
  <si>
    <t>556 Davis Ramp Suite 491</t>
  </si>
  <si>
    <t>South Kristen, PA 10663</t>
  </si>
  <si>
    <t>4707 Matthew Rapid</t>
  </si>
  <si>
    <t>Natalieshire, MD 01986</t>
  </si>
  <si>
    <t>75168 Jessica Tunnel</t>
  </si>
  <si>
    <t>North Colleen, OR 72653</t>
  </si>
  <si>
    <t>8790 Denise Glen Apt. 104</t>
  </si>
  <si>
    <t>New Dianefort, HI 91645</t>
  </si>
  <si>
    <t>294 Jade Crest Suite 773</t>
  </si>
  <si>
    <t>North Gwendolyn, VT 90371</t>
  </si>
  <si>
    <t>51574 Margaret Walks</t>
  </si>
  <si>
    <t>New Paul, OR 18757</t>
  </si>
  <si>
    <t>34694 Jacqueline Trace Apt. 820</t>
  </si>
  <si>
    <t>Stevenchester, RI 32181</t>
  </si>
  <si>
    <t>2044 Parker Pass</t>
  </si>
  <si>
    <t>Port Ericburgh, IN 31134</t>
  </si>
  <si>
    <t>9356 Christian River Apt. 464</t>
  </si>
  <si>
    <t>Brownstad, CT 87859</t>
  </si>
  <si>
    <t>80252 Brandon Landing</t>
  </si>
  <si>
    <t>Reynoldsbury, CO 79378</t>
  </si>
  <si>
    <t>3305 Richard Port Suite 320</t>
  </si>
  <si>
    <t>Jenniferfort, WY 02728</t>
  </si>
  <si>
    <t>70987 Erin Glens Apt. 414</t>
  </si>
  <si>
    <t>Mcknightfort, NC 75693</t>
  </si>
  <si>
    <t>10502 Paul Forge</t>
  </si>
  <si>
    <t>New Nicholas, OH 83565</t>
  </si>
  <si>
    <t>Flash Fill</t>
  </si>
  <si>
    <t>(992) 142-6532</t>
  </si>
  <si>
    <t>(845) 269-3803 x3301</t>
  </si>
  <si>
    <t>(810) 365-0591 x7765</t>
  </si>
  <si>
    <t>(540) 152-0799 x8190</t>
  </si>
  <si>
    <t>(205) 918-1402</t>
  </si>
  <si>
    <t>(318) 566-8986 x169</t>
  </si>
  <si>
    <t>original address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</si>
</sst>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1"/>
      <color theme="1"/>
      <name val="Strawford"/>
      <family val="2"/>
      <scheme val="minor"/>
    </font>
    <font>
      <sz val="11"/>
      <color theme="1"/>
      <name val="Strawford"/>
      <family val="2"/>
      <scheme val="minor"/>
    </font>
    <font>
      <sz val="18"/>
      <color theme="3"/>
      <name val="iA Writer Quattro V Regular"/>
      <family val="2"/>
      <scheme val="major"/>
    </font>
    <font>
      <b/>
      <sz val="15"/>
      <color theme="3"/>
      <name val="Strawford"/>
      <family val="2"/>
      <scheme val="minor"/>
    </font>
    <font>
      <b/>
      <sz val="13"/>
      <color theme="3"/>
      <name val="Strawford"/>
      <family val="2"/>
      <scheme val="minor"/>
    </font>
    <font>
      <b/>
      <sz val="11"/>
      <color theme="3"/>
      <name val="Strawford"/>
      <family val="2"/>
      <scheme val="minor"/>
    </font>
    <font>
      <sz val="11"/>
      <color rgb="FF006100"/>
      <name val="Strawford"/>
      <family val="2"/>
      <scheme val="minor"/>
    </font>
    <font>
      <sz val="11"/>
      <color rgb="FF9C0006"/>
      <name val="Strawford"/>
      <family val="2"/>
      <scheme val="minor"/>
    </font>
    <font>
      <sz val="11"/>
      <color rgb="FF9C5700"/>
      <name val="Strawford"/>
      <family val="2"/>
      <scheme val="minor"/>
    </font>
    <font>
      <sz val="11"/>
      <color rgb="FF3F3F76"/>
      <name val="Strawford"/>
      <family val="2"/>
      <scheme val="minor"/>
    </font>
    <font>
      <b/>
      <sz val="11"/>
      <color rgb="FF3F3F3F"/>
      <name val="Strawford"/>
      <family val="2"/>
      <scheme val="minor"/>
    </font>
    <font>
      <b/>
      <sz val="11"/>
      <color rgb="FFFA7D00"/>
      <name val="Strawford"/>
      <family val="2"/>
      <scheme val="minor"/>
    </font>
    <font>
      <sz val="11"/>
      <color rgb="FFFA7D00"/>
      <name val="Strawford"/>
      <family val="2"/>
      <scheme val="minor"/>
    </font>
    <font>
      <b/>
      <sz val="11"/>
      <color theme="0"/>
      <name val="Strawford"/>
      <family val="2"/>
      <scheme val="minor"/>
    </font>
    <font>
      <sz val="11"/>
      <color rgb="FFFF0000"/>
      <name val="Strawford"/>
      <family val="2"/>
      <scheme val="minor"/>
    </font>
    <font>
      <i/>
      <sz val="11"/>
      <color rgb="FF7F7F7F"/>
      <name val="Strawford"/>
      <family val="2"/>
      <scheme val="minor"/>
    </font>
    <font>
      <b/>
      <sz val="11"/>
      <color theme="1"/>
      <name val="Strawford"/>
      <family val="2"/>
      <scheme val="minor"/>
    </font>
    <font>
      <sz val="11"/>
      <color theme="0"/>
      <name val="Strawford"/>
      <family val="2"/>
      <scheme val="minor"/>
    </font>
    <font>
      <b/>
      <sz val="12"/>
      <color theme="1"/>
      <name val="iA Writer Quattro V Regular"/>
      <scheme val="maj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0" fillId="0" borderId="0" xfId="0" applyAlignment="1">
      <alignment wrapText="1"/>
    </xf>
    <xf numFmtId="0" fontId="18" fillId="0" borderId="0" xfId="0" applyFont="1"/>
    <xf numFmtId="0" fontId="18" fillId="0" borderId="10" xfId="0" applyFont="1" applyBorder="1"/>
    <xf numFmtId="49" fontId="0" fillId="0" borderId="0" xfId="0" applyNumberFormat="1"/>
    <xf numFmtId="0" fontId="18" fillId="0" borderId="10" xfId="0" applyFont="1" applyFill="1" applyBorder="1"/>
    <xf numFmtId="0" fontId="0" fillId="0" borderId="0" xfId="0" applyFill="1"/>
    <xf numFmtId="49" fontId="0" fillId="0" borderId="0" xfId="0" applyNumberFormat="1" applyFill="1"/>
    <xf numFmtId="0" fontId="18" fillId="0" borderId="10" xfId="0" applyFont="1" applyBorder="1" applyAlignment="1">
      <alignment wrapText="1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-O">
  <a:themeElements>
    <a:clrScheme name="Frame">
      <a:dk1>
        <a:srgbClr val="000000"/>
      </a:dk1>
      <a:lt1>
        <a:srgbClr val="FFFFFF"/>
      </a:lt1>
      <a:dk2>
        <a:srgbClr val="545454"/>
      </a:dk2>
      <a:lt2>
        <a:srgbClr val="BFBFBF"/>
      </a:lt2>
      <a:accent1>
        <a:srgbClr val="40BAD2"/>
      </a:accent1>
      <a:accent2>
        <a:srgbClr val="FAB900"/>
      </a:accent2>
      <a:accent3>
        <a:srgbClr val="90BB23"/>
      </a:accent3>
      <a:accent4>
        <a:srgbClr val="EE7008"/>
      </a:accent4>
      <a:accent5>
        <a:srgbClr val="1AB39F"/>
      </a:accent5>
      <a:accent6>
        <a:srgbClr val="D5393D"/>
      </a:accent6>
      <a:hlink>
        <a:srgbClr val="90BB23"/>
      </a:hlink>
      <a:folHlink>
        <a:srgbClr val="EE7008"/>
      </a:folHlink>
    </a:clrScheme>
    <a:fontScheme name="LO.io">
      <a:majorFont>
        <a:latin typeface="iA Writer Quattro V Regular"/>
        <a:ea typeface=""/>
        <a:cs typeface=""/>
      </a:majorFont>
      <a:minorFont>
        <a:latin typeface="Strawford"/>
        <a:ea typeface=""/>
        <a:cs typeface=""/>
      </a:minorFont>
    </a:fontScheme>
    <a:fmtScheme name="Frame">
      <a:fillStyleLst>
        <a:solidFill>
          <a:schemeClr val="phClr"/>
        </a:solidFill>
        <a:solidFill>
          <a:schemeClr val="phClr">
            <a:tint val="65000"/>
          </a:schemeClr>
        </a:solidFill>
        <a:solidFill>
          <a:schemeClr val="phClr">
            <a:shade val="80000"/>
            <a:satMod val="150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0795" cap="flat" cmpd="sng" algn="ctr">
          <a:solidFill>
            <a:schemeClr val="phClr"/>
          </a:solidFill>
          <a:prstDash val="solid"/>
        </a:ln>
        <a:ln w="17145" cap="flat" cmpd="sng" algn="ctr">
          <a:solidFill>
            <a:schemeClr val="phClr">
              <a:shade val="95000"/>
              <a:alpha val="50000"/>
              <a:satMod val="150000"/>
            </a:schemeClr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44450" dist="13970" dir="5400000" algn="ctr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twoPt" dir="tl"/>
          </a:scene3d>
          <a:sp3d prstMaterial="flat">
            <a:bevelT w="12700" h="25400" prst="coolSlant"/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20000"/>
                <a:lumMod val="102000"/>
              </a:schemeClr>
            </a:gs>
            <a:gs pos="48000">
              <a:schemeClr val="phClr">
                <a:tint val="98000"/>
                <a:shade val="90000"/>
                <a:satMod val="110000"/>
                <a:lumMod val="103000"/>
              </a:schemeClr>
            </a:gs>
            <a:gs pos="100000">
              <a:schemeClr val="phClr">
                <a:tint val="98000"/>
                <a:shade val="80000"/>
                <a:satMod val="10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Frame" id="{F226E7A2-7162-461C-9490-D27D9DC04E43}" vid="{629A0216-3BBD-45C0-B63F-2683BEA18F60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5001"/>
  <sheetViews>
    <sheetView workbookViewId="0">
      <pane ySplit="1" topLeftCell="A2" activePane="bottomLeft" state="frozen"/>
      <selection pane="bottomLeft" activeCell="B21" sqref="B21"/>
    </sheetView>
  </sheetViews>
  <sheetFormatPr defaultRowHeight="15"/>
  <cols>
    <col min="1" max="1" width="21.33203125" customWidth="1"/>
    <col min="2" max="2" width="32.88671875" customWidth="1"/>
    <col min="3" max="3" width="22.6640625" customWidth="1"/>
    <col min="4" max="4" width="34.44140625" customWidth="1"/>
  </cols>
  <sheetData>
    <row r="1" spans="1:4" s="2" customFormat="1" ht="16.5" thickBot="1">
      <c r="A1" s="3" t="s">
        <v>0</v>
      </c>
      <c r="B1" s="3" t="s">
        <v>1</v>
      </c>
      <c r="C1" s="3" t="s">
        <v>2</v>
      </c>
      <c r="D1" s="3" t="s">
        <v>3</v>
      </c>
    </row>
    <row r="2" spans="1:4" ht="30">
      <c r="A2" t="s">
        <v>4</v>
      </c>
      <c r="B2" s="1" t="s">
        <v>5</v>
      </c>
      <c r="C2" t="s">
        <v>6</v>
      </c>
      <c r="D2" t="s">
        <v>7</v>
      </c>
    </row>
    <row r="3" spans="1:4" ht="30">
      <c r="A3" t="s">
        <v>8</v>
      </c>
      <c r="B3" s="1" t="s">
        <v>9</v>
      </c>
      <c r="C3">
        <v>9921426532</v>
      </c>
      <c r="D3" t="s">
        <v>10</v>
      </c>
    </row>
    <row r="4" spans="1:4" ht="30">
      <c r="A4" t="s">
        <v>11</v>
      </c>
      <c r="B4" s="1" t="s">
        <v>12</v>
      </c>
      <c r="C4" t="s">
        <v>13</v>
      </c>
      <c r="D4" t="s">
        <v>14</v>
      </c>
    </row>
    <row r="5" spans="1:4" ht="30">
      <c r="A5" t="s">
        <v>15</v>
      </c>
      <c r="B5" s="1" t="s">
        <v>16</v>
      </c>
      <c r="C5" t="s">
        <v>17</v>
      </c>
      <c r="D5" t="s">
        <v>18</v>
      </c>
    </row>
    <row r="6" spans="1:4" ht="30">
      <c r="A6" t="s">
        <v>19</v>
      </c>
      <c r="B6" s="1" t="s">
        <v>20</v>
      </c>
      <c r="C6" t="s">
        <v>21</v>
      </c>
      <c r="D6" t="s">
        <v>22</v>
      </c>
    </row>
    <row r="7" spans="1:4" ht="30">
      <c r="A7" t="s">
        <v>23</v>
      </c>
      <c r="B7" s="1" t="s">
        <v>24</v>
      </c>
      <c r="C7" t="s">
        <v>25</v>
      </c>
      <c r="D7" t="s">
        <v>26</v>
      </c>
    </row>
    <row r="8" spans="1:4" ht="30">
      <c r="A8" t="s">
        <v>27</v>
      </c>
      <c r="B8" s="1" t="s">
        <v>28</v>
      </c>
      <c r="C8">
        <f>1-172-50-3906</f>
        <v>-4127</v>
      </c>
      <c r="D8" t="s">
        <v>29</v>
      </c>
    </row>
    <row r="9" spans="1:4" ht="30">
      <c r="A9" t="s">
        <v>30</v>
      </c>
      <c r="B9" s="1" t="s">
        <v>31</v>
      </c>
      <c r="C9" t="s">
        <v>32</v>
      </c>
      <c r="D9" t="s">
        <v>33</v>
      </c>
    </row>
    <row r="10" spans="1:4" ht="30">
      <c r="A10" t="s">
        <v>34</v>
      </c>
      <c r="B10" s="1" t="s">
        <v>35</v>
      </c>
      <c r="C10" t="s">
        <v>36</v>
      </c>
      <c r="D10" t="s">
        <v>37</v>
      </c>
    </row>
    <row r="11" spans="1:4" ht="30">
      <c r="A11" t="s">
        <v>38</v>
      </c>
      <c r="B11" s="1" t="s">
        <v>39</v>
      </c>
      <c r="C11" t="s">
        <v>40</v>
      </c>
      <c r="D11" t="s">
        <v>41</v>
      </c>
    </row>
    <row r="12" spans="1:4" ht="30">
      <c r="A12" t="s">
        <v>42</v>
      </c>
      <c r="B12" s="1" t="s">
        <v>43</v>
      </c>
      <c r="C12" t="s">
        <v>44</v>
      </c>
      <c r="D12" t="s">
        <v>45</v>
      </c>
    </row>
    <row r="13" spans="1:4" ht="30">
      <c r="A13" t="s">
        <v>46</v>
      </c>
      <c r="B13" s="1" t="s">
        <v>47</v>
      </c>
      <c r="C13" t="s">
        <v>48</v>
      </c>
      <c r="D13" t="s">
        <v>49</v>
      </c>
    </row>
    <row r="14" spans="1:4" ht="30">
      <c r="A14" t="s">
        <v>50</v>
      </c>
      <c r="B14" s="1" t="s">
        <v>51</v>
      </c>
      <c r="C14" t="s">
        <v>52</v>
      </c>
      <c r="D14" t="s">
        <v>53</v>
      </c>
    </row>
    <row r="15" spans="1:4" ht="30">
      <c r="A15" t="s">
        <v>54</v>
      </c>
      <c r="B15" s="1" t="s">
        <v>55</v>
      </c>
      <c r="C15" t="s">
        <v>56</v>
      </c>
      <c r="D15" t="s">
        <v>57</v>
      </c>
    </row>
    <row r="16" spans="1:4" ht="30">
      <c r="A16" t="s">
        <v>58</v>
      </c>
      <c r="B16" s="1" t="s">
        <v>59</v>
      </c>
      <c r="C16" t="s">
        <v>60</v>
      </c>
      <c r="D16" t="s">
        <v>61</v>
      </c>
    </row>
    <row r="17" spans="1:4" ht="30">
      <c r="A17" t="s">
        <v>62</v>
      </c>
      <c r="B17" s="1" t="s">
        <v>63</v>
      </c>
      <c r="C17" t="s">
        <v>64</v>
      </c>
      <c r="D17" t="s">
        <v>65</v>
      </c>
    </row>
    <row r="18" spans="1:4" ht="30">
      <c r="A18" t="s">
        <v>66</v>
      </c>
      <c r="B18" s="1" t="s">
        <v>67</v>
      </c>
      <c r="C18" t="s">
        <v>68</v>
      </c>
      <c r="D18" t="s">
        <v>69</v>
      </c>
    </row>
    <row r="19" spans="1:4" ht="30">
      <c r="A19" t="s">
        <v>70</v>
      </c>
      <c r="B19" s="1" t="s">
        <v>71</v>
      </c>
      <c r="C19" t="s">
        <v>72</v>
      </c>
      <c r="D19" t="s">
        <v>73</v>
      </c>
    </row>
    <row r="20" spans="1:4" ht="30">
      <c r="A20" t="s">
        <v>74</v>
      </c>
      <c r="B20" s="1" t="s">
        <v>75</v>
      </c>
      <c r="C20">
        <v>2316829019</v>
      </c>
      <c r="D20" t="s">
        <v>76</v>
      </c>
    </row>
    <row r="21" spans="1:4" ht="30">
      <c r="A21" t="s">
        <v>77</v>
      </c>
      <c r="B21" s="1" t="s">
        <v>78</v>
      </c>
      <c r="C21" t="s">
        <v>79</v>
      </c>
      <c r="D21" t="s">
        <v>80</v>
      </c>
    </row>
    <row r="22" spans="1:4" ht="30">
      <c r="A22" t="s">
        <v>81</v>
      </c>
      <c r="B22" s="1" t="s">
        <v>82</v>
      </c>
      <c r="C22" t="s">
        <v>83</v>
      </c>
      <c r="D22" t="s">
        <v>84</v>
      </c>
    </row>
    <row r="23" spans="1:4" ht="30">
      <c r="A23" t="s">
        <v>85</v>
      </c>
      <c r="B23" s="1" t="s">
        <v>86</v>
      </c>
      <c r="C23" t="s">
        <v>87</v>
      </c>
      <c r="D23" t="s">
        <v>88</v>
      </c>
    </row>
    <row r="24" spans="1:4" ht="30">
      <c r="A24" t="s">
        <v>89</v>
      </c>
      <c r="B24" s="1" t="s">
        <v>90</v>
      </c>
      <c r="C24" t="s">
        <v>91</v>
      </c>
      <c r="D24" t="s">
        <v>92</v>
      </c>
    </row>
    <row r="25" spans="1:4" ht="30">
      <c r="A25" t="s">
        <v>93</v>
      </c>
      <c r="B25" s="1" t="s">
        <v>94</v>
      </c>
      <c r="C25">
        <v>7048616413</v>
      </c>
      <c r="D25" t="s">
        <v>95</v>
      </c>
    </row>
    <row r="26" spans="1:4" ht="30">
      <c r="A26" t="s">
        <v>96</v>
      </c>
      <c r="B26" s="1" t="s">
        <v>97</v>
      </c>
      <c r="C26" t="s">
        <v>98</v>
      </c>
      <c r="D26" t="s">
        <v>99</v>
      </c>
    </row>
    <row r="27" spans="1:4" ht="30">
      <c r="A27" t="s">
        <v>100</v>
      </c>
      <c r="B27" s="1" t="s">
        <v>101</v>
      </c>
      <c r="C27" t="s">
        <v>102</v>
      </c>
      <c r="D27" t="s">
        <v>103</v>
      </c>
    </row>
    <row r="28" spans="1:4" ht="30">
      <c r="A28" t="s">
        <v>104</v>
      </c>
      <c r="B28" s="1" t="s">
        <v>105</v>
      </c>
      <c r="C28" t="s">
        <v>106</v>
      </c>
      <c r="D28" t="s">
        <v>107</v>
      </c>
    </row>
    <row r="29" spans="1:4" ht="30">
      <c r="A29" t="s">
        <v>108</v>
      </c>
      <c r="B29" s="1" t="s">
        <v>109</v>
      </c>
      <c r="C29" t="s">
        <v>110</v>
      </c>
      <c r="D29" t="s">
        <v>111</v>
      </c>
    </row>
    <row r="30" spans="1:4" ht="30">
      <c r="A30" t="s">
        <v>112</v>
      </c>
      <c r="B30" s="1" t="s">
        <v>113</v>
      </c>
      <c r="C30">
        <v>4391562146</v>
      </c>
      <c r="D30" t="s">
        <v>114</v>
      </c>
    </row>
    <row r="31" spans="1:4" ht="30">
      <c r="A31" t="s">
        <v>115</v>
      </c>
      <c r="B31" s="1" t="s">
        <v>116</v>
      </c>
      <c r="C31" t="s">
        <v>117</v>
      </c>
      <c r="D31" t="s">
        <v>118</v>
      </c>
    </row>
    <row r="32" spans="1:4" ht="30">
      <c r="A32" t="s">
        <v>119</v>
      </c>
      <c r="B32" s="1" t="s">
        <v>120</v>
      </c>
      <c r="C32" t="s">
        <v>121</v>
      </c>
      <c r="D32" t="s">
        <v>122</v>
      </c>
    </row>
    <row r="33" spans="1:4" ht="30">
      <c r="A33" t="s">
        <v>123</v>
      </c>
      <c r="B33" s="1" t="s">
        <v>124</v>
      </c>
      <c r="C33" t="s">
        <v>125</v>
      </c>
      <c r="D33" t="s">
        <v>126</v>
      </c>
    </row>
    <row r="34" spans="1:4" ht="30">
      <c r="A34" t="s">
        <v>127</v>
      </c>
      <c r="B34" s="1" t="s">
        <v>128</v>
      </c>
      <c r="C34" t="s">
        <v>129</v>
      </c>
      <c r="D34" t="s">
        <v>130</v>
      </c>
    </row>
    <row r="35" spans="1:4" ht="30">
      <c r="A35" t="s">
        <v>131</v>
      </c>
      <c r="B35" s="1" t="s">
        <v>132</v>
      </c>
      <c r="C35" t="s">
        <v>133</v>
      </c>
      <c r="D35" t="s">
        <v>134</v>
      </c>
    </row>
    <row r="36" spans="1:4" ht="30">
      <c r="A36" t="s">
        <v>135</v>
      </c>
      <c r="B36" s="1" t="s">
        <v>136</v>
      </c>
      <c r="C36">
        <f>1-404-672-1256</f>
        <v>-2331</v>
      </c>
      <c r="D36" t="s">
        <v>137</v>
      </c>
    </row>
    <row r="37" spans="1:4" ht="30">
      <c r="A37" t="s">
        <v>138</v>
      </c>
      <c r="B37" s="1" t="s">
        <v>139</v>
      </c>
      <c r="C37" t="s">
        <v>140</v>
      </c>
      <c r="D37" t="s">
        <v>141</v>
      </c>
    </row>
    <row r="38" spans="1:4" ht="30">
      <c r="A38" t="s">
        <v>142</v>
      </c>
      <c r="B38" s="1" t="s">
        <v>143</v>
      </c>
      <c r="C38" t="s">
        <v>144</v>
      </c>
      <c r="D38" t="s">
        <v>145</v>
      </c>
    </row>
    <row r="39" spans="1:4" ht="30">
      <c r="A39" t="s">
        <v>146</v>
      </c>
      <c r="B39" s="1" t="s">
        <v>147</v>
      </c>
      <c r="C39" t="s">
        <v>148</v>
      </c>
      <c r="D39" t="s">
        <v>149</v>
      </c>
    </row>
    <row r="40" spans="1:4" ht="30">
      <c r="A40" t="s">
        <v>150</v>
      </c>
      <c r="B40" s="1" t="s">
        <v>151</v>
      </c>
      <c r="C40" t="s">
        <v>152</v>
      </c>
      <c r="D40" t="s">
        <v>153</v>
      </c>
    </row>
    <row r="41" spans="1:4" ht="30">
      <c r="A41" t="s">
        <v>154</v>
      </c>
      <c r="B41" s="1" t="s">
        <v>155</v>
      </c>
      <c r="C41">
        <f>1-64-495-6961</f>
        <v>-7519</v>
      </c>
      <c r="D41" t="s">
        <v>156</v>
      </c>
    </row>
    <row r="42" spans="1:4" ht="30">
      <c r="A42" t="s">
        <v>157</v>
      </c>
      <c r="B42" s="1" t="s">
        <v>158</v>
      </c>
      <c r="C42" t="s">
        <v>159</v>
      </c>
      <c r="D42" t="s">
        <v>160</v>
      </c>
    </row>
    <row r="43" spans="1:4" ht="30">
      <c r="A43" t="s">
        <v>161</v>
      </c>
      <c r="B43" s="1" t="s">
        <v>162</v>
      </c>
      <c r="C43" t="s">
        <v>163</v>
      </c>
      <c r="D43" t="s">
        <v>164</v>
      </c>
    </row>
    <row r="44" spans="1:4" ht="30">
      <c r="A44" t="s">
        <v>165</v>
      </c>
      <c r="B44" s="1" t="s">
        <v>166</v>
      </c>
      <c r="C44" t="s">
        <v>167</v>
      </c>
      <c r="D44" t="s">
        <v>168</v>
      </c>
    </row>
    <row r="45" spans="1:4" ht="30">
      <c r="A45" t="s">
        <v>169</v>
      </c>
      <c r="B45" s="1" t="s">
        <v>170</v>
      </c>
      <c r="C45" t="s">
        <v>171</v>
      </c>
      <c r="D45" t="s">
        <v>172</v>
      </c>
    </row>
    <row r="46" spans="1:4" ht="30">
      <c r="A46" t="s">
        <v>173</v>
      </c>
      <c r="B46" s="1" t="s">
        <v>174</v>
      </c>
      <c r="C46" t="s">
        <v>175</v>
      </c>
      <c r="D46" t="s">
        <v>176</v>
      </c>
    </row>
    <row r="47" spans="1:4" ht="30">
      <c r="A47" t="s">
        <v>177</v>
      </c>
      <c r="B47" s="1" t="s">
        <v>178</v>
      </c>
      <c r="C47" t="s">
        <v>179</v>
      </c>
      <c r="D47" t="s">
        <v>180</v>
      </c>
    </row>
    <row r="48" spans="1:4" ht="30">
      <c r="A48" t="s">
        <v>181</v>
      </c>
      <c r="B48" s="1" t="s">
        <v>182</v>
      </c>
      <c r="C48">
        <v>3458010092</v>
      </c>
      <c r="D48" t="s">
        <v>183</v>
      </c>
    </row>
    <row r="49" spans="1:4" ht="30">
      <c r="A49" t="s">
        <v>184</v>
      </c>
      <c r="B49" s="1" t="s">
        <v>185</v>
      </c>
      <c r="C49" t="s">
        <v>186</v>
      </c>
      <c r="D49" t="s">
        <v>187</v>
      </c>
    </row>
    <row r="50" spans="1:4" ht="30">
      <c r="A50" t="s">
        <v>188</v>
      </c>
      <c r="B50" s="1" t="s">
        <v>189</v>
      </c>
      <c r="C50">
        <f>1-761-65-9070</f>
        <v>-9895</v>
      </c>
      <c r="D50" t="s">
        <v>190</v>
      </c>
    </row>
    <row r="51" spans="1:4" ht="30">
      <c r="A51" t="s">
        <v>191</v>
      </c>
      <c r="B51" s="1" t="s">
        <v>192</v>
      </c>
      <c r="C51" t="s">
        <v>193</v>
      </c>
      <c r="D51" t="s">
        <v>194</v>
      </c>
    </row>
    <row r="52" spans="1:4" ht="30">
      <c r="A52" t="s">
        <v>195</v>
      </c>
      <c r="B52" s="1" t="s">
        <v>196</v>
      </c>
      <c r="C52" t="s">
        <v>197</v>
      </c>
      <c r="D52" t="s">
        <v>198</v>
      </c>
    </row>
    <row r="53" spans="1:4" ht="30">
      <c r="A53" t="s">
        <v>199</v>
      </c>
      <c r="B53" s="1" t="s">
        <v>200</v>
      </c>
      <c r="C53" t="s">
        <v>201</v>
      </c>
      <c r="D53" t="s">
        <v>202</v>
      </c>
    </row>
    <row r="54" spans="1:4" ht="30">
      <c r="A54" t="s">
        <v>203</v>
      </c>
      <c r="B54" s="1" t="s">
        <v>204</v>
      </c>
      <c r="C54" t="s">
        <v>205</v>
      </c>
      <c r="D54" t="s">
        <v>206</v>
      </c>
    </row>
    <row r="55" spans="1:4" ht="30">
      <c r="A55" t="s">
        <v>207</v>
      </c>
      <c r="B55" s="1" t="s">
        <v>208</v>
      </c>
      <c r="C55" t="s">
        <v>209</v>
      </c>
      <c r="D55" t="s">
        <v>210</v>
      </c>
    </row>
    <row r="56" spans="1:4" ht="30">
      <c r="A56" t="s">
        <v>211</v>
      </c>
      <c r="B56" s="1" t="s">
        <v>212</v>
      </c>
      <c r="C56" t="s">
        <v>213</v>
      </c>
      <c r="D56" t="s">
        <v>214</v>
      </c>
    </row>
    <row r="57" spans="1:4" ht="30">
      <c r="A57" t="s">
        <v>215</v>
      </c>
      <c r="B57" s="1" t="s">
        <v>216</v>
      </c>
      <c r="C57">
        <v>3227238398</v>
      </c>
      <c r="D57" t="s">
        <v>217</v>
      </c>
    </row>
    <row r="58" spans="1:4" ht="30">
      <c r="A58" t="s">
        <v>218</v>
      </c>
      <c r="B58" s="1" t="s">
        <v>219</v>
      </c>
      <c r="C58">
        <v>4523841222</v>
      </c>
      <c r="D58" t="s">
        <v>220</v>
      </c>
    </row>
    <row r="59" spans="1:4" ht="30">
      <c r="A59" t="s">
        <v>221</v>
      </c>
      <c r="B59" s="1" t="s">
        <v>222</v>
      </c>
      <c r="C59" t="s">
        <v>223</v>
      </c>
      <c r="D59" t="s">
        <v>224</v>
      </c>
    </row>
    <row r="60" spans="1:4" ht="30">
      <c r="A60" t="s">
        <v>225</v>
      </c>
      <c r="B60" s="1" t="s">
        <v>226</v>
      </c>
      <c r="C60" t="s">
        <v>227</v>
      </c>
      <c r="D60" t="s">
        <v>228</v>
      </c>
    </row>
    <row r="61" spans="1:4" ht="30">
      <c r="A61" t="s">
        <v>229</v>
      </c>
      <c r="B61" s="1" t="s">
        <v>230</v>
      </c>
      <c r="C61" t="s">
        <v>231</v>
      </c>
      <c r="D61" t="s">
        <v>232</v>
      </c>
    </row>
    <row r="62" spans="1:4" ht="30">
      <c r="A62" t="s">
        <v>233</v>
      </c>
      <c r="B62" s="1" t="s">
        <v>234</v>
      </c>
      <c r="C62" t="s">
        <v>235</v>
      </c>
      <c r="D62" t="s">
        <v>236</v>
      </c>
    </row>
    <row r="63" spans="1:4" ht="30">
      <c r="A63" t="s">
        <v>237</v>
      </c>
      <c r="B63" s="1" t="s">
        <v>238</v>
      </c>
      <c r="C63" t="s">
        <v>239</v>
      </c>
      <c r="D63" t="s">
        <v>240</v>
      </c>
    </row>
    <row r="64" spans="1:4" ht="30">
      <c r="A64" t="s">
        <v>241</v>
      </c>
      <c r="B64" s="1" t="s">
        <v>242</v>
      </c>
      <c r="C64" t="s">
        <v>243</v>
      </c>
      <c r="D64" t="s">
        <v>244</v>
      </c>
    </row>
    <row r="65" spans="1:4" ht="30">
      <c r="A65" t="s">
        <v>245</v>
      </c>
      <c r="B65" s="1" t="s">
        <v>246</v>
      </c>
      <c r="C65" t="s">
        <v>247</v>
      </c>
      <c r="D65" t="s">
        <v>248</v>
      </c>
    </row>
    <row r="66" spans="1:4" ht="30">
      <c r="A66" t="s">
        <v>249</v>
      </c>
      <c r="B66" s="1" t="s">
        <v>250</v>
      </c>
      <c r="C66" t="s">
        <v>251</v>
      </c>
      <c r="D66" t="s">
        <v>252</v>
      </c>
    </row>
    <row r="67" spans="1:4" ht="30">
      <c r="A67" t="s">
        <v>253</v>
      </c>
      <c r="B67" s="1" t="s">
        <v>254</v>
      </c>
      <c r="C67" t="s">
        <v>255</v>
      </c>
      <c r="D67" t="s">
        <v>256</v>
      </c>
    </row>
    <row r="68" spans="1:4" ht="30">
      <c r="A68" t="s">
        <v>257</v>
      </c>
      <c r="B68" s="1" t="s">
        <v>258</v>
      </c>
      <c r="C68" t="s">
        <v>259</v>
      </c>
      <c r="D68" t="s">
        <v>260</v>
      </c>
    </row>
    <row r="69" spans="1:4" ht="30">
      <c r="A69" t="s">
        <v>261</v>
      </c>
      <c r="B69" s="1" t="s">
        <v>262</v>
      </c>
      <c r="C69" t="s">
        <v>263</v>
      </c>
      <c r="D69" t="s">
        <v>264</v>
      </c>
    </row>
    <row r="70" spans="1:4" ht="30">
      <c r="A70" t="s">
        <v>265</v>
      </c>
      <c r="B70" s="1" t="s">
        <v>266</v>
      </c>
      <c r="C70" t="s">
        <v>267</v>
      </c>
      <c r="D70" t="s">
        <v>268</v>
      </c>
    </row>
    <row r="71" spans="1:4" ht="30">
      <c r="A71" t="s">
        <v>269</v>
      </c>
      <c r="B71" s="1" t="s">
        <v>270</v>
      </c>
      <c r="C71" t="s">
        <v>271</v>
      </c>
      <c r="D71" t="s">
        <v>272</v>
      </c>
    </row>
    <row r="72" spans="1:4" ht="30">
      <c r="A72" t="s">
        <v>273</v>
      </c>
      <c r="B72" s="1" t="s">
        <v>274</v>
      </c>
      <c r="C72" t="s">
        <v>275</v>
      </c>
      <c r="D72" t="s">
        <v>276</v>
      </c>
    </row>
    <row r="73" spans="1:4" ht="30">
      <c r="A73" t="s">
        <v>277</v>
      </c>
      <c r="B73" s="1" t="s">
        <v>278</v>
      </c>
      <c r="C73" t="s">
        <v>279</v>
      </c>
      <c r="D73" t="s">
        <v>280</v>
      </c>
    </row>
    <row r="74" spans="1:4" ht="30">
      <c r="A74" t="s">
        <v>281</v>
      </c>
      <c r="B74" s="1" t="s">
        <v>282</v>
      </c>
      <c r="C74" t="s">
        <v>283</v>
      </c>
      <c r="D74" t="s">
        <v>284</v>
      </c>
    </row>
    <row r="75" spans="1:4" ht="30">
      <c r="A75" t="s">
        <v>285</v>
      </c>
      <c r="B75" s="1" t="s">
        <v>286</v>
      </c>
      <c r="C75" t="s">
        <v>287</v>
      </c>
      <c r="D75" t="s">
        <v>288</v>
      </c>
    </row>
    <row r="76" spans="1:4" ht="30">
      <c r="A76" t="s">
        <v>289</v>
      </c>
      <c r="B76" s="1" t="s">
        <v>290</v>
      </c>
      <c r="C76" t="s">
        <v>291</v>
      </c>
      <c r="D76" t="s">
        <v>292</v>
      </c>
    </row>
    <row r="77" spans="1:4" ht="30">
      <c r="A77" t="s">
        <v>293</v>
      </c>
      <c r="B77" s="1" t="s">
        <v>294</v>
      </c>
      <c r="C77" t="s">
        <v>295</v>
      </c>
      <c r="D77" t="s">
        <v>296</v>
      </c>
    </row>
    <row r="78" spans="1:4" ht="30">
      <c r="A78" t="s">
        <v>297</v>
      </c>
      <c r="B78" s="1" t="s">
        <v>298</v>
      </c>
      <c r="C78" t="s">
        <v>299</v>
      </c>
      <c r="D78" t="s">
        <v>300</v>
      </c>
    </row>
    <row r="79" spans="1:4" ht="30">
      <c r="A79" t="s">
        <v>301</v>
      </c>
      <c r="B79" s="1" t="s">
        <v>302</v>
      </c>
      <c r="C79">
        <f>1-308-323-2554</f>
        <v>-3184</v>
      </c>
      <c r="D79" t="s">
        <v>303</v>
      </c>
    </row>
    <row r="80" spans="1:4" ht="30">
      <c r="A80" t="s">
        <v>304</v>
      </c>
      <c r="B80" s="1" t="s">
        <v>305</v>
      </c>
      <c r="C80" t="s">
        <v>306</v>
      </c>
      <c r="D80" t="s">
        <v>307</v>
      </c>
    </row>
    <row r="81" spans="1:4" ht="30">
      <c r="A81" t="s">
        <v>308</v>
      </c>
      <c r="B81" s="1" t="s">
        <v>309</v>
      </c>
      <c r="C81" t="s">
        <v>310</v>
      </c>
      <c r="D81" t="s">
        <v>311</v>
      </c>
    </row>
    <row r="82" spans="1:4" ht="30">
      <c r="A82" t="s">
        <v>312</v>
      </c>
      <c r="B82" s="1" t="s">
        <v>313</v>
      </c>
      <c r="C82" t="s">
        <v>314</v>
      </c>
      <c r="D82" t="s">
        <v>315</v>
      </c>
    </row>
    <row r="83" spans="1:4" ht="30">
      <c r="A83" t="s">
        <v>316</v>
      </c>
      <c r="B83" s="1" t="s">
        <v>317</v>
      </c>
      <c r="C83" t="s">
        <v>318</v>
      </c>
      <c r="D83" t="s">
        <v>319</v>
      </c>
    </row>
    <row r="84" spans="1:4" ht="30">
      <c r="A84" t="s">
        <v>320</v>
      </c>
      <c r="B84" s="1" t="s">
        <v>321</v>
      </c>
      <c r="C84" t="s">
        <v>322</v>
      </c>
      <c r="D84" t="s">
        <v>323</v>
      </c>
    </row>
    <row r="85" spans="1:4" ht="30">
      <c r="A85" t="s">
        <v>324</v>
      </c>
      <c r="B85" s="1" t="s">
        <v>325</v>
      </c>
      <c r="C85" t="s">
        <v>326</v>
      </c>
      <c r="D85" t="s">
        <v>327</v>
      </c>
    </row>
    <row r="86" spans="1:4" ht="30">
      <c r="A86" t="s">
        <v>328</v>
      </c>
      <c r="B86" s="1" t="s">
        <v>329</v>
      </c>
      <c r="C86" t="s">
        <v>330</v>
      </c>
      <c r="D86" t="s">
        <v>331</v>
      </c>
    </row>
    <row r="87" spans="1:4" ht="30">
      <c r="A87" t="s">
        <v>332</v>
      </c>
      <c r="B87" s="1" t="s">
        <v>333</v>
      </c>
      <c r="C87" t="s">
        <v>334</v>
      </c>
      <c r="D87" t="s">
        <v>335</v>
      </c>
    </row>
    <row r="88" spans="1:4" ht="30">
      <c r="A88" t="s">
        <v>336</v>
      </c>
      <c r="B88" s="1" t="s">
        <v>337</v>
      </c>
      <c r="C88" t="s">
        <v>338</v>
      </c>
      <c r="D88" t="s">
        <v>339</v>
      </c>
    </row>
    <row r="89" spans="1:4" ht="30">
      <c r="A89" t="s">
        <v>340</v>
      </c>
      <c r="B89" s="1" t="s">
        <v>341</v>
      </c>
      <c r="C89" t="s">
        <v>342</v>
      </c>
      <c r="D89" t="s">
        <v>343</v>
      </c>
    </row>
    <row r="90" spans="1:4" ht="30">
      <c r="A90" t="s">
        <v>344</v>
      </c>
      <c r="B90" s="1" t="s">
        <v>345</v>
      </c>
      <c r="C90" t="s">
        <v>346</v>
      </c>
      <c r="D90" t="s">
        <v>347</v>
      </c>
    </row>
    <row r="91" spans="1:4" ht="30">
      <c r="A91" t="s">
        <v>348</v>
      </c>
      <c r="B91" s="1" t="s">
        <v>349</v>
      </c>
      <c r="C91" t="s">
        <v>350</v>
      </c>
      <c r="D91" t="s">
        <v>351</v>
      </c>
    </row>
    <row r="92" spans="1:4" ht="30">
      <c r="A92" t="s">
        <v>352</v>
      </c>
      <c r="B92" s="1" t="s">
        <v>353</v>
      </c>
      <c r="C92" t="s">
        <v>354</v>
      </c>
      <c r="D92" t="s">
        <v>355</v>
      </c>
    </row>
    <row r="93" spans="1:4" ht="30">
      <c r="A93" t="s">
        <v>356</v>
      </c>
      <c r="B93" s="1" t="s">
        <v>357</v>
      </c>
      <c r="C93" t="s">
        <v>358</v>
      </c>
      <c r="D93" t="s">
        <v>359</v>
      </c>
    </row>
    <row r="94" spans="1:4" ht="30">
      <c r="A94" t="s">
        <v>360</v>
      </c>
      <c r="B94" s="1" t="s">
        <v>361</v>
      </c>
      <c r="C94" t="s">
        <v>362</v>
      </c>
      <c r="D94" t="s">
        <v>363</v>
      </c>
    </row>
    <row r="95" spans="1:4" ht="30">
      <c r="A95" t="s">
        <v>364</v>
      </c>
      <c r="B95" s="1" t="s">
        <v>365</v>
      </c>
      <c r="C95" t="s">
        <v>366</v>
      </c>
      <c r="D95" t="s">
        <v>367</v>
      </c>
    </row>
    <row r="96" spans="1:4" ht="30">
      <c r="A96" t="s">
        <v>368</v>
      </c>
      <c r="B96" s="1" t="s">
        <v>369</v>
      </c>
      <c r="C96" t="s">
        <v>370</v>
      </c>
      <c r="D96" t="s">
        <v>371</v>
      </c>
    </row>
    <row r="97" spans="1:4" ht="30">
      <c r="A97" t="s">
        <v>372</v>
      </c>
      <c r="B97" s="1" t="s">
        <v>373</v>
      </c>
      <c r="C97" t="s">
        <v>374</v>
      </c>
      <c r="D97" t="s">
        <v>375</v>
      </c>
    </row>
    <row r="98" spans="1:4" ht="30">
      <c r="A98" t="s">
        <v>376</v>
      </c>
      <c r="B98" s="1" t="s">
        <v>377</v>
      </c>
      <c r="C98" t="s">
        <v>378</v>
      </c>
      <c r="D98" t="s">
        <v>379</v>
      </c>
    </row>
    <row r="99" spans="1:4" ht="30">
      <c r="A99" t="s">
        <v>380</v>
      </c>
      <c r="B99" s="1" t="s">
        <v>381</v>
      </c>
      <c r="C99" t="s">
        <v>382</v>
      </c>
      <c r="D99" t="s">
        <v>383</v>
      </c>
    </row>
    <row r="100" spans="1:4" ht="30">
      <c r="A100" t="s">
        <v>384</v>
      </c>
      <c r="B100" s="1" t="s">
        <v>385</v>
      </c>
      <c r="C100" t="s">
        <v>386</v>
      </c>
      <c r="D100" t="s">
        <v>387</v>
      </c>
    </row>
    <row r="101" spans="1:4" ht="30">
      <c r="A101" t="s">
        <v>388</v>
      </c>
      <c r="B101" s="1" t="s">
        <v>389</v>
      </c>
      <c r="C101" t="s">
        <v>390</v>
      </c>
      <c r="D101" t="s">
        <v>391</v>
      </c>
    </row>
    <row r="102" spans="1:4" ht="30">
      <c r="A102" t="s">
        <v>392</v>
      </c>
      <c r="B102" s="1" t="s">
        <v>393</v>
      </c>
      <c r="C102" t="s">
        <v>394</v>
      </c>
      <c r="D102" t="s">
        <v>395</v>
      </c>
    </row>
    <row r="103" spans="1:4" ht="30">
      <c r="A103" t="s">
        <v>396</v>
      </c>
      <c r="B103" s="1" t="s">
        <v>397</v>
      </c>
      <c r="C103">
        <v>3932189491</v>
      </c>
      <c r="D103" t="s">
        <v>398</v>
      </c>
    </row>
    <row r="104" spans="1:4" ht="30">
      <c r="A104" t="s">
        <v>399</v>
      </c>
      <c r="B104" s="1" t="s">
        <v>400</v>
      </c>
      <c r="C104" t="s">
        <v>401</v>
      </c>
      <c r="D104" t="s">
        <v>402</v>
      </c>
    </row>
    <row r="105" spans="1:4" ht="30">
      <c r="A105" t="s">
        <v>403</v>
      </c>
      <c r="B105" s="1" t="s">
        <v>404</v>
      </c>
      <c r="C105" t="s">
        <v>405</v>
      </c>
      <c r="D105" t="s">
        <v>406</v>
      </c>
    </row>
    <row r="106" spans="1:4" ht="30">
      <c r="A106" t="s">
        <v>407</v>
      </c>
      <c r="B106" s="1" t="s">
        <v>408</v>
      </c>
      <c r="C106" t="s">
        <v>409</v>
      </c>
      <c r="D106" t="s">
        <v>410</v>
      </c>
    </row>
    <row r="107" spans="1:4" ht="30">
      <c r="A107" t="s">
        <v>411</v>
      </c>
      <c r="B107" s="1" t="s">
        <v>412</v>
      </c>
      <c r="C107" t="s">
        <v>413</v>
      </c>
      <c r="D107" t="s">
        <v>414</v>
      </c>
    </row>
    <row r="108" spans="1:4" ht="30">
      <c r="A108" t="s">
        <v>415</v>
      </c>
      <c r="B108" s="1" t="s">
        <v>416</v>
      </c>
      <c r="C108" t="s">
        <v>417</v>
      </c>
      <c r="D108" t="s">
        <v>418</v>
      </c>
    </row>
    <row r="109" spans="1:4" ht="30">
      <c r="A109" t="s">
        <v>419</v>
      </c>
      <c r="B109" s="1" t="s">
        <v>420</v>
      </c>
      <c r="C109" t="s">
        <v>421</v>
      </c>
      <c r="D109" t="s">
        <v>422</v>
      </c>
    </row>
    <row r="110" spans="1:4" ht="30">
      <c r="A110" t="s">
        <v>423</v>
      </c>
      <c r="B110" s="1" t="s">
        <v>424</v>
      </c>
      <c r="C110" t="s">
        <v>425</v>
      </c>
      <c r="D110" t="s">
        <v>426</v>
      </c>
    </row>
    <row r="111" spans="1:4" ht="30">
      <c r="A111" t="s">
        <v>427</v>
      </c>
      <c r="B111" s="1" t="s">
        <v>428</v>
      </c>
      <c r="C111" t="s">
        <v>429</v>
      </c>
      <c r="D111" t="s">
        <v>430</v>
      </c>
    </row>
    <row r="112" spans="1:4" ht="30">
      <c r="A112" t="s">
        <v>431</v>
      </c>
      <c r="B112" s="1" t="s">
        <v>432</v>
      </c>
      <c r="C112" t="s">
        <v>433</v>
      </c>
      <c r="D112" t="s">
        <v>434</v>
      </c>
    </row>
    <row r="113" spans="1:4" ht="30">
      <c r="A113" t="s">
        <v>435</v>
      </c>
      <c r="B113" s="1" t="s">
        <v>436</v>
      </c>
      <c r="C113" t="s">
        <v>437</v>
      </c>
      <c r="D113" t="s">
        <v>438</v>
      </c>
    </row>
    <row r="114" spans="1:4" ht="30">
      <c r="A114" t="s">
        <v>439</v>
      </c>
      <c r="B114" s="1" t="s">
        <v>440</v>
      </c>
      <c r="C114" t="s">
        <v>441</v>
      </c>
      <c r="D114" t="s">
        <v>442</v>
      </c>
    </row>
    <row r="115" spans="1:4" ht="30">
      <c r="A115" t="s">
        <v>443</v>
      </c>
      <c r="B115" s="1" t="s">
        <v>444</v>
      </c>
      <c r="C115" t="s">
        <v>445</v>
      </c>
      <c r="D115" t="s">
        <v>446</v>
      </c>
    </row>
    <row r="116" spans="1:4" ht="30">
      <c r="A116" t="s">
        <v>447</v>
      </c>
      <c r="B116" s="1" t="s">
        <v>448</v>
      </c>
      <c r="C116">
        <v>1240263365</v>
      </c>
      <c r="D116" t="s">
        <v>449</v>
      </c>
    </row>
    <row r="117" spans="1:4" ht="30">
      <c r="A117" t="s">
        <v>450</v>
      </c>
      <c r="B117" s="1" t="s">
        <v>451</v>
      </c>
      <c r="C117" t="s">
        <v>452</v>
      </c>
      <c r="D117" t="s">
        <v>453</v>
      </c>
    </row>
    <row r="118" spans="1:4" ht="30">
      <c r="A118" t="s">
        <v>454</v>
      </c>
      <c r="B118" s="1" t="s">
        <v>455</v>
      </c>
      <c r="C118" t="s">
        <v>456</v>
      </c>
      <c r="D118" t="s">
        <v>457</v>
      </c>
    </row>
    <row r="119" spans="1:4" ht="30">
      <c r="A119" t="s">
        <v>458</v>
      </c>
      <c r="B119" s="1" t="s">
        <v>459</v>
      </c>
      <c r="C119" t="s">
        <v>460</v>
      </c>
      <c r="D119" t="s">
        <v>461</v>
      </c>
    </row>
    <row r="120" spans="1:4" ht="30">
      <c r="A120" t="s">
        <v>462</v>
      </c>
      <c r="B120" s="1" t="s">
        <v>463</v>
      </c>
      <c r="C120" t="s">
        <v>464</v>
      </c>
      <c r="D120" t="s">
        <v>465</v>
      </c>
    </row>
    <row r="121" spans="1:4" ht="30">
      <c r="A121" t="s">
        <v>466</v>
      </c>
      <c r="B121" s="1" t="s">
        <v>467</v>
      </c>
      <c r="C121" t="s">
        <v>468</v>
      </c>
      <c r="D121" t="s">
        <v>469</v>
      </c>
    </row>
    <row r="122" spans="1:4" ht="30">
      <c r="A122" t="s">
        <v>470</v>
      </c>
      <c r="B122" s="1" t="s">
        <v>471</v>
      </c>
      <c r="C122" t="s">
        <v>472</v>
      </c>
      <c r="D122" t="s">
        <v>473</v>
      </c>
    </row>
    <row r="123" spans="1:4" ht="30">
      <c r="A123" t="s">
        <v>474</v>
      </c>
      <c r="B123" s="1" t="s">
        <v>475</v>
      </c>
      <c r="C123" t="s">
        <v>476</v>
      </c>
      <c r="D123" t="s">
        <v>477</v>
      </c>
    </row>
    <row r="124" spans="1:4" ht="30">
      <c r="A124" t="s">
        <v>478</v>
      </c>
      <c r="B124" s="1" t="s">
        <v>479</v>
      </c>
      <c r="C124" t="s">
        <v>480</v>
      </c>
      <c r="D124" t="s">
        <v>481</v>
      </c>
    </row>
    <row r="125" spans="1:4" ht="30">
      <c r="A125" t="s">
        <v>482</v>
      </c>
      <c r="B125" s="1" t="s">
        <v>483</v>
      </c>
      <c r="C125" t="s">
        <v>484</v>
      </c>
      <c r="D125" t="s">
        <v>485</v>
      </c>
    </row>
    <row r="126" spans="1:4" ht="30">
      <c r="A126" t="s">
        <v>486</v>
      </c>
      <c r="B126" s="1" t="s">
        <v>487</v>
      </c>
      <c r="C126" t="s">
        <v>488</v>
      </c>
      <c r="D126" t="s">
        <v>489</v>
      </c>
    </row>
    <row r="127" spans="1:4" ht="30">
      <c r="A127" t="s">
        <v>490</v>
      </c>
      <c r="B127" s="1" t="s">
        <v>491</v>
      </c>
      <c r="C127" t="s">
        <v>492</v>
      </c>
      <c r="D127" t="s">
        <v>493</v>
      </c>
    </row>
    <row r="128" spans="1:4" ht="30">
      <c r="A128" t="s">
        <v>494</v>
      </c>
      <c r="B128" s="1" t="s">
        <v>495</v>
      </c>
      <c r="C128" t="s">
        <v>496</v>
      </c>
      <c r="D128" t="s">
        <v>497</v>
      </c>
    </row>
    <row r="129" spans="1:4" ht="30">
      <c r="A129" t="s">
        <v>498</v>
      </c>
      <c r="B129" s="1" t="s">
        <v>499</v>
      </c>
      <c r="C129" t="s">
        <v>500</v>
      </c>
      <c r="D129" t="s">
        <v>501</v>
      </c>
    </row>
    <row r="130" spans="1:4" ht="30">
      <c r="A130" t="s">
        <v>502</v>
      </c>
      <c r="B130" s="1" t="s">
        <v>503</v>
      </c>
      <c r="C130" t="s">
        <v>504</v>
      </c>
      <c r="D130" t="s">
        <v>505</v>
      </c>
    </row>
    <row r="131" spans="1:4" ht="30">
      <c r="A131" t="s">
        <v>506</v>
      </c>
      <c r="B131" s="1" t="s">
        <v>507</v>
      </c>
      <c r="C131" t="s">
        <v>508</v>
      </c>
      <c r="D131" t="s">
        <v>509</v>
      </c>
    </row>
    <row r="132" spans="1:4" ht="30">
      <c r="A132" t="s">
        <v>510</v>
      </c>
      <c r="B132" s="1" t="s">
        <v>511</v>
      </c>
      <c r="C132" t="s">
        <v>512</v>
      </c>
      <c r="D132" t="s">
        <v>513</v>
      </c>
    </row>
    <row r="133" spans="1:4" ht="30">
      <c r="A133" t="s">
        <v>514</v>
      </c>
      <c r="B133" s="1" t="s">
        <v>515</v>
      </c>
      <c r="C133" t="s">
        <v>516</v>
      </c>
      <c r="D133" t="s">
        <v>517</v>
      </c>
    </row>
    <row r="134" spans="1:4" ht="30">
      <c r="A134" t="s">
        <v>518</v>
      </c>
      <c r="B134" s="1" t="s">
        <v>519</v>
      </c>
      <c r="C134">
        <f>1-314-521-6827</f>
        <v>-7661</v>
      </c>
      <c r="D134" t="s">
        <v>520</v>
      </c>
    </row>
    <row r="135" spans="1:4" ht="30">
      <c r="A135" t="s">
        <v>521</v>
      </c>
      <c r="B135" s="1" t="s">
        <v>522</v>
      </c>
      <c r="C135" t="s">
        <v>523</v>
      </c>
      <c r="D135" t="s">
        <v>524</v>
      </c>
    </row>
    <row r="136" spans="1:4" ht="30">
      <c r="A136" t="s">
        <v>525</v>
      </c>
      <c r="B136" s="1" t="s">
        <v>526</v>
      </c>
      <c r="C136" t="s">
        <v>527</v>
      </c>
      <c r="D136" t="s">
        <v>528</v>
      </c>
    </row>
    <row r="137" spans="1:4" ht="30">
      <c r="A137" t="s">
        <v>529</v>
      </c>
      <c r="B137" s="1" t="s">
        <v>530</v>
      </c>
      <c r="C137" t="s">
        <v>531</v>
      </c>
      <c r="D137" t="s">
        <v>532</v>
      </c>
    </row>
    <row r="138" spans="1:4" ht="30">
      <c r="A138" t="s">
        <v>533</v>
      </c>
      <c r="B138" s="1" t="s">
        <v>534</v>
      </c>
      <c r="C138" t="s">
        <v>535</v>
      </c>
      <c r="D138" t="s">
        <v>536</v>
      </c>
    </row>
    <row r="139" spans="1:4" ht="30">
      <c r="A139" t="s">
        <v>537</v>
      </c>
      <c r="B139" s="1" t="s">
        <v>538</v>
      </c>
      <c r="C139">
        <v>1540400493</v>
      </c>
      <c r="D139" t="s">
        <v>539</v>
      </c>
    </row>
    <row r="140" spans="1:4" ht="30">
      <c r="A140" t="s">
        <v>540</v>
      </c>
      <c r="B140" s="1" t="s">
        <v>541</v>
      </c>
      <c r="C140" t="s">
        <v>542</v>
      </c>
      <c r="D140" t="s">
        <v>543</v>
      </c>
    </row>
    <row r="141" spans="1:4" ht="30">
      <c r="A141" t="s">
        <v>544</v>
      </c>
      <c r="B141" s="1" t="s">
        <v>545</v>
      </c>
      <c r="C141">
        <f>1-935-308-9206</f>
        <v>-10448</v>
      </c>
      <c r="D141" t="s">
        <v>546</v>
      </c>
    </row>
    <row r="142" spans="1:4" ht="30">
      <c r="A142" t="s">
        <v>547</v>
      </c>
      <c r="B142" s="1" t="s">
        <v>548</v>
      </c>
      <c r="C142" t="s">
        <v>549</v>
      </c>
      <c r="D142" t="s">
        <v>550</v>
      </c>
    </row>
    <row r="143" spans="1:4" ht="30">
      <c r="A143" t="s">
        <v>551</v>
      </c>
      <c r="B143" s="1" t="s">
        <v>552</v>
      </c>
      <c r="C143" t="s">
        <v>553</v>
      </c>
      <c r="D143" t="s">
        <v>554</v>
      </c>
    </row>
    <row r="144" spans="1:4" ht="30">
      <c r="A144" t="s">
        <v>555</v>
      </c>
      <c r="B144" s="1" t="s">
        <v>556</v>
      </c>
      <c r="C144" t="s">
        <v>557</v>
      </c>
      <c r="D144" t="s">
        <v>558</v>
      </c>
    </row>
    <row r="145" spans="1:4" ht="30">
      <c r="A145" t="s">
        <v>559</v>
      </c>
      <c r="B145" s="1" t="s">
        <v>560</v>
      </c>
      <c r="C145" t="s">
        <v>561</v>
      </c>
      <c r="D145" t="s">
        <v>562</v>
      </c>
    </row>
    <row r="146" spans="1:4" ht="30">
      <c r="A146" t="s">
        <v>563</v>
      </c>
      <c r="B146" s="1" t="s">
        <v>564</v>
      </c>
      <c r="C146" t="s">
        <v>565</v>
      </c>
      <c r="D146" t="s">
        <v>566</v>
      </c>
    </row>
    <row r="147" spans="1:4" ht="30">
      <c r="A147" t="s">
        <v>567</v>
      </c>
      <c r="B147" s="1" t="s">
        <v>568</v>
      </c>
      <c r="C147" t="s">
        <v>569</v>
      </c>
      <c r="D147" t="s">
        <v>570</v>
      </c>
    </row>
    <row r="148" spans="1:4" ht="30">
      <c r="A148" t="s">
        <v>571</v>
      </c>
      <c r="B148" s="1" t="s">
        <v>572</v>
      </c>
      <c r="C148" t="s">
        <v>573</v>
      </c>
      <c r="D148" t="s">
        <v>574</v>
      </c>
    </row>
    <row r="149" spans="1:4" ht="30">
      <c r="A149" t="s">
        <v>575</v>
      </c>
      <c r="B149" s="1" t="s">
        <v>576</v>
      </c>
      <c r="C149" t="s">
        <v>577</v>
      </c>
      <c r="D149" t="s">
        <v>578</v>
      </c>
    </row>
    <row r="150" spans="1:4" ht="30">
      <c r="A150" t="s">
        <v>579</v>
      </c>
      <c r="B150" s="1" t="s">
        <v>580</v>
      </c>
      <c r="C150" t="s">
        <v>581</v>
      </c>
      <c r="D150" t="s">
        <v>582</v>
      </c>
    </row>
    <row r="151" spans="1:4" ht="30">
      <c r="A151" t="s">
        <v>583</v>
      </c>
      <c r="B151" s="1" t="s">
        <v>584</v>
      </c>
      <c r="C151" t="s">
        <v>585</v>
      </c>
      <c r="D151" t="s">
        <v>586</v>
      </c>
    </row>
    <row r="152" spans="1:4" ht="30">
      <c r="A152" t="s">
        <v>587</v>
      </c>
      <c r="B152" s="1" t="s">
        <v>588</v>
      </c>
      <c r="C152" t="s">
        <v>589</v>
      </c>
      <c r="D152" t="s">
        <v>590</v>
      </c>
    </row>
    <row r="153" spans="1:4" ht="30">
      <c r="A153" t="s">
        <v>591</v>
      </c>
      <c r="B153" s="1" t="s">
        <v>592</v>
      </c>
      <c r="C153" t="s">
        <v>593</v>
      </c>
      <c r="D153" t="s">
        <v>594</v>
      </c>
    </row>
    <row r="154" spans="1:4" ht="30">
      <c r="A154" t="s">
        <v>595</v>
      </c>
      <c r="B154" s="1" t="s">
        <v>596</v>
      </c>
      <c r="C154" t="s">
        <v>597</v>
      </c>
      <c r="D154" t="s">
        <v>598</v>
      </c>
    </row>
    <row r="155" spans="1:4" ht="30">
      <c r="A155" t="s">
        <v>599</v>
      </c>
      <c r="B155" s="1" t="s">
        <v>600</v>
      </c>
      <c r="C155" t="s">
        <v>601</v>
      </c>
      <c r="D155" t="s">
        <v>602</v>
      </c>
    </row>
    <row r="156" spans="1:4" ht="30">
      <c r="A156" t="s">
        <v>603</v>
      </c>
      <c r="B156" s="1" t="s">
        <v>604</v>
      </c>
      <c r="C156" t="s">
        <v>605</v>
      </c>
      <c r="D156" t="s">
        <v>606</v>
      </c>
    </row>
    <row r="157" spans="1:4" ht="30">
      <c r="A157" t="s">
        <v>607</v>
      </c>
      <c r="B157" s="1" t="s">
        <v>608</v>
      </c>
      <c r="C157" t="s">
        <v>609</v>
      </c>
      <c r="D157" t="s">
        <v>610</v>
      </c>
    </row>
    <row r="158" spans="1:4" ht="30">
      <c r="A158" t="s">
        <v>611</v>
      </c>
      <c r="B158" s="1" t="s">
        <v>612</v>
      </c>
      <c r="C158" t="s">
        <v>613</v>
      </c>
      <c r="D158" t="s">
        <v>614</v>
      </c>
    </row>
    <row r="159" spans="1:4" ht="30">
      <c r="A159" t="s">
        <v>615</v>
      </c>
      <c r="B159" s="1" t="s">
        <v>616</v>
      </c>
      <c r="C159" t="s">
        <v>617</v>
      </c>
      <c r="D159" t="s">
        <v>618</v>
      </c>
    </row>
    <row r="160" spans="1:4" ht="30">
      <c r="A160" t="s">
        <v>619</v>
      </c>
      <c r="B160" s="1" t="s">
        <v>620</v>
      </c>
      <c r="C160" t="s">
        <v>621</v>
      </c>
      <c r="D160" t="s">
        <v>622</v>
      </c>
    </row>
    <row r="161" spans="1:4" ht="30">
      <c r="A161" t="s">
        <v>623</v>
      </c>
      <c r="B161" s="1" t="s">
        <v>624</v>
      </c>
      <c r="C161" t="s">
        <v>625</v>
      </c>
      <c r="D161" t="s">
        <v>626</v>
      </c>
    </row>
    <row r="162" spans="1:4" ht="30">
      <c r="A162" t="s">
        <v>627</v>
      </c>
      <c r="B162" s="1" t="s">
        <v>628</v>
      </c>
      <c r="C162" t="s">
        <v>629</v>
      </c>
      <c r="D162" t="s">
        <v>630</v>
      </c>
    </row>
    <row r="163" spans="1:4" ht="30">
      <c r="A163" t="s">
        <v>631</v>
      </c>
      <c r="B163" s="1" t="s">
        <v>632</v>
      </c>
      <c r="C163" t="s">
        <v>633</v>
      </c>
      <c r="D163" t="s">
        <v>634</v>
      </c>
    </row>
    <row r="164" spans="1:4" ht="30">
      <c r="A164" t="s">
        <v>635</v>
      </c>
      <c r="B164" s="1" t="s">
        <v>636</v>
      </c>
      <c r="C164" t="s">
        <v>637</v>
      </c>
      <c r="D164" t="s">
        <v>638</v>
      </c>
    </row>
    <row r="165" spans="1:4" ht="30">
      <c r="A165" t="s">
        <v>639</v>
      </c>
      <c r="B165" s="1" t="s">
        <v>640</v>
      </c>
      <c r="C165">
        <v>173675418</v>
      </c>
      <c r="D165" t="s">
        <v>641</v>
      </c>
    </row>
    <row r="166" spans="1:4" ht="30">
      <c r="A166" t="s">
        <v>642</v>
      </c>
      <c r="B166" s="1" t="s">
        <v>643</v>
      </c>
      <c r="C166" t="s">
        <v>644</v>
      </c>
      <c r="D166" t="s">
        <v>645</v>
      </c>
    </row>
    <row r="167" spans="1:4" ht="30">
      <c r="A167" t="s">
        <v>646</v>
      </c>
      <c r="B167" s="1" t="s">
        <v>647</v>
      </c>
      <c r="C167">
        <f>1-897-933-8786</f>
        <v>-10615</v>
      </c>
      <c r="D167" t="s">
        <v>648</v>
      </c>
    </row>
    <row r="168" spans="1:4" ht="30">
      <c r="A168" t="s">
        <v>649</v>
      </c>
      <c r="B168" s="1" t="s">
        <v>650</v>
      </c>
      <c r="C168" t="s">
        <v>651</v>
      </c>
      <c r="D168" t="s">
        <v>652</v>
      </c>
    </row>
    <row r="169" spans="1:4" ht="30">
      <c r="A169" t="s">
        <v>653</v>
      </c>
      <c r="B169" s="1" t="s">
        <v>654</v>
      </c>
      <c r="C169" t="s">
        <v>655</v>
      </c>
      <c r="D169" t="s">
        <v>656</v>
      </c>
    </row>
    <row r="170" spans="1:4" ht="30">
      <c r="A170" t="s">
        <v>657</v>
      </c>
      <c r="B170" s="1" t="s">
        <v>658</v>
      </c>
      <c r="C170" t="s">
        <v>659</v>
      </c>
      <c r="D170" t="s">
        <v>660</v>
      </c>
    </row>
    <row r="171" spans="1:4" ht="30">
      <c r="A171" t="s">
        <v>661</v>
      </c>
      <c r="B171" s="1" t="s">
        <v>662</v>
      </c>
      <c r="C171">
        <f>1-115-522-8402</f>
        <v>-9038</v>
      </c>
      <c r="D171" t="s">
        <v>663</v>
      </c>
    </row>
    <row r="172" spans="1:4" ht="30">
      <c r="A172" t="s">
        <v>664</v>
      </c>
      <c r="B172" s="1" t="s">
        <v>665</v>
      </c>
      <c r="C172" t="s">
        <v>666</v>
      </c>
      <c r="D172" t="s">
        <v>667</v>
      </c>
    </row>
    <row r="173" spans="1:4" ht="30">
      <c r="A173" t="s">
        <v>668</v>
      </c>
      <c r="B173" s="1" t="s">
        <v>669</v>
      </c>
      <c r="C173" t="s">
        <v>670</v>
      </c>
      <c r="D173" t="s">
        <v>671</v>
      </c>
    </row>
    <row r="174" spans="1:4" ht="30">
      <c r="A174" t="s">
        <v>672</v>
      </c>
      <c r="B174" s="1" t="s">
        <v>673</v>
      </c>
      <c r="C174" t="s">
        <v>674</v>
      </c>
      <c r="D174" t="s">
        <v>675</v>
      </c>
    </row>
    <row r="175" spans="1:4" ht="30">
      <c r="A175" t="s">
        <v>676</v>
      </c>
      <c r="B175" s="1" t="s">
        <v>677</v>
      </c>
      <c r="C175">
        <v>5208192724</v>
      </c>
      <c r="D175" t="s">
        <v>678</v>
      </c>
    </row>
    <row r="176" spans="1:4" ht="30">
      <c r="A176" t="s">
        <v>679</v>
      </c>
      <c r="B176" s="1" t="s">
        <v>680</v>
      </c>
      <c r="C176" t="s">
        <v>681</v>
      </c>
      <c r="D176" t="s">
        <v>682</v>
      </c>
    </row>
    <row r="177" spans="1:4" ht="30">
      <c r="A177" t="s">
        <v>683</v>
      </c>
      <c r="B177" s="1" t="s">
        <v>684</v>
      </c>
      <c r="C177" t="s">
        <v>685</v>
      </c>
      <c r="D177" t="s">
        <v>686</v>
      </c>
    </row>
    <row r="178" spans="1:4" ht="30">
      <c r="A178" t="s">
        <v>687</v>
      </c>
      <c r="B178" s="1" t="s">
        <v>688</v>
      </c>
      <c r="C178" t="s">
        <v>689</v>
      </c>
      <c r="D178" t="s">
        <v>690</v>
      </c>
    </row>
    <row r="179" spans="1:4" ht="30">
      <c r="A179" t="s">
        <v>691</v>
      </c>
      <c r="B179" s="1" t="s">
        <v>692</v>
      </c>
      <c r="C179" t="s">
        <v>693</v>
      </c>
      <c r="D179" t="s">
        <v>694</v>
      </c>
    </row>
    <row r="180" spans="1:4" ht="30">
      <c r="A180" t="s">
        <v>695</v>
      </c>
      <c r="B180" s="1" t="s">
        <v>696</v>
      </c>
      <c r="C180" t="s">
        <v>697</v>
      </c>
      <c r="D180" t="s">
        <v>698</v>
      </c>
    </row>
    <row r="181" spans="1:4" ht="30">
      <c r="A181" t="s">
        <v>699</v>
      </c>
      <c r="B181" s="1" t="s">
        <v>700</v>
      </c>
      <c r="C181" t="s">
        <v>701</v>
      </c>
      <c r="D181" t="s">
        <v>702</v>
      </c>
    </row>
    <row r="182" spans="1:4" ht="30">
      <c r="A182" t="s">
        <v>703</v>
      </c>
      <c r="B182" s="1" t="s">
        <v>704</v>
      </c>
      <c r="C182" t="s">
        <v>705</v>
      </c>
      <c r="D182" t="s">
        <v>706</v>
      </c>
    </row>
    <row r="183" spans="1:4" ht="30">
      <c r="A183" t="s">
        <v>707</v>
      </c>
      <c r="B183" s="1" t="s">
        <v>708</v>
      </c>
      <c r="C183" t="s">
        <v>709</v>
      </c>
      <c r="D183" t="s">
        <v>710</v>
      </c>
    </row>
    <row r="184" spans="1:4" ht="30">
      <c r="A184" t="s">
        <v>711</v>
      </c>
      <c r="B184" s="1" t="s">
        <v>712</v>
      </c>
      <c r="C184" t="s">
        <v>713</v>
      </c>
      <c r="D184" t="s">
        <v>714</v>
      </c>
    </row>
    <row r="185" spans="1:4" ht="30">
      <c r="A185" t="s">
        <v>715</v>
      </c>
      <c r="B185" s="1" t="s">
        <v>716</v>
      </c>
      <c r="C185" t="s">
        <v>717</v>
      </c>
      <c r="D185" t="s">
        <v>718</v>
      </c>
    </row>
    <row r="186" spans="1:4" ht="30">
      <c r="A186" t="s">
        <v>719</v>
      </c>
      <c r="B186" s="1" t="s">
        <v>720</v>
      </c>
      <c r="C186" t="s">
        <v>721</v>
      </c>
      <c r="D186" t="s">
        <v>722</v>
      </c>
    </row>
    <row r="187" spans="1:4" ht="30">
      <c r="A187" t="s">
        <v>723</v>
      </c>
      <c r="B187" s="1" t="s">
        <v>724</v>
      </c>
      <c r="C187" t="s">
        <v>725</v>
      </c>
      <c r="D187" t="s">
        <v>726</v>
      </c>
    </row>
    <row r="188" spans="1:4" ht="30">
      <c r="A188" t="s">
        <v>727</v>
      </c>
      <c r="B188" s="1" t="s">
        <v>728</v>
      </c>
      <c r="C188" t="s">
        <v>729</v>
      </c>
      <c r="D188" t="s">
        <v>730</v>
      </c>
    </row>
    <row r="189" spans="1:4" ht="30">
      <c r="A189" t="s">
        <v>731</v>
      </c>
      <c r="B189" s="1" t="s">
        <v>732</v>
      </c>
      <c r="C189" t="s">
        <v>733</v>
      </c>
      <c r="D189" t="s">
        <v>734</v>
      </c>
    </row>
    <row r="190" spans="1:4" ht="30">
      <c r="A190" t="s">
        <v>735</v>
      </c>
      <c r="B190" s="1" t="s">
        <v>736</v>
      </c>
      <c r="C190" t="s">
        <v>737</v>
      </c>
      <c r="D190" t="s">
        <v>738</v>
      </c>
    </row>
    <row r="191" spans="1:4" ht="30">
      <c r="A191" t="s">
        <v>739</v>
      </c>
      <c r="B191" s="1" t="s">
        <v>740</v>
      </c>
      <c r="C191" t="s">
        <v>741</v>
      </c>
      <c r="D191" t="s">
        <v>742</v>
      </c>
    </row>
    <row r="192" spans="1:4" ht="30">
      <c r="A192" t="s">
        <v>743</v>
      </c>
      <c r="B192" s="1" t="s">
        <v>744</v>
      </c>
      <c r="C192" t="s">
        <v>745</v>
      </c>
      <c r="D192" t="s">
        <v>746</v>
      </c>
    </row>
    <row r="193" spans="1:4" ht="30">
      <c r="A193" t="s">
        <v>747</v>
      </c>
      <c r="B193" s="1" t="s">
        <v>748</v>
      </c>
      <c r="C193" t="s">
        <v>749</v>
      </c>
      <c r="D193" t="s">
        <v>750</v>
      </c>
    </row>
    <row r="194" spans="1:4" ht="30">
      <c r="A194" t="s">
        <v>751</v>
      </c>
      <c r="B194" s="1" t="s">
        <v>752</v>
      </c>
      <c r="C194" t="s">
        <v>753</v>
      </c>
      <c r="D194" t="s">
        <v>754</v>
      </c>
    </row>
    <row r="195" spans="1:4" ht="30">
      <c r="A195" t="s">
        <v>755</v>
      </c>
      <c r="B195" s="1" t="s">
        <v>756</v>
      </c>
      <c r="C195" t="s">
        <v>757</v>
      </c>
      <c r="D195" t="s">
        <v>758</v>
      </c>
    </row>
    <row r="196" spans="1:4" ht="30">
      <c r="A196" t="s">
        <v>759</v>
      </c>
      <c r="B196" s="1" t="s">
        <v>760</v>
      </c>
      <c r="C196" t="s">
        <v>761</v>
      </c>
      <c r="D196" t="s">
        <v>762</v>
      </c>
    </row>
    <row r="197" spans="1:4" ht="30">
      <c r="A197" t="s">
        <v>763</v>
      </c>
      <c r="B197" s="1" t="s">
        <v>764</v>
      </c>
      <c r="C197" t="s">
        <v>765</v>
      </c>
      <c r="D197" t="s">
        <v>766</v>
      </c>
    </row>
    <row r="198" spans="1:4" ht="30">
      <c r="A198" t="s">
        <v>767</v>
      </c>
      <c r="B198" s="1" t="s">
        <v>768</v>
      </c>
      <c r="C198">
        <v>4273510451</v>
      </c>
      <c r="D198" t="s">
        <v>769</v>
      </c>
    </row>
    <row r="199" spans="1:4" ht="30">
      <c r="A199" t="s">
        <v>770</v>
      </c>
      <c r="B199" s="1" t="s">
        <v>771</v>
      </c>
      <c r="C199" t="s">
        <v>772</v>
      </c>
      <c r="D199" t="s">
        <v>773</v>
      </c>
    </row>
    <row r="200" spans="1:4" ht="30">
      <c r="A200" t="s">
        <v>774</v>
      </c>
      <c r="B200" s="1" t="s">
        <v>775</v>
      </c>
      <c r="C200" t="s">
        <v>776</v>
      </c>
      <c r="D200" t="s">
        <v>777</v>
      </c>
    </row>
    <row r="201" spans="1:4" ht="30">
      <c r="A201" t="s">
        <v>778</v>
      </c>
      <c r="B201" s="1" t="s">
        <v>779</v>
      </c>
      <c r="C201">
        <v>9100455691</v>
      </c>
      <c r="D201" t="s">
        <v>780</v>
      </c>
    </row>
    <row r="202" spans="1:4" ht="30">
      <c r="A202" t="s">
        <v>781</v>
      </c>
      <c r="B202" s="1" t="s">
        <v>782</v>
      </c>
      <c r="C202" t="s">
        <v>783</v>
      </c>
      <c r="D202" t="s">
        <v>784</v>
      </c>
    </row>
    <row r="203" spans="1:4" ht="30">
      <c r="A203" t="s">
        <v>785</v>
      </c>
      <c r="B203" s="1" t="s">
        <v>786</v>
      </c>
      <c r="C203" t="s">
        <v>787</v>
      </c>
      <c r="D203" t="s">
        <v>788</v>
      </c>
    </row>
    <row r="204" spans="1:4" ht="30">
      <c r="A204" t="s">
        <v>789</v>
      </c>
      <c r="B204" s="1" t="s">
        <v>790</v>
      </c>
      <c r="C204" t="s">
        <v>791</v>
      </c>
      <c r="D204" t="s">
        <v>792</v>
      </c>
    </row>
    <row r="205" spans="1:4" ht="30">
      <c r="A205" t="s">
        <v>793</v>
      </c>
      <c r="B205" s="1" t="s">
        <v>794</v>
      </c>
      <c r="C205" t="s">
        <v>795</v>
      </c>
      <c r="D205" t="s">
        <v>796</v>
      </c>
    </row>
    <row r="206" spans="1:4" ht="30">
      <c r="A206" t="s">
        <v>797</v>
      </c>
      <c r="B206" s="1" t="s">
        <v>798</v>
      </c>
      <c r="C206" t="s">
        <v>799</v>
      </c>
      <c r="D206" t="s">
        <v>800</v>
      </c>
    </row>
    <row r="207" spans="1:4" ht="30">
      <c r="A207" t="s">
        <v>801</v>
      </c>
      <c r="B207" s="1" t="s">
        <v>802</v>
      </c>
      <c r="C207" t="s">
        <v>803</v>
      </c>
      <c r="D207" t="s">
        <v>804</v>
      </c>
    </row>
    <row r="208" spans="1:4" ht="30">
      <c r="A208" t="s">
        <v>805</v>
      </c>
      <c r="B208" s="1" t="s">
        <v>806</v>
      </c>
      <c r="C208" t="s">
        <v>807</v>
      </c>
      <c r="D208" t="s">
        <v>808</v>
      </c>
    </row>
    <row r="209" spans="1:4" ht="30">
      <c r="A209" t="s">
        <v>809</v>
      </c>
      <c r="B209" s="1" t="s">
        <v>810</v>
      </c>
      <c r="C209" t="s">
        <v>811</v>
      </c>
      <c r="D209" t="s">
        <v>812</v>
      </c>
    </row>
    <row r="210" spans="1:4" ht="30">
      <c r="A210" t="s">
        <v>813</v>
      </c>
      <c r="B210" s="1" t="s">
        <v>814</v>
      </c>
      <c r="C210" t="s">
        <v>815</v>
      </c>
      <c r="D210" t="s">
        <v>816</v>
      </c>
    </row>
    <row r="211" spans="1:4" ht="30">
      <c r="A211" t="s">
        <v>817</v>
      </c>
      <c r="B211" s="1" t="s">
        <v>818</v>
      </c>
      <c r="C211" t="s">
        <v>819</v>
      </c>
      <c r="D211" t="s">
        <v>820</v>
      </c>
    </row>
    <row r="212" spans="1:4" ht="30">
      <c r="A212" t="s">
        <v>821</v>
      </c>
      <c r="B212" s="1" t="s">
        <v>822</v>
      </c>
      <c r="C212">
        <v>2098532383</v>
      </c>
      <c r="D212" t="s">
        <v>823</v>
      </c>
    </row>
    <row r="213" spans="1:4" ht="30">
      <c r="A213" t="s">
        <v>824</v>
      </c>
      <c r="B213" s="1" t="s">
        <v>825</v>
      </c>
      <c r="C213" t="s">
        <v>826</v>
      </c>
      <c r="D213" t="s">
        <v>827</v>
      </c>
    </row>
    <row r="214" spans="1:4" ht="30">
      <c r="A214" t="s">
        <v>828</v>
      </c>
      <c r="B214" s="1" t="s">
        <v>829</v>
      </c>
      <c r="C214" t="s">
        <v>830</v>
      </c>
      <c r="D214" t="s">
        <v>831</v>
      </c>
    </row>
    <row r="215" spans="1:4" ht="30">
      <c r="A215" t="s">
        <v>832</v>
      </c>
      <c r="B215" s="1" t="s">
        <v>833</v>
      </c>
      <c r="C215" t="s">
        <v>834</v>
      </c>
      <c r="D215" t="s">
        <v>835</v>
      </c>
    </row>
    <row r="216" spans="1:4" ht="30">
      <c r="A216" t="s">
        <v>836</v>
      </c>
      <c r="B216" s="1" t="s">
        <v>837</v>
      </c>
      <c r="C216" t="s">
        <v>838</v>
      </c>
      <c r="D216" t="s">
        <v>839</v>
      </c>
    </row>
    <row r="217" spans="1:4" ht="30">
      <c r="A217" t="s">
        <v>840</v>
      </c>
      <c r="B217" s="1" t="s">
        <v>841</v>
      </c>
      <c r="C217" t="s">
        <v>842</v>
      </c>
      <c r="D217" t="s">
        <v>843</v>
      </c>
    </row>
    <row r="218" spans="1:4" ht="30">
      <c r="A218" t="s">
        <v>844</v>
      </c>
      <c r="B218" s="1" t="s">
        <v>845</v>
      </c>
      <c r="C218" t="s">
        <v>846</v>
      </c>
      <c r="D218" t="s">
        <v>847</v>
      </c>
    </row>
    <row r="219" spans="1:4" ht="30">
      <c r="A219" t="s">
        <v>848</v>
      </c>
      <c r="B219" s="1" t="s">
        <v>849</v>
      </c>
      <c r="C219" t="s">
        <v>850</v>
      </c>
      <c r="D219" t="s">
        <v>851</v>
      </c>
    </row>
    <row r="220" spans="1:4" ht="30">
      <c r="A220" t="s">
        <v>852</v>
      </c>
      <c r="B220" s="1" t="s">
        <v>853</v>
      </c>
      <c r="C220" t="s">
        <v>854</v>
      </c>
      <c r="D220" t="s">
        <v>855</v>
      </c>
    </row>
    <row r="221" spans="1:4" ht="30">
      <c r="A221" t="s">
        <v>856</v>
      </c>
      <c r="B221" s="1" t="s">
        <v>857</v>
      </c>
      <c r="C221" t="s">
        <v>858</v>
      </c>
      <c r="D221" t="s">
        <v>859</v>
      </c>
    </row>
    <row r="222" spans="1:4" ht="30">
      <c r="A222" t="s">
        <v>860</v>
      </c>
      <c r="B222" s="1" t="s">
        <v>861</v>
      </c>
      <c r="C222" t="s">
        <v>862</v>
      </c>
      <c r="D222" t="s">
        <v>863</v>
      </c>
    </row>
    <row r="223" spans="1:4" ht="30">
      <c r="A223" t="s">
        <v>864</v>
      </c>
      <c r="B223" s="1" t="s">
        <v>865</v>
      </c>
      <c r="C223" t="s">
        <v>866</v>
      </c>
      <c r="D223" t="s">
        <v>867</v>
      </c>
    </row>
    <row r="224" spans="1:4" ht="30">
      <c r="A224" t="s">
        <v>868</v>
      </c>
      <c r="B224" s="1" t="s">
        <v>869</v>
      </c>
      <c r="C224" t="s">
        <v>870</v>
      </c>
      <c r="D224" t="s">
        <v>871</v>
      </c>
    </row>
    <row r="225" spans="1:4" ht="30">
      <c r="A225" t="s">
        <v>872</v>
      </c>
      <c r="B225" s="1" t="s">
        <v>873</v>
      </c>
      <c r="C225" t="s">
        <v>874</v>
      </c>
      <c r="D225" t="s">
        <v>875</v>
      </c>
    </row>
    <row r="226" spans="1:4" ht="30">
      <c r="A226" t="s">
        <v>876</v>
      </c>
      <c r="B226" s="1" t="s">
        <v>877</v>
      </c>
      <c r="C226" t="s">
        <v>878</v>
      </c>
      <c r="D226" t="s">
        <v>879</v>
      </c>
    </row>
    <row r="227" spans="1:4" ht="30">
      <c r="A227" t="s">
        <v>880</v>
      </c>
      <c r="B227" s="1" t="s">
        <v>881</v>
      </c>
      <c r="C227" t="s">
        <v>882</v>
      </c>
      <c r="D227" t="s">
        <v>883</v>
      </c>
    </row>
    <row r="228" spans="1:4" ht="30">
      <c r="A228" t="s">
        <v>884</v>
      </c>
      <c r="B228" s="1" t="s">
        <v>885</v>
      </c>
      <c r="C228" t="s">
        <v>886</v>
      </c>
      <c r="D228" t="s">
        <v>887</v>
      </c>
    </row>
    <row r="229" spans="1:4" ht="30">
      <c r="A229" t="s">
        <v>888</v>
      </c>
      <c r="B229" s="1" t="s">
        <v>889</v>
      </c>
      <c r="C229" t="s">
        <v>890</v>
      </c>
      <c r="D229" t="s">
        <v>891</v>
      </c>
    </row>
    <row r="230" spans="1:4" ht="30">
      <c r="A230" t="s">
        <v>892</v>
      </c>
      <c r="B230" s="1" t="s">
        <v>893</v>
      </c>
      <c r="C230" t="s">
        <v>894</v>
      </c>
      <c r="D230" t="s">
        <v>895</v>
      </c>
    </row>
    <row r="231" spans="1:4" ht="30">
      <c r="A231" t="s">
        <v>896</v>
      </c>
      <c r="B231" s="1" t="s">
        <v>897</v>
      </c>
      <c r="C231" t="s">
        <v>898</v>
      </c>
      <c r="D231" t="s">
        <v>899</v>
      </c>
    </row>
    <row r="232" spans="1:4" ht="30">
      <c r="A232" t="s">
        <v>900</v>
      </c>
      <c r="B232" s="1" t="s">
        <v>901</v>
      </c>
      <c r="C232" t="s">
        <v>902</v>
      </c>
      <c r="D232" t="s">
        <v>903</v>
      </c>
    </row>
    <row r="233" spans="1:4" ht="30">
      <c r="A233" t="s">
        <v>904</v>
      </c>
      <c r="B233" s="1" t="s">
        <v>905</v>
      </c>
      <c r="C233" t="s">
        <v>906</v>
      </c>
      <c r="D233" t="s">
        <v>907</v>
      </c>
    </row>
    <row r="234" spans="1:4" ht="30">
      <c r="A234" t="s">
        <v>908</v>
      </c>
      <c r="B234" s="1" t="s">
        <v>909</v>
      </c>
      <c r="C234" t="s">
        <v>910</v>
      </c>
      <c r="D234" t="s">
        <v>911</v>
      </c>
    </row>
    <row r="235" spans="1:4" ht="30">
      <c r="A235" t="s">
        <v>912</v>
      </c>
      <c r="B235" s="1" t="s">
        <v>913</v>
      </c>
      <c r="C235" t="s">
        <v>914</v>
      </c>
      <c r="D235" t="s">
        <v>915</v>
      </c>
    </row>
    <row r="236" spans="1:4" ht="30">
      <c r="A236" t="s">
        <v>916</v>
      </c>
      <c r="B236" s="1" t="s">
        <v>917</v>
      </c>
      <c r="C236" t="s">
        <v>918</v>
      </c>
      <c r="D236" t="s">
        <v>919</v>
      </c>
    </row>
    <row r="237" spans="1:4" ht="30">
      <c r="A237" t="s">
        <v>920</v>
      </c>
      <c r="B237" s="1" t="s">
        <v>921</v>
      </c>
      <c r="C237" t="s">
        <v>922</v>
      </c>
      <c r="D237" t="s">
        <v>923</v>
      </c>
    </row>
    <row r="238" spans="1:4" ht="30">
      <c r="A238" t="s">
        <v>924</v>
      </c>
      <c r="B238" s="1" t="s">
        <v>925</v>
      </c>
      <c r="C238">
        <v>2799141957</v>
      </c>
      <c r="D238" t="s">
        <v>926</v>
      </c>
    </row>
    <row r="239" spans="1:4" ht="30">
      <c r="A239" t="s">
        <v>927</v>
      </c>
      <c r="B239" s="1" t="s">
        <v>928</v>
      </c>
      <c r="C239" t="s">
        <v>929</v>
      </c>
      <c r="D239" t="s">
        <v>930</v>
      </c>
    </row>
    <row r="240" spans="1:4" ht="30">
      <c r="A240" t="s">
        <v>931</v>
      </c>
      <c r="B240" s="1" t="s">
        <v>932</v>
      </c>
      <c r="C240" t="s">
        <v>933</v>
      </c>
      <c r="D240" t="s">
        <v>934</v>
      </c>
    </row>
    <row r="241" spans="1:4" ht="30">
      <c r="A241" t="s">
        <v>935</v>
      </c>
      <c r="B241" s="1" t="s">
        <v>936</v>
      </c>
      <c r="C241" t="s">
        <v>937</v>
      </c>
      <c r="D241" t="s">
        <v>938</v>
      </c>
    </row>
    <row r="242" spans="1:4" ht="30">
      <c r="A242" t="s">
        <v>939</v>
      </c>
      <c r="B242" s="1" t="s">
        <v>940</v>
      </c>
      <c r="C242" t="s">
        <v>941</v>
      </c>
      <c r="D242" t="s">
        <v>942</v>
      </c>
    </row>
    <row r="243" spans="1:4" ht="30">
      <c r="A243" t="s">
        <v>943</v>
      </c>
      <c r="B243" s="1" t="s">
        <v>944</v>
      </c>
      <c r="C243" t="s">
        <v>945</v>
      </c>
      <c r="D243" t="s">
        <v>946</v>
      </c>
    </row>
    <row r="244" spans="1:4" ht="30">
      <c r="A244" t="s">
        <v>947</v>
      </c>
      <c r="B244" s="1" t="s">
        <v>948</v>
      </c>
      <c r="C244" t="s">
        <v>949</v>
      </c>
      <c r="D244" t="s">
        <v>950</v>
      </c>
    </row>
    <row r="245" spans="1:4" ht="30">
      <c r="A245" t="s">
        <v>951</v>
      </c>
      <c r="B245" s="1" t="s">
        <v>952</v>
      </c>
      <c r="C245" t="s">
        <v>953</v>
      </c>
      <c r="D245" t="s">
        <v>954</v>
      </c>
    </row>
    <row r="246" spans="1:4" ht="30">
      <c r="A246" t="s">
        <v>955</v>
      </c>
      <c r="B246" s="1" t="s">
        <v>956</v>
      </c>
      <c r="C246" t="s">
        <v>957</v>
      </c>
      <c r="D246" t="s">
        <v>958</v>
      </c>
    </row>
    <row r="247" spans="1:4" ht="30">
      <c r="A247" t="s">
        <v>959</v>
      </c>
      <c r="B247" s="1" t="s">
        <v>960</v>
      </c>
      <c r="C247" t="s">
        <v>961</v>
      </c>
      <c r="D247" t="s">
        <v>962</v>
      </c>
    </row>
    <row r="248" spans="1:4" ht="30">
      <c r="A248" t="s">
        <v>963</v>
      </c>
      <c r="B248" s="1" t="s">
        <v>964</v>
      </c>
      <c r="C248" t="s">
        <v>965</v>
      </c>
      <c r="D248" t="s">
        <v>966</v>
      </c>
    </row>
    <row r="249" spans="1:4" ht="30">
      <c r="A249" t="s">
        <v>967</v>
      </c>
      <c r="B249" s="1" t="s">
        <v>968</v>
      </c>
      <c r="C249" t="s">
        <v>969</v>
      </c>
      <c r="D249" t="s">
        <v>970</v>
      </c>
    </row>
    <row r="250" spans="1:4" ht="30">
      <c r="A250" t="s">
        <v>971</v>
      </c>
      <c r="B250" s="1" t="s">
        <v>972</v>
      </c>
      <c r="C250">
        <v>5058827909</v>
      </c>
      <c r="D250" t="s">
        <v>973</v>
      </c>
    </row>
    <row r="251" spans="1:4" ht="30">
      <c r="A251" t="s">
        <v>974</v>
      </c>
      <c r="B251" s="1" t="s">
        <v>975</v>
      </c>
      <c r="C251" t="s">
        <v>976</v>
      </c>
      <c r="D251" t="s">
        <v>977</v>
      </c>
    </row>
    <row r="252" spans="1:4" ht="30">
      <c r="A252" t="s">
        <v>978</v>
      </c>
      <c r="B252" s="1" t="s">
        <v>979</v>
      </c>
      <c r="C252">
        <f>1-102-951-5157</f>
        <v>-6209</v>
      </c>
      <c r="D252" t="s">
        <v>980</v>
      </c>
    </row>
    <row r="253" spans="1:4" ht="30">
      <c r="A253" t="s">
        <v>981</v>
      </c>
      <c r="B253" s="1" t="s">
        <v>982</v>
      </c>
      <c r="C253" t="s">
        <v>983</v>
      </c>
      <c r="D253" t="s">
        <v>984</v>
      </c>
    </row>
    <row r="254" spans="1:4" ht="30">
      <c r="A254" t="s">
        <v>985</v>
      </c>
      <c r="B254" s="1" t="s">
        <v>986</v>
      </c>
      <c r="C254" t="s">
        <v>987</v>
      </c>
      <c r="D254" t="s">
        <v>988</v>
      </c>
    </row>
    <row r="255" spans="1:4" ht="30">
      <c r="A255" t="s">
        <v>989</v>
      </c>
      <c r="B255" s="1" t="s">
        <v>990</v>
      </c>
      <c r="C255" t="s">
        <v>991</v>
      </c>
      <c r="D255" t="s">
        <v>992</v>
      </c>
    </row>
    <row r="256" spans="1:4" ht="30">
      <c r="A256" t="s">
        <v>993</v>
      </c>
      <c r="B256" s="1" t="s">
        <v>994</v>
      </c>
      <c r="C256" t="s">
        <v>995</v>
      </c>
      <c r="D256" t="s">
        <v>996</v>
      </c>
    </row>
    <row r="257" spans="1:4" ht="30">
      <c r="A257" t="s">
        <v>997</v>
      </c>
      <c r="B257" s="1" t="s">
        <v>998</v>
      </c>
      <c r="C257" t="s">
        <v>999</v>
      </c>
      <c r="D257" t="s">
        <v>1000</v>
      </c>
    </row>
    <row r="258" spans="1:4" ht="30">
      <c r="A258" t="s">
        <v>1001</v>
      </c>
      <c r="B258" s="1" t="s">
        <v>1002</v>
      </c>
      <c r="C258" t="s">
        <v>1003</v>
      </c>
      <c r="D258" t="s">
        <v>1004</v>
      </c>
    </row>
    <row r="259" spans="1:4" ht="30">
      <c r="A259" t="s">
        <v>1005</v>
      </c>
      <c r="B259" s="1" t="s">
        <v>1006</v>
      </c>
      <c r="C259" t="s">
        <v>1007</v>
      </c>
      <c r="D259" t="s">
        <v>1008</v>
      </c>
    </row>
    <row r="260" spans="1:4" ht="30">
      <c r="A260" t="s">
        <v>1009</v>
      </c>
      <c r="B260" s="1" t="s">
        <v>1010</v>
      </c>
      <c r="C260" t="s">
        <v>1011</v>
      </c>
      <c r="D260" t="s">
        <v>1012</v>
      </c>
    </row>
    <row r="261" spans="1:4" ht="30">
      <c r="A261" t="s">
        <v>1013</v>
      </c>
      <c r="B261" s="1" t="s">
        <v>1014</v>
      </c>
      <c r="C261" t="s">
        <v>1015</v>
      </c>
      <c r="D261" t="s">
        <v>1016</v>
      </c>
    </row>
    <row r="262" spans="1:4" ht="30">
      <c r="A262" t="s">
        <v>1017</v>
      </c>
      <c r="B262" s="1" t="s">
        <v>1018</v>
      </c>
      <c r="C262" t="s">
        <v>1019</v>
      </c>
      <c r="D262" t="s">
        <v>1020</v>
      </c>
    </row>
    <row r="263" spans="1:4" ht="30">
      <c r="A263" t="s">
        <v>1021</v>
      </c>
      <c r="B263" s="1" t="s">
        <v>1022</v>
      </c>
      <c r="C263" t="s">
        <v>1023</v>
      </c>
      <c r="D263" t="s">
        <v>1024</v>
      </c>
    </row>
    <row r="264" spans="1:4" ht="30">
      <c r="A264" t="s">
        <v>1025</v>
      </c>
      <c r="B264" s="1" t="s">
        <v>1026</v>
      </c>
      <c r="C264" t="s">
        <v>1027</v>
      </c>
      <c r="D264" t="s">
        <v>1028</v>
      </c>
    </row>
    <row r="265" spans="1:4" ht="30">
      <c r="A265" t="s">
        <v>1029</v>
      </c>
      <c r="B265" s="1" t="s">
        <v>1030</v>
      </c>
      <c r="C265" t="s">
        <v>1031</v>
      </c>
      <c r="D265" t="s">
        <v>1032</v>
      </c>
    </row>
    <row r="266" spans="1:4" ht="30">
      <c r="A266" t="s">
        <v>1033</v>
      </c>
      <c r="B266" s="1" t="s">
        <v>1034</v>
      </c>
      <c r="C266" t="s">
        <v>1035</v>
      </c>
      <c r="D266" t="s">
        <v>1036</v>
      </c>
    </row>
    <row r="267" spans="1:4" ht="30">
      <c r="A267" t="s">
        <v>1037</v>
      </c>
      <c r="B267" s="1" t="s">
        <v>1038</v>
      </c>
      <c r="C267" t="s">
        <v>1039</v>
      </c>
      <c r="D267" t="s">
        <v>1040</v>
      </c>
    </row>
    <row r="268" spans="1:4" ht="30">
      <c r="A268" t="s">
        <v>1041</v>
      </c>
      <c r="B268" s="1" t="s">
        <v>1042</v>
      </c>
      <c r="C268" t="s">
        <v>1043</v>
      </c>
      <c r="D268" t="s">
        <v>1044</v>
      </c>
    </row>
    <row r="269" spans="1:4" ht="30">
      <c r="A269" t="s">
        <v>1045</v>
      </c>
      <c r="B269" s="1" t="s">
        <v>1046</v>
      </c>
      <c r="C269" t="s">
        <v>1047</v>
      </c>
      <c r="D269" t="s">
        <v>1048</v>
      </c>
    </row>
    <row r="270" spans="1:4" ht="30">
      <c r="A270" t="s">
        <v>1049</v>
      </c>
      <c r="B270" s="1" t="s">
        <v>1050</v>
      </c>
      <c r="C270" t="s">
        <v>1051</v>
      </c>
      <c r="D270" t="s">
        <v>1052</v>
      </c>
    </row>
    <row r="271" spans="1:4" ht="30">
      <c r="A271" t="s">
        <v>1053</v>
      </c>
      <c r="B271" s="1" t="s">
        <v>1054</v>
      </c>
      <c r="C271" t="s">
        <v>1055</v>
      </c>
      <c r="D271" t="s">
        <v>1056</v>
      </c>
    </row>
    <row r="272" spans="1:4" ht="30">
      <c r="A272" t="s">
        <v>1057</v>
      </c>
      <c r="B272" s="1" t="s">
        <v>1058</v>
      </c>
      <c r="C272" t="s">
        <v>1059</v>
      </c>
      <c r="D272" t="s">
        <v>1060</v>
      </c>
    </row>
    <row r="273" spans="1:4" ht="30">
      <c r="A273" t="s">
        <v>1061</v>
      </c>
      <c r="B273" s="1" t="s">
        <v>1062</v>
      </c>
      <c r="C273" t="s">
        <v>1063</v>
      </c>
      <c r="D273" t="s">
        <v>1064</v>
      </c>
    </row>
    <row r="274" spans="1:4" ht="30">
      <c r="A274" t="s">
        <v>1065</v>
      </c>
      <c r="B274" s="1" t="s">
        <v>1066</v>
      </c>
      <c r="C274" t="s">
        <v>1067</v>
      </c>
      <c r="D274" t="s">
        <v>1068</v>
      </c>
    </row>
    <row r="275" spans="1:4" ht="30">
      <c r="A275" t="s">
        <v>1069</v>
      </c>
      <c r="B275" s="1" t="s">
        <v>1070</v>
      </c>
      <c r="C275" t="s">
        <v>1071</v>
      </c>
      <c r="D275" t="s">
        <v>1072</v>
      </c>
    </row>
    <row r="276" spans="1:4" ht="30">
      <c r="A276" t="s">
        <v>1073</v>
      </c>
      <c r="B276" s="1" t="s">
        <v>1074</v>
      </c>
      <c r="C276" t="s">
        <v>1075</v>
      </c>
      <c r="D276" t="s">
        <v>1076</v>
      </c>
    </row>
    <row r="277" spans="1:4" ht="30">
      <c r="A277" t="s">
        <v>1077</v>
      </c>
      <c r="B277" s="1" t="s">
        <v>1078</v>
      </c>
      <c r="C277" t="s">
        <v>1079</v>
      </c>
      <c r="D277" t="s">
        <v>1080</v>
      </c>
    </row>
    <row r="278" spans="1:4" ht="30">
      <c r="A278" t="s">
        <v>1081</v>
      </c>
      <c r="B278" s="1" t="s">
        <v>1082</v>
      </c>
      <c r="C278" t="s">
        <v>1083</v>
      </c>
      <c r="D278" t="s">
        <v>1084</v>
      </c>
    </row>
    <row r="279" spans="1:4" ht="30">
      <c r="A279" t="s">
        <v>1085</v>
      </c>
      <c r="B279" s="1" t="s">
        <v>1086</v>
      </c>
      <c r="C279" t="s">
        <v>1087</v>
      </c>
      <c r="D279" t="s">
        <v>1088</v>
      </c>
    </row>
    <row r="280" spans="1:4" ht="30">
      <c r="A280" t="s">
        <v>1089</v>
      </c>
      <c r="B280" s="1" t="s">
        <v>1090</v>
      </c>
      <c r="C280">
        <v>2809085950</v>
      </c>
      <c r="D280" t="s">
        <v>1091</v>
      </c>
    </row>
    <row r="281" spans="1:4" ht="30">
      <c r="A281" t="s">
        <v>1092</v>
      </c>
      <c r="B281" s="1" t="s">
        <v>1093</v>
      </c>
      <c r="C281" t="s">
        <v>1094</v>
      </c>
      <c r="D281" t="s">
        <v>1095</v>
      </c>
    </row>
    <row r="282" spans="1:4" ht="30">
      <c r="A282" t="s">
        <v>1096</v>
      </c>
      <c r="B282" s="1" t="s">
        <v>1097</v>
      </c>
      <c r="C282" t="s">
        <v>1098</v>
      </c>
      <c r="D282" t="s">
        <v>1099</v>
      </c>
    </row>
    <row r="283" spans="1:4" ht="30">
      <c r="A283" t="s">
        <v>1100</v>
      </c>
      <c r="B283" s="1" t="s">
        <v>1101</v>
      </c>
      <c r="C283" t="s">
        <v>1102</v>
      </c>
      <c r="D283" t="s">
        <v>1103</v>
      </c>
    </row>
    <row r="284" spans="1:4" ht="30">
      <c r="A284" t="s">
        <v>1104</v>
      </c>
      <c r="B284" s="1" t="s">
        <v>1105</v>
      </c>
      <c r="C284" t="s">
        <v>1106</v>
      </c>
      <c r="D284" t="s">
        <v>1107</v>
      </c>
    </row>
    <row r="285" spans="1:4" ht="30">
      <c r="A285" t="s">
        <v>1108</v>
      </c>
      <c r="B285" s="1" t="s">
        <v>1109</v>
      </c>
      <c r="C285" t="s">
        <v>1110</v>
      </c>
      <c r="D285" t="s">
        <v>1111</v>
      </c>
    </row>
    <row r="286" spans="1:4" ht="30">
      <c r="A286" t="s">
        <v>1112</v>
      </c>
      <c r="B286" s="1" t="s">
        <v>1113</v>
      </c>
      <c r="C286" t="s">
        <v>1114</v>
      </c>
      <c r="D286" t="s">
        <v>1115</v>
      </c>
    </row>
    <row r="287" spans="1:4" ht="30">
      <c r="A287" t="s">
        <v>1116</v>
      </c>
      <c r="B287" s="1" t="s">
        <v>1117</v>
      </c>
      <c r="C287" t="s">
        <v>1118</v>
      </c>
      <c r="D287" t="s">
        <v>1119</v>
      </c>
    </row>
    <row r="288" spans="1:4" ht="30">
      <c r="A288" t="s">
        <v>1120</v>
      </c>
      <c r="B288" s="1" t="s">
        <v>1121</v>
      </c>
      <c r="C288" t="s">
        <v>1122</v>
      </c>
      <c r="D288" t="s">
        <v>1123</v>
      </c>
    </row>
    <row r="289" spans="1:4" ht="30">
      <c r="A289" t="s">
        <v>1124</v>
      </c>
      <c r="B289" s="1" t="s">
        <v>1125</v>
      </c>
      <c r="C289" t="s">
        <v>1126</v>
      </c>
      <c r="D289" t="s">
        <v>1127</v>
      </c>
    </row>
    <row r="290" spans="1:4" ht="30">
      <c r="A290" t="s">
        <v>1128</v>
      </c>
      <c r="B290" s="1" t="s">
        <v>1129</v>
      </c>
      <c r="C290" t="s">
        <v>1130</v>
      </c>
      <c r="D290" t="s">
        <v>1131</v>
      </c>
    </row>
    <row r="291" spans="1:4" ht="30">
      <c r="A291" t="s">
        <v>1132</v>
      </c>
      <c r="B291" s="1" t="s">
        <v>1133</v>
      </c>
      <c r="C291" t="s">
        <v>1134</v>
      </c>
      <c r="D291" t="s">
        <v>1135</v>
      </c>
    </row>
    <row r="292" spans="1:4" ht="30">
      <c r="A292" t="s">
        <v>1136</v>
      </c>
      <c r="B292" s="1" t="s">
        <v>1137</v>
      </c>
      <c r="C292" t="s">
        <v>1138</v>
      </c>
      <c r="D292" t="s">
        <v>1139</v>
      </c>
    </row>
    <row r="293" spans="1:4" ht="30">
      <c r="A293" t="s">
        <v>1140</v>
      </c>
      <c r="B293" s="1" t="s">
        <v>1141</v>
      </c>
      <c r="C293" t="s">
        <v>1142</v>
      </c>
      <c r="D293" t="s">
        <v>1143</v>
      </c>
    </row>
    <row r="294" spans="1:4" ht="30">
      <c r="A294" t="s">
        <v>1144</v>
      </c>
      <c r="B294" s="1" t="s">
        <v>1145</v>
      </c>
      <c r="C294" t="s">
        <v>1146</v>
      </c>
      <c r="D294" t="s">
        <v>1147</v>
      </c>
    </row>
    <row r="295" spans="1:4" ht="30">
      <c r="A295" t="s">
        <v>1148</v>
      </c>
      <c r="B295" s="1" t="s">
        <v>1149</v>
      </c>
      <c r="C295">
        <f>1-816-843-6695</f>
        <v>-8353</v>
      </c>
      <c r="D295" t="s">
        <v>1150</v>
      </c>
    </row>
    <row r="296" spans="1:4" ht="30">
      <c r="A296" t="s">
        <v>1151</v>
      </c>
      <c r="B296" s="1" t="s">
        <v>1152</v>
      </c>
      <c r="C296" t="s">
        <v>1153</v>
      </c>
      <c r="D296" t="s">
        <v>1154</v>
      </c>
    </row>
    <row r="297" spans="1:4" ht="30">
      <c r="A297" t="s">
        <v>1155</v>
      </c>
      <c r="B297" s="1" t="s">
        <v>1156</v>
      </c>
      <c r="C297" t="s">
        <v>1157</v>
      </c>
      <c r="D297" t="s">
        <v>1158</v>
      </c>
    </row>
    <row r="298" spans="1:4" ht="30">
      <c r="A298" t="s">
        <v>1159</v>
      </c>
      <c r="B298" s="1" t="s">
        <v>1160</v>
      </c>
      <c r="C298" t="s">
        <v>1161</v>
      </c>
      <c r="D298" t="s">
        <v>1162</v>
      </c>
    </row>
    <row r="299" spans="1:4" ht="30">
      <c r="A299" t="s">
        <v>1163</v>
      </c>
      <c r="B299" s="1" t="s">
        <v>1164</v>
      </c>
      <c r="C299" t="s">
        <v>1165</v>
      </c>
      <c r="D299" t="s">
        <v>1166</v>
      </c>
    </row>
    <row r="300" spans="1:4" ht="30">
      <c r="A300" t="s">
        <v>1167</v>
      </c>
      <c r="B300" s="1" t="s">
        <v>1168</v>
      </c>
      <c r="C300" t="s">
        <v>1169</v>
      </c>
      <c r="D300" t="s">
        <v>1170</v>
      </c>
    </row>
    <row r="301" spans="1:4" ht="30">
      <c r="A301" t="s">
        <v>1171</v>
      </c>
      <c r="B301" s="1" t="s">
        <v>1172</v>
      </c>
      <c r="C301" t="s">
        <v>1173</v>
      </c>
      <c r="D301" t="s">
        <v>1174</v>
      </c>
    </row>
    <row r="302" spans="1:4" ht="30">
      <c r="A302" t="s">
        <v>1175</v>
      </c>
      <c r="B302" s="1" t="s">
        <v>1176</v>
      </c>
      <c r="C302" t="s">
        <v>1177</v>
      </c>
      <c r="D302" t="s">
        <v>1178</v>
      </c>
    </row>
    <row r="303" spans="1:4" ht="30">
      <c r="A303" t="s">
        <v>1179</v>
      </c>
      <c r="B303" s="1" t="s">
        <v>1180</v>
      </c>
      <c r="C303" t="s">
        <v>1181</v>
      </c>
      <c r="D303" t="s">
        <v>1182</v>
      </c>
    </row>
    <row r="304" spans="1:4" ht="30">
      <c r="A304" t="s">
        <v>1183</v>
      </c>
      <c r="B304" s="1" t="s">
        <v>1184</v>
      </c>
      <c r="C304" t="s">
        <v>1185</v>
      </c>
      <c r="D304" t="s">
        <v>1186</v>
      </c>
    </row>
    <row r="305" spans="1:4" ht="30">
      <c r="A305" t="s">
        <v>1187</v>
      </c>
      <c r="B305" s="1" t="s">
        <v>1188</v>
      </c>
      <c r="C305" t="s">
        <v>1189</v>
      </c>
      <c r="D305" t="s">
        <v>1190</v>
      </c>
    </row>
    <row r="306" spans="1:4" ht="30">
      <c r="A306" t="s">
        <v>1191</v>
      </c>
      <c r="B306" s="1" t="s">
        <v>1192</v>
      </c>
      <c r="C306" t="s">
        <v>1193</v>
      </c>
      <c r="D306" t="s">
        <v>1194</v>
      </c>
    </row>
    <row r="307" spans="1:4" ht="30">
      <c r="A307" t="s">
        <v>1195</v>
      </c>
      <c r="B307" s="1" t="s">
        <v>1196</v>
      </c>
      <c r="C307" t="s">
        <v>1197</v>
      </c>
      <c r="D307" t="s">
        <v>1198</v>
      </c>
    </row>
    <row r="308" spans="1:4" ht="30">
      <c r="A308" t="s">
        <v>1199</v>
      </c>
      <c r="B308" s="1" t="s">
        <v>1200</v>
      </c>
      <c r="C308">
        <v>9060620606</v>
      </c>
      <c r="D308" t="s">
        <v>1201</v>
      </c>
    </row>
    <row r="309" spans="1:4" ht="30">
      <c r="A309" t="s">
        <v>1202</v>
      </c>
      <c r="B309" s="1" t="s">
        <v>1203</v>
      </c>
      <c r="C309" t="s">
        <v>1204</v>
      </c>
      <c r="D309" t="s">
        <v>1205</v>
      </c>
    </row>
    <row r="310" spans="1:4" ht="30">
      <c r="A310" t="s">
        <v>1206</v>
      </c>
      <c r="B310" s="1" t="s">
        <v>1207</v>
      </c>
      <c r="C310">
        <v>6253752710</v>
      </c>
      <c r="D310" t="s">
        <v>1208</v>
      </c>
    </row>
    <row r="311" spans="1:4" ht="30">
      <c r="A311" t="s">
        <v>1209</v>
      </c>
      <c r="B311" s="1" t="s">
        <v>1210</v>
      </c>
      <c r="C311" t="s">
        <v>1211</v>
      </c>
      <c r="D311" t="s">
        <v>1212</v>
      </c>
    </row>
    <row r="312" spans="1:4" ht="30">
      <c r="A312" t="s">
        <v>1213</v>
      </c>
      <c r="B312" s="1" t="s">
        <v>1214</v>
      </c>
      <c r="C312">
        <v>2771312955</v>
      </c>
      <c r="D312" t="s">
        <v>1215</v>
      </c>
    </row>
    <row r="313" spans="1:4" ht="30">
      <c r="A313" t="s">
        <v>1216</v>
      </c>
      <c r="B313" s="1" t="s">
        <v>1217</v>
      </c>
      <c r="C313" t="s">
        <v>1218</v>
      </c>
      <c r="D313" t="s">
        <v>1219</v>
      </c>
    </row>
    <row r="314" spans="1:4" ht="30">
      <c r="A314" t="s">
        <v>1220</v>
      </c>
      <c r="B314" s="1" t="s">
        <v>1221</v>
      </c>
      <c r="C314" t="s">
        <v>1222</v>
      </c>
      <c r="D314" t="s">
        <v>1223</v>
      </c>
    </row>
    <row r="315" spans="1:4" ht="30">
      <c r="A315" t="s">
        <v>1224</v>
      </c>
      <c r="B315" s="1" t="s">
        <v>1225</v>
      </c>
      <c r="C315" t="s">
        <v>1226</v>
      </c>
      <c r="D315" t="s">
        <v>1227</v>
      </c>
    </row>
    <row r="316" spans="1:4" ht="30">
      <c r="A316" t="s">
        <v>1228</v>
      </c>
      <c r="B316" s="1" t="s">
        <v>1229</v>
      </c>
      <c r="C316" t="s">
        <v>1230</v>
      </c>
      <c r="D316" t="s">
        <v>1231</v>
      </c>
    </row>
    <row r="317" spans="1:4" ht="30">
      <c r="A317" t="s">
        <v>1232</v>
      </c>
      <c r="B317" s="1" t="s">
        <v>1233</v>
      </c>
      <c r="C317" t="s">
        <v>1234</v>
      </c>
      <c r="D317" t="s">
        <v>1235</v>
      </c>
    </row>
    <row r="318" spans="1:4" ht="30">
      <c r="A318" t="s">
        <v>1236</v>
      </c>
      <c r="B318" s="1" t="s">
        <v>1237</v>
      </c>
      <c r="C318" t="s">
        <v>1238</v>
      </c>
      <c r="D318" t="s">
        <v>1239</v>
      </c>
    </row>
    <row r="319" spans="1:4" ht="30">
      <c r="A319" t="s">
        <v>1240</v>
      </c>
      <c r="B319" s="1" t="s">
        <v>1241</v>
      </c>
      <c r="C319">
        <v>8269032981</v>
      </c>
      <c r="D319" t="s">
        <v>1242</v>
      </c>
    </row>
    <row r="320" spans="1:4" ht="30">
      <c r="A320" t="s">
        <v>1243</v>
      </c>
      <c r="B320" s="1" t="s">
        <v>1244</v>
      </c>
      <c r="C320" t="s">
        <v>1245</v>
      </c>
      <c r="D320" t="s">
        <v>1246</v>
      </c>
    </row>
    <row r="321" spans="1:4" ht="30">
      <c r="A321" t="s">
        <v>1247</v>
      </c>
      <c r="B321" s="1" t="s">
        <v>1248</v>
      </c>
      <c r="C321" t="s">
        <v>1249</v>
      </c>
      <c r="D321" t="s">
        <v>1250</v>
      </c>
    </row>
    <row r="322" spans="1:4" ht="30">
      <c r="A322" t="s">
        <v>1251</v>
      </c>
      <c r="B322" s="1" t="s">
        <v>1252</v>
      </c>
      <c r="C322" t="s">
        <v>1253</v>
      </c>
      <c r="D322" t="s">
        <v>1254</v>
      </c>
    </row>
    <row r="323" spans="1:4" ht="30">
      <c r="A323" t="s">
        <v>1255</v>
      </c>
      <c r="B323" s="1" t="s">
        <v>1256</v>
      </c>
      <c r="C323" t="s">
        <v>1257</v>
      </c>
      <c r="D323" t="s">
        <v>1258</v>
      </c>
    </row>
    <row r="324" spans="1:4" ht="30">
      <c r="A324" t="s">
        <v>1259</v>
      </c>
      <c r="B324" s="1" t="s">
        <v>1260</v>
      </c>
      <c r="C324" t="s">
        <v>1261</v>
      </c>
      <c r="D324" t="s">
        <v>1262</v>
      </c>
    </row>
    <row r="325" spans="1:4" ht="30">
      <c r="A325" t="s">
        <v>1263</v>
      </c>
      <c r="B325" s="1" t="s">
        <v>1264</v>
      </c>
      <c r="C325" t="s">
        <v>1265</v>
      </c>
      <c r="D325" t="s">
        <v>1266</v>
      </c>
    </row>
    <row r="326" spans="1:4" ht="30">
      <c r="A326" t="s">
        <v>1267</v>
      </c>
      <c r="B326" s="1" t="s">
        <v>1268</v>
      </c>
      <c r="C326" t="s">
        <v>1269</v>
      </c>
      <c r="D326" t="s">
        <v>1270</v>
      </c>
    </row>
    <row r="327" spans="1:4" ht="30">
      <c r="A327" t="s">
        <v>1271</v>
      </c>
      <c r="B327" s="1" t="s">
        <v>1272</v>
      </c>
      <c r="C327" t="s">
        <v>1273</v>
      </c>
      <c r="D327" t="s">
        <v>1274</v>
      </c>
    </row>
    <row r="328" spans="1:4" ht="30">
      <c r="A328" t="s">
        <v>1275</v>
      </c>
      <c r="B328" s="1" t="s">
        <v>1276</v>
      </c>
      <c r="C328" t="s">
        <v>1277</v>
      </c>
      <c r="D328" t="s">
        <v>1278</v>
      </c>
    </row>
    <row r="329" spans="1:4" ht="30">
      <c r="A329" t="s">
        <v>1279</v>
      </c>
      <c r="B329" s="1" t="s">
        <v>1280</v>
      </c>
      <c r="C329" t="s">
        <v>1281</v>
      </c>
      <c r="D329" t="s">
        <v>1282</v>
      </c>
    </row>
    <row r="330" spans="1:4" ht="30">
      <c r="A330" t="s">
        <v>1283</v>
      </c>
      <c r="B330" s="1" t="s">
        <v>1284</v>
      </c>
      <c r="C330" t="s">
        <v>1285</v>
      </c>
      <c r="D330" t="s">
        <v>1286</v>
      </c>
    </row>
    <row r="331" spans="1:4" ht="30">
      <c r="A331" t="s">
        <v>1287</v>
      </c>
      <c r="B331" s="1" t="s">
        <v>1288</v>
      </c>
      <c r="C331" t="s">
        <v>1289</v>
      </c>
      <c r="D331" t="s">
        <v>1290</v>
      </c>
    </row>
    <row r="332" spans="1:4" ht="30">
      <c r="A332" t="s">
        <v>1291</v>
      </c>
      <c r="B332" s="1" t="s">
        <v>1292</v>
      </c>
      <c r="C332" t="s">
        <v>1293</v>
      </c>
      <c r="D332" t="s">
        <v>1294</v>
      </c>
    </row>
    <row r="333" spans="1:4" ht="30">
      <c r="A333" t="s">
        <v>1295</v>
      </c>
      <c r="B333" s="1" t="s">
        <v>1296</v>
      </c>
      <c r="C333" t="s">
        <v>1297</v>
      </c>
      <c r="D333" t="s">
        <v>1298</v>
      </c>
    </row>
    <row r="334" spans="1:4" ht="30">
      <c r="A334" t="s">
        <v>1299</v>
      </c>
      <c r="B334" s="1" t="s">
        <v>1300</v>
      </c>
      <c r="C334">
        <v>3074466104</v>
      </c>
      <c r="D334" t="s">
        <v>1301</v>
      </c>
    </row>
    <row r="335" spans="1:4" ht="30">
      <c r="A335" t="s">
        <v>1302</v>
      </c>
      <c r="B335" s="1" t="s">
        <v>1303</v>
      </c>
      <c r="C335" t="s">
        <v>1304</v>
      </c>
      <c r="D335" t="s">
        <v>1305</v>
      </c>
    </row>
    <row r="336" spans="1:4" ht="30">
      <c r="A336" t="s">
        <v>1306</v>
      </c>
      <c r="B336" s="1" t="s">
        <v>1307</v>
      </c>
      <c r="C336" t="s">
        <v>1308</v>
      </c>
      <c r="D336" t="s">
        <v>1309</v>
      </c>
    </row>
    <row r="337" spans="1:4" ht="30">
      <c r="A337" t="s">
        <v>1310</v>
      </c>
      <c r="B337" s="1" t="s">
        <v>1311</v>
      </c>
      <c r="C337" t="s">
        <v>1312</v>
      </c>
      <c r="D337" t="s">
        <v>1313</v>
      </c>
    </row>
    <row r="338" spans="1:4" ht="30">
      <c r="A338" t="s">
        <v>1314</v>
      </c>
      <c r="B338" s="1" t="s">
        <v>1315</v>
      </c>
      <c r="C338" t="s">
        <v>1316</v>
      </c>
      <c r="D338" t="s">
        <v>1317</v>
      </c>
    </row>
    <row r="339" spans="1:4" ht="30">
      <c r="A339" t="s">
        <v>1318</v>
      </c>
      <c r="B339" s="1" t="s">
        <v>1319</v>
      </c>
      <c r="C339" t="s">
        <v>1320</v>
      </c>
      <c r="D339" t="s">
        <v>1321</v>
      </c>
    </row>
    <row r="340" spans="1:4" ht="30">
      <c r="A340" t="s">
        <v>1322</v>
      </c>
      <c r="B340" s="1" t="s">
        <v>1323</v>
      </c>
      <c r="C340" t="s">
        <v>1324</v>
      </c>
      <c r="D340" t="s">
        <v>1325</v>
      </c>
    </row>
    <row r="341" spans="1:4" ht="30">
      <c r="A341" t="s">
        <v>1326</v>
      </c>
      <c r="B341" s="1" t="s">
        <v>1327</v>
      </c>
      <c r="C341" t="s">
        <v>1328</v>
      </c>
      <c r="D341" t="s">
        <v>1329</v>
      </c>
    </row>
    <row r="342" spans="1:4" ht="30">
      <c r="A342" t="s">
        <v>1330</v>
      </c>
      <c r="B342" s="1" t="s">
        <v>1331</v>
      </c>
      <c r="C342" t="s">
        <v>1332</v>
      </c>
      <c r="D342" t="s">
        <v>1333</v>
      </c>
    </row>
    <row r="343" spans="1:4" ht="30">
      <c r="A343" t="s">
        <v>1334</v>
      </c>
      <c r="B343" s="1" t="s">
        <v>1335</v>
      </c>
      <c r="C343" t="s">
        <v>1336</v>
      </c>
      <c r="D343" t="s">
        <v>1337</v>
      </c>
    </row>
    <row r="344" spans="1:4" ht="30">
      <c r="A344" t="s">
        <v>1338</v>
      </c>
      <c r="B344" s="1" t="s">
        <v>1339</v>
      </c>
      <c r="C344" t="s">
        <v>1340</v>
      </c>
      <c r="D344" t="s">
        <v>1341</v>
      </c>
    </row>
    <row r="345" spans="1:4" ht="30">
      <c r="A345" t="s">
        <v>1342</v>
      </c>
      <c r="B345" s="1" t="s">
        <v>1343</v>
      </c>
      <c r="C345" t="s">
        <v>1344</v>
      </c>
      <c r="D345" t="s">
        <v>1345</v>
      </c>
    </row>
    <row r="346" spans="1:4" ht="30">
      <c r="A346" t="s">
        <v>1346</v>
      </c>
      <c r="B346" s="1" t="s">
        <v>1347</v>
      </c>
      <c r="C346" t="s">
        <v>1348</v>
      </c>
      <c r="D346" t="s">
        <v>1349</v>
      </c>
    </row>
    <row r="347" spans="1:4" ht="30">
      <c r="A347" t="s">
        <v>1350</v>
      </c>
      <c r="B347" s="1" t="s">
        <v>1351</v>
      </c>
      <c r="C347">
        <v>8320754006</v>
      </c>
      <c r="D347" t="s">
        <v>1352</v>
      </c>
    </row>
    <row r="348" spans="1:4" ht="30">
      <c r="A348" t="s">
        <v>1353</v>
      </c>
      <c r="B348" s="1" t="s">
        <v>1354</v>
      </c>
      <c r="C348" t="s">
        <v>1355</v>
      </c>
      <c r="D348" t="s">
        <v>1356</v>
      </c>
    </row>
    <row r="349" spans="1:4" ht="30">
      <c r="A349" t="s">
        <v>1357</v>
      </c>
      <c r="B349" s="1" t="s">
        <v>1358</v>
      </c>
      <c r="C349" t="s">
        <v>1359</v>
      </c>
      <c r="D349" t="s">
        <v>1360</v>
      </c>
    </row>
    <row r="350" spans="1:4" ht="30">
      <c r="A350" t="s">
        <v>1361</v>
      </c>
      <c r="B350" s="1" t="s">
        <v>1362</v>
      </c>
      <c r="C350">
        <v>954661858</v>
      </c>
      <c r="D350" t="s">
        <v>1363</v>
      </c>
    </row>
    <row r="351" spans="1:4" ht="30">
      <c r="A351" t="s">
        <v>1364</v>
      </c>
      <c r="B351" s="1" t="s">
        <v>1365</v>
      </c>
      <c r="C351" t="s">
        <v>1366</v>
      </c>
      <c r="D351" t="s">
        <v>1367</v>
      </c>
    </row>
    <row r="352" spans="1:4" ht="30">
      <c r="A352" t="s">
        <v>1368</v>
      </c>
      <c r="B352" s="1" t="s">
        <v>1369</v>
      </c>
      <c r="C352" t="s">
        <v>1370</v>
      </c>
      <c r="D352" t="s">
        <v>1371</v>
      </c>
    </row>
    <row r="353" spans="1:4" ht="30">
      <c r="A353" t="s">
        <v>1372</v>
      </c>
      <c r="B353" s="1" t="s">
        <v>1373</v>
      </c>
      <c r="C353">
        <f>1-445-313-208</f>
        <v>-965</v>
      </c>
      <c r="D353" t="s">
        <v>1374</v>
      </c>
    </row>
    <row r="354" spans="1:4" ht="30">
      <c r="A354" t="s">
        <v>1375</v>
      </c>
      <c r="B354" s="1" t="s">
        <v>1376</v>
      </c>
      <c r="C354" t="s">
        <v>1377</v>
      </c>
      <c r="D354" t="s">
        <v>1378</v>
      </c>
    </row>
    <row r="355" spans="1:4" ht="30">
      <c r="A355" t="s">
        <v>1379</v>
      </c>
      <c r="B355" s="1" t="s">
        <v>1380</v>
      </c>
      <c r="C355" t="s">
        <v>1381</v>
      </c>
      <c r="D355" t="s">
        <v>1382</v>
      </c>
    </row>
    <row r="356" spans="1:4" ht="30">
      <c r="A356" t="s">
        <v>1383</v>
      </c>
      <c r="B356" s="1" t="s">
        <v>1384</v>
      </c>
      <c r="C356">
        <f>1-976-239-5465</f>
        <v>-6679</v>
      </c>
      <c r="D356" t="s">
        <v>1385</v>
      </c>
    </row>
    <row r="357" spans="1:4" ht="30">
      <c r="A357" t="s">
        <v>1386</v>
      </c>
      <c r="B357" s="1" t="s">
        <v>1387</v>
      </c>
      <c r="C357" t="s">
        <v>1388</v>
      </c>
      <c r="D357" t="s">
        <v>1389</v>
      </c>
    </row>
    <row r="358" spans="1:4" ht="30">
      <c r="A358" t="s">
        <v>1390</v>
      </c>
      <c r="B358" s="1" t="s">
        <v>1391</v>
      </c>
      <c r="C358" t="s">
        <v>1392</v>
      </c>
      <c r="D358" t="s">
        <v>1393</v>
      </c>
    </row>
    <row r="359" spans="1:4" ht="30">
      <c r="A359" t="s">
        <v>1394</v>
      </c>
      <c r="B359" s="1" t="s">
        <v>1395</v>
      </c>
      <c r="C359" t="s">
        <v>1396</v>
      </c>
      <c r="D359" t="s">
        <v>1397</v>
      </c>
    </row>
    <row r="360" spans="1:4" ht="30">
      <c r="A360" t="s">
        <v>1398</v>
      </c>
      <c r="B360" s="1" t="s">
        <v>1399</v>
      </c>
      <c r="C360" t="s">
        <v>1400</v>
      </c>
      <c r="D360" t="s">
        <v>1401</v>
      </c>
    </row>
    <row r="361" spans="1:4" ht="30">
      <c r="A361" t="s">
        <v>1402</v>
      </c>
      <c r="B361" s="1" t="s">
        <v>1403</v>
      </c>
      <c r="C361" t="s">
        <v>1404</v>
      </c>
      <c r="D361" t="s">
        <v>1405</v>
      </c>
    </row>
    <row r="362" spans="1:4" ht="30">
      <c r="A362" t="s">
        <v>1406</v>
      </c>
      <c r="B362" s="1" t="s">
        <v>1407</v>
      </c>
      <c r="C362" t="s">
        <v>1408</v>
      </c>
      <c r="D362" t="s">
        <v>1409</v>
      </c>
    </row>
    <row r="363" spans="1:4" ht="30">
      <c r="A363" t="s">
        <v>1410</v>
      </c>
      <c r="B363" s="1" t="s">
        <v>1411</v>
      </c>
      <c r="C363" t="s">
        <v>1412</v>
      </c>
      <c r="D363" t="s">
        <v>1413</v>
      </c>
    </row>
    <row r="364" spans="1:4" ht="30">
      <c r="A364" t="s">
        <v>1414</v>
      </c>
      <c r="B364" s="1" t="s">
        <v>1415</v>
      </c>
      <c r="C364" t="s">
        <v>1416</v>
      </c>
      <c r="D364" t="s">
        <v>1417</v>
      </c>
    </row>
    <row r="365" spans="1:4" ht="30">
      <c r="A365" t="s">
        <v>1418</v>
      </c>
      <c r="B365" s="1" t="s">
        <v>1419</v>
      </c>
      <c r="C365" t="s">
        <v>1420</v>
      </c>
      <c r="D365" t="s">
        <v>1421</v>
      </c>
    </row>
    <row r="366" spans="1:4" ht="30">
      <c r="A366" t="s">
        <v>1422</v>
      </c>
      <c r="B366" s="1" t="s">
        <v>1423</v>
      </c>
      <c r="C366">
        <v>4182897765</v>
      </c>
      <c r="D366" t="s">
        <v>1424</v>
      </c>
    </row>
    <row r="367" spans="1:4" ht="30">
      <c r="A367" t="s">
        <v>1425</v>
      </c>
      <c r="B367" s="1" t="s">
        <v>1426</v>
      </c>
      <c r="C367" t="s">
        <v>1427</v>
      </c>
      <c r="D367" t="s">
        <v>1428</v>
      </c>
    </row>
    <row r="368" spans="1:4" ht="30">
      <c r="A368" t="s">
        <v>1429</v>
      </c>
      <c r="B368" s="1" t="s">
        <v>1430</v>
      </c>
      <c r="C368">
        <v>1260304667</v>
      </c>
      <c r="D368" t="s">
        <v>1431</v>
      </c>
    </row>
    <row r="369" spans="1:4" ht="30">
      <c r="A369" t="s">
        <v>1432</v>
      </c>
      <c r="B369" s="1" t="s">
        <v>1433</v>
      </c>
      <c r="C369" t="s">
        <v>1434</v>
      </c>
      <c r="D369" t="s">
        <v>1435</v>
      </c>
    </row>
    <row r="370" spans="1:4" ht="30">
      <c r="A370" t="s">
        <v>1436</v>
      </c>
      <c r="B370" s="1" t="s">
        <v>1437</v>
      </c>
      <c r="C370" t="s">
        <v>1438</v>
      </c>
      <c r="D370" t="s">
        <v>1439</v>
      </c>
    </row>
    <row r="371" spans="1:4" ht="30">
      <c r="A371" t="s">
        <v>1440</v>
      </c>
      <c r="B371" s="1" t="s">
        <v>1441</v>
      </c>
      <c r="C371" t="s">
        <v>1442</v>
      </c>
      <c r="D371" t="s">
        <v>1443</v>
      </c>
    </row>
    <row r="372" spans="1:4" ht="30">
      <c r="A372" t="s">
        <v>1444</v>
      </c>
      <c r="B372" s="1" t="s">
        <v>1445</v>
      </c>
      <c r="C372" t="s">
        <v>1446</v>
      </c>
      <c r="D372" t="s">
        <v>1447</v>
      </c>
    </row>
    <row r="373" spans="1:4" ht="30">
      <c r="A373" t="s">
        <v>1448</v>
      </c>
      <c r="B373" s="1" t="s">
        <v>1449</v>
      </c>
      <c r="C373" t="s">
        <v>1450</v>
      </c>
      <c r="D373" t="s">
        <v>1451</v>
      </c>
    </row>
    <row r="374" spans="1:4" ht="30">
      <c r="A374" t="s">
        <v>1452</v>
      </c>
      <c r="B374" s="1" t="s">
        <v>1453</v>
      </c>
      <c r="C374" t="s">
        <v>1454</v>
      </c>
      <c r="D374" t="s">
        <v>1455</v>
      </c>
    </row>
    <row r="375" spans="1:4" ht="30">
      <c r="A375" t="s">
        <v>1456</v>
      </c>
      <c r="B375" s="1" t="s">
        <v>1457</v>
      </c>
      <c r="C375">
        <v>826984122</v>
      </c>
      <c r="D375" t="s">
        <v>1458</v>
      </c>
    </row>
    <row r="376" spans="1:4" ht="30">
      <c r="A376" t="s">
        <v>1459</v>
      </c>
      <c r="B376" s="1" t="s">
        <v>1460</v>
      </c>
      <c r="C376" t="s">
        <v>1461</v>
      </c>
      <c r="D376" t="s">
        <v>1462</v>
      </c>
    </row>
    <row r="377" spans="1:4" ht="30">
      <c r="A377" t="s">
        <v>1463</v>
      </c>
      <c r="B377" s="1" t="s">
        <v>1464</v>
      </c>
      <c r="C377" t="s">
        <v>1465</v>
      </c>
      <c r="D377" t="s">
        <v>1466</v>
      </c>
    </row>
    <row r="378" spans="1:4" ht="30">
      <c r="A378" t="s">
        <v>1467</v>
      </c>
      <c r="B378" s="1" t="s">
        <v>1468</v>
      </c>
      <c r="C378" t="s">
        <v>1469</v>
      </c>
      <c r="D378" t="s">
        <v>1470</v>
      </c>
    </row>
    <row r="379" spans="1:4" ht="30">
      <c r="A379" t="s">
        <v>1471</v>
      </c>
      <c r="B379" s="1" t="s">
        <v>1472</v>
      </c>
      <c r="C379" t="s">
        <v>1473</v>
      </c>
      <c r="D379" t="s">
        <v>1474</v>
      </c>
    </row>
    <row r="380" spans="1:4" ht="30">
      <c r="A380" t="s">
        <v>1475</v>
      </c>
      <c r="B380" s="1" t="s">
        <v>1476</v>
      </c>
      <c r="C380" t="s">
        <v>1477</v>
      </c>
      <c r="D380" t="s">
        <v>1478</v>
      </c>
    </row>
    <row r="381" spans="1:4" ht="30">
      <c r="A381" t="s">
        <v>1479</v>
      </c>
      <c r="B381" s="1" t="s">
        <v>1480</v>
      </c>
      <c r="C381" t="s">
        <v>1481</v>
      </c>
      <c r="D381" t="s">
        <v>1482</v>
      </c>
    </row>
    <row r="382" spans="1:4" ht="30">
      <c r="A382" t="s">
        <v>1483</v>
      </c>
      <c r="B382" s="1" t="s">
        <v>1484</v>
      </c>
      <c r="C382" t="s">
        <v>1485</v>
      </c>
      <c r="D382" t="s">
        <v>1486</v>
      </c>
    </row>
    <row r="383" spans="1:4" ht="30">
      <c r="A383" t="s">
        <v>1487</v>
      </c>
      <c r="B383" s="1" t="s">
        <v>1488</v>
      </c>
      <c r="C383" t="s">
        <v>1489</v>
      </c>
      <c r="D383" t="s">
        <v>1490</v>
      </c>
    </row>
    <row r="384" spans="1:4" ht="30">
      <c r="A384" t="s">
        <v>1491</v>
      </c>
      <c r="B384" s="1" t="s">
        <v>1492</v>
      </c>
      <c r="C384" t="s">
        <v>1493</v>
      </c>
      <c r="D384" t="s">
        <v>1494</v>
      </c>
    </row>
    <row r="385" spans="1:4" ht="30">
      <c r="A385" t="s">
        <v>1495</v>
      </c>
      <c r="B385" s="1" t="s">
        <v>1496</v>
      </c>
      <c r="C385" t="s">
        <v>1497</v>
      </c>
      <c r="D385" t="s">
        <v>1498</v>
      </c>
    </row>
    <row r="386" spans="1:4" ht="30">
      <c r="A386" t="s">
        <v>1499</v>
      </c>
      <c r="B386" s="1" t="s">
        <v>1500</v>
      </c>
      <c r="C386" t="s">
        <v>1501</v>
      </c>
      <c r="D386" t="s">
        <v>1502</v>
      </c>
    </row>
    <row r="387" spans="1:4" ht="30">
      <c r="A387" t="s">
        <v>1503</v>
      </c>
      <c r="B387" s="1" t="s">
        <v>1504</v>
      </c>
      <c r="C387" t="s">
        <v>1505</v>
      </c>
      <c r="D387" t="s">
        <v>1506</v>
      </c>
    </row>
    <row r="388" spans="1:4" ht="30">
      <c r="A388" t="s">
        <v>848</v>
      </c>
      <c r="B388" s="1" t="s">
        <v>1507</v>
      </c>
      <c r="C388" t="s">
        <v>1508</v>
      </c>
      <c r="D388" t="s">
        <v>1509</v>
      </c>
    </row>
    <row r="389" spans="1:4" ht="30">
      <c r="A389" t="s">
        <v>1510</v>
      </c>
      <c r="B389" s="1" t="s">
        <v>1511</v>
      </c>
      <c r="C389" t="s">
        <v>1512</v>
      </c>
      <c r="D389" t="s">
        <v>1513</v>
      </c>
    </row>
    <row r="390" spans="1:4" ht="30">
      <c r="A390" t="s">
        <v>1514</v>
      </c>
      <c r="B390" s="1" t="s">
        <v>1515</v>
      </c>
      <c r="C390" t="s">
        <v>1516</v>
      </c>
      <c r="D390" t="s">
        <v>1517</v>
      </c>
    </row>
    <row r="391" spans="1:4" ht="30">
      <c r="A391" t="s">
        <v>1518</v>
      </c>
      <c r="B391" s="1" t="s">
        <v>1519</v>
      </c>
      <c r="C391" t="s">
        <v>1520</v>
      </c>
      <c r="D391" t="s">
        <v>1521</v>
      </c>
    </row>
    <row r="392" spans="1:4" ht="30">
      <c r="A392" t="s">
        <v>1522</v>
      </c>
      <c r="B392" s="1" t="s">
        <v>1523</v>
      </c>
      <c r="C392" t="s">
        <v>1524</v>
      </c>
      <c r="D392" t="s">
        <v>1525</v>
      </c>
    </row>
    <row r="393" spans="1:4" ht="30">
      <c r="A393" t="s">
        <v>1526</v>
      </c>
      <c r="B393" s="1" t="s">
        <v>1527</v>
      </c>
      <c r="C393" t="s">
        <v>1528</v>
      </c>
      <c r="D393" t="s">
        <v>1529</v>
      </c>
    </row>
    <row r="394" spans="1:4" ht="30">
      <c r="A394" t="s">
        <v>1530</v>
      </c>
      <c r="B394" s="1" t="s">
        <v>1531</v>
      </c>
      <c r="C394" t="s">
        <v>1532</v>
      </c>
      <c r="D394" t="s">
        <v>1533</v>
      </c>
    </row>
    <row r="395" spans="1:4" ht="30">
      <c r="A395" t="s">
        <v>1534</v>
      </c>
      <c r="B395" s="1" t="s">
        <v>1535</v>
      </c>
      <c r="C395">
        <v>9987364672</v>
      </c>
      <c r="D395" t="s">
        <v>1536</v>
      </c>
    </row>
    <row r="396" spans="1:4" ht="30">
      <c r="A396" t="s">
        <v>1537</v>
      </c>
      <c r="B396" s="1" t="s">
        <v>1538</v>
      </c>
      <c r="C396" t="s">
        <v>1539</v>
      </c>
      <c r="D396" t="s">
        <v>1540</v>
      </c>
    </row>
    <row r="397" spans="1:4" ht="30">
      <c r="A397" t="s">
        <v>1541</v>
      </c>
      <c r="B397" s="1" t="s">
        <v>1542</v>
      </c>
      <c r="C397" t="s">
        <v>1543</v>
      </c>
      <c r="D397" t="s">
        <v>1544</v>
      </c>
    </row>
    <row r="398" spans="1:4" ht="30">
      <c r="A398" t="s">
        <v>1545</v>
      </c>
      <c r="B398" s="1" t="s">
        <v>1546</v>
      </c>
      <c r="C398" t="s">
        <v>1547</v>
      </c>
      <c r="D398" t="s">
        <v>1548</v>
      </c>
    </row>
    <row r="399" spans="1:4" ht="30">
      <c r="A399" t="s">
        <v>1549</v>
      </c>
      <c r="B399" s="1" t="s">
        <v>1550</v>
      </c>
      <c r="C399" t="s">
        <v>1551</v>
      </c>
      <c r="D399" t="s">
        <v>1552</v>
      </c>
    </row>
    <row r="400" spans="1:4" ht="30">
      <c r="A400" t="s">
        <v>1553</v>
      </c>
      <c r="B400" s="1" t="s">
        <v>1554</v>
      </c>
      <c r="C400" t="s">
        <v>1555</v>
      </c>
      <c r="D400" t="s">
        <v>1556</v>
      </c>
    </row>
    <row r="401" spans="1:4" ht="30">
      <c r="A401" t="s">
        <v>352</v>
      </c>
      <c r="B401" s="1" t="s">
        <v>1557</v>
      </c>
      <c r="C401" t="s">
        <v>1558</v>
      </c>
      <c r="D401" t="s">
        <v>1559</v>
      </c>
    </row>
    <row r="402" spans="1:4" ht="30">
      <c r="A402" t="s">
        <v>1560</v>
      </c>
      <c r="B402" s="1" t="s">
        <v>1561</v>
      </c>
      <c r="C402" t="s">
        <v>1562</v>
      </c>
      <c r="D402" t="s">
        <v>1563</v>
      </c>
    </row>
    <row r="403" spans="1:4" ht="30">
      <c r="A403" t="s">
        <v>1564</v>
      </c>
      <c r="B403" s="1" t="s">
        <v>1565</v>
      </c>
      <c r="C403" t="s">
        <v>1566</v>
      </c>
      <c r="D403" t="s">
        <v>1567</v>
      </c>
    </row>
    <row r="404" spans="1:4" ht="30">
      <c r="A404" t="s">
        <v>1568</v>
      </c>
      <c r="B404" s="1" t="s">
        <v>1569</v>
      </c>
      <c r="C404" t="s">
        <v>1570</v>
      </c>
      <c r="D404" t="s">
        <v>1571</v>
      </c>
    </row>
    <row r="405" spans="1:4" ht="30">
      <c r="A405" t="s">
        <v>1572</v>
      </c>
      <c r="B405" s="1" t="s">
        <v>1573</v>
      </c>
      <c r="C405">
        <v>7160869444</v>
      </c>
      <c r="D405" t="s">
        <v>1574</v>
      </c>
    </row>
    <row r="406" spans="1:4" ht="30">
      <c r="A406" t="s">
        <v>1575</v>
      </c>
      <c r="B406" s="1" t="s">
        <v>1576</v>
      </c>
      <c r="C406" t="s">
        <v>1577</v>
      </c>
      <c r="D406" t="s">
        <v>1578</v>
      </c>
    </row>
    <row r="407" spans="1:4" ht="30">
      <c r="A407" t="s">
        <v>1579</v>
      </c>
      <c r="B407" s="1" t="s">
        <v>1580</v>
      </c>
      <c r="C407" t="s">
        <v>1581</v>
      </c>
      <c r="D407" t="s">
        <v>1582</v>
      </c>
    </row>
    <row r="408" spans="1:4" ht="30">
      <c r="A408" t="s">
        <v>1583</v>
      </c>
      <c r="B408" s="1" t="s">
        <v>1584</v>
      </c>
      <c r="C408" t="s">
        <v>1585</v>
      </c>
      <c r="D408" t="s">
        <v>1586</v>
      </c>
    </row>
    <row r="409" spans="1:4" ht="30">
      <c r="A409" t="s">
        <v>1587</v>
      </c>
      <c r="B409" s="1" t="s">
        <v>1588</v>
      </c>
      <c r="C409" t="s">
        <v>1589</v>
      </c>
      <c r="D409" t="s">
        <v>1590</v>
      </c>
    </row>
    <row r="410" spans="1:4" ht="30">
      <c r="A410" t="s">
        <v>1591</v>
      </c>
      <c r="B410" s="1" t="s">
        <v>1592</v>
      </c>
      <c r="C410" t="s">
        <v>1593</v>
      </c>
      <c r="D410" t="s">
        <v>1594</v>
      </c>
    </row>
    <row r="411" spans="1:4" ht="30">
      <c r="A411" t="s">
        <v>1595</v>
      </c>
      <c r="B411" s="1" t="s">
        <v>1596</v>
      </c>
      <c r="C411">
        <v>7152393323</v>
      </c>
      <c r="D411" t="s">
        <v>1597</v>
      </c>
    </row>
    <row r="412" spans="1:4" ht="30">
      <c r="A412" t="s">
        <v>1598</v>
      </c>
      <c r="B412" s="1" t="s">
        <v>1599</v>
      </c>
      <c r="C412" t="s">
        <v>1600</v>
      </c>
      <c r="D412" t="s">
        <v>1601</v>
      </c>
    </row>
    <row r="413" spans="1:4" ht="30">
      <c r="A413" t="s">
        <v>1602</v>
      </c>
      <c r="B413" s="1" t="s">
        <v>1603</v>
      </c>
      <c r="C413" t="s">
        <v>1604</v>
      </c>
      <c r="D413" t="s">
        <v>1605</v>
      </c>
    </row>
    <row r="414" spans="1:4" ht="30">
      <c r="A414" t="s">
        <v>1606</v>
      </c>
      <c r="B414" s="1" t="s">
        <v>1607</v>
      </c>
      <c r="C414" t="s">
        <v>1608</v>
      </c>
      <c r="D414" t="s">
        <v>1609</v>
      </c>
    </row>
    <row r="415" spans="1:4" ht="30">
      <c r="A415" t="s">
        <v>1610</v>
      </c>
      <c r="B415" s="1" t="s">
        <v>1611</v>
      </c>
      <c r="C415" t="s">
        <v>1612</v>
      </c>
      <c r="D415" t="s">
        <v>1613</v>
      </c>
    </row>
    <row r="416" spans="1:4" ht="30">
      <c r="A416" t="s">
        <v>1614</v>
      </c>
      <c r="B416" s="1" t="s">
        <v>1615</v>
      </c>
      <c r="C416" t="s">
        <v>1616</v>
      </c>
      <c r="D416" t="s">
        <v>1617</v>
      </c>
    </row>
    <row r="417" spans="1:4" ht="30">
      <c r="A417" t="s">
        <v>1618</v>
      </c>
      <c r="B417" s="1" t="s">
        <v>1619</v>
      </c>
      <c r="C417" t="s">
        <v>1620</v>
      </c>
      <c r="D417" t="s">
        <v>1621</v>
      </c>
    </row>
    <row r="418" spans="1:4" ht="30">
      <c r="A418" t="s">
        <v>1622</v>
      </c>
      <c r="B418" s="1" t="s">
        <v>1623</v>
      </c>
      <c r="C418" t="s">
        <v>1624</v>
      </c>
      <c r="D418" t="s">
        <v>1625</v>
      </c>
    </row>
    <row r="419" spans="1:4" ht="30">
      <c r="A419" t="s">
        <v>1626</v>
      </c>
      <c r="B419" s="1" t="s">
        <v>1627</v>
      </c>
      <c r="C419" t="s">
        <v>1628</v>
      </c>
      <c r="D419" t="s">
        <v>1629</v>
      </c>
    </row>
    <row r="420" spans="1:4" ht="30">
      <c r="A420" t="s">
        <v>1630</v>
      </c>
      <c r="B420" s="1" t="s">
        <v>1631</v>
      </c>
      <c r="C420" t="s">
        <v>1632</v>
      </c>
      <c r="D420" t="s">
        <v>1633</v>
      </c>
    </row>
    <row r="421" spans="1:4" ht="30">
      <c r="A421" t="s">
        <v>1634</v>
      </c>
      <c r="B421" s="1" t="s">
        <v>1635</v>
      </c>
      <c r="C421" t="s">
        <v>1636</v>
      </c>
      <c r="D421" t="s">
        <v>1637</v>
      </c>
    </row>
    <row r="422" spans="1:4" ht="30">
      <c r="A422" t="s">
        <v>1638</v>
      </c>
      <c r="B422" s="1" t="s">
        <v>1639</v>
      </c>
      <c r="C422" t="s">
        <v>1640</v>
      </c>
      <c r="D422" t="s">
        <v>1641</v>
      </c>
    </row>
    <row r="423" spans="1:4" ht="30">
      <c r="A423" t="s">
        <v>1642</v>
      </c>
      <c r="B423" s="1" t="s">
        <v>1643</v>
      </c>
      <c r="C423">
        <v>4312225874</v>
      </c>
      <c r="D423" t="s">
        <v>1644</v>
      </c>
    </row>
    <row r="424" spans="1:4" ht="30">
      <c r="A424" t="s">
        <v>1645</v>
      </c>
      <c r="B424" s="1" t="s">
        <v>1646</v>
      </c>
      <c r="C424" t="s">
        <v>1647</v>
      </c>
      <c r="D424" t="s">
        <v>1648</v>
      </c>
    </row>
    <row r="425" spans="1:4" ht="30">
      <c r="A425" t="s">
        <v>1649</v>
      </c>
      <c r="B425" s="1" t="s">
        <v>1650</v>
      </c>
      <c r="C425">
        <f>1-118-247-9381</f>
        <v>-9745</v>
      </c>
      <c r="D425" t="s">
        <v>1651</v>
      </c>
    </row>
    <row r="426" spans="1:4" ht="30">
      <c r="A426" t="s">
        <v>1652</v>
      </c>
      <c r="B426" s="1" t="s">
        <v>1653</v>
      </c>
      <c r="C426" t="s">
        <v>1654</v>
      </c>
      <c r="D426" t="s">
        <v>1655</v>
      </c>
    </row>
    <row r="427" spans="1:4" ht="30">
      <c r="A427" t="s">
        <v>1656</v>
      </c>
      <c r="B427" s="1" t="s">
        <v>1657</v>
      </c>
      <c r="C427" t="s">
        <v>1658</v>
      </c>
      <c r="D427" t="s">
        <v>1659</v>
      </c>
    </row>
    <row r="428" spans="1:4" ht="30">
      <c r="A428" t="s">
        <v>1660</v>
      </c>
      <c r="B428" s="1" t="s">
        <v>1661</v>
      </c>
      <c r="C428" t="s">
        <v>1662</v>
      </c>
      <c r="D428" t="s">
        <v>1663</v>
      </c>
    </row>
    <row r="429" spans="1:4" ht="30">
      <c r="A429" t="s">
        <v>1664</v>
      </c>
      <c r="B429" s="1" t="s">
        <v>1665</v>
      </c>
      <c r="C429">
        <v>8230343090</v>
      </c>
      <c r="D429" t="s">
        <v>1666</v>
      </c>
    </row>
    <row r="430" spans="1:4" ht="30">
      <c r="A430" t="s">
        <v>1667</v>
      </c>
      <c r="B430" s="1" t="s">
        <v>1668</v>
      </c>
      <c r="C430" t="s">
        <v>1669</v>
      </c>
      <c r="D430" t="s">
        <v>1670</v>
      </c>
    </row>
    <row r="431" spans="1:4" ht="30">
      <c r="A431" t="s">
        <v>1671</v>
      </c>
      <c r="B431" s="1" t="s">
        <v>1672</v>
      </c>
      <c r="C431" t="s">
        <v>1673</v>
      </c>
      <c r="D431" t="s">
        <v>1674</v>
      </c>
    </row>
    <row r="432" spans="1:4" ht="30">
      <c r="A432" t="s">
        <v>1675</v>
      </c>
      <c r="B432" s="1" t="s">
        <v>1676</v>
      </c>
      <c r="C432">
        <f>1-859-379-1203</f>
        <v>-2440</v>
      </c>
      <c r="D432" t="s">
        <v>1677</v>
      </c>
    </row>
    <row r="433" spans="1:4" ht="30">
      <c r="A433" t="s">
        <v>1678</v>
      </c>
      <c r="B433" s="1" t="s">
        <v>1679</v>
      </c>
      <c r="C433" t="s">
        <v>1680</v>
      </c>
      <c r="D433" t="s">
        <v>1681</v>
      </c>
    </row>
    <row r="434" spans="1:4" ht="30">
      <c r="A434" t="s">
        <v>1682</v>
      </c>
      <c r="B434" s="1" t="s">
        <v>1683</v>
      </c>
      <c r="C434" t="s">
        <v>1684</v>
      </c>
      <c r="D434" t="s">
        <v>1685</v>
      </c>
    </row>
    <row r="435" spans="1:4" ht="30">
      <c r="A435" t="s">
        <v>1686</v>
      </c>
      <c r="B435" s="1" t="s">
        <v>1687</v>
      </c>
      <c r="C435" t="s">
        <v>1688</v>
      </c>
      <c r="D435" t="s">
        <v>1689</v>
      </c>
    </row>
    <row r="436" spans="1:4" ht="30">
      <c r="A436" t="s">
        <v>1690</v>
      </c>
      <c r="B436" s="1" t="s">
        <v>1691</v>
      </c>
      <c r="C436" t="s">
        <v>1692</v>
      </c>
      <c r="D436" t="s">
        <v>1693</v>
      </c>
    </row>
    <row r="437" spans="1:4" ht="30">
      <c r="A437" t="s">
        <v>1694</v>
      </c>
      <c r="B437" s="1" t="s">
        <v>1695</v>
      </c>
      <c r="C437" t="s">
        <v>1696</v>
      </c>
      <c r="D437" t="s">
        <v>1697</v>
      </c>
    </row>
    <row r="438" spans="1:4" ht="30">
      <c r="A438" t="s">
        <v>1698</v>
      </c>
      <c r="B438" s="1" t="s">
        <v>1699</v>
      </c>
      <c r="C438" t="s">
        <v>1700</v>
      </c>
      <c r="D438" t="s">
        <v>1701</v>
      </c>
    </row>
    <row r="439" spans="1:4" ht="30">
      <c r="A439" t="s">
        <v>1702</v>
      </c>
      <c r="B439" s="1" t="s">
        <v>1703</v>
      </c>
      <c r="C439" t="s">
        <v>1704</v>
      </c>
      <c r="D439" t="s">
        <v>1705</v>
      </c>
    </row>
    <row r="440" spans="1:4" ht="30">
      <c r="A440" t="s">
        <v>1706</v>
      </c>
      <c r="B440" s="1" t="s">
        <v>1707</v>
      </c>
      <c r="C440" t="s">
        <v>1708</v>
      </c>
      <c r="D440" t="s">
        <v>1709</v>
      </c>
    </row>
    <row r="441" spans="1:4" ht="30">
      <c r="A441" t="s">
        <v>1710</v>
      </c>
      <c r="B441" s="1" t="s">
        <v>1711</v>
      </c>
      <c r="C441" t="s">
        <v>1712</v>
      </c>
      <c r="D441" t="s">
        <v>1713</v>
      </c>
    </row>
    <row r="442" spans="1:4" ht="30">
      <c r="A442" t="s">
        <v>1714</v>
      </c>
      <c r="B442" s="1" t="s">
        <v>1715</v>
      </c>
      <c r="C442" t="s">
        <v>1716</v>
      </c>
      <c r="D442" t="s">
        <v>1717</v>
      </c>
    </row>
    <row r="443" spans="1:4" ht="30">
      <c r="A443" t="s">
        <v>1718</v>
      </c>
      <c r="B443" s="1" t="s">
        <v>1719</v>
      </c>
      <c r="C443" t="s">
        <v>1720</v>
      </c>
      <c r="D443" t="s">
        <v>1721</v>
      </c>
    </row>
    <row r="444" spans="1:4" ht="30">
      <c r="A444" t="s">
        <v>1722</v>
      </c>
      <c r="B444" s="1" t="s">
        <v>1723</v>
      </c>
      <c r="C444" t="s">
        <v>1724</v>
      </c>
      <c r="D444" t="s">
        <v>1725</v>
      </c>
    </row>
    <row r="445" spans="1:4" ht="30">
      <c r="A445" t="s">
        <v>1726</v>
      </c>
      <c r="B445" s="1" t="s">
        <v>1727</v>
      </c>
      <c r="C445" t="s">
        <v>1728</v>
      </c>
      <c r="D445" t="s">
        <v>1729</v>
      </c>
    </row>
    <row r="446" spans="1:4" ht="30">
      <c r="A446" t="s">
        <v>1730</v>
      </c>
      <c r="B446" s="1" t="s">
        <v>1731</v>
      </c>
      <c r="C446" t="s">
        <v>1732</v>
      </c>
      <c r="D446" t="s">
        <v>1733</v>
      </c>
    </row>
    <row r="447" spans="1:4" ht="30">
      <c r="A447" t="s">
        <v>1734</v>
      </c>
      <c r="B447" s="1" t="s">
        <v>1735</v>
      </c>
      <c r="C447" t="s">
        <v>1736</v>
      </c>
      <c r="D447" t="s">
        <v>1737</v>
      </c>
    </row>
    <row r="448" spans="1:4" ht="30">
      <c r="A448" t="s">
        <v>1738</v>
      </c>
      <c r="B448" s="1" t="s">
        <v>1739</v>
      </c>
      <c r="C448" t="s">
        <v>1740</v>
      </c>
      <c r="D448" t="s">
        <v>1741</v>
      </c>
    </row>
    <row r="449" spans="1:4" ht="30">
      <c r="A449" t="s">
        <v>1742</v>
      </c>
      <c r="B449" s="1" t="s">
        <v>1743</v>
      </c>
      <c r="C449" t="s">
        <v>1744</v>
      </c>
      <c r="D449" t="s">
        <v>1745</v>
      </c>
    </row>
    <row r="450" spans="1:4" ht="30">
      <c r="A450" t="s">
        <v>1746</v>
      </c>
      <c r="B450" s="1" t="s">
        <v>1747</v>
      </c>
      <c r="C450">
        <f>1-282-697-751</f>
        <v>-1729</v>
      </c>
      <c r="D450" t="s">
        <v>1748</v>
      </c>
    </row>
    <row r="451" spans="1:4" ht="30">
      <c r="A451" t="s">
        <v>1749</v>
      </c>
      <c r="B451" s="1" t="s">
        <v>1750</v>
      </c>
      <c r="C451">
        <f>1-69-458-1030</f>
        <v>-1556</v>
      </c>
      <c r="D451" t="s">
        <v>1751</v>
      </c>
    </row>
    <row r="452" spans="1:4" ht="30">
      <c r="A452" t="s">
        <v>1108</v>
      </c>
      <c r="B452" s="1" t="s">
        <v>1752</v>
      </c>
      <c r="C452" t="s">
        <v>1753</v>
      </c>
      <c r="D452" t="s">
        <v>1754</v>
      </c>
    </row>
    <row r="453" spans="1:4" ht="30">
      <c r="A453" t="s">
        <v>1755</v>
      </c>
      <c r="B453" s="1" t="s">
        <v>1756</v>
      </c>
      <c r="C453" t="s">
        <v>1757</v>
      </c>
      <c r="D453" t="s">
        <v>1758</v>
      </c>
    </row>
    <row r="454" spans="1:4" ht="30">
      <c r="A454" t="s">
        <v>1759</v>
      </c>
      <c r="B454" s="1" t="s">
        <v>1760</v>
      </c>
      <c r="C454" t="s">
        <v>1761</v>
      </c>
      <c r="D454" t="s">
        <v>1762</v>
      </c>
    </row>
    <row r="455" spans="1:4" ht="30">
      <c r="A455" t="s">
        <v>1763</v>
      </c>
      <c r="B455" s="1" t="s">
        <v>1764</v>
      </c>
      <c r="C455" t="s">
        <v>1765</v>
      </c>
      <c r="D455" t="s">
        <v>1766</v>
      </c>
    </row>
    <row r="456" spans="1:4" ht="30">
      <c r="A456" t="s">
        <v>1767</v>
      </c>
      <c r="B456" s="1" t="s">
        <v>1768</v>
      </c>
      <c r="C456" t="s">
        <v>1769</v>
      </c>
      <c r="D456" t="s">
        <v>1770</v>
      </c>
    </row>
    <row r="457" spans="1:4" ht="30">
      <c r="A457" t="s">
        <v>1771</v>
      </c>
      <c r="B457" s="1" t="s">
        <v>1772</v>
      </c>
      <c r="C457" t="s">
        <v>1773</v>
      </c>
      <c r="D457" t="s">
        <v>1774</v>
      </c>
    </row>
    <row r="458" spans="1:4" ht="30">
      <c r="A458" t="s">
        <v>1775</v>
      </c>
      <c r="B458" s="1" t="s">
        <v>1776</v>
      </c>
      <c r="C458" t="s">
        <v>1777</v>
      </c>
      <c r="D458" t="s">
        <v>1778</v>
      </c>
    </row>
    <row r="459" spans="1:4" ht="30">
      <c r="A459" t="s">
        <v>1779</v>
      </c>
      <c r="B459" s="1" t="s">
        <v>1780</v>
      </c>
      <c r="C459" t="s">
        <v>1781</v>
      </c>
      <c r="D459" t="s">
        <v>1782</v>
      </c>
    </row>
    <row r="460" spans="1:4" ht="30">
      <c r="A460" t="s">
        <v>1783</v>
      </c>
      <c r="B460" s="1" t="s">
        <v>1784</v>
      </c>
      <c r="C460" t="s">
        <v>1785</v>
      </c>
      <c r="D460" t="s">
        <v>1786</v>
      </c>
    </row>
    <row r="461" spans="1:4" ht="30">
      <c r="A461" t="s">
        <v>1787</v>
      </c>
      <c r="B461" s="1" t="s">
        <v>1788</v>
      </c>
      <c r="C461" t="s">
        <v>1789</v>
      </c>
      <c r="D461" t="s">
        <v>1790</v>
      </c>
    </row>
    <row r="462" spans="1:4" ht="30">
      <c r="A462" t="s">
        <v>1791</v>
      </c>
      <c r="B462" s="1" t="s">
        <v>1792</v>
      </c>
      <c r="C462" t="s">
        <v>1793</v>
      </c>
      <c r="D462" t="s">
        <v>1794</v>
      </c>
    </row>
    <row r="463" spans="1:4" ht="30">
      <c r="A463" t="s">
        <v>1795</v>
      </c>
      <c r="B463" s="1" t="s">
        <v>1796</v>
      </c>
      <c r="C463">
        <f>1-772-886-423</f>
        <v>-2080</v>
      </c>
      <c r="D463" t="s">
        <v>1797</v>
      </c>
    </row>
    <row r="464" spans="1:4" ht="30">
      <c r="A464" t="s">
        <v>1798</v>
      </c>
      <c r="B464" s="1" t="s">
        <v>1799</v>
      </c>
      <c r="C464" t="s">
        <v>1800</v>
      </c>
      <c r="D464" t="s">
        <v>1801</v>
      </c>
    </row>
    <row r="465" spans="1:4" ht="30">
      <c r="A465" t="s">
        <v>1802</v>
      </c>
      <c r="B465" s="1" t="s">
        <v>1803</v>
      </c>
      <c r="C465" t="s">
        <v>1804</v>
      </c>
      <c r="D465" t="s">
        <v>1805</v>
      </c>
    </row>
    <row r="466" spans="1:4" ht="30">
      <c r="A466" t="s">
        <v>1806</v>
      </c>
      <c r="B466" s="1" t="s">
        <v>1807</v>
      </c>
      <c r="C466" t="s">
        <v>1808</v>
      </c>
      <c r="D466" t="s">
        <v>1809</v>
      </c>
    </row>
    <row r="467" spans="1:4" ht="30">
      <c r="A467" t="s">
        <v>1810</v>
      </c>
      <c r="B467" s="1" t="s">
        <v>1811</v>
      </c>
      <c r="C467" t="s">
        <v>1812</v>
      </c>
      <c r="D467" t="s">
        <v>1813</v>
      </c>
    </row>
    <row r="468" spans="1:4" ht="30">
      <c r="A468" t="s">
        <v>1814</v>
      </c>
      <c r="B468" s="1" t="s">
        <v>1815</v>
      </c>
      <c r="C468" t="s">
        <v>1816</v>
      </c>
      <c r="D468" t="s">
        <v>1817</v>
      </c>
    </row>
    <row r="469" spans="1:4" ht="30">
      <c r="A469" t="s">
        <v>1818</v>
      </c>
      <c r="B469" s="1" t="s">
        <v>1819</v>
      </c>
      <c r="C469" t="s">
        <v>1820</v>
      </c>
      <c r="D469" t="s">
        <v>1821</v>
      </c>
    </row>
    <row r="470" spans="1:4" ht="30">
      <c r="A470" t="s">
        <v>1822</v>
      </c>
      <c r="B470" s="1" t="s">
        <v>1823</v>
      </c>
      <c r="C470" t="s">
        <v>1824</v>
      </c>
      <c r="D470" t="s">
        <v>1825</v>
      </c>
    </row>
    <row r="471" spans="1:4" ht="30">
      <c r="A471" t="s">
        <v>1826</v>
      </c>
      <c r="B471" s="1" t="s">
        <v>1827</v>
      </c>
      <c r="C471" t="s">
        <v>1828</v>
      </c>
      <c r="D471" t="s">
        <v>1829</v>
      </c>
    </row>
    <row r="472" spans="1:4" ht="30">
      <c r="A472" t="s">
        <v>1830</v>
      </c>
      <c r="B472" s="1" t="s">
        <v>1831</v>
      </c>
      <c r="C472" t="s">
        <v>1832</v>
      </c>
      <c r="D472" t="s">
        <v>1833</v>
      </c>
    </row>
    <row r="473" spans="1:4" ht="30">
      <c r="A473" t="s">
        <v>1834</v>
      </c>
      <c r="B473" s="1" t="s">
        <v>1835</v>
      </c>
      <c r="C473" t="s">
        <v>1836</v>
      </c>
      <c r="D473" t="s">
        <v>1837</v>
      </c>
    </row>
    <row r="474" spans="1:4" ht="30">
      <c r="A474" t="s">
        <v>1838</v>
      </c>
      <c r="B474" s="1" t="s">
        <v>1839</v>
      </c>
      <c r="C474" t="s">
        <v>1840</v>
      </c>
      <c r="D474" t="s">
        <v>1841</v>
      </c>
    </row>
    <row r="475" spans="1:4" ht="30">
      <c r="A475" t="s">
        <v>1842</v>
      </c>
      <c r="B475" s="1" t="s">
        <v>1843</v>
      </c>
      <c r="C475" t="s">
        <v>1844</v>
      </c>
      <c r="D475" t="s">
        <v>1845</v>
      </c>
    </row>
    <row r="476" spans="1:4" ht="30">
      <c r="A476" t="s">
        <v>1846</v>
      </c>
      <c r="B476" s="1" t="s">
        <v>1847</v>
      </c>
      <c r="C476" t="s">
        <v>1848</v>
      </c>
      <c r="D476" t="s">
        <v>1849</v>
      </c>
    </row>
    <row r="477" spans="1:4" ht="30">
      <c r="A477" t="s">
        <v>1850</v>
      </c>
      <c r="B477" s="1" t="s">
        <v>1851</v>
      </c>
      <c r="C477" t="s">
        <v>1852</v>
      </c>
      <c r="D477" t="s">
        <v>1853</v>
      </c>
    </row>
    <row r="478" spans="1:4" ht="30">
      <c r="A478" t="s">
        <v>1854</v>
      </c>
      <c r="B478" s="1" t="s">
        <v>1855</v>
      </c>
      <c r="C478" t="s">
        <v>1856</v>
      </c>
      <c r="D478" t="s">
        <v>1857</v>
      </c>
    </row>
    <row r="479" spans="1:4" ht="30">
      <c r="A479" t="s">
        <v>1858</v>
      </c>
      <c r="B479" s="1" t="s">
        <v>1859</v>
      </c>
      <c r="C479" t="s">
        <v>1860</v>
      </c>
      <c r="D479" t="s">
        <v>1861</v>
      </c>
    </row>
    <row r="480" spans="1:4" ht="30">
      <c r="A480" t="s">
        <v>1862</v>
      </c>
      <c r="B480" s="1" t="s">
        <v>1863</v>
      </c>
      <c r="C480" t="s">
        <v>1864</v>
      </c>
      <c r="D480" t="s">
        <v>1865</v>
      </c>
    </row>
    <row r="481" spans="1:4" ht="30">
      <c r="A481" t="s">
        <v>1866</v>
      </c>
      <c r="B481" s="1" t="s">
        <v>1867</v>
      </c>
      <c r="C481" t="s">
        <v>1868</v>
      </c>
      <c r="D481" t="s">
        <v>1869</v>
      </c>
    </row>
    <row r="482" spans="1:4" ht="30">
      <c r="A482" t="s">
        <v>1870</v>
      </c>
      <c r="B482" s="1" t="s">
        <v>1871</v>
      </c>
      <c r="C482" t="s">
        <v>1872</v>
      </c>
      <c r="D482" t="s">
        <v>1873</v>
      </c>
    </row>
    <row r="483" spans="1:4" ht="30">
      <c r="A483" t="s">
        <v>1874</v>
      </c>
      <c r="B483" s="1" t="s">
        <v>1875</v>
      </c>
      <c r="C483" t="s">
        <v>1876</v>
      </c>
      <c r="D483" t="s">
        <v>1877</v>
      </c>
    </row>
    <row r="484" spans="1:4" ht="30">
      <c r="A484" t="s">
        <v>1878</v>
      </c>
      <c r="B484" s="1" t="s">
        <v>1879</v>
      </c>
      <c r="C484" t="s">
        <v>1880</v>
      </c>
      <c r="D484" t="s">
        <v>1881</v>
      </c>
    </row>
    <row r="485" spans="1:4" ht="30">
      <c r="A485" t="s">
        <v>1882</v>
      </c>
      <c r="B485" s="1" t="s">
        <v>1883</v>
      </c>
      <c r="C485" t="s">
        <v>1884</v>
      </c>
      <c r="D485" t="s">
        <v>1885</v>
      </c>
    </row>
    <row r="486" spans="1:4" ht="30">
      <c r="A486" t="s">
        <v>1886</v>
      </c>
      <c r="B486" s="1" t="s">
        <v>1887</v>
      </c>
      <c r="C486">
        <f>1-986-17-2002</f>
        <v>-3004</v>
      </c>
      <c r="D486" t="s">
        <v>1888</v>
      </c>
    </row>
    <row r="487" spans="1:4" ht="30">
      <c r="A487" t="s">
        <v>1889</v>
      </c>
      <c r="B487" s="1" t="s">
        <v>1890</v>
      </c>
      <c r="C487" t="s">
        <v>1891</v>
      </c>
      <c r="D487" t="s">
        <v>1892</v>
      </c>
    </row>
    <row r="488" spans="1:4" ht="30">
      <c r="A488" t="s">
        <v>1893</v>
      </c>
      <c r="B488" s="1" t="s">
        <v>1894</v>
      </c>
      <c r="C488">
        <f>1-176-786-1205</f>
        <v>-2166</v>
      </c>
      <c r="D488" t="s">
        <v>1895</v>
      </c>
    </row>
    <row r="489" spans="1:4" ht="30">
      <c r="A489" t="s">
        <v>1896</v>
      </c>
      <c r="B489" s="1" t="s">
        <v>1897</v>
      </c>
      <c r="C489" t="s">
        <v>1898</v>
      </c>
      <c r="D489" t="s">
        <v>1899</v>
      </c>
    </row>
    <row r="490" spans="1:4" ht="30">
      <c r="A490" t="s">
        <v>1900</v>
      </c>
      <c r="B490" s="1" t="s">
        <v>1901</v>
      </c>
      <c r="C490" t="s">
        <v>1902</v>
      </c>
      <c r="D490" t="s">
        <v>1903</v>
      </c>
    </row>
    <row r="491" spans="1:4" ht="30">
      <c r="A491" t="s">
        <v>1904</v>
      </c>
      <c r="B491" s="1" t="s">
        <v>1905</v>
      </c>
      <c r="C491">
        <v>9161875124</v>
      </c>
      <c r="D491" t="s">
        <v>1906</v>
      </c>
    </row>
    <row r="492" spans="1:4" ht="30">
      <c r="A492" t="s">
        <v>1907</v>
      </c>
      <c r="B492" s="1" t="s">
        <v>1908</v>
      </c>
      <c r="C492" t="s">
        <v>1909</v>
      </c>
      <c r="D492" t="s">
        <v>1910</v>
      </c>
    </row>
    <row r="493" spans="1:4" ht="30">
      <c r="A493" t="s">
        <v>1911</v>
      </c>
      <c r="B493" s="1" t="s">
        <v>1912</v>
      </c>
      <c r="C493" t="s">
        <v>1913</v>
      </c>
      <c r="D493" t="s">
        <v>1914</v>
      </c>
    </row>
    <row r="494" spans="1:4" ht="30">
      <c r="A494" t="s">
        <v>1915</v>
      </c>
      <c r="B494" s="1" t="s">
        <v>1916</v>
      </c>
      <c r="C494" t="s">
        <v>1917</v>
      </c>
      <c r="D494" t="s">
        <v>1918</v>
      </c>
    </row>
    <row r="495" spans="1:4" ht="30">
      <c r="A495" t="s">
        <v>1919</v>
      </c>
      <c r="B495" s="1" t="s">
        <v>1920</v>
      </c>
      <c r="C495" t="s">
        <v>1921</v>
      </c>
      <c r="D495" t="s">
        <v>1922</v>
      </c>
    </row>
    <row r="496" spans="1:4" ht="30">
      <c r="A496" t="s">
        <v>1923</v>
      </c>
      <c r="B496" s="1" t="s">
        <v>1924</v>
      </c>
      <c r="C496" t="s">
        <v>1925</v>
      </c>
      <c r="D496" t="s">
        <v>1926</v>
      </c>
    </row>
    <row r="497" spans="1:4" ht="30">
      <c r="A497" t="s">
        <v>1927</v>
      </c>
      <c r="B497" s="1" t="s">
        <v>1928</v>
      </c>
      <c r="C497" t="s">
        <v>1929</v>
      </c>
      <c r="D497" t="s">
        <v>1930</v>
      </c>
    </row>
    <row r="498" spans="1:4" ht="30">
      <c r="A498" t="s">
        <v>1931</v>
      </c>
      <c r="B498" s="1" t="s">
        <v>1932</v>
      </c>
      <c r="C498" t="s">
        <v>1933</v>
      </c>
      <c r="D498" t="s">
        <v>1934</v>
      </c>
    </row>
    <row r="499" spans="1:4" ht="30">
      <c r="A499" t="s">
        <v>1935</v>
      </c>
      <c r="B499" s="1" t="s">
        <v>1936</v>
      </c>
      <c r="C499" t="s">
        <v>1937</v>
      </c>
      <c r="D499" t="s">
        <v>1938</v>
      </c>
    </row>
    <row r="500" spans="1:4" ht="30">
      <c r="A500" t="s">
        <v>1939</v>
      </c>
      <c r="B500" s="1" t="s">
        <v>1940</v>
      </c>
      <c r="C500" t="s">
        <v>1941</v>
      </c>
      <c r="D500" t="s">
        <v>1942</v>
      </c>
    </row>
    <row r="501" spans="1:4" ht="30">
      <c r="A501" t="s">
        <v>1943</v>
      </c>
      <c r="B501" s="1" t="s">
        <v>1944</v>
      </c>
      <c r="C501" t="s">
        <v>1945</v>
      </c>
      <c r="D501" t="s">
        <v>1946</v>
      </c>
    </row>
    <row r="502" spans="1:4" ht="30">
      <c r="A502" t="s">
        <v>1947</v>
      </c>
      <c r="B502" s="1" t="s">
        <v>1948</v>
      </c>
      <c r="C502" t="s">
        <v>1949</v>
      </c>
      <c r="D502" t="s">
        <v>1950</v>
      </c>
    </row>
    <row r="503" spans="1:4" ht="30">
      <c r="A503" t="s">
        <v>1951</v>
      </c>
      <c r="B503" s="1" t="s">
        <v>1952</v>
      </c>
      <c r="C503" t="s">
        <v>1953</v>
      </c>
      <c r="D503" t="s">
        <v>1954</v>
      </c>
    </row>
    <row r="504" spans="1:4" ht="30">
      <c r="A504" t="s">
        <v>1955</v>
      </c>
      <c r="B504" s="1" t="s">
        <v>1956</v>
      </c>
      <c r="C504" t="s">
        <v>1957</v>
      </c>
      <c r="D504" t="s">
        <v>1958</v>
      </c>
    </row>
    <row r="505" spans="1:4" ht="30">
      <c r="A505" t="s">
        <v>1959</v>
      </c>
      <c r="B505" s="1" t="s">
        <v>1960</v>
      </c>
      <c r="C505" t="s">
        <v>1961</v>
      </c>
      <c r="D505" t="s">
        <v>1962</v>
      </c>
    </row>
    <row r="506" spans="1:4" ht="30">
      <c r="A506" t="s">
        <v>1963</v>
      </c>
      <c r="B506" s="1" t="s">
        <v>1964</v>
      </c>
      <c r="C506" t="s">
        <v>1965</v>
      </c>
      <c r="D506" t="s">
        <v>1966</v>
      </c>
    </row>
    <row r="507" spans="1:4" ht="30">
      <c r="A507" t="s">
        <v>1967</v>
      </c>
      <c r="B507" s="1" t="s">
        <v>1968</v>
      </c>
      <c r="C507" t="s">
        <v>1969</v>
      </c>
      <c r="D507" t="s">
        <v>1970</v>
      </c>
    </row>
    <row r="508" spans="1:4" ht="30">
      <c r="A508" t="s">
        <v>1971</v>
      </c>
      <c r="B508" s="1" t="s">
        <v>1972</v>
      </c>
      <c r="C508" t="s">
        <v>1973</v>
      </c>
      <c r="D508" t="s">
        <v>1974</v>
      </c>
    </row>
    <row r="509" spans="1:4" ht="30">
      <c r="A509" t="s">
        <v>1975</v>
      </c>
      <c r="B509" s="1" t="s">
        <v>1976</v>
      </c>
      <c r="C509" t="s">
        <v>1977</v>
      </c>
      <c r="D509" t="s">
        <v>1978</v>
      </c>
    </row>
    <row r="510" spans="1:4" ht="30">
      <c r="A510" t="s">
        <v>1979</v>
      </c>
      <c r="B510" s="1" t="s">
        <v>1980</v>
      </c>
      <c r="C510">
        <v>3053557667</v>
      </c>
      <c r="D510" t="s">
        <v>1981</v>
      </c>
    </row>
    <row r="511" spans="1:4" ht="30">
      <c r="A511" t="s">
        <v>1982</v>
      </c>
      <c r="B511" s="1" t="s">
        <v>1983</v>
      </c>
      <c r="C511">
        <f>1-364-200-1290</f>
        <v>-1853</v>
      </c>
      <c r="D511" t="s">
        <v>1984</v>
      </c>
    </row>
    <row r="512" spans="1:4" ht="30">
      <c r="A512" t="s">
        <v>1985</v>
      </c>
      <c r="B512" s="1" t="s">
        <v>1986</v>
      </c>
      <c r="C512" t="s">
        <v>1987</v>
      </c>
      <c r="D512" t="s">
        <v>1988</v>
      </c>
    </row>
    <row r="513" spans="1:4" ht="30">
      <c r="A513" t="s">
        <v>1989</v>
      </c>
      <c r="B513" s="1" t="s">
        <v>1990</v>
      </c>
      <c r="C513" t="s">
        <v>1991</v>
      </c>
      <c r="D513" t="s">
        <v>1992</v>
      </c>
    </row>
    <row r="514" spans="1:4" ht="30">
      <c r="A514" t="s">
        <v>1993</v>
      </c>
      <c r="B514" s="1" t="s">
        <v>1994</v>
      </c>
      <c r="C514" t="s">
        <v>1995</v>
      </c>
      <c r="D514" t="s">
        <v>1996</v>
      </c>
    </row>
    <row r="515" spans="1:4" ht="30">
      <c r="A515" t="s">
        <v>1997</v>
      </c>
      <c r="B515" s="1" t="s">
        <v>1998</v>
      </c>
      <c r="C515" t="s">
        <v>1999</v>
      </c>
      <c r="D515" t="s">
        <v>2000</v>
      </c>
    </row>
    <row r="516" spans="1:4" ht="30">
      <c r="A516" t="s">
        <v>2001</v>
      </c>
      <c r="B516" s="1" t="s">
        <v>2002</v>
      </c>
      <c r="C516" t="s">
        <v>2003</v>
      </c>
      <c r="D516" t="s">
        <v>2004</v>
      </c>
    </row>
    <row r="517" spans="1:4" ht="30">
      <c r="A517" t="s">
        <v>2005</v>
      </c>
      <c r="B517" s="1" t="s">
        <v>2006</v>
      </c>
      <c r="C517" t="s">
        <v>2007</v>
      </c>
      <c r="D517" t="s">
        <v>2008</v>
      </c>
    </row>
    <row r="518" spans="1:4" ht="30">
      <c r="A518" t="s">
        <v>2009</v>
      </c>
      <c r="B518" s="1" t="s">
        <v>2010</v>
      </c>
      <c r="C518" t="s">
        <v>2011</v>
      </c>
      <c r="D518" t="s">
        <v>2012</v>
      </c>
    </row>
    <row r="519" spans="1:4" ht="30">
      <c r="A519" t="s">
        <v>2013</v>
      </c>
      <c r="B519" s="1" t="s">
        <v>2014</v>
      </c>
      <c r="C519" t="s">
        <v>2015</v>
      </c>
      <c r="D519" t="s">
        <v>2016</v>
      </c>
    </row>
    <row r="520" spans="1:4" ht="30">
      <c r="A520" t="s">
        <v>2017</v>
      </c>
      <c r="B520" s="1" t="s">
        <v>2018</v>
      </c>
      <c r="C520" t="s">
        <v>2019</v>
      </c>
      <c r="D520" t="s">
        <v>2020</v>
      </c>
    </row>
    <row r="521" spans="1:4" ht="30">
      <c r="A521" t="s">
        <v>2021</v>
      </c>
      <c r="B521" s="1" t="s">
        <v>2022</v>
      </c>
      <c r="C521" t="s">
        <v>2023</v>
      </c>
      <c r="D521" t="s">
        <v>2024</v>
      </c>
    </row>
    <row r="522" spans="1:4" ht="30">
      <c r="A522" t="s">
        <v>2025</v>
      </c>
      <c r="B522" s="1" t="s">
        <v>2026</v>
      </c>
      <c r="C522" t="s">
        <v>2027</v>
      </c>
      <c r="D522" t="s">
        <v>2028</v>
      </c>
    </row>
    <row r="523" spans="1:4" ht="30">
      <c r="A523" t="s">
        <v>2029</v>
      </c>
      <c r="B523" s="1" t="s">
        <v>2030</v>
      </c>
      <c r="C523" t="s">
        <v>2031</v>
      </c>
      <c r="D523" t="s">
        <v>2032</v>
      </c>
    </row>
    <row r="524" spans="1:4" ht="30">
      <c r="A524" t="s">
        <v>2033</v>
      </c>
      <c r="B524" s="1" t="s">
        <v>2034</v>
      </c>
      <c r="C524" t="s">
        <v>2035</v>
      </c>
      <c r="D524" t="s">
        <v>2036</v>
      </c>
    </row>
    <row r="525" spans="1:4" ht="30">
      <c r="A525" t="s">
        <v>2037</v>
      </c>
      <c r="B525" s="1" t="s">
        <v>2038</v>
      </c>
      <c r="C525" t="s">
        <v>2039</v>
      </c>
      <c r="D525" t="s">
        <v>2040</v>
      </c>
    </row>
    <row r="526" spans="1:4" ht="30">
      <c r="A526" t="s">
        <v>2041</v>
      </c>
      <c r="B526" s="1" t="s">
        <v>2042</v>
      </c>
      <c r="C526" t="s">
        <v>2043</v>
      </c>
      <c r="D526" t="s">
        <v>2044</v>
      </c>
    </row>
    <row r="527" spans="1:4" ht="30">
      <c r="A527" t="s">
        <v>2045</v>
      </c>
      <c r="B527" s="1" t="s">
        <v>2046</v>
      </c>
      <c r="C527" t="s">
        <v>2047</v>
      </c>
      <c r="D527" t="s">
        <v>2048</v>
      </c>
    </row>
    <row r="528" spans="1:4" ht="30">
      <c r="A528" t="s">
        <v>2049</v>
      </c>
      <c r="B528" s="1" t="s">
        <v>2050</v>
      </c>
      <c r="C528" t="s">
        <v>2051</v>
      </c>
      <c r="D528" t="s">
        <v>2052</v>
      </c>
    </row>
    <row r="529" spans="1:4" ht="30">
      <c r="A529" t="s">
        <v>2053</v>
      </c>
      <c r="B529" s="1" t="s">
        <v>2054</v>
      </c>
      <c r="C529" t="s">
        <v>2055</v>
      </c>
      <c r="D529" t="s">
        <v>2056</v>
      </c>
    </row>
    <row r="530" spans="1:4" ht="30">
      <c r="A530" t="s">
        <v>2057</v>
      </c>
      <c r="B530" s="1" t="s">
        <v>2058</v>
      </c>
      <c r="C530" t="s">
        <v>2059</v>
      </c>
      <c r="D530" t="s">
        <v>2060</v>
      </c>
    </row>
    <row r="531" spans="1:4" ht="30">
      <c r="A531" t="s">
        <v>2061</v>
      </c>
      <c r="B531" s="1" t="s">
        <v>2062</v>
      </c>
      <c r="C531" t="s">
        <v>2063</v>
      </c>
      <c r="D531" t="s">
        <v>2064</v>
      </c>
    </row>
    <row r="532" spans="1:4" ht="30">
      <c r="A532" t="s">
        <v>2065</v>
      </c>
      <c r="B532" s="1" t="s">
        <v>2066</v>
      </c>
      <c r="C532" t="s">
        <v>2067</v>
      </c>
      <c r="D532" t="s">
        <v>2068</v>
      </c>
    </row>
    <row r="533" spans="1:4" ht="30">
      <c r="A533" t="s">
        <v>2069</v>
      </c>
      <c r="B533" s="1" t="s">
        <v>2070</v>
      </c>
      <c r="C533" t="s">
        <v>2071</v>
      </c>
      <c r="D533" t="s">
        <v>2072</v>
      </c>
    </row>
    <row r="534" spans="1:4" ht="30">
      <c r="A534" t="s">
        <v>2073</v>
      </c>
      <c r="B534" s="1" t="s">
        <v>2074</v>
      </c>
      <c r="C534" t="s">
        <v>2075</v>
      </c>
      <c r="D534" t="s">
        <v>2076</v>
      </c>
    </row>
    <row r="535" spans="1:4" ht="30">
      <c r="A535" t="s">
        <v>2077</v>
      </c>
      <c r="B535" s="1" t="s">
        <v>2078</v>
      </c>
      <c r="C535" t="s">
        <v>2079</v>
      </c>
      <c r="D535" t="s">
        <v>2080</v>
      </c>
    </row>
    <row r="536" spans="1:4" ht="30">
      <c r="A536" t="s">
        <v>2081</v>
      </c>
      <c r="B536" s="1" t="s">
        <v>2082</v>
      </c>
      <c r="C536" t="s">
        <v>2083</v>
      </c>
      <c r="D536" t="s">
        <v>2084</v>
      </c>
    </row>
    <row r="537" spans="1:4" ht="30">
      <c r="A537" t="s">
        <v>2085</v>
      </c>
      <c r="B537" s="1" t="s">
        <v>2086</v>
      </c>
      <c r="C537">
        <f>1-727-539-7480</f>
        <v>-8745</v>
      </c>
      <c r="D537" t="s">
        <v>2087</v>
      </c>
    </row>
    <row r="538" spans="1:4" ht="30">
      <c r="A538" t="s">
        <v>2088</v>
      </c>
      <c r="B538" s="1" t="s">
        <v>2089</v>
      </c>
      <c r="C538" t="s">
        <v>2090</v>
      </c>
      <c r="D538" t="s">
        <v>2091</v>
      </c>
    </row>
    <row r="539" spans="1:4" ht="30">
      <c r="A539" t="s">
        <v>2092</v>
      </c>
      <c r="B539" s="1" t="s">
        <v>2093</v>
      </c>
      <c r="C539" t="s">
        <v>2094</v>
      </c>
      <c r="D539" t="s">
        <v>2095</v>
      </c>
    </row>
    <row r="540" spans="1:4" ht="30">
      <c r="A540" t="s">
        <v>2096</v>
      </c>
      <c r="B540" s="1" t="s">
        <v>2097</v>
      </c>
      <c r="C540" t="s">
        <v>2098</v>
      </c>
      <c r="D540" t="s">
        <v>2099</v>
      </c>
    </row>
    <row r="541" spans="1:4" ht="30">
      <c r="A541" t="s">
        <v>2100</v>
      </c>
      <c r="B541" s="1" t="s">
        <v>2101</v>
      </c>
      <c r="C541" t="s">
        <v>2102</v>
      </c>
      <c r="D541" t="s">
        <v>2103</v>
      </c>
    </row>
    <row r="542" spans="1:4" ht="30">
      <c r="A542" t="s">
        <v>2104</v>
      </c>
      <c r="B542" s="1" t="s">
        <v>2105</v>
      </c>
      <c r="C542">
        <f>1-4-383-8509</f>
        <v>-8895</v>
      </c>
      <c r="D542" t="s">
        <v>2106</v>
      </c>
    </row>
    <row r="543" spans="1:4" ht="30">
      <c r="A543" t="s">
        <v>2107</v>
      </c>
      <c r="B543" s="1" t="s">
        <v>2108</v>
      </c>
      <c r="C543" t="s">
        <v>2109</v>
      </c>
      <c r="D543" t="s">
        <v>2110</v>
      </c>
    </row>
    <row r="544" spans="1:4" ht="30">
      <c r="A544" t="s">
        <v>2111</v>
      </c>
      <c r="B544" s="1" t="s">
        <v>2112</v>
      </c>
      <c r="C544" t="s">
        <v>2113</v>
      </c>
      <c r="D544" t="s">
        <v>2114</v>
      </c>
    </row>
    <row r="545" spans="1:4" ht="30">
      <c r="A545" t="s">
        <v>2115</v>
      </c>
      <c r="B545" s="1" t="s">
        <v>2116</v>
      </c>
      <c r="C545" t="s">
        <v>2117</v>
      </c>
      <c r="D545" t="s">
        <v>2118</v>
      </c>
    </row>
    <row r="546" spans="1:4" ht="30">
      <c r="A546" t="s">
        <v>2119</v>
      </c>
      <c r="B546" s="1" t="s">
        <v>2120</v>
      </c>
      <c r="C546" t="s">
        <v>2121</v>
      </c>
      <c r="D546" t="s">
        <v>2122</v>
      </c>
    </row>
    <row r="547" spans="1:4" ht="30">
      <c r="A547" t="s">
        <v>2123</v>
      </c>
      <c r="B547" s="1" t="s">
        <v>2124</v>
      </c>
      <c r="C547" t="s">
        <v>2125</v>
      </c>
      <c r="D547" t="s">
        <v>2126</v>
      </c>
    </row>
    <row r="548" spans="1:4" ht="30">
      <c r="A548" t="s">
        <v>2127</v>
      </c>
      <c r="B548" s="1" t="s">
        <v>2128</v>
      </c>
      <c r="C548">
        <f>1-484-126-8239</f>
        <v>-8848</v>
      </c>
      <c r="D548" t="s">
        <v>2129</v>
      </c>
    </row>
    <row r="549" spans="1:4" ht="30">
      <c r="A549" t="s">
        <v>2130</v>
      </c>
      <c r="B549" s="1" t="s">
        <v>2131</v>
      </c>
      <c r="C549">
        <f>1-578-428-4128</f>
        <v>-5133</v>
      </c>
      <c r="D549" t="s">
        <v>2132</v>
      </c>
    </row>
    <row r="550" spans="1:4" ht="30">
      <c r="A550" t="s">
        <v>2133</v>
      </c>
      <c r="B550" s="1" t="s">
        <v>2134</v>
      </c>
      <c r="C550" t="s">
        <v>2135</v>
      </c>
      <c r="D550" t="s">
        <v>2136</v>
      </c>
    </row>
    <row r="551" spans="1:4" ht="30">
      <c r="A551" t="s">
        <v>2137</v>
      </c>
      <c r="B551" s="1" t="s">
        <v>2138</v>
      </c>
      <c r="C551" t="s">
        <v>2139</v>
      </c>
      <c r="D551" t="s">
        <v>2140</v>
      </c>
    </row>
    <row r="552" spans="1:4" ht="30">
      <c r="A552" t="s">
        <v>2141</v>
      </c>
      <c r="B552" s="1" t="s">
        <v>2142</v>
      </c>
      <c r="C552" t="s">
        <v>2143</v>
      </c>
      <c r="D552" t="s">
        <v>2144</v>
      </c>
    </row>
    <row r="553" spans="1:4" ht="30">
      <c r="A553" t="s">
        <v>2145</v>
      </c>
      <c r="B553" s="1" t="s">
        <v>2146</v>
      </c>
      <c r="C553" t="s">
        <v>2147</v>
      </c>
      <c r="D553" t="s">
        <v>2148</v>
      </c>
    </row>
    <row r="554" spans="1:4" ht="30">
      <c r="A554" t="s">
        <v>2149</v>
      </c>
      <c r="B554" s="1" t="s">
        <v>2150</v>
      </c>
      <c r="C554" t="s">
        <v>2151</v>
      </c>
      <c r="D554" t="s">
        <v>2152</v>
      </c>
    </row>
    <row r="555" spans="1:4" ht="30">
      <c r="A555" t="s">
        <v>2153</v>
      </c>
      <c r="B555" s="1" t="s">
        <v>2154</v>
      </c>
      <c r="C555" t="s">
        <v>2155</v>
      </c>
      <c r="D555" t="s">
        <v>2156</v>
      </c>
    </row>
    <row r="556" spans="1:4" ht="30">
      <c r="A556" t="s">
        <v>2157</v>
      </c>
      <c r="B556" s="1" t="s">
        <v>2158</v>
      </c>
      <c r="C556" t="s">
        <v>2159</v>
      </c>
      <c r="D556" t="s">
        <v>2160</v>
      </c>
    </row>
    <row r="557" spans="1:4" ht="30">
      <c r="A557" t="s">
        <v>2161</v>
      </c>
      <c r="B557" s="1" t="s">
        <v>2162</v>
      </c>
      <c r="C557" t="s">
        <v>2163</v>
      </c>
      <c r="D557" t="s">
        <v>2164</v>
      </c>
    </row>
    <row r="558" spans="1:4" ht="30">
      <c r="A558" t="s">
        <v>2165</v>
      </c>
      <c r="B558" s="1" t="s">
        <v>2166</v>
      </c>
      <c r="C558" t="s">
        <v>2167</v>
      </c>
      <c r="D558" t="s">
        <v>2168</v>
      </c>
    </row>
    <row r="559" spans="1:4" ht="30">
      <c r="A559" t="s">
        <v>2169</v>
      </c>
      <c r="B559" s="1" t="s">
        <v>2170</v>
      </c>
      <c r="C559" t="s">
        <v>2171</v>
      </c>
      <c r="D559" t="s">
        <v>2172</v>
      </c>
    </row>
    <row r="560" spans="1:4" ht="30">
      <c r="A560" t="s">
        <v>2173</v>
      </c>
      <c r="B560" s="1" t="s">
        <v>2174</v>
      </c>
      <c r="C560" t="s">
        <v>2175</v>
      </c>
      <c r="D560" t="s">
        <v>2176</v>
      </c>
    </row>
    <row r="561" spans="1:4" ht="30">
      <c r="A561" t="s">
        <v>2177</v>
      </c>
      <c r="B561" s="1" t="s">
        <v>2178</v>
      </c>
      <c r="C561" t="s">
        <v>2179</v>
      </c>
      <c r="D561" t="s">
        <v>2180</v>
      </c>
    </row>
    <row r="562" spans="1:4" ht="30">
      <c r="A562" t="s">
        <v>2181</v>
      </c>
      <c r="B562" s="1" t="s">
        <v>2182</v>
      </c>
      <c r="C562">
        <f>1-99-135-5734</f>
        <v>-5967</v>
      </c>
      <c r="D562" t="s">
        <v>2183</v>
      </c>
    </row>
    <row r="563" spans="1:4" ht="30">
      <c r="A563" t="s">
        <v>2184</v>
      </c>
      <c r="B563" s="1" t="s">
        <v>2185</v>
      </c>
      <c r="C563" t="s">
        <v>2186</v>
      </c>
      <c r="D563" t="s">
        <v>2187</v>
      </c>
    </row>
    <row r="564" spans="1:4" ht="30">
      <c r="A564" t="s">
        <v>2188</v>
      </c>
      <c r="B564" s="1" t="s">
        <v>2189</v>
      </c>
      <c r="C564" t="s">
        <v>2190</v>
      </c>
      <c r="D564" t="s">
        <v>2191</v>
      </c>
    </row>
    <row r="565" spans="1:4" ht="30">
      <c r="A565" t="s">
        <v>2192</v>
      </c>
      <c r="B565" s="1" t="s">
        <v>2193</v>
      </c>
      <c r="C565" t="s">
        <v>2194</v>
      </c>
      <c r="D565" t="s">
        <v>2195</v>
      </c>
    </row>
    <row r="566" spans="1:4" ht="30">
      <c r="A566" t="s">
        <v>2196</v>
      </c>
      <c r="B566" s="1" t="s">
        <v>2197</v>
      </c>
      <c r="C566" t="s">
        <v>2198</v>
      </c>
      <c r="D566" t="s">
        <v>2199</v>
      </c>
    </row>
    <row r="567" spans="1:4" ht="30">
      <c r="A567" t="s">
        <v>2200</v>
      </c>
      <c r="B567" s="1" t="s">
        <v>2201</v>
      </c>
      <c r="C567" t="s">
        <v>2202</v>
      </c>
      <c r="D567" t="s">
        <v>2203</v>
      </c>
    </row>
    <row r="568" spans="1:4" ht="30">
      <c r="A568" t="s">
        <v>2204</v>
      </c>
      <c r="B568" s="1" t="s">
        <v>2205</v>
      </c>
      <c r="C568" t="s">
        <v>2206</v>
      </c>
      <c r="D568" t="s">
        <v>2207</v>
      </c>
    </row>
    <row r="569" spans="1:4" ht="30">
      <c r="A569" t="s">
        <v>2208</v>
      </c>
      <c r="B569" s="1" t="s">
        <v>2209</v>
      </c>
      <c r="C569">
        <f>1-404-975-366</f>
        <v>-1744</v>
      </c>
      <c r="D569" t="s">
        <v>2210</v>
      </c>
    </row>
    <row r="570" spans="1:4" ht="30">
      <c r="A570" t="s">
        <v>2211</v>
      </c>
      <c r="B570" s="1" t="s">
        <v>2212</v>
      </c>
      <c r="C570" t="s">
        <v>2213</v>
      </c>
      <c r="D570" t="s">
        <v>2214</v>
      </c>
    </row>
    <row r="571" spans="1:4" ht="30">
      <c r="A571" t="s">
        <v>2215</v>
      </c>
      <c r="B571" s="1" t="s">
        <v>2216</v>
      </c>
      <c r="C571" t="s">
        <v>2217</v>
      </c>
      <c r="D571" t="s">
        <v>2218</v>
      </c>
    </row>
    <row r="572" spans="1:4" ht="30">
      <c r="A572" t="s">
        <v>2219</v>
      </c>
      <c r="B572" s="1" t="s">
        <v>2220</v>
      </c>
      <c r="C572">
        <f>1-706-139-8686</f>
        <v>-9530</v>
      </c>
      <c r="D572" t="s">
        <v>2221</v>
      </c>
    </row>
    <row r="573" spans="1:4" ht="30">
      <c r="A573" t="s">
        <v>2222</v>
      </c>
      <c r="B573" s="1" t="s">
        <v>2223</v>
      </c>
      <c r="C573" t="s">
        <v>2224</v>
      </c>
      <c r="D573" t="s">
        <v>2225</v>
      </c>
    </row>
    <row r="574" spans="1:4" ht="30">
      <c r="A574" t="s">
        <v>2226</v>
      </c>
      <c r="B574" s="1" t="s">
        <v>2227</v>
      </c>
      <c r="C574" t="s">
        <v>2228</v>
      </c>
      <c r="D574" t="s">
        <v>2229</v>
      </c>
    </row>
    <row r="575" spans="1:4" ht="30">
      <c r="A575" t="s">
        <v>2230</v>
      </c>
      <c r="B575" s="1" t="s">
        <v>2231</v>
      </c>
      <c r="C575" t="s">
        <v>2232</v>
      </c>
      <c r="D575" t="s">
        <v>2233</v>
      </c>
    </row>
    <row r="576" spans="1:4" ht="30">
      <c r="A576" t="s">
        <v>2234</v>
      </c>
      <c r="B576" s="1" t="s">
        <v>2235</v>
      </c>
      <c r="C576" t="s">
        <v>2236</v>
      </c>
      <c r="D576" t="s">
        <v>2237</v>
      </c>
    </row>
    <row r="577" spans="1:4" ht="30">
      <c r="A577" t="s">
        <v>2238</v>
      </c>
      <c r="B577" s="1" t="s">
        <v>2239</v>
      </c>
      <c r="C577" t="s">
        <v>2240</v>
      </c>
      <c r="D577" t="s">
        <v>2241</v>
      </c>
    </row>
    <row r="578" spans="1:4" ht="30">
      <c r="A578" t="s">
        <v>2242</v>
      </c>
      <c r="B578" s="1" t="s">
        <v>2243</v>
      </c>
      <c r="C578" t="s">
        <v>2244</v>
      </c>
      <c r="D578" t="s">
        <v>2245</v>
      </c>
    </row>
    <row r="579" spans="1:4" ht="30">
      <c r="A579" t="s">
        <v>2246</v>
      </c>
      <c r="B579" s="1" t="s">
        <v>2247</v>
      </c>
      <c r="C579" t="s">
        <v>2248</v>
      </c>
      <c r="D579" t="s">
        <v>2249</v>
      </c>
    </row>
    <row r="580" spans="1:4" ht="30">
      <c r="A580" t="s">
        <v>2250</v>
      </c>
      <c r="B580" s="1" t="s">
        <v>2251</v>
      </c>
      <c r="C580" t="s">
        <v>2252</v>
      </c>
      <c r="D580" t="s">
        <v>2253</v>
      </c>
    </row>
    <row r="581" spans="1:4" ht="30">
      <c r="A581" t="s">
        <v>2254</v>
      </c>
      <c r="B581" s="1" t="s">
        <v>2255</v>
      </c>
      <c r="C581" t="s">
        <v>2256</v>
      </c>
      <c r="D581" t="s">
        <v>2257</v>
      </c>
    </row>
    <row r="582" spans="1:4" ht="30">
      <c r="A582" t="s">
        <v>2258</v>
      </c>
      <c r="B582" s="1" t="s">
        <v>2259</v>
      </c>
      <c r="C582" t="s">
        <v>2260</v>
      </c>
      <c r="D582" t="s">
        <v>2261</v>
      </c>
    </row>
    <row r="583" spans="1:4" ht="30">
      <c r="A583" t="s">
        <v>2262</v>
      </c>
      <c r="B583" s="1" t="s">
        <v>2263</v>
      </c>
      <c r="C583" t="s">
        <v>2264</v>
      </c>
      <c r="D583" t="s">
        <v>2265</v>
      </c>
    </row>
    <row r="584" spans="1:4" ht="30">
      <c r="A584" t="s">
        <v>2266</v>
      </c>
      <c r="B584" s="1" t="s">
        <v>2267</v>
      </c>
      <c r="C584" t="s">
        <v>2268</v>
      </c>
      <c r="D584" t="s">
        <v>2269</v>
      </c>
    </row>
    <row r="585" spans="1:4" ht="30">
      <c r="A585" t="s">
        <v>2270</v>
      </c>
      <c r="B585" s="1" t="s">
        <v>2271</v>
      </c>
      <c r="C585" t="s">
        <v>2272</v>
      </c>
      <c r="D585" t="s">
        <v>2273</v>
      </c>
    </row>
    <row r="586" spans="1:4" ht="30">
      <c r="A586" t="s">
        <v>2274</v>
      </c>
      <c r="B586" s="1" t="s">
        <v>2275</v>
      </c>
      <c r="C586">
        <f>1-862-559-8235</f>
        <v>-9655</v>
      </c>
      <c r="D586" t="s">
        <v>2276</v>
      </c>
    </row>
    <row r="587" spans="1:4" ht="30">
      <c r="A587" t="s">
        <v>2277</v>
      </c>
      <c r="B587" s="1" t="s">
        <v>2278</v>
      </c>
      <c r="C587" t="s">
        <v>2279</v>
      </c>
      <c r="D587" t="s">
        <v>2280</v>
      </c>
    </row>
    <row r="588" spans="1:4" ht="30">
      <c r="A588" t="s">
        <v>2281</v>
      </c>
      <c r="B588" s="1" t="s">
        <v>2282</v>
      </c>
      <c r="C588" t="s">
        <v>2283</v>
      </c>
      <c r="D588" t="s">
        <v>2284</v>
      </c>
    </row>
    <row r="589" spans="1:4" ht="30">
      <c r="A589" t="s">
        <v>2285</v>
      </c>
      <c r="B589" s="1" t="s">
        <v>2286</v>
      </c>
      <c r="C589">
        <f>1-906-679-8255</f>
        <v>-9839</v>
      </c>
      <c r="D589" t="s">
        <v>2287</v>
      </c>
    </row>
    <row r="590" spans="1:4" ht="30">
      <c r="A590" t="s">
        <v>2288</v>
      </c>
      <c r="B590" s="1" t="s">
        <v>2289</v>
      </c>
      <c r="C590" t="s">
        <v>2290</v>
      </c>
      <c r="D590" t="s">
        <v>2291</v>
      </c>
    </row>
    <row r="591" spans="1:4" ht="30">
      <c r="A591" t="s">
        <v>2292</v>
      </c>
      <c r="B591" s="1" t="s">
        <v>2293</v>
      </c>
      <c r="C591" t="s">
        <v>2294</v>
      </c>
      <c r="D591" t="s">
        <v>2295</v>
      </c>
    </row>
    <row r="592" spans="1:4" ht="30">
      <c r="A592" t="s">
        <v>2296</v>
      </c>
      <c r="B592" s="1" t="s">
        <v>2297</v>
      </c>
      <c r="C592" t="s">
        <v>2298</v>
      </c>
      <c r="D592" t="s">
        <v>2299</v>
      </c>
    </row>
    <row r="593" spans="1:4" ht="30">
      <c r="A593" t="s">
        <v>2300</v>
      </c>
      <c r="B593" s="1" t="s">
        <v>2301</v>
      </c>
      <c r="C593" t="s">
        <v>2302</v>
      </c>
      <c r="D593" t="s">
        <v>2303</v>
      </c>
    </row>
    <row r="594" spans="1:4" ht="30">
      <c r="A594" t="s">
        <v>2304</v>
      </c>
      <c r="B594" s="1" t="s">
        <v>2305</v>
      </c>
      <c r="C594" t="s">
        <v>2306</v>
      </c>
      <c r="D594" t="s">
        <v>2307</v>
      </c>
    </row>
    <row r="595" spans="1:4" ht="30">
      <c r="A595" t="s">
        <v>2308</v>
      </c>
      <c r="B595" s="1" t="s">
        <v>2309</v>
      </c>
      <c r="C595" t="s">
        <v>2310</v>
      </c>
      <c r="D595" t="s">
        <v>2311</v>
      </c>
    </row>
    <row r="596" spans="1:4" ht="30">
      <c r="A596" t="s">
        <v>2312</v>
      </c>
      <c r="B596" s="1" t="s">
        <v>2313</v>
      </c>
      <c r="C596" t="s">
        <v>2314</v>
      </c>
      <c r="D596" t="s">
        <v>2315</v>
      </c>
    </row>
    <row r="597" spans="1:4" ht="30">
      <c r="A597" t="s">
        <v>2316</v>
      </c>
      <c r="B597" s="1" t="s">
        <v>2317</v>
      </c>
      <c r="C597">
        <v>4732455938</v>
      </c>
      <c r="D597" t="s">
        <v>2318</v>
      </c>
    </row>
    <row r="598" spans="1:4" ht="30">
      <c r="A598" t="s">
        <v>2319</v>
      </c>
      <c r="B598" s="1" t="s">
        <v>2320</v>
      </c>
      <c r="C598">
        <f>1-104-735-26</f>
        <v>-864</v>
      </c>
      <c r="D598" t="s">
        <v>2321</v>
      </c>
    </row>
    <row r="599" spans="1:4" ht="30">
      <c r="A599" t="s">
        <v>2322</v>
      </c>
      <c r="B599" s="1" t="s">
        <v>2323</v>
      </c>
      <c r="C599" t="s">
        <v>2324</v>
      </c>
      <c r="D599" t="s">
        <v>2325</v>
      </c>
    </row>
    <row r="600" spans="1:4" ht="30">
      <c r="A600" t="s">
        <v>2326</v>
      </c>
      <c r="B600" s="1" t="s">
        <v>2327</v>
      </c>
      <c r="C600" t="s">
        <v>2328</v>
      </c>
      <c r="D600" t="s">
        <v>2329</v>
      </c>
    </row>
    <row r="601" spans="1:4" ht="30">
      <c r="A601" t="s">
        <v>2330</v>
      </c>
      <c r="B601" s="1" t="s">
        <v>2331</v>
      </c>
      <c r="C601" t="s">
        <v>2332</v>
      </c>
      <c r="D601" t="s">
        <v>2333</v>
      </c>
    </row>
    <row r="602" spans="1:4" ht="30">
      <c r="A602" t="s">
        <v>2334</v>
      </c>
      <c r="B602" s="1" t="s">
        <v>2335</v>
      </c>
      <c r="C602" t="s">
        <v>2336</v>
      </c>
      <c r="D602" t="s">
        <v>2337</v>
      </c>
    </row>
    <row r="603" spans="1:4" ht="30">
      <c r="A603" t="s">
        <v>2338</v>
      </c>
      <c r="B603" s="1" t="s">
        <v>2339</v>
      </c>
      <c r="C603" t="s">
        <v>2340</v>
      </c>
      <c r="D603" t="s">
        <v>2341</v>
      </c>
    </row>
    <row r="604" spans="1:4" ht="30">
      <c r="A604" t="s">
        <v>2342</v>
      </c>
      <c r="B604" s="1" t="s">
        <v>2343</v>
      </c>
      <c r="C604" t="s">
        <v>2344</v>
      </c>
      <c r="D604" t="s">
        <v>746</v>
      </c>
    </row>
    <row r="605" spans="1:4" ht="30">
      <c r="A605" t="s">
        <v>2345</v>
      </c>
      <c r="B605" s="1" t="s">
        <v>2346</v>
      </c>
      <c r="C605" t="s">
        <v>2347</v>
      </c>
      <c r="D605" t="s">
        <v>2348</v>
      </c>
    </row>
    <row r="606" spans="1:4" ht="30">
      <c r="A606" t="s">
        <v>2349</v>
      </c>
      <c r="B606" s="1" t="s">
        <v>2350</v>
      </c>
      <c r="C606" t="s">
        <v>2351</v>
      </c>
      <c r="D606" t="s">
        <v>2352</v>
      </c>
    </row>
    <row r="607" spans="1:4" ht="30">
      <c r="A607" t="s">
        <v>2353</v>
      </c>
      <c r="B607" s="1" t="s">
        <v>2354</v>
      </c>
      <c r="C607" t="s">
        <v>2355</v>
      </c>
      <c r="D607" t="s">
        <v>2356</v>
      </c>
    </row>
    <row r="608" spans="1:4" ht="30">
      <c r="A608" t="s">
        <v>2357</v>
      </c>
      <c r="B608" s="1" t="s">
        <v>2358</v>
      </c>
      <c r="C608" t="s">
        <v>2359</v>
      </c>
      <c r="D608" t="s">
        <v>2360</v>
      </c>
    </row>
    <row r="609" spans="1:4" ht="30">
      <c r="A609" t="s">
        <v>2361</v>
      </c>
      <c r="B609" s="1" t="s">
        <v>2362</v>
      </c>
      <c r="C609" t="s">
        <v>2363</v>
      </c>
      <c r="D609" t="s">
        <v>2364</v>
      </c>
    </row>
    <row r="610" spans="1:4" ht="30">
      <c r="A610" t="s">
        <v>2365</v>
      </c>
      <c r="B610" s="1" t="s">
        <v>2366</v>
      </c>
      <c r="C610" t="s">
        <v>2367</v>
      </c>
      <c r="D610" t="s">
        <v>2368</v>
      </c>
    </row>
    <row r="611" spans="1:4" ht="30">
      <c r="A611" t="s">
        <v>2369</v>
      </c>
      <c r="B611" s="1" t="s">
        <v>2370</v>
      </c>
      <c r="C611" t="s">
        <v>2371</v>
      </c>
      <c r="D611" t="s">
        <v>2372</v>
      </c>
    </row>
    <row r="612" spans="1:4" ht="30">
      <c r="A612" t="s">
        <v>2373</v>
      </c>
      <c r="B612" s="1" t="s">
        <v>2374</v>
      </c>
      <c r="C612">
        <f>1-959-533-9776</f>
        <v>-11267</v>
      </c>
      <c r="D612" t="s">
        <v>2375</v>
      </c>
    </row>
    <row r="613" spans="1:4" ht="30">
      <c r="A613" t="s">
        <v>2376</v>
      </c>
      <c r="B613" s="1" t="s">
        <v>2377</v>
      </c>
      <c r="C613" t="s">
        <v>2378</v>
      </c>
      <c r="D613" t="s">
        <v>2379</v>
      </c>
    </row>
    <row r="614" spans="1:4" ht="30">
      <c r="A614" t="s">
        <v>2380</v>
      </c>
      <c r="B614" s="1" t="s">
        <v>2381</v>
      </c>
      <c r="C614" t="s">
        <v>2382</v>
      </c>
      <c r="D614" t="s">
        <v>2383</v>
      </c>
    </row>
    <row r="615" spans="1:4" ht="30">
      <c r="A615" t="s">
        <v>2384</v>
      </c>
      <c r="B615" s="1" t="s">
        <v>2385</v>
      </c>
      <c r="C615" t="s">
        <v>2386</v>
      </c>
      <c r="D615" t="s">
        <v>2387</v>
      </c>
    </row>
    <row r="616" spans="1:4" ht="30">
      <c r="A616" t="s">
        <v>2388</v>
      </c>
      <c r="B616" s="1" t="s">
        <v>2389</v>
      </c>
      <c r="C616" t="s">
        <v>2390</v>
      </c>
      <c r="D616" t="s">
        <v>2391</v>
      </c>
    </row>
    <row r="617" spans="1:4" ht="30">
      <c r="A617" t="s">
        <v>2392</v>
      </c>
      <c r="B617" s="1" t="s">
        <v>2393</v>
      </c>
      <c r="C617" t="s">
        <v>2394</v>
      </c>
      <c r="D617" t="s">
        <v>2395</v>
      </c>
    </row>
    <row r="618" spans="1:4" ht="30">
      <c r="A618" t="s">
        <v>2396</v>
      </c>
      <c r="B618" s="1" t="s">
        <v>2397</v>
      </c>
      <c r="C618" t="s">
        <v>2398</v>
      </c>
      <c r="D618" t="s">
        <v>2399</v>
      </c>
    </row>
    <row r="619" spans="1:4" ht="30">
      <c r="A619" t="s">
        <v>2400</v>
      </c>
      <c r="B619" s="1" t="s">
        <v>2401</v>
      </c>
      <c r="C619" t="s">
        <v>2402</v>
      </c>
      <c r="D619" t="s">
        <v>2403</v>
      </c>
    </row>
    <row r="620" spans="1:4" ht="30">
      <c r="A620" t="s">
        <v>2404</v>
      </c>
      <c r="B620" s="1" t="s">
        <v>2405</v>
      </c>
      <c r="C620">
        <v>5290120400</v>
      </c>
      <c r="D620" t="s">
        <v>2406</v>
      </c>
    </row>
    <row r="621" spans="1:4" ht="30">
      <c r="A621" t="s">
        <v>2407</v>
      </c>
      <c r="B621" s="1" t="s">
        <v>2408</v>
      </c>
      <c r="C621" t="s">
        <v>2409</v>
      </c>
      <c r="D621" t="s">
        <v>2410</v>
      </c>
    </row>
    <row r="622" spans="1:4" ht="30">
      <c r="A622" t="s">
        <v>2411</v>
      </c>
      <c r="B622" s="1" t="s">
        <v>2412</v>
      </c>
      <c r="C622" t="s">
        <v>2413</v>
      </c>
      <c r="D622" t="s">
        <v>2414</v>
      </c>
    </row>
    <row r="623" spans="1:4" ht="30">
      <c r="A623" t="s">
        <v>2415</v>
      </c>
      <c r="B623" s="1" t="s">
        <v>2416</v>
      </c>
      <c r="C623" t="s">
        <v>2417</v>
      </c>
      <c r="D623" t="s">
        <v>2418</v>
      </c>
    </row>
    <row r="624" spans="1:4" ht="30">
      <c r="A624" t="s">
        <v>2419</v>
      </c>
      <c r="B624" s="1" t="s">
        <v>2420</v>
      </c>
      <c r="C624" t="s">
        <v>2421</v>
      </c>
      <c r="D624" t="s">
        <v>2422</v>
      </c>
    </row>
    <row r="625" spans="1:4" ht="30">
      <c r="A625" t="s">
        <v>2423</v>
      </c>
      <c r="B625" s="1" t="s">
        <v>2424</v>
      </c>
      <c r="C625" t="s">
        <v>2425</v>
      </c>
      <c r="D625" t="s">
        <v>2426</v>
      </c>
    </row>
    <row r="626" spans="1:4" ht="30">
      <c r="A626" t="s">
        <v>2427</v>
      </c>
      <c r="B626" s="1" t="s">
        <v>2428</v>
      </c>
      <c r="C626">
        <v>5724376978</v>
      </c>
      <c r="D626" t="s">
        <v>2429</v>
      </c>
    </row>
    <row r="627" spans="1:4" ht="30">
      <c r="A627" t="s">
        <v>2430</v>
      </c>
      <c r="B627" s="1" t="s">
        <v>2431</v>
      </c>
      <c r="C627" t="s">
        <v>2432</v>
      </c>
      <c r="D627" t="s">
        <v>2433</v>
      </c>
    </row>
    <row r="628" spans="1:4" ht="30">
      <c r="A628" t="s">
        <v>2434</v>
      </c>
      <c r="B628" s="1" t="s">
        <v>2435</v>
      </c>
      <c r="C628" t="s">
        <v>2436</v>
      </c>
      <c r="D628" t="s">
        <v>2437</v>
      </c>
    </row>
    <row r="629" spans="1:4" ht="30">
      <c r="A629" t="s">
        <v>2438</v>
      </c>
      <c r="B629" s="1" t="s">
        <v>2439</v>
      </c>
      <c r="C629" t="s">
        <v>2440</v>
      </c>
      <c r="D629" t="s">
        <v>2441</v>
      </c>
    </row>
    <row r="630" spans="1:4" ht="30">
      <c r="A630" t="s">
        <v>2442</v>
      </c>
      <c r="B630" s="1" t="s">
        <v>2443</v>
      </c>
      <c r="C630" t="s">
        <v>2444</v>
      </c>
      <c r="D630" t="s">
        <v>2445</v>
      </c>
    </row>
    <row r="631" spans="1:4" ht="30">
      <c r="A631" t="s">
        <v>2446</v>
      </c>
      <c r="B631" s="1" t="s">
        <v>2447</v>
      </c>
      <c r="C631" t="s">
        <v>2448</v>
      </c>
      <c r="D631" t="s">
        <v>2449</v>
      </c>
    </row>
    <row r="632" spans="1:4" ht="30">
      <c r="A632" t="s">
        <v>2450</v>
      </c>
      <c r="B632" s="1" t="s">
        <v>2451</v>
      </c>
      <c r="C632" t="s">
        <v>2452</v>
      </c>
      <c r="D632" t="s">
        <v>2453</v>
      </c>
    </row>
    <row r="633" spans="1:4" ht="30">
      <c r="A633" t="s">
        <v>2454</v>
      </c>
      <c r="B633" s="1" t="s">
        <v>2455</v>
      </c>
      <c r="C633" t="s">
        <v>2456</v>
      </c>
      <c r="D633" t="s">
        <v>2457</v>
      </c>
    </row>
    <row r="634" spans="1:4" ht="30">
      <c r="A634" t="s">
        <v>2458</v>
      </c>
      <c r="B634" s="1" t="s">
        <v>2459</v>
      </c>
      <c r="C634" t="s">
        <v>2460</v>
      </c>
      <c r="D634" t="s">
        <v>2461</v>
      </c>
    </row>
    <row r="635" spans="1:4" ht="30">
      <c r="A635" t="s">
        <v>2462</v>
      </c>
      <c r="B635" s="1" t="s">
        <v>2463</v>
      </c>
      <c r="C635" t="s">
        <v>2464</v>
      </c>
      <c r="D635" t="s">
        <v>2465</v>
      </c>
    </row>
    <row r="636" spans="1:4" ht="30">
      <c r="A636" t="s">
        <v>2466</v>
      </c>
      <c r="B636" s="1" t="s">
        <v>2467</v>
      </c>
      <c r="C636">
        <v>3517059967</v>
      </c>
      <c r="D636" t="s">
        <v>2468</v>
      </c>
    </row>
    <row r="637" spans="1:4" ht="30">
      <c r="A637" t="s">
        <v>2469</v>
      </c>
      <c r="B637" s="1" t="s">
        <v>2470</v>
      </c>
      <c r="C637" t="s">
        <v>2471</v>
      </c>
      <c r="D637" t="s">
        <v>2472</v>
      </c>
    </row>
    <row r="638" spans="1:4" ht="30">
      <c r="A638" t="s">
        <v>2473</v>
      </c>
      <c r="B638" s="1" t="s">
        <v>2474</v>
      </c>
      <c r="C638" t="s">
        <v>2475</v>
      </c>
      <c r="D638" t="s">
        <v>2476</v>
      </c>
    </row>
    <row r="639" spans="1:4" ht="30">
      <c r="A639" t="s">
        <v>2477</v>
      </c>
      <c r="B639" s="1" t="s">
        <v>2478</v>
      </c>
      <c r="C639" t="s">
        <v>2479</v>
      </c>
      <c r="D639" t="s">
        <v>2480</v>
      </c>
    </row>
    <row r="640" spans="1:4" ht="30">
      <c r="A640" t="s">
        <v>2481</v>
      </c>
      <c r="B640" s="1" t="s">
        <v>2482</v>
      </c>
      <c r="C640" t="s">
        <v>2483</v>
      </c>
      <c r="D640" t="s">
        <v>2484</v>
      </c>
    </row>
    <row r="641" spans="1:4" ht="30">
      <c r="A641" t="s">
        <v>2485</v>
      </c>
      <c r="B641" s="1" t="s">
        <v>2486</v>
      </c>
      <c r="C641" t="s">
        <v>2487</v>
      </c>
      <c r="D641" t="s">
        <v>2488</v>
      </c>
    </row>
    <row r="642" spans="1:4" ht="30">
      <c r="A642" t="s">
        <v>2489</v>
      </c>
      <c r="B642" s="1" t="s">
        <v>2490</v>
      </c>
      <c r="C642">
        <f>1-118-323-3457</f>
        <v>-3897</v>
      </c>
      <c r="D642" t="s">
        <v>2491</v>
      </c>
    </row>
    <row r="643" spans="1:4" ht="30">
      <c r="A643" t="s">
        <v>2492</v>
      </c>
      <c r="B643" s="1" t="s">
        <v>2493</v>
      </c>
      <c r="C643" t="s">
        <v>2494</v>
      </c>
      <c r="D643" t="s">
        <v>2495</v>
      </c>
    </row>
    <row r="644" spans="1:4" ht="30">
      <c r="A644" t="s">
        <v>2496</v>
      </c>
      <c r="B644" s="1" t="s">
        <v>2497</v>
      </c>
      <c r="C644" t="s">
        <v>2498</v>
      </c>
      <c r="D644" t="s">
        <v>2499</v>
      </c>
    </row>
    <row r="645" spans="1:4" ht="30">
      <c r="A645" t="s">
        <v>2500</v>
      </c>
      <c r="B645" s="1" t="s">
        <v>2501</v>
      </c>
      <c r="C645" t="s">
        <v>2502</v>
      </c>
      <c r="D645" t="s">
        <v>2503</v>
      </c>
    </row>
    <row r="646" spans="1:4" ht="30">
      <c r="A646" t="s">
        <v>2504</v>
      </c>
      <c r="B646" s="1" t="s">
        <v>2505</v>
      </c>
      <c r="C646" t="s">
        <v>2506</v>
      </c>
      <c r="D646" t="s">
        <v>2507</v>
      </c>
    </row>
    <row r="647" spans="1:4" ht="30">
      <c r="A647" t="s">
        <v>2508</v>
      </c>
      <c r="B647" s="1" t="s">
        <v>2509</v>
      </c>
      <c r="C647">
        <v>4928708161</v>
      </c>
      <c r="D647" t="s">
        <v>2510</v>
      </c>
    </row>
    <row r="648" spans="1:4" ht="30">
      <c r="A648" t="s">
        <v>2511</v>
      </c>
      <c r="B648" s="1" t="s">
        <v>2512</v>
      </c>
      <c r="C648">
        <v>6802871850</v>
      </c>
      <c r="D648" t="s">
        <v>2513</v>
      </c>
    </row>
    <row r="649" spans="1:4" ht="30">
      <c r="A649" t="s">
        <v>2514</v>
      </c>
      <c r="B649" s="1" t="s">
        <v>2515</v>
      </c>
      <c r="C649" t="s">
        <v>2516</v>
      </c>
      <c r="D649" t="s">
        <v>2517</v>
      </c>
    </row>
    <row r="650" spans="1:4" ht="30">
      <c r="A650" t="s">
        <v>2518</v>
      </c>
      <c r="B650" s="1" t="s">
        <v>2519</v>
      </c>
      <c r="C650" t="s">
        <v>2520</v>
      </c>
      <c r="D650" t="s">
        <v>2521</v>
      </c>
    </row>
    <row r="651" spans="1:4" ht="30">
      <c r="A651" t="s">
        <v>2522</v>
      </c>
      <c r="B651" s="1" t="s">
        <v>2523</v>
      </c>
      <c r="C651" t="s">
        <v>2524</v>
      </c>
      <c r="D651" t="s">
        <v>2525</v>
      </c>
    </row>
    <row r="652" spans="1:4" ht="30">
      <c r="A652" t="s">
        <v>2526</v>
      </c>
      <c r="B652" s="1" t="s">
        <v>2527</v>
      </c>
      <c r="C652" t="s">
        <v>2528</v>
      </c>
      <c r="D652" t="s">
        <v>2529</v>
      </c>
    </row>
    <row r="653" spans="1:4" ht="30">
      <c r="A653" t="s">
        <v>2530</v>
      </c>
      <c r="B653" s="1" t="s">
        <v>2531</v>
      </c>
      <c r="C653" t="s">
        <v>2532</v>
      </c>
      <c r="D653" t="s">
        <v>2533</v>
      </c>
    </row>
    <row r="654" spans="1:4" ht="30">
      <c r="A654" t="s">
        <v>2534</v>
      </c>
      <c r="B654" s="1" t="s">
        <v>2535</v>
      </c>
      <c r="C654">
        <v>2849628793</v>
      </c>
      <c r="D654" t="s">
        <v>2536</v>
      </c>
    </row>
    <row r="655" spans="1:4" ht="30">
      <c r="A655" t="s">
        <v>2537</v>
      </c>
      <c r="B655" s="1" t="s">
        <v>2538</v>
      </c>
      <c r="C655" t="s">
        <v>2539</v>
      </c>
      <c r="D655" t="s">
        <v>2540</v>
      </c>
    </row>
    <row r="656" spans="1:4" ht="30">
      <c r="A656" t="s">
        <v>2541</v>
      </c>
      <c r="B656" s="1" t="s">
        <v>2542</v>
      </c>
      <c r="C656" t="s">
        <v>2543</v>
      </c>
      <c r="D656" t="s">
        <v>2544</v>
      </c>
    </row>
    <row r="657" spans="1:4" ht="30">
      <c r="A657" t="s">
        <v>2545</v>
      </c>
      <c r="B657" s="1" t="s">
        <v>2546</v>
      </c>
      <c r="C657" t="s">
        <v>2547</v>
      </c>
      <c r="D657" t="s">
        <v>2548</v>
      </c>
    </row>
    <row r="658" spans="1:4" ht="30">
      <c r="A658" t="s">
        <v>2549</v>
      </c>
      <c r="B658" s="1" t="s">
        <v>2550</v>
      </c>
      <c r="C658" t="s">
        <v>2551</v>
      </c>
      <c r="D658" t="s">
        <v>2552</v>
      </c>
    </row>
    <row r="659" spans="1:4" ht="30">
      <c r="A659" t="s">
        <v>2553</v>
      </c>
      <c r="B659" s="1" t="s">
        <v>2554</v>
      </c>
      <c r="C659" t="s">
        <v>2555</v>
      </c>
      <c r="D659" t="s">
        <v>2556</v>
      </c>
    </row>
    <row r="660" spans="1:4" ht="30">
      <c r="A660" t="s">
        <v>2557</v>
      </c>
      <c r="B660" s="1" t="s">
        <v>2558</v>
      </c>
      <c r="C660" t="s">
        <v>2559</v>
      </c>
      <c r="D660" t="s">
        <v>2560</v>
      </c>
    </row>
    <row r="661" spans="1:4" ht="30">
      <c r="A661" t="s">
        <v>2561</v>
      </c>
      <c r="B661" s="1" t="s">
        <v>2562</v>
      </c>
      <c r="C661" t="s">
        <v>2563</v>
      </c>
      <c r="D661" t="s">
        <v>2564</v>
      </c>
    </row>
    <row r="662" spans="1:4" ht="30">
      <c r="A662" t="s">
        <v>2565</v>
      </c>
      <c r="B662" s="1" t="s">
        <v>2566</v>
      </c>
      <c r="C662" t="s">
        <v>2567</v>
      </c>
      <c r="D662" t="s">
        <v>2568</v>
      </c>
    </row>
    <row r="663" spans="1:4" ht="30">
      <c r="A663" t="s">
        <v>2569</v>
      </c>
      <c r="B663" s="1" t="s">
        <v>2570</v>
      </c>
      <c r="C663" t="s">
        <v>2571</v>
      </c>
      <c r="D663" t="s">
        <v>2572</v>
      </c>
    </row>
    <row r="664" spans="1:4" ht="30">
      <c r="A664" t="s">
        <v>2573</v>
      </c>
      <c r="B664" s="1" t="s">
        <v>2574</v>
      </c>
      <c r="C664" t="s">
        <v>2575</v>
      </c>
      <c r="D664" t="s">
        <v>2576</v>
      </c>
    </row>
    <row r="665" spans="1:4" ht="30">
      <c r="A665" t="s">
        <v>2577</v>
      </c>
      <c r="B665" s="1" t="s">
        <v>2578</v>
      </c>
      <c r="C665" t="s">
        <v>2579</v>
      </c>
      <c r="D665" t="s">
        <v>2580</v>
      </c>
    </row>
    <row r="666" spans="1:4" ht="30">
      <c r="A666" t="s">
        <v>2581</v>
      </c>
      <c r="B666" s="1" t="s">
        <v>2582</v>
      </c>
      <c r="C666" t="s">
        <v>2583</v>
      </c>
      <c r="D666" t="s">
        <v>2584</v>
      </c>
    </row>
    <row r="667" spans="1:4" ht="30">
      <c r="A667" t="s">
        <v>2585</v>
      </c>
      <c r="B667" s="1" t="s">
        <v>2586</v>
      </c>
      <c r="C667" t="s">
        <v>2587</v>
      </c>
      <c r="D667" t="s">
        <v>2588</v>
      </c>
    </row>
    <row r="668" spans="1:4" ht="30">
      <c r="A668" t="s">
        <v>2589</v>
      </c>
      <c r="B668" s="1" t="s">
        <v>2590</v>
      </c>
      <c r="C668" t="s">
        <v>2591</v>
      </c>
      <c r="D668" t="s">
        <v>2592</v>
      </c>
    </row>
    <row r="669" spans="1:4" ht="30">
      <c r="A669" t="s">
        <v>2593</v>
      </c>
      <c r="B669" s="1" t="s">
        <v>2594</v>
      </c>
      <c r="C669" t="s">
        <v>2595</v>
      </c>
      <c r="D669" t="s">
        <v>2596</v>
      </c>
    </row>
    <row r="670" spans="1:4" ht="30">
      <c r="A670" t="s">
        <v>2597</v>
      </c>
      <c r="B670" s="1" t="s">
        <v>2598</v>
      </c>
      <c r="C670" t="s">
        <v>2599</v>
      </c>
      <c r="D670" t="s">
        <v>2600</v>
      </c>
    </row>
    <row r="671" spans="1:4" ht="30">
      <c r="A671" t="s">
        <v>2601</v>
      </c>
      <c r="B671" s="1" t="s">
        <v>2602</v>
      </c>
      <c r="C671" t="s">
        <v>2603</v>
      </c>
      <c r="D671" t="s">
        <v>2604</v>
      </c>
    </row>
    <row r="672" spans="1:4" ht="30">
      <c r="A672" t="s">
        <v>2605</v>
      </c>
      <c r="B672" s="1" t="s">
        <v>2606</v>
      </c>
      <c r="C672" t="s">
        <v>2607</v>
      </c>
      <c r="D672" t="s">
        <v>2608</v>
      </c>
    </row>
    <row r="673" spans="1:4" ht="30">
      <c r="A673" t="s">
        <v>2609</v>
      </c>
      <c r="B673" s="1" t="s">
        <v>2610</v>
      </c>
      <c r="C673" t="s">
        <v>2611</v>
      </c>
      <c r="D673" t="s">
        <v>2612</v>
      </c>
    </row>
    <row r="674" spans="1:4" ht="30">
      <c r="A674" t="s">
        <v>2613</v>
      </c>
      <c r="B674" s="1" t="s">
        <v>2614</v>
      </c>
      <c r="C674" t="s">
        <v>2615</v>
      </c>
      <c r="D674" t="s">
        <v>2616</v>
      </c>
    </row>
    <row r="675" spans="1:4" ht="30">
      <c r="A675" t="s">
        <v>2617</v>
      </c>
      <c r="B675" s="1" t="s">
        <v>2618</v>
      </c>
      <c r="C675" t="s">
        <v>2619</v>
      </c>
      <c r="D675" t="s">
        <v>2620</v>
      </c>
    </row>
    <row r="676" spans="1:4" ht="30">
      <c r="A676" t="s">
        <v>2621</v>
      </c>
      <c r="B676" s="1" t="s">
        <v>2622</v>
      </c>
      <c r="C676">
        <v>118750626</v>
      </c>
      <c r="D676" t="s">
        <v>2623</v>
      </c>
    </row>
    <row r="677" spans="1:4" ht="30">
      <c r="A677" t="s">
        <v>2624</v>
      </c>
      <c r="B677" s="1" t="s">
        <v>2625</v>
      </c>
      <c r="C677" t="s">
        <v>2626</v>
      </c>
      <c r="D677" t="s">
        <v>2627</v>
      </c>
    </row>
    <row r="678" spans="1:4" ht="30">
      <c r="A678" t="s">
        <v>2628</v>
      </c>
      <c r="B678" s="1" t="s">
        <v>2629</v>
      </c>
      <c r="C678" t="s">
        <v>2630</v>
      </c>
      <c r="D678" t="s">
        <v>2631</v>
      </c>
    </row>
    <row r="679" spans="1:4" ht="30">
      <c r="A679" t="s">
        <v>2632</v>
      </c>
      <c r="B679" s="1" t="s">
        <v>2633</v>
      </c>
      <c r="C679" t="s">
        <v>2634</v>
      </c>
      <c r="D679" t="s">
        <v>2635</v>
      </c>
    </row>
    <row r="680" spans="1:4" ht="30">
      <c r="A680" t="s">
        <v>2636</v>
      </c>
      <c r="B680" s="1" t="s">
        <v>2637</v>
      </c>
      <c r="C680" t="s">
        <v>2638</v>
      </c>
      <c r="D680" t="s">
        <v>2639</v>
      </c>
    </row>
    <row r="681" spans="1:4" ht="30">
      <c r="A681" t="s">
        <v>2640</v>
      </c>
      <c r="B681" s="1" t="s">
        <v>2641</v>
      </c>
      <c r="C681" t="s">
        <v>2642</v>
      </c>
      <c r="D681" t="s">
        <v>2643</v>
      </c>
    </row>
    <row r="682" spans="1:4" ht="30">
      <c r="A682" t="s">
        <v>2644</v>
      </c>
      <c r="B682" s="1" t="s">
        <v>2645</v>
      </c>
      <c r="C682" t="s">
        <v>2646</v>
      </c>
      <c r="D682" t="s">
        <v>2647</v>
      </c>
    </row>
    <row r="683" spans="1:4" ht="30">
      <c r="A683" t="s">
        <v>2648</v>
      </c>
      <c r="B683" s="1" t="s">
        <v>2649</v>
      </c>
      <c r="C683" t="s">
        <v>2650</v>
      </c>
      <c r="D683" t="s">
        <v>2651</v>
      </c>
    </row>
    <row r="684" spans="1:4" ht="30">
      <c r="A684" t="s">
        <v>2652</v>
      </c>
      <c r="B684" s="1" t="s">
        <v>2653</v>
      </c>
      <c r="C684" t="s">
        <v>2654</v>
      </c>
      <c r="D684" t="s">
        <v>2655</v>
      </c>
    </row>
    <row r="685" spans="1:4" ht="30">
      <c r="A685" t="s">
        <v>2656</v>
      </c>
      <c r="B685" s="1" t="s">
        <v>2657</v>
      </c>
      <c r="C685" t="s">
        <v>2658</v>
      </c>
      <c r="D685" t="s">
        <v>2659</v>
      </c>
    </row>
    <row r="686" spans="1:4" ht="30">
      <c r="A686" t="s">
        <v>2660</v>
      </c>
      <c r="B686" s="1" t="s">
        <v>2661</v>
      </c>
      <c r="C686" t="s">
        <v>2662</v>
      </c>
      <c r="D686" t="s">
        <v>2663</v>
      </c>
    </row>
    <row r="687" spans="1:4" ht="30">
      <c r="A687" t="s">
        <v>2664</v>
      </c>
      <c r="B687" s="1" t="s">
        <v>2665</v>
      </c>
      <c r="C687" t="s">
        <v>2666</v>
      </c>
      <c r="D687" t="s">
        <v>2667</v>
      </c>
    </row>
    <row r="688" spans="1:4" ht="30">
      <c r="A688" t="s">
        <v>2668</v>
      </c>
      <c r="B688" s="1" t="s">
        <v>2669</v>
      </c>
      <c r="C688" t="s">
        <v>2670</v>
      </c>
      <c r="D688" t="s">
        <v>2671</v>
      </c>
    </row>
    <row r="689" spans="1:4" ht="30">
      <c r="A689" t="s">
        <v>2672</v>
      </c>
      <c r="B689" s="1" t="s">
        <v>2673</v>
      </c>
      <c r="C689" t="s">
        <v>2674</v>
      </c>
      <c r="D689" t="s">
        <v>2675</v>
      </c>
    </row>
    <row r="690" spans="1:4" ht="30">
      <c r="A690" t="s">
        <v>2676</v>
      </c>
      <c r="B690" s="1" t="s">
        <v>2677</v>
      </c>
      <c r="C690" t="s">
        <v>2678</v>
      </c>
      <c r="D690" t="s">
        <v>2679</v>
      </c>
    </row>
    <row r="691" spans="1:4" ht="30">
      <c r="A691" t="s">
        <v>2680</v>
      </c>
      <c r="B691" s="1" t="s">
        <v>2681</v>
      </c>
      <c r="C691" t="s">
        <v>2682</v>
      </c>
      <c r="D691" t="s">
        <v>2683</v>
      </c>
    </row>
    <row r="692" spans="1:4" ht="30">
      <c r="A692" t="s">
        <v>2684</v>
      </c>
      <c r="B692" s="1" t="s">
        <v>2685</v>
      </c>
      <c r="C692" t="s">
        <v>2686</v>
      </c>
      <c r="D692" t="s">
        <v>2687</v>
      </c>
    </row>
    <row r="693" spans="1:4" ht="30">
      <c r="A693" t="s">
        <v>2688</v>
      </c>
      <c r="B693" s="1" t="s">
        <v>2689</v>
      </c>
      <c r="C693" t="s">
        <v>2690</v>
      </c>
      <c r="D693" t="s">
        <v>2691</v>
      </c>
    </row>
    <row r="694" spans="1:4" ht="30">
      <c r="A694" t="s">
        <v>2692</v>
      </c>
      <c r="B694" s="1" t="s">
        <v>2693</v>
      </c>
      <c r="C694">
        <f>1-593-382-7688</f>
        <v>-8662</v>
      </c>
      <c r="D694" t="s">
        <v>2694</v>
      </c>
    </row>
    <row r="695" spans="1:4" ht="30">
      <c r="A695" t="s">
        <v>2695</v>
      </c>
      <c r="B695" s="1" t="s">
        <v>2696</v>
      </c>
      <c r="C695" t="s">
        <v>2697</v>
      </c>
      <c r="D695" t="s">
        <v>2698</v>
      </c>
    </row>
    <row r="696" spans="1:4" ht="30">
      <c r="A696" t="s">
        <v>2699</v>
      </c>
      <c r="B696" s="1" t="s">
        <v>2700</v>
      </c>
      <c r="C696" t="s">
        <v>2701</v>
      </c>
      <c r="D696" t="s">
        <v>2702</v>
      </c>
    </row>
    <row r="697" spans="1:4" ht="30">
      <c r="A697" t="s">
        <v>2703</v>
      </c>
      <c r="B697" s="1" t="s">
        <v>2704</v>
      </c>
      <c r="C697" t="s">
        <v>2705</v>
      </c>
      <c r="D697" t="s">
        <v>2706</v>
      </c>
    </row>
    <row r="698" spans="1:4" ht="30">
      <c r="A698" t="s">
        <v>2707</v>
      </c>
      <c r="B698" s="1" t="s">
        <v>2708</v>
      </c>
      <c r="C698" t="s">
        <v>2709</v>
      </c>
      <c r="D698" t="s">
        <v>2710</v>
      </c>
    </row>
    <row r="699" spans="1:4" ht="30">
      <c r="A699" t="s">
        <v>2711</v>
      </c>
      <c r="B699" s="1" t="s">
        <v>2712</v>
      </c>
      <c r="C699" t="s">
        <v>2713</v>
      </c>
      <c r="D699" t="s">
        <v>2714</v>
      </c>
    </row>
    <row r="700" spans="1:4" ht="30">
      <c r="A700" t="s">
        <v>2715</v>
      </c>
      <c r="B700" s="1" t="s">
        <v>2716</v>
      </c>
      <c r="C700" t="s">
        <v>2717</v>
      </c>
      <c r="D700" t="s">
        <v>2718</v>
      </c>
    </row>
    <row r="701" spans="1:4" ht="30">
      <c r="A701" t="s">
        <v>2719</v>
      </c>
      <c r="B701" s="1" t="s">
        <v>2720</v>
      </c>
      <c r="C701" t="s">
        <v>2721</v>
      </c>
      <c r="D701" t="s">
        <v>2722</v>
      </c>
    </row>
    <row r="702" spans="1:4" ht="30">
      <c r="A702" t="s">
        <v>2723</v>
      </c>
      <c r="B702" s="1" t="s">
        <v>2724</v>
      </c>
      <c r="C702" t="s">
        <v>2725</v>
      </c>
      <c r="D702" t="s">
        <v>2726</v>
      </c>
    </row>
    <row r="703" spans="1:4" ht="30">
      <c r="A703" t="s">
        <v>2727</v>
      </c>
      <c r="B703" s="1" t="s">
        <v>2728</v>
      </c>
      <c r="C703" t="s">
        <v>2729</v>
      </c>
      <c r="D703" t="s">
        <v>2730</v>
      </c>
    </row>
    <row r="704" spans="1:4" ht="30">
      <c r="A704" t="s">
        <v>2731</v>
      </c>
      <c r="B704" s="1" t="s">
        <v>2732</v>
      </c>
      <c r="C704" t="s">
        <v>2733</v>
      </c>
      <c r="D704" t="s">
        <v>2734</v>
      </c>
    </row>
    <row r="705" spans="1:4" ht="30">
      <c r="A705" t="s">
        <v>2735</v>
      </c>
      <c r="B705" s="1" t="s">
        <v>2736</v>
      </c>
      <c r="C705" t="s">
        <v>2737</v>
      </c>
      <c r="D705" t="s">
        <v>2738</v>
      </c>
    </row>
    <row r="706" spans="1:4" ht="30">
      <c r="A706" t="s">
        <v>2739</v>
      </c>
      <c r="B706" s="1" t="s">
        <v>2740</v>
      </c>
      <c r="C706" t="s">
        <v>2741</v>
      </c>
      <c r="D706" t="s">
        <v>2742</v>
      </c>
    </row>
    <row r="707" spans="1:4" ht="30">
      <c r="A707" t="s">
        <v>2743</v>
      </c>
      <c r="B707" s="1" t="s">
        <v>2744</v>
      </c>
      <c r="C707" t="s">
        <v>2745</v>
      </c>
      <c r="D707" t="s">
        <v>2746</v>
      </c>
    </row>
    <row r="708" spans="1:4" ht="30">
      <c r="A708" t="s">
        <v>2747</v>
      </c>
      <c r="B708" s="1" t="s">
        <v>2748</v>
      </c>
      <c r="C708" t="s">
        <v>2749</v>
      </c>
      <c r="D708" t="s">
        <v>2750</v>
      </c>
    </row>
    <row r="709" spans="1:4" ht="30">
      <c r="A709" t="s">
        <v>2751</v>
      </c>
      <c r="B709" s="1" t="s">
        <v>2752</v>
      </c>
      <c r="C709" t="s">
        <v>2753</v>
      </c>
      <c r="D709" t="s">
        <v>2754</v>
      </c>
    </row>
    <row r="710" spans="1:4" ht="30">
      <c r="A710" t="s">
        <v>2755</v>
      </c>
      <c r="B710" s="1" t="s">
        <v>2756</v>
      </c>
      <c r="C710" t="s">
        <v>2757</v>
      </c>
      <c r="D710" t="s">
        <v>2758</v>
      </c>
    </row>
    <row r="711" spans="1:4" ht="30">
      <c r="A711" t="s">
        <v>2759</v>
      </c>
      <c r="B711" s="1" t="s">
        <v>2760</v>
      </c>
      <c r="C711" t="s">
        <v>2761</v>
      </c>
      <c r="D711" t="s">
        <v>2762</v>
      </c>
    </row>
    <row r="712" spans="1:4" ht="30">
      <c r="A712" t="s">
        <v>2763</v>
      </c>
      <c r="B712" s="1" t="s">
        <v>2764</v>
      </c>
      <c r="C712" t="s">
        <v>2765</v>
      </c>
      <c r="D712" t="s">
        <v>2766</v>
      </c>
    </row>
    <row r="713" spans="1:4" ht="30">
      <c r="A713" t="s">
        <v>2767</v>
      </c>
      <c r="B713" s="1" t="s">
        <v>2768</v>
      </c>
      <c r="C713" t="s">
        <v>2769</v>
      </c>
      <c r="D713" t="s">
        <v>2770</v>
      </c>
    </row>
    <row r="714" spans="1:4" ht="30">
      <c r="A714" t="s">
        <v>2771</v>
      </c>
      <c r="B714" s="1" t="s">
        <v>2772</v>
      </c>
      <c r="C714" t="s">
        <v>2773</v>
      </c>
      <c r="D714" t="s">
        <v>2774</v>
      </c>
    </row>
    <row r="715" spans="1:4" ht="30">
      <c r="A715" t="s">
        <v>2775</v>
      </c>
      <c r="B715" s="1" t="s">
        <v>2776</v>
      </c>
      <c r="C715" t="s">
        <v>2777</v>
      </c>
      <c r="D715" t="s">
        <v>2778</v>
      </c>
    </row>
    <row r="716" spans="1:4" ht="30">
      <c r="A716" t="s">
        <v>2779</v>
      </c>
      <c r="B716" s="1" t="s">
        <v>2780</v>
      </c>
      <c r="C716">
        <v>3836011774</v>
      </c>
      <c r="D716" t="s">
        <v>2781</v>
      </c>
    </row>
    <row r="717" spans="1:4" ht="30">
      <c r="A717" t="s">
        <v>2782</v>
      </c>
      <c r="B717" s="1" t="s">
        <v>2783</v>
      </c>
      <c r="C717" t="s">
        <v>2784</v>
      </c>
      <c r="D717" t="s">
        <v>2785</v>
      </c>
    </row>
    <row r="718" spans="1:4" ht="30">
      <c r="A718" t="s">
        <v>2786</v>
      </c>
      <c r="B718" s="1" t="s">
        <v>2787</v>
      </c>
      <c r="C718" t="s">
        <v>2788</v>
      </c>
      <c r="D718" t="s">
        <v>2789</v>
      </c>
    </row>
    <row r="719" spans="1:4" ht="30">
      <c r="A719" t="s">
        <v>2790</v>
      </c>
      <c r="B719" s="1" t="s">
        <v>2791</v>
      </c>
      <c r="C719" t="s">
        <v>2792</v>
      </c>
      <c r="D719" t="s">
        <v>2793</v>
      </c>
    </row>
    <row r="720" spans="1:4" ht="30">
      <c r="A720" t="s">
        <v>2794</v>
      </c>
      <c r="B720" s="1" t="s">
        <v>2795</v>
      </c>
      <c r="C720" t="s">
        <v>2796</v>
      </c>
      <c r="D720" t="s">
        <v>2797</v>
      </c>
    </row>
    <row r="721" spans="1:4" ht="30">
      <c r="A721" t="s">
        <v>2798</v>
      </c>
      <c r="B721" s="1" t="s">
        <v>2799</v>
      </c>
      <c r="C721" t="s">
        <v>2800</v>
      </c>
      <c r="D721" t="s">
        <v>2801</v>
      </c>
    </row>
    <row r="722" spans="1:4" ht="30">
      <c r="A722" t="s">
        <v>2802</v>
      </c>
      <c r="B722" s="1" t="s">
        <v>2803</v>
      </c>
      <c r="C722" t="s">
        <v>2804</v>
      </c>
      <c r="D722" t="s">
        <v>2805</v>
      </c>
    </row>
    <row r="723" spans="1:4" ht="30">
      <c r="A723" t="s">
        <v>2806</v>
      </c>
      <c r="B723" s="1" t="s">
        <v>2807</v>
      </c>
      <c r="C723" t="s">
        <v>2808</v>
      </c>
      <c r="D723" t="s">
        <v>2809</v>
      </c>
    </row>
    <row r="724" spans="1:4" ht="30">
      <c r="A724" t="s">
        <v>2810</v>
      </c>
      <c r="B724" s="1" t="s">
        <v>2811</v>
      </c>
      <c r="C724" t="s">
        <v>2812</v>
      </c>
      <c r="D724" t="s">
        <v>2813</v>
      </c>
    </row>
    <row r="725" spans="1:4" ht="30">
      <c r="A725" t="s">
        <v>2814</v>
      </c>
      <c r="B725" s="1" t="s">
        <v>2815</v>
      </c>
      <c r="C725">
        <v>5527945118</v>
      </c>
      <c r="D725" t="s">
        <v>2816</v>
      </c>
    </row>
    <row r="726" spans="1:4" ht="30">
      <c r="A726" t="s">
        <v>2817</v>
      </c>
      <c r="B726" s="1" t="s">
        <v>2818</v>
      </c>
      <c r="C726" t="s">
        <v>2819</v>
      </c>
      <c r="D726" t="s">
        <v>2820</v>
      </c>
    </row>
    <row r="727" spans="1:4" ht="30">
      <c r="A727" t="s">
        <v>2821</v>
      </c>
      <c r="B727" s="1" t="s">
        <v>2822</v>
      </c>
      <c r="C727">
        <v>8929294629</v>
      </c>
      <c r="D727" t="s">
        <v>2823</v>
      </c>
    </row>
    <row r="728" spans="1:4" ht="30">
      <c r="A728" t="s">
        <v>2824</v>
      </c>
      <c r="B728" s="1" t="s">
        <v>2825</v>
      </c>
      <c r="C728">
        <v>5918436250</v>
      </c>
      <c r="D728" t="s">
        <v>2826</v>
      </c>
    </row>
    <row r="729" spans="1:4" ht="30">
      <c r="A729" t="s">
        <v>2827</v>
      </c>
      <c r="B729" s="1" t="s">
        <v>2828</v>
      </c>
      <c r="C729" t="s">
        <v>2829</v>
      </c>
      <c r="D729" t="s">
        <v>2830</v>
      </c>
    </row>
    <row r="730" spans="1:4" ht="30">
      <c r="A730" t="s">
        <v>2831</v>
      </c>
      <c r="B730" s="1" t="s">
        <v>2832</v>
      </c>
      <c r="C730" t="s">
        <v>2833</v>
      </c>
      <c r="D730" t="s">
        <v>2834</v>
      </c>
    </row>
    <row r="731" spans="1:4" ht="30">
      <c r="A731" t="s">
        <v>2835</v>
      </c>
      <c r="B731" s="1" t="s">
        <v>2836</v>
      </c>
      <c r="C731" t="s">
        <v>2837</v>
      </c>
      <c r="D731" t="s">
        <v>2838</v>
      </c>
    </row>
    <row r="732" spans="1:4" ht="30">
      <c r="A732" t="s">
        <v>2839</v>
      </c>
      <c r="B732" s="1" t="s">
        <v>2840</v>
      </c>
      <c r="C732">
        <v>2985376737</v>
      </c>
      <c r="D732" t="s">
        <v>2841</v>
      </c>
    </row>
    <row r="733" spans="1:4" ht="30">
      <c r="A733" t="s">
        <v>2842</v>
      </c>
      <c r="B733" s="1" t="s">
        <v>2843</v>
      </c>
      <c r="C733" t="s">
        <v>2844</v>
      </c>
      <c r="D733" t="s">
        <v>2845</v>
      </c>
    </row>
    <row r="734" spans="1:4" ht="30">
      <c r="A734" t="s">
        <v>2846</v>
      </c>
      <c r="B734" s="1" t="s">
        <v>2847</v>
      </c>
      <c r="C734" t="s">
        <v>2848</v>
      </c>
      <c r="D734" t="s">
        <v>2849</v>
      </c>
    </row>
    <row r="735" spans="1:4" ht="30">
      <c r="A735" t="s">
        <v>2850</v>
      </c>
      <c r="B735" s="1" t="s">
        <v>2851</v>
      </c>
      <c r="C735" t="s">
        <v>2852</v>
      </c>
      <c r="D735" t="s">
        <v>2853</v>
      </c>
    </row>
    <row r="736" spans="1:4" ht="30">
      <c r="A736" t="s">
        <v>2854</v>
      </c>
      <c r="B736" s="1" t="s">
        <v>2855</v>
      </c>
      <c r="C736" t="s">
        <v>2856</v>
      </c>
      <c r="D736" t="s">
        <v>2857</v>
      </c>
    </row>
    <row r="737" spans="1:4" ht="30">
      <c r="A737" t="s">
        <v>2858</v>
      </c>
      <c r="B737" s="1" t="s">
        <v>2859</v>
      </c>
      <c r="C737" t="s">
        <v>2860</v>
      </c>
      <c r="D737" t="s">
        <v>2861</v>
      </c>
    </row>
    <row r="738" spans="1:4" ht="30">
      <c r="A738" t="s">
        <v>2862</v>
      </c>
      <c r="B738" s="1" t="s">
        <v>2863</v>
      </c>
      <c r="C738" t="s">
        <v>2864</v>
      </c>
      <c r="D738" t="s">
        <v>2865</v>
      </c>
    </row>
    <row r="739" spans="1:4" ht="30">
      <c r="A739" t="s">
        <v>2866</v>
      </c>
      <c r="B739" s="1" t="s">
        <v>2867</v>
      </c>
      <c r="C739" t="s">
        <v>2868</v>
      </c>
      <c r="D739" t="s">
        <v>2869</v>
      </c>
    </row>
    <row r="740" spans="1:4" ht="30">
      <c r="A740" t="s">
        <v>2870</v>
      </c>
      <c r="B740" s="1" t="s">
        <v>2871</v>
      </c>
      <c r="C740" t="s">
        <v>2872</v>
      </c>
      <c r="D740" t="s">
        <v>2873</v>
      </c>
    </row>
    <row r="741" spans="1:4" ht="30">
      <c r="A741" t="s">
        <v>2874</v>
      </c>
      <c r="B741" s="1" t="s">
        <v>2875</v>
      </c>
      <c r="C741" t="s">
        <v>2876</v>
      </c>
      <c r="D741" t="s">
        <v>2877</v>
      </c>
    </row>
    <row r="742" spans="1:4" ht="30">
      <c r="A742" t="s">
        <v>2878</v>
      </c>
      <c r="B742" s="1" t="s">
        <v>2879</v>
      </c>
      <c r="C742" t="s">
        <v>2880</v>
      </c>
      <c r="D742" t="s">
        <v>2881</v>
      </c>
    </row>
    <row r="743" spans="1:4" ht="30">
      <c r="A743" t="s">
        <v>2882</v>
      </c>
      <c r="B743" s="1" t="s">
        <v>2883</v>
      </c>
      <c r="C743" t="s">
        <v>2884</v>
      </c>
      <c r="D743" t="s">
        <v>2885</v>
      </c>
    </row>
    <row r="744" spans="1:4" ht="30">
      <c r="A744" t="s">
        <v>2886</v>
      </c>
      <c r="B744" s="1" t="s">
        <v>2887</v>
      </c>
      <c r="C744" t="s">
        <v>2888</v>
      </c>
      <c r="D744" t="s">
        <v>2889</v>
      </c>
    </row>
    <row r="745" spans="1:4" ht="30">
      <c r="A745" t="s">
        <v>2890</v>
      </c>
      <c r="B745" s="1" t="s">
        <v>2891</v>
      </c>
      <c r="C745" t="s">
        <v>2892</v>
      </c>
      <c r="D745" t="s">
        <v>2893</v>
      </c>
    </row>
    <row r="746" spans="1:4" ht="30">
      <c r="A746" t="s">
        <v>2894</v>
      </c>
      <c r="B746" s="1" t="s">
        <v>2895</v>
      </c>
      <c r="C746" t="s">
        <v>2896</v>
      </c>
      <c r="D746" t="s">
        <v>2897</v>
      </c>
    </row>
    <row r="747" spans="1:4" ht="30">
      <c r="A747" t="s">
        <v>2898</v>
      </c>
      <c r="B747" s="1" t="s">
        <v>2899</v>
      </c>
      <c r="C747">
        <f>1-562-534-4248</f>
        <v>-5343</v>
      </c>
      <c r="D747" t="s">
        <v>2900</v>
      </c>
    </row>
    <row r="748" spans="1:4" ht="30">
      <c r="A748" t="s">
        <v>2901</v>
      </c>
      <c r="B748" s="1" t="s">
        <v>2902</v>
      </c>
      <c r="C748" t="s">
        <v>2903</v>
      </c>
      <c r="D748" t="s">
        <v>2904</v>
      </c>
    </row>
    <row r="749" spans="1:4" ht="30">
      <c r="A749" t="s">
        <v>2905</v>
      </c>
      <c r="B749" s="1" t="s">
        <v>2906</v>
      </c>
      <c r="C749" t="s">
        <v>2907</v>
      </c>
      <c r="D749" t="s">
        <v>2908</v>
      </c>
    </row>
    <row r="750" spans="1:4" ht="30">
      <c r="A750" t="s">
        <v>2909</v>
      </c>
      <c r="B750" s="1" t="s">
        <v>2910</v>
      </c>
      <c r="C750" t="s">
        <v>2911</v>
      </c>
      <c r="D750" t="s">
        <v>2912</v>
      </c>
    </row>
    <row r="751" spans="1:4" ht="30">
      <c r="A751" t="s">
        <v>2913</v>
      </c>
      <c r="B751" s="1" t="s">
        <v>2914</v>
      </c>
      <c r="C751" t="s">
        <v>2915</v>
      </c>
      <c r="D751" t="s">
        <v>2916</v>
      </c>
    </row>
    <row r="752" spans="1:4" ht="30">
      <c r="A752" t="s">
        <v>2917</v>
      </c>
      <c r="B752" s="1" t="s">
        <v>2918</v>
      </c>
      <c r="C752" t="s">
        <v>2919</v>
      </c>
      <c r="D752" t="s">
        <v>2920</v>
      </c>
    </row>
    <row r="753" spans="1:4" ht="30">
      <c r="A753" t="s">
        <v>2921</v>
      </c>
      <c r="B753" s="1" t="s">
        <v>2922</v>
      </c>
      <c r="C753" t="s">
        <v>2923</v>
      </c>
      <c r="D753" t="s">
        <v>2924</v>
      </c>
    </row>
    <row r="754" spans="1:4" ht="30">
      <c r="A754" t="s">
        <v>2925</v>
      </c>
      <c r="B754" s="1" t="s">
        <v>2926</v>
      </c>
      <c r="C754" t="s">
        <v>2927</v>
      </c>
      <c r="D754" t="s">
        <v>2928</v>
      </c>
    </row>
    <row r="755" spans="1:4" ht="30">
      <c r="A755" t="s">
        <v>2929</v>
      </c>
      <c r="B755" s="1" t="s">
        <v>2930</v>
      </c>
      <c r="C755" t="s">
        <v>2931</v>
      </c>
      <c r="D755" t="s">
        <v>2932</v>
      </c>
    </row>
    <row r="756" spans="1:4" ht="30">
      <c r="A756" t="s">
        <v>2933</v>
      </c>
      <c r="B756" s="1" t="s">
        <v>2934</v>
      </c>
      <c r="C756" t="s">
        <v>2935</v>
      </c>
      <c r="D756" t="s">
        <v>2936</v>
      </c>
    </row>
    <row r="757" spans="1:4" ht="30">
      <c r="A757" t="s">
        <v>2937</v>
      </c>
      <c r="B757" s="1" t="s">
        <v>2938</v>
      </c>
      <c r="C757" t="s">
        <v>2939</v>
      </c>
      <c r="D757" t="s">
        <v>2940</v>
      </c>
    </row>
    <row r="758" spans="1:4" ht="30">
      <c r="A758" t="s">
        <v>2941</v>
      </c>
      <c r="B758" s="1" t="s">
        <v>2942</v>
      </c>
      <c r="C758" t="s">
        <v>2943</v>
      </c>
      <c r="D758" t="s">
        <v>2944</v>
      </c>
    </row>
    <row r="759" spans="1:4" ht="30">
      <c r="A759" t="s">
        <v>2945</v>
      </c>
      <c r="B759" s="1" t="s">
        <v>2946</v>
      </c>
      <c r="C759" t="s">
        <v>2947</v>
      </c>
      <c r="D759" t="s">
        <v>2948</v>
      </c>
    </row>
    <row r="760" spans="1:4" ht="30">
      <c r="A760" t="s">
        <v>2949</v>
      </c>
      <c r="B760" s="1" t="s">
        <v>2950</v>
      </c>
      <c r="C760" t="s">
        <v>2951</v>
      </c>
      <c r="D760" t="s">
        <v>2952</v>
      </c>
    </row>
    <row r="761" spans="1:4" ht="30">
      <c r="A761" t="s">
        <v>2953</v>
      </c>
      <c r="B761" s="1" t="s">
        <v>2954</v>
      </c>
      <c r="C761">
        <v>6177225468</v>
      </c>
      <c r="D761" t="s">
        <v>2955</v>
      </c>
    </row>
    <row r="762" spans="1:4" ht="30">
      <c r="A762" t="s">
        <v>2956</v>
      </c>
      <c r="B762" s="1" t="s">
        <v>2957</v>
      </c>
      <c r="C762">
        <v>6110188438</v>
      </c>
      <c r="D762" t="s">
        <v>2958</v>
      </c>
    </row>
    <row r="763" spans="1:4" ht="30">
      <c r="A763" t="s">
        <v>2959</v>
      </c>
      <c r="B763" s="1" t="s">
        <v>2960</v>
      </c>
      <c r="C763" t="s">
        <v>2961</v>
      </c>
      <c r="D763" t="s">
        <v>2962</v>
      </c>
    </row>
    <row r="764" spans="1:4" ht="30">
      <c r="A764" t="s">
        <v>2963</v>
      </c>
      <c r="B764" s="1" t="s">
        <v>2964</v>
      </c>
      <c r="C764" t="s">
        <v>2965</v>
      </c>
      <c r="D764" t="s">
        <v>2966</v>
      </c>
    </row>
    <row r="765" spans="1:4" ht="30">
      <c r="A765" t="s">
        <v>2967</v>
      </c>
      <c r="B765" s="1" t="s">
        <v>2968</v>
      </c>
      <c r="C765" t="s">
        <v>2969</v>
      </c>
      <c r="D765" t="s">
        <v>2970</v>
      </c>
    </row>
    <row r="766" spans="1:4" ht="30">
      <c r="A766" t="s">
        <v>2971</v>
      </c>
      <c r="B766" s="1" t="s">
        <v>2972</v>
      </c>
      <c r="C766" t="s">
        <v>2973</v>
      </c>
      <c r="D766" t="s">
        <v>2974</v>
      </c>
    </row>
    <row r="767" spans="1:4" ht="30">
      <c r="A767" t="s">
        <v>2975</v>
      </c>
      <c r="B767" s="1" t="s">
        <v>2976</v>
      </c>
      <c r="C767" t="s">
        <v>2977</v>
      </c>
      <c r="D767" t="s">
        <v>2978</v>
      </c>
    </row>
    <row r="768" spans="1:4" ht="30">
      <c r="A768" t="s">
        <v>2979</v>
      </c>
      <c r="B768" s="1" t="s">
        <v>2980</v>
      </c>
      <c r="C768" t="s">
        <v>2981</v>
      </c>
      <c r="D768" t="s">
        <v>2982</v>
      </c>
    </row>
    <row r="769" spans="1:4" ht="30">
      <c r="A769" t="s">
        <v>2983</v>
      </c>
      <c r="B769" s="1" t="s">
        <v>2984</v>
      </c>
      <c r="C769" t="s">
        <v>2985</v>
      </c>
      <c r="D769" t="s">
        <v>2986</v>
      </c>
    </row>
    <row r="770" spans="1:4" ht="30">
      <c r="A770" t="s">
        <v>2987</v>
      </c>
      <c r="B770" s="1" t="s">
        <v>2988</v>
      </c>
      <c r="C770" t="s">
        <v>2989</v>
      </c>
      <c r="D770" t="s">
        <v>2990</v>
      </c>
    </row>
    <row r="771" spans="1:4" ht="30">
      <c r="A771" t="s">
        <v>2991</v>
      </c>
      <c r="B771" s="1" t="s">
        <v>2992</v>
      </c>
      <c r="C771" t="s">
        <v>2993</v>
      </c>
      <c r="D771" t="s">
        <v>2994</v>
      </c>
    </row>
    <row r="772" spans="1:4" ht="30">
      <c r="A772" t="s">
        <v>2995</v>
      </c>
      <c r="B772" s="1" t="s">
        <v>2996</v>
      </c>
      <c r="C772" t="s">
        <v>2997</v>
      </c>
      <c r="D772" t="s">
        <v>2998</v>
      </c>
    </row>
    <row r="773" spans="1:4" ht="30">
      <c r="A773" t="s">
        <v>2999</v>
      </c>
      <c r="B773" s="1" t="s">
        <v>3000</v>
      </c>
      <c r="C773" t="s">
        <v>3001</v>
      </c>
      <c r="D773" t="s">
        <v>3002</v>
      </c>
    </row>
    <row r="774" spans="1:4" ht="30">
      <c r="A774" t="s">
        <v>3003</v>
      </c>
      <c r="B774" s="1" t="s">
        <v>3004</v>
      </c>
      <c r="C774" t="s">
        <v>3005</v>
      </c>
      <c r="D774" t="s">
        <v>3006</v>
      </c>
    </row>
    <row r="775" spans="1:4" ht="30">
      <c r="A775" t="s">
        <v>3007</v>
      </c>
      <c r="B775" s="1" t="s">
        <v>3008</v>
      </c>
      <c r="C775" t="s">
        <v>3009</v>
      </c>
      <c r="D775" t="s">
        <v>3010</v>
      </c>
    </row>
    <row r="776" spans="1:4" ht="30">
      <c r="A776" t="s">
        <v>3011</v>
      </c>
      <c r="B776" s="1" t="s">
        <v>3012</v>
      </c>
      <c r="C776" t="s">
        <v>3013</v>
      </c>
      <c r="D776" t="s">
        <v>3014</v>
      </c>
    </row>
    <row r="777" spans="1:4" ht="30">
      <c r="A777" t="s">
        <v>3015</v>
      </c>
      <c r="B777" s="1" t="s">
        <v>3016</v>
      </c>
      <c r="C777" t="s">
        <v>3017</v>
      </c>
      <c r="D777" t="s">
        <v>3018</v>
      </c>
    </row>
    <row r="778" spans="1:4" ht="30">
      <c r="A778" t="s">
        <v>3019</v>
      </c>
      <c r="B778" s="1" t="s">
        <v>3020</v>
      </c>
      <c r="C778" t="s">
        <v>3021</v>
      </c>
      <c r="D778" t="s">
        <v>3022</v>
      </c>
    </row>
    <row r="779" spans="1:4" ht="30">
      <c r="A779" t="s">
        <v>3023</v>
      </c>
      <c r="B779" s="1" t="s">
        <v>3024</v>
      </c>
      <c r="C779" t="s">
        <v>3025</v>
      </c>
      <c r="D779" t="s">
        <v>3026</v>
      </c>
    </row>
    <row r="780" spans="1:4" ht="30">
      <c r="A780" t="s">
        <v>3027</v>
      </c>
      <c r="B780" s="1" t="s">
        <v>3028</v>
      </c>
      <c r="C780" t="s">
        <v>3029</v>
      </c>
      <c r="D780" t="s">
        <v>3030</v>
      </c>
    </row>
    <row r="781" spans="1:4" ht="30">
      <c r="A781" t="s">
        <v>3031</v>
      </c>
      <c r="B781" s="1" t="s">
        <v>3032</v>
      </c>
      <c r="C781" t="s">
        <v>3033</v>
      </c>
      <c r="D781" t="s">
        <v>3034</v>
      </c>
    </row>
    <row r="782" spans="1:4" ht="30">
      <c r="A782" t="s">
        <v>3035</v>
      </c>
      <c r="B782" s="1" t="s">
        <v>3036</v>
      </c>
      <c r="C782" t="s">
        <v>3037</v>
      </c>
      <c r="D782" t="s">
        <v>3038</v>
      </c>
    </row>
    <row r="783" spans="1:4" ht="30">
      <c r="A783" t="s">
        <v>3039</v>
      </c>
      <c r="B783" s="1" t="s">
        <v>3040</v>
      </c>
      <c r="C783" t="s">
        <v>3041</v>
      </c>
      <c r="D783" t="s">
        <v>3042</v>
      </c>
    </row>
    <row r="784" spans="1:4" ht="30">
      <c r="A784" t="s">
        <v>3043</v>
      </c>
      <c r="B784" s="1" t="s">
        <v>3044</v>
      </c>
      <c r="C784" t="s">
        <v>3045</v>
      </c>
      <c r="D784" t="s">
        <v>3046</v>
      </c>
    </row>
    <row r="785" spans="1:4" ht="30">
      <c r="A785" t="s">
        <v>3047</v>
      </c>
      <c r="B785" s="1" t="s">
        <v>3048</v>
      </c>
      <c r="C785" t="s">
        <v>3049</v>
      </c>
      <c r="D785" t="s">
        <v>3050</v>
      </c>
    </row>
    <row r="786" spans="1:4" ht="30">
      <c r="A786" t="s">
        <v>3051</v>
      </c>
      <c r="B786" s="1" t="s">
        <v>3052</v>
      </c>
      <c r="C786" t="s">
        <v>3053</v>
      </c>
      <c r="D786" t="s">
        <v>3054</v>
      </c>
    </row>
    <row r="787" spans="1:4" ht="30">
      <c r="A787" t="s">
        <v>3055</v>
      </c>
      <c r="B787" s="1" t="s">
        <v>3056</v>
      </c>
      <c r="C787" t="s">
        <v>3057</v>
      </c>
      <c r="D787" t="s">
        <v>3058</v>
      </c>
    </row>
    <row r="788" spans="1:4" ht="30">
      <c r="A788" t="s">
        <v>3059</v>
      </c>
      <c r="B788" s="1" t="s">
        <v>3060</v>
      </c>
      <c r="C788" t="s">
        <v>3061</v>
      </c>
      <c r="D788" t="s">
        <v>3062</v>
      </c>
    </row>
    <row r="789" spans="1:4" ht="30">
      <c r="A789" t="s">
        <v>3063</v>
      </c>
      <c r="B789" s="1" t="s">
        <v>3064</v>
      </c>
      <c r="C789" t="s">
        <v>3065</v>
      </c>
      <c r="D789" t="s">
        <v>3066</v>
      </c>
    </row>
    <row r="790" spans="1:4" ht="30">
      <c r="A790" t="s">
        <v>2941</v>
      </c>
      <c r="B790" s="1" t="s">
        <v>3067</v>
      </c>
      <c r="C790" t="s">
        <v>3068</v>
      </c>
      <c r="D790" t="s">
        <v>3069</v>
      </c>
    </row>
    <row r="791" spans="1:4" ht="30">
      <c r="A791" t="s">
        <v>3070</v>
      </c>
      <c r="B791" s="1" t="s">
        <v>3071</v>
      </c>
      <c r="C791" t="s">
        <v>3072</v>
      </c>
      <c r="D791" t="s">
        <v>3073</v>
      </c>
    </row>
    <row r="792" spans="1:4" ht="30">
      <c r="A792" t="s">
        <v>3074</v>
      </c>
      <c r="B792" s="1" t="s">
        <v>3075</v>
      </c>
      <c r="C792" t="s">
        <v>3076</v>
      </c>
      <c r="D792" t="s">
        <v>3077</v>
      </c>
    </row>
    <row r="793" spans="1:4" ht="30">
      <c r="A793" t="s">
        <v>3078</v>
      </c>
      <c r="B793" s="1" t="s">
        <v>3079</v>
      </c>
      <c r="C793" t="s">
        <v>3080</v>
      </c>
      <c r="D793" t="s">
        <v>3081</v>
      </c>
    </row>
    <row r="794" spans="1:4" ht="30">
      <c r="A794" t="s">
        <v>3082</v>
      </c>
      <c r="B794" s="1" t="s">
        <v>3083</v>
      </c>
      <c r="C794">
        <f>1-31-373-6559</f>
        <v>-6962</v>
      </c>
      <c r="D794" t="s">
        <v>3084</v>
      </c>
    </row>
    <row r="795" spans="1:4" ht="30">
      <c r="A795" t="s">
        <v>3085</v>
      </c>
      <c r="B795" s="1" t="s">
        <v>3086</v>
      </c>
      <c r="C795" t="s">
        <v>3087</v>
      </c>
      <c r="D795" t="s">
        <v>3088</v>
      </c>
    </row>
    <row r="796" spans="1:4" ht="30">
      <c r="A796" t="s">
        <v>3089</v>
      </c>
      <c r="B796" s="1" t="s">
        <v>3090</v>
      </c>
      <c r="C796" t="s">
        <v>3091</v>
      </c>
      <c r="D796" t="s">
        <v>3092</v>
      </c>
    </row>
    <row r="797" spans="1:4" ht="30">
      <c r="A797" t="s">
        <v>3093</v>
      </c>
      <c r="B797" s="1" t="s">
        <v>3094</v>
      </c>
      <c r="C797" t="s">
        <v>3095</v>
      </c>
      <c r="D797" t="s">
        <v>3096</v>
      </c>
    </row>
    <row r="798" spans="1:4" ht="30">
      <c r="A798" t="s">
        <v>3097</v>
      </c>
      <c r="B798" s="1" t="s">
        <v>3098</v>
      </c>
      <c r="C798" t="s">
        <v>3099</v>
      </c>
      <c r="D798" t="s">
        <v>3100</v>
      </c>
    </row>
    <row r="799" spans="1:4" ht="30">
      <c r="A799" t="s">
        <v>3101</v>
      </c>
      <c r="B799" s="1" t="s">
        <v>3102</v>
      </c>
      <c r="C799" t="s">
        <v>3103</v>
      </c>
      <c r="D799" t="s">
        <v>3104</v>
      </c>
    </row>
    <row r="800" spans="1:4" ht="30">
      <c r="A800" t="s">
        <v>3105</v>
      </c>
      <c r="B800" s="1" t="s">
        <v>3106</v>
      </c>
      <c r="C800" t="s">
        <v>3107</v>
      </c>
      <c r="D800" t="s">
        <v>3108</v>
      </c>
    </row>
    <row r="801" spans="1:4" ht="30">
      <c r="A801" t="s">
        <v>3109</v>
      </c>
      <c r="B801" s="1" t="s">
        <v>3110</v>
      </c>
      <c r="C801" t="s">
        <v>3111</v>
      </c>
      <c r="D801" t="s">
        <v>3112</v>
      </c>
    </row>
    <row r="802" spans="1:4" ht="30">
      <c r="A802" t="s">
        <v>3113</v>
      </c>
      <c r="B802" s="1" t="s">
        <v>3114</v>
      </c>
      <c r="C802" t="s">
        <v>3115</v>
      </c>
      <c r="D802" t="s">
        <v>3116</v>
      </c>
    </row>
    <row r="803" spans="1:4" ht="30">
      <c r="A803" t="s">
        <v>3117</v>
      </c>
      <c r="B803" s="1" t="s">
        <v>3118</v>
      </c>
      <c r="C803" t="s">
        <v>3119</v>
      </c>
      <c r="D803" t="s">
        <v>3120</v>
      </c>
    </row>
    <row r="804" spans="1:4" ht="30">
      <c r="A804" t="s">
        <v>3121</v>
      </c>
      <c r="B804" s="1" t="s">
        <v>3122</v>
      </c>
      <c r="C804" t="s">
        <v>3123</v>
      </c>
      <c r="D804" t="s">
        <v>3124</v>
      </c>
    </row>
    <row r="805" spans="1:4" ht="30">
      <c r="A805" t="s">
        <v>3125</v>
      </c>
      <c r="B805" s="1" t="s">
        <v>3126</v>
      </c>
      <c r="C805" t="s">
        <v>3127</v>
      </c>
      <c r="D805" t="s">
        <v>3128</v>
      </c>
    </row>
    <row r="806" spans="1:4" ht="30">
      <c r="A806" t="s">
        <v>3129</v>
      </c>
      <c r="B806" s="1" t="s">
        <v>3130</v>
      </c>
      <c r="C806" t="s">
        <v>3131</v>
      </c>
      <c r="D806" t="s">
        <v>3132</v>
      </c>
    </row>
    <row r="807" spans="1:4" ht="30">
      <c r="A807" t="s">
        <v>3133</v>
      </c>
      <c r="B807" s="1" t="s">
        <v>3134</v>
      </c>
      <c r="C807" t="s">
        <v>3135</v>
      </c>
      <c r="D807" t="s">
        <v>3136</v>
      </c>
    </row>
    <row r="808" spans="1:4" ht="30">
      <c r="A808" t="s">
        <v>3137</v>
      </c>
      <c r="B808" s="1" t="s">
        <v>3138</v>
      </c>
      <c r="C808">
        <f>1-986-319-1167</f>
        <v>-2471</v>
      </c>
      <c r="D808" t="s">
        <v>3139</v>
      </c>
    </row>
    <row r="809" spans="1:4" ht="30">
      <c r="A809" t="s">
        <v>3140</v>
      </c>
      <c r="B809" s="1" t="s">
        <v>3141</v>
      </c>
      <c r="C809" t="s">
        <v>3142</v>
      </c>
      <c r="D809" t="s">
        <v>3143</v>
      </c>
    </row>
    <row r="810" spans="1:4" ht="30">
      <c r="A810" t="s">
        <v>3144</v>
      </c>
      <c r="B810" s="1" t="s">
        <v>3145</v>
      </c>
      <c r="C810" t="s">
        <v>3146</v>
      </c>
      <c r="D810" t="s">
        <v>3147</v>
      </c>
    </row>
    <row r="811" spans="1:4" ht="30">
      <c r="A811" t="s">
        <v>3148</v>
      </c>
      <c r="B811" s="1" t="s">
        <v>3149</v>
      </c>
      <c r="C811" t="s">
        <v>3150</v>
      </c>
      <c r="D811" t="s">
        <v>3151</v>
      </c>
    </row>
    <row r="812" spans="1:4" ht="30">
      <c r="A812" t="s">
        <v>3152</v>
      </c>
      <c r="B812" s="1" t="s">
        <v>3153</v>
      </c>
      <c r="C812" t="s">
        <v>3154</v>
      </c>
      <c r="D812" t="s">
        <v>3155</v>
      </c>
    </row>
    <row r="813" spans="1:4" ht="30">
      <c r="A813" t="s">
        <v>3156</v>
      </c>
      <c r="B813" s="1" t="s">
        <v>3157</v>
      </c>
      <c r="C813" t="s">
        <v>3158</v>
      </c>
      <c r="D813" t="s">
        <v>3159</v>
      </c>
    </row>
    <row r="814" spans="1:4" ht="30">
      <c r="A814" t="s">
        <v>3160</v>
      </c>
      <c r="B814" s="1" t="s">
        <v>3161</v>
      </c>
      <c r="C814" t="s">
        <v>3162</v>
      </c>
      <c r="D814" t="s">
        <v>3163</v>
      </c>
    </row>
    <row r="815" spans="1:4" ht="30">
      <c r="A815" t="s">
        <v>3164</v>
      </c>
      <c r="B815" s="1" t="s">
        <v>3165</v>
      </c>
      <c r="C815" t="s">
        <v>3166</v>
      </c>
      <c r="D815" t="s">
        <v>3167</v>
      </c>
    </row>
    <row r="816" spans="1:4" ht="30">
      <c r="A816" t="s">
        <v>3168</v>
      </c>
      <c r="B816" s="1" t="s">
        <v>3169</v>
      </c>
      <c r="C816" t="s">
        <v>3170</v>
      </c>
      <c r="D816" t="s">
        <v>3171</v>
      </c>
    </row>
    <row r="817" spans="1:4" ht="30">
      <c r="A817" t="s">
        <v>3172</v>
      </c>
      <c r="B817" s="1" t="s">
        <v>3173</v>
      </c>
      <c r="C817" t="s">
        <v>3174</v>
      </c>
      <c r="D817" t="s">
        <v>3175</v>
      </c>
    </row>
    <row r="818" spans="1:4" ht="30">
      <c r="A818" t="s">
        <v>3176</v>
      </c>
      <c r="B818" s="1" t="s">
        <v>3177</v>
      </c>
      <c r="C818" t="s">
        <v>3178</v>
      </c>
      <c r="D818" t="s">
        <v>3179</v>
      </c>
    </row>
    <row r="819" spans="1:4" ht="30">
      <c r="A819" t="s">
        <v>3180</v>
      </c>
      <c r="B819" s="1" t="s">
        <v>3181</v>
      </c>
      <c r="C819">
        <v>5824504701</v>
      </c>
      <c r="D819" t="s">
        <v>3182</v>
      </c>
    </row>
    <row r="820" spans="1:4" ht="30">
      <c r="A820" t="s">
        <v>3183</v>
      </c>
      <c r="B820" s="1" t="s">
        <v>3184</v>
      </c>
      <c r="C820" t="s">
        <v>3185</v>
      </c>
      <c r="D820" t="s">
        <v>3186</v>
      </c>
    </row>
    <row r="821" spans="1:4" ht="30">
      <c r="A821" t="s">
        <v>3187</v>
      </c>
      <c r="B821" s="1" t="s">
        <v>3188</v>
      </c>
      <c r="C821" t="s">
        <v>3189</v>
      </c>
      <c r="D821" t="s">
        <v>3190</v>
      </c>
    </row>
    <row r="822" spans="1:4" ht="30">
      <c r="A822" t="s">
        <v>3191</v>
      </c>
      <c r="B822" s="1" t="s">
        <v>3192</v>
      </c>
      <c r="C822" t="s">
        <v>3193</v>
      </c>
      <c r="D822" t="s">
        <v>3194</v>
      </c>
    </row>
    <row r="823" spans="1:4" ht="30">
      <c r="A823" t="s">
        <v>3195</v>
      </c>
      <c r="B823" s="1" t="s">
        <v>3196</v>
      </c>
      <c r="C823" t="s">
        <v>3197</v>
      </c>
      <c r="D823" t="s">
        <v>3198</v>
      </c>
    </row>
    <row r="824" spans="1:4" ht="30">
      <c r="A824" t="s">
        <v>3199</v>
      </c>
      <c r="B824" s="1" t="s">
        <v>3200</v>
      </c>
      <c r="C824" t="s">
        <v>3201</v>
      </c>
      <c r="D824" t="s">
        <v>3202</v>
      </c>
    </row>
    <row r="825" spans="1:4" ht="30">
      <c r="A825" t="s">
        <v>3203</v>
      </c>
      <c r="B825" s="1" t="s">
        <v>3204</v>
      </c>
      <c r="C825">
        <f>1-304-56-1847</f>
        <v>-2206</v>
      </c>
      <c r="D825" t="s">
        <v>3205</v>
      </c>
    </row>
    <row r="826" spans="1:4" ht="30">
      <c r="A826" t="s">
        <v>3206</v>
      </c>
      <c r="B826" s="1" t="s">
        <v>3207</v>
      </c>
      <c r="C826" t="s">
        <v>3208</v>
      </c>
      <c r="D826" t="s">
        <v>3209</v>
      </c>
    </row>
    <row r="827" spans="1:4" ht="30">
      <c r="A827" t="s">
        <v>3210</v>
      </c>
      <c r="B827" s="1" t="s">
        <v>3211</v>
      </c>
      <c r="C827" t="s">
        <v>3212</v>
      </c>
      <c r="D827" t="s">
        <v>3213</v>
      </c>
    </row>
    <row r="828" spans="1:4" ht="30">
      <c r="A828" t="s">
        <v>3214</v>
      </c>
      <c r="B828" s="1" t="s">
        <v>3215</v>
      </c>
      <c r="C828">
        <f>1-888-862-1365</f>
        <v>-3114</v>
      </c>
      <c r="D828" t="s">
        <v>3216</v>
      </c>
    </row>
    <row r="829" spans="1:4" ht="30">
      <c r="A829" t="s">
        <v>3217</v>
      </c>
      <c r="B829" s="1" t="s">
        <v>3218</v>
      </c>
      <c r="C829">
        <f>1-643-811-7936</f>
        <v>-9389</v>
      </c>
      <c r="D829" t="s">
        <v>3219</v>
      </c>
    </row>
    <row r="830" spans="1:4" ht="30">
      <c r="A830" t="s">
        <v>3220</v>
      </c>
      <c r="B830" s="1" t="s">
        <v>3221</v>
      </c>
      <c r="C830" t="s">
        <v>3222</v>
      </c>
      <c r="D830" t="s">
        <v>3223</v>
      </c>
    </row>
    <row r="831" spans="1:4" ht="30">
      <c r="A831" t="s">
        <v>3224</v>
      </c>
      <c r="B831" s="1" t="s">
        <v>3225</v>
      </c>
      <c r="C831" t="s">
        <v>3226</v>
      </c>
      <c r="D831" t="s">
        <v>3227</v>
      </c>
    </row>
    <row r="832" spans="1:4" ht="30">
      <c r="A832" t="s">
        <v>3228</v>
      </c>
      <c r="B832" s="1" t="s">
        <v>3229</v>
      </c>
      <c r="C832" t="s">
        <v>3230</v>
      </c>
      <c r="D832" t="s">
        <v>3231</v>
      </c>
    </row>
    <row r="833" spans="1:4" ht="30">
      <c r="A833" t="s">
        <v>3232</v>
      </c>
      <c r="B833" s="1" t="s">
        <v>3233</v>
      </c>
      <c r="C833" t="s">
        <v>3234</v>
      </c>
      <c r="D833" t="s">
        <v>3235</v>
      </c>
    </row>
    <row r="834" spans="1:4" ht="30">
      <c r="A834" t="s">
        <v>3236</v>
      </c>
      <c r="B834" s="1" t="s">
        <v>3237</v>
      </c>
      <c r="C834" t="s">
        <v>3238</v>
      </c>
      <c r="D834" t="s">
        <v>3239</v>
      </c>
    </row>
    <row r="835" spans="1:4" ht="30">
      <c r="A835" t="s">
        <v>3240</v>
      </c>
      <c r="B835" s="1" t="s">
        <v>3241</v>
      </c>
      <c r="C835">
        <v>7091616828</v>
      </c>
      <c r="D835" t="s">
        <v>3242</v>
      </c>
    </row>
    <row r="836" spans="1:4" ht="30">
      <c r="A836" t="s">
        <v>3243</v>
      </c>
      <c r="B836" s="1" t="s">
        <v>3244</v>
      </c>
      <c r="C836" t="s">
        <v>3245</v>
      </c>
      <c r="D836" t="s">
        <v>3246</v>
      </c>
    </row>
    <row r="837" spans="1:4" ht="30">
      <c r="A837" t="s">
        <v>3247</v>
      </c>
      <c r="B837" s="1" t="s">
        <v>3248</v>
      </c>
      <c r="C837" t="s">
        <v>3249</v>
      </c>
      <c r="D837" t="s">
        <v>3250</v>
      </c>
    </row>
    <row r="838" spans="1:4" ht="30">
      <c r="A838" t="s">
        <v>3251</v>
      </c>
      <c r="B838" s="1" t="s">
        <v>3252</v>
      </c>
      <c r="C838" t="s">
        <v>3253</v>
      </c>
      <c r="D838" t="s">
        <v>3254</v>
      </c>
    </row>
    <row r="839" spans="1:4" ht="30">
      <c r="A839" t="s">
        <v>3255</v>
      </c>
      <c r="B839" s="1" t="s">
        <v>3256</v>
      </c>
      <c r="C839" t="s">
        <v>3257</v>
      </c>
      <c r="D839" t="s">
        <v>3258</v>
      </c>
    </row>
    <row r="840" spans="1:4" ht="30">
      <c r="A840" t="s">
        <v>3259</v>
      </c>
      <c r="B840" s="1" t="s">
        <v>3260</v>
      </c>
      <c r="C840" t="s">
        <v>3261</v>
      </c>
      <c r="D840" t="s">
        <v>3262</v>
      </c>
    </row>
    <row r="841" spans="1:4" ht="30">
      <c r="A841" t="s">
        <v>3263</v>
      </c>
      <c r="B841" s="1" t="s">
        <v>3264</v>
      </c>
      <c r="C841" t="s">
        <v>3265</v>
      </c>
      <c r="D841" t="s">
        <v>3266</v>
      </c>
    </row>
    <row r="842" spans="1:4" ht="30">
      <c r="A842" t="s">
        <v>3267</v>
      </c>
      <c r="B842" s="1" t="s">
        <v>3268</v>
      </c>
      <c r="C842" t="s">
        <v>3269</v>
      </c>
      <c r="D842" t="s">
        <v>3270</v>
      </c>
    </row>
    <row r="843" spans="1:4" ht="30">
      <c r="A843" t="s">
        <v>3271</v>
      </c>
      <c r="B843" s="1" t="s">
        <v>3272</v>
      </c>
      <c r="C843" t="s">
        <v>3273</v>
      </c>
      <c r="D843" t="s">
        <v>3274</v>
      </c>
    </row>
    <row r="844" spans="1:4" ht="30">
      <c r="A844" t="s">
        <v>3275</v>
      </c>
      <c r="B844" s="1" t="s">
        <v>3276</v>
      </c>
      <c r="C844" t="s">
        <v>3277</v>
      </c>
      <c r="D844" t="s">
        <v>3278</v>
      </c>
    </row>
    <row r="845" spans="1:4" ht="30">
      <c r="A845" t="s">
        <v>3279</v>
      </c>
      <c r="B845" s="1" t="s">
        <v>3280</v>
      </c>
      <c r="C845">
        <f>1-473-674-1758</f>
        <v>-2904</v>
      </c>
      <c r="D845" t="s">
        <v>3281</v>
      </c>
    </row>
    <row r="846" spans="1:4" ht="30">
      <c r="A846" t="s">
        <v>3282</v>
      </c>
      <c r="B846" s="1" t="s">
        <v>3283</v>
      </c>
      <c r="C846" t="s">
        <v>3284</v>
      </c>
      <c r="D846" t="s">
        <v>3285</v>
      </c>
    </row>
    <row r="847" spans="1:4" ht="30">
      <c r="A847" t="s">
        <v>3286</v>
      </c>
      <c r="B847" s="1" t="s">
        <v>3287</v>
      </c>
      <c r="C847" t="s">
        <v>3288</v>
      </c>
      <c r="D847" t="s">
        <v>3289</v>
      </c>
    </row>
    <row r="848" spans="1:4" ht="30">
      <c r="A848" t="s">
        <v>3290</v>
      </c>
      <c r="B848" s="1" t="s">
        <v>3291</v>
      </c>
      <c r="C848">
        <v>2496548413</v>
      </c>
      <c r="D848" t="s">
        <v>3292</v>
      </c>
    </row>
    <row r="849" spans="1:4" ht="30">
      <c r="A849" t="s">
        <v>3293</v>
      </c>
      <c r="B849" s="1" t="s">
        <v>3294</v>
      </c>
      <c r="C849" t="s">
        <v>3295</v>
      </c>
      <c r="D849" t="s">
        <v>3296</v>
      </c>
    </row>
    <row r="850" spans="1:4" ht="30">
      <c r="A850" t="s">
        <v>3297</v>
      </c>
      <c r="B850" s="1" t="s">
        <v>3298</v>
      </c>
      <c r="C850" t="s">
        <v>3299</v>
      </c>
      <c r="D850" t="s">
        <v>3300</v>
      </c>
    </row>
    <row r="851" spans="1:4" ht="30">
      <c r="A851" t="s">
        <v>3301</v>
      </c>
      <c r="B851" s="1" t="s">
        <v>3302</v>
      </c>
      <c r="C851" t="s">
        <v>3303</v>
      </c>
      <c r="D851" t="s">
        <v>3304</v>
      </c>
    </row>
    <row r="852" spans="1:4" ht="30">
      <c r="A852" t="s">
        <v>3305</v>
      </c>
      <c r="B852" s="1" t="s">
        <v>3306</v>
      </c>
      <c r="C852" t="s">
        <v>3307</v>
      </c>
      <c r="D852" t="s">
        <v>3308</v>
      </c>
    </row>
    <row r="853" spans="1:4" ht="30">
      <c r="A853" t="s">
        <v>3309</v>
      </c>
      <c r="B853" s="1" t="s">
        <v>3310</v>
      </c>
      <c r="C853" t="s">
        <v>3311</v>
      </c>
      <c r="D853" t="s">
        <v>3312</v>
      </c>
    </row>
    <row r="854" spans="1:4" ht="30">
      <c r="A854" t="s">
        <v>3313</v>
      </c>
      <c r="B854" s="1" t="s">
        <v>3314</v>
      </c>
      <c r="C854" t="s">
        <v>3315</v>
      </c>
      <c r="D854" t="s">
        <v>3316</v>
      </c>
    </row>
    <row r="855" spans="1:4" ht="30">
      <c r="A855" t="s">
        <v>3317</v>
      </c>
      <c r="B855" s="1" t="s">
        <v>3318</v>
      </c>
      <c r="C855" t="s">
        <v>3319</v>
      </c>
      <c r="D855" t="s">
        <v>3320</v>
      </c>
    </row>
    <row r="856" spans="1:4" ht="30">
      <c r="A856" t="s">
        <v>3321</v>
      </c>
      <c r="B856" s="1" t="s">
        <v>3322</v>
      </c>
      <c r="C856" t="s">
        <v>3323</v>
      </c>
      <c r="D856" t="s">
        <v>3324</v>
      </c>
    </row>
    <row r="857" spans="1:4" ht="30">
      <c r="A857" t="s">
        <v>3325</v>
      </c>
      <c r="B857" s="1" t="s">
        <v>3326</v>
      </c>
      <c r="C857">
        <v>4236212195</v>
      </c>
      <c r="D857" t="s">
        <v>3327</v>
      </c>
    </row>
    <row r="858" spans="1:4" ht="30">
      <c r="A858" t="s">
        <v>3328</v>
      </c>
      <c r="B858" s="1" t="s">
        <v>3329</v>
      </c>
      <c r="C858" t="s">
        <v>3330</v>
      </c>
      <c r="D858" t="s">
        <v>3331</v>
      </c>
    </row>
    <row r="859" spans="1:4" ht="30">
      <c r="A859" t="s">
        <v>3332</v>
      </c>
      <c r="B859" s="1" t="s">
        <v>3333</v>
      </c>
      <c r="C859" t="s">
        <v>3334</v>
      </c>
      <c r="D859" t="s">
        <v>3335</v>
      </c>
    </row>
    <row r="860" spans="1:4" ht="30">
      <c r="A860" t="s">
        <v>3336</v>
      </c>
      <c r="B860" s="1" t="s">
        <v>3337</v>
      </c>
      <c r="C860" t="s">
        <v>3338</v>
      </c>
      <c r="D860" t="s">
        <v>3339</v>
      </c>
    </row>
    <row r="861" spans="1:4" ht="30">
      <c r="A861" t="s">
        <v>3340</v>
      </c>
      <c r="B861" s="1" t="s">
        <v>3341</v>
      </c>
      <c r="C861" t="s">
        <v>3342</v>
      </c>
      <c r="D861" t="s">
        <v>3343</v>
      </c>
    </row>
    <row r="862" spans="1:4" ht="30">
      <c r="A862" t="s">
        <v>3344</v>
      </c>
      <c r="B862" s="1" t="s">
        <v>3345</v>
      </c>
      <c r="C862" t="s">
        <v>3346</v>
      </c>
      <c r="D862" t="s">
        <v>3347</v>
      </c>
    </row>
    <row r="863" spans="1:4" ht="30">
      <c r="A863" t="s">
        <v>3348</v>
      </c>
      <c r="B863" s="1" t="s">
        <v>3349</v>
      </c>
      <c r="C863">
        <f>1-125-184-7018</f>
        <v>-7326</v>
      </c>
      <c r="D863" t="s">
        <v>3350</v>
      </c>
    </row>
    <row r="864" spans="1:4" ht="30">
      <c r="A864" t="s">
        <v>3351</v>
      </c>
      <c r="B864" s="1" t="s">
        <v>3352</v>
      </c>
      <c r="C864" t="s">
        <v>3353</v>
      </c>
      <c r="D864" t="s">
        <v>3354</v>
      </c>
    </row>
    <row r="865" spans="1:4" ht="30">
      <c r="A865" t="s">
        <v>3355</v>
      </c>
      <c r="B865" s="1" t="s">
        <v>3356</v>
      </c>
      <c r="C865" t="s">
        <v>3357</v>
      </c>
      <c r="D865" t="s">
        <v>3358</v>
      </c>
    </row>
    <row r="866" spans="1:4" ht="30">
      <c r="A866" t="s">
        <v>3359</v>
      </c>
      <c r="B866" s="1" t="s">
        <v>3360</v>
      </c>
      <c r="C866" t="s">
        <v>3361</v>
      </c>
      <c r="D866" t="s">
        <v>3362</v>
      </c>
    </row>
    <row r="867" spans="1:4" ht="30">
      <c r="A867" t="s">
        <v>3363</v>
      </c>
      <c r="B867" s="1" t="s">
        <v>3364</v>
      </c>
      <c r="C867" t="s">
        <v>3365</v>
      </c>
      <c r="D867" t="s">
        <v>3366</v>
      </c>
    </row>
    <row r="868" spans="1:4" ht="30">
      <c r="A868" t="s">
        <v>3367</v>
      </c>
      <c r="B868" s="1" t="s">
        <v>3368</v>
      </c>
      <c r="C868" t="s">
        <v>3369</v>
      </c>
      <c r="D868" t="s">
        <v>3370</v>
      </c>
    </row>
    <row r="869" spans="1:4" ht="30">
      <c r="A869" t="s">
        <v>3371</v>
      </c>
      <c r="B869" s="1" t="s">
        <v>3372</v>
      </c>
      <c r="C869" t="s">
        <v>3373</v>
      </c>
      <c r="D869" t="s">
        <v>3374</v>
      </c>
    </row>
    <row r="870" spans="1:4" ht="30">
      <c r="A870" t="s">
        <v>3375</v>
      </c>
      <c r="B870" s="1" t="s">
        <v>3376</v>
      </c>
      <c r="C870" t="s">
        <v>3377</v>
      </c>
      <c r="D870" t="s">
        <v>3378</v>
      </c>
    </row>
    <row r="871" spans="1:4" ht="30">
      <c r="A871" t="s">
        <v>3379</v>
      </c>
      <c r="B871" s="1" t="s">
        <v>3380</v>
      </c>
      <c r="C871" t="s">
        <v>3381</v>
      </c>
      <c r="D871" t="s">
        <v>3382</v>
      </c>
    </row>
    <row r="872" spans="1:4" ht="30">
      <c r="A872" t="s">
        <v>888</v>
      </c>
      <c r="B872" s="1" t="s">
        <v>3383</v>
      </c>
      <c r="C872" t="s">
        <v>3384</v>
      </c>
      <c r="D872" t="s">
        <v>3385</v>
      </c>
    </row>
    <row r="873" spans="1:4" ht="30">
      <c r="A873" t="s">
        <v>3386</v>
      </c>
      <c r="B873" s="1" t="s">
        <v>3387</v>
      </c>
      <c r="C873" t="s">
        <v>3388</v>
      </c>
      <c r="D873" t="s">
        <v>3389</v>
      </c>
    </row>
    <row r="874" spans="1:4" ht="30">
      <c r="A874" t="s">
        <v>3390</v>
      </c>
      <c r="B874" s="1" t="s">
        <v>3391</v>
      </c>
      <c r="C874">
        <v>5028965369</v>
      </c>
      <c r="D874" t="s">
        <v>3392</v>
      </c>
    </row>
    <row r="875" spans="1:4" ht="30">
      <c r="A875" t="s">
        <v>3117</v>
      </c>
      <c r="B875" s="1" t="s">
        <v>3393</v>
      </c>
      <c r="C875" t="s">
        <v>3394</v>
      </c>
      <c r="D875" t="s">
        <v>3395</v>
      </c>
    </row>
    <row r="876" spans="1:4" ht="30">
      <c r="A876" t="s">
        <v>3396</v>
      </c>
      <c r="B876" s="1" t="s">
        <v>3397</v>
      </c>
      <c r="C876" t="s">
        <v>3398</v>
      </c>
      <c r="D876" t="s">
        <v>3399</v>
      </c>
    </row>
    <row r="877" spans="1:4" ht="30">
      <c r="A877" t="s">
        <v>3400</v>
      </c>
      <c r="B877" s="1" t="s">
        <v>3401</v>
      </c>
      <c r="C877" t="s">
        <v>3402</v>
      </c>
      <c r="D877" t="s">
        <v>3403</v>
      </c>
    </row>
    <row r="878" spans="1:4" ht="30">
      <c r="A878" t="s">
        <v>3404</v>
      </c>
      <c r="B878" s="1" t="s">
        <v>3405</v>
      </c>
      <c r="C878" t="s">
        <v>3406</v>
      </c>
      <c r="D878" t="s">
        <v>3407</v>
      </c>
    </row>
    <row r="879" spans="1:4" ht="30">
      <c r="A879" t="s">
        <v>3408</v>
      </c>
      <c r="B879" s="1" t="s">
        <v>3409</v>
      </c>
      <c r="C879" t="s">
        <v>3410</v>
      </c>
      <c r="D879" t="s">
        <v>3411</v>
      </c>
    </row>
    <row r="880" spans="1:4" ht="30">
      <c r="A880" t="s">
        <v>3412</v>
      </c>
      <c r="B880" s="1" t="s">
        <v>3413</v>
      </c>
      <c r="C880" t="s">
        <v>3414</v>
      </c>
      <c r="D880" t="s">
        <v>3415</v>
      </c>
    </row>
    <row r="881" spans="1:4" ht="30">
      <c r="A881" t="s">
        <v>3416</v>
      </c>
      <c r="B881" s="1" t="s">
        <v>3417</v>
      </c>
      <c r="C881" t="s">
        <v>3418</v>
      </c>
      <c r="D881" t="s">
        <v>3419</v>
      </c>
    </row>
    <row r="882" spans="1:4" ht="30">
      <c r="A882" t="s">
        <v>3420</v>
      </c>
      <c r="B882" s="1" t="s">
        <v>3421</v>
      </c>
      <c r="C882">
        <v>1864689225</v>
      </c>
      <c r="D882" t="s">
        <v>3422</v>
      </c>
    </row>
    <row r="883" spans="1:4" ht="30">
      <c r="A883" t="s">
        <v>3423</v>
      </c>
      <c r="B883" s="1" t="s">
        <v>3424</v>
      </c>
      <c r="C883" t="s">
        <v>3425</v>
      </c>
      <c r="D883" t="s">
        <v>3426</v>
      </c>
    </row>
    <row r="884" spans="1:4" ht="30">
      <c r="A884" t="s">
        <v>3427</v>
      </c>
      <c r="B884" s="1" t="s">
        <v>3428</v>
      </c>
      <c r="C884">
        <f>1-746-515-6999</f>
        <v>-8259</v>
      </c>
      <c r="D884" t="s">
        <v>3429</v>
      </c>
    </row>
    <row r="885" spans="1:4" ht="30">
      <c r="A885" t="s">
        <v>3430</v>
      </c>
      <c r="B885" s="1" t="s">
        <v>3431</v>
      </c>
      <c r="C885" t="s">
        <v>3432</v>
      </c>
      <c r="D885" t="s">
        <v>3433</v>
      </c>
    </row>
    <row r="886" spans="1:4" ht="30">
      <c r="A886" t="s">
        <v>3434</v>
      </c>
      <c r="B886" s="1" t="s">
        <v>3435</v>
      </c>
      <c r="C886" t="s">
        <v>3436</v>
      </c>
      <c r="D886" t="s">
        <v>3437</v>
      </c>
    </row>
    <row r="887" spans="1:4" ht="30">
      <c r="A887" t="s">
        <v>3438</v>
      </c>
      <c r="B887" s="1" t="s">
        <v>3439</v>
      </c>
      <c r="C887" t="s">
        <v>3440</v>
      </c>
      <c r="D887" t="s">
        <v>3441</v>
      </c>
    </row>
    <row r="888" spans="1:4" ht="30">
      <c r="A888" t="s">
        <v>3442</v>
      </c>
      <c r="B888" s="1" t="s">
        <v>3443</v>
      </c>
      <c r="C888" t="s">
        <v>3444</v>
      </c>
      <c r="D888" t="s">
        <v>3445</v>
      </c>
    </row>
    <row r="889" spans="1:4" ht="30">
      <c r="A889" t="s">
        <v>3446</v>
      </c>
      <c r="B889" s="1" t="s">
        <v>3447</v>
      </c>
      <c r="C889" t="s">
        <v>3448</v>
      </c>
      <c r="D889" t="s">
        <v>3449</v>
      </c>
    </row>
    <row r="890" spans="1:4" ht="30">
      <c r="A890" t="s">
        <v>3450</v>
      </c>
      <c r="B890" s="1" t="s">
        <v>3451</v>
      </c>
      <c r="C890" t="s">
        <v>3452</v>
      </c>
      <c r="D890" t="s">
        <v>3453</v>
      </c>
    </row>
    <row r="891" spans="1:4" ht="30">
      <c r="A891" t="s">
        <v>3454</v>
      </c>
      <c r="B891" s="1" t="s">
        <v>3455</v>
      </c>
      <c r="C891" t="s">
        <v>3456</v>
      </c>
      <c r="D891" t="s">
        <v>3457</v>
      </c>
    </row>
    <row r="892" spans="1:4" ht="30">
      <c r="A892" t="s">
        <v>3458</v>
      </c>
      <c r="B892" s="1" t="s">
        <v>3459</v>
      </c>
      <c r="C892" t="s">
        <v>3460</v>
      </c>
      <c r="D892" t="s">
        <v>3461</v>
      </c>
    </row>
    <row r="893" spans="1:4" ht="30">
      <c r="A893" t="s">
        <v>3462</v>
      </c>
      <c r="B893" s="1" t="s">
        <v>3463</v>
      </c>
      <c r="C893" t="s">
        <v>3464</v>
      </c>
      <c r="D893" t="s">
        <v>3465</v>
      </c>
    </row>
    <row r="894" spans="1:4" ht="30">
      <c r="A894" t="s">
        <v>3466</v>
      </c>
      <c r="B894" s="1" t="s">
        <v>3467</v>
      </c>
      <c r="C894" t="s">
        <v>3468</v>
      </c>
      <c r="D894" t="s">
        <v>3469</v>
      </c>
    </row>
    <row r="895" spans="1:4" ht="30">
      <c r="A895" t="s">
        <v>3470</v>
      </c>
      <c r="B895" s="1" t="s">
        <v>3471</v>
      </c>
      <c r="C895" t="s">
        <v>3472</v>
      </c>
      <c r="D895" t="s">
        <v>3473</v>
      </c>
    </row>
    <row r="896" spans="1:4" ht="30">
      <c r="A896" t="s">
        <v>3474</v>
      </c>
      <c r="B896" s="1" t="s">
        <v>3475</v>
      </c>
      <c r="C896" t="s">
        <v>3476</v>
      </c>
      <c r="D896" t="s">
        <v>3477</v>
      </c>
    </row>
    <row r="897" spans="1:4" ht="30">
      <c r="A897" t="s">
        <v>3478</v>
      </c>
      <c r="B897" s="1" t="s">
        <v>3479</v>
      </c>
      <c r="C897">
        <v>9807061826</v>
      </c>
      <c r="D897" t="s">
        <v>3480</v>
      </c>
    </row>
    <row r="898" spans="1:4" ht="30">
      <c r="A898" t="s">
        <v>3481</v>
      </c>
      <c r="B898" s="1" t="s">
        <v>3482</v>
      </c>
      <c r="C898" t="s">
        <v>3483</v>
      </c>
      <c r="D898" t="s">
        <v>3484</v>
      </c>
    </row>
    <row r="899" spans="1:4" ht="30">
      <c r="A899" t="s">
        <v>3485</v>
      </c>
      <c r="B899" s="1" t="s">
        <v>3486</v>
      </c>
      <c r="C899" t="s">
        <v>3487</v>
      </c>
      <c r="D899" t="s">
        <v>3488</v>
      </c>
    </row>
    <row r="900" spans="1:4" ht="30">
      <c r="A900" t="s">
        <v>3489</v>
      </c>
      <c r="B900" s="1" t="s">
        <v>3490</v>
      </c>
      <c r="C900" t="s">
        <v>3491</v>
      </c>
      <c r="D900" t="s">
        <v>3492</v>
      </c>
    </row>
    <row r="901" spans="1:4" ht="30">
      <c r="A901" t="s">
        <v>3493</v>
      </c>
      <c r="B901" s="1" t="s">
        <v>3494</v>
      </c>
      <c r="C901" t="s">
        <v>3495</v>
      </c>
      <c r="D901" t="s">
        <v>3496</v>
      </c>
    </row>
    <row r="902" spans="1:4" ht="30">
      <c r="A902" t="s">
        <v>3497</v>
      </c>
      <c r="B902" s="1" t="s">
        <v>3498</v>
      </c>
      <c r="C902" t="s">
        <v>3499</v>
      </c>
      <c r="D902" t="s">
        <v>3500</v>
      </c>
    </row>
    <row r="903" spans="1:4" ht="30">
      <c r="A903" t="s">
        <v>3501</v>
      </c>
      <c r="B903" s="1" t="s">
        <v>3502</v>
      </c>
      <c r="C903" t="s">
        <v>3503</v>
      </c>
      <c r="D903" t="s">
        <v>3504</v>
      </c>
    </row>
    <row r="904" spans="1:4" ht="30">
      <c r="A904" t="s">
        <v>3505</v>
      </c>
      <c r="B904" s="1" t="s">
        <v>3506</v>
      </c>
      <c r="C904" t="s">
        <v>3507</v>
      </c>
      <c r="D904" t="s">
        <v>3508</v>
      </c>
    </row>
    <row r="905" spans="1:4" ht="30">
      <c r="A905" t="s">
        <v>3509</v>
      </c>
      <c r="B905" s="1" t="s">
        <v>3510</v>
      </c>
      <c r="C905" t="s">
        <v>3511</v>
      </c>
      <c r="D905" t="s">
        <v>3512</v>
      </c>
    </row>
    <row r="906" spans="1:4" ht="30">
      <c r="A906" t="s">
        <v>3513</v>
      </c>
      <c r="B906" s="1" t="s">
        <v>3514</v>
      </c>
      <c r="C906" t="s">
        <v>3515</v>
      </c>
      <c r="D906" t="s">
        <v>3516</v>
      </c>
    </row>
    <row r="907" spans="1:4" ht="30">
      <c r="A907" t="s">
        <v>3517</v>
      </c>
      <c r="B907" s="1" t="s">
        <v>3518</v>
      </c>
      <c r="C907" t="s">
        <v>3519</v>
      </c>
      <c r="D907" t="s">
        <v>3520</v>
      </c>
    </row>
    <row r="908" spans="1:4" ht="30">
      <c r="A908" t="s">
        <v>3521</v>
      </c>
      <c r="B908" s="1" t="s">
        <v>3522</v>
      </c>
      <c r="C908" t="s">
        <v>3523</v>
      </c>
      <c r="D908" t="s">
        <v>3524</v>
      </c>
    </row>
    <row r="909" spans="1:4" ht="30">
      <c r="A909" t="s">
        <v>3525</v>
      </c>
      <c r="B909" s="1" t="s">
        <v>3526</v>
      </c>
      <c r="C909" t="s">
        <v>3527</v>
      </c>
      <c r="D909" t="s">
        <v>3528</v>
      </c>
    </row>
    <row r="910" spans="1:4" ht="30">
      <c r="A910" t="s">
        <v>3529</v>
      </c>
      <c r="B910" s="1" t="s">
        <v>3530</v>
      </c>
      <c r="C910">
        <v>8050064676</v>
      </c>
      <c r="D910" t="s">
        <v>3531</v>
      </c>
    </row>
    <row r="911" spans="1:4" ht="30">
      <c r="A911" t="s">
        <v>3532</v>
      </c>
      <c r="B911" s="1" t="s">
        <v>3533</v>
      </c>
      <c r="C911" t="s">
        <v>3534</v>
      </c>
      <c r="D911" t="s">
        <v>3535</v>
      </c>
    </row>
    <row r="912" spans="1:4" ht="30">
      <c r="A912" t="s">
        <v>3536</v>
      </c>
      <c r="B912" s="1" t="s">
        <v>3537</v>
      </c>
      <c r="C912">
        <f>1-506-701-8651</f>
        <v>-9857</v>
      </c>
      <c r="D912" t="s">
        <v>3538</v>
      </c>
    </row>
    <row r="913" spans="1:4" ht="30">
      <c r="A913" t="s">
        <v>3539</v>
      </c>
      <c r="B913" s="1" t="s">
        <v>3540</v>
      </c>
      <c r="C913" t="s">
        <v>3541</v>
      </c>
      <c r="D913" t="s">
        <v>3542</v>
      </c>
    </row>
    <row r="914" spans="1:4" ht="30">
      <c r="A914" t="s">
        <v>3543</v>
      </c>
      <c r="B914" s="1" t="s">
        <v>3544</v>
      </c>
      <c r="C914" t="s">
        <v>3545</v>
      </c>
      <c r="D914" t="s">
        <v>3546</v>
      </c>
    </row>
    <row r="915" spans="1:4" ht="30">
      <c r="A915" t="s">
        <v>3547</v>
      </c>
      <c r="B915" s="1" t="s">
        <v>3548</v>
      </c>
      <c r="C915" t="s">
        <v>3549</v>
      </c>
      <c r="D915" t="s">
        <v>3550</v>
      </c>
    </row>
    <row r="916" spans="1:4" ht="30">
      <c r="A916" t="s">
        <v>3551</v>
      </c>
      <c r="B916" s="1" t="s">
        <v>3552</v>
      </c>
      <c r="C916">
        <v>9333145308</v>
      </c>
      <c r="D916" t="s">
        <v>3553</v>
      </c>
    </row>
    <row r="917" spans="1:4" ht="30">
      <c r="A917" t="s">
        <v>3554</v>
      </c>
      <c r="B917" s="1" t="s">
        <v>3555</v>
      </c>
      <c r="C917" t="s">
        <v>3556</v>
      </c>
      <c r="D917" t="s">
        <v>3557</v>
      </c>
    </row>
    <row r="918" spans="1:4" ht="30">
      <c r="A918" t="s">
        <v>3558</v>
      </c>
      <c r="B918" s="1" t="s">
        <v>3559</v>
      </c>
      <c r="C918">
        <v>5067505339</v>
      </c>
      <c r="D918" t="s">
        <v>3560</v>
      </c>
    </row>
    <row r="919" spans="1:4" ht="30">
      <c r="A919" t="s">
        <v>3561</v>
      </c>
      <c r="B919" s="1" t="s">
        <v>3562</v>
      </c>
      <c r="C919" t="s">
        <v>3563</v>
      </c>
      <c r="D919" t="s">
        <v>3564</v>
      </c>
    </row>
    <row r="920" spans="1:4" ht="30">
      <c r="A920" t="s">
        <v>3565</v>
      </c>
      <c r="B920" s="1" t="s">
        <v>3566</v>
      </c>
      <c r="C920" t="s">
        <v>3567</v>
      </c>
      <c r="D920" t="s">
        <v>3568</v>
      </c>
    </row>
    <row r="921" spans="1:4" ht="30">
      <c r="A921" t="s">
        <v>3569</v>
      </c>
      <c r="B921" s="1" t="s">
        <v>3570</v>
      </c>
      <c r="C921" t="s">
        <v>3571</v>
      </c>
      <c r="D921" t="s">
        <v>3572</v>
      </c>
    </row>
    <row r="922" spans="1:4" ht="30">
      <c r="A922" t="s">
        <v>3573</v>
      </c>
      <c r="B922" s="1" t="s">
        <v>3574</v>
      </c>
      <c r="C922" t="s">
        <v>3575</v>
      </c>
      <c r="D922" t="s">
        <v>3576</v>
      </c>
    </row>
    <row r="923" spans="1:4" ht="30">
      <c r="A923" t="s">
        <v>3577</v>
      </c>
      <c r="B923" s="1" t="s">
        <v>3578</v>
      </c>
      <c r="C923" t="s">
        <v>3579</v>
      </c>
      <c r="D923" t="s">
        <v>3580</v>
      </c>
    </row>
    <row r="924" spans="1:4" ht="30">
      <c r="A924" t="s">
        <v>3581</v>
      </c>
      <c r="B924" s="1" t="s">
        <v>3582</v>
      </c>
      <c r="C924" t="s">
        <v>3583</v>
      </c>
      <c r="D924" t="s">
        <v>2284</v>
      </c>
    </row>
    <row r="925" spans="1:4" ht="30">
      <c r="A925" t="s">
        <v>3584</v>
      </c>
      <c r="B925" s="1" t="s">
        <v>3585</v>
      </c>
      <c r="C925" t="s">
        <v>3586</v>
      </c>
      <c r="D925" t="s">
        <v>3587</v>
      </c>
    </row>
    <row r="926" spans="1:4" ht="30">
      <c r="A926" t="s">
        <v>3588</v>
      </c>
      <c r="B926" s="1" t="s">
        <v>3589</v>
      </c>
      <c r="C926" t="s">
        <v>3590</v>
      </c>
      <c r="D926" t="s">
        <v>3591</v>
      </c>
    </row>
    <row r="927" spans="1:4" ht="30">
      <c r="A927" t="s">
        <v>3592</v>
      </c>
      <c r="B927" s="1" t="s">
        <v>3593</v>
      </c>
      <c r="C927" t="s">
        <v>3594</v>
      </c>
      <c r="D927" t="s">
        <v>3595</v>
      </c>
    </row>
    <row r="928" spans="1:4" ht="30">
      <c r="A928" t="s">
        <v>3596</v>
      </c>
      <c r="B928" s="1" t="s">
        <v>3597</v>
      </c>
      <c r="C928" t="s">
        <v>3598</v>
      </c>
      <c r="D928" t="s">
        <v>3599</v>
      </c>
    </row>
    <row r="929" spans="1:4" ht="30">
      <c r="A929" t="s">
        <v>3600</v>
      </c>
      <c r="B929" s="1" t="s">
        <v>3601</v>
      </c>
      <c r="C929" t="s">
        <v>3602</v>
      </c>
      <c r="D929" t="s">
        <v>3603</v>
      </c>
    </row>
    <row r="930" spans="1:4" ht="30">
      <c r="A930" t="s">
        <v>3604</v>
      </c>
      <c r="B930" s="1" t="s">
        <v>3605</v>
      </c>
      <c r="C930" t="s">
        <v>3606</v>
      </c>
      <c r="D930" t="s">
        <v>3607</v>
      </c>
    </row>
    <row r="931" spans="1:4" ht="30">
      <c r="A931" t="s">
        <v>3608</v>
      </c>
      <c r="B931" s="1" t="s">
        <v>3609</v>
      </c>
      <c r="C931" t="s">
        <v>3610</v>
      </c>
      <c r="D931" t="s">
        <v>3611</v>
      </c>
    </row>
    <row r="932" spans="1:4" ht="30">
      <c r="A932" t="s">
        <v>3612</v>
      </c>
      <c r="B932" s="1" t="s">
        <v>3613</v>
      </c>
      <c r="C932" t="s">
        <v>3614</v>
      </c>
      <c r="D932" t="s">
        <v>3615</v>
      </c>
    </row>
    <row r="933" spans="1:4" ht="30">
      <c r="A933" t="s">
        <v>3616</v>
      </c>
      <c r="B933" s="1" t="s">
        <v>3617</v>
      </c>
      <c r="C933" t="s">
        <v>3618</v>
      </c>
      <c r="D933" t="s">
        <v>3619</v>
      </c>
    </row>
    <row r="934" spans="1:4" ht="30">
      <c r="A934" t="s">
        <v>3620</v>
      </c>
      <c r="B934" s="1" t="s">
        <v>3621</v>
      </c>
      <c r="C934" t="s">
        <v>3622</v>
      </c>
      <c r="D934" t="s">
        <v>3623</v>
      </c>
    </row>
    <row r="935" spans="1:4" ht="30">
      <c r="A935" t="s">
        <v>3624</v>
      </c>
      <c r="B935" s="1" t="s">
        <v>3625</v>
      </c>
      <c r="C935" t="s">
        <v>3626</v>
      </c>
      <c r="D935" t="s">
        <v>3627</v>
      </c>
    </row>
    <row r="936" spans="1:4" ht="30">
      <c r="A936" t="s">
        <v>3628</v>
      </c>
      <c r="B936" s="1" t="s">
        <v>3629</v>
      </c>
      <c r="C936" t="s">
        <v>3630</v>
      </c>
      <c r="D936" t="s">
        <v>3631</v>
      </c>
    </row>
    <row r="937" spans="1:4" ht="30">
      <c r="A937" t="s">
        <v>1834</v>
      </c>
      <c r="B937" s="1" t="s">
        <v>3632</v>
      </c>
      <c r="C937" t="s">
        <v>3633</v>
      </c>
      <c r="D937" t="s">
        <v>3634</v>
      </c>
    </row>
    <row r="938" spans="1:4" ht="30">
      <c r="A938" t="s">
        <v>3635</v>
      </c>
      <c r="B938" s="1" t="s">
        <v>3636</v>
      </c>
      <c r="C938" t="s">
        <v>3637</v>
      </c>
      <c r="D938" t="s">
        <v>3638</v>
      </c>
    </row>
    <row r="939" spans="1:4" ht="30">
      <c r="A939" t="s">
        <v>3639</v>
      </c>
      <c r="B939" s="1" t="s">
        <v>3640</v>
      </c>
      <c r="C939" t="s">
        <v>3641</v>
      </c>
      <c r="D939" t="s">
        <v>3642</v>
      </c>
    </row>
    <row r="940" spans="1:4" ht="30">
      <c r="A940" t="s">
        <v>3643</v>
      </c>
      <c r="B940" s="1" t="s">
        <v>3644</v>
      </c>
      <c r="C940">
        <v>6223214805</v>
      </c>
      <c r="D940" t="s">
        <v>3645</v>
      </c>
    </row>
    <row r="941" spans="1:4" ht="30">
      <c r="A941" t="s">
        <v>3646</v>
      </c>
      <c r="B941" s="1" t="s">
        <v>3647</v>
      </c>
      <c r="C941" t="s">
        <v>3648</v>
      </c>
      <c r="D941" t="s">
        <v>3649</v>
      </c>
    </row>
    <row r="942" spans="1:4" ht="30">
      <c r="A942" t="s">
        <v>3650</v>
      </c>
      <c r="B942" s="1" t="s">
        <v>3651</v>
      </c>
      <c r="C942" t="s">
        <v>3652</v>
      </c>
      <c r="D942" t="s">
        <v>3653</v>
      </c>
    </row>
    <row r="943" spans="1:4" ht="30">
      <c r="A943" t="s">
        <v>3654</v>
      </c>
      <c r="B943" s="1" t="s">
        <v>3655</v>
      </c>
      <c r="C943" t="s">
        <v>3656</v>
      </c>
      <c r="D943" t="s">
        <v>3657</v>
      </c>
    </row>
    <row r="944" spans="1:4" ht="30">
      <c r="A944" t="s">
        <v>3658</v>
      </c>
      <c r="B944" s="1" t="s">
        <v>3659</v>
      </c>
      <c r="C944" t="s">
        <v>3660</v>
      </c>
      <c r="D944" t="s">
        <v>3661</v>
      </c>
    </row>
    <row r="945" spans="1:4" ht="30">
      <c r="A945" t="s">
        <v>3662</v>
      </c>
      <c r="B945" s="1" t="s">
        <v>3663</v>
      </c>
      <c r="C945" t="s">
        <v>3664</v>
      </c>
      <c r="D945" t="s">
        <v>3665</v>
      </c>
    </row>
    <row r="946" spans="1:4" ht="30">
      <c r="A946" t="s">
        <v>3666</v>
      </c>
      <c r="B946" s="1" t="s">
        <v>3667</v>
      </c>
      <c r="C946">
        <v>4463423605</v>
      </c>
      <c r="D946" t="s">
        <v>3668</v>
      </c>
    </row>
    <row r="947" spans="1:4" ht="30">
      <c r="A947" t="s">
        <v>3669</v>
      </c>
      <c r="B947" s="1" t="s">
        <v>3670</v>
      </c>
      <c r="C947" t="s">
        <v>3671</v>
      </c>
      <c r="D947" t="s">
        <v>3672</v>
      </c>
    </row>
    <row r="948" spans="1:4" ht="30">
      <c r="A948" t="s">
        <v>3673</v>
      </c>
      <c r="B948" s="1" t="s">
        <v>3674</v>
      </c>
      <c r="C948" t="s">
        <v>3675</v>
      </c>
      <c r="D948" t="s">
        <v>3676</v>
      </c>
    </row>
    <row r="949" spans="1:4" ht="30">
      <c r="A949" t="s">
        <v>3677</v>
      </c>
      <c r="B949" s="1" t="s">
        <v>3678</v>
      </c>
      <c r="C949" t="s">
        <v>3679</v>
      </c>
      <c r="D949" t="s">
        <v>3680</v>
      </c>
    </row>
    <row r="950" spans="1:4" ht="30">
      <c r="A950" t="s">
        <v>3681</v>
      </c>
      <c r="B950" s="1" t="s">
        <v>3682</v>
      </c>
      <c r="C950" t="s">
        <v>3683</v>
      </c>
      <c r="D950" t="s">
        <v>3684</v>
      </c>
    </row>
    <row r="951" spans="1:4" ht="30">
      <c r="A951" t="s">
        <v>3685</v>
      </c>
      <c r="B951" s="1" t="s">
        <v>3686</v>
      </c>
      <c r="C951" t="s">
        <v>3687</v>
      </c>
      <c r="D951" t="s">
        <v>3688</v>
      </c>
    </row>
    <row r="952" spans="1:4" ht="30">
      <c r="A952" t="s">
        <v>3689</v>
      </c>
      <c r="B952" s="1" t="s">
        <v>3690</v>
      </c>
      <c r="C952" t="s">
        <v>3691</v>
      </c>
      <c r="D952" t="s">
        <v>3692</v>
      </c>
    </row>
    <row r="953" spans="1:4" ht="30">
      <c r="A953" t="s">
        <v>3693</v>
      </c>
      <c r="B953" s="1" t="s">
        <v>3694</v>
      </c>
      <c r="C953" t="s">
        <v>3695</v>
      </c>
      <c r="D953" t="s">
        <v>3696</v>
      </c>
    </row>
    <row r="954" spans="1:4" ht="30">
      <c r="A954" t="s">
        <v>3697</v>
      </c>
      <c r="B954" s="1" t="s">
        <v>3698</v>
      </c>
      <c r="C954" t="s">
        <v>3699</v>
      </c>
      <c r="D954" t="s">
        <v>3700</v>
      </c>
    </row>
    <row r="955" spans="1:4" ht="30">
      <c r="A955" t="s">
        <v>3701</v>
      </c>
      <c r="B955" s="1" t="s">
        <v>3702</v>
      </c>
      <c r="C955" t="s">
        <v>3703</v>
      </c>
      <c r="D955" t="s">
        <v>3704</v>
      </c>
    </row>
    <row r="956" spans="1:4" ht="30">
      <c r="A956" t="s">
        <v>3705</v>
      </c>
      <c r="B956" s="1" t="s">
        <v>3706</v>
      </c>
      <c r="C956">
        <v>839664478</v>
      </c>
      <c r="D956" t="s">
        <v>3707</v>
      </c>
    </row>
    <row r="957" spans="1:4" ht="30">
      <c r="A957" t="s">
        <v>3708</v>
      </c>
      <c r="B957" s="1" t="s">
        <v>3709</v>
      </c>
      <c r="C957" t="s">
        <v>3710</v>
      </c>
      <c r="D957" t="s">
        <v>3711</v>
      </c>
    </row>
    <row r="958" spans="1:4" ht="30">
      <c r="A958" t="s">
        <v>3712</v>
      </c>
      <c r="B958" s="1" t="s">
        <v>3713</v>
      </c>
      <c r="C958" t="s">
        <v>3714</v>
      </c>
      <c r="D958" t="s">
        <v>3715</v>
      </c>
    </row>
    <row r="959" spans="1:4" ht="30">
      <c r="A959" t="s">
        <v>3716</v>
      </c>
      <c r="B959" s="1" t="s">
        <v>3717</v>
      </c>
      <c r="C959" t="s">
        <v>3718</v>
      </c>
      <c r="D959" t="s">
        <v>3719</v>
      </c>
    </row>
    <row r="960" spans="1:4" ht="30">
      <c r="A960" t="s">
        <v>3720</v>
      </c>
      <c r="B960" s="1" t="s">
        <v>3721</v>
      </c>
      <c r="C960" t="s">
        <v>3722</v>
      </c>
      <c r="D960" t="s">
        <v>3723</v>
      </c>
    </row>
    <row r="961" spans="1:4" ht="30">
      <c r="A961" t="s">
        <v>3724</v>
      </c>
      <c r="B961" s="1" t="s">
        <v>3725</v>
      </c>
      <c r="C961" t="s">
        <v>3726</v>
      </c>
      <c r="D961" t="s">
        <v>3727</v>
      </c>
    </row>
    <row r="962" spans="1:4" ht="30">
      <c r="A962" t="s">
        <v>3728</v>
      </c>
      <c r="B962" s="1" t="s">
        <v>3729</v>
      </c>
      <c r="C962" t="s">
        <v>3730</v>
      </c>
      <c r="D962" t="s">
        <v>1996</v>
      </c>
    </row>
    <row r="963" spans="1:4" ht="30">
      <c r="A963" t="s">
        <v>3731</v>
      </c>
      <c r="B963" s="1" t="s">
        <v>3732</v>
      </c>
      <c r="C963" t="s">
        <v>3733</v>
      </c>
      <c r="D963" t="s">
        <v>3734</v>
      </c>
    </row>
    <row r="964" spans="1:4" ht="30">
      <c r="A964" t="s">
        <v>3735</v>
      </c>
      <c r="B964" s="1" t="s">
        <v>3736</v>
      </c>
      <c r="C964" t="s">
        <v>3737</v>
      </c>
      <c r="D964" t="s">
        <v>3738</v>
      </c>
    </row>
    <row r="965" spans="1:4" ht="30">
      <c r="A965" t="s">
        <v>3739</v>
      </c>
      <c r="B965" s="1" t="s">
        <v>3740</v>
      </c>
      <c r="C965" t="s">
        <v>3741</v>
      </c>
      <c r="D965" t="s">
        <v>3742</v>
      </c>
    </row>
    <row r="966" spans="1:4" ht="30">
      <c r="A966" t="s">
        <v>3743</v>
      </c>
      <c r="B966" s="1" t="s">
        <v>3744</v>
      </c>
      <c r="C966" t="s">
        <v>3745</v>
      </c>
      <c r="D966" t="s">
        <v>3746</v>
      </c>
    </row>
    <row r="967" spans="1:4" ht="30">
      <c r="A967" t="s">
        <v>3747</v>
      </c>
      <c r="B967" s="1" t="s">
        <v>3748</v>
      </c>
      <c r="C967" t="s">
        <v>3749</v>
      </c>
      <c r="D967" t="s">
        <v>3750</v>
      </c>
    </row>
    <row r="968" spans="1:4" ht="30">
      <c r="A968" t="s">
        <v>3751</v>
      </c>
      <c r="B968" s="1" t="s">
        <v>3752</v>
      </c>
      <c r="C968" t="s">
        <v>3753</v>
      </c>
      <c r="D968" t="s">
        <v>3754</v>
      </c>
    </row>
    <row r="969" spans="1:4" ht="30">
      <c r="A969" t="s">
        <v>3755</v>
      </c>
      <c r="B969" s="1" t="s">
        <v>3756</v>
      </c>
      <c r="C969" t="s">
        <v>3757</v>
      </c>
      <c r="D969" t="s">
        <v>3758</v>
      </c>
    </row>
    <row r="970" spans="1:4" ht="30">
      <c r="A970" t="s">
        <v>3759</v>
      </c>
      <c r="B970" s="1" t="s">
        <v>3760</v>
      </c>
      <c r="C970" t="s">
        <v>3761</v>
      </c>
      <c r="D970" t="s">
        <v>3762</v>
      </c>
    </row>
    <row r="971" spans="1:4" ht="30">
      <c r="A971" t="s">
        <v>3763</v>
      </c>
      <c r="B971" s="1" t="s">
        <v>3764</v>
      </c>
      <c r="C971" t="s">
        <v>3765</v>
      </c>
      <c r="D971" t="s">
        <v>3766</v>
      </c>
    </row>
    <row r="972" spans="1:4" ht="30">
      <c r="A972" t="s">
        <v>3767</v>
      </c>
      <c r="B972" s="1" t="s">
        <v>3768</v>
      </c>
      <c r="C972" t="s">
        <v>3769</v>
      </c>
      <c r="D972" t="s">
        <v>3770</v>
      </c>
    </row>
    <row r="973" spans="1:4" ht="30">
      <c r="A973" t="s">
        <v>3771</v>
      </c>
      <c r="B973" s="1" t="s">
        <v>3772</v>
      </c>
      <c r="C973" t="s">
        <v>3773</v>
      </c>
      <c r="D973" t="s">
        <v>3774</v>
      </c>
    </row>
    <row r="974" spans="1:4" ht="30">
      <c r="A974" t="s">
        <v>3775</v>
      </c>
      <c r="B974" s="1" t="s">
        <v>3776</v>
      </c>
      <c r="C974" t="s">
        <v>3777</v>
      </c>
      <c r="D974" t="s">
        <v>3778</v>
      </c>
    </row>
    <row r="975" spans="1:4" ht="30">
      <c r="A975" t="s">
        <v>3779</v>
      </c>
      <c r="B975" s="1" t="s">
        <v>3780</v>
      </c>
      <c r="C975" t="s">
        <v>3781</v>
      </c>
      <c r="D975" t="s">
        <v>3782</v>
      </c>
    </row>
    <row r="976" spans="1:4" ht="30">
      <c r="A976" t="s">
        <v>3783</v>
      </c>
      <c r="B976" s="1" t="s">
        <v>3784</v>
      </c>
      <c r="C976" t="s">
        <v>3785</v>
      </c>
      <c r="D976" t="s">
        <v>3786</v>
      </c>
    </row>
    <row r="977" spans="1:4" ht="30">
      <c r="A977" t="s">
        <v>3787</v>
      </c>
      <c r="B977" s="1" t="s">
        <v>3788</v>
      </c>
      <c r="C977" t="s">
        <v>3789</v>
      </c>
      <c r="D977" t="s">
        <v>3790</v>
      </c>
    </row>
    <row r="978" spans="1:4" ht="30">
      <c r="A978" t="s">
        <v>3791</v>
      </c>
      <c r="B978" s="1" t="s">
        <v>3792</v>
      </c>
      <c r="C978" t="s">
        <v>3793</v>
      </c>
      <c r="D978" t="s">
        <v>3794</v>
      </c>
    </row>
    <row r="979" spans="1:4" ht="30">
      <c r="A979" t="s">
        <v>3795</v>
      </c>
      <c r="B979" s="1" t="s">
        <v>3796</v>
      </c>
      <c r="C979" t="s">
        <v>3797</v>
      </c>
      <c r="D979" t="s">
        <v>3798</v>
      </c>
    </row>
    <row r="980" spans="1:4" ht="30">
      <c r="A980" t="s">
        <v>3799</v>
      </c>
      <c r="B980" s="1" t="s">
        <v>3800</v>
      </c>
      <c r="C980" t="s">
        <v>3801</v>
      </c>
      <c r="D980" t="s">
        <v>3802</v>
      </c>
    </row>
    <row r="981" spans="1:4" ht="30">
      <c r="A981" t="s">
        <v>3803</v>
      </c>
      <c r="B981" s="1" t="s">
        <v>3804</v>
      </c>
      <c r="C981" t="s">
        <v>3805</v>
      </c>
      <c r="D981" t="s">
        <v>3806</v>
      </c>
    </row>
    <row r="982" spans="1:4" ht="30">
      <c r="A982" t="s">
        <v>3807</v>
      </c>
      <c r="B982" s="1" t="s">
        <v>3808</v>
      </c>
      <c r="C982">
        <v>6081491366</v>
      </c>
      <c r="D982" t="s">
        <v>3809</v>
      </c>
    </row>
    <row r="983" spans="1:4" ht="30">
      <c r="A983" t="s">
        <v>3810</v>
      </c>
      <c r="B983" s="1" t="s">
        <v>3811</v>
      </c>
      <c r="C983" t="s">
        <v>3812</v>
      </c>
      <c r="D983" t="s">
        <v>3813</v>
      </c>
    </row>
    <row r="984" spans="1:4" ht="30">
      <c r="A984" t="s">
        <v>3814</v>
      </c>
      <c r="B984" s="1" t="s">
        <v>3815</v>
      </c>
      <c r="C984" t="s">
        <v>3816</v>
      </c>
      <c r="D984" t="s">
        <v>3817</v>
      </c>
    </row>
    <row r="985" spans="1:4" ht="30">
      <c r="A985" t="s">
        <v>3818</v>
      </c>
      <c r="B985" s="1" t="s">
        <v>3819</v>
      </c>
      <c r="C985" t="s">
        <v>3820</v>
      </c>
      <c r="D985" t="s">
        <v>3821</v>
      </c>
    </row>
    <row r="986" spans="1:4" ht="30">
      <c r="A986" t="s">
        <v>3822</v>
      </c>
      <c r="B986" s="1" t="s">
        <v>3823</v>
      </c>
      <c r="C986" t="s">
        <v>3824</v>
      </c>
      <c r="D986" t="s">
        <v>3825</v>
      </c>
    </row>
    <row r="987" spans="1:4" ht="30">
      <c r="A987" t="s">
        <v>3826</v>
      </c>
      <c r="B987" s="1" t="s">
        <v>3827</v>
      </c>
      <c r="C987">
        <v>1571038949</v>
      </c>
      <c r="D987" t="s">
        <v>3828</v>
      </c>
    </row>
    <row r="988" spans="1:4" ht="30">
      <c r="A988" t="s">
        <v>3829</v>
      </c>
      <c r="B988" s="1" t="s">
        <v>3830</v>
      </c>
      <c r="C988" t="s">
        <v>3831</v>
      </c>
      <c r="D988" t="s">
        <v>3832</v>
      </c>
    </row>
    <row r="989" spans="1:4" ht="30">
      <c r="A989" t="s">
        <v>3833</v>
      </c>
      <c r="B989" s="1" t="s">
        <v>3834</v>
      </c>
      <c r="C989" t="s">
        <v>3835</v>
      </c>
      <c r="D989" t="s">
        <v>3836</v>
      </c>
    </row>
    <row r="990" spans="1:4" ht="30">
      <c r="A990" t="s">
        <v>3837</v>
      </c>
      <c r="B990" s="1" t="s">
        <v>3838</v>
      </c>
      <c r="C990" t="s">
        <v>3839</v>
      </c>
      <c r="D990" t="s">
        <v>3840</v>
      </c>
    </row>
    <row r="991" spans="1:4" ht="30">
      <c r="A991" t="s">
        <v>3841</v>
      </c>
      <c r="B991" s="1" t="s">
        <v>3842</v>
      </c>
      <c r="C991" t="s">
        <v>3843</v>
      </c>
      <c r="D991" t="s">
        <v>3844</v>
      </c>
    </row>
    <row r="992" spans="1:4" ht="30">
      <c r="A992" t="s">
        <v>3845</v>
      </c>
      <c r="B992" s="1" t="s">
        <v>3846</v>
      </c>
      <c r="C992" t="s">
        <v>3847</v>
      </c>
      <c r="D992" t="s">
        <v>3848</v>
      </c>
    </row>
    <row r="993" spans="1:4" ht="30">
      <c r="A993" t="s">
        <v>3849</v>
      </c>
      <c r="B993" s="1" t="s">
        <v>3850</v>
      </c>
      <c r="C993">
        <v>2387244889</v>
      </c>
      <c r="D993" t="s">
        <v>3851</v>
      </c>
    </row>
    <row r="994" spans="1:4" ht="30">
      <c r="A994" t="s">
        <v>3852</v>
      </c>
      <c r="B994" s="1" t="s">
        <v>3853</v>
      </c>
      <c r="C994" t="s">
        <v>3854</v>
      </c>
      <c r="D994" t="s">
        <v>3855</v>
      </c>
    </row>
    <row r="995" spans="1:4" ht="30">
      <c r="A995" t="s">
        <v>3856</v>
      </c>
      <c r="B995" s="1" t="s">
        <v>3857</v>
      </c>
      <c r="C995" t="s">
        <v>3858</v>
      </c>
      <c r="D995" t="s">
        <v>3859</v>
      </c>
    </row>
    <row r="996" spans="1:4" ht="30">
      <c r="A996" t="s">
        <v>3860</v>
      </c>
      <c r="B996" s="1" t="s">
        <v>3861</v>
      </c>
      <c r="C996" t="s">
        <v>3862</v>
      </c>
      <c r="D996" t="s">
        <v>3863</v>
      </c>
    </row>
    <row r="997" spans="1:4" ht="30">
      <c r="A997" t="s">
        <v>3864</v>
      </c>
      <c r="B997" s="1" t="s">
        <v>3865</v>
      </c>
      <c r="C997" t="s">
        <v>3866</v>
      </c>
      <c r="D997" t="s">
        <v>3867</v>
      </c>
    </row>
    <row r="998" spans="1:4" ht="30">
      <c r="A998" t="s">
        <v>3868</v>
      </c>
      <c r="B998" s="1" t="s">
        <v>3869</v>
      </c>
      <c r="C998" t="s">
        <v>3870</v>
      </c>
      <c r="D998" t="s">
        <v>3871</v>
      </c>
    </row>
    <row r="999" spans="1:4" ht="30">
      <c r="A999" t="s">
        <v>3872</v>
      </c>
      <c r="B999" s="1" t="s">
        <v>3873</v>
      </c>
      <c r="C999" t="s">
        <v>3874</v>
      </c>
      <c r="D999" t="s">
        <v>3875</v>
      </c>
    </row>
    <row r="1000" spans="1:4" ht="30">
      <c r="A1000" t="s">
        <v>3876</v>
      </c>
      <c r="B1000" s="1" t="s">
        <v>3877</v>
      </c>
      <c r="C1000" t="s">
        <v>3878</v>
      </c>
      <c r="D1000" t="s">
        <v>3879</v>
      </c>
    </row>
    <row r="1001" spans="1:4" ht="30">
      <c r="A1001" t="s">
        <v>3880</v>
      </c>
      <c r="B1001" s="1" t="s">
        <v>3881</v>
      </c>
      <c r="C1001" t="s">
        <v>3882</v>
      </c>
      <c r="D1001" t="s">
        <v>3883</v>
      </c>
    </row>
    <row r="1002" spans="1:4" ht="30">
      <c r="A1002" t="s">
        <v>3884</v>
      </c>
      <c r="B1002" s="1" t="s">
        <v>3885</v>
      </c>
      <c r="C1002" t="s">
        <v>3886</v>
      </c>
      <c r="D1002" t="s">
        <v>3887</v>
      </c>
    </row>
    <row r="1003" spans="1:4" ht="30">
      <c r="A1003" t="s">
        <v>3888</v>
      </c>
      <c r="B1003" s="1" t="s">
        <v>3889</v>
      </c>
      <c r="C1003" t="s">
        <v>3890</v>
      </c>
      <c r="D1003" t="s">
        <v>3891</v>
      </c>
    </row>
    <row r="1004" spans="1:4" ht="30">
      <c r="A1004" t="s">
        <v>3892</v>
      </c>
      <c r="B1004" s="1" t="s">
        <v>3893</v>
      </c>
      <c r="C1004" t="s">
        <v>3894</v>
      </c>
      <c r="D1004" t="s">
        <v>3895</v>
      </c>
    </row>
    <row r="1005" spans="1:4" ht="30">
      <c r="A1005" t="s">
        <v>3896</v>
      </c>
      <c r="B1005" s="1" t="s">
        <v>3897</v>
      </c>
      <c r="C1005">
        <f>1-335-477-3284</f>
        <v>-4095</v>
      </c>
      <c r="D1005" t="s">
        <v>3898</v>
      </c>
    </row>
    <row r="1006" spans="1:4" ht="30">
      <c r="A1006" t="s">
        <v>3899</v>
      </c>
      <c r="B1006" s="1" t="s">
        <v>3900</v>
      </c>
      <c r="C1006" t="s">
        <v>3901</v>
      </c>
      <c r="D1006" t="s">
        <v>3902</v>
      </c>
    </row>
    <row r="1007" spans="1:4" ht="30">
      <c r="A1007" t="s">
        <v>3903</v>
      </c>
      <c r="B1007" s="1" t="s">
        <v>3904</v>
      </c>
      <c r="C1007" t="s">
        <v>3905</v>
      </c>
      <c r="D1007" t="s">
        <v>3906</v>
      </c>
    </row>
    <row r="1008" spans="1:4" ht="30">
      <c r="A1008" t="s">
        <v>3907</v>
      </c>
      <c r="B1008" s="1" t="s">
        <v>3908</v>
      </c>
      <c r="C1008" t="s">
        <v>3909</v>
      </c>
      <c r="D1008" t="s">
        <v>3910</v>
      </c>
    </row>
    <row r="1009" spans="1:4" ht="30">
      <c r="A1009" t="s">
        <v>3911</v>
      </c>
      <c r="B1009" s="1" t="s">
        <v>3912</v>
      </c>
      <c r="C1009" t="s">
        <v>3913</v>
      </c>
      <c r="D1009" t="s">
        <v>3914</v>
      </c>
    </row>
    <row r="1010" spans="1:4" ht="30">
      <c r="A1010" t="s">
        <v>3915</v>
      </c>
      <c r="B1010" s="1" t="s">
        <v>3916</v>
      </c>
      <c r="C1010" t="s">
        <v>3917</v>
      </c>
      <c r="D1010" t="s">
        <v>3918</v>
      </c>
    </row>
    <row r="1011" spans="1:4" ht="30">
      <c r="A1011" t="s">
        <v>3919</v>
      </c>
      <c r="B1011" s="1" t="s">
        <v>3920</v>
      </c>
      <c r="C1011" t="s">
        <v>3921</v>
      </c>
      <c r="D1011" t="s">
        <v>3922</v>
      </c>
    </row>
    <row r="1012" spans="1:4" ht="30">
      <c r="A1012" t="s">
        <v>3923</v>
      </c>
      <c r="B1012" s="1" t="s">
        <v>3924</v>
      </c>
      <c r="C1012" t="s">
        <v>3925</v>
      </c>
      <c r="D1012" t="s">
        <v>3926</v>
      </c>
    </row>
    <row r="1013" spans="1:4" ht="30">
      <c r="A1013" t="s">
        <v>3927</v>
      </c>
      <c r="B1013" s="1" t="s">
        <v>3928</v>
      </c>
      <c r="C1013" t="s">
        <v>3929</v>
      </c>
      <c r="D1013" t="s">
        <v>3930</v>
      </c>
    </row>
    <row r="1014" spans="1:4" ht="30">
      <c r="A1014" t="s">
        <v>3931</v>
      </c>
      <c r="B1014" s="1" t="s">
        <v>3932</v>
      </c>
      <c r="C1014">
        <v>586078271</v>
      </c>
      <c r="D1014" t="s">
        <v>3933</v>
      </c>
    </row>
    <row r="1015" spans="1:4" ht="30">
      <c r="A1015" t="s">
        <v>3934</v>
      </c>
      <c r="B1015" s="1" t="s">
        <v>3935</v>
      </c>
      <c r="C1015" t="s">
        <v>3936</v>
      </c>
      <c r="D1015" t="s">
        <v>3937</v>
      </c>
    </row>
    <row r="1016" spans="1:4" ht="30">
      <c r="A1016" t="s">
        <v>3938</v>
      </c>
      <c r="B1016" s="1" t="s">
        <v>3939</v>
      </c>
      <c r="C1016" t="s">
        <v>3940</v>
      </c>
      <c r="D1016" t="s">
        <v>3941</v>
      </c>
    </row>
    <row r="1017" spans="1:4" ht="30">
      <c r="A1017" t="s">
        <v>3942</v>
      </c>
      <c r="B1017" s="1" t="s">
        <v>3943</v>
      </c>
      <c r="C1017" t="s">
        <v>3944</v>
      </c>
      <c r="D1017" t="s">
        <v>3945</v>
      </c>
    </row>
    <row r="1018" spans="1:4" ht="30">
      <c r="A1018" t="s">
        <v>3946</v>
      </c>
      <c r="B1018" s="1" t="s">
        <v>3947</v>
      </c>
      <c r="C1018">
        <v>7790485310</v>
      </c>
      <c r="D1018" t="s">
        <v>3948</v>
      </c>
    </row>
    <row r="1019" spans="1:4" ht="30">
      <c r="A1019" t="s">
        <v>3949</v>
      </c>
      <c r="B1019" s="1" t="s">
        <v>3950</v>
      </c>
      <c r="C1019" t="s">
        <v>3951</v>
      </c>
      <c r="D1019" t="s">
        <v>3952</v>
      </c>
    </row>
    <row r="1020" spans="1:4" ht="30">
      <c r="A1020" t="s">
        <v>3953</v>
      </c>
      <c r="B1020" s="1" t="s">
        <v>3954</v>
      </c>
      <c r="C1020" t="s">
        <v>3955</v>
      </c>
      <c r="D1020" t="s">
        <v>3956</v>
      </c>
    </row>
    <row r="1021" spans="1:4" ht="30">
      <c r="A1021" t="s">
        <v>3957</v>
      </c>
      <c r="B1021" s="1" t="s">
        <v>3958</v>
      </c>
      <c r="C1021" t="s">
        <v>3959</v>
      </c>
      <c r="D1021" t="s">
        <v>3960</v>
      </c>
    </row>
    <row r="1022" spans="1:4" ht="30">
      <c r="A1022" t="s">
        <v>3961</v>
      </c>
      <c r="B1022" s="1" t="s">
        <v>3962</v>
      </c>
      <c r="C1022" t="s">
        <v>3963</v>
      </c>
      <c r="D1022" t="s">
        <v>3964</v>
      </c>
    </row>
    <row r="1023" spans="1:4" ht="30">
      <c r="A1023" t="s">
        <v>3965</v>
      </c>
      <c r="B1023" s="1" t="s">
        <v>3966</v>
      </c>
      <c r="C1023" t="s">
        <v>3967</v>
      </c>
      <c r="D1023" t="s">
        <v>3968</v>
      </c>
    </row>
    <row r="1024" spans="1:4" ht="30">
      <c r="A1024" t="s">
        <v>3969</v>
      </c>
      <c r="B1024" s="1" t="s">
        <v>3970</v>
      </c>
      <c r="C1024" t="s">
        <v>3971</v>
      </c>
      <c r="D1024" t="s">
        <v>3972</v>
      </c>
    </row>
    <row r="1025" spans="1:4" ht="30">
      <c r="A1025" t="s">
        <v>3973</v>
      </c>
      <c r="B1025" s="1" t="s">
        <v>3974</v>
      </c>
      <c r="C1025" t="s">
        <v>3975</v>
      </c>
      <c r="D1025" t="s">
        <v>3976</v>
      </c>
    </row>
    <row r="1026" spans="1:4" ht="30">
      <c r="A1026" t="s">
        <v>3977</v>
      </c>
      <c r="B1026" s="1" t="s">
        <v>3978</v>
      </c>
      <c r="C1026" t="s">
        <v>3979</v>
      </c>
      <c r="D1026" t="s">
        <v>3980</v>
      </c>
    </row>
    <row r="1027" spans="1:4" ht="30">
      <c r="A1027" t="s">
        <v>3981</v>
      </c>
      <c r="B1027" s="1" t="s">
        <v>3982</v>
      </c>
      <c r="C1027" t="s">
        <v>3983</v>
      </c>
      <c r="D1027" t="s">
        <v>3984</v>
      </c>
    </row>
    <row r="1028" spans="1:4" ht="30">
      <c r="A1028" t="s">
        <v>3985</v>
      </c>
      <c r="B1028" s="1" t="s">
        <v>3986</v>
      </c>
      <c r="C1028">
        <v>82086636</v>
      </c>
      <c r="D1028" t="s">
        <v>3987</v>
      </c>
    </row>
    <row r="1029" spans="1:4" ht="30">
      <c r="A1029" t="s">
        <v>3988</v>
      </c>
      <c r="B1029" s="1" t="s">
        <v>3989</v>
      </c>
      <c r="C1029" t="s">
        <v>3990</v>
      </c>
      <c r="D1029" t="s">
        <v>3991</v>
      </c>
    </row>
    <row r="1030" spans="1:4" ht="30">
      <c r="A1030" t="s">
        <v>3992</v>
      </c>
      <c r="B1030" s="1" t="s">
        <v>3993</v>
      </c>
      <c r="C1030" t="s">
        <v>3994</v>
      </c>
      <c r="D1030" t="s">
        <v>3995</v>
      </c>
    </row>
    <row r="1031" spans="1:4" ht="30">
      <c r="A1031" t="s">
        <v>3996</v>
      </c>
      <c r="B1031" s="1" t="s">
        <v>3997</v>
      </c>
      <c r="C1031" t="s">
        <v>3998</v>
      </c>
      <c r="D1031" t="s">
        <v>3999</v>
      </c>
    </row>
    <row r="1032" spans="1:4" ht="30">
      <c r="A1032" t="s">
        <v>4000</v>
      </c>
      <c r="B1032" s="1" t="s">
        <v>4001</v>
      </c>
      <c r="C1032" t="s">
        <v>4002</v>
      </c>
      <c r="D1032" t="s">
        <v>4003</v>
      </c>
    </row>
    <row r="1033" spans="1:4" ht="30">
      <c r="A1033" t="s">
        <v>4004</v>
      </c>
      <c r="B1033" s="1" t="s">
        <v>4005</v>
      </c>
      <c r="C1033" t="s">
        <v>4006</v>
      </c>
      <c r="D1033" t="s">
        <v>4007</v>
      </c>
    </row>
    <row r="1034" spans="1:4" ht="30">
      <c r="A1034" t="s">
        <v>4008</v>
      </c>
      <c r="B1034" s="1" t="s">
        <v>4009</v>
      </c>
      <c r="C1034" t="s">
        <v>4010</v>
      </c>
      <c r="D1034" t="s">
        <v>4011</v>
      </c>
    </row>
    <row r="1035" spans="1:4" ht="30">
      <c r="A1035" t="s">
        <v>4012</v>
      </c>
      <c r="B1035" s="1" t="s">
        <v>4013</v>
      </c>
      <c r="C1035" t="s">
        <v>4014</v>
      </c>
      <c r="D1035" t="s">
        <v>4015</v>
      </c>
    </row>
    <row r="1036" spans="1:4" ht="30">
      <c r="A1036" t="s">
        <v>4016</v>
      </c>
      <c r="B1036" s="1" t="s">
        <v>4017</v>
      </c>
      <c r="C1036" t="s">
        <v>4018</v>
      </c>
      <c r="D1036" t="s">
        <v>4019</v>
      </c>
    </row>
    <row r="1037" spans="1:4" ht="30">
      <c r="A1037" t="s">
        <v>4020</v>
      </c>
      <c r="B1037" s="1" t="s">
        <v>4021</v>
      </c>
      <c r="C1037" t="s">
        <v>4022</v>
      </c>
      <c r="D1037" t="s">
        <v>4023</v>
      </c>
    </row>
    <row r="1038" spans="1:4" ht="30">
      <c r="A1038" t="s">
        <v>4024</v>
      </c>
      <c r="B1038" s="1" t="s">
        <v>4025</v>
      </c>
      <c r="C1038" t="s">
        <v>4026</v>
      </c>
      <c r="D1038" t="s">
        <v>4027</v>
      </c>
    </row>
    <row r="1039" spans="1:4" ht="30">
      <c r="A1039" t="s">
        <v>4028</v>
      </c>
      <c r="B1039" s="1" t="s">
        <v>4029</v>
      </c>
      <c r="C1039" t="s">
        <v>4030</v>
      </c>
      <c r="D1039" t="s">
        <v>4031</v>
      </c>
    </row>
    <row r="1040" spans="1:4" ht="30">
      <c r="A1040" t="s">
        <v>4032</v>
      </c>
      <c r="B1040" s="1" t="s">
        <v>4033</v>
      </c>
      <c r="C1040">
        <v>2260314058</v>
      </c>
      <c r="D1040" t="s">
        <v>4034</v>
      </c>
    </row>
    <row r="1041" spans="1:4" ht="30">
      <c r="A1041" t="s">
        <v>4035</v>
      </c>
      <c r="B1041" s="1" t="s">
        <v>4036</v>
      </c>
      <c r="C1041">
        <v>9801500620</v>
      </c>
      <c r="D1041" t="s">
        <v>4037</v>
      </c>
    </row>
    <row r="1042" spans="1:4" ht="30">
      <c r="A1042" t="s">
        <v>4038</v>
      </c>
      <c r="B1042" s="1" t="s">
        <v>4039</v>
      </c>
      <c r="C1042" t="s">
        <v>4040</v>
      </c>
      <c r="D1042" t="s">
        <v>4041</v>
      </c>
    </row>
    <row r="1043" spans="1:4" ht="30">
      <c r="A1043" t="s">
        <v>4042</v>
      </c>
      <c r="B1043" s="1" t="s">
        <v>4043</v>
      </c>
      <c r="C1043" t="s">
        <v>4044</v>
      </c>
      <c r="D1043" t="s">
        <v>4045</v>
      </c>
    </row>
    <row r="1044" spans="1:4" ht="30">
      <c r="A1044" t="s">
        <v>4046</v>
      </c>
      <c r="B1044" s="1" t="s">
        <v>4047</v>
      </c>
      <c r="C1044" t="s">
        <v>4048</v>
      </c>
      <c r="D1044" t="s">
        <v>4049</v>
      </c>
    </row>
    <row r="1045" spans="1:4" ht="30">
      <c r="A1045" t="s">
        <v>4050</v>
      </c>
      <c r="B1045" s="1" t="s">
        <v>4051</v>
      </c>
      <c r="C1045" t="s">
        <v>4052</v>
      </c>
      <c r="D1045" t="s">
        <v>4053</v>
      </c>
    </row>
    <row r="1046" spans="1:4" ht="30">
      <c r="A1046" t="s">
        <v>4054</v>
      </c>
      <c r="B1046" s="1" t="s">
        <v>4055</v>
      </c>
      <c r="C1046">
        <v>6791672913</v>
      </c>
      <c r="D1046" t="s">
        <v>4056</v>
      </c>
    </row>
    <row r="1047" spans="1:4" ht="30">
      <c r="A1047" t="s">
        <v>4057</v>
      </c>
      <c r="B1047" s="1" t="s">
        <v>4058</v>
      </c>
      <c r="C1047" t="s">
        <v>4059</v>
      </c>
      <c r="D1047" t="s">
        <v>4060</v>
      </c>
    </row>
    <row r="1048" spans="1:4" ht="30">
      <c r="A1048" t="s">
        <v>4061</v>
      </c>
      <c r="B1048" s="1" t="s">
        <v>4062</v>
      </c>
      <c r="C1048" t="s">
        <v>4063</v>
      </c>
      <c r="D1048" t="s">
        <v>4064</v>
      </c>
    </row>
    <row r="1049" spans="1:4" ht="30">
      <c r="A1049" t="s">
        <v>4065</v>
      </c>
      <c r="B1049" s="1" t="s">
        <v>4066</v>
      </c>
      <c r="C1049" t="s">
        <v>4067</v>
      </c>
      <c r="D1049" t="s">
        <v>4068</v>
      </c>
    </row>
    <row r="1050" spans="1:4" ht="30">
      <c r="A1050" t="s">
        <v>4069</v>
      </c>
      <c r="B1050" s="1" t="s">
        <v>4070</v>
      </c>
      <c r="C1050" t="s">
        <v>4071</v>
      </c>
      <c r="D1050" t="s">
        <v>4072</v>
      </c>
    </row>
    <row r="1051" spans="1:4" ht="30">
      <c r="A1051" t="s">
        <v>4073</v>
      </c>
      <c r="B1051" s="1" t="s">
        <v>4074</v>
      </c>
      <c r="C1051" t="s">
        <v>4075</v>
      </c>
      <c r="D1051" t="s">
        <v>4076</v>
      </c>
    </row>
    <row r="1052" spans="1:4" ht="30">
      <c r="A1052" t="s">
        <v>4077</v>
      </c>
      <c r="B1052" s="1" t="s">
        <v>4078</v>
      </c>
      <c r="C1052" t="s">
        <v>4079</v>
      </c>
      <c r="D1052" t="s">
        <v>4080</v>
      </c>
    </row>
    <row r="1053" spans="1:4" ht="30">
      <c r="A1053" t="s">
        <v>4081</v>
      </c>
      <c r="B1053" s="1" t="s">
        <v>4082</v>
      </c>
      <c r="C1053" t="s">
        <v>4083</v>
      </c>
      <c r="D1053" t="s">
        <v>4084</v>
      </c>
    </row>
    <row r="1054" spans="1:4" ht="30">
      <c r="A1054" t="s">
        <v>4085</v>
      </c>
      <c r="B1054" s="1" t="s">
        <v>4086</v>
      </c>
      <c r="C1054" t="s">
        <v>4087</v>
      </c>
      <c r="D1054" t="s">
        <v>4088</v>
      </c>
    </row>
    <row r="1055" spans="1:4" ht="30">
      <c r="A1055" t="s">
        <v>4089</v>
      </c>
      <c r="B1055" s="1" t="s">
        <v>4090</v>
      </c>
      <c r="C1055" t="s">
        <v>4091</v>
      </c>
      <c r="D1055" t="s">
        <v>4092</v>
      </c>
    </row>
    <row r="1056" spans="1:4" ht="30">
      <c r="A1056" t="s">
        <v>4093</v>
      </c>
      <c r="B1056" s="1" t="s">
        <v>4094</v>
      </c>
      <c r="C1056" t="s">
        <v>4095</v>
      </c>
      <c r="D1056" t="s">
        <v>4096</v>
      </c>
    </row>
    <row r="1057" spans="1:4" ht="30">
      <c r="A1057" t="s">
        <v>4097</v>
      </c>
      <c r="B1057" s="1" t="s">
        <v>4098</v>
      </c>
      <c r="C1057" t="s">
        <v>4099</v>
      </c>
      <c r="D1057" t="s">
        <v>4100</v>
      </c>
    </row>
    <row r="1058" spans="1:4" ht="30">
      <c r="A1058" t="s">
        <v>4101</v>
      </c>
      <c r="B1058" s="1" t="s">
        <v>4102</v>
      </c>
      <c r="C1058" t="s">
        <v>4103</v>
      </c>
      <c r="D1058" t="s">
        <v>4104</v>
      </c>
    </row>
    <row r="1059" spans="1:4" ht="30">
      <c r="A1059" t="s">
        <v>4105</v>
      </c>
      <c r="B1059" s="1" t="s">
        <v>4106</v>
      </c>
      <c r="C1059" t="s">
        <v>4107</v>
      </c>
      <c r="D1059" t="s">
        <v>4108</v>
      </c>
    </row>
    <row r="1060" spans="1:4" ht="30">
      <c r="A1060" t="s">
        <v>4109</v>
      </c>
      <c r="B1060" s="1" t="s">
        <v>4110</v>
      </c>
      <c r="C1060" t="s">
        <v>4111</v>
      </c>
      <c r="D1060" t="s">
        <v>4112</v>
      </c>
    </row>
    <row r="1061" spans="1:4" ht="30">
      <c r="A1061" t="s">
        <v>4113</v>
      </c>
      <c r="B1061" s="1" t="s">
        <v>4114</v>
      </c>
      <c r="C1061">
        <v>6626508373</v>
      </c>
      <c r="D1061" t="s">
        <v>4115</v>
      </c>
    </row>
    <row r="1062" spans="1:4" ht="30">
      <c r="A1062" t="s">
        <v>4116</v>
      </c>
      <c r="B1062" s="1" t="s">
        <v>4117</v>
      </c>
      <c r="C1062" t="s">
        <v>4118</v>
      </c>
      <c r="D1062" t="s">
        <v>4119</v>
      </c>
    </row>
    <row r="1063" spans="1:4" ht="30">
      <c r="A1063" t="s">
        <v>4120</v>
      </c>
      <c r="B1063" s="1" t="s">
        <v>4121</v>
      </c>
      <c r="C1063" t="s">
        <v>4122</v>
      </c>
      <c r="D1063" t="s">
        <v>4123</v>
      </c>
    </row>
    <row r="1064" spans="1:4" ht="30">
      <c r="A1064" t="s">
        <v>4124</v>
      </c>
      <c r="B1064" s="1" t="s">
        <v>4125</v>
      </c>
      <c r="C1064">
        <v>8933531809</v>
      </c>
      <c r="D1064" t="s">
        <v>4126</v>
      </c>
    </row>
    <row r="1065" spans="1:4" ht="30">
      <c r="A1065" t="s">
        <v>4127</v>
      </c>
      <c r="B1065" s="1" t="s">
        <v>4128</v>
      </c>
      <c r="C1065" t="s">
        <v>4129</v>
      </c>
      <c r="D1065" t="s">
        <v>4130</v>
      </c>
    </row>
    <row r="1066" spans="1:4" ht="30">
      <c r="A1066" t="s">
        <v>4131</v>
      </c>
      <c r="B1066" s="1" t="s">
        <v>4132</v>
      </c>
      <c r="C1066" t="s">
        <v>4133</v>
      </c>
      <c r="D1066" t="s">
        <v>4134</v>
      </c>
    </row>
    <row r="1067" spans="1:4" ht="30">
      <c r="A1067" t="s">
        <v>4135</v>
      </c>
      <c r="B1067" s="1" t="s">
        <v>4136</v>
      </c>
      <c r="C1067" t="s">
        <v>4137</v>
      </c>
      <c r="D1067" t="s">
        <v>4138</v>
      </c>
    </row>
    <row r="1068" spans="1:4" ht="30">
      <c r="A1068" t="s">
        <v>4139</v>
      </c>
      <c r="B1068" s="1" t="s">
        <v>4140</v>
      </c>
      <c r="C1068" t="s">
        <v>4141</v>
      </c>
      <c r="D1068" t="s">
        <v>4142</v>
      </c>
    </row>
    <row r="1069" spans="1:4" ht="30">
      <c r="A1069" t="s">
        <v>4143</v>
      </c>
      <c r="B1069" s="1" t="s">
        <v>4144</v>
      </c>
      <c r="C1069" t="s">
        <v>4145</v>
      </c>
      <c r="D1069" t="s">
        <v>4146</v>
      </c>
    </row>
    <row r="1070" spans="1:4" ht="30">
      <c r="A1070" t="s">
        <v>4147</v>
      </c>
      <c r="B1070" s="1" t="s">
        <v>4148</v>
      </c>
      <c r="C1070" t="s">
        <v>4149</v>
      </c>
      <c r="D1070" t="s">
        <v>4150</v>
      </c>
    </row>
    <row r="1071" spans="1:4" ht="30">
      <c r="A1071" t="s">
        <v>4151</v>
      </c>
      <c r="B1071" s="1" t="s">
        <v>4152</v>
      </c>
      <c r="C1071" t="s">
        <v>4153</v>
      </c>
      <c r="D1071" t="s">
        <v>4154</v>
      </c>
    </row>
    <row r="1072" spans="1:4" ht="30">
      <c r="A1072" t="s">
        <v>4155</v>
      </c>
      <c r="B1072" s="1" t="s">
        <v>4156</v>
      </c>
      <c r="C1072" t="s">
        <v>4157</v>
      </c>
      <c r="D1072" t="s">
        <v>4158</v>
      </c>
    </row>
    <row r="1073" spans="1:4" ht="30">
      <c r="A1073" t="s">
        <v>4159</v>
      </c>
      <c r="B1073" s="1" t="s">
        <v>4160</v>
      </c>
      <c r="C1073" t="s">
        <v>4161</v>
      </c>
      <c r="D1073" t="s">
        <v>4162</v>
      </c>
    </row>
    <row r="1074" spans="1:4" ht="30">
      <c r="A1074" t="s">
        <v>4163</v>
      </c>
      <c r="B1074" s="1" t="s">
        <v>4164</v>
      </c>
      <c r="C1074" t="s">
        <v>4165</v>
      </c>
      <c r="D1074" t="s">
        <v>4166</v>
      </c>
    </row>
    <row r="1075" spans="1:4" ht="30">
      <c r="A1075" t="s">
        <v>4167</v>
      </c>
      <c r="B1075" s="1" t="s">
        <v>4168</v>
      </c>
      <c r="C1075" t="s">
        <v>4169</v>
      </c>
      <c r="D1075" t="s">
        <v>4170</v>
      </c>
    </row>
    <row r="1076" spans="1:4" ht="30">
      <c r="A1076" t="s">
        <v>4171</v>
      </c>
      <c r="B1076" s="1" t="s">
        <v>4172</v>
      </c>
      <c r="C1076">
        <v>6010177950</v>
      </c>
      <c r="D1076" t="s">
        <v>4173</v>
      </c>
    </row>
    <row r="1077" spans="1:4" ht="30">
      <c r="A1077" t="s">
        <v>4174</v>
      </c>
      <c r="B1077" s="1" t="s">
        <v>4175</v>
      </c>
      <c r="C1077" t="s">
        <v>4176</v>
      </c>
      <c r="D1077" t="s">
        <v>4177</v>
      </c>
    </row>
    <row r="1078" spans="1:4" ht="30">
      <c r="A1078" t="s">
        <v>4178</v>
      </c>
      <c r="B1078" s="1" t="s">
        <v>4179</v>
      </c>
      <c r="C1078" t="s">
        <v>4180</v>
      </c>
      <c r="D1078" t="s">
        <v>4181</v>
      </c>
    </row>
    <row r="1079" spans="1:4" ht="30">
      <c r="A1079" t="s">
        <v>4182</v>
      </c>
      <c r="B1079" s="1" t="s">
        <v>4183</v>
      </c>
      <c r="C1079" t="s">
        <v>4184</v>
      </c>
      <c r="D1079" t="s">
        <v>4185</v>
      </c>
    </row>
    <row r="1080" spans="1:4" ht="30">
      <c r="A1080" t="s">
        <v>4186</v>
      </c>
      <c r="B1080" s="1" t="s">
        <v>4187</v>
      </c>
      <c r="C1080">
        <f>1-744-776-3324</f>
        <v>-4843</v>
      </c>
      <c r="D1080" t="s">
        <v>4188</v>
      </c>
    </row>
    <row r="1081" spans="1:4" ht="30">
      <c r="A1081" t="s">
        <v>4189</v>
      </c>
      <c r="B1081" s="1" t="s">
        <v>4190</v>
      </c>
      <c r="C1081" t="s">
        <v>4191</v>
      </c>
      <c r="D1081" t="s">
        <v>4192</v>
      </c>
    </row>
    <row r="1082" spans="1:4" ht="30">
      <c r="A1082" t="s">
        <v>4193</v>
      </c>
      <c r="B1082" s="1" t="s">
        <v>4194</v>
      </c>
      <c r="C1082">
        <f>1-738-425-5521</f>
        <v>-6683</v>
      </c>
      <c r="D1082" t="s">
        <v>4195</v>
      </c>
    </row>
    <row r="1083" spans="1:4" ht="30">
      <c r="A1083" t="s">
        <v>4196</v>
      </c>
      <c r="B1083" s="1" t="s">
        <v>4197</v>
      </c>
      <c r="C1083" t="s">
        <v>4198</v>
      </c>
      <c r="D1083" t="s">
        <v>4199</v>
      </c>
    </row>
    <row r="1084" spans="1:4" ht="30">
      <c r="A1084" t="s">
        <v>4200</v>
      </c>
      <c r="B1084" s="1" t="s">
        <v>4201</v>
      </c>
      <c r="C1084" t="s">
        <v>4202</v>
      </c>
      <c r="D1084" t="s">
        <v>4203</v>
      </c>
    </row>
    <row r="1085" spans="1:4" ht="30">
      <c r="A1085" t="s">
        <v>4204</v>
      </c>
      <c r="B1085" s="1" t="s">
        <v>4205</v>
      </c>
      <c r="C1085" t="s">
        <v>4206</v>
      </c>
      <c r="D1085" t="s">
        <v>4207</v>
      </c>
    </row>
    <row r="1086" spans="1:4" ht="30">
      <c r="A1086" t="s">
        <v>4208</v>
      </c>
      <c r="B1086" s="1" t="s">
        <v>4209</v>
      </c>
      <c r="C1086" t="s">
        <v>4210</v>
      </c>
      <c r="D1086" t="s">
        <v>4211</v>
      </c>
    </row>
    <row r="1087" spans="1:4" ht="30">
      <c r="A1087" t="s">
        <v>4212</v>
      </c>
      <c r="B1087" s="1" t="s">
        <v>4213</v>
      </c>
      <c r="C1087" t="s">
        <v>4214</v>
      </c>
      <c r="D1087" t="s">
        <v>4215</v>
      </c>
    </row>
    <row r="1088" spans="1:4" ht="30">
      <c r="A1088" t="s">
        <v>4216</v>
      </c>
      <c r="B1088" s="1" t="s">
        <v>4217</v>
      </c>
      <c r="C1088">
        <v>5955228987</v>
      </c>
      <c r="D1088" t="s">
        <v>4218</v>
      </c>
    </row>
    <row r="1089" spans="1:4" ht="30">
      <c r="A1089" t="s">
        <v>4219</v>
      </c>
      <c r="B1089" s="1" t="s">
        <v>4220</v>
      </c>
      <c r="C1089" t="s">
        <v>4221</v>
      </c>
      <c r="D1089" t="s">
        <v>4222</v>
      </c>
    </row>
    <row r="1090" spans="1:4" ht="30">
      <c r="A1090" t="s">
        <v>4223</v>
      </c>
      <c r="B1090" s="1" t="s">
        <v>4224</v>
      </c>
      <c r="C1090" t="s">
        <v>4225</v>
      </c>
      <c r="D1090" t="s">
        <v>4226</v>
      </c>
    </row>
    <row r="1091" spans="1:4" ht="30">
      <c r="A1091" t="s">
        <v>4227</v>
      </c>
      <c r="B1091" s="1" t="s">
        <v>4228</v>
      </c>
      <c r="C1091" t="s">
        <v>4229</v>
      </c>
      <c r="D1091" t="s">
        <v>4230</v>
      </c>
    </row>
    <row r="1092" spans="1:4" ht="30">
      <c r="A1092" t="s">
        <v>4231</v>
      </c>
      <c r="B1092" s="1" t="s">
        <v>4232</v>
      </c>
      <c r="C1092" t="s">
        <v>4233</v>
      </c>
      <c r="D1092" t="s">
        <v>4234</v>
      </c>
    </row>
    <row r="1093" spans="1:4" ht="30">
      <c r="A1093" t="s">
        <v>4235</v>
      </c>
      <c r="B1093" s="1" t="s">
        <v>4236</v>
      </c>
      <c r="C1093" t="s">
        <v>4237</v>
      </c>
      <c r="D1093" t="s">
        <v>4238</v>
      </c>
    </row>
    <row r="1094" spans="1:4" ht="30">
      <c r="A1094" t="s">
        <v>4239</v>
      </c>
      <c r="B1094" s="1" t="s">
        <v>4240</v>
      </c>
      <c r="C1094" t="s">
        <v>4241</v>
      </c>
      <c r="D1094" t="s">
        <v>4242</v>
      </c>
    </row>
    <row r="1095" spans="1:4" ht="30">
      <c r="A1095" t="s">
        <v>4243</v>
      </c>
      <c r="B1095" s="1" t="s">
        <v>4244</v>
      </c>
      <c r="C1095" t="s">
        <v>4245</v>
      </c>
      <c r="D1095" t="s">
        <v>4246</v>
      </c>
    </row>
    <row r="1096" spans="1:4" ht="30">
      <c r="A1096" t="s">
        <v>4247</v>
      </c>
      <c r="B1096" s="1" t="s">
        <v>4248</v>
      </c>
      <c r="C1096" t="s">
        <v>4249</v>
      </c>
      <c r="D1096" t="s">
        <v>4250</v>
      </c>
    </row>
    <row r="1097" spans="1:4" ht="30">
      <c r="A1097" t="s">
        <v>4251</v>
      </c>
      <c r="B1097" s="1" t="s">
        <v>4252</v>
      </c>
      <c r="C1097" t="s">
        <v>4253</v>
      </c>
      <c r="D1097" t="s">
        <v>4254</v>
      </c>
    </row>
    <row r="1098" spans="1:4" ht="30">
      <c r="A1098" t="s">
        <v>4255</v>
      </c>
      <c r="B1098" s="1" t="s">
        <v>4256</v>
      </c>
      <c r="C1098" t="s">
        <v>4257</v>
      </c>
      <c r="D1098" t="s">
        <v>4258</v>
      </c>
    </row>
    <row r="1099" spans="1:4" ht="30">
      <c r="A1099" t="s">
        <v>4259</v>
      </c>
      <c r="B1099" s="1" t="s">
        <v>4260</v>
      </c>
      <c r="C1099" t="s">
        <v>4261</v>
      </c>
      <c r="D1099" t="s">
        <v>4262</v>
      </c>
    </row>
    <row r="1100" spans="1:4" ht="30">
      <c r="A1100" t="s">
        <v>4263</v>
      </c>
      <c r="B1100" s="1" t="s">
        <v>4264</v>
      </c>
      <c r="C1100" t="s">
        <v>4265</v>
      </c>
      <c r="D1100" t="s">
        <v>4266</v>
      </c>
    </row>
    <row r="1101" spans="1:4" ht="30">
      <c r="A1101" t="s">
        <v>4267</v>
      </c>
      <c r="B1101" s="1" t="s">
        <v>4268</v>
      </c>
      <c r="C1101" t="s">
        <v>4269</v>
      </c>
      <c r="D1101" t="s">
        <v>4270</v>
      </c>
    </row>
    <row r="1102" spans="1:4" ht="30">
      <c r="A1102" t="s">
        <v>4271</v>
      </c>
      <c r="B1102" s="1" t="s">
        <v>4272</v>
      </c>
      <c r="C1102">
        <v>4482272227</v>
      </c>
      <c r="D1102" t="s">
        <v>4273</v>
      </c>
    </row>
    <row r="1103" spans="1:4" ht="30">
      <c r="A1103" t="s">
        <v>4274</v>
      </c>
      <c r="B1103" s="1" t="s">
        <v>4275</v>
      </c>
      <c r="C1103" t="s">
        <v>4276</v>
      </c>
      <c r="D1103" t="s">
        <v>4277</v>
      </c>
    </row>
    <row r="1104" spans="1:4" ht="30">
      <c r="A1104" t="s">
        <v>4278</v>
      </c>
      <c r="B1104" s="1" t="s">
        <v>4279</v>
      </c>
      <c r="C1104" t="s">
        <v>4280</v>
      </c>
      <c r="D1104" t="s">
        <v>4281</v>
      </c>
    </row>
    <row r="1105" spans="1:4" ht="30">
      <c r="A1105" t="s">
        <v>4282</v>
      </c>
      <c r="B1105" s="1" t="s">
        <v>4283</v>
      </c>
      <c r="C1105" t="s">
        <v>4284</v>
      </c>
      <c r="D1105" t="s">
        <v>4285</v>
      </c>
    </row>
    <row r="1106" spans="1:4" ht="30">
      <c r="A1106" t="s">
        <v>4286</v>
      </c>
      <c r="B1106" s="1" t="s">
        <v>4287</v>
      </c>
      <c r="C1106" t="s">
        <v>4288</v>
      </c>
      <c r="D1106" t="s">
        <v>4289</v>
      </c>
    </row>
    <row r="1107" spans="1:4" ht="30">
      <c r="A1107" t="s">
        <v>4290</v>
      </c>
      <c r="B1107" s="1" t="s">
        <v>4291</v>
      </c>
      <c r="C1107" t="s">
        <v>4292</v>
      </c>
      <c r="D1107" t="s">
        <v>4293</v>
      </c>
    </row>
    <row r="1108" spans="1:4" ht="30">
      <c r="A1108" t="s">
        <v>4294</v>
      </c>
      <c r="B1108" s="1" t="s">
        <v>4295</v>
      </c>
      <c r="C1108" t="s">
        <v>4296</v>
      </c>
      <c r="D1108" t="s">
        <v>4297</v>
      </c>
    </row>
    <row r="1109" spans="1:4" ht="30">
      <c r="A1109" t="s">
        <v>4298</v>
      </c>
      <c r="B1109" s="1" t="s">
        <v>4299</v>
      </c>
      <c r="C1109" t="s">
        <v>4300</v>
      </c>
      <c r="D1109" t="s">
        <v>4301</v>
      </c>
    </row>
    <row r="1110" spans="1:4" ht="30">
      <c r="A1110" t="s">
        <v>4302</v>
      </c>
      <c r="B1110" s="1" t="s">
        <v>4303</v>
      </c>
      <c r="C1110" t="s">
        <v>4304</v>
      </c>
      <c r="D1110" t="s">
        <v>4305</v>
      </c>
    </row>
    <row r="1111" spans="1:4" ht="30">
      <c r="A1111" t="s">
        <v>4306</v>
      </c>
      <c r="B1111" s="1" t="s">
        <v>4307</v>
      </c>
      <c r="C1111" t="s">
        <v>4308</v>
      </c>
      <c r="D1111" t="s">
        <v>4309</v>
      </c>
    </row>
    <row r="1112" spans="1:4" ht="30">
      <c r="A1112" t="s">
        <v>4310</v>
      </c>
      <c r="B1112" s="1" t="s">
        <v>4311</v>
      </c>
      <c r="C1112" t="s">
        <v>4312</v>
      </c>
      <c r="D1112" t="s">
        <v>4313</v>
      </c>
    </row>
    <row r="1113" spans="1:4" ht="30">
      <c r="A1113" t="s">
        <v>4314</v>
      </c>
      <c r="B1113" s="1" t="s">
        <v>4315</v>
      </c>
      <c r="C1113" t="s">
        <v>4316</v>
      </c>
      <c r="D1113" t="s">
        <v>4317</v>
      </c>
    </row>
    <row r="1114" spans="1:4" ht="30">
      <c r="A1114" t="s">
        <v>4318</v>
      </c>
      <c r="B1114" s="1" t="s">
        <v>4319</v>
      </c>
      <c r="C1114" t="s">
        <v>4320</v>
      </c>
      <c r="D1114" t="s">
        <v>4321</v>
      </c>
    </row>
    <row r="1115" spans="1:4" ht="30">
      <c r="A1115" t="s">
        <v>4322</v>
      </c>
      <c r="B1115" s="1" t="s">
        <v>4323</v>
      </c>
      <c r="C1115" t="s">
        <v>4324</v>
      </c>
      <c r="D1115" t="s">
        <v>4325</v>
      </c>
    </row>
    <row r="1116" spans="1:4" ht="30">
      <c r="A1116" t="s">
        <v>4326</v>
      </c>
      <c r="B1116" s="1" t="s">
        <v>4327</v>
      </c>
      <c r="C1116" t="s">
        <v>4328</v>
      </c>
      <c r="D1116" t="s">
        <v>4329</v>
      </c>
    </row>
    <row r="1117" spans="1:4" ht="30">
      <c r="A1117" t="s">
        <v>4330</v>
      </c>
      <c r="B1117" s="1" t="s">
        <v>4331</v>
      </c>
      <c r="C1117" t="s">
        <v>4332</v>
      </c>
      <c r="D1117" t="s">
        <v>4333</v>
      </c>
    </row>
    <row r="1118" spans="1:4" ht="30">
      <c r="A1118" t="s">
        <v>4334</v>
      </c>
      <c r="B1118" s="1" t="s">
        <v>4335</v>
      </c>
      <c r="C1118" t="s">
        <v>4336</v>
      </c>
      <c r="D1118" t="s">
        <v>4337</v>
      </c>
    </row>
    <row r="1119" spans="1:4" ht="30">
      <c r="A1119" t="s">
        <v>4338</v>
      </c>
      <c r="B1119" s="1" t="s">
        <v>4339</v>
      </c>
      <c r="C1119" t="s">
        <v>4340</v>
      </c>
      <c r="D1119" t="s">
        <v>4341</v>
      </c>
    </row>
    <row r="1120" spans="1:4" ht="30">
      <c r="A1120" t="s">
        <v>4342</v>
      </c>
      <c r="B1120" s="1" t="s">
        <v>4343</v>
      </c>
      <c r="C1120" t="s">
        <v>4344</v>
      </c>
      <c r="D1120" t="s">
        <v>4345</v>
      </c>
    </row>
    <row r="1121" spans="1:4" ht="30">
      <c r="A1121" t="s">
        <v>4346</v>
      </c>
      <c r="B1121" s="1" t="s">
        <v>4347</v>
      </c>
      <c r="C1121" t="s">
        <v>4348</v>
      </c>
      <c r="D1121" t="s">
        <v>4349</v>
      </c>
    </row>
    <row r="1122" spans="1:4" ht="30">
      <c r="A1122" t="s">
        <v>4350</v>
      </c>
      <c r="B1122" s="1" t="s">
        <v>4351</v>
      </c>
      <c r="C1122" t="s">
        <v>4352</v>
      </c>
      <c r="D1122" t="s">
        <v>4353</v>
      </c>
    </row>
    <row r="1123" spans="1:4" ht="30">
      <c r="A1123" t="s">
        <v>4354</v>
      </c>
      <c r="B1123" s="1" t="s">
        <v>4355</v>
      </c>
      <c r="C1123">
        <v>5281458234</v>
      </c>
      <c r="D1123" t="s">
        <v>4356</v>
      </c>
    </row>
    <row r="1124" spans="1:4" ht="30">
      <c r="A1124" t="s">
        <v>4357</v>
      </c>
      <c r="B1124" s="1" t="s">
        <v>4358</v>
      </c>
      <c r="C1124" t="s">
        <v>4359</v>
      </c>
      <c r="D1124" t="s">
        <v>4360</v>
      </c>
    </row>
    <row r="1125" spans="1:4" ht="30">
      <c r="A1125" t="s">
        <v>4361</v>
      </c>
      <c r="B1125" s="1" t="s">
        <v>4362</v>
      </c>
      <c r="C1125" t="s">
        <v>4363</v>
      </c>
      <c r="D1125" t="s">
        <v>4364</v>
      </c>
    </row>
    <row r="1126" spans="1:4" ht="30">
      <c r="A1126" t="s">
        <v>4365</v>
      </c>
      <c r="B1126" s="1" t="s">
        <v>4366</v>
      </c>
      <c r="C1126" t="s">
        <v>4367</v>
      </c>
      <c r="D1126" t="s">
        <v>4368</v>
      </c>
    </row>
    <row r="1127" spans="1:4" ht="30">
      <c r="A1127" t="s">
        <v>4369</v>
      </c>
      <c r="B1127" s="1" t="s">
        <v>4370</v>
      </c>
      <c r="C1127" t="s">
        <v>4371</v>
      </c>
      <c r="D1127" t="s">
        <v>4372</v>
      </c>
    </row>
    <row r="1128" spans="1:4" ht="30">
      <c r="A1128" t="s">
        <v>4373</v>
      </c>
      <c r="B1128" s="1" t="s">
        <v>4374</v>
      </c>
      <c r="C1128" t="s">
        <v>4375</v>
      </c>
      <c r="D1128" t="s">
        <v>4376</v>
      </c>
    </row>
    <row r="1129" spans="1:4" ht="30">
      <c r="A1129" t="s">
        <v>4377</v>
      </c>
      <c r="B1129" s="1" t="s">
        <v>4378</v>
      </c>
      <c r="C1129" t="s">
        <v>4379</v>
      </c>
      <c r="D1129" t="s">
        <v>4380</v>
      </c>
    </row>
    <row r="1130" spans="1:4" ht="30">
      <c r="A1130" t="s">
        <v>4381</v>
      </c>
      <c r="B1130" s="1" t="s">
        <v>4382</v>
      </c>
      <c r="C1130" t="s">
        <v>4383</v>
      </c>
      <c r="D1130" t="s">
        <v>4384</v>
      </c>
    </row>
    <row r="1131" spans="1:4" ht="30">
      <c r="A1131" t="s">
        <v>4385</v>
      </c>
      <c r="B1131" s="1" t="s">
        <v>4386</v>
      </c>
      <c r="C1131" t="s">
        <v>4387</v>
      </c>
      <c r="D1131" t="s">
        <v>4388</v>
      </c>
    </row>
    <row r="1132" spans="1:4" ht="30">
      <c r="A1132" t="s">
        <v>4389</v>
      </c>
      <c r="B1132" s="1" t="s">
        <v>4390</v>
      </c>
      <c r="C1132" t="s">
        <v>4391</v>
      </c>
      <c r="D1132" t="s">
        <v>4392</v>
      </c>
    </row>
    <row r="1133" spans="1:4" ht="30">
      <c r="A1133" t="s">
        <v>4393</v>
      </c>
      <c r="B1133" s="1" t="s">
        <v>4394</v>
      </c>
      <c r="C1133" t="s">
        <v>4395</v>
      </c>
      <c r="D1133" t="s">
        <v>4396</v>
      </c>
    </row>
    <row r="1134" spans="1:4" ht="30">
      <c r="A1134" t="s">
        <v>4397</v>
      </c>
      <c r="B1134" s="1" t="s">
        <v>4398</v>
      </c>
      <c r="C1134" t="s">
        <v>4399</v>
      </c>
      <c r="D1134" t="s">
        <v>4400</v>
      </c>
    </row>
    <row r="1135" spans="1:4" ht="30">
      <c r="A1135" t="s">
        <v>4401</v>
      </c>
      <c r="B1135" s="1" t="s">
        <v>4402</v>
      </c>
      <c r="C1135" t="s">
        <v>4403</v>
      </c>
      <c r="D1135" t="s">
        <v>4404</v>
      </c>
    </row>
    <row r="1136" spans="1:4" ht="30">
      <c r="A1136" t="s">
        <v>4405</v>
      </c>
      <c r="B1136" s="1" t="s">
        <v>4406</v>
      </c>
      <c r="C1136" t="s">
        <v>4407</v>
      </c>
      <c r="D1136" t="s">
        <v>4408</v>
      </c>
    </row>
    <row r="1137" spans="1:4" ht="30">
      <c r="A1137" t="s">
        <v>4409</v>
      </c>
      <c r="B1137" s="1" t="s">
        <v>4410</v>
      </c>
      <c r="C1137" t="s">
        <v>4411</v>
      </c>
      <c r="D1137" t="s">
        <v>4412</v>
      </c>
    </row>
    <row r="1138" spans="1:4" ht="30">
      <c r="A1138" t="s">
        <v>4413</v>
      </c>
      <c r="B1138" s="1" t="s">
        <v>4414</v>
      </c>
      <c r="C1138" t="s">
        <v>4415</v>
      </c>
      <c r="D1138" t="s">
        <v>4416</v>
      </c>
    </row>
    <row r="1139" spans="1:4" ht="30">
      <c r="A1139" t="s">
        <v>4417</v>
      </c>
      <c r="B1139" s="1" t="s">
        <v>4418</v>
      </c>
      <c r="C1139" t="s">
        <v>4419</v>
      </c>
      <c r="D1139" t="s">
        <v>4420</v>
      </c>
    </row>
    <row r="1140" spans="1:4" ht="30">
      <c r="A1140" t="s">
        <v>4421</v>
      </c>
      <c r="B1140" s="1" t="s">
        <v>4422</v>
      </c>
      <c r="C1140" t="s">
        <v>4423</v>
      </c>
      <c r="D1140" t="s">
        <v>4424</v>
      </c>
    </row>
    <row r="1141" spans="1:4" ht="30">
      <c r="A1141" t="s">
        <v>4425</v>
      </c>
      <c r="B1141" s="1" t="s">
        <v>4426</v>
      </c>
      <c r="C1141" t="s">
        <v>4427</v>
      </c>
      <c r="D1141" t="s">
        <v>4428</v>
      </c>
    </row>
    <row r="1142" spans="1:4" ht="30">
      <c r="A1142" t="s">
        <v>4429</v>
      </c>
      <c r="B1142" s="1" t="s">
        <v>4430</v>
      </c>
      <c r="C1142" t="s">
        <v>4431</v>
      </c>
      <c r="D1142" t="s">
        <v>4432</v>
      </c>
    </row>
    <row r="1143" spans="1:4" ht="30">
      <c r="A1143" t="s">
        <v>4433</v>
      </c>
      <c r="B1143" s="1" t="s">
        <v>4434</v>
      </c>
      <c r="C1143" t="s">
        <v>4435</v>
      </c>
      <c r="D1143" t="s">
        <v>4436</v>
      </c>
    </row>
    <row r="1144" spans="1:4" ht="30">
      <c r="A1144" t="s">
        <v>4437</v>
      </c>
      <c r="B1144" s="1" t="s">
        <v>4438</v>
      </c>
      <c r="C1144" t="s">
        <v>4439</v>
      </c>
      <c r="D1144" t="s">
        <v>4440</v>
      </c>
    </row>
    <row r="1145" spans="1:4" ht="30">
      <c r="A1145" t="s">
        <v>4441</v>
      </c>
      <c r="B1145" s="1" t="s">
        <v>4442</v>
      </c>
      <c r="C1145" t="s">
        <v>4443</v>
      </c>
      <c r="D1145" t="s">
        <v>4444</v>
      </c>
    </row>
    <row r="1146" spans="1:4" ht="30">
      <c r="A1146" t="s">
        <v>4445</v>
      </c>
      <c r="B1146" s="1" t="s">
        <v>4446</v>
      </c>
      <c r="C1146" t="s">
        <v>4447</v>
      </c>
      <c r="D1146" t="s">
        <v>4448</v>
      </c>
    </row>
    <row r="1147" spans="1:4" ht="30">
      <c r="A1147" t="s">
        <v>4449</v>
      </c>
      <c r="B1147" s="1" t="s">
        <v>4450</v>
      </c>
      <c r="C1147" t="s">
        <v>4451</v>
      </c>
      <c r="D1147" t="s">
        <v>4452</v>
      </c>
    </row>
    <row r="1148" spans="1:4" ht="30">
      <c r="A1148" t="s">
        <v>4453</v>
      </c>
      <c r="B1148" s="1" t="s">
        <v>4454</v>
      </c>
      <c r="C1148">
        <v>3090200597</v>
      </c>
      <c r="D1148" t="s">
        <v>4455</v>
      </c>
    </row>
    <row r="1149" spans="1:4" ht="30">
      <c r="A1149" t="s">
        <v>4456</v>
      </c>
      <c r="B1149" s="1" t="s">
        <v>4457</v>
      </c>
      <c r="C1149" t="s">
        <v>4458</v>
      </c>
      <c r="D1149" t="s">
        <v>4459</v>
      </c>
    </row>
    <row r="1150" spans="1:4" ht="30">
      <c r="A1150" t="s">
        <v>4460</v>
      </c>
      <c r="B1150" s="1" t="s">
        <v>4461</v>
      </c>
      <c r="C1150" t="s">
        <v>4462</v>
      </c>
      <c r="D1150" t="s">
        <v>4463</v>
      </c>
    </row>
    <row r="1151" spans="1:4" ht="30">
      <c r="A1151" t="s">
        <v>4464</v>
      </c>
      <c r="B1151" s="1" t="s">
        <v>4465</v>
      </c>
      <c r="C1151" t="s">
        <v>4466</v>
      </c>
      <c r="D1151" t="s">
        <v>4467</v>
      </c>
    </row>
    <row r="1152" spans="1:4" ht="30">
      <c r="A1152" t="s">
        <v>4468</v>
      </c>
      <c r="B1152" s="1" t="s">
        <v>4469</v>
      </c>
      <c r="C1152" t="s">
        <v>4470</v>
      </c>
      <c r="D1152" t="s">
        <v>4471</v>
      </c>
    </row>
    <row r="1153" spans="1:4" ht="30">
      <c r="A1153" t="s">
        <v>4472</v>
      </c>
      <c r="B1153" s="1" t="s">
        <v>4473</v>
      </c>
      <c r="C1153" t="s">
        <v>4474</v>
      </c>
      <c r="D1153" t="s">
        <v>4475</v>
      </c>
    </row>
    <row r="1154" spans="1:4" ht="30">
      <c r="A1154" t="s">
        <v>4476</v>
      </c>
      <c r="B1154" s="1" t="s">
        <v>4477</v>
      </c>
      <c r="C1154" t="s">
        <v>4478</v>
      </c>
      <c r="D1154" t="s">
        <v>4479</v>
      </c>
    </row>
    <row r="1155" spans="1:4" ht="30">
      <c r="A1155" t="s">
        <v>4480</v>
      </c>
      <c r="B1155" s="1" t="s">
        <v>4481</v>
      </c>
      <c r="C1155">
        <v>3808387128</v>
      </c>
      <c r="D1155" t="s">
        <v>4482</v>
      </c>
    </row>
    <row r="1156" spans="1:4" ht="30">
      <c r="A1156" t="s">
        <v>4483</v>
      </c>
      <c r="B1156" s="1" t="s">
        <v>4484</v>
      </c>
      <c r="C1156">
        <v>9654596471</v>
      </c>
      <c r="D1156" t="s">
        <v>4485</v>
      </c>
    </row>
    <row r="1157" spans="1:4" ht="30">
      <c r="A1157" t="s">
        <v>4486</v>
      </c>
      <c r="B1157" s="1" t="s">
        <v>4487</v>
      </c>
      <c r="C1157">
        <v>2381523597</v>
      </c>
      <c r="D1157" t="s">
        <v>4488</v>
      </c>
    </row>
    <row r="1158" spans="1:4" ht="30">
      <c r="A1158" t="s">
        <v>4489</v>
      </c>
      <c r="B1158" s="1" t="s">
        <v>4490</v>
      </c>
      <c r="C1158" t="s">
        <v>4491</v>
      </c>
      <c r="D1158" t="s">
        <v>4492</v>
      </c>
    </row>
    <row r="1159" spans="1:4" ht="30">
      <c r="A1159" t="s">
        <v>4493</v>
      </c>
      <c r="B1159" s="1" t="s">
        <v>4494</v>
      </c>
      <c r="C1159" t="s">
        <v>4495</v>
      </c>
      <c r="D1159" t="s">
        <v>4496</v>
      </c>
    </row>
    <row r="1160" spans="1:4" ht="30">
      <c r="A1160" t="s">
        <v>4497</v>
      </c>
      <c r="B1160" s="1" t="s">
        <v>4498</v>
      </c>
      <c r="C1160" t="s">
        <v>4499</v>
      </c>
      <c r="D1160" t="s">
        <v>4500</v>
      </c>
    </row>
    <row r="1161" spans="1:4" ht="30">
      <c r="A1161" t="s">
        <v>4501</v>
      </c>
      <c r="B1161" s="1" t="s">
        <v>4502</v>
      </c>
      <c r="C1161" t="s">
        <v>4503</v>
      </c>
      <c r="D1161" t="s">
        <v>4504</v>
      </c>
    </row>
    <row r="1162" spans="1:4" ht="30">
      <c r="A1162" t="s">
        <v>4505</v>
      </c>
      <c r="B1162" s="1" t="s">
        <v>4506</v>
      </c>
      <c r="C1162" t="s">
        <v>4507</v>
      </c>
      <c r="D1162" t="s">
        <v>4508</v>
      </c>
    </row>
    <row r="1163" spans="1:4" ht="30">
      <c r="A1163" t="s">
        <v>4509</v>
      </c>
      <c r="B1163" s="1" t="s">
        <v>4510</v>
      </c>
      <c r="C1163" t="s">
        <v>4511</v>
      </c>
      <c r="D1163" t="s">
        <v>4512</v>
      </c>
    </row>
    <row r="1164" spans="1:4" ht="30">
      <c r="A1164" t="s">
        <v>4513</v>
      </c>
      <c r="B1164" s="1" t="s">
        <v>4514</v>
      </c>
      <c r="C1164" t="s">
        <v>4515</v>
      </c>
      <c r="D1164" t="s">
        <v>4516</v>
      </c>
    </row>
    <row r="1165" spans="1:4" ht="30">
      <c r="A1165" t="s">
        <v>759</v>
      </c>
      <c r="B1165" s="1" t="s">
        <v>4517</v>
      </c>
      <c r="C1165" t="s">
        <v>4518</v>
      </c>
      <c r="D1165" t="s">
        <v>4519</v>
      </c>
    </row>
    <row r="1166" spans="1:4" ht="30">
      <c r="A1166" t="s">
        <v>4520</v>
      </c>
      <c r="B1166" s="1" t="s">
        <v>4521</v>
      </c>
      <c r="C1166" t="s">
        <v>4522</v>
      </c>
      <c r="D1166" t="s">
        <v>4523</v>
      </c>
    </row>
    <row r="1167" spans="1:4" ht="30">
      <c r="A1167" t="s">
        <v>4524</v>
      </c>
      <c r="B1167" s="1" t="s">
        <v>4525</v>
      </c>
      <c r="C1167">
        <f>1-454-120-8507</f>
        <v>-9080</v>
      </c>
      <c r="D1167" t="s">
        <v>4526</v>
      </c>
    </row>
    <row r="1168" spans="1:4" ht="30">
      <c r="A1168" t="s">
        <v>4527</v>
      </c>
      <c r="B1168" s="1" t="s">
        <v>4528</v>
      </c>
      <c r="C1168" t="s">
        <v>4529</v>
      </c>
      <c r="D1168" t="s">
        <v>4530</v>
      </c>
    </row>
    <row r="1169" spans="1:4" ht="30">
      <c r="A1169" t="s">
        <v>4531</v>
      </c>
      <c r="B1169" s="1" t="s">
        <v>4532</v>
      </c>
      <c r="C1169" t="s">
        <v>4533</v>
      </c>
      <c r="D1169" t="s">
        <v>4534</v>
      </c>
    </row>
    <row r="1170" spans="1:4" ht="30">
      <c r="A1170" t="s">
        <v>4535</v>
      </c>
      <c r="B1170" s="1" t="s">
        <v>4536</v>
      </c>
      <c r="C1170" t="s">
        <v>4537</v>
      </c>
      <c r="D1170" t="s">
        <v>4538</v>
      </c>
    </row>
    <row r="1171" spans="1:4" ht="30">
      <c r="A1171" t="s">
        <v>4539</v>
      </c>
      <c r="B1171" s="1" t="s">
        <v>4540</v>
      </c>
      <c r="C1171" t="s">
        <v>4541</v>
      </c>
      <c r="D1171" t="s">
        <v>4542</v>
      </c>
    </row>
    <row r="1172" spans="1:4" ht="30">
      <c r="A1172" t="s">
        <v>4543</v>
      </c>
      <c r="B1172" s="1" t="s">
        <v>4544</v>
      </c>
      <c r="C1172" t="s">
        <v>4545</v>
      </c>
      <c r="D1172" t="s">
        <v>4546</v>
      </c>
    </row>
    <row r="1173" spans="1:4" ht="30">
      <c r="A1173" t="s">
        <v>4547</v>
      </c>
      <c r="B1173" s="1" t="s">
        <v>4548</v>
      </c>
      <c r="C1173" t="s">
        <v>4549</v>
      </c>
      <c r="D1173" t="s">
        <v>4550</v>
      </c>
    </row>
    <row r="1174" spans="1:4" ht="30">
      <c r="A1174" t="s">
        <v>4551</v>
      </c>
      <c r="B1174" s="1" t="s">
        <v>4552</v>
      </c>
      <c r="C1174" t="s">
        <v>4553</v>
      </c>
      <c r="D1174" t="s">
        <v>4554</v>
      </c>
    </row>
    <row r="1175" spans="1:4" ht="30">
      <c r="A1175" t="s">
        <v>4555</v>
      </c>
      <c r="B1175" s="1" t="s">
        <v>4556</v>
      </c>
      <c r="C1175" t="s">
        <v>4557</v>
      </c>
      <c r="D1175" t="s">
        <v>4558</v>
      </c>
    </row>
    <row r="1176" spans="1:4" ht="30">
      <c r="A1176" t="s">
        <v>4559</v>
      </c>
      <c r="B1176" s="1" t="s">
        <v>4560</v>
      </c>
      <c r="C1176" t="s">
        <v>4561</v>
      </c>
      <c r="D1176" t="s">
        <v>4562</v>
      </c>
    </row>
    <row r="1177" spans="1:4" ht="30">
      <c r="A1177" t="s">
        <v>4563</v>
      </c>
      <c r="B1177" s="1" t="s">
        <v>4564</v>
      </c>
      <c r="C1177" t="s">
        <v>4565</v>
      </c>
      <c r="D1177" t="s">
        <v>4566</v>
      </c>
    </row>
    <row r="1178" spans="1:4" ht="30">
      <c r="A1178" t="s">
        <v>4567</v>
      </c>
      <c r="B1178" s="1" t="s">
        <v>4568</v>
      </c>
      <c r="C1178" t="s">
        <v>4569</v>
      </c>
      <c r="D1178" t="s">
        <v>4570</v>
      </c>
    </row>
    <row r="1179" spans="1:4" ht="30">
      <c r="A1179" t="s">
        <v>4571</v>
      </c>
      <c r="B1179" s="1" t="s">
        <v>4572</v>
      </c>
      <c r="C1179" t="s">
        <v>4573</v>
      </c>
      <c r="D1179" t="s">
        <v>4574</v>
      </c>
    </row>
    <row r="1180" spans="1:4" ht="30">
      <c r="A1180" t="s">
        <v>4575</v>
      </c>
      <c r="B1180" s="1" t="s">
        <v>4576</v>
      </c>
      <c r="C1180" t="s">
        <v>4577</v>
      </c>
      <c r="D1180" t="s">
        <v>4578</v>
      </c>
    </row>
    <row r="1181" spans="1:4" ht="30">
      <c r="A1181" t="s">
        <v>4579</v>
      </c>
      <c r="B1181" s="1" t="s">
        <v>4580</v>
      </c>
      <c r="C1181" t="s">
        <v>4581</v>
      </c>
      <c r="D1181" t="s">
        <v>4582</v>
      </c>
    </row>
    <row r="1182" spans="1:4" ht="30">
      <c r="A1182" t="s">
        <v>4583</v>
      </c>
      <c r="B1182" s="1" t="s">
        <v>4584</v>
      </c>
      <c r="C1182" t="s">
        <v>4585</v>
      </c>
      <c r="D1182" t="s">
        <v>4586</v>
      </c>
    </row>
    <row r="1183" spans="1:4" ht="30">
      <c r="A1183" t="s">
        <v>4587</v>
      </c>
      <c r="B1183" s="1" t="s">
        <v>4588</v>
      </c>
      <c r="C1183" t="s">
        <v>4589</v>
      </c>
      <c r="D1183" t="s">
        <v>4590</v>
      </c>
    </row>
    <row r="1184" spans="1:4" ht="30">
      <c r="A1184" t="s">
        <v>4591</v>
      </c>
      <c r="B1184" s="1" t="s">
        <v>4592</v>
      </c>
      <c r="C1184" t="s">
        <v>4593</v>
      </c>
      <c r="D1184" t="s">
        <v>4594</v>
      </c>
    </row>
    <row r="1185" spans="1:4" ht="30">
      <c r="A1185" t="s">
        <v>4595</v>
      </c>
      <c r="B1185" s="1" t="s">
        <v>4596</v>
      </c>
      <c r="C1185" t="s">
        <v>4597</v>
      </c>
      <c r="D1185" t="s">
        <v>4598</v>
      </c>
    </row>
    <row r="1186" spans="1:4" ht="30">
      <c r="A1186" t="s">
        <v>4599</v>
      </c>
      <c r="B1186" s="1" t="s">
        <v>4600</v>
      </c>
      <c r="C1186" t="s">
        <v>4601</v>
      </c>
      <c r="D1186" t="s">
        <v>4602</v>
      </c>
    </row>
    <row r="1187" spans="1:4" ht="30">
      <c r="A1187" t="s">
        <v>4603</v>
      </c>
      <c r="B1187" s="1" t="s">
        <v>4604</v>
      </c>
      <c r="C1187" t="s">
        <v>4605</v>
      </c>
      <c r="D1187" t="s">
        <v>4606</v>
      </c>
    </row>
    <row r="1188" spans="1:4" ht="30">
      <c r="A1188" t="s">
        <v>4607</v>
      </c>
      <c r="B1188" s="1" t="s">
        <v>4608</v>
      </c>
      <c r="C1188" t="s">
        <v>4609</v>
      </c>
      <c r="D1188" t="s">
        <v>4610</v>
      </c>
    </row>
    <row r="1189" spans="1:4" ht="30">
      <c r="A1189" t="s">
        <v>4611</v>
      </c>
      <c r="B1189" s="1" t="s">
        <v>4612</v>
      </c>
      <c r="C1189" t="s">
        <v>4613</v>
      </c>
      <c r="D1189" t="s">
        <v>4614</v>
      </c>
    </row>
    <row r="1190" spans="1:4" ht="30">
      <c r="A1190" t="s">
        <v>4615</v>
      </c>
      <c r="B1190" s="1" t="s">
        <v>4616</v>
      </c>
      <c r="C1190">
        <v>7411970252</v>
      </c>
      <c r="D1190" t="s">
        <v>4617</v>
      </c>
    </row>
    <row r="1191" spans="1:4" ht="30">
      <c r="A1191" t="s">
        <v>4618</v>
      </c>
      <c r="B1191" s="1" t="s">
        <v>4619</v>
      </c>
      <c r="C1191" t="s">
        <v>4620</v>
      </c>
      <c r="D1191" t="s">
        <v>4621</v>
      </c>
    </row>
    <row r="1192" spans="1:4" ht="30">
      <c r="A1192" t="s">
        <v>4622</v>
      </c>
      <c r="B1192" s="1" t="s">
        <v>4623</v>
      </c>
      <c r="C1192" t="s">
        <v>4624</v>
      </c>
      <c r="D1192" t="s">
        <v>4625</v>
      </c>
    </row>
    <row r="1193" spans="1:4" ht="30">
      <c r="A1193" t="s">
        <v>4626</v>
      </c>
      <c r="B1193" s="1" t="s">
        <v>4627</v>
      </c>
      <c r="C1193" t="s">
        <v>4628</v>
      </c>
      <c r="D1193" t="s">
        <v>4629</v>
      </c>
    </row>
    <row r="1194" spans="1:4" ht="30">
      <c r="A1194" t="s">
        <v>4630</v>
      </c>
      <c r="B1194" s="1" t="s">
        <v>4631</v>
      </c>
      <c r="C1194" t="s">
        <v>4632</v>
      </c>
      <c r="D1194" t="s">
        <v>4633</v>
      </c>
    </row>
    <row r="1195" spans="1:4" ht="30">
      <c r="A1195" t="s">
        <v>4634</v>
      </c>
      <c r="B1195" s="1" t="s">
        <v>4635</v>
      </c>
      <c r="C1195" t="s">
        <v>4636</v>
      </c>
      <c r="D1195" t="s">
        <v>4637</v>
      </c>
    </row>
    <row r="1196" spans="1:4" ht="30">
      <c r="A1196" t="s">
        <v>4638</v>
      </c>
      <c r="B1196" s="1" t="s">
        <v>4639</v>
      </c>
      <c r="C1196">
        <f>1-127-416-7764</f>
        <v>-8306</v>
      </c>
      <c r="D1196" t="s">
        <v>4640</v>
      </c>
    </row>
    <row r="1197" spans="1:4" ht="30">
      <c r="A1197" t="s">
        <v>4641</v>
      </c>
      <c r="B1197" s="1" t="s">
        <v>4642</v>
      </c>
      <c r="C1197" t="s">
        <v>4643</v>
      </c>
      <c r="D1197" t="s">
        <v>4644</v>
      </c>
    </row>
    <row r="1198" spans="1:4" ht="30">
      <c r="A1198" t="s">
        <v>4645</v>
      </c>
      <c r="B1198" s="1" t="s">
        <v>4646</v>
      </c>
      <c r="C1198" t="s">
        <v>4647</v>
      </c>
      <c r="D1198" t="s">
        <v>4648</v>
      </c>
    </row>
    <row r="1199" spans="1:4" ht="30">
      <c r="A1199" t="s">
        <v>4649</v>
      </c>
      <c r="B1199" s="1" t="s">
        <v>4650</v>
      </c>
      <c r="C1199">
        <v>1267682335</v>
      </c>
      <c r="D1199" t="s">
        <v>4651</v>
      </c>
    </row>
    <row r="1200" spans="1:4" ht="30">
      <c r="A1200" t="s">
        <v>4652</v>
      </c>
      <c r="B1200" s="1" t="s">
        <v>4653</v>
      </c>
      <c r="C1200" t="s">
        <v>4654</v>
      </c>
      <c r="D1200" t="s">
        <v>4655</v>
      </c>
    </row>
    <row r="1201" spans="1:4" ht="30">
      <c r="A1201" t="s">
        <v>4656</v>
      </c>
      <c r="B1201" s="1" t="s">
        <v>4657</v>
      </c>
      <c r="C1201" t="s">
        <v>4658</v>
      </c>
      <c r="D1201" t="s">
        <v>4659</v>
      </c>
    </row>
    <row r="1202" spans="1:4" ht="30">
      <c r="A1202" t="s">
        <v>4660</v>
      </c>
      <c r="B1202" s="1" t="s">
        <v>4661</v>
      </c>
      <c r="C1202" t="s">
        <v>4662</v>
      </c>
      <c r="D1202" t="s">
        <v>4663</v>
      </c>
    </row>
    <row r="1203" spans="1:4" ht="30">
      <c r="A1203" t="s">
        <v>4664</v>
      </c>
      <c r="B1203" s="1" t="s">
        <v>4665</v>
      </c>
      <c r="C1203" t="s">
        <v>4666</v>
      </c>
      <c r="D1203" t="s">
        <v>4667</v>
      </c>
    </row>
    <row r="1204" spans="1:4" ht="30">
      <c r="A1204" t="s">
        <v>4668</v>
      </c>
      <c r="B1204" s="1" t="s">
        <v>4669</v>
      </c>
      <c r="C1204">
        <v>6996254512</v>
      </c>
      <c r="D1204" t="s">
        <v>4670</v>
      </c>
    </row>
    <row r="1205" spans="1:4" ht="30">
      <c r="A1205" t="s">
        <v>4671</v>
      </c>
      <c r="B1205" s="1" t="s">
        <v>4672</v>
      </c>
      <c r="C1205" t="s">
        <v>4673</v>
      </c>
      <c r="D1205" t="s">
        <v>4674</v>
      </c>
    </row>
    <row r="1206" spans="1:4" ht="30">
      <c r="A1206" t="s">
        <v>4675</v>
      </c>
      <c r="B1206" s="1" t="s">
        <v>4676</v>
      </c>
      <c r="C1206" t="s">
        <v>4677</v>
      </c>
      <c r="D1206" t="s">
        <v>4678</v>
      </c>
    </row>
    <row r="1207" spans="1:4" ht="30">
      <c r="A1207" t="s">
        <v>4679</v>
      </c>
      <c r="B1207" s="1" t="s">
        <v>4680</v>
      </c>
      <c r="C1207" t="s">
        <v>4681</v>
      </c>
      <c r="D1207" t="s">
        <v>4682</v>
      </c>
    </row>
    <row r="1208" spans="1:4" ht="30">
      <c r="A1208" t="s">
        <v>4683</v>
      </c>
      <c r="B1208" s="1" t="s">
        <v>4684</v>
      </c>
      <c r="C1208" t="s">
        <v>4685</v>
      </c>
      <c r="D1208" t="s">
        <v>4686</v>
      </c>
    </row>
    <row r="1209" spans="1:4" ht="30">
      <c r="A1209" t="s">
        <v>4687</v>
      </c>
      <c r="B1209" s="1" t="s">
        <v>4688</v>
      </c>
      <c r="C1209" t="s">
        <v>4689</v>
      </c>
      <c r="D1209" t="s">
        <v>4690</v>
      </c>
    </row>
    <row r="1210" spans="1:4" ht="30">
      <c r="A1210" t="s">
        <v>4691</v>
      </c>
      <c r="B1210" s="1" t="s">
        <v>4692</v>
      </c>
      <c r="C1210">
        <v>2032035678</v>
      </c>
      <c r="D1210" t="s">
        <v>4693</v>
      </c>
    </row>
    <row r="1211" spans="1:4" ht="30">
      <c r="A1211" t="s">
        <v>4694</v>
      </c>
      <c r="B1211" s="1" t="s">
        <v>4695</v>
      </c>
      <c r="C1211" t="s">
        <v>4696</v>
      </c>
      <c r="D1211" t="s">
        <v>4697</v>
      </c>
    </row>
    <row r="1212" spans="1:4" ht="30">
      <c r="A1212" t="s">
        <v>4698</v>
      </c>
      <c r="B1212" s="1" t="s">
        <v>4699</v>
      </c>
      <c r="C1212" t="s">
        <v>4700</v>
      </c>
      <c r="D1212" t="s">
        <v>4701</v>
      </c>
    </row>
    <row r="1213" spans="1:4" ht="30">
      <c r="A1213" t="s">
        <v>4702</v>
      </c>
      <c r="B1213" s="1" t="s">
        <v>4703</v>
      </c>
      <c r="C1213" t="s">
        <v>4704</v>
      </c>
      <c r="D1213" t="s">
        <v>4705</v>
      </c>
    </row>
    <row r="1214" spans="1:4" ht="30">
      <c r="A1214" t="s">
        <v>4706</v>
      </c>
      <c r="B1214" s="1" t="s">
        <v>4707</v>
      </c>
      <c r="C1214" t="s">
        <v>4708</v>
      </c>
      <c r="D1214" t="s">
        <v>4709</v>
      </c>
    </row>
    <row r="1215" spans="1:4" ht="30">
      <c r="A1215" t="s">
        <v>4710</v>
      </c>
      <c r="B1215" s="1" t="s">
        <v>4711</v>
      </c>
      <c r="C1215">
        <v>1187983808</v>
      </c>
      <c r="D1215" t="s">
        <v>4712</v>
      </c>
    </row>
    <row r="1216" spans="1:4" ht="30">
      <c r="A1216" t="s">
        <v>4713</v>
      </c>
      <c r="B1216" s="1" t="s">
        <v>4714</v>
      </c>
      <c r="C1216" t="s">
        <v>4715</v>
      </c>
      <c r="D1216" t="s">
        <v>4716</v>
      </c>
    </row>
    <row r="1217" spans="1:4" ht="30">
      <c r="A1217" t="s">
        <v>4717</v>
      </c>
      <c r="B1217" s="1" t="s">
        <v>4718</v>
      </c>
      <c r="C1217">
        <v>8502571140</v>
      </c>
      <c r="D1217" t="s">
        <v>4719</v>
      </c>
    </row>
    <row r="1218" spans="1:4" ht="30">
      <c r="A1218" t="s">
        <v>4720</v>
      </c>
      <c r="B1218" s="1" t="s">
        <v>4721</v>
      </c>
      <c r="C1218" t="s">
        <v>4722</v>
      </c>
      <c r="D1218" t="s">
        <v>4723</v>
      </c>
    </row>
    <row r="1219" spans="1:4" ht="30">
      <c r="A1219" t="s">
        <v>4724</v>
      </c>
      <c r="B1219" s="1" t="s">
        <v>4725</v>
      </c>
      <c r="C1219">
        <f>1-787-49-3643</f>
        <v>-4478</v>
      </c>
      <c r="D1219" t="s">
        <v>4726</v>
      </c>
    </row>
    <row r="1220" spans="1:4" ht="30">
      <c r="A1220" t="s">
        <v>4727</v>
      </c>
      <c r="B1220" s="1" t="s">
        <v>4728</v>
      </c>
      <c r="C1220" t="s">
        <v>4729</v>
      </c>
      <c r="D1220" t="s">
        <v>4730</v>
      </c>
    </row>
    <row r="1221" spans="1:4" ht="30">
      <c r="A1221" t="s">
        <v>4731</v>
      </c>
      <c r="B1221" s="1" t="s">
        <v>4732</v>
      </c>
      <c r="C1221" t="s">
        <v>4733</v>
      </c>
      <c r="D1221" t="s">
        <v>4734</v>
      </c>
    </row>
    <row r="1222" spans="1:4" ht="30">
      <c r="A1222" t="s">
        <v>4735</v>
      </c>
      <c r="B1222" s="1" t="s">
        <v>4736</v>
      </c>
      <c r="C1222" t="s">
        <v>4737</v>
      </c>
      <c r="D1222" t="s">
        <v>4738</v>
      </c>
    </row>
    <row r="1223" spans="1:4" ht="30">
      <c r="A1223" t="s">
        <v>4739</v>
      </c>
      <c r="B1223" s="1" t="s">
        <v>4740</v>
      </c>
      <c r="C1223" t="s">
        <v>4741</v>
      </c>
      <c r="D1223" t="s">
        <v>4742</v>
      </c>
    </row>
    <row r="1224" spans="1:4" ht="30">
      <c r="A1224" t="s">
        <v>4743</v>
      </c>
      <c r="B1224" s="1" t="s">
        <v>4744</v>
      </c>
      <c r="C1224" t="s">
        <v>4745</v>
      </c>
      <c r="D1224" t="s">
        <v>4746</v>
      </c>
    </row>
    <row r="1225" spans="1:4" ht="30">
      <c r="A1225" t="s">
        <v>4747</v>
      </c>
      <c r="B1225" s="1" t="s">
        <v>4748</v>
      </c>
      <c r="C1225" t="s">
        <v>4749</v>
      </c>
      <c r="D1225" t="s">
        <v>4750</v>
      </c>
    </row>
    <row r="1226" spans="1:4" ht="30">
      <c r="A1226" t="s">
        <v>4751</v>
      </c>
      <c r="B1226" s="1" t="s">
        <v>4752</v>
      </c>
      <c r="C1226" t="s">
        <v>4753</v>
      </c>
      <c r="D1226" t="s">
        <v>4754</v>
      </c>
    </row>
    <row r="1227" spans="1:4" ht="30">
      <c r="A1227" t="s">
        <v>4755</v>
      </c>
      <c r="B1227" s="1" t="s">
        <v>4756</v>
      </c>
      <c r="C1227" t="s">
        <v>4757</v>
      </c>
      <c r="D1227" t="s">
        <v>4758</v>
      </c>
    </row>
    <row r="1228" spans="1:4" ht="30">
      <c r="A1228" t="s">
        <v>4759</v>
      </c>
      <c r="B1228" s="1" t="s">
        <v>4760</v>
      </c>
      <c r="C1228">
        <f>1-374-110-1181</f>
        <v>-1664</v>
      </c>
      <c r="D1228" t="s">
        <v>4761</v>
      </c>
    </row>
    <row r="1229" spans="1:4" ht="30">
      <c r="A1229" t="s">
        <v>4762</v>
      </c>
      <c r="B1229" s="1" t="s">
        <v>4763</v>
      </c>
      <c r="C1229" t="s">
        <v>4764</v>
      </c>
      <c r="D1229" t="s">
        <v>4765</v>
      </c>
    </row>
    <row r="1230" spans="1:4" ht="30">
      <c r="A1230" t="s">
        <v>4766</v>
      </c>
      <c r="B1230" s="1" t="s">
        <v>4767</v>
      </c>
      <c r="C1230" t="s">
        <v>4768</v>
      </c>
      <c r="D1230" t="s">
        <v>4769</v>
      </c>
    </row>
    <row r="1231" spans="1:4" ht="30">
      <c r="A1231" t="s">
        <v>4770</v>
      </c>
      <c r="B1231" s="1" t="s">
        <v>4771</v>
      </c>
      <c r="C1231" t="s">
        <v>4772</v>
      </c>
      <c r="D1231" t="s">
        <v>4773</v>
      </c>
    </row>
    <row r="1232" spans="1:4" ht="30">
      <c r="A1232" t="s">
        <v>4774</v>
      </c>
      <c r="B1232" s="1" t="s">
        <v>4775</v>
      </c>
      <c r="C1232" t="s">
        <v>4776</v>
      </c>
      <c r="D1232" t="s">
        <v>4777</v>
      </c>
    </row>
    <row r="1233" spans="1:4" ht="30">
      <c r="A1233" t="s">
        <v>4778</v>
      </c>
      <c r="B1233" s="1" t="s">
        <v>4779</v>
      </c>
      <c r="C1233" t="s">
        <v>4780</v>
      </c>
      <c r="D1233" t="s">
        <v>4781</v>
      </c>
    </row>
    <row r="1234" spans="1:4" ht="30">
      <c r="A1234" t="s">
        <v>4782</v>
      </c>
      <c r="B1234" s="1" t="s">
        <v>4783</v>
      </c>
      <c r="C1234" t="s">
        <v>4784</v>
      </c>
      <c r="D1234" t="s">
        <v>4785</v>
      </c>
    </row>
    <row r="1235" spans="1:4" ht="30">
      <c r="A1235" t="s">
        <v>4786</v>
      </c>
      <c r="B1235" s="1" t="s">
        <v>4787</v>
      </c>
      <c r="C1235" t="s">
        <v>4788</v>
      </c>
      <c r="D1235" t="s">
        <v>4789</v>
      </c>
    </row>
    <row r="1236" spans="1:4" ht="30">
      <c r="A1236" t="s">
        <v>4790</v>
      </c>
      <c r="B1236" s="1" t="s">
        <v>4791</v>
      </c>
      <c r="C1236" t="s">
        <v>4792</v>
      </c>
      <c r="D1236" t="s">
        <v>4793</v>
      </c>
    </row>
    <row r="1237" spans="1:4" ht="30">
      <c r="A1237" t="s">
        <v>4794</v>
      </c>
      <c r="B1237" s="1" t="s">
        <v>4795</v>
      </c>
      <c r="C1237" t="s">
        <v>4796</v>
      </c>
      <c r="D1237" t="s">
        <v>4797</v>
      </c>
    </row>
    <row r="1238" spans="1:4" ht="30">
      <c r="A1238" t="s">
        <v>4798</v>
      </c>
      <c r="B1238" s="1" t="s">
        <v>4799</v>
      </c>
      <c r="C1238" t="s">
        <v>4800</v>
      </c>
      <c r="D1238" t="s">
        <v>4801</v>
      </c>
    </row>
    <row r="1239" spans="1:4" ht="30">
      <c r="A1239" t="s">
        <v>4802</v>
      </c>
      <c r="B1239" s="1" t="s">
        <v>4803</v>
      </c>
      <c r="C1239" t="s">
        <v>4804</v>
      </c>
      <c r="D1239" t="s">
        <v>4805</v>
      </c>
    </row>
    <row r="1240" spans="1:4" ht="30">
      <c r="A1240" t="s">
        <v>4806</v>
      </c>
      <c r="B1240" s="1" t="s">
        <v>4807</v>
      </c>
      <c r="C1240" t="s">
        <v>4808</v>
      </c>
      <c r="D1240" t="s">
        <v>4809</v>
      </c>
    </row>
    <row r="1241" spans="1:4" ht="30">
      <c r="A1241" t="s">
        <v>4810</v>
      </c>
      <c r="B1241" s="1" t="s">
        <v>4811</v>
      </c>
      <c r="C1241" t="s">
        <v>4812</v>
      </c>
      <c r="D1241" t="s">
        <v>4813</v>
      </c>
    </row>
    <row r="1242" spans="1:4" ht="30">
      <c r="A1242" t="s">
        <v>4814</v>
      </c>
      <c r="B1242" s="1" t="s">
        <v>4815</v>
      </c>
      <c r="C1242" t="s">
        <v>4816</v>
      </c>
      <c r="D1242" t="s">
        <v>4817</v>
      </c>
    </row>
    <row r="1243" spans="1:4" ht="30">
      <c r="A1243" t="s">
        <v>4818</v>
      </c>
      <c r="B1243" s="1" t="s">
        <v>4819</v>
      </c>
      <c r="C1243" t="s">
        <v>4820</v>
      </c>
      <c r="D1243" t="s">
        <v>4821</v>
      </c>
    </row>
    <row r="1244" spans="1:4" ht="30">
      <c r="A1244" t="s">
        <v>4822</v>
      </c>
      <c r="B1244" s="1" t="s">
        <v>4823</v>
      </c>
      <c r="C1244" t="s">
        <v>4824</v>
      </c>
      <c r="D1244" t="s">
        <v>4825</v>
      </c>
    </row>
    <row r="1245" spans="1:4" ht="30">
      <c r="A1245" t="s">
        <v>4826</v>
      </c>
      <c r="B1245" s="1" t="s">
        <v>4827</v>
      </c>
      <c r="C1245">
        <v>5928038302</v>
      </c>
      <c r="D1245" t="s">
        <v>4828</v>
      </c>
    </row>
    <row r="1246" spans="1:4" ht="30">
      <c r="A1246" t="s">
        <v>4829</v>
      </c>
      <c r="B1246" s="1" t="s">
        <v>4830</v>
      </c>
      <c r="C1246" t="s">
        <v>4831</v>
      </c>
      <c r="D1246" t="s">
        <v>4832</v>
      </c>
    </row>
    <row r="1247" spans="1:4" ht="30">
      <c r="A1247" t="s">
        <v>4833</v>
      </c>
      <c r="B1247" s="1" t="s">
        <v>4834</v>
      </c>
      <c r="C1247" t="s">
        <v>4835</v>
      </c>
      <c r="D1247" t="s">
        <v>4836</v>
      </c>
    </row>
    <row r="1248" spans="1:4" ht="30">
      <c r="A1248" t="s">
        <v>4837</v>
      </c>
      <c r="B1248" s="1" t="s">
        <v>4838</v>
      </c>
      <c r="C1248" t="s">
        <v>4839</v>
      </c>
      <c r="D1248" t="s">
        <v>4840</v>
      </c>
    </row>
    <row r="1249" spans="1:4" ht="30">
      <c r="A1249" t="s">
        <v>4841</v>
      </c>
      <c r="B1249" s="1" t="s">
        <v>4842</v>
      </c>
      <c r="C1249" t="s">
        <v>4843</v>
      </c>
      <c r="D1249" t="s">
        <v>4844</v>
      </c>
    </row>
    <row r="1250" spans="1:4" ht="30">
      <c r="A1250" t="s">
        <v>4845</v>
      </c>
      <c r="B1250" s="1" t="s">
        <v>4846</v>
      </c>
      <c r="C1250" t="s">
        <v>4847</v>
      </c>
      <c r="D1250" t="s">
        <v>4848</v>
      </c>
    </row>
    <row r="1251" spans="1:4" ht="30">
      <c r="A1251" t="s">
        <v>2173</v>
      </c>
      <c r="B1251" s="1" t="s">
        <v>4849</v>
      </c>
      <c r="C1251" t="s">
        <v>4850</v>
      </c>
      <c r="D1251" t="s">
        <v>4851</v>
      </c>
    </row>
    <row r="1252" spans="1:4" ht="30">
      <c r="A1252" t="s">
        <v>4852</v>
      </c>
      <c r="B1252" s="1" t="s">
        <v>4853</v>
      </c>
      <c r="C1252" t="s">
        <v>4854</v>
      </c>
      <c r="D1252" t="s">
        <v>4855</v>
      </c>
    </row>
    <row r="1253" spans="1:4" ht="30">
      <c r="A1253" t="s">
        <v>4856</v>
      </c>
      <c r="B1253" s="1" t="s">
        <v>4857</v>
      </c>
      <c r="C1253" t="s">
        <v>4858</v>
      </c>
      <c r="D1253" t="s">
        <v>4859</v>
      </c>
    </row>
    <row r="1254" spans="1:4" ht="30">
      <c r="A1254" t="s">
        <v>4860</v>
      </c>
      <c r="B1254" s="1" t="s">
        <v>4861</v>
      </c>
      <c r="C1254" t="s">
        <v>4862</v>
      </c>
      <c r="D1254" t="s">
        <v>4863</v>
      </c>
    </row>
    <row r="1255" spans="1:4" ht="30">
      <c r="A1255" t="s">
        <v>4864</v>
      </c>
      <c r="B1255" s="1" t="s">
        <v>4865</v>
      </c>
      <c r="C1255" t="s">
        <v>4866</v>
      </c>
      <c r="D1255" t="s">
        <v>4867</v>
      </c>
    </row>
    <row r="1256" spans="1:4" ht="30">
      <c r="A1256" t="s">
        <v>4429</v>
      </c>
      <c r="B1256" s="1" t="s">
        <v>4868</v>
      </c>
      <c r="C1256" t="s">
        <v>4869</v>
      </c>
      <c r="D1256" t="s">
        <v>4870</v>
      </c>
    </row>
    <row r="1257" spans="1:4" ht="30">
      <c r="A1257" t="s">
        <v>4871</v>
      </c>
      <c r="B1257" s="1" t="s">
        <v>4872</v>
      </c>
      <c r="C1257" t="s">
        <v>4873</v>
      </c>
      <c r="D1257" t="s">
        <v>4874</v>
      </c>
    </row>
    <row r="1258" spans="1:4" ht="30">
      <c r="A1258" t="s">
        <v>4875</v>
      </c>
      <c r="B1258" s="1" t="s">
        <v>4876</v>
      </c>
      <c r="C1258" t="s">
        <v>4877</v>
      </c>
      <c r="D1258" t="s">
        <v>4878</v>
      </c>
    </row>
    <row r="1259" spans="1:4" ht="30">
      <c r="A1259" t="s">
        <v>4879</v>
      </c>
      <c r="B1259" s="1" t="s">
        <v>4880</v>
      </c>
      <c r="C1259" t="s">
        <v>4881</v>
      </c>
      <c r="D1259" t="s">
        <v>4882</v>
      </c>
    </row>
    <row r="1260" spans="1:4" ht="30">
      <c r="A1260" t="s">
        <v>4883</v>
      </c>
      <c r="B1260" s="1" t="s">
        <v>4884</v>
      </c>
      <c r="C1260" t="s">
        <v>4885</v>
      </c>
      <c r="D1260" t="s">
        <v>4886</v>
      </c>
    </row>
    <row r="1261" spans="1:4" ht="30">
      <c r="A1261" t="s">
        <v>4887</v>
      </c>
      <c r="B1261" s="1" t="s">
        <v>4888</v>
      </c>
      <c r="C1261" t="s">
        <v>4889</v>
      </c>
      <c r="D1261" t="s">
        <v>4890</v>
      </c>
    </row>
    <row r="1262" spans="1:4" ht="30">
      <c r="A1262" t="s">
        <v>4891</v>
      </c>
      <c r="B1262" s="1" t="s">
        <v>4892</v>
      </c>
      <c r="C1262" t="s">
        <v>4893</v>
      </c>
      <c r="D1262" t="s">
        <v>4894</v>
      </c>
    </row>
    <row r="1263" spans="1:4" ht="30">
      <c r="A1263" t="s">
        <v>4895</v>
      </c>
      <c r="B1263" s="1" t="s">
        <v>4896</v>
      </c>
      <c r="C1263">
        <v>8003055544</v>
      </c>
      <c r="D1263" t="s">
        <v>4897</v>
      </c>
    </row>
    <row r="1264" spans="1:4" ht="30">
      <c r="A1264" t="s">
        <v>4898</v>
      </c>
      <c r="B1264" s="1" t="s">
        <v>4899</v>
      </c>
      <c r="C1264" t="s">
        <v>4900</v>
      </c>
      <c r="D1264" t="s">
        <v>4901</v>
      </c>
    </row>
    <row r="1265" spans="1:4" ht="30">
      <c r="A1265" t="s">
        <v>4902</v>
      </c>
      <c r="B1265" s="1" t="s">
        <v>4903</v>
      </c>
      <c r="C1265" t="s">
        <v>4904</v>
      </c>
      <c r="D1265" t="s">
        <v>4905</v>
      </c>
    </row>
    <row r="1266" spans="1:4" ht="30">
      <c r="A1266" t="s">
        <v>4906</v>
      </c>
      <c r="B1266" s="1" t="s">
        <v>4907</v>
      </c>
      <c r="C1266" t="s">
        <v>4908</v>
      </c>
      <c r="D1266" t="s">
        <v>4909</v>
      </c>
    </row>
    <row r="1267" spans="1:4" ht="30">
      <c r="A1267" t="s">
        <v>4910</v>
      </c>
      <c r="B1267" s="1" t="s">
        <v>4911</v>
      </c>
      <c r="C1267" t="s">
        <v>4912</v>
      </c>
      <c r="D1267" t="s">
        <v>4913</v>
      </c>
    </row>
    <row r="1268" spans="1:4" ht="30">
      <c r="A1268" t="s">
        <v>4914</v>
      </c>
      <c r="B1268" s="1" t="s">
        <v>4915</v>
      </c>
      <c r="C1268" t="s">
        <v>4916</v>
      </c>
      <c r="D1268" t="s">
        <v>4917</v>
      </c>
    </row>
    <row r="1269" spans="1:4" ht="30">
      <c r="A1269" t="s">
        <v>4918</v>
      </c>
      <c r="B1269" s="1" t="s">
        <v>4919</v>
      </c>
      <c r="C1269" t="s">
        <v>4920</v>
      </c>
      <c r="D1269" t="s">
        <v>4921</v>
      </c>
    </row>
    <row r="1270" spans="1:4" ht="30">
      <c r="A1270" t="s">
        <v>4922</v>
      </c>
      <c r="B1270" s="1" t="s">
        <v>4923</v>
      </c>
      <c r="C1270" t="s">
        <v>4924</v>
      </c>
      <c r="D1270" t="s">
        <v>4925</v>
      </c>
    </row>
    <row r="1271" spans="1:4" ht="30">
      <c r="A1271" t="s">
        <v>4926</v>
      </c>
      <c r="B1271" s="1" t="s">
        <v>4927</v>
      </c>
      <c r="C1271" t="s">
        <v>4928</v>
      </c>
      <c r="D1271" t="s">
        <v>4929</v>
      </c>
    </row>
    <row r="1272" spans="1:4" ht="30">
      <c r="A1272" t="s">
        <v>1959</v>
      </c>
      <c r="B1272" s="1" t="s">
        <v>4930</v>
      </c>
      <c r="C1272" t="s">
        <v>4931</v>
      </c>
      <c r="D1272" t="s">
        <v>4932</v>
      </c>
    </row>
    <row r="1273" spans="1:4" ht="30">
      <c r="A1273" t="s">
        <v>4933</v>
      </c>
      <c r="B1273" s="1" t="s">
        <v>4934</v>
      </c>
      <c r="C1273" t="s">
        <v>4935</v>
      </c>
      <c r="D1273" t="s">
        <v>4936</v>
      </c>
    </row>
    <row r="1274" spans="1:4" ht="30">
      <c r="A1274" t="s">
        <v>4937</v>
      </c>
      <c r="B1274" s="1" t="s">
        <v>4938</v>
      </c>
      <c r="C1274" t="s">
        <v>4939</v>
      </c>
      <c r="D1274" t="s">
        <v>4940</v>
      </c>
    </row>
    <row r="1275" spans="1:4" ht="30">
      <c r="A1275" t="s">
        <v>4941</v>
      </c>
      <c r="B1275" s="1" t="s">
        <v>4942</v>
      </c>
      <c r="C1275">
        <v>4669903166</v>
      </c>
      <c r="D1275" t="s">
        <v>4943</v>
      </c>
    </row>
    <row r="1276" spans="1:4" ht="30">
      <c r="A1276" t="s">
        <v>2053</v>
      </c>
      <c r="B1276" s="1" t="s">
        <v>4944</v>
      </c>
      <c r="C1276" t="s">
        <v>4945</v>
      </c>
      <c r="D1276" t="s">
        <v>4946</v>
      </c>
    </row>
    <row r="1277" spans="1:4" ht="30">
      <c r="A1277" t="s">
        <v>4947</v>
      </c>
      <c r="B1277" s="1" t="s">
        <v>4948</v>
      </c>
      <c r="C1277">
        <f>1-639-341-4263</f>
        <v>-5242</v>
      </c>
      <c r="D1277" t="s">
        <v>4949</v>
      </c>
    </row>
    <row r="1278" spans="1:4" ht="30">
      <c r="A1278" t="s">
        <v>4950</v>
      </c>
      <c r="B1278" s="1" t="s">
        <v>4951</v>
      </c>
      <c r="C1278">
        <v>1850566942</v>
      </c>
      <c r="D1278" t="s">
        <v>4952</v>
      </c>
    </row>
    <row r="1279" spans="1:4" ht="30">
      <c r="A1279" t="s">
        <v>4953</v>
      </c>
      <c r="B1279" s="1" t="s">
        <v>4954</v>
      </c>
      <c r="C1279">
        <f>1-483-474-7867</f>
        <v>-8823</v>
      </c>
      <c r="D1279" t="s">
        <v>4955</v>
      </c>
    </row>
    <row r="1280" spans="1:4" ht="30">
      <c r="A1280" t="s">
        <v>4956</v>
      </c>
      <c r="B1280" s="1" t="s">
        <v>4957</v>
      </c>
      <c r="C1280" t="s">
        <v>4958</v>
      </c>
      <c r="D1280" t="s">
        <v>4959</v>
      </c>
    </row>
    <row r="1281" spans="1:4" ht="30">
      <c r="A1281" t="s">
        <v>4960</v>
      </c>
      <c r="B1281" s="1" t="s">
        <v>4961</v>
      </c>
      <c r="C1281" t="s">
        <v>4962</v>
      </c>
      <c r="D1281" t="s">
        <v>4963</v>
      </c>
    </row>
    <row r="1282" spans="1:4" ht="30">
      <c r="A1282" t="s">
        <v>4964</v>
      </c>
      <c r="B1282" s="1" t="s">
        <v>4965</v>
      </c>
      <c r="C1282" t="s">
        <v>4966</v>
      </c>
      <c r="D1282" t="s">
        <v>4967</v>
      </c>
    </row>
    <row r="1283" spans="1:4" ht="30">
      <c r="A1283" t="s">
        <v>4968</v>
      </c>
      <c r="B1283" s="1" t="s">
        <v>4969</v>
      </c>
      <c r="C1283" t="s">
        <v>4970</v>
      </c>
      <c r="D1283" t="s">
        <v>4971</v>
      </c>
    </row>
    <row r="1284" spans="1:4" ht="30">
      <c r="A1284" t="s">
        <v>4972</v>
      </c>
      <c r="B1284" s="1" t="s">
        <v>4973</v>
      </c>
      <c r="C1284" t="s">
        <v>4974</v>
      </c>
      <c r="D1284" t="s">
        <v>4975</v>
      </c>
    </row>
    <row r="1285" spans="1:4" ht="30">
      <c r="A1285" t="s">
        <v>4976</v>
      </c>
      <c r="B1285" s="1" t="s">
        <v>4977</v>
      </c>
      <c r="C1285" t="s">
        <v>4978</v>
      </c>
      <c r="D1285" t="s">
        <v>4979</v>
      </c>
    </row>
    <row r="1286" spans="1:4" ht="30">
      <c r="A1286" t="s">
        <v>4980</v>
      </c>
      <c r="B1286" s="1" t="s">
        <v>4981</v>
      </c>
      <c r="C1286" t="s">
        <v>4982</v>
      </c>
      <c r="D1286" t="s">
        <v>4983</v>
      </c>
    </row>
    <row r="1287" spans="1:4" ht="30">
      <c r="A1287" t="s">
        <v>4984</v>
      </c>
      <c r="B1287" s="1" t="s">
        <v>4985</v>
      </c>
      <c r="C1287" t="s">
        <v>4986</v>
      </c>
      <c r="D1287" t="s">
        <v>4987</v>
      </c>
    </row>
    <row r="1288" spans="1:4" ht="30">
      <c r="A1288" t="s">
        <v>4988</v>
      </c>
      <c r="B1288" s="1" t="s">
        <v>4989</v>
      </c>
      <c r="C1288" t="s">
        <v>4990</v>
      </c>
      <c r="D1288" t="s">
        <v>4991</v>
      </c>
    </row>
    <row r="1289" spans="1:4" ht="30">
      <c r="A1289" t="s">
        <v>4992</v>
      </c>
      <c r="B1289" s="1" t="s">
        <v>4993</v>
      </c>
      <c r="C1289" t="s">
        <v>4994</v>
      </c>
      <c r="D1289" t="s">
        <v>4995</v>
      </c>
    </row>
    <row r="1290" spans="1:4" ht="30">
      <c r="A1290" t="s">
        <v>4996</v>
      </c>
      <c r="B1290" s="1" t="s">
        <v>4997</v>
      </c>
      <c r="C1290" t="s">
        <v>4998</v>
      </c>
      <c r="D1290" t="s">
        <v>4878</v>
      </c>
    </row>
    <row r="1291" spans="1:4" ht="30">
      <c r="A1291" t="s">
        <v>4999</v>
      </c>
      <c r="B1291" s="1" t="s">
        <v>5000</v>
      </c>
      <c r="C1291" t="s">
        <v>5001</v>
      </c>
      <c r="D1291" t="s">
        <v>5002</v>
      </c>
    </row>
    <row r="1292" spans="1:4" ht="30">
      <c r="A1292" t="s">
        <v>5003</v>
      </c>
      <c r="B1292" s="1" t="s">
        <v>5004</v>
      </c>
      <c r="C1292">
        <v>2777889256</v>
      </c>
      <c r="D1292" t="s">
        <v>5005</v>
      </c>
    </row>
    <row r="1293" spans="1:4" ht="30">
      <c r="A1293" t="s">
        <v>5006</v>
      </c>
      <c r="B1293" s="1" t="s">
        <v>5007</v>
      </c>
      <c r="C1293" t="s">
        <v>5008</v>
      </c>
      <c r="D1293" t="s">
        <v>5009</v>
      </c>
    </row>
    <row r="1294" spans="1:4" ht="30">
      <c r="A1294" t="s">
        <v>5010</v>
      </c>
      <c r="B1294" s="1" t="s">
        <v>5011</v>
      </c>
      <c r="C1294" t="s">
        <v>5012</v>
      </c>
      <c r="D1294" t="s">
        <v>5013</v>
      </c>
    </row>
    <row r="1295" spans="1:4" ht="30">
      <c r="A1295" t="s">
        <v>5014</v>
      </c>
      <c r="B1295" s="1" t="s">
        <v>5015</v>
      </c>
      <c r="C1295" t="s">
        <v>5016</v>
      </c>
      <c r="D1295" t="s">
        <v>5017</v>
      </c>
    </row>
    <row r="1296" spans="1:4" ht="30">
      <c r="A1296" t="s">
        <v>5018</v>
      </c>
      <c r="B1296" s="1" t="s">
        <v>5019</v>
      </c>
      <c r="C1296" t="s">
        <v>5020</v>
      </c>
      <c r="D1296" t="s">
        <v>5021</v>
      </c>
    </row>
    <row r="1297" spans="1:4" ht="30">
      <c r="A1297" t="s">
        <v>5022</v>
      </c>
      <c r="B1297" s="1" t="s">
        <v>5023</v>
      </c>
      <c r="C1297" t="s">
        <v>5024</v>
      </c>
      <c r="D1297" t="s">
        <v>5025</v>
      </c>
    </row>
    <row r="1298" spans="1:4" ht="30">
      <c r="A1298" t="s">
        <v>5026</v>
      </c>
      <c r="B1298" s="1" t="s">
        <v>5027</v>
      </c>
      <c r="C1298" t="s">
        <v>5028</v>
      </c>
      <c r="D1298" t="s">
        <v>5029</v>
      </c>
    </row>
    <row r="1299" spans="1:4" ht="30">
      <c r="A1299" t="s">
        <v>5030</v>
      </c>
      <c r="B1299" s="1" t="s">
        <v>5031</v>
      </c>
      <c r="C1299" t="s">
        <v>5032</v>
      </c>
      <c r="D1299" t="s">
        <v>5033</v>
      </c>
    </row>
    <row r="1300" spans="1:4" ht="30">
      <c r="A1300" t="s">
        <v>5034</v>
      </c>
      <c r="B1300" s="1" t="s">
        <v>5035</v>
      </c>
      <c r="C1300">
        <v>2262534250</v>
      </c>
      <c r="D1300" t="s">
        <v>5036</v>
      </c>
    </row>
    <row r="1301" spans="1:4" ht="30">
      <c r="A1301" t="s">
        <v>5037</v>
      </c>
      <c r="B1301" s="1" t="s">
        <v>5038</v>
      </c>
      <c r="C1301" t="s">
        <v>5039</v>
      </c>
      <c r="D1301" t="s">
        <v>5040</v>
      </c>
    </row>
    <row r="1302" spans="1:4" ht="30">
      <c r="A1302" t="s">
        <v>5041</v>
      </c>
      <c r="B1302" s="1" t="s">
        <v>5042</v>
      </c>
      <c r="C1302">
        <f>1-543-921-7311</f>
        <v>-8774</v>
      </c>
      <c r="D1302" t="s">
        <v>5043</v>
      </c>
    </row>
    <row r="1303" spans="1:4" ht="30">
      <c r="A1303" t="s">
        <v>5044</v>
      </c>
      <c r="B1303" s="1" t="s">
        <v>5045</v>
      </c>
      <c r="C1303" t="s">
        <v>5046</v>
      </c>
      <c r="D1303" t="s">
        <v>5047</v>
      </c>
    </row>
    <row r="1304" spans="1:4" ht="30">
      <c r="A1304" t="s">
        <v>5048</v>
      </c>
      <c r="B1304" s="1" t="s">
        <v>5049</v>
      </c>
      <c r="C1304" t="s">
        <v>5050</v>
      </c>
      <c r="D1304" t="s">
        <v>5051</v>
      </c>
    </row>
    <row r="1305" spans="1:4" ht="30">
      <c r="A1305" t="s">
        <v>5052</v>
      </c>
      <c r="B1305" s="1" t="s">
        <v>5053</v>
      </c>
      <c r="C1305">
        <v>5911629173</v>
      </c>
      <c r="D1305" t="s">
        <v>5054</v>
      </c>
    </row>
    <row r="1306" spans="1:4" ht="30">
      <c r="A1306" t="s">
        <v>5055</v>
      </c>
      <c r="B1306" s="1" t="s">
        <v>5056</v>
      </c>
      <c r="C1306" t="s">
        <v>5057</v>
      </c>
      <c r="D1306" t="s">
        <v>5058</v>
      </c>
    </row>
    <row r="1307" spans="1:4" ht="30">
      <c r="A1307" t="s">
        <v>5059</v>
      </c>
      <c r="B1307" s="1" t="s">
        <v>5060</v>
      </c>
      <c r="C1307" t="s">
        <v>5061</v>
      </c>
      <c r="D1307" t="s">
        <v>5062</v>
      </c>
    </row>
    <row r="1308" spans="1:4" ht="30">
      <c r="A1308" t="s">
        <v>5063</v>
      </c>
      <c r="B1308" s="1" t="s">
        <v>5064</v>
      </c>
      <c r="C1308" t="s">
        <v>5065</v>
      </c>
      <c r="D1308" t="s">
        <v>5066</v>
      </c>
    </row>
    <row r="1309" spans="1:4" ht="30">
      <c r="A1309" t="s">
        <v>5067</v>
      </c>
      <c r="B1309" s="1" t="s">
        <v>5068</v>
      </c>
      <c r="C1309" t="s">
        <v>5069</v>
      </c>
      <c r="D1309" t="s">
        <v>5070</v>
      </c>
    </row>
    <row r="1310" spans="1:4" ht="30">
      <c r="A1310" t="s">
        <v>5071</v>
      </c>
      <c r="B1310" s="1" t="s">
        <v>5072</v>
      </c>
      <c r="C1310" t="s">
        <v>5073</v>
      </c>
      <c r="D1310" t="s">
        <v>5074</v>
      </c>
    </row>
    <row r="1311" spans="1:4" ht="30">
      <c r="A1311" t="s">
        <v>5075</v>
      </c>
      <c r="B1311" s="1" t="s">
        <v>5076</v>
      </c>
      <c r="C1311" t="s">
        <v>5077</v>
      </c>
      <c r="D1311" t="s">
        <v>5078</v>
      </c>
    </row>
    <row r="1312" spans="1:4" ht="30">
      <c r="A1312" t="s">
        <v>5079</v>
      </c>
      <c r="B1312" s="1" t="s">
        <v>5080</v>
      </c>
      <c r="C1312" t="s">
        <v>5081</v>
      </c>
      <c r="D1312" t="s">
        <v>5082</v>
      </c>
    </row>
    <row r="1313" spans="1:4" ht="30">
      <c r="A1313" t="s">
        <v>5083</v>
      </c>
      <c r="B1313" s="1" t="s">
        <v>5084</v>
      </c>
      <c r="C1313" t="s">
        <v>5085</v>
      </c>
      <c r="D1313" t="s">
        <v>5086</v>
      </c>
    </row>
    <row r="1314" spans="1:4" ht="30">
      <c r="A1314" t="s">
        <v>5087</v>
      </c>
      <c r="B1314" s="1" t="s">
        <v>5088</v>
      </c>
      <c r="C1314">
        <v>1800030261</v>
      </c>
      <c r="D1314" t="s">
        <v>5089</v>
      </c>
    </row>
    <row r="1315" spans="1:4" ht="30">
      <c r="A1315" t="s">
        <v>5090</v>
      </c>
      <c r="B1315" s="1" t="s">
        <v>5091</v>
      </c>
      <c r="C1315" t="s">
        <v>5092</v>
      </c>
      <c r="D1315" t="s">
        <v>5093</v>
      </c>
    </row>
    <row r="1316" spans="1:4" ht="30">
      <c r="A1316" t="s">
        <v>5094</v>
      </c>
      <c r="B1316" s="1" t="s">
        <v>5095</v>
      </c>
      <c r="C1316" t="s">
        <v>5096</v>
      </c>
      <c r="D1316" t="s">
        <v>5097</v>
      </c>
    </row>
    <row r="1317" spans="1:4" ht="30">
      <c r="A1317" t="s">
        <v>5098</v>
      </c>
      <c r="B1317" s="1" t="s">
        <v>5099</v>
      </c>
      <c r="C1317">
        <f>1-370-18-99</f>
        <v>-486</v>
      </c>
      <c r="D1317" t="s">
        <v>5100</v>
      </c>
    </row>
    <row r="1318" spans="1:4" ht="30">
      <c r="A1318" t="s">
        <v>5101</v>
      </c>
      <c r="B1318" s="1" t="s">
        <v>5102</v>
      </c>
      <c r="C1318" t="s">
        <v>5103</v>
      </c>
      <c r="D1318" t="s">
        <v>5104</v>
      </c>
    </row>
    <row r="1319" spans="1:4" ht="30">
      <c r="A1319" t="s">
        <v>5105</v>
      </c>
      <c r="B1319" s="1" t="s">
        <v>5106</v>
      </c>
      <c r="C1319" t="s">
        <v>5107</v>
      </c>
      <c r="D1319" t="s">
        <v>5108</v>
      </c>
    </row>
    <row r="1320" spans="1:4" ht="30">
      <c r="A1320" t="s">
        <v>5109</v>
      </c>
      <c r="B1320" s="1" t="s">
        <v>5110</v>
      </c>
      <c r="C1320" t="s">
        <v>5111</v>
      </c>
      <c r="D1320" t="s">
        <v>5112</v>
      </c>
    </row>
    <row r="1321" spans="1:4" ht="30">
      <c r="A1321" t="s">
        <v>5113</v>
      </c>
      <c r="B1321" s="1" t="s">
        <v>5114</v>
      </c>
      <c r="C1321" t="s">
        <v>5115</v>
      </c>
      <c r="D1321" t="s">
        <v>5116</v>
      </c>
    </row>
    <row r="1322" spans="1:4" ht="30">
      <c r="A1322" t="s">
        <v>5117</v>
      </c>
      <c r="B1322" s="1" t="s">
        <v>5118</v>
      </c>
      <c r="C1322">
        <v>287062270</v>
      </c>
      <c r="D1322" t="s">
        <v>5119</v>
      </c>
    </row>
    <row r="1323" spans="1:4" ht="30">
      <c r="A1323" t="s">
        <v>5120</v>
      </c>
      <c r="B1323" s="1" t="s">
        <v>5121</v>
      </c>
      <c r="C1323" t="s">
        <v>5122</v>
      </c>
      <c r="D1323" t="s">
        <v>5123</v>
      </c>
    </row>
    <row r="1324" spans="1:4" ht="30">
      <c r="A1324" t="s">
        <v>5124</v>
      </c>
      <c r="B1324" s="1" t="s">
        <v>5125</v>
      </c>
      <c r="C1324" t="s">
        <v>5126</v>
      </c>
      <c r="D1324" t="s">
        <v>5127</v>
      </c>
    </row>
    <row r="1325" spans="1:4" ht="30">
      <c r="A1325" t="s">
        <v>5128</v>
      </c>
      <c r="B1325" s="1" t="s">
        <v>5129</v>
      </c>
      <c r="C1325" t="s">
        <v>5130</v>
      </c>
      <c r="D1325" t="s">
        <v>5131</v>
      </c>
    </row>
    <row r="1326" spans="1:4" ht="30">
      <c r="A1326" t="s">
        <v>5132</v>
      </c>
      <c r="B1326" s="1" t="s">
        <v>5133</v>
      </c>
      <c r="C1326" t="s">
        <v>5134</v>
      </c>
      <c r="D1326" t="s">
        <v>5135</v>
      </c>
    </row>
    <row r="1327" spans="1:4" ht="30">
      <c r="A1327" t="s">
        <v>5136</v>
      </c>
      <c r="B1327" s="1" t="s">
        <v>5137</v>
      </c>
      <c r="C1327">
        <v>8225461173</v>
      </c>
      <c r="D1327" t="s">
        <v>5138</v>
      </c>
    </row>
    <row r="1328" spans="1:4" ht="30">
      <c r="A1328" t="s">
        <v>5139</v>
      </c>
      <c r="B1328" s="1" t="s">
        <v>5140</v>
      </c>
      <c r="C1328" t="s">
        <v>5141</v>
      </c>
      <c r="D1328" t="s">
        <v>5142</v>
      </c>
    </row>
    <row r="1329" spans="1:4" ht="30">
      <c r="A1329" t="s">
        <v>5143</v>
      </c>
      <c r="B1329" s="1" t="s">
        <v>5144</v>
      </c>
      <c r="C1329" t="s">
        <v>5145</v>
      </c>
      <c r="D1329" t="s">
        <v>5146</v>
      </c>
    </row>
    <row r="1330" spans="1:4" ht="30">
      <c r="A1330" t="s">
        <v>5147</v>
      </c>
      <c r="B1330" s="1" t="s">
        <v>5148</v>
      </c>
      <c r="C1330" t="s">
        <v>5149</v>
      </c>
      <c r="D1330" t="s">
        <v>5150</v>
      </c>
    </row>
    <row r="1331" spans="1:4" ht="30">
      <c r="A1331" t="s">
        <v>5151</v>
      </c>
      <c r="B1331" s="1" t="s">
        <v>5152</v>
      </c>
      <c r="C1331">
        <v>7094226133</v>
      </c>
      <c r="D1331" t="s">
        <v>5153</v>
      </c>
    </row>
    <row r="1332" spans="1:4" ht="30">
      <c r="A1332" t="s">
        <v>5154</v>
      </c>
      <c r="B1332" s="1" t="s">
        <v>5155</v>
      </c>
      <c r="C1332" t="s">
        <v>5156</v>
      </c>
      <c r="D1332" t="s">
        <v>5157</v>
      </c>
    </row>
    <row r="1333" spans="1:4" ht="30">
      <c r="A1333" t="s">
        <v>5158</v>
      </c>
      <c r="B1333" s="1" t="s">
        <v>5159</v>
      </c>
      <c r="C1333" t="s">
        <v>5160</v>
      </c>
      <c r="D1333" t="s">
        <v>5161</v>
      </c>
    </row>
    <row r="1334" spans="1:4" ht="30">
      <c r="A1334" t="s">
        <v>5162</v>
      </c>
      <c r="B1334" s="1" t="s">
        <v>5163</v>
      </c>
      <c r="C1334" t="s">
        <v>5164</v>
      </c>
      <c r="D1334" t="s">
        <v>5165</v>
      </c>
    </row>
    <row r="1335" spans="1:4" ht="30">
      <c r="A1335" t="s">
        <v>5166</v>
      </c>
      <c r="B1335" s="1" t="s">
        <v>5167</v>
      </c>
      <c r="C1335">
        <v>4452769725</v>
      </c>
      <c r="D1335" t="s">
        <v>5168</v>
      </c>
    </row>
    <row r="1336" spans="1:4" ht="30">
      <c r="A1336" t="s">
        <v>5169</v>
      </c>
      <c r="B1336" s="1" t="s">
        <v>5170</v>
      </c>
      <c r="C1336" t="s">
        <v>5171</v>
      </c>
      <c r="D1336" t="s">
        <v>5172</v>
      </c>
    </row>
    <row r="1337" spans="1:4" ht="30">
      <c r="A1337" t="s">
        <v>5173</v>
      </c>
      <c r="B1337" s="1" t="s">
        <v>5174</v>
      </c>
      <c r="C1337" t="s">
        <v>5175</v>
      </c>
      <c r="D1337" t="s">
        <v>5176</v>
      </c>
    </row>
    <row r="1338" spans="1:4" ht="30">
      <c r="A1338" t="s">
        <v>5177</v>
      </c>
      <c r="B1338" s="1" t="s">
        <v>5178</v>
      </c>
      <c r="C1338" t="s">
        <v>5179</v>
      </c>
      <c r="D1338" t="s">
        <v>5180</v>
      </c>
    </row>
    <row r="1339" spans="1:4" ht="30">
      <c r="A1339" t="s">
        <v>5181</v>
      </c>
      <c r="B1339" s="1" t="s">
        <v>5182</v>
      </c>
      <c r="C1339" t="s">
        <v>5183</v>
      </c>
      <c r="D1339" t="s">
        <v>5184</v>
      </c>
    </row>
    <row r="1340" spans="1:4" ht="30">
      <c r="A1340" t="s">
        <v>5185</v>
      </c>
      <c r="B1340" s="1" t="s">
        <v>5186</v>
      </c>
      <c r="C1340" t="s">
        <v>5187</v>
      </c>
      <c r="D1340" t="s">
        <v>5188</v>
      </c>
    </row>
    <row r="1341" spans="1:4" ht="30">
      <c r="A1341" t="s">
        <v>5189</v>
      </c>
      <c r="B1341" s="1" t="s">
        <v>5190</v>
      </c>
      <c r="C1341" t="s">
        <v>5191</v>
      </c>
      <c r="D1341" t="s">
        <v>5192</v>
      </c>
    </row>
    <row r="1342" spans="1:4" ht="30">
      <c r="A1342" t="s">
        <v>5193</v>
      </c>
      <c r="B1342" s="1" t="s">
        <v>5194</v>
      </c>
      <c r="C1342" t="s">
        <v>5195</v>
      </c>
      <c r="D1342" t="s">
        <v>5196</v>
      </c>
    </row>
    <row r="1343" spans="1:4" ht="30">
      <c r="A1343" t="s">
        <v>5197</v>
      </c>
      <c r="B1343" s="1" t="s">
        <v>5198</v>
      </c>
      <c r="C1343" t="s">
        <v>5199</v>
      </c>
      <c r="D1343" t="s">
        <v>5200</v>
      </c>
    </row>
    <row r="1344" spans="1:4" ht="30">
      <c r="A1344" t="s">
        <v>5201</v>
      </c>
      <c r="B1344" s="1" t="s">
        <v>5202</v>
      </c>
      <c r="C1344" t="s">
        <v>5203</v>
      </c>
      <c r="D1344" t="s">
        <v>5204</v>
      </c>
    </row>
    <row r="1345" spans="1:4" ht="30">
      <c r="A1345" t="s">
        <v>5205</v>
      </c>
      <c r="B1345" s="1" t="s">
        <v>5206</v>
      </c>
      <c r="C1345" t="s">
        <v>5207</v>
      </c>
      <c r="D1345" t="s">
        <v>5208</v>
      </c>
    </row>
    <row r="1346" spans="1:4" ht="30">
      <c r="A1346" t="s">
        <v>5209</v>
      </c>
      <c r="B1346" s="1" t="s">
        <v>5210</v>
      </c>
      <c r="C1346" t="s">
        <v>5211</v>
      </c>
      <c r="D1346" t="s">
        <v>5212</v>
      </c>
    </row>
    <row r="1347" spans="1:4" ht="30">
      <c r="A1347" t="s">
        <v>5213</v>
      </c>
      <c r="B1347" s="1" t="s">
        <v>5214</v>
      </c>
      <c r="C1347" t="s">
        <v>5215</v>
      </c>
      <c r="D1347" t="s">
        <v>5216</v>
      </c>
    </row>
    <row r="1348" spans="1:4" ht="30">
      <c r="A1348" t="s">
        <v>5217</v>
      </c>
      <c r="B1348" s="1" t="s">
        <v>5218</v>
      </c>
      <c r="C1348" t="s">
        <v>5219</v>
      </c>
      <c r="D1348" t="s">
        <v>5220</v>
      </c>
    </row>
    <row r="1349" spans="1:4" ht="30">
      <c r="A1349" t="s">
        <v>5221</v>
      </c>
      <c r="B1349" s="1" t="s">
        <v>5222</v>
      </c>
      <c r="C1349" t="s">
        <v>5223</v>
      </c>
      <c r="D1349" t="s">
        <v>5224</v>
      </c>
    </row>
    <row r="1350" spans="1:4" ht="30">
      <c r="A1350" t="s">
        <v>5225</v>
      </c>
      <c r="B1350" s="1" t="s">
        <v>5226</v>
      </c>
      <c r="C1350" t="s">
        <v>5227</v>
      </c>
      <c r="D1350" t="s">
        <v>5228</v>
      </c>
    </row>
    <row r="1351" spans="1:4" ht="30">
      <c r="A1351" t="s">
        <v>5229</v>
      </c>
      <c r="B1351" s="1" t="s">
        <v>5230</v>
      </c>
      <c r="C1351" t="s">
        <v>5231</v>
      </c>
      <c r="D1351" t="s">
        <v>5232</v>
      </c>
    </row>
    <row r="1352" spans="1:4" ht="30">
      <c r="A1352" t="s">
        <v>5233</v>
      </c>
      <c r="B1352" s="1" t="s">
        <v>5234</v>
      </c>
      <c r="C1352" t="s">
        <v>5235</v>
      </c>
      <c r="D1352" t="s">
        <v>5236</v>
      </c>
    </row>
    <row r="1353" spans="1:4" ht="30">
      <c r="A1353" t="s">
        <v>5237</v>
      </c>
      <c r="B1353" s="1" t="s">
        <v>5238</v>
      </c>
      <c r="C1353" t="s">
        <v>5239</v>
      </c>
      <c r="D1353" t="s">
        <v>5240</v>
      </c>
    </row>
    <row r="1354" spans="1:4" ht="30">
      <c r="A1354" t="s">
        <v>5241</v>
      </c>
      <c r="B1354" s="1" t="s">
        <v>5242</v>
      </c>
      <c r="C1354">
        <v>477536273</v>
      </c>
      <c r="D1354" t="s">
        <v>5243</v>
      </c>
    </row>
    <row r="1355" spans="1:4" ht="30">
      <c r="A1355" t="s">
        <v>5244</v>
      </c>
      <c r="B1355" s="1" t="s">
        <v>5245</v>
      </c>
      <c r="C1355">
        <v>7976750920</v>
      </c>
      <c r="D1355" t="s">
        <v>5246</v>
      </c>
    </row>
    <row r="1356" spans="1:4" ht="30">
      <c r="A1356" t="s">
        <v>5247</v>
      </c>
      <c r="B1356" s="1" t="s">
        <v>5248</v>
      </c>
      <c r="C1356" t="s">
        <v>5249</v>
      </c>
      <c r="D1356" t="s">
        <v>5250</v>
      </c>
    </row>
    <row r="1357" spans="1:4" ht="30">
      <c r="A1357" t="s">
        <v>5251</v>
      </c>
      <c r="B1357" s="1" t="s">
        <v>5252</v>
      </c>
      <c r="C1357" t="s">
        <v>5253</v>
      </c>
      <c r="D1357" t="s">
        <v>5254</v>
      </c>
    </row>
    <row r="1358" spans="1:4" ht="30">
      <c r="A1358" t="s">
        <v>5255</v>
      </c>
      <c r="B1358" s="1" t="s">
        <v>5256</v>
      </c>
      <c r="C1358" t="s">
        <v>5257</v>
      </c>
      <c r="D1358" t="s">
        <v>5258</v>
      </c>
    </row>
    <row r="1359" spans="1:4" ht="30">
      <c r="A1359" t="s">
        <v>5259</v>
      </c>
      <c r="B1359" s="1" t="s">
        <v>5260</v>
      </c>
      <c r="C1359" t="s">
        <v>5261</v>
      </c>
      <c r="D1359" t="s">
        <v>5262</v>
      </c>
    </row>
    <row r="1360" spans="1:4" ht="30">
      <c r="A1360" t="s">
        <v>5263</v>
      </c>
      <c r="B1360" s="1" t="s">
        <v>5264</v>
      </c>
      <c r="C1360" t="s">
        <v>5265</v>
      </c>
      <c r="D1360" t="s">
        <v>5266</v>
      </c>
    </row>
    <row r="1361" spans="1:4" ht="30">
      <c r="A1361" t="s">
        <v>5267</v>
      </c>
      <c r="B1361" s="1" t="s">
        <v>5268</v>
      </c>
      <c r="C1361" t="s">
        <v>5269</v>
      </c>
      <c r="D1361" t="s">
        <v>5270</v>
      </c>
    </row>
    <row r="1362" spans="1:4" ht="30">
      <c r="A1362" t="s">
        <v>5271</v>
      </c>
      <c r="B1362" s="1" t="s">
        <v>5272</v>
      </c>
      <c r="C1362" t="s">
        <v>5273</v>
      </c>
      <c r="D1362" t="s">
        <v>5274</v>
      </c>
    </row>
    <row r="1363" spans="1:4" ht="30">
      <c r="A1363" t="s">
        <v>5275</v>
      </c>
      <c r="B1363" s="1" t="s">
        <v>5276</v>
      </c>
      <c r="C1363" t="s">
        <v>5277</v>
      </c>
      <c r="D1363" t="s">
        <v>5278</v>
      </c>
    </row>
    <row r="1364" spans="1:4" ht="30">
      <c r="A1364" t="s">
        <v>5279</v>
      </c>
      <c r="B1364" s="1" t="s">
        <v>5280</v>
      </c>
      <c r="C1364" t="s">
        <v>5281</v>
      </c>
      <c r="D1364" t="s">
        <v>5282</v>
      </c>
    </row>
    <row r="1365" spans="1:4" ht="30">
      <c r="A1365" t="s">
        <v>5283</v>
      </c>
      <c r="B1365" s="1" t="s">
        <v>5284</v>
      </c>
      <c r="C1365" t="s">
        <v>5285</v>
      </c>
      <c r="D1365" t="s">
        <v>5286</v>
      </c>
    </row>
    <row r="1366" spans="1:4" ht="30">
      <c r="A1366" t="s">
        <v>5287</v>
      </c>
      <c r="B1366" s="1" t="s">
        <v>5288</v>
      </c>
      <c r="C1366" t="s">
        <v>5289</v>
      </c>
      <c r="D1366" t="s">
        <v>5290</v>
      </c>
    </row>
    <row r="1367" spans="1:4" ht="30">
      <c r="A1367" t="s">
        <v>5291</v>
      </c>
      <c r="B1367" s="1" t="s">
        <v>5292</v>
      </c>
      <c r="C1367">
        <v>2772174372</v>
      </c>
      <c r="D1367" t="s">
        <v>5293</v>
      </c>
    </row>
    <row r="1368" spans="1:4" ht="30">
      <c r="A1368" t="s">
        <v>5294</v>
      </c>
      <c r="B1368" s="1" t="s">
        <v>5295</v>
      </c>
      <c r="C1368" t="s">
        <v>5296</v>
      </c>
      <c r="D1368" t="s">
        <v>5297</v>
      </c>
    </row>
    <row r="1369" spans="1:4" ht="30">
      <c r="A1369" t="s">
        <v>5298</v>
      </c>
      <c r="B1369" s="1" t="s">
        <v>5299</v>
      </c>
      <c r="C1369" t="s">
        <v>5300</v>
      </c>
      <c r="D1369" t="s">
        <v>5301</v>
      </c>
    </row>
    <row r="1370" spans="1:4" ht="30">
      <c r="A1370" t="s">
        <v>5302</v>
      </c>
      <c r="B1370" s="1" t="s">
        <v>5303</v>
      </c>
      <c r="C1370" t="s">
        <v>5304</v>
      </c>
      <c r="D1370" t="s">
        <v>5305</v>
      </c>
    </row>
    <row r="1371" spans="1:4" ht="30">
      <c r="A1371" t="s">
        <v>5306</v>
      </c>
      <c r="B1371" s="1" t="s">
        <v>5307</v>
      </c>
      <c r="C1371" t="s">
        <v>5308</v>
      </c>
      <c r="D1371" t="s">
        <v>5309</v>
      </c>
    </row>
    <row r="1372" spans="1:4" ht="30">
      <c r="A1372" t="s">
        <v>5310</v>
      </c>
      <c r="B1372" s="1" t="s">
        <v>5311</v>
      </c>
      <c r="C1372" t="s">
        <v>5312</v>
      </c>
      <c r="D1372" t="s">
        <v>5313</v>
      </c>
    </row>
    <row r="1373" spans="1:4" ht="30">
      <c r="A1373" t="s">
        <v>5314</v>
      </c>
      <c r="B1373" s="1" t="s">
        <v>5315</v>
      </c>
      <c r="C1373" t="s">
        <v>5316</v>
      </c>
      <c r="D1373" t="s">
        <v>5317</v>
      </c>
    </row>
    <row r="1374" spans="1:4" ht="30">
      <c r="A1374" t="s">
        <v>5318</v>
      </c>
      <c r="B1374" s="1" t="s">
        <v>5319</v>
      </c>
      <c r="C1374" t="s">
        <v>5320</v>
      </c>
      <c r="D1374" t="s">
        <v>5321</v>
      </c>
    </row>
    <row r="1375" spans="1:4" ht="30">
      <c r="A1375" t="s">
        <v>5322</v>
      </c>
      <c r="B1375" s="1" t="s">
        <v>5323</v>
      </c>
      <c r="C1375" t="s">
        <v>5324</v>
      </c>
      <c r="D1375" t="s">
        <v>5325</v>
      </c>
    </row>
    <row r="1376" spans="1:4" ht="30">
      <c r="A1376" t="s">
        <v>5326</v>
      </c>
      <c r="B1376" s="1" t="s">
        <v>5327</v>
      </c>
      <c r="C1376">
        <v>4977708272</v>
      </c>
      <c r="D1376" t="s">
        <v>5328</v>
      </c>
    </row>
    <row r="1377" spans="1:4" ht="30">
      <c r="A1377" t="s">
        <v>5329</v>
      </c>
      <c r="B1377" s="1" t="s">
        <v>5330</v>
      </c>
      <c r="C1377" t="s">
        <v>5331</v>
      </c>
      <c r="D1377" t="s">
        <v>5332</v>
      </c>
    </row>
    <row r="1378" spans="1:4" ht="30">
      <c r="A1378" t="s">
        <v>5333</v>
      </c>
      <c r="B1378" s="1" t="s">
        <v>5334</v>
      </c>
      <c r="C1378" t="s">
        <v>5335</v>
      </c>
      <c r="D1378" t="s">
        <v>5336</v>
      </c>
    </row>
    <row r="1379" spans="1:4" ht="30">
      <c r="A1379" t="s">
        <v>5337</v>
      </c>
      <c r="B1379" s="1" t="s">
        <v>5338</v>
      </c>
      <c r="C1379" t="s">
        <v>5339</v>
      </c>
      <c r="D1379" t="s">
        <v>5340</v>
      </c>
    </row>
    <row r="1380" spans="1:4" ht="30">
      <c r="A1380" t="s">
        <v>5341</v>
      </c>
      <c r="B1380" s="1" t="s">
        <v>5342</v>
      </c>
      <c r="C1380" t="s">
        <v>5343</v>
      </c>
      <c r="D1380" t="s">
        <v>5344</v>
      </c>
    </row>
    <row r="1381" spans="1:4" ht="30">
      <c r="A1381" t="s">
        <v>5345</v>
      </c>
      <c r="B1381" s="1" t="s">
        <v>5346</v>
      </c>
      <c r="C1381" t="s">
        <v>5347</v>
      </c>
      <c r="D1381" t="s">
        <v>5348</v>
      </c>
    </row>
    <row r="1382" spans="1:4" ht="30">
      <c r="A1382" t="s">
        <v>5349</v>
      </c>
      <c r="B1382" s="1" t="s">
        <v>5350</v>
      </c>
      <c r="C1382" t="s">
        <v>5351</v>
      </c>
      <c r="D1382" t="s">
        <v>5352</v>
      </c>
    </row>
    <row r="1383" spans="1:4" ht="30">
      <c r="A1383" t="s">
        <v>5353</v>
      </c>
      <c r="B1383" s="1" t="s">
        <v>5354</v>
      </c>
      <c r="C1383" t="s">
        <v>5355</v>
      </c>
      <c r="D1383" t="s">
        <v>5356</v>
      </c>
    </row>
    <row r="1384" spans="1:4" ht="30">
      <c r="A1384" t="s">
        <v>5357</v>
      </c>
      <c r="B1384" s="1" t="s">
        <v>5358</v>
      </c>
      <c r="C1384" t="s">
        <v>5359</v>
      </c>
      <c r="D1384" t="s">
        <v>5360</v>
      </c>
    </row>
    <row r="1385" spans="1:4" ht="30">
      <c r="A1385" t="s">
        <v>5361</v>
      </c>
      <c r="B1385" s="1" t="s">
        <v>5362</v>
      </c>
      <c r="C1385" t="s">
        <v>5363</v>
      </c>
      <c r="D1385" t="s">
        <v>5364</v>
      </c>
    </row>
    <row r="1386" spans="1:4" ht="30">
      <c r="A1386" t="s">
        <v>5365</v>
      </c>
      <c r="B1386" s="1" t="s">
        <v>5366</v>
      </c>
      <c r="C1386">
        <v>1963764243</v>
      </c>
      <c r="D1386" t="s">
        <v>5367</v>
      </c>
    </row>
    <row r="1387" spans="1:4" ht="30">
      <c r="A1387" t="s">
        <v>5368</v>
      </c>
      <c r="B1387" s="1" t="s">
        <v>5369</v>
      </c>
      <c r="C1387" t="s">
        <v>5370</v>
      </c>
      <c r="D1387" t="s">
        <v>5371</v>
      </c>
    </row>
    <row r="1388" spans="1:4" ht="30">
      <c r="A1388" t="s">
        <v>5372</v>
      </c>
      <c r="B1388" s="1" t="s">
        <v>5373</v>
      </c>
      <c r="C1388" t="s">
        <v>5374</v>
      </c>
      <c r="D1388" t="s">
        <v>3645</v>
      </c>
    </row>
    <row r="1389" spans="1:4" ht="30">
      <c r="A1389" t="s">
        <v>5375</v>
      </c>
      <c r="B1389" s="1" t="s">
        <v>5376</v>
      </c>
      <c r="C1389" t="s">
        <v>5377</v>
      </c>
      <c r="D1389" t="s">
        <v>5378</v>
      </c>
    </row>
    <row r="1390" spans="1:4" ht="30">
      <c r="A1390" t="s">
        <v>5379</v>
      </c>
      <c r="B1390" s="1" t="s">
        <v>5380</v>
      </c>
      <c r="C1390" t="s">
        <v>5381</v>
      </c>
      <c r="D1390" t="s">
        <v>5382</v>
      </c>
    </row>
    <row r="1391" spans="1:4" ht="30">
      <c r="A1391" t="s">
        <v>5383</v>
      </c>
      <c r="B1391" s="1" t="s">
        <v>5384</v>
      </c>
      <c r="C1391" t="s">
        <v>5385</v>
      </c>
      <c r="D1391" t="s">
        <v>5386</v>
      </c>
    </row>
    <row r="1392" spans="1:4" ht="30">
      <c r="A1392" t="s">
        <v>5387</v>
      </c>
      <c r="B1392" s="1" t="s">
        <v>5388</v>
      </c>
      <c r="C1392" t="s">
        <v>5389</v>
      </c>
      <c r="D1392" t="s">
        <v>5390</v>
      </c>
    </row>
    <row r="1393" spans="1:4" ht="30">
      <c r="A1393" t="s">
        <v>5391</v>
      </c>
      <c r="B1393" s="1" t="s">
        <v>5392</v>
      </c>
      <c r="C1393" t="s">
        <v>5393</v>
      </c>
      <c r="D1393" t="s">
        <v>5394</v>
      </c>
    </row>
    <row r="1394" spans="1:4" ht="30">
      <c r="A1394" t="s">
        <v>5395</v>
      </c>
      <c r="B1394" s="1" t="s">
        <v>5396</v>
      </c>
      <c r="C1394" t="s">
        <v>5397</v>
      </c>
      <c r="D1394" t="s">
        <v>5398</v>
      </c>
    </row>
    <row r="1395" spans="1:4" ht="30">
      <c r="A1395" t="s">
        <v>5399</v>
      </c>
      <c r="B1395" s="1" t="s">
        <v>5400</v>
      </c>
      <c r="C1395" t="s">
        <v>5401</v>
      </c>
      <c r="D1395" t="s">
        <v>5402</v>
      </c>
    </row>
    <row r="1396" spans="1:4" ht="30">
      <c r="A1396" t="s">
        <v>5403</v>
      </c>
      <c r="B1396" s="1" t="s">
        <v>5404</v>
      </c>
      <c r="C1396" t="s">
        <v>5405</v>
      </c>
      <c r="D1396" t="s">
        <v>5406</v>
      </c>
    </row>
    <row r="1397" spans="1:4" ht="30">
      <c r="A1397" t="s">
        <v>5407</v>
      </c>
      <c r="B1397" s="1" t="s">
        <v>5408</v>
      </c>
      <c r="C1397" t="s">
        <v>5409</v>
      </c>
      <c r="D1397" t="s">
        <v>5410</v>
      </c>
    </row>
    <row r="1398" spans="1:4" ht="30">
      <c r="A1398" t="s">
        <v>5411</v>
      </c>
      <c r="B1398" s="1" t="s">
        <v>5412</v>
      </c>
      <c r="C1398" t="s">
        <v>5413</v>
      </c>
      <c r="D1398" t="s">
        <v>5414</v>
      </c>
    </row>
    <row r="1399" spans="1:4" ht="30">
      <c r="A1399" t="s">
        <v>5415</v>
      </c>
      <c r="B1399" s="1" t="s">
        <v>5416</v>
      </c>
      <c r="C1399" t="s">
        <v>5417</v>
      </c>
      <c r="D1399" t="s">
        <v>5418</v>
      </c>
    </row>
    <row r="1400" spans="1:4" ht="30">
      <c r="A1400" t="s">
        <v>5419</v>
      </c>
      <c r="B1400" s="1" t="s">
        <v>5420</v>
      </c>
      <c r="C1400" t="s">
        <v>5421</v>
      </c>
      <c r="D1400" t="s">
        <v>5422</v>
      </c>
    </row>
    <row r="1401" spans="1:4" ht="30">
      <c r="A1401" t="s">
        <v>5423</v>
      </c>
      <c r="B1401" s="1" t="s">
        <v>5424</v>
      </c>
      <c r="C1401" t="s">
        <v>5425</v>
      </c>
      <c r="D1401" t="s">
        <v>5426</v>
      </c>
    </row>
    <row r="1402" spans="1:4" ht="30">
      <c r="A1402" t="s">
        <v>5427</v>
      </c>
      <c r="B1402" s="1" t="s">
        <v>5428</v>
      </c>
      <c r="C1402" t="s">
        <v>5429</v>
      </c>
      <c r="D1402" t="s">
        <v>5430</v>
      </c>
    </row>
    <row r="1403" spans="1:4" ht="30">
      <c r="A1403" t="s">
        <v>4937</v>
      </c>
      <c r="B1403" s="1" t="s">
        <v>5431</v>
      </c>
      <c r="C1403" t="s">
        <v>5432</v>
      </c>
      <c r="D1403" t="s">
        <v>5433</v>
      </c>
    </row>
    <row r="1404" spans="1:4" ht="30">
      <c r="A1404" t="s">
        <v>5434</v>
      </c>
      <c r="B1404" s="1" t="s">
        <v>5435</v>
      </c>
      <c r="C1404" t="s">
        <v>5436</v>
      </c>
      <c r="D1404" t="s">
        <v>5437</v>
      </c>
    </row>
    <row r="1405" spans="1:4" ht="30">
      <c r="A1405" t="s">
        <v>5438</v>
      </c>
      <c r="B1405" s="1" t="s">
        <v>5439</v>
      </c>
      <c r="C1405">
        <v>6076934726</v>
      </c>
      <c r="D1405" t="s">
        <v>5440</v>
      </c>
    </row>
    <row r="1406" spans="1:4" ht="30">
      <c r="A1406" t="s">
        <v>5441</v>
      </c>
      <c r="B1406" s="1" t="s">
        <v>5442</v>
      </c>
      <c r="C1406" t="s">
        <v>5443</v>
      </c>
      <c r="D1406" t="s">
        <v>5444</v>
      </c>
    </row>
    <row r="1407" spans="1:4" ht="30">
      <c r="A1407" t="s">
        <v>5445</v>
      </c>
      <c r="B1407" s="1" t="s">
        <v>5446</v>
      </c>
      <c r="C1407" t="s">
        <v>5447</v>
      </c>
      <c r="D1407" t="s">
        <v>5448</v>
      </c>
    </row>
    <row r="1408" spans="1:4" ht="30">
      <c r="A1408" t="s">
        <v>5449</v>
      </c>
      <c r="B1408" s="1" t="s">
        <v>5450</v>
      </c>
      <c r="C1408" t="s">
        <v>5451</v>
      </c>
      <c r="D1408" t="s">
        <v>5452</v>
      </c>
    </row>
    <row r="1409" spans="1:4" ht="30">
      <c r="A1409" t="s">
        <v>5453</v>
      </c>
      <c r="B1409" s="1" t="s">
        <v>5454</v>
      </c>
      <c r="C1409" t="s">
        <v>5455</v>
      </c>
      <c r="D1409" t="s">
        <v>5456</v>
      </c>
    </row>
    <row r="1410" spans="1:4" ht="30">
      <c r="A1410" t="s">
        <v>5457</v>
      </c>
      <c r="B1410" s="1" t="s">
        <v>5458</v>
      </c>
      <c r="C1410" t="s">
        <v>5459</v>
      </c>
      <c r="D1410" t="s">
        <v>5460</v>
      </c>
    </row>
    <row r="1411" spans="1:4" ht="30">
      <c r="A1411" t="s">
        <v>5461</v>
      </c>
      <c r="B1411" s="1" t="s">
        <v>5462</v>
      </c>
      <c r="C1411">
        <v>4416129546</v>
      </c>
      <c r="D1411" t="s">
        <v>5463</v>
      </c>
    </row>
    <row r="1412" spans="1:4" ht="30">
      <c r="A1412" t="s">
        <v>5464</v>
      </c>
      <c r="B1412" s="1" t="s">
        <v>5465</v>
      </c>
      <c r="C1412">
        <f>1-512-361-1213</f>
        <v>-2085</v>
      </c>
      <c r="D1412" t="s">
        <v>5466</v>
      </c>
    </row>
    <row r="1413" spans="1:4" ht="30">
      <c r="A1413" t="s">
        <v>5467</v>
      </c>
      <c r="B1413" s="1" t="s">
        <v>5468</v>
      </c>
      <c r="C1413" t="s">
        <v>5469</v>
      </c>
      <c r="D1413" t="s">
        <v>5470</v>
      </c>
    </row>
    <row r="1414" spans="1:4" ht="30">
      <c r="A1414" t="s">
        <v>5471</v>
      </c>
      <c r="B1414" s="1" t="s">
        <v>5472</v>
      </c>
      <c r="C1414" t="s">
        <v>5473</v>
      </c>
      <c r="D1414" t="s">
        <v>5474</v>
      </c>
    </row>
    <row r="1415" spans="1:4" ht="30">
      <c r="A1415" t="s">
        <v>5475</v>
      </c>
      <c r="B1415" s="1" t="s">
        <v>5476</v>
      </c>
      <c r="C1415" t="s">
        <v>5477</v>
      </c>
      <c r="D1415" t="s">
        <v>5478</v>
      </c>
    </row>
    <row r="1416" spans="1:4" ht="30">
      <c r="A1416" t="s">
        <v>5479</v>
      </c>
      <c r="B1416" s="1" t="s">
        <v>5480</v>
      </c>
      <c r="C1416" t="s">
        <v>5481</v>
      </c>
      <c r="D1416" t="s">
        <v>5482</v>
      </c>
    </row>
    <row r="1417" spans="1:4" ht="30">
      <c r="A1417" t="s">
        <v>5483</v>
      </c>
      <c r="B1417" s="1" t="s">
        <v>5484</v>
      </c>
      <c r="C1417" t="s">
        <v>5485</v>
      </c>
      <c r="D1417" t="s">
        <v>5486</v>
      </c>
    </row>
    <row r="1418" spans="1:4" ht="30">
      <c r="A1418" t="s">
        <v>5487</v>
      </c>
      <c r="B1418" s="1" t="s">
        <v>5488</v>
      </c>
      <c r="C1418" t="s">
        <v>5489</v>
      </c>
      <c r="D1418" t="s">
        <v>5490</v>
      </c>
    </row>
    <row r="1419" spans="1:4" ht="30">
      <c r="A1419" t="s">
        <v>5491</v>
      </c>
      <c r="B1419" s="1" t="s">
        <v>5492</v>
      </c>
      <c r="C1419" t="s">
        <v>5493</v>
      </c>
      <c r="D1419" t="s">
        <v>5494</v>
      </c>
    </row>
    <row r="1420" spans="1:4" ht="30">
      <c r="A1420" t="s">
        <v>5495</v>
      </c>
      <c r="B1420" s="1" t="s">
        <v>5496</v>
      </c>
      <c r="C1420" t="s">
        <v>5497</v>
      </c>
      <c r="D1420" t="s">
        <v>5498</v>
      </c>
    </row>
    <row r="1421" spans="1:4" ht="30">
      <c r="A1421" t="s">
        <v>5499</v>
      </c>
      <c r="B1421" s="1" t="s">
        <v>5500</v>
      </c>
      <c r="C1421" t="s">
        <v>5501</v>
      </c>
      <c r="D1421" t="s">
        <v>5502</v>
      </c>
    </row>
    <row r="1422" spans="1:4" ht="30">
      <c r="A1422" t="s">
        <v>5503</v>
      </c>
      <c r="B1422" s="1" t="s">
        <v>5504</v>
      </c>
      <c r="C1422" t="s">
        <v>5505</v>
      </c>
      <c r="D1422" t="s">
        <v>5506</v>
      </c>
    </row>
    <row r="1423" spans="1:4" ht="30">
      <c r="A1423" t="s">
        <v>5507</v>
      </c>
      <c r="B1423" s="1" t="s">
        <v>5508</v>
      </c>
      <c r="C1423" t="s">
        <v>5509</v>
      </c>
      <c r="D1423" t="s">
        <v>5510</v>
      </c>
    </row>
    <row r="1424" spans="1:4" ht="30">
      <c r="A1424" t="s">
        <v>5511</v>
      </c>
      <c r="B1424" s="1" t="s">
        <v>5512</v>
      </c>
      <c r="C1424" t="s">
        <v>5513</v>
      </c>
      <c r="D1424" t="s">
        <v>5514</v>
      </c>
    </row>
    <row r="1425" spans="1:4" ht="30">
      <c r="A1425" t="s">
        <v>5515</v>
      </c>
      <c r="B1425" s="1" t="s">
        <v>5516</v>
      </c>
      <c r="C1425" t="s">
        <v>5517</v>
      </c>
      <c r="D1425" t="s">
        <v>5518</v>
      </c>
    </row>
    <row r="1426" spans="1:4" ht="30">
      <c r="A1426" t="s">
        <v>5519</v>
      </c>
      <c r="B1426" s="1" t="s">
        <v>5520</v>
      </c>
      <c r="C1426" t="s">
        <v>5521</v>
      </c>
      <c r="D1426" t="s">
        <v>5522</v>
      </c>
    </row>
    <row r="1427" spans="1:4" ht="30">
      <c r="A1427" t="s">
        <v>5523</v>
      </c>
      <c r="B1427" s="1" t="s">
        <v>5524</v>
      </c>
      <c r="C1427" t="s">
        <v>5525</v>
      </c>
      <c r="D1427" t="s">
        <v>5526</v>
      </c>
    </row>
    <row r="1428" spans="1:4" ht="30">
      <c r="A1428" t="s">
        <v>5527</v>
      </c>
      <c r="B1428" s="1" t="s">
        <v>5528</v>
      </c>
      <c r="C1428" t="s">
        <v>5529</v>
      </c>
      <c r="D1428" t="s">
        <v>5530</v>
      </c>
    </row>
    <row r="1429" spans="1:4" ht="30">
      <c r="A1429" t="s">
        <v>5531</v>
      </c>
      <c r="B1429" s="1" t="s">
        <v>5532</v>
      </c>
      <c r="C1429" t="s">
        <v>5533</v>
      </c>
      <c r="D1429" t="s">
        <v>5534</v>
      </c>
    </row>
    <row r="1430" spans="1:4" ht="30">
      <c r="A1430" t="s">
        <v>5535</v>
      </c>
      <c r="B1430" s="1" t="s">
        <v>5536</v>
      </c>
      <c r="C1430" t="s">
        <v>5537</v>
      </c>
      <c r="D1430" t="s">
        <v>5538</v>
      </c>
    </row>
    <row r="1431" spans="1:4" ht="30">
      <c r="A1431" t="s">
        <v>5539</v>
      </c>
      <c r="B1431" s="1" t="s">
        <v>5540</v>
      </c>
      <c r="C1431">
        <f>1-11-624-8025</f>
        <v>-8659</v>
      </c>
      <c r="D1431" t="s">
        <v>5541</v>
      </c>
    </row>
    <row r="1432" spans="1:4" ht="30">
      <c r="A1432" t="s">
        <v>5542</v>
      </c>
      <c r="B1432" s="1" t="s">
        <v>5543</v>
      </c>
      <c r="C1432" t="s">
        <v>5544</v>
      </c>
      <c r="D1432" t="s">
        <v>5545</v>
      </c>
    </row>
    <row r="1433" spans="1:4" ht="30">
      <c r="A1433" t="s">
        <v>5546</v>
      </c>
      <c r="B1433" s="1" t="s">
        <v>5547</v>
      </c>
      <c r="C1433" t="s">
        <v>5548</v>
      </c>
      <c r="D1433" t="s">
        <v>5549</v>
      </c>
    </row>
    <row r="1434" spans="1:4" ht="30">
      <c r="A1434" t="s">
        <v>5550</v>
      </c>
      <c r="B1434" s="1" t="s">
        <v>5551</v>
      </c>
      <c r="C1434" t="s">
        <v>5552</v>
      </c>
      <c r="D1434" t="s">
        <v>5553</v>
      </c>
    </row>
    <row r="1435" spans="1:4" ht="30">
      <c r="A1435" t="s">
        <v>5554</v>
      </c>
      <c r="B1435" s="1" t="s">
        <v>5555</v>
      </c>
      <c r="C1435" t="s">
        <v>5556</v>
      </c>
      <c r="D1435" t="s">
        <v>5557</v>
      </c>
    </row>
    <row r="1436" spans="1:4" ht="30">
      <c r="A1436" t="s">
        <v>5558</v>
      </c>
      <c r="B1436" s="1" t="s">
        <v>5559</v>
      </c>
      <c r="C1436" t="s">
        <v>5560</v>
      </c>
      <c r="D1436" t="s">
        <v>5561</v>
      </c>
    </row>
    <row r="1437" spans="1:4" ht="30">
      <c r="A1437" t="s">
        <v>5562</v>
      </c>
      <c r="B1437" s="1" t="s">
        <v>5563</v>
      </c>
      <c r="C1437" t="s">
        <v>5564</v>
      </c>
      <c r="D1437" t="s">
        <v>5565</v>
      </c>
    </row>
    <row r="1438" spans="1:4" ht="30">
      <c r="A1438" t="s">
        <v>5566</v>
      </c>
      <c r="B1438" s="1" t="s">
        <v>5567</v>
      </c>
      <c r="C1438" t="s">
        <v>5568</v>
      </c>
      <c r="D1438" t="s">
        <v>5569</v>
      </c>
    </row>
    <row r="1439" spans="1:4" ht="30">
      <c r="A1439" t="s">
        <v>5570</v>
      </c>
      <c r="B1439" s="1" t="s">
        <v>5571</v>
      </c>
      <c r="C1439" t="s">
        <v>5572</v>
      </c>
      <c r="D1439" t="s">
        <v>5573</v>
      </c>
    </row>
    <row r="1440" spans="1:4" ht="30">
      <c r="A1440" t="s">
        <v>5574</v>
      </c>
      <c r="B1440" s="1" t="s">
        <v>5575</v>
      </c>
      <c r="C1440" t="s">
        <v>5576</v>
      </c>
      <c r="D1440" t="s">
        <v>5577</v>
      </c>
    </row>
    <row r="1441" spans="1:4" ht="30">
      <c r="A1441" t="s">
        <v>5578</v>
      </c>
      <c r="B1441" s="1" t="s">
        <v>5579</v>
      </c>
      <c r="C1441" t="s">
        <v>5580</v>
      </c>
      <c r="D1441" t="s">
        <v>5581</v>
      </c>
    </row>
    <row r="1442" spans="1:4" ht="30">
      <c r="A1442" t="s">
        <v>5582</v>
      </c>
      <c r="B1442" s="1" t="s">
        <v>5583</v>
      </c>
      <c r="C1442">
        <v>2955361546</v>
      </c>
      <c r="D1442" t="s">
        <v>5584</v>
      </c>
    </row>
    <row r="1443" spans="1:4" ht="30">
      <c r="A1443" t="s">
        <v>5585</v>
      </c>
      <c r="B1443" s="1" t="s">
        <v>5586</v>
      </c>
      <c r="C1443" t="s">
        <v>5587</v>
      </c>
      <c r="D1443" t="s">
        <v>5588</v>
      </c>
    </row>
    <row r="1444" spans="1:4" ht="30">
      <c r="A1444" t="s">
        <v>5589</v>
      </c>
      <c r="B1444" s="1" t="s">
        <v>5590</v>
      </c>
      <c r="C1444" t="s">
        <v>5591</v>
      </c>
      <c r="D1444" t="s">
        <v>5592</v>
      </c>
    </row>
    <row r="1445" spans="1:4" ht="30">
      <c r="A1445" t="s">
        <v>5593</v>
      </c>
      <c r="B1445" s="1" t="s">
        <v>5594</v>
      </c>
      <c r="C1445" t="s">
        <v>5595</v>
      </c>
      <c r="D1445" t="s">
        <v>5596</v>
      </c>
    </row>
    <row r="1446" spans="1:4" ht="30">
      <c r="A1446" t="s">
        <v>5597</v>
      </c>
      <c r="B1446" s="1" t="s">
        <v>5598</v>
      </c>
      <c r="C1446" t="s">
        <v>5599</v>
      </c>
      <c r="D1446" t="s">
        <v>5600</v>
      </c>
    </row>
    <row r="1447" spans="1:4" ht="30">
      <c r="A1447" t="s">
        <v>5601</v>
      </c>
      <c r="B1447" s="1" t="s">
        <v>5602</v>
      </c>
      <c r="C1447" t="s">
        <v>5603</v>
      </c>
      <c r="D1447" t="s">
        <v>5604</v>
      </c>
    </row>
    <row r="1448" spans="1:4" ht="30">
      <c r="A1448" t="s">
        <v>5605</v>
      </c>
      <c r="B1448" s="1" t="s">
        <v>5606</v>
      </c>
      <c r="C1448" t="s">
        <v>5607</v>
      </c>
      <c r="D1448" t="s">
        <v>5608</v>
      </c>
    </row>
    <row r="1449" spans="1:4" ht="30">
      <c r="A1449" t="s">
        <v>5609</v>
      </c>
      <c r="B1449" s="1" t="s">
        <v>5610</v>
      </c>
      <c r="C1449" t="s">
        <v>5611</v>
      </c>
      <c r="D1449" t="s">
        <v>5612</v>
      </c>
    </row>
    <row r="1450" spans="1:4" ht="30">
      <c r="A1450" t="s">
        <v>5613</v>
      </c>
      <c r="B1450" s="1" t="s">
        <v>5614</v>
      </c>
      <c r="C1450" t="s">
        <v>5615</v>
      </c>
      <c r="D1450" t="s">
        <v>5616</v>
      </c>
    </row>
    <row r="1451" spans="1:4" ht="30">
      <c r="A1451" t="s">
        <v>5617</v>
      </c>
      <c r="B1451" s="1" t="s">
        <v>5618</v>
      </c>
      <c r="C1451" t="s">
        <v>5619</v>
      </c>
      <c r="D1451" t="s">
        <v>5620</v>
      </c>
    </row>
    <row r="1452" spans="1:4" ht="30">
      <c r="A1452" t="s">
        <v>5621</v>
      </c>
      <c r="B1452" s="1" t="s">
        <v>5622</v>
      </c>
      <c r="C1452" t="s">
        <v>5623</v>
      </c>
      <c r="D1452" t="s">
        <v>5624</v>
      </c>
    </row>
    <row r="1453" spans="1:4" ht="30">
      <c r="A1453" t="s">
        <v>5625</v>
      </c>
      <c r="B1453" s="1" t="s">
        <v>5626</v>
      </c>
      <c r="C1453" t="s">
        <v>5627</v>
      </c>
      <c r="D1453" t="s">
        <v>5628</v>
      </c>
    </row>
    <row r="1454" spans="1:4" ht="30">
      <c r="A1454" t="s">
        <v>5629</v>
      </c>
      <c r="B1454" s="1" t="s">
        <v>5630</v>
      </c>
      <c r="C1454" t="s">
        <v>5631</v>
      </c>
      <c r="D1454" t="s">
        <v>5632</v>
      </c>
    </row>
    <row r="1455" spans="1:4" ht="30">
      <c r="A1455" t="s">
        <v>5633</v>
      </c>
      <c r="B1455" s="1" t="s">
        <v>5634</v>
      </c>
      <c r="C1455" t="s">
        <v>5635</v>
      </c>
      <c r="D1455" t="s">
        <v>5636</v>
      </c>
    </row>
    <row r="1456" spans="1:4" ht="30">
      <c r="A1456" t="s">
        <v>5637</v>
      </c>
      <c r="B1456" s="1" t="s">
        <v>5638</v>
      </c>
      <c r="C1456" t="s">
        <v>5639</v>
      </c>
      <c r="D1456" t="s">
        <v>5640</v>
      </c>
    </row>
    <row r="1457" spans="1:4" ht="30">
      <c r="A1457" t="s">
        <v>5641</v>
      </c>
      <c r="B1457" s="1" t="s">
        <v>5642</v>
      </c>
      <c r="C1457">
        <v>2907620608</v>
      </c>
      <c r="D1457" t="s">
        <v>5643</v>
      </c>
    </row>
    <row r="1458" spans="1:4" ht="30">
      <c r="A1458" t="s">
        <v>5644</v>
      </c>
      <c r="B1458" s="1" t="s">
        <v>5645</v>
      </c>
      <c r="C1458" t="s">
        <v>5646</v>
      </c>
      <c r="D1458" t="s">
        <v>5647</v>
      </c>
    </row>
    <row r="1459" spans="1:4" ht="30">
      <c r="A1459" t="s">
        <v>751</v>
      </c>
      <c r="B1459" s="1" t="s">
        <v>5648</v>
      </c>
      <c r="C1459" t="s">
        <v>5649</v>
      </c>
      <c r="D1459" t="s">
        <v>5650</v>
      </c>
    </row>
    <row r="1460" spans="1:4" ht="30">
      <c r="A1460" t="s">
        <v>5651</v>
      </c>
      <c r="B1460" s="1" t="s">
        <v>5652</v>
      </c>
      <c r="C1460">
        <v>3994367577</v>
      </c>
      <c r="D1460" t="s">
        <v>5653</v>
      </c>
    </row>
    <row r="1461" spans="1:4" ht="30">
      <c r="A1461" t="s">
        <v>5654</v>
      </c>
      <c r="B1461" s="1" t="s">
        <v>5655</v>
      </c>
      <c r="C1461" t="s">
        <v>5656</v>
      </c>
      <c r="D1461" t="s">
        <v>5657</v>
      </c>
    </row>
    <row r="1462" spans="1:4" ht="30">
      <c r="A1462" t="s">
        <v>5658</v>
      </c>
      <c r="B1462" s="1" t="s">
        <v>5659</v>
      </c>
      <c r="C1462" t="s">
        <v>5660</v>
      </c>
      <c r="D1462" t="s">
        <v>5661</v>
      </c>
    </row>
    <row r="1463" spans="1:4" ht="30">
      <c r="A1463" t="s">
        <v>5662</v>
      </c>
      <c r="B1463" s="1" t="s">
        <v>5663</v>
      </c>
      <c r="C1463" t="s">
        <v>5664</v>
      </c>
      <c r="D1463" t="s">
        <v>5665</v>
      </c>
    </row>
    <row r="1464" spans="1:4" ht="30">
      <c r="A1464" t="s">
        <v>5666</v>
      </c>
      <c r="B1464" s="1" t="s">
        <v>5667</v>
      </c>
      <c r="C1464" t="s">
        <v>5668</v>
      </c>
      <c r="D1464" t="s">
        <v>5669</v>
      </c>
    </row>
    <row r="1465" spans="1:4" ht="30">
      <c r="A1465" t="s">
        <v>5670</v>
      </c>
      <c r="B1465" s="1" t="s">
        <v>5671</v>
      </c>
      <c r="C1465" t="s">
        <v>5672</v>
      </c>
      <c r="D1465" t="s">
        <v>5673</v>
      </c>
    </row>
    <row r="1466" spans="1:4" ht="30">
      <c r="A1466" t="s">
        <v>5674</v>
      </c>
      <c r="B1466" s="1" t="s">
        <v>5675</v>
      </c>
      <c r="C1466" t="s">
        <v>5676</v>
      </c>
      <c r="D1466" t="s">
        <v>5577</v>
      </c>
    </row>
    <row r="1467" spans="1:4" ht="30">
      <c r="A1467" t="s">
        <v>5677</v>
      </c>
      <c r="B1467" s="1" t="s">
        <v>5678</v>
      </c>
      <c r="C1467" t="s">
        <v>5679</v>
      </c>
      <c r="D1467" t="s">
        <v>5680</v>
      </c>
    </row>
    <row r="1468" spans="1:4" ht="30">
      <c r="A1468" t="s">
        <v>5681</v>
      </c>
      <c r="B1468" s="1" t="s">
        <v>5682</v>
      </c>
      <c r="C1468" t="s">
        <v>5683</v>
      </c>
      <c r="D1468" t="s">
        <v>5684</v>
      </c>
    </row>
    <row r="1469" spans="1:4" ht="30">
      <c r="A1469" t="s">
        <v>5685</v>
      </c>
      <c r="B1469" s="1" t="s">
        <v>5686</v>
      </c>
      <c r="C1469">
        <v>9616110552</v>
      </c>
      <c r="D1469" t="s">
        <v>5687</v>
      </c>
    </row>
    <row r="1470" spans="1:4" ht="30">
      <c r="A1470" t="s">
        <v>5688</v>
      </c>
      <c r="B1470" s="1" t="s">
        <v>5689</v>
      </c>
      <c r="C1470" t="s">
        <v>5690</v>
      </c>
      <c r="D1470" t="s">
        <v>5691</v>
      </c>
    </row>
    <row r="1471" spans="1:4" ht="30">
      <c r="A1471" t="s">
        <v>5692</v>
      </c>
      <c r="B1471" s="1" t="s">
        <v>5693</v>
      </c>
      <c r="C1471" t="s">
        <v>5694</v>
      </c>
      <c r="D1471" t="s">
        <v>5695</v>
      </c>
    </row>
    <row r="1472" spans="1:4" ht="30">
      <c r="A1472" t="s">
        <v>5696</v>
      </c>
      <c r="B1472" s="1" t="s">
        <v>5697</v>
      </c>
      <c r="C1472" t="s">
        <v>5698</v>
      </c>
      <c r="D1472" t="s">
        <v>5699</v>
      </c>
    </row>
    <row r="1473" spans="1:4" ht="30">
      <c r="A1473" t="s">
        <v>5700</v>
      </c>
      <c r="B1473" s="1" t="s">
        <v>5701</v>
      </c>
      <c r="C1473" t="s">
        <v>5702</v>
      </c>
      <c r="D1473" t="s">
        <v>5703</v>
      </c>
    </row>
    <row r="1474" spans="1:4" ht="30">
      <c r="A1474" t="s">
        <v>5704</v>
      </c>
      <c r="B1474" s="1" t="s">
        <v>5705</v>
      </c>
      <c r="C1474" t="s">
        <v>5706</v>
      </c>
      <c r="D1474" t="s">
        <v>5707</v>
      </c>
    </row>
    <row r="1475" spans="1:4" ht="30">
      <c r="A1475" t="s">
        <v>5708</v>
      </c>
      <c r="B1475" s="1" t="s">
        <v>5709</v>
      </c>
      <c r="C1475" t="s">
        <v>5710</v>
      </c>
      <c r="D1475" t="s">
        <v>5711</v>
      </c>
    </row>
    <row r="1476" spans="1:4" ht="30">
      <c r="A1476" t="s">
        <v>5712</v>
      </c>
      <c r="B1476" s="1" t="s">
        <v>5713</v>
      </c>
      <c r="C1476" t="s">
        <v>5714</v>
      </c>
      <c r="D1476" t="s">
        <v>5715</v>
      </c>
    </row>
    <row r="1477" spans="1:4" ht="30">
      <c r="A1477" t="s">
        <v>5716</v>
      </c>
      <c r="B1477" s="1" t="s">
        <v>5717</v>
      </c>
      <c r="C1477" t="s">
        <v>5718</v>
      </c>
      <c r="D1477" t="s">
        <v>5719</v>
      </c>
    </row>
    <row r="1478" spans="1:4" ht="30">
      <c r="A1478" t="s">
        <v>5720</v>
      </c>
      <c r="B1478" s="1" t="s">
        <v>5721</v>
      </c>
      <c r="C1478" t="s">
        <v>5722</v>
      </c>
      <c r="D1478" t="s">
        <v>5723</v>
      </c>
    </row>
    <row r="1479" spans="1:4" ht="30">
      <c r="A1479" t="s">
        <v>5724</v>
      </c>
      <c r="B1479" s="1" t="s">
        <v>5725</v>
      </c>
      <c r="C1479">
        <v>1687013851</v>
      </c>
      <c r="D1479" t="s">
        <v>5726</v>
      </c>
    </row>
    <row r="1480" spans="1:4" ht="30">
      <c r="A1480" t="s">
        <v>5727</v>
      </c>
      <c r="B1480" s="1" t="s">
        <v>5728</v>
      </c>
      <c r="C1480" t="s">
        <v>5729</v>
      </c>
      <c r="D1480" t="s">
        <v>5730</v>
      </c>
    </row>
    <row r="1481" spans="1:4" ht="30">
      <c r="A1481" t="s">
        <v>5731</v>
      </c>
      <c r="B1481" s="1" t="s">
        <v>5732</v>
      </c>
      <c r="C1481" t="s">
        <v>5733</v>
      </c>
      <c r="D1481" t="s">
        <v>5734</v>
      </c>
    </row>
    <row r="1482" spans="1:4" ht="30">
      <c r="A1482" t="s">
        <v>5735</v>
      </c>
      <c r="B1482" s="1" t="s">
        <v>5736</v>
      </c>
      <c r="C1482" t="s">
        <v>5737</v>
      </c>
      <c r="D1482" t="s">
        <v>5738</v>
      </c>
    </row>
    <row r="1483" spans="1:4" ht="30">
      <c r="A1483" t="s">
        <v>5739</v>
      </c>
      <c r="B1483" s="1" t="s">
        <v>5740</v>
      </c>
      <c r="C1483" t="s">
        <v>5741</v>
      </c>
      <c r="D1483" t="s">
        <v>5742</v>
      </c>
    </row>
    <row r="1484" spans="1:4" ht="30">
      <c r="A1484" t="s">
        <v>5743</v>
      </c>
      <c r="B1484" s="1" t="s">
        <v>5744</v>
      </c>
      <c r="C1484" t="s">
        <v>5745</v>
      </c>
      <c r="D1484" t="s">
        <v>5746</v>
      </c>
    </row>
    <row r="1485" spans="1:4" ht="30">
      <c r="A1485" t="s">
        <v>5747</v>
      </c>
      <c r="B1485" s="1" t="s">
        <v>5748</v>
      </c>
      <c r="C1485" t="s">
        <v>5749</v>
      </c>
      <c r="D1485" t="s">
        <v>5750</v>
      </c>
    </row>
    <row r="1486" spans="1:4" ht="30">
      <c r="A1486" t="s">
        <v>5751</v>
      </c>
      <c r="B1486" s="1" t="s">
        <v>5752</v>
      </c>
      <c r="C1486" t="s">
        <v>5753</v>
      </c>
      <c r="D1486" t="s">
        <v>5754</v>
      </c>
    </row>
    <row r="1487" spans="1:4" ht="30">
      <c r="A1487" t="s">
        <v>5755</v>
      </c>
      <c r="B1487" s="1" t="s">
        <v>5756</v>
      </c>
      <c r="C1487" t="s">
        <v>5757</v>
      </c>
      <c r="D1487" t="s">
        <v>5758</v>
      </c>
    </row>
    <row r="1488" spans="1:4" ht="30">
      <c r="A1488" t="s">
        <v>5759</v>
      </c>
      <c r="B1488" s="1" t="s">
        <v>5760</v>
      </c>
      <c r="C1488" t="s">
        <v>5761</v>
      </c>
      <c r="D1488" t="s">
        <v>5762</v>
      </c>
    </row>
    <row r="1489" spans="1:4" ht="30">
      <c r="A1489" t="s">
        <v>5763</v>
      </c>
      <c r="B1489" s="1" t="s">
        <v>5764</v>
      </c>
      <c r="C1489" t="s">
        <v>5765</v>
      </c>
      <c r="D1489" t="s">
        <v>5766</v>
      </c>
    </row>
    <row r="1490" spans="1:4" ht="30">
      <c r="A1490" t="s">
        <v>5767</v>
      </c>
      <c r="B1490" s="1" t="s">
        <v>5768</v>
      </c>
      <c r="C1490" t="s">
        <v>5769</v>
      </c>
      <c r="D1490" t="s">
        <v>5770</v>
      </c>
    </row>
    <row r="1491" spans="1:4" ht="30">
      <c r="A1491" t="s">
        <v>5771</v>
      </c>
      <c r="B1491" s="1" t="s">
        <v>5772</v>
      </c>
      <c r="C1491" t="s">
        <v>5773</v>
      </c>
      <c r="D1491" t="s">
        <v>5774</v>
      </c>
    </row>
    <row r="1492" spans="1:4" ht="30">
      <c r="A1492" t="s">
        <v>5775</v>
      </c>
      <c r="B1492" s="1" t="s">
        <v>5776</v>
      </c>
      <c r="C1492" t="s">
        <v>5777</v>
      </c>
      <c r="D1492" t="s">
        <v>5778</v>
      </c>
    </row>
    <row r="1493" spans="1:4" ht="30">
      <c r="A1493" t="s">
        <v>5779</v>
      </c>
      <c r="B1493" s="1" t="s">
        <v>5780</v>
      </c>
      <c r="C1493" t="s">
        <v>5781</v>
      </c>
      <c r="D1493" t="s">
        <v>5782</v>
      </c>
    </row>
    <row r="1494" spans="1:4" ht="30">
      <c r="A1494" t="s">
        <v>5783</v>
      </c>
      <c r="B1494" s="1" t="s">
        <v>5784</v>
      </c>
      <c r="C1494" t="s">
        <v>5785</v>
      </c>
      <c r="D1494" t="s">
        <v>5786</v>
      </c>
    </row>
    <row r="1495" spans="1:4" ht="30">
      <c r="A1495" t="s">
        <v>5787</v>
      </c>
      <c r="B1495" s="1" t="s">
        <v>5788</v>
      </c>
      <c r="C1495" t="s">
        <v>5789</v>
      </c>
      <c r="D1495" t="s">
        <v>5790</v>
      </c>
    </row>
    <row r="1496" spans="1:4" ht="30">
      <c r="A1496" t="s">
        <v>5791</v>
      </c>
      <c r="B1496" s="1" t="s">
        <v>5792</v>
      </c>
      <c r="C1496" t="s">
        <v>5793</v>
      </c>
      <c r="D1496" t="s">
        <v>5794</v>
      </c>
    </row>
    <row r="1497" spans="1:4" ht="30">
      <c r="A1497" t="s">
        <v>5795</v>
      </c>
      <c r="B1497" s="1" t="s">
        <v>5796</v>
      </c>
      <c r="C1497" t="s">
        <v>5797</v>
      </c>
      <c r="D1497" t="s">
        <v>5798</v>
      </c>
    </row>
    <row r="1498" spans="1:4" ht="30">
      <c r="A1498" t="s">
        <v>5799</v>
      </c>
      <c r="B1498" s="1" t="s">
        <v>5800</v>
      </c>
      <c r="C1498">
        <v>9557273371</v>
      </c>
      <c r="D1498" t="s">
        <v>5801</v>
      </c>
    </row>
    <row r="1499" spans="1:4" ht="30">
      <c r="A1499" t="s">
        <v>5802</v>
      </c>
      <c r="B1499" s="1" t="s">
        <v>5803</v>
      </c>
      <c r="C1499" t="s">
        <v>5804</v>
      </c>
      <c r="D1499" t="s">
        <v>5805</v>
      </c>
    </row>
    <row r="1500" spans="1:4" ht="30">
      <c r="A1500" t="s">
        <v>5806</v>
      </c>
      <c r="B1500" s="1" t="s">
        <v>5807</v>
      </c>
      <c r="C1500" t="s">
        <v>5808</v>
      </c>
      <c r="D1500" t="s">
        <v>5809</v>
      </c>
    </row>
    <row r="1501" spans="1:4" ht="30">
      <c r="A1501" t="s">
        <v>5810</v>
      </c>
      <c r="B1501" s="1" t="s">
        <v>5811</v>
      </c>
      <c r="C1501" t="s">
        <v>5812</v>
      </c>
      <c r="D1501" t="s">
        <v>5813</v>
      </c>
    </row>
    <row r="1502" spans="1:4" ht="30">
      <c r="A1502" t="s">
        <v>5814</v>
      </c>
      <c r="B1502" s="1" t="s">
        <v>5815</v>
      </c>
      <c r="C1502" t="s">
        <v>5816</v>
      </c>
      <c r="D1502" t="s">
        <v>5817</v>
      </c>
    </row>
    <row r="1503" spans="1:4" ht="30">
      <c r="A1503" t="s">
        <v>5818</v>
      </c>
      <c r="B1503" s="1" t="s">
        <v>5819</v>
      </c>
      <c r="C1503" t="s">
        <v>5820</v>
      </c>
      <c r="D1503" t="s">
        <v>5821</v>
      </c>
    </row>
    <row r="1504" spans="1:4" ht="30">
      <c r="A1504" t="s">
        <v>5822</v>
      </c>
      <c r="B1504" s="1" t="s">
        <v>5823</v>
      </c>
      <c r="C1504" t="s">
        <v>5824</v>
      </c>
      <c r="D1504" t="s">
        <v>5825</v>
      </c>
    </row>
    <row r="1505" spans="1:4" ht="30">
      <c r="A1505" t="s">
        <v>5826</v>
      </c>
      <c r="B1505" s="1" t="s">
        <v>5827</v>
      </c>
      <c r="C1505" t="s">
        <v>5828</v>
      </c>
      <c r="D1505" t="s">
        <v>5829</v>
      </c>
    </row>
    <row r="1506" spans="1:4" ht="30">
      <c r="A1506" t="s">
        <v>5830</v>
      </c>
      <c r="B1506" s="1" t="s">
        <v>5831</v>
      </c>
      <c r="C1506" t="s">
        <v>5832</v>
      </c>
      <c r="D1506" t="s">
        <v>5833</v>
      </c>
    </row>
    <row r="1507" spans="1:4" ht="30">
      <c r="A1507" t="s">
        <v>5834</v>
      </c>
      <c r="B1507" s="1" t="s">
        <v>5835</v>
      </c>
      <c r="C1507" t="s">
        <v>5836</v>
      </c>
      <c r="D1507" t="s">
        <v>5837</v>
      </c>
    </row>
    <row r="1508" spans="1:4" ht="30">
      <c r="A1508" t="s">
        <v>5838</v>
      </c>
      <c r="B1508" s="1" t="s">
        <v>5839</v>
      </c>
      <c r="C1508" t="s">
        <v>5840</v>
      </c>
      <c r="D1508" t="s">
        <v>5841</v>
      </c>
    </row>
    <row r="1509" spans="1:4" ht="30">
      <c r="A1509" t="s">
        <v>5842</v>
      </c>
      <c r="B1509" s="1" t="s">
        <v>5843</v>
      </c>
      <c r="C1509" t="s">
        <v>5844</v>
      </c>
      <c r="D1509" t="s">
        <v>5845</v>
      </c>
    </row>
    <row r="1510" spans="1:4" ht="30">
      <c r="A1510" t="s">
        <v>5846</v>
      </c>
      <c r="B1510" s="1" t="s">
        <v>5847</v>
      </c>
      <c r="C1510" t="s">
        <v>5848</v>
      </c>
      <c r="D1510" t="s">
        <v>5849</v>
      </c>
    </row>
    <row r="1511" spans="1:4" ht="30">
      <c r="A1511" t="s">
        <v>5850</v>
      </c>
      <c r="B1511" s="1" t="s">
        <v>5851</v>
      </c>
      <c r="C1511" t="s">
        <v>5852</v>
      </c>
      <c r="D1511" t="s">
        <v>5853</v>
      </c>
    </row>
    <row r="1512" spans="1:4" ht="30">
      <c r="A1512" t="s">
        <v>5854</v>
      </c>
      <c r="B1512" s="1" t="s">
        <v>5855</v>
      </c>
      <c r="C1512">
        <v>2729696053</v>
      </c>
      <c r="D1512" t="s">
        <v>5856</v>
      </c>
    </row>
    <row r="1513" spans="1:4" ht="30">
      <c r="A1513" t="s">
        <v>5857</v>
      </c>
      <c r="B1513" s="1" t="s">
        <v>5858</v>
      </c>
      <c r="C1513" t="s">
        <v>5859</v>
      </c>
      <c r="D1513" t="s">
        <v>5860</v>
      </c>
    </row>
    <row r="1514" spans="1:4" ht="30">
      <c r="A1514" t="s">
        <v>5861</v>
      </c>
      <c r="B1514" s="1" t="s">
        <v>5862</v>
      </c>
      <c r="C1514" t="s">
        <v>5863</v>
      </c>
      <c r="D1514" t="s">
        <v>5864</v>
      </c>
    </row>
    <row r="1515" spans="1:4" ht="30">
      <c r="A1515" t="s">
        <v>5865</v>
      </c>
      <c r="B1515" s="1" t="s">
        <v>5866</v>
      </c>
      <c r="C1515" t="s">
        <v>5867</v>
      </c>
      <c r="D1515" t="s">
        <v>5868</v>
      </c>
    </row>
    <row r="1516" spans="1:4" ht="30">
      <c r="A1516" t="s">
        <v>5869</v>
      </c>
      <c r="B1516" s="1" t="s">
        <v>5870</v>
      </c>
      <c r="C1516" t="s">
        <v>5871</v>
      </c>
      <c r="D1516" t="s">
        <v>5872</v>
      </c>
    </row>
    <row r="1517" spans="1:4" ht="30">
      <c r="A1517" t="s">
        <v>5873</v>
      </c>
      <c r="B1517" s="1" t="s">
        <v>5874</v>
      </c>
      <c r="C1517" t="s">
        <v>5875</v>
      </c>
      <c r="D1517" t="s">
        <v>5876</v>
      </c>
    </row>
    <row r="1518" spans="1:4" ht="30">
      <c r="A1518" t="s">
        <v>5877</v>
      </c>
      <c r="B1518" s="1" t="s">
        <v>5878</v>
      </c>
      <c r="C1518" t="s">
        <v>5879</v>
      </c>
      <c r="D1518" t="s">
        <v>5880</v>
      </c>
    </row>
    <row r="1519" spans="1:4" ht="30">
      <c r="A1519" t="s">
        <v>5881</v>
      </c>
      <c r="B1519" s="1" t="s">
        <v>5882</v>
      </c>
      <c r="C1519" t="s">
        <v>5883</v>
      </c>
      <c r="D1519" t="s">
        <v>5884</v>
      </c>
    </row>
    <row r="1520" spans="1:4" ht="30">
      <c r="A1520" t="s">
        <v>5885</v>
      </c>
      <c r="B1520" s="1" t="s">
        <v>5886</v>
      </c>
      <c r="C1520" t="s">
        <v>5887</v>
      </c>
      <c r="D1520" t="s">
        <v>5888</v>
      </c>
    </row>
    <row r="1521" spans="1:4" ht="30">
      <c r="A1521" t="s">
        <v>5889</v>
      </c>
      <c r="B1521" s="1" t="s">
        <v>5890</v>
      </c>
      <c r="C1521">
        <f>1-912-333-2165</f>
        <v>-3409</v>
      </c>
      <c r="D1521" t="s">
        <v>5891</v>
      </c>
    </row>
    <row r="1522" spans="1:4" ht="30">
      <c r="A1522" t="s">
        <v>5892</v>
      </c>
      <c r="B1522" s="1" t="s">
        <v>5893</v>
      </c>
      <c r="C1522">
        <v>7493429032</v>
      </c>
      <c r="D1522" t="s">
        <v>5894</v>
      </c>
    </row>
    <row r="1523" spans="1:4" ht="30">
      <c r="A1523" t="s">
        <v>5895</v>
      </c>
      <c r="B1523" s="1" t="s">
        <v>5896</v>
      </c>
      <c r="C1523" t="s">
        <v>5897</v>
      </c>
      <c r="D1523" t="s">
        <v>5898</v>
      </c>
    </row>
    <row r="1524" spans="1:4" ht="30">
      <c r="A1524" t="s">
        <v>5899</v>
      </c>
      <c r="B1524" s="1" t="s">
        <v>5900</v>
      </c>
      <c r="C1524" t="s">
        <v>5901</v>
      </c>
      <c r="D1524" t="s">
        <v>5902</v>
      </c>
    </row>
    <row r="1525" spans="1:4" ht="30">
      <c r="A1525" t="s">
        <v>5903</v>
      </c>
      <c r="B1525" s="1" t="s">
        <v>5904</v>
      </c>
      <c r="C1525" t="s">
        <v>5905</v>
      </c>
      <c r="D1525" t="s">
        <v>5906</v>
      </c>
    </row>
    <row r="1526" spans="1:4" ht="30">
      <c r="A1526" t="s">
        <v>5907</v>
      </c>
      <c r="B1526" s="1" t="s">
        <v>5908</v>
      </c>
      <c r="C1526" t="s">
        <v>5909</v>
      </c>
      <c r="D1526" t="s">
        <v>5910</v>
      </c>
    </row>
    <row r="1527" spans="1:4" ht="30">
      <c r="A1527" t="s">
        <v>5911</v>
      </c>
      <c r="B1527" s="1" t="s">
        <v>5912</v>
      </c>
      <c r="C1527">
        <f>1-84-831-386</f>
        <v>-1300</v>
      </c>
      <c r="D1527" t="s">
        <v>5913</v>
      </c>
    </row>
    <row r="1528" spans="1:4" ht="30">
      <c r="A1528" t="s">
        <v>5914</v>
      </c>
      <c r="B1528" s="1" t="s">
        <v>5915</v>
      </c>
      <c r="C1528" t="s">
        <v>5916</v>
      </c>
      <c r="D1528" t="s">
        <v>5917</v>
      </c>
    </row>
    <row r="1529" spans="1:4" ht="30">
      <c r="A1529" t="s">
        <v>5918</v>
      </c>
      <c r="B1529" s="1" t="s">
        <v>5919</v>
      </c>
      <c r="C1529" t="s">
        <v>5920</v>
      </c>
      <c r="D1529" t="s">
        <v>5921</v>
      </c>
    </row>
    <row r="1530" spans="1:4" ht="30">
      <c r="A1530" t="s">
        <v>5922</v>
      </c>
      <c r="B1530" s="1" t="s">
        <v>5923</v>
      </c>
      <c r="C1530">
        <v>8781726151</v>
      </c>
      <c r="D1530" t="s">
        <v>5924</v>
      </c>
    </row>
    <row r="1531" spans="1:4" ht="30">
      <c r="A1531" t="s">
        <v>5925</v>
      </c>
      <c r="B1531" s="1" t="s">
        <v>5926</v>
      </c>
      <c r="C1531" t="s">
        <v>5927</v>
      </c>
      <c r="D1531" t="s">
        <v>5928</v>
      </c>
    </row>
    <row r="1532" spans="1:4" ht="30">
      <c r="A1532" t="s">
        <v>5929</v>
      </c>
      <c r="B1532" s="1" t="s">
        <v>5930</v>
      </c>
      <c r="C1532" t="s">
        <v>5931</v>
      </c>
      <c r="D1532" t="s">
        <v>5932</v>
      </c>
    </row>
    <row r="1533" spans="1:4" ht="30">
      <c r="A1533" t="s">
        <v>5933</v>
      </c>
      <c r="B1533" s="1" t="s">
        <v>5934</v>
      </c>
      <c r="C1533" t="s">
        <v>5935</v>
      </c>
      <c r="D1533" t="s">
        <v>5936</v>
      </c>
    </row>
    <row r="1534" spans="1:4" ht="30">
      <c r="A1534" t="s">
        <v>5937</v>
      </c>
      <c r="B1534" s="1" t="s">
        <v>5938</v>
      </c>
      <c r="C1534" t="s">
        <v>5939</v>
      </c>
      <c r="D1534" t="s">
        <v>5940</v>
      </c>
    </row>
    <row r="1535" spans="1:4" ht="30">
      <c r="A1535" t="s">
        <v>5941</v>
      </c>
      <c r="B1535" s="1" t="s">
        <v>5942</v>
      </c>
      <c r="C1535" t="s">
        <v>5943</v>
      </c>
      <c r="D1535" t="s">
        <v>5944</v>
      </c>
    </row>
    <row r="1536" spans="1:4" ht="30">
      <c r="A1536" t="s">
        <v>5945</v>
      </c>
      <c r="B1536" s="1" t="s">
        <v>5946</v>
      </c>
      <c r="C1536" t="s">
        <v>5947</v>
      </c>
      <c r="D1536" t="s">
        <v>5948</v>
      </c>
    </row>
    <row r="1537" spans="1:4" ht="30">
      <c r="A1537" t="s">
        <v>5949</v>
      </c>
      <c r="B1537" s="1" t="s">
        <v>5950</v>
      </c>
      <c r="C1537" t="s">
        <v>5951</v>
      </c>
      <c r="D1537" t="s">
        <v>5952</v>
      </c>
    </row>
    <row r="1538" spans="1:4" ht="30">
      <c r="A1538" t="s">
        <v>5953</v>
      </c>
      <c r="B1538" s="1" t="s">
        <v>5954</v>
      </c>
      <c r="C1538" t="s">
        <v>5955</v>
      </c>
      <c r="D1538" t="s">
        <v>5956</v>
      </c>
    </row>
    <row r="1539" spans="1:4" ht="30">
      <c r="A1539" t="s">
        <v>5957</v>
      </c>
      <c r="B1539" s="1" t="s">
        <v>5958</v>
      </c>
      <c r="C1539" t="s">
        <v>5959</v>
      </c>
      <c r="D1539" t="s">
        <v>5960</v>
      </c>
    </row>
    <row r="1540" spans="1:4" ht="30">
      <c r="A1540" t="s">
        <v>5961</v>
      </c>
      <c r="B1540" s="1" t="s">
        <v>5962</v>
      </c>
      <c r="C1540" t="s">
        <v>5963</v>
      </c>
      <c r="D1540" t="s">
        <v>5964</v>
      </c>
    </row>
    <row r="1541" spans="1:4" ht="30">
      <c r="A1541" t="s">
        <v>5965</v>
      </c>
      <c r="B1541" s="1" t="s">
        <v>5966</v>
      </c>
      <c r="C1541">
        <f>1-930-564-4199</f>
        <v>-5692</v>
      </c>
      <c r="D1541" t="s">
        <v>5967</v>
      </c>
    </row>
    <row r="1542" spans="1:4" ht="30">
      <c r="A1542" t="s">
        <v>5968</v>
      </c>
      <c r="B1542" s="1" t="s">
        <v>5969</v>
      </c>
      <c r="C1542" t="s">
        <v>5970</v>
      </c>
      <c r="D1542" t="s">
        <v>5971</v>
      </c>
    </row>
    <row r="1543" spans="1:4" ht="30">
      <c r="A1543" t="s">
        <v>5972</v>
      </c>
      <c r="B1543" s="1" t="s">
        <v>5973</v>
      </c>
      <c r="C1543" t="s">
        <v>5974</v>
      </c>
      <c r="D1543" t="s">
        <v>5975</v>
      </c>
    </row>
    <row r="1544" spans="1:4" ht="30">
      <c r="A1544" t="s">
        <v>5976</v>
      </c>
      <c r="B1544" s="1" t="s">
        <v>5977</v>
      </c>
      <c r="C1544">
        <v>5225860876</v>
      </c>
      <c r="D1544" t="s">
        <v>5978</v>
      </c>
    </row>
    <row r="1545" spans="1:4" ht="30">
      <c r="A1545" t="s">
        <v>5979</v>
      </c>
      <c r="B1545" s="1" t="s">
        <v>5980</v>
      </c>
      <c r="C1545" t="s">
        <v>5981</v>
      </c>
      <c r="D1545" t="s">
        <v>5982</v>
      </c>
    </row>
    <row r="1546" spans="1:4" ht="30">
      <c r="A1546" t="s">
        <v>5983</v>
      </c>
      <c r="B1546" s="1" t="s">
        <v>5984</v>
      </c>
      <c r="C1546" t="s">
        <v>5985</v>
      </c>
      <c r="D1546" t="s">
        <v>5986</v>
      </c>
    </row>
    <row r="1547" spans="1:4" ht="30">
      <c r="A1547" t="s">
        <v>5987</v>
      </c>
      <c r="B1547" s="1" t="s">
        <v>5988</v>
      </c>
      <c r="C1547" t="s">
        <v>5989</v>
      </c>
      <c r="D1547" t="s">
        <v>5990</v>
      </c>
    </row>
    <row r="1548" spans="1:4" ht="30">
      <c r="A1548" t="s">
        <v>5991</v>
      </c>
      <c r="B1548" s="1" t="s">
        <v>5992</v>
      </c>
      <c r="C1548" t="s">
        <v>5993</v>
      </c>
      <c r="D1548" t="s">
        <v>5994</v>
      </c>
    </row>
    <row r="1549" spans="1:4" ht="30">
      <c r="A1549" t="s">
        <v>5995</v>
      </c>
      <c r="B1549" s="1" t="s">
        <v>5996</v>
      </c>
      <c r="C1549">
        <v>625212459</v>
      </c>
      <c r="D1549" t="s">
        <v>5997</v>
      </c>
    </row>
    <row r="1550" spans="1:4" ht="30">
      <c r="A1550" t="s">
        <v>5998</v>
      </c>
      <c r="B1550" s="1" t="s">
        <v>5999</v>
      </c>
      <c r="C1550" t="s">
        <v>6000</v>
      </c>
      <c r="D1550" t="s">
        <v>6001</v>
      </c>
    </row>
    <row r="1551" spans="1:4" ht="30">
      <c r="A1551" t="s">
        <v>6002</v>
      </c>
      <c r="B1551" s="1" t="s">
        <v>6003</v>
      </c>
      <c r="C1551" t="s">
        <v>6004</v>
      </c>
      <c r="D1551" t="s">
        <v>6005</v>
      </c>
    </row>
    <row r="1552" spans="1:4" ht="30">
      <c r="A1552" t="s">
        <v>6006</v>
      </c>
      <c r="B1552" s="1" t="s">
        <v>6007</v>
      </c>
      <c r="C1552" t="s">
        <v>6008</v>
      </c>
      <c r="D1552" t="s">
        <v>6009</v>
      </c>
    </row>
    <row r="1553" spans="1:4" ht="30">
      <c r="A1553" t="s">
        <v>6010</v>
      </c>
      <c r="B1553" s="1" t="s">
        <v>6011</v>
      </c>
      <c r="C1553" t="s">
        <v>6012</v>
      </c>
      <c r="D1553" t="s">
        <v>6013</v>
      </c>
    </row>
    <row r="1554" spans="1:4" ht="30">
      <c r="A1554" t="s">
        <v>6014</v>
      </c>
      <c r="B1554" s="1" t="s">
        <v>6015</v>
      </c>
      <c r="C1554" t="s">
        <v>6016</v>
      </c>
      <c r="D1554" t="s">
        <v>6017</v>
      </c>
    </row>
    <row r="1555" spans="1:4" ht="30">
      <c r="A1555" t="s">
        <v>6018</v>
      </c>
      <c r="B1555" s="1" t="s">
        <v>6019</v>
      </c>
      <c r="C1555" t="s">
        <v>6020</v>
      </c>
      <c r="D1555" t="s">
        <v>6021</v>
      </c>
    </row>
    <row r="1556" spans="1:4" ht="30">
      <c r="A1556" t="s">
        <v>6022</v>
      </c>
      <c r="B1556" s="1" t="s">
        <v>6023</v>
      </c>
      <c r="C1556" t="s">
        <v>6024</v>
      </c>
      <c r="D1556" t="s">
        <v>6025</v>
      </c>
    </row>
    <row r="1557" spans="1:4" ht="30">
      <c r="A1557" t="s">
        <v>6026</v>
      </c>
      <c r="B1557" s="1" t="s">
        <v>6027</v>
      </c>
      <c r="C1557" t="s">
        <v>6028</v>
      </c>
      <c r="D1557" t="s">
        <v>6029</v>
      </c>
    </row>
    <row r="1558" spans="1:4" ht="30">
      <c r="A1558" t="s">
        <v>6030</v>
      </c>
      <c r="B1558" s="1" t="s">
        <v>6031</v>
      </c>
      <c r="C1558" t="s">
        <v>6032</v>
      </c>
      <c r="D1558" t="s">
        <v>6033</v>
      </c>
    </row>
    <row r="1559" spans="1:4" ht="30">
      <c r="A1559" t="s">
        <v>6034</v>
      </c>
      <c r="B1559" s="1" t="s">
        <v>6035</v>
      </c>
      <c r="C1559" t="s">
        <v>6036</v>
      </c>
      <c r="D1559" t="s">
        <v>6037</v>
      </c>
    </row>
    <row r="1560" spans="1:4" ht="30">
      <c r="A1560" t="s">
        <v>6038</v>
      </c>
      <c r="B1560" s="1" t="s">
        <v>6039</v>
      </c>
      <c r="C1560" t="s">
        <v>6040</v>
      </c>
      <c r="D1560" t="s">
        <v>6041</v>
      </c>
    </row>
    <row r="1561" spans="1:4" ht="30">
      <c r="A1561" t="s">
        <v>6042</v>
      </c>
      <c r="B1561" s="1" t="s">
        <v>6043</v>
      </c>
      <c r="C1561" t="s">
        <v>6044</v>
      </c>
      <c r="D1561" t="s">
        <v>6045</v>
      </c>
    </row>
    <row r="1562" spans="1:4" ht="30">
      <c r="A1562" t="s">
        <v>6046</v>
      </c>
      <c r="B1562" s="1" t="s">
        <v>6047</v>
      </c>
      <c r="C1562">
        <f>1-222-169-5629</f>
        <v>-6019</v>
      </c>
      <c r="D1562" t="s">
        <v>6048</v>
      </c>
    </row>
    <row r="1563" spans="1:4" ht="30">
      <c r="A1563" t="s">
        <v>6049</v>
      </c>
      <c r="B1563" s="1" t="s">
        <v>6050</v>
      </c>
      <c r="C1563">
        <f>1-352-593-5754</f>
        <v>-6698</v>
      </c>
      <c r="D1563" t="s">
        <v>6051</v>
      </c>
    </row>
    <row r="1564" spans="1:4" ht="30">
      <c r="A1564" t="s">
        <v>6052</v>
      </c>
      <c r="B1564" s="1" t="s">
        <v>6053</v>
      </c>
      <c r="C1564" t="s">
        <v>6054</v>
      </c>
      <c r="D1564" t="s">
        <v>6055</v>
      </c>
    </row>
    <row r="1565" spans="1:4" ht="30">
      <c r="A1565" t="s">
        <v>6056</v>
      </c>
      <c r="B1565" s="1" t="s">
        <v>6057</v>
      </c>
      <c r="C1565" t="s">
        <v>6058</v>
      </c>
      <c r="D1565" t="s">
        <v>6059</v>
      </c>
    </row>
    <row r="1566" spans="1:4" ht="30">
      <c r="A1566" t="s">
        <v>6060</v>
      </c>
      <c r="B1566" s="1" t="s">
        <v>6061</v>
      </c>
      <c r="C1566">
        <f>1-307-411-5982</f>
        <v>-6699</v>
      </c>
      <c r="D1566" t="s">
        <v>6062</v>
      </c>
    </row>
    <row r="1567" spans="1:4" ht="30">
      <c r="A1567" t="s">
        <v>6063</v>
      </c>
      <c r="B1567" s="1" t="s">
        <v>6064</v>
      </c>
      <c r="C1567" t="s">
        <v>6065</v>
      </c>
      <c r="D1567" t="s">
        <v>6066</v>
      </c>
    </row>
    <row r="1568" spans="1:4" ht="30">
      <c r="A1568" t="s">
        <v>6067</v>
      </c>
      <c r="B1568" s="1" t="s">
        <v>6068</v>
      </c>
      <c r="C1568" t="s">
        <v>6069</v>
      </c>
      <c r="D1568" t="s">
        <v>6070</v>
      </c>
    </row>
    <row r="1569" spans="1:4" ht="30">
      <c r="A1569" t="s">
        <v>6071</v>
      </c>
      <c r="B1569" s="1" t="s">
        <v>6072</v>
      </c>
      <c r="C1569" t="s">
        <v>6073</v>
      </c>
      <c r="D1569" t="s">
        <v>6074</v>
      </c>
    </row>
    <row r="1570" spans="1:4" ht="30">
      <c r="A1570" t="s">
        <v>6075</v>
      </c>
      <c r="B1570" s="1" t="s">
        <v>6076</v>
      </c>
      <c r="C1570" t="s">
        <v>6077</v>
      </c>
      <c r="D1570" t="s">
        <v>6078</v>
      </c>
    </row>
    <row r="1571" spans="1:4" ht="30">
      <c r="A1571" t="s">
        <v>6079</v>
      </c>
      <c r="B1571" s="1" t="s">
        <v>6080</v>
      </c>
      <c r="C1571" t="s">
        <v>6081</v>
      </c>
      <c r="D1571" t="s">
        <v>6082</v>
      </c>
    </row>
    <row r="1572" spans="1:4" ht="30">
      <c r="A1572" t="s">
        <v>6083</v>
      </c>
      <c r="B1572" s="1" t="s">
        <v>6084</v>
      </c>
      <c r="C1572" t="s">
        <v>6085</v>
      </c>
      <c r="D1572" t="s">
        <v>6086</v>
      </c>
    </row>
    <row r="1573" spans="1:4" ht="30">
      <c r="A1573" t="s">
        <v>6087</v>
      </c>
      <c r="B1573" s="1" t="s">
        <v>6088</v>
      </c>
      <c r="C1573">
        <f>1-701-93-2007</f>
        <v>-2800</v>
      </c>
      <c r="D1573" t="s">
        <v>6089</v>
      </c>
    </row>
    <row r="1574" spans="1:4" ht="30">
      <c r="A1574" t="s">
        <v>6090</v>
      </c>
      <c r="B1574" s="1" t="s">
        <v>6091</v>
      </c>
      <c r="C1574" t="s">
        <v>6092</v>
      </c>
      <c r="D1574" t="s">
        <v>6093</v>
      </c>
    </row>
    <row r="1575" spans="1:4" ht="30">
      <c r="A1575" t="s">
        <v>6094</v>
      </c>
      <c r="B1575" s="1" t="s">
        <v>6095</v>
      </c>
      <c r="C1575" t="s">
        <v>6096</v>
      </c>
      <c r="D1575" t="s">
        <v>6097</v>
      </c>
    </row>
    <row r="1576" spans="1:4" ht="30">
      <c r="A1576" t="s">
        <v>6098</v>
      </c>
      <c r="B1576" s="1" t="s">
        <v>6099</v>
      </c>
      <c r="C1576" t="s">
        <v>6100</v>
      </c>
      <c r="D1576" t="s">
        <v>6101</v>
      </c>
    </row>
    <row r="1577" spans="1:4" ht="30">
      <c r="A1577" t="s">
        <v>6102</v>
      </c>
      <c r="B1577" s="1" t="s">
        <v>6103</v>
      </c>
      <c r="C1577" t="s">
        <v>6104</v>
      </c>
      <c r="D1577" t="s">
        <v>6105</v>
      </c>
    </row>
    <row r="1578" spans="1:4" ht="30">
      <c r="A1578" t="s">
        <v>6106</v>
      </c>
      <c r="B1578" s="1" t="s">
        <v>6107</v>
      </c>
      <c r="C1578" t="s">
        <v>6108</v>
      </c>
      <c r="D1578" t="s">
        <v>6109</v>
      </c>
    </row>
    <row r="1579" spans="1:4" ht="30">
      <c r="A1579" t="s">
        <v>6110</v>
      </c>
      <c r="B1579" s="1" t="s">
        <v>6111</v>
      </c>
      <c r="C1579" t="s">
        <v>6112</v>
      </c>
      <c r="D1579" t="s">
        <v>6113</v>
      </c>
    </row>
    <row r="1580" spans="1:4" ht="30">
      <c r="A1580" t="s">
        <v>6114</v>
      </c>
      <c r="B1580" s="1" t="s">
        <v>6115</v>
      </c>
      <c r="C1580">
        <v>4235064576</v>
      </c>
      <c r="D1580" t="s">
        <v>6116</v>
      </c>
    </row>
    <row r="1581" spans="1:4" ht="30">
      <c r="A1581" t="s">
        <v>6117</v>
      </c>
      <c r="B1581" s="1" t="s">
        <v>6118</v>
      </c>
      <c r="C1581" t="s">
        <v>6119</v>
      </c>
      <c r="D1581" t="s">
        <v>6120</v>
      </c>
    </row>
    <row r="1582" spans="1:4" ht="30">
      <c r="A1582" t="s">
        <v>6121</v>
      </c>
      <c r="B1582" s="1" t="s">
        <v>6122</v>
      </c>
      <c r="C1582" t="s">
        <v>6123</v>
      </c>
      <c r="D1582" t="s">
        <v>6124</v>
      </c>
    </row>
    <row r="1583" spans="1:4" ht="30">
      <c r="A1583" t="s">
        <v>6125</v>
      </c>
      <c r="B1583" s="1" t="s">
        <v>6126</v>
      </c>
      <c r="C1583" t="s">
        <v>6127</v>
      </c>
      <c r="D1583" t="s">
        <v>6128</v>
      </c>
    </row>
    <row r="1584" spans="1:4" ht="30">
      <c r="A1584" t="s">
        <v>6129</v>
      </c>
      <c r="B1584" s="1" t="s">
        <v>6130</v>
      </c>
      <c r="C1584" t="s">
        <v>6131</v>
      </c>
      <c r="D1584" t="s">
        <v>6132</v>
      </c>
    </row>
    <row r="1585" spans="1:4" ht="30">
      <c r="A1585" t="s">
        <v>6133</v>
      </c>
      <c r="B1585" s="1" t="s">
        <v>6134</v>
      </c>
      <c r="C1585" t="s">
        <v>6135</v>
      </c>
      <c r="D1585" t="s">
        <v>6136</v>
      </c>
    </row>
    <row r="1586" spans="1:4" ht="30">
      <c r="A1586" t="s">
        <v>6137</v>
      </c>
      <c r="B1586" s="1" t="s">
        <v>6138</v>
      </c>
      <c r="C1586" t="s">
        <v>6139</v>
      </c>
      <c r="D1586" t="s">
        <v>6140</v>
      </c>
    </row>
    <row r="1587" spans="1:4" ht="30">
      <c r="A1587" t="s">
        <v>6141</v>
      </c>
      <c r="B1587" s="1" t="s">
        <v>6142</v>
      </c>
      <c r="C1587" t="s">
        <v>6143</v>
      </c>
      <c r="D1587" t="s">
        <v>6144</v>
      </c>
    </row>
    <row r="1588" spans="1:4" ht="30">
      <c r="A1588" t="s">
        <v>6145</v>
      </c>
      <c r="B1588" s="1" t="s">
        <v>6146</v>
      </c>
      <c r="C1588">
        <v>2549146956</v>
      </c>
      <c r="D1588" t="s">
        <v>6147</v>
      </c>
    </row>
    <row r="1589" spans="1:4" ht="30">
      <c r="A1589" t="s">
        <v>6148</v>
      </c>
      <c r="B1589" s="1" t="s">
        <v>6149</v>
      </c>
      <c r="C1589" t="s">
        <v>6150</v>
      </c>
      <c r="D1589" t="s">
        <v>6151</v>
      </c>
    </row>
    <row r="1590" spans="1:4" ht="30">
      <c r="A1590" t="s">
        <v>6152</v>
      </c>
      <c r="B1590" s="1" t="s">
        <v>6153</v>
      </c>
      <c r="C1590" t="s">
        <v>6154</v>
      </c>
      <c r="D1590" t="s">
        <v>6155</v>
      </c>
    </row>
    <row r="1591" spans="1:4" ht="30">
      <c r="A1591" t="s">
        <v>6156</v>
      </c>
      <c r="B1591" s="1" t="s">
        <v>6157</v>
      </c>
      <c r="C1591" t="s">
        <v>6158</v>
      </c>
      <c r="D1591" t="s">
        <v>6159</v>
      </c>
    </row>
    <row r="1592" spans="1:4" ht="30">
      <c r="A1592" t="s">
        <v>6160</v>
      </c>
      <c r="B1592" s="1" t="s">
        <v>6161</v>
      </c>
      <c r="C1592" t="s">
        <v>6162</v>
      </c>
      <c r="D1592" t="s">
        <v>6163</v>
      </c>
    </row>
    <row r="1593" spans="1:4" ht="30">
      <c r="A1593" t="s">
        <v>6164</v>
      </c>
      <c r="B1593" s="1" t="s">
        <v>6165</v>
      </c>
      <c r="C1593" t="s">
        <v>6166</v>
      </c>
      <c r="D1593" t="s">
        <v>6167</v>
      </c>
    </row>
    <row r="1594" spans="1:4" ht="30">
      <c r="A1594" t="s">
        <v>1614</v>
      </c>
      <c r="B1594" s="1" t="s">
        <v>6168</v>
      </c>
      <c r="C1594" t="s">
        <v>6169</v>
      </c>
      <c r="D1594" t="s">
        <v>6170</v>
      </c>
    </row>
    <row r="1595" spans="1:4" ht="30">
      <c r="A1595" t="s">
        <v>6171</v>
      </c>
      <c r="B1595" s="1" t="s">
        <v>6172</v>
      </c>
      <c r="C1595" t="s">
        <v>6173</v>
      </c>
      <c r="D1595" t="s">
        <v>6174</v>
      </c>
    </row>
    <row r="1596" spans="1:4" ht="30">
      <c r="A1596" t="s">
        <v>6175</v>
      </c>
      <c r="B1596" s="1" t="s">
        <v>6176</v>
      </c>
      <c r="C1596" t="s">
        <v>6177</v>
      </c>
      <c r="D1596" t="s">
        <v>6178</v>
      </c>
    </row>
    <row r="1597" spans="1:4" ht="30">
      <c r="A1597" t="s">
        <v>6179</v>
      </c>
      <c r="B1597" s="1" t="s">
        <v>6180</v>
      </c>
      <c r="C1597" t="s">
        <v>6181</v>
      </c>
      <c r="D1597" t="s">
        <v>6182</v>
      </c>
    </row>
    <row r="1598" spans="1:4" ht="30">
      <c r="A1598" t="s">
        <v>6183</v>
      </c>
      <c r="B1598" s="1" t="s">
        <v>6184</v>
      </c>
      <c r="C1598" t="s">
        <v>6185</v>
      </c>
      <c r="D1598" t="s">
        <v>6186</v>
      </c>
    </row>
    <row r="1599" spans="1:4" ht="30">
      <c r="A1599" t="s">
        <v>6187</v>
      </c>
      <c r="B1599" s="1" t="s">
        <v>6188</v>
      </c>
      <c r="C1599" t="s">
        <v>6189</v>
      </c>
      <c r="D1599" t="s">
        <v>6190</v>
      </c>
    </row>
    <row r="1600" spans="1:4" ht="30">
      <c r="A1600" t="s">
        <v>4377</v>
      </c>
      <c r="B1600" s="1" t="s">
        <v>6191</v>
      </c>
      <c r="C1600" t="s">
        <v>6192</v>
      </c>
      <c r="D1600" t="s">
        <v>6193</v>
      </c>
    </row>
    <row r="1601" spans="1:4" ht="30">
      <c r="A1601" t="s">
        <v>6194</v>
      </c>
      <c r="B1601" s="1" t="s">
        <v>6195</v>
      </c>
      <c r="C1601" t="s">
        <v>6196</v>
      </c>
      <c r="D1601" t="s">
        <v>6197</v>
      </c>
    </row>
    <row r="1602" spans="1:4" ht="30">
      <c r="A1602" t="s">
        <v>6198</v>
      </c>
      <c r="B1602" s="1" t="s">
        <v>6199</v>
      </c>
      <c r="C1602" t="s">
        <v>6200</v>
      </c>
      <c r="D1602" t="s">
        <v>6201</v>
      </c>
    </row>
    <row r="1603" spans="1:4" ht="30">
      <c r="A1603" t="s">
        <v>6202</v>
      </c>
      <c r="B1603" s="1" t="s">
        <v>6203</v>
      </c>
      <c r="C1603" t="s">
        <v>6204</v>
      </c>
      <c r="D1603" t="s">
        <v>6205</v>
      </c>
    </row>
    <row r="1604" spans="1:4" ht="30">
      <c r="A1604" t="s">
        <v>6206</v>
      </c>
      <c r="B1604" s="1" t="s">
        <v>6207</v>
      </c>
      <c r="C1604" t="s">
        <v>6208</v>
      </c>
      <c r="D1604" t="s">
        <v>6209</v>
      </c>
    </row>
    <row r="1605" spans="1:4" ht="30">
      <c r="A1605" t="s">
        <v>6210</v>
      </c>
      <c r="B1605" s="1" t="s">
        <v>6211</v>
      </c>
      <c r="C1605" t="s">
        <v>6212</v>
      </c>
      <c r="D1605" t="s">
        <v>6213</v>
      </c>
    </row>
    <row r="1606" spans="1:4" ht="30">
      <c r="A1606" t="s">
        <v>6214</v>
      </c>
      <c r="B1606" s="1" t="s">
        <v>6215</v>
      </c>
      <c r="C1606" t="s">
        <v>6216</v>
      </c>
      <c r="D1606" t="s">
        <v>6217</v>
      </c>
    </row>
    <row r="1607" spans="1:4" ht="30">
      <c r="A1607" t="s">
        <v>6218</v>
      </c>
      <c r="B1607" s="1" t="s">
        <v>6219</v>
      </c>
      <c r="C1607" t="s">
        <v>6220</v>
      </c>
      <c r="D1607" t="s">
        <v>6221</v>
      </c>
    </row>
    <row r="1608" spans="1:4" ht="30">
      <c r="A1608" t="s">
        <v>6222</v>
      </c>
      <c r="B1608" s="1" t="s">
        <v>6223</v>
      </c>
      <c r="C1608" t="s">
        <v>6224</v>
      </c>
      <c r="D1608" t="s">
        <v>6225</v>
      </c>
    </row>
    <row r="1609" spans="1:4" ht="30">
      <c r="A1609" t="s">
        <v>6226</v>
      </c>
      <c r="B1609" s="1" t="s">
        <v>6227</v>
      </c>
      <c r="C1609" t="s">
        <v>6228</v>
      </c>
      <c r="D1609" t="s">
        <v>6229</v>
      </c>
    </row>
    <row r="1610" spans="1:4" ht="30">
      <c r="A1610" t="s">
        <v>6230</v>
      </c>
      <c r="B1610" s="1" t="s">
        <v>6231</v>
      </c>
      <c r="C1610" t="s">
        <v>6232</v>
      </c>
      <c r="D1610" t="s">
        <v>6233</v>
      </c>
    </row>
    <row r="1611" spans="1:4" ht="30">
      <c r="A1611" t="s">
        <v>6234</v>
      </c>
      <c r="B1611" s="1" t="s">
        <v>6235</v>
      </c>
      <c r="C1611" t="s">
        <v>6236</v>
      </c>
      <c r="D1611" t="s">
        <v>6237</v>
      </c>
    </row>
    <row r="1612" spans="1:4" ht="30">
      <c r="A1612" t="s">
        <v>6238</v>
      </c>
      <c r="B1612" s="1" t="s">
        <v>6239</v>
      </c>
      <c r="C1612" t="s">
        <v>6240</v>
      </c>
      <c r="D1612" t="s">
        <v>6241</v>
      </c>
    </row>
    <row r="1613" spans="1:4" ht="30">
      <c r="A1613" t="s">
        <v>6242</v>
      </c>
      <c r="B1613" s="1" t="s">
        <v>6243</v>
      </c>
      <c r="C1613" t="s">
        <v>6244</v>
      </c>
      <c r="D1613" t="s">
        <v>6245</v>
      </c>
    </row>
    <row r="1614" spans="1:4" ht="30">
      <c r="A1614" t="s">
        <v>6246</v>
      </c>
      <c r="B1614" s="1" t="s">
        <v>6247</v>
      </c>
      <c r="C1614" t="s">
        <v>6248</v>
      </c>
      <c r="D1614" t="s">
        <v>6249</v>
      </c>
    </row>
    <row r="1615" spans="1:4" ht="30">
      <c r="A1615" t="s">
        <v>6250</v>
      </c>
      <c r="B1615" s="1" t="s">
        <v>6251</v>
      </c>
      <c r="C1615" t="s">
        <v>6252</v>
      </c>
      <c r="D1615" t="s">
        <v>6253</v>
      </c>
    </row>
    <row r="1616" spans="1:4" ht="30">
      <c r="A1616" t="s">
        <v>6254</v>
      </c>
      <c r="B1616" s="1" t="s">
        <v>6255</v>
      </c>
      <c r="C1616" t="s">
        <v>6256</v>
      </c>
      <c r="D1616" t="s">
        <v>6257</v>
      </c>
    </row>
    <row r="1617" spans="1:4" ht="30">
      <c r="A1617" t="s">
        <v>6258</v>
      </c>
      <c r="B1617" s="1" t="s">
        <v>6259</v>
      </c>
      <c r="C1617" t="s">
        <v>6260</v>
      </c>
      <c r="D1617" t="s">
        <v>6261</v>
      </c>
    </row>
    <row r="1618" spans="1:4" ht="30">
      <c r="A1618" t="s">
        <v>6262</v>
      </c>
      <c r="B1618" s="1" t="s">
        <v>6263</v>
      </c>
      <c r="C1618" t="s">
        <v>6264</v>
      </c>
      <c r="D1618" t="s">
        <v>6265</v>
      </c>
    </row>
    <row r="1619" spans="1:4" ht="30">
      <c r="A1619" t="s">
        <v>6266</v>
      </c>
      <c r="B1619" s="1" t="s">
        <v>6267</v>
      </c>
      <c r="C1619" t="s">
        <v>6268</v>
      </c>
      <c r="D1619" t="s">
        <v>6269</v>
      </c>
    </row>
    <row r="1620" spans="1:4" ht="30">
      <c r="A1620" t="s">
        <v>6270</v>
      </c>
      <c r="B1620" s="1" t="s">
        <v>6271</v>
      </c>
      <c r="C1620" t="s">
        <v>6272</v>
      </c>
      <c r="D1620" t="s">
        <v>6273</v>
      </c>
    </row>
    <row r="1621" spans="1:4" ht="30">
      <c r="A1621" t="s">
        <v>6274</v>
      </c>
      <c r="B1621" s="1" t="s">
        <v>6275</v>
      </c>
      <c r="C1621" t="s">
        <v>6276</v>
      </c>
      <c r="D1621" t="s">
        <v>6277</v>
      </c>
    </row>
    <row r="1622" spans="1:4" ht="30">
      <c r="A1622" t="s">
        <v>6278</v>
      </c>
      <c r="B1622" s="1" t="s">
        <v>6279</v>
      </c>
      <c r="C1622" t="s">
        <v>6280</v>
      </c>
      <c r="D1622" t="s">
        <v>6281</v>
      </c>
    </row>
    <row r="1623" spans="1:4" ht="30">
      <c r="A1623" t="s">
        <v>6282</v>
      </c>
      <c r="B1623" s="1" t="s">
        <v>6283</v>
      </c>
      <c r="C1623" t="s">
        <v>6284</v>
      </c>
      <c r="D1623" t="s">
        <v>6285</v>
      </c>
    </row>
    <row r="1624" spans="1:4" ht="30">
      <c r="A1624" t="s">
        <v>6286</v>
      </c>
      <c r="B1624" s="1" t="s">
        <v>6287</v>
      </c>
      <c r="C1624" t="s">
        <v>6288</v>
      </c>
      <c r="D1624" t="s">
        <v>6289</v>
      </c>
    </row>
    <row r="1625" spans="1:4" ht="30">
      <c r="A1625" t="s">
        <v>6290</v>
      </c>
      <c r="B1625" s="1" t="s">
        <v>6291</v>
      </c>
      <c r="C1625" t="s">
        <v>6292</v>
      </c>
      <c r="D1625" t="s">
        <v>6293</v>
      </c>
    </row>
    <row r="1626" spans="1:4" ht="30">
      <c r="A1626" t="s">
        <v>6294</v>
      </c>
      <c r="B1626" s="1" t="s">
        <v>6295</v>
      </c>
      <c r="C1626" t="s">
        <v>6296</v>
      </c>
      <c r="D1626" t="s">
        <v>6297</v>
      </c>
    </row>
    <row r="1627" spans="1:4" ht="30">
      <c r="A1627" t="s">
        <v>6298</v>
      </c>
      <c r="B1627" s="1" t="s">
        <v>6299</v>
      </c>
      <c r="C1627" t="s">
        <v>6300</v>
      </c>
      <c r="D1627" t="s">
        <v>6301</v>
      </c>
    </row>
    <row r="1628" spans="1:4" ht="30">
      <c r="A1628" t="s">
        <v>6302</v>
      </c>
      <c r="B1628" s="1" t="s">
        <v>6303</v>
      </c>
      <c r="C1628" t="s">
        <v>6304</v>
      </c>
      <c r="D1628" t="s">
        <v>6305</v>
      </c>
    </row>
    <row r="1629" spans="1:4" ht="30">
      <c r="A1629" t="s">
        <v>6306</v>
      </c>
      <c r="B1629" s="1" t="s">
        <v>6307</v>
      </c>
      <c r="C1629" t="s">
        <v>6308</v>
      </c>
      <c r="D1629" t="s">
        <v>6309</v>
      </c>
    </row>
    <row r="1630" spans="1:4" ht="30">
      <c r="A1630" t="s">
        <v>6310</v>
      </c>
      <c r="B1630" s="1" t="s">
        <v>6311</v>
      </c>
      <c r="C1630" t="s">
        <v>6312</v>
      </c>
      <c r="D1630" t="s">
        <v>6313</v>
      </c>
    </row>
    <row r="1631" spans="1:4" ht="30">
      <c r="A1631" t="s">
        <v>6314</v>
      </c>
      <c r="B1631" s="1" t="s">
        <v>6315</v>
      </c>
      <c r="C1631" t="s">
        <v>6316</v>
      </c>
      <c r="D1631" t="s">
        <v>6317</v>
      </c>
    </row>
    <row r="1632" spans="1:4" ht="30">
      <c r="A1632" t="s">
        <v>6318</v>
      </c>
      <c r="B1632" s="1" t="s">
        <v>6319</v>
      </c>
      <c r="C1632" t="s">
        <v>6320</v>
      </c>
      <c r="D1632" t="s">
        <v>6321</v>
      </c>
    </row>
    <row r="1633" spans="1:4" ht="30">
      <c r="A1633" t="s">
        <v>6322</v>
      </c>
      <c r="B1633" s="1" t="s">
        <v>6323</v>
      </c>
      <c r="C1633" t="s">
        <v>6324</v>
      </c>
      <c r="D1633" t="s">
        <v>6325</v>
      </c>
    </row>
    <row r="1634" spans="1:4" ht="30">
      <c r="A1634" t="s">
        <v>6326</v>
      </c>
      <c r="B1634" s="1" t="s">
        <v>6327</v>
      </c>
      <c r="C1634" t="s">
        <v>6328</v>
      </c>
      <c r="D1634" t="s">
        <v>6329</v>
      </c>
    </row>
    <row r="1635" spans="1:4" ht="30">
      <c r="A1635" t="s">
        <v>6330</v>
      </c>
      <c r="B1635" s="1" t="s">
        <v>6331</v>
      </c>
      <c r="C1635" t="s">
        <v>6332</v>
      </c>
      <c r="D1635" t="s">
        <v>6333</v>
      </c>
    </row>
    <row r="1636" spans="1:4" ht="30">
      <c r="A1636" t="s">
        <v>6334</v>
      </c>
      <c r="B1636" s="1" t="s">
        <v>6335</v>
      </c>
      <c r="C1636">
        <f>1-313-11-2333</f>
        <v>-2656</v>
      </c>
      <c r="D1636" t="s">
        <v>6336</v>
      </c>
    </row>
    <row r="1637" spans="1:4" ht="30">
      <c r="A1637" t="s">
        <v>6337</v>
      </c>
      <c r="B1637" s="1" t="s">
        <v>6338</v>
      </c>
      <c r="C1637" t="s">
        <v>6339</v>
      </c>
      <c r="D1637" t="s">
        <v>6340</v>
      </c>
    </row>
    <row r="1638" spans="1:4" ht="30">
      <c r="A1638" t="s">
        <v>6341</v>
      </c>
      <c r="B1638" s="1" t="s">
        <v>6342</v>
      </c>
      <c r="C1638" t="s">
        <v>6343</v>
      </c>
      <c r="D1638" t="s">
        <v>6344</v>
      </c>
    </row>
    <row r="1639" spans="1:4" ht="30">
      <c r="A1639" t="s">
        <v>6345</v>
      </c>
      <c r="B1639" s="1" t="s">
        <v>6346</v>
      </c>
      <c r="C1639" t="s">
        <v>6347</v>
      </c>
      <c r="D1639" t="s">
        <v>6348</v>
      </c>
    </row>
    <row r="1640" spans="1:4" ht="30">
      <c r="A1640" t="s">
        <v>6349</v>
      </c>
      <c r="B1640" s="1" t="s">
        <v>6350</v>
      </c>
      <c r="C1640" t="s">
        <v>6351</v>
      </c>
      <c r="D1640" t="s">
        <v>6352</v>
      </c>
    </row>
    <row r="1641" spans="1:4" ht="30">
      <c r="A1641" t="s">
        <v>6353</v>
      </c>
      <c r="B1641" s="1" t="s">
        <v>6354</v>
      </c>
      <c r="C1641">
        <f>1-900-426-4810</f>
        <v>-6135</v>
      </c>
      <c r="D1641" t="s">
        <v>6355</v>
      </c>
    </row>
    <row r="1642" spans="1:4" ht="30">
      <c r="A1642" t="s">
        <v>6356</v>
      </c>
      <c r="B1642" s="1" t="s">
        <v>6357</v>
      </c>
      <c r="C1642" t="s">
        <v>6358</v>
      </c>
      <c r="D1642" t="s">
        <v>6359</v>
      </c>
    </row>
    <row r="1643" spans="1:4" ht="30">
      <c r="A1643" t="s">
        <v>6360</v>
      </c>
      <c r="B1643" s="1" t="s">
        <v>6361</v>
      </c>
      <c r="C1643" t="s">
        <v>6362</v>
      </c>
      <c r="D1643" t="s">
        <v>6363</v>
      </c>
    </row>
    <row r="1644" spans="1:4" ht="30">
      <c r="A1644" t="s">
        <v>6364</v>
      </c>
      <c r="B1644" s="1" t="s">
        <v>6365</v>
      </c>
      <c r="C1644" t="s">
        <v>6366</v>
      </c>
      <c r="D1644" t="s">
        <v>6367</v>
      </c>
    </row>
    <row r="1645" spans="1:4" ht="30">
      <c r="A1645" t="s">
        <v>6368</v>
      </c>
      <c r="B1645" s="1" t="s">
        <v>6369</v>
      </c>
      <c r="C1645" t="s">
        <v>6370</v>
      </c>
      <c r="D1645" t="s">
        <v>6371</v>
      </c>
    </row>
    <row r="1646" spans="1:4" ht="30">
      <c r="A1646" t="s">
        <v>6372</v>
      </c>
      <c r="B1646" s="1" t="s">
        <v>6373</v>
      </c>
      <c r="C1646" t="s">
        <v>6374</v>
      </c>
      <c r="D1646" t="s">
        <v>6375</v>
      </c>
    </row>
    <row r="1647" spans="1:4" ht="30">
      <c r="A1647" t="s">
        <v>6376</v>
      </c>
      <c r="B1647" s="1" t="s">
        <v>6377</v>
      </c>
      <c r="C1647">
        <v>7051484104</v>
      </c>
      <c r="D1647" t="s">
        <v>6378</v>
      </c>
    </row>
    <row r="1648" spans="1:4" ht="30">
      <c r="A1648" t="s">
        <v>6379</v>
      </c>
      <c r="B1648" s="1" t="s">
        <v>6380</v>
      </c>
      <c r="C1648" t="s">
        <v>6381</v>
      </c>
      <c r="D1648" t="s">
        <v>6382</v>
      </c>
    </row>
    <row r="1649" spans="1:4" ht="30">
      <c r="A1649" t="s">
        <v>6383</v>
      </c>
      <c r="B1649" s="1" t="s">
        <v>6384</v>
      </c>
      <c r="C1649">
        <v>5803554493</v>
      </c>
      <c r="D1649" t="s">
        <v>6385</v>
      </c>
    </row>
    <row r="1650" spans="1:4" ht="30">
      <c r="A1650" t="s">
        <v>6386</v>
      </c>
      <c r="B1650" s="1" t="s">
        <v>6387</v>
      </c>
      <c r="C1650">
        <v>1628993757</v>
      </c>
      <c r="D1650" t="s">
        <v>6388</v>
      </c>
    </row>
    <row r="1651" spans="1:4" ht="30">
      <c r="A1651" t="s">
        <v>6389</v>
      </c>
      <c r="B1651" s="1" t="s">
        <v>6390</v>
      </c>
      <c r="C1651" t="s">
        <v>6391</v>
      </c>
      <c r="D1651" t="s">
        <v>6392</v>
      </c>
    </row>
    <row r="1652" spans="1:4" ht="30">
      <c r="A1652" t="s">
        <v>2735</v>
      </c>
      <c r="B1652" s="1" t="s">
        <v>6393</v>
      </c>
      <c r="C1652" t="s">
        <v>6394</v>
      </c>
      <c r="D1652" t="s">
        <v>6395</v>
      </c>
    </row>
    <row r="1653" spans="1:4" ht="30">
      <c r="A1653" t="s">
        <v>4464</v>
      </c>
      <c r="B1653" s="1" t="s">
        <v>6396</v>
      </c>
      <c r="C1653" t="s">
        <v>6397</v>
      </c>
      <c r="D1653" t="s">
        <v>6398</v>
      </c>
    </row>
    <row r="1654" spans="1:4" ht="30">
      <c r="A1654" t="s">
        <v>6399</v>
      </c>
      <c r="B1654" s="1" t="s">
        <v>6400</v>
      </c>
      <c r="C1654" t="s">
        <v>6401</v>
      </c>
      <c r="D1654" t="s">
        <v>6402</v>
      </c>
    </row>
    <row r="1655" spans="1:4" ht="30">
      <c r="A1655" t="s">
        <v>6403</v>
      </c>
      <c r="B1655" s="1" t="s">
        <v>6404</v>
      </c>
      <c r="C1655" t="s">
        <v>6405</v>
      </c>
      <c r="D1655" t="s">
        <v>6406</v>
      </c>
    </row>
    <row r="1656" spans="1:4" ht="30">
      <c r="A1656" t="s">
        <v>6407</v>
      </c>
      <c r="B1656" s="1" t="s">
        <v>6408</v>
      </c>
      <c r="C1656" t="s">
        <v>6409</v>
      </c>
      <c r="D1656" t="s">
        <v>6410</v>
      </c>
    </row>
    <row r="1657" spans="1:4" ht="30">
      <c r="A1657" t="s">
        <v>6411</v>
      </c>
      <c r="B1657" s="1" t="s">
        <v>6412</v>
      </c>
      <c r="C1657" t="s">
        <v>6413</v>
      </c>
      <c r="D1657" t="s">
        <v>6414</v>
      </c>
    </row>
    <row r="1658" spans="1:4" ht="30">
      <c r="A1658" t="s">
        <v>6415</v>
      </c>
      <c r="B1658" s="1" t="s">
        <v>6416</v>
      </c>
      <c r="C1658">
        <f>1-523-400-1389</f>
        <v>-2311</v>
      </c>
      <c r="D1658" t="s">
        <v>6417</v>
      </c>
    </row>
    <row r="1659" spans="1:4" ht="30">
      <c r="A1659" t="s">
        <v>6418</v>
      </c>
      <c r="B1659" s="1" t="s">
        <v>6419</v>
      </c>
      <c r="C1659">
        <v>4506699161</v>
      </c>
      <c r="D1659" t="s">
        <v>6420</v>
      </c>
    </row>
    <row r="1660" spans="1:4" ht="30">
      <c r="A1660" t="s">
        <v>6421</v>
      </c>
      <c r="B1660" s="1" t="s">
        <v>6422</v>
      </c>
      <c r="C1660" t="s">
        <v>6423</v>
      </c>
      <c r="D1660" t="s">
        <v>6424</v>
      </c>
    </row>
    <row r="1661" spans="1:4" ht="30">
      <c r="A1661" t="s">
        <v>6425</v>
      </c>
      <c r="B1661" s="1" t="s">
        <v>6426</v>
      </c>
      <c r="C1661" t="s">
        <v>6427</v>
      </c>
      <c r="D1661" t="s">
        <v>6428</v>
      </c>
    </row>
    <row r="1662" spans="1:4" ht="30">
      <c r="A1662" t="s">
        <v>6429</v>
      </c>
      <c r="B1662" s="1" t="s">
        <v>6430</v>
      </c>
      <c r="C1662" t="s">
        <v>6431</v>
      </c>
      <c r="D1662" t="s">
        <v>6432</v>
      </c>
    </row>
    <row r="1663" spans="1:4" ht="30">
      <c r="A1663" t="s">
        <v>6433</v>
      </c>
      <c r="B1663" s="1" t="s">
        <v>6434</v>
      </c>
      <c r="C1663">
        <f>1-649-985-8259</f>
        <v>-9892</v>
      </c>
      <c r="D1663" t="s">
        <v>6435</v>
      </c>
    </row>
    <row r="1664" spans="1:4" ht="30">
      <c r="A1664" t="s">
        <v>6436</v>
      </c>
      <c r="B1664" s="1" t="s">
        <v>6437</v>
      </c>
      <c r="C1664" t="s">
        <v>6438</v>
      </c>
      <c r="D1664" t="s">
        <v>6439</v>
      </c>
    </row>
    <row r="1665" spans="1:4" ht="30">
      <c r="A1665" t="s">
        <v>6440</v>
      </c>
      <c r="B1665" s="1" t="s">
        <v>6441</v>
      </c>
      <c r="C1665" t="s">
        <v>6442</v>
      </c>
      <c r="D1665" t="s">
        <v>6443</v>
      </c>
    </row>
    <row r="1666" spans="1:4" ht="30">
      <c r="A1666" t="s">
        <v>6444</v>
      </c>
      <c r="B1666" s="1" t="s">
        <v>6445</v>
      </c>
      <c r="C1666" t="s">
        <v>6446</v>
      </c>
      <c r="D1666" t="s">
        <v>6447</v>
      </c>
    </row>
    <row r="1667" spans="1:4" ht="30">
      <c r="A1667" t="s">
        <v>6448</v>
      </c>
      <c r="B1667" s="1" t="s">
        <v>6449</v>
      </c>
      <c r="C1667" t="s">
        <v>6450</v>
      </c>
      <c r="D1667" t="s">
        <v>6451</v>
      </c>
    </row>
    <row r="1668" spans="1:4" ht="30">
      <c r="A1668" t="s">
        <v>6452</v>
      </c>
      <c r="B1668" s="1" t="s">
        <v>6453</v>
      </c>
      <c r="C1668" t="s">
        <v>6454</v>
      </c>
      <c r="D1668" t="s">
        <v>6455</v>
      </c>
    </row>
    <row r="1669" spans="1:4" ht="30">
      <c r="A1669" t="s">
        <v>6456</v>
      </c>
      <c r="B1669" s="1" t="s">
        <v>6457</v>
      </c>
      <c r="C1669" t="s">
        <v>6458</v>
      </c>
      <c r="D1669" t="s">
        <v>6459</v>
      </c>
    </row>
    <row r="1670" spans="1:4" ht="30">
      <c r="A1670" t="s">
        <v>6460</v>
      </c>
      <c r="B1670" s="1" t="s">
        <v>6461</v>
      </c>
      <c r="C1670" t="s">
        <v>6462</v>
      </c>
      <c r="D1670" t="s">
        <v>6463</v>
      </c>
    </row>
    <row r="1671" spans="1:4" ht="30">
      <c r="A1671" t="s">
        <v>6464</v>
      </c>
      <c r="B1671" s="1" t="s">
        <v>6465</v>
      </c>
      <c r="C1671" t="s">
        <v>6466</v>
      </c>
      <c r="D1671" t="s">
        <v>6467</v>
      </c>
    </row>
    <row r="1672" spans="1:4" ht="30">
      <c r="A1672" t="s">
        <v>6468</v>
      </c>
      <c r="B1672" s="1" t="s">
        <v>6469</v>
      </c>
      <c r="C1672" t="s">
        <v>6470</v>
      </c>
      <c r="D1672" t="s">
        <v>6471</v>
      </c>
    </row>
    <row r="1673" spans="1:4" ht="30">
      <c r="A1673" t="s">
        <v>6472</v>
      </c>
      <c r="B1673" s="1" t="s">
        <v>6473</v>
      </c>
      <c r="C1673" t="s">
        <v>6474</v>
      </c>
      <c r="D1673" t="s">
        <v>6475</v>
      </c>
    </row>
    <row r="1674" spans="1:4" ht="30">
      <c r="A1674" t="s">
        <v>6476</v>
      </c>
      <c r="B1674" s="1" t="s">
        <v>6477</v>
      </c>
      <c r="C1674" t="s">
        <v>6478</v>
      </c>
      <c r="D1674" t="s">
        <v>6479</v>
      </c>
    </row>
    <row r="1675" spans="1:4" ht="30">
      <c r="A1675" t="s">
        <v>6480</v>
      </c>
      <c r="B1675" s="1" t="s">
        <v>6481</v>
      </c>
      <c r="C1675" t="s">
        <v>6482</v>
      </c>
      <c r="D1675" t="s">
        <v>6483</v>
      </c>
    </row>
    <row r="1676" spans="1:4" ht="30">
      <c r="A1676" t="s">
        <v>6484</v>
      </c>
      <c r="B1676" s="1" t="s">
        <v>6485</v>
      </c>
      <c r="C1676" t="s">
        <v>6486</v>
      </c>
      <c r="D1676" t="s">
        <v>6487</v>
      </c>
    </row>
    <row r="1677" spans="1:4" ht="30">
      <c r="A1677" t="s">
        <v>6488</v>
      </c>
      <c r="B1677" s="1" t="s">
        <v>6489</v>
      </c>
      <c r="C1677" t="s">
        <v>6490</v>
      </c>
      <c r="D1677" t="s">
        <v>6491</v>
      </c>
    </row>
    <row r="1678" spans="1:4" ht="30">
      <c r="A1678" t="s">
        <v>6492</v>
      </c>
      <c r="B1678" s="1" t="s">
        <v>6493</v>
      </c>
      <c r="C1678" t="s">
        <v>6494</v>
      </c>
      <c r="D1678" t="s">
        <v>6495</v>
      </c>
    </row>
    <row r="1679" spans="1:4" ht="30">
      <c r="A1679" t="s">
        <v>6496</v>
      </c>
      <c r="B1679" s="1" t="s">
        <v>6497</v>
      </c>
      <c r="C1679" t="s">
        <v>6498</v>
      </c>
      <c r="D1679" t="s">
        <v>6499</v>
      </c>
    </row>
    <row r="1680" spans="1:4" ht="30">
      <c r="A1680" t="s">
        <v>6500</v>
      </c>
      <c r="B1680" s="1" t="s">
        <v>6501</v>
      </c>
      <c r="C1680" t="s">
        <v>6502</v>
      </c>
      <c r="D1680" t="s">
        <v>6503</v>
      </c>
    </row>
    <row r="1681" spans="1:4" ht="30">
      <c r="A1681" t="s">
        <v>6504</v>
      </c>
      <c r="B1681" s="1" t="s">
        <v>6505</v>
      </c>
      <c r="C1681" t="s">
        <v>6506</v>
      </c>
      <c r="D1681" t="s">
        <v>6507</v>
      </c>
    </row>
    <row r="1682" spans="1:4" ht="30">
      <c r="A1682" t="s">
        <v>6508</v>
      </c>
      <c r="B1682" s="1" t="s">
        <v>6509</v>
      </c>
      <c r="C1682" t="s">
        <v>6510</v>
      </c>
      <c r="D1682" t="s">
        <v>6511</v>
      </c>
    </row>
    <row r="1683" spans="1:4" ht="30">
      <c r="A1683" t="s">
        <v>6512</v>
      </c>
      <c r="B1683" s="1" t="s">
        <v>6513</v>
      </c>
      <c r="C1683" t="s">
        <v>6514</v>
      </c>
      <c r="D1683" t="s">
        <v>6515</v>
      </c>
    </row>
    <row r="1684" spans="1:4" ht="30">
      <c r="A1684" t="s">
        <v>6516</v>
      </c>
      <c r="B1684" s="1" t="s">
        <v>6517</v>
      </c>
      <c r="C1684" t="s">
        <v>6518</v>
      </c>
      <c r="D1684" t="s">
        <v>6519</v>
      </c>
    </row>
    <row r="1685" spans="1:4" ht="30">
      <c r="A1685" t="s">
        <v>6520</v>
      </c>
      <c r="B1685" s="1" t="s">
        <v>6521</v>
      </c>
      <c r="C1685" t="s">
        <v>6522</v>
      </c>
      <c r="D1685" t="s">
        <v>6523</v>
      </c>
    </row>
    <row r="1686" spans="1:4" ht="30">
      <c r="A1686" t="s">
        <v>6524</v>
      </c>
      <c r="B1686" s="1" t="s">
        <v>6525</v>
      </c>
      <c r="C1686" t="s">
        <v>6526</v>
      </c>
      <c r="D1686" t="s">
        <v>6527</v>
      </c>
    </row>
    <row r="1687" spans="1:4" ht="30">
      <c r="A1687" t="s">
        <v>6528</v>
      </c>
      <c r="B1687" s="1" t="s">
        <v>6529</v>
      </c>
      <c r="C1687" t="s">
        <v>6530</v>
      </c>
      <c r="D1687" t="s">
        <v>6531</v>
      </c>
    </row>
    <row r="1688" spans="1:4" ht="30">
      <c r="A1688" t="s">
        <v>6532</v>
      </c>
      <c r="B1688" s="1" t="s">
        <v>6533</v>
      </c>
      <c r="C1688" t="s">
        <v>6534</v>
      </c>
      <c r="D1688" t="s">
        <v>6535</v>
      </c>
    </row>
    <row r="1689" spans="1:4" ht="30">
      <c r="A1689" t="s">
        <v>6536</v>
      </c>
      <c r="B1689" s="1" t="s">
        <v>6537</v>
      </c>
      <c r="C1689">
        <v>515814305</v>
      </c>
      <c r="D1689" t="s">
        <v>6538</v>
      </c>
    </row>
    <row r="1690" spans="1:4" ht="30">
      <c r="A1690" t="s">
        <v>6539</v>
      </c>
      <c r="B1690" s="1" t="s">
        <v>6540</v>
      </c>
      <c r="C1690" t="s">
        <v>6541</v>
      </c>
      <c r="D1690" t="s">
        <v>6542</v>
      </c>
    </row>
    <row r="1691" spans="1:4" ht="30">
      <c r="A1691" t="s">
        <v>4691</v>
      </c>
      <c r="B1691" s="1" t="s">
        <v>6543</v>
      </c>
      <c r="C1691" t="s">
        <v>6544</v>
      </c>
      <c r="D1691" t="s">
        <v>6545</v>
      </c>
    </row>
    <row r="1692" spans="1:4" ht="30">
      <c r="A1692" t="s">
        <v>6546</v>
      </c>
      <c r="B1692" s="1" t="s">
        <v>6547</v>
      </c>
      <c r="C1692" t="s">
        <v>6548</v>
      </c>
      <c r="D1692" t="s">
        <v>6549</v>
      </c>
    </row>
    <row r="1693" spans="1:4" ht="30">
      <c r="A1693" t="s">
        <v>6550</v>
      </c>
      <c r="B1693" s="1" t="s">
        <v>6551</v>
      </c>
      <c r="C1693" t="s">
        <v>6552</v>
      </c>
      <c r="D1693" t="s">
        <v>6553</v>
      </c>
    </row>
    <row r="1694" spans="1:4" ht="30">
      <c r="A1694" t="s">
        <v>6554</v>
      </c>
      <c r="B1694" s="1" t="s">
        <v>6555</v>
      </c>
      <c r="C1694" t="s">
        <v>6556</v>
      </c>
      <c r="D1694" t="s">
        <v>6557</v>
      </c>
    </row>
    <row r="1695" spans="1:4" ht="30">
      <c r="A1695" t="s">
        <v>6558</v>
      </c>
      <c r="B1695" s="1" t="s">
        <v>6559</v>
      </c>
      <c r="C1695" t="s">
        <v>6560</v>
      </c>
      <c r="D1695" t="s">
        <v>6561</v>
      </c>
    </row>
    <row r="1696" spans="1:4" ht="30">
      <c r="A1696" t="s">
        <v>6562</v>
      </c>
      <c r="B1696" s="1" t="s">
        <v>6563</v>
      </c>
      <c r="C1696" t="s">
        <v>6564</v>
      </c>
      <c r="D1696" t="s">
        <v>6565</v>
      </c>
    </row>
    <row r="1697" spans="1:4" ht="30">
      <c r="A1697" t="s">
        <v>6566</v>
      </c>
      <c r="B1697" s="1" t="s">
        <v>6567</v>
      </c>
      <c r="C1697" t="s">
        <v>6568</v>
      </c>
      <c r="D1697" t="s">
        <v>6569</v>
      </c>
    </row>
    <row r="1698" spans="1:4" ht="30">
      <c r="A1698" t="s">
        <v>6570</v>
      </c>
      <c r="B1698" s="1" t="s">
        <v>6571</v>
      </c>
      <c r="C1698" t="s">
        <v>6572</v>
      </c>
      <c r="D1698" t="s">
        <v>6573</v>
      </c>
    </row>
    <row r="1699" spans="1:4" ht="30">
      <c r="A1699" t="s">
        <v>6574</v>
      </c>
      <c r="B1699" s="1" t="s">
        <v>6575</v>
      </c>
      <c r="C1699" t="s">
        <v>6576</v>
      </c>
      <c r="D1699" t="s">
        <v>6577</v>
      </c>
    </row>
    <row r="1700" spans="1:4" ht="30">
      <c r="A1700" t="s">
        <v>6578</v>
      </c>
      <c r="B1700" s="1" t="s">
        <v>6579</v>
      </c>
      <c r="C1700" t="s">
        <v>6580</v>
      </c>
      <c r="D1700" t="s">
        <v>6581</v>
      </c>
    </row>
    <row r="1701" spans="1:4" ht="30">
      <c r="A1701" t="s">
        <v>6582</v>
      </c>
      <c r="B1701" s="1" t="s">
        <v>6583</v>
      </c>
      <c r="C1701">
        <v>1685133174</v>
      </c>
      <c r="D1701" t="s">
        <v>6584</v>
      </c>
    </row>
    <row r="1702" spans="1:4" ht="30">
      <c r="A1702" t="s">
        <v>6585</v>
      </c>
      <c r="B1702" s="1" t="s">
        <v>6586</v>
      </c>
      <c r="C1702" t="s">
        <v>6587</v>
      </c>
      <c r="D1702" t="s">
        <v>6588</v>
      </c>
    </row>
    <row r="1703" spans="1:4" ht="30">
      <c r="A1703" t="s">
        <v>6589</v>
      </c>
      <c r="B1703" s="1" t="s">
        <v>6590</v>
      </c>
      <c r="C1703" t="s">
        <v>6591</v>
      </c>
      <c r="D1703" t="s">
        <v>6592</v>
      </c>
    </row>
    <row r="1704" spans="1:4" ht="30">
      <c r="A1704" t="s">
        <v>6593</v>
      </c>
      <c r="B1704" s="1" t="s">
        <v>6594</v>
      </c>
      <c r="C1704" t="s">
        <v>6595</v>
      </c>
      <c r="D1704" t="s">
        <v>6596</v>
      </c>
    </row>
    <row r="1705" spans="1:4" ht="30">
      <c r="A1705" t="s">
        <v>6597</v>
      </c>
      <c r="B1705" s="1" t="s">
        <v>6598</v>
      </c>
      <c r="C1705" t="s">
        <v>6599</v>
      </c>
      <c r="D1705" t="s">
        <v>6600</v>
      </c>
    </row>
    <row r="1706" spans="1:4" ht="30">
      <c r="A1706" t="s">
        <v>6601</v>
      </c>
      <c r="B1706" s="1" t="s">
        <v>6602</v>
      </c>
      <c r="C1706" t="s">
        <v>6603</v>
      </c>
      <c r="D1706" t="s">
        <v>6604</v>
      </c>
    </row>
    <row r="1707" spans="1:4" ht="30">
      <c r="A1707" t="s">
        <v>6605</v>
      </c>
      <c r="B1707" s="1" t="s">
        <v>6606</v>
      </c>
      <c r="C1707" t="s">
        <v>6607</v>
      </c>
      <c r="D1707" t="s">
        <v>6608</v>
      </c>
    </row>
    <row r="1708" spans="1:4" ht="30">
      <c r="A1708" t="s">
        <v>6609</v>
      </c>
      <c r="B1708" s="1" t="s">
        <v>6610</v>
      </c>
      <c r="C1708" t="s">
        <v>6611</v>
      </c>
      <c r="D1708" t="s">
        <v>6612</v>
      </c>
    </row>
    <row r="1709" spans="1:4" ht="30">
      <c r="A1709" t="s">
        <v>6613</v>
      </c>
      <c r="B1709" s="1" t="s">
        <v>6614</v>
      </c>
      <c r="C1709" t="s">
        <v>6615</v>
      </c>
      <c r="D1709" t="s">
        <v>6616</v>
      </c>
    </row>
    <row r="1710" spans="1:4" ht="30">
      <c r="A1710" t="s">
        <v>6617</v>
      </c>
      <c r="B1710" s="1" t="s">
        <v>6618</v>
      </c>
      <c r="C1710" t="s">
        <v>6619</v>
      </c>
      <c r="D1710" t="s">
        <v>6620</v>
      </c>
    </row>
    <row r="1711" spans="1:4" ht="30">
      <c r="A1711" t="s">
        <v>6621</v>
      </c>
      <c r="B1711" s="1" t="s">
        <v>6622</v>
      </c>
      <c r="C1711" t="s">
        <v>6623</v>
      </c>
      <c r="D1711" t="s">
        <v>6624</v>
      </c>
    </row>
    <row r="1712" spans="1:4" ht="30">
      <c r="A1712" t="s">
        <v>6625</v>
      </c>
      <c r="B1712" s="1" t="s">
        <v>6626</v>
      </c>
      <c r="C1712" t="s">
        <v>6627</v>
      </c>
      <c r="D1712" t="s">
        <v>6628</v>
      </c>
    </row>
    <row r="1713" spans="1:4" ht="30">
      <c r="A1713" t="s">
        <v>6629</v>
      </c>
      <c r="B1713" s="1" t="s">
        <v>6630</v>
      </c>
      <c r="C1713" t="s">
        <v>6631</v>
      </c>
      <c r="D1713" t="s">
        <v>6632</v>
      </c>
    </row>
    <row r="1714" spans="1:4" ht="30">
      <c r="A1714" t="s">
        <v>6633</v>
      </c>
      <c r="B1714" s="1" t="s">
        <v>6634</v>
      </c>
      <c r="C1714" t="s">
        <v>6635</v>
      </c>
      <c r="D1714" t="s">
        <v>6636</v>
      </c>
    </row>
    <row r="1715" spans="1:4" ht="30">
      <c r="A1715" t="s">
        <v>6637</v>
      </c>
      <c r="B1715" s="1" t="s">
        <v>6638</v>
      </c>
      <c r="C1715">
        <v>5212551106</v>
      </c>
      <c r="D1715" t="s">
        <v>6639</v>
      </c>
    </row>
    <row r="1716" spans="1:4" ht="30">
      <c r="A1716" t="s">
        <v>6640</v>
      </c>
      <c r="B1716" s="1" t="s">
        <v>6641</v>
      </c>
      <c r="C1716" t="s">
        <v>6642</v>
      </c>
      <c r="D1716" t="s">
        <v>6643</v>
      </c>
    </row>
    <row r="1717" spans="1:4" ht="30">
      <c r="A1717" t="s">
        <v>6644</v>
      </c>
      <c r="B1717" s="1" t="s">
        <v>6645</v>
      </c>
      <c r="C1717" t="s">
        <v>6646</v>
      </c>
      <c r="D1717" t="s">
        <v>6647</v>
      </c>
    </row>
    <row r="1718" spans="1:4" ht="30">
      <c r="A1718" t="s">
        <v>6648</v>
      </c>
      <c r="B1718" s="1" t="s">
        <v>6649</v>
      </c>
      <c r="C1718">
        <v>4677955965</v>
      </c>
      <c r="D1718" t="s">
        <v>6650</v>
      </c>
    </row>
    <row r="1719" spans="1:4" ht="30">
      <c r="A1719" t="s">
        <v>6651</v>
      </c>
      <c r="B1719" s="1" t="s">
        <v>6652</v>
      </c>
      <c r="C1719" t="s">
        <v>6653</v>
      </c>
      <c r="D1719" t="s">
        <v>6654</v>
      </c>
    </row>
    <row r="1720" spans="1:4" ht="30">
      <c r="A1720" t="s">
        <v>6655</v>
      </c>
      <c r="B1720" s="1" t="s">
        <v>6656</v>
      </c>
      <c r="C1720" t="s">
        <v>6657</v>
      </c>
      <c r="D1720" t="s">
        <v>6658</v>
      </c>
    </row>
    <row r="1721" spans="1:4" ht="30">
      <c r="A1721" t="s">
        <v>6659</v>
      </c>
      <c r="B1721" s="1" t="s">
        <v>6660</v>
      </c>
      <c r="C1721" t="s">
        <v>6661</v>
      </c>
      <c r="D1721" t="s">
        <v>6662</v>
      </c>
    </row>
    <row r="1722" spans="1:4" ht="30">
      <c r="A1722" t="s">
        <v>6663</v>
      </c>
      <c r="B1722" s="1" t="s">
        <v>6664</v>
      </c>
      <c r="C1722">
        <f>1-662-954-8537</f>
        <v>-10152</v>
      </c>
      <c r="D1722" t="s">
        <v>6665</v>
      </c>
    </row>
    <row r="1723" spans="1:4" ht="30">
      <c r="A1723" t="s">
        <v>6666</v>
      </c>
      <c r="B1723" s="1" t="s">
        <v>6667</v>
      </c>
      <c r="C1723" t="s">
        <v>6668</v>
      </c>
      <c r="D1723" t="s">
        <v>6669</v>
      </c>
    </row>
    <row r="1724" spans="1:4" ht="30">
      <c r="A1724" t="s">
        <v>6670</v>
      </c>
      <c r="B1724" s="1" t="s">
        <v>6671</v>
      </c>
      <c r="C1724" t="s">
        <v>6672</v>
      </c>
      <c r="D1724" t="s">
        <v>6673</v>
      </c>
    </row>
    <row r="1725" spans="1:4" ht="30">
      <c r="A1725" t="s">
        <v>6674</v>
      </c>
      <c r="B1725" s="1" t="s">
        <v>6675</v>
      </c>
      <c r="C1725" t="s">
        <v>6676</v>
      </c>
      <c r="D1725" t="s">
        <v>6677</v>
      </c>
    </row>
    <row r="1726" spans="1:4" ht="30">
      <c r="A1726" t="s">
        <v>6678</v>
      </c>
      <c r="B1726" s="1" t="s">
        <v>6679</v>
      </c>
      <c r="C1726">
        <v>7016971525</v>
      </c>
      <c r="D1726" t="s">
        <v>6680</v>
      </c>
    </row>
    <row r="1727" spans="1:4" ht="30">
      <c r="A1727" t="s">
        <v>6681</v>
      </c>
      <c r="B1727" s="1" t="s">
        <v>6682</v>
      </c>
      <c r="C1727" t="s">
        <v>6683</v>
      </c>
      <c r="D1727" t="s">
        <v>6684</v>
      </c>
    </row>
    <row r="1728" spans="1:4" ht="30">
      <c r="A1728" t="s">
        <v>5550</v>
      </c>
      <c r="B1728" s="1" t="s">
        <v>6685</v>
      </c>
      <c r="C1728" t="s">
        <v>6686</v>
      </c>
      <c r="D1728" t="s">
        <v>6687</v>
      </c>
    </row>
    <row r="1729" spans="1:4" ht="30">
      <c r="A1729" t="s">
        <v>6688</v>
      </c>
      <c r="B1729" s="1" t="s">
        <v>6689</v>
      </c>
      <c r="C1729" t="s">
        <v>6690</v>
      </c>
      <c r="D1729" t="s">
        <v>6691</v>
      </c>
    </row>
    <row r="1730" spans="1:4" ht="30">
      <c r="A1730" t="s">
        <v>6692</v>
      </c>
      <c r="B1730" s="1" t="s">
        <v>6693</v>
      </c>
      <c r="C1730" t="s">
        <v>6694</v>
      </c>
      <c r="D1730" t="s">
        <v>6695</v>
      </c>
    </row>
    <row r="1731" spans="1:4" ht="30">
      <c r="A1731" t="s">
        <v>6696</v>
      </c>
      <c r="B1731" s="1" t="s">
        <v>6697</v>
      </c>
      <c r="C1731" t="s">
        <v>6698</v>
      </c>
      <c r="D1731" t="s">
        <v>6699</v>
      </c>
    </row>
    <row r="1732" spans="1:4" ht="30">
      <c r="A1732" t="s">
        <v>6700</v>
      </c>
      <c r="B1732" s="1" t="s">
        <v>6701</v>
      </c>
      <c r="C1732" t="s">
        <v>6702</v>
      </c>
      <c r="D1732" t="s">
        <v>6703</v>
      </c>
    </row>
    <row r="1733" spans="1:4" ht="30">
      <c r="A1733" t="s">
        <v>6704</v>
      </c>
      <c r="B1733" s="1" t="s">
        <v>6705</v>
      </c>
      <c r="C1733" t="s">
        <v>6706</v>
      </c>
      <c r="D1733" t="s">
        <v>6707</v>
      </c>
    </row>
    <row r="1734" spans="1:4" ht="30">
      <c r="A1734" t="s">
        <v>6708</v>
      </c>
      <c r="B1734" s="1" t="s">
        <v>6709</v>
      </c>
      <c r="C1734" t="s">
        <v>6710</v>
      </c>
      <c r="D1734" t="s">
        <v>6711</v>
      </c>
    </row>
    <row r="1735" spans="1:4" ht="30">
      <c r="A1735" t="s">
        <v>3321</v>
      </c>
      <c r="B1735" s="1" t="s">
        <v>6712</v>
      </c>
      <c r="C1735" t="s">
        <v>6713</v>
      </c>
      <c r="D1735" t="s">
        <v>6714</v>
      </c>
    </row>
    <row r="1736" spans="1:4" ht="30">
      <c r="A1736" t="s">
        <v>6715</v>
      </c>
      <c r="B1736" s="1" t="s">
        <v>6716</v>
      </c>
      <c r="C1736">
        <v>1000085420</v>
      </c>
      <c r="D1736" t="s">
        <v>6717</v>
      </c>
    </row>
    <row r="1737" spans="1:4" ht="30">
      <c r="A1737" t="s">
        <v>6718</v>
      </c>
      <c r="B1737" s="1" t="s">
        <v>6719</v>
      </c>
      <c r="C1737" t="s">
        <v>6720</v>
      </c>
      <c r="D1737" t="s">
        <v>6721</v>
      </c>
    </row>
    <row r="1738" spans="1:4" ht="30">
      <c r="A1738" t="s">
        <v>6722</v>
      </c>
      <c r="B1738" s="1" t="s">
        <v>6723</v>
      </c>
      <c r="C1738" t="s">
        <v>6724</v>
      </c>
      <c r="D1738" t="s">
        <v>6725</v>
      </c>
    </row>
    <row r="1739" spans="1:4" ht="30">
      <c r="A1739" t="s">
        <v>6726</v>
      </c>
      <c r="B1739" s="1" t="s">
        <v>6727</v>
      </c>
      <c r="C1739" t="s">
        <v>6728</v>
      </c>
      <c r="D1739" t="s">
        <v>6729</v>
      </c>
    </row>
    <row r="1740" spans="1:4" ht="30">
      <c r="A1740" t="s">
        <v>6730</v>
      </c>
      <c r="B1740" s="1" t="s">
        <v>6731</v>
      </c>
      <c r="C1740" t="s">
        <v>6732</v>
      </c>
      <c r="D1740" t="s">
        <v>6733</v>
      </c>
    </row>
    <row r="1741" spans="1:4" ht="30">
      <c r="A1741" t="s">
        <v>6734</v>
      </c>
      <c r="B1741" s="1" t="s">
        <v>6735</v>
      </c>
      <c r="C1741" t="s">
        <v>6736</v>
      </c>
      <c r="D1741" t="s">
        <v>6737</v>
      </c>
    </row>
    <row r="1742" spans="1:4" ht="30">
      <c r="A1742" t="s">
        <v>6738</v>
      </c>
      <c r="B1742" s="1" t="s">
        <v>6739</v>
      </c>
      <c r="C1742" t="s">
        <v>6740</v>
      </c>
      <c r="D1742" t="s">
        <v>6741</v>
      </c>
    </row>
    <row r="1743" spans="1:4" ht="30">
      <c r="A1743" t="s">
        <v>6742</v>
      </c>
      <c r="B1743" s="1" t="s">
        <v>6743</v>
      </c>
      <c r="C1743" t="s">
        <v>6744</v>
      </c>
      <c r="D1743" t="s">
        <v>6745</v>
      </c>
    </row>
    <row r="1744" spans="1:4" ht="30">
      <c r="A1744" t="s">
        <v>6746</v>
      </c>
      <c r="B1744" s="1" t="s">
        <v>6747</v>
      </c>
      <c r="C1744" t="s">
        <v>6748</v>
      </c>
      <c r="D1744" t="s">
        <v>6749</v>
      </c>
    </row>
    <row r="1745" spans="1:4" ht="30">
      <c r="A1745" t="s">
        <v>6750</v>
      </c>
      <c r="B1745" s="1" t="s">
        <v>6751</v>
      </c>
      <c r="C1745">
        <v>2027353513</v>
      </c>
      <c r="D1745" t="s">
        <v>6752</v>
      </c>
    </row>
    <row r="1746" spans="1:4" ht="30">
      <c r="A1746" t="s">
        <v>6753</v>
      </c>
      <c r="B1746" s="1" t="s">
        <v>6754</v>
      </c>
      <c r="C1746" t="s">
        <v>6755</v>
      </c>
      <c r="D1746" t="s">
        <v>6756</v>
      </c>
    </row>
    <row r="1747" spans="1:4" ht="30">
      <c r="A1747" t="s">
        <v>6757</v>
      </c>
      <c r="B1747" s="1" t="s">
        <v>6758</v>
      </c>
      <c r="C1747" t="s">
        <v>6759</v>
      </c>
      <c r="D1747" t="s">
        <v>6760</v>
      </c>
    </row>
    <row r="1748" spans="1:4" ht="30">
      <c r="A1748" t="s">
        <v>6761</v>
      </c>
      <c r="B1748" s="1" t="s">
        <v>6762</v>
      </c>
      <c r="C1748" t="s">
        <v>6763</v>
      </c>
      <c r="D1748" t="s">
        <v>6764</v>
      </c>
    </row>
    <row r="1749" spans="1:4" ht="30">
      <c r="A1749" t="s">
        <v>6765</v>
      </c>
      <c r="B1749" s="1" t="s">
        <v>6766</v>
      </c>
      <c r="C1749" t="s">
        <v>6767</v>
      </c>
      <c r="D1749" t="s">
        <v>6768</v>
      </c>
    </row>
    <row r="1750" spans="1:4" ht="30">
      <c r="A1750" t="s">
        <v>6769</v>
      </c>
      <c r="B1750" s="1" t="s">
        <v>6770</v>
      </c>
      <c r="C1750" t="s">
        <v>6771</v>
      </c>
      <c r="D1750" t="s">
        <v>6772</v>
      </c>
    </row>
    <row r="1751" spans="1:4" ht="30">
      <c r="A1751" t="s">
        <v>6773</v>
      </c>
      <c r="B1751" s="1" t="s">
        <v>6774</v>
      </c>
      <c r="C1751" t="s">
        <v>6775</v>
      </c>
      <c r="D1751" t="s">
        <v>6776</v>
      </c>
    </row>
    <row r="1752" spans="1:4" ht="30">
      <c r="A1752" t="s">
        <v>6777</v>
      </c>
      <c r="B1752" s="1" t="s">
        <v>6778</v>
      </c>
      <c r="C1752" t="s">
        <v>6779</v>
      </c>
      <c r="D1752" t="s">
        <v>6780</v>
      </c>
    </row>
    <row r="1753" spans="1:4" ht="30">
      <c r="A1753" t="s">
        <v>6781</v>
      </c>
      <c r="B1753" s="1" t="s">
        <v>6782</v>
      </c>
      <c r="C1753" t="s">
        <v>6783</v>
      </c>
      <c r="D1753" t="s">
        <v>6784</v>
      </c>
    </row>
    <row r="1754" spans="1:4" ht="30">
      <c r="A1754" t="s">
        <v>6785</v>
      </c>
      <c r="B1754" s="1" t="s">
        <v>6786</v>
      </c>
      <c r="C1754" t="s">
        <v>6787</v>
      </c>
      <c r="D1754" t="s">
        <v>6788</v>
      </c>
    </row>
    <row r="1755" spans="1:4" ht="30">
      <c r="A1755" t="s">
        <v>6789</v>
      </c>
      <c r="B1755" s="1" t="s">
        <v>6790</v>
      </c>
      <c r="C1755" t="s">
        <v>6791</v>
      </c>
      <c r="D1755" t="s">
        <v>6792</v>
      </c>
    </row>
    <row r="1756" spans="1:4" ht="30">
      <c r="A1756" t="s">
        <v>6793</v>
      </c>
      <c r="B1756" s="1" t="s">
        <v>6794</v>
      </c>
      <c r="C1756" t="s">
        <v>6795</v>
      </c>
      <c r="D1756" t="s">
        <v>6796</v>
      </c>
    </row>
    <row r="1757" spans="1:4" ht="30">
      <c r="A1757" t="s">
        <v>6797</v>
      </c>
      <c r="B1757" s="1" t="s">
        <v>6798</v>
      </c>
      <c r="C1757" t="s">
        <v>6799</v>
      </c>
      <c r="D1757" t="s">
        <v>2974</v>
      </c>
    </row>
    <row r="1758" spans="1:4" ht="30">
      <c r="A1758" t="s">
        <v>6800</v>
      </c>
      <c r="B1758" s="1" t="s">
        <v>6801</v>
      </c>
      <c r="C1758" t="s">
        <v>6802</v>
      </c>
      <c r="D1758" t="s">
        <v>6803</v>
      </c>
    </row>
    <row r="1759" spans="1:4" ht="30">
      <c r="A1759" t="s">
        <v>6804</v>
      </c>
      <c r="B1759" s="1" t="s">
        <v>6805</v>
      </c>
      <c r="C1759" t="s">
        <v>6806</v>
      </c>
      <c r="D1759" t="s">
        <v>6807</v>
      </c>
    </row>
    <row r="1760" spans="1:4" ht="30">
      <c r="A1760" t="s">
        <v>6808</v>
      </c>
      <c r="B1760" s="1" t="s">
        <v>6809</v>
      </c>
      <c r="C1760">
        <f>1-308-844-6396</f>
        <v>-7547</v>
      </c>
      <c r="D1760" t="s">
        <v>6810</v>
      </c>
    </row>
    <row r="1761" spans="1:4" ht="30">
      <c r="A1761" t="s">
        <v>6811</v>
      </c>
      <c r="B1761" s="1" t="s">
        <v>6812</v>
      </c>
      <c r="C1761" t="s">
        <v>6813</v>
      </c>
      <c r="D1761" t="s">
        <v>6814</v>
      </c>
    </row>
    <row r="1762" spans="1:4" ht="30">
      <c r="A1762" t="s">
        <v>6815</v>
      </c>
      <c r="B1762" s="1" t="s">
        <v>6816</v>
      </c>
      <c r="C1762" t="s">
        <v>6817</v>
      </c>
      <c r="D1762" t="s">
        <v>6818</v>
      </c>
    </row>
    <row r="1763" spans="1:4" ht="30">
      <c r="A1763" t="s">
        <v>6819</v>
      </c>
      <c r="B1763" s="1" t="s">
        <v>6820</v>
      </c>
      <c r="C1763" t="s">
        <v>6821</v>
      </c>
      <c r="D1763" t="s">
        <v>6822</v>
      </c>
    </row>
    <row r="1764" spans="1:4" ht="30">
      <c r="A1764" t="s">
        <v>6823</v>
      </c>
      <c r="B1764" s="1" t="s">
        <v>6824</v>
      </c>
      <c r="C1764" t="s">
        <v>6825</v>
      </c>
      <c r="D1764" t="s">
        <v>6826</v>
      </c>
    </row>
    <row r="1765" spans="1:4" ht="30">
      <c r="A1765" t="s">
        <v>6827</v>
      </c>
      <c r="B1765" s="1" t="s">
        <v>6828</v>
      </c>
      <c r="C1765" t="s">
        <v>6829</v>
      </c>
      <c r="D1765" t="s">
        <v>6830</v>
      </c>
    </row>
    <row r="1766" spans="1:4" ht="30">
      <c r="A1766" t="s">
        <v>6831</v>
      </c>
      <c r="B1766" s="1" t="s">
        <v>6832</v>
      </c>
      <c r="C1766">
        <v>9941677020</v>
      </c>
      <c r="D1766" t="s">
        <v>6833</v>
      </c>
    </row>
    <row r="1767" spans="1:4" ht="30">
      <c r="A1767" t="s">
        <v>6834</v>
      </c>
      <c r="B1767" s="1" t="s">
        <v>6835</v>
      </c>
      <c r="C1767" t="s">
        <v>6836</v>
      </c>
      <c r="D1767" t="s">
        <v>6837</v>
      </c>
    </row>
    <row r="1768" spans="1:4" ht="30">
      <c r="A1768" t="s">
        <v>6838</v>
      </c>
      <c r="B1768" s="1" t="s">
        <v>6839</v>
      </c>
      <c r="C1768" t="s">
        <v>6840</v>
      </c>
      <c r="D1768" t="s">
        <v>6841</v>
      </c>
    </row>
    <row r="1769" spans="1:4" ht="30">
      <c r="A1769" t="s">
        <v>6842</v>
      </c>
      <c r="B1769" s="1" t="s">
        <v>6843</v>
      </c>
      <c r="C1769" t="s">
        <v>6844</v>
      </c>
      <c r="D1769" t="s">
        <v>6845</v>
      </c>
    </row>
    <row r="1770" spans="1:4" ht="30">
      <c r="A1770" t="s">
        <v>6846</v>
      </c>
      <c r="B1770" s="1" t="s">
        <v>6847</v>
      </c>
      <c r="C1770" t="s">
        <v>6848</v>
      </c>
      <c r="D1770" t="s">
        <v>6849</v>
      </c>
    </row>
    <row r="1771" spans="1:4" ht="30">
      <c r="A1771" t="s">
        <v>6850</v>
      </c>
      <c r="B1771" s="1" t="s">
        <v>6851</v>
      </c>
      <c r="C1771" t="s">
        <v>6852</v>
      </c>
      <c r="D1771" t="s">
        <v>6853</v>
      </c>
    </row>
    <row r="1772" spans="1:4" ht="30">
      <c r="A1772" t="s">
        <v>6854</v>
      </c>
      <c r="B1772" s="1" t="s">
        <v>6855</v>
      </c>
      <c r="C1772" t="s">
        <v>6856</v>
      </c>
      <c r="D1772" t="s">
        <v>6857</v>
      </c>
    </row>
    <row r="1773" spans="1:4" ht="30">
      <c r="A1773" t="s">
        <v>6858</v>
      </c>
      <c r="B1773" s="1" t="s">
        <v>6859</v>
      </c>
      <c r="C1773" t="s">
        <v>6860</v>
      </c>
      <c r="D1773" t="s">
        <v>6861</v>
      </c>
    </row>
    <row r="1774" spans="1:4" ht="30">
      <c r="A1774" t="s">
        <v>6862</v>
      </c>
      <c r="B1774" s="1" t="s">
        <v>6863</v>
      </c>
      <c r="C1774" t="s">
        <v>6864</v>
      </c>
      <c r="D1774" t="s">
        <v>6865</v>
      </c>
    </row>
    <row r="1775" spans="1:4" ht="30">
      <c r="A1775" t="s">
        <v>6866</v>
      </c>
      <c r="B1775" s="1" t="s">
        <v>6867</v>
      </c>
      <c r="C1775" t="s">
        <v>6868</v>
      </c>
      <c r="D1775" t="s">
        <v>6869</v>
      </c>
    </row>
    <row r="1776" spans="1:4" ht="30">
      <c r="A1776" t="s">
        <v>6870</v>
      </c>
      <c r="B1776" s="1" t="s">
        <v>6871</v>
      </c>
      <c r="C1776" t="s">
        <v>6872</v>
      </c>
      <c r="D1776" t="s">
        <v>6873</v>
      </c>
    </row>
    <row r="1777" spans="1:4" ht="30">
      <c r="A1777" t="s">
        <v>6874</v>
      </c>
      <c r="B1777" s="1" t="s">
        <v>6875</v>
      </c>
      <c r="C1777" t="s">
        <v>6876</v>
      </c>
      <c r="D1777" t="s">
        <v>6877</v>
      </c>
    </row>
    <row r="1778" spans="1:4" ht="30">
      <c r="A1778" t="s">
        <v>6878</v>
      </c>
      <c r="B1778" s="1" t="s">
        <v>6879</v>
      </c>
      <c r="C1778" t="s">
        <v>6880</v>
      </c>
      <c r="D1778" t="s">
        <v>6881</v>
      </c>
    </row>
    <row r="1779" spans="1:4" ht="30">
      <c r="A1779" t="s">
        <v>6882</v>
      </c>
      <c r="B1779" s="1" t="s">
        <v>6883</v>
      </c>
      <c r="C1779" t="s">
        <v>6884</v>
      </c>
      <c r="D1779" t="s">
        <v>6885</v>
      </c>
    </row>
    <row r="1780" spans="1:4" ht="30">
      <c r="A1780" t="s">
        <v>6886</v>
      </c>
      <c r="B1780" s="1" t="s">
        <v>6887</v>
      </c>
      <c r="C1780" t="s">
        <v>6888</v>
      </c>
      <c r="D1780" t="s">
        <v>6889</v>
      </c>
    </row>
    <row r="1781" spans="1:4" ht="30">
      <c r="A1781" t="s">
        <v>6890</v>
      </c>
      <c r="B1781" s="1" t="s">
        <v>6891</v>
      </c>
      <c r="C1781" t="s">
        <v>6892</v>
      </c>
      <c r="D1781" t="s">
        <v>6893</v>
      </c>
    </row>
    <row r="1782" spans="1:4" ht="30">
      <c r="A1782" t="s">
        <v>6894</v>
      </c>
      <c r="B1782" s="1" t="s">
        <v>6895</v>
      </c>
      <c r="C1782" t="s">
        <v>6896</v>
      </c>
      <c r="D1782" t="s">
        <v>6897</v>
      </c>
    </row>
    <row r="1783" spans="1:4" ht="30">
      <c r="A1783" t="s">
        <v>6898</v>
      </c>
      <c r="B1783" s="1" t="s">
        <v>6899</v>
      </c>
      <c r="C1783" t="s">
        <v>6900</v>
      </c>
      <c r="D1783" t="s">
        <v>6901</v>
      </c>
    </row>
    <row r="1784" spans="1:4" ht="30">
      <c r="A1784" t="s">
        <v>6902</v>
      </c>
      <c r="B1784" s="1" t="s">
        <v>6903</v>
      </c>
      <c r="C1784">
        <v>1271612630</v>
      </c>
      <c r="D1784" t="s">
        <v>6904</v>
      </c>
    </row>
    <row r="1785" spans="1:4" ht="30">
      <c r="A1785" t="s">
        <v>6905</v>
      </c>
      <c r="B1785" s="1" t="s">
        <v>6906</v>
      </c>
      <c r="C1785" t="s">
        <v>6907</v>
      </c>
      <c r="D1785" t="s">
        <v>6908</v>
      </c>
    </row>
    <row r="1786" spans="1:4" ht="30">
      <c r="A1786" t="s">
        <v>6909</v>
      </c>
      <c r="B1786" s="1" t="s">
        <v>6910</v>
      </c>
      <c r="C1786">
        <v>470005122</v>
      </c>
      <c r="D1786" t="s">
        <v>6911</v>
      </c>
    </row>
    <row r="1787" spans="1:4" ht="30">
      <c r="A1787" t="s">
        <v>6912</v>
      </c>
      <c r="B1787" s="1" t="s">
        <v>6913</v>
      </c>
      <c r="C1787" t="s">
        <v>6914</v>
      </c>
      <c r="D1787" t="s">
        <v>6915</v>
      </c>
    </row>
    <row r="1788" spans="1:4" ht="30">
      <c r="A1788" t="s">
        <v>6916</v>
      </c>
      <c r="B1788" s="1" t="s">
        <v>6917</v>
      </c>
      <c r="C1788" t="s">
        <v>6918</v>
      </c>
      <c r="D1788" t="s">
        <v>6919</v>
      </c>
    </row>
    <row r="1789" spans="1:4" ht="30">
      <c r="A1789" t="s">
        <v>6920</v>
      </c>
      <c r="B1789" s="1" t="s">
        <v>6921</v>
      </c>
      <c r="C1789" t="s">
        <v>6922</v>
      </c>
      <c r="D1789" t="s">
        <v>6923</v>
      </c>
    </row>
    <row r="1790" spans="1:4" ht="30">
      <c r="A1790" t="s">
        <v>6924</v>
      </c>
      <c r="B1790" s="1" t="s">
        <v>6925</v>
      </c>
      <c r="C1790" t="s">
        <v>6926</v>
      </c>
      <c r="D1790" t="s">
        <v>6927</v>
      </c>
    </row>
    <row r="1791" spans="1:4" ht="30">
      <c r="A1791" t="s">
        <v>6928</v>
      </c>
      <c r="B1791" s="1" t="s">
        <v>6929</v>
      </c>
      <c r="C1791" t="s">
        <v>6930</v>
      </c>
      <c r="D1791" t="s">
        <v>6931</v>
      </c>
    </row>
    <row r="1792" spans="1:4" ht="30">
      <c r="A1792" t="s">
        <v>6932</v>
      </c>
      <c r="B1792" s="1" t="s">
        <v>6933</v>
      </c>
      <c r="C1792" t="s">
        <v>6934</v>
      </c>
      <c r="D1792" t="s">
        <v>6935</v>
      </c>
    </row>
    <row r="1793" spans="1:4" ht="30">
      <c r="A1793" t="s">
        <v>6936</v>
      </c>
      <c r="B1793" s="1" t="s">
        <v>6937</v>
      </c>
      <c r="C1793" t="s">
        <v>6938</v>
      </c>
      <c r="D1793" t="s">
        <v>6939</v>
      </c>
    </row>
    <row r="1794" spans="1:4" ht="30">
      <c r="A1794" t="s">
        <v>6940</v>
      </c>
      <c r="B1794" s="1" t="s">
        <v>6941</v>
      </c>
      <c r="C1794" t="s">
        <v>6942</v>
      </c>
      <c r="D1794" t="s">
        <v>6943</v>
      </c>
    </row>
    <row r="1795" spans="1:4" ht="30">
      <c r="A1795" t="s">
        <v>6944</v>
      </c>
      <c r="B1795" s="1" t="s">
        <v>6945</v>
      </c>
      <c r="C1795" t="s">
        <v>6946</v>
      </c>
      <c r="D1795" t="s">
        <v>6947</v>
      </c>
    </row>
    <row r="1796" spans="1:4" ht="30">
      <c r="A1796" t="s">
        <v>6948</v>
      </c>
      <c r="B1796" s="1" t="s">
        <v>6949</v>
      </c>
      <c r="C1796" t="s">
        <v>6950</v>
      </c>
      <c r="D1796" t="s">
        <v>6951</v>
      </c>
    </row>
    <row r="1797" spans="1:4" ht="30">
      <c r="A1797" t="s">
        <v>6952</v>
      </c>
      <c r="B1797" s="1" t="s">
        <v>6953</v>
      </c>
      <c r="C1797" t="s">
        <v>6954</v>
      </c>
      <c r="D1797" t="s">
        <v>6955</v>
      </c>
    </row>
    <row r="1798" spans="1:4" ht="30">
      <c r="A1798" t="s">
        <v>6956</v>
      </c>
      <c r="B1798" s="1" t="s">
        <v>6957</v>
      </c>
      <c r="C1798">
        <f>1-169-561-3226</f>
        <v>-3955</v>
      </c>
      <c r="D1798" t="s">
        <v>6958</v>
      </c>
    </row>
    <row r="1799" spans="1:4" ht="30">
      <c r="A1799" t="s">
        <v>6959</v>
      </c>
      <c r="B1799" s="1" t="s">
        <v>6960</v>
      </c>
      <c r="C1799" t="s">
        <v>6961</v>
      </c>
      <c r="D1799" t="s">
        <v>6962</v>
      </c>
    </row>
    <row r="1800" spans="1:4" ht="30">
      <c r="A1800" t="s">
        <v>6963</v>
      </c>
      <c r="B1800" s="1" t="s">
        <v>6964</v>
      </c>
      <c r="C1800" t="s">
        <v>6965</v>
      </c>
      <c r="D1800" t="s">
        <v>6966</v>
      </c>
    </row>
    <row r="1801" spans="1:4" ht="30">
      <c r="A1801" t="s">
        <v>6967</v>
      </c>
      <c r="B1801" s="1" t="s">
        <v>6968</v>
      </c>
      <c r="C1801" t="s">
        <v>6969</v>
      </c>
      <c r="D1801" t="s">
        <v>6970</v>
      </c>
    </row>
    <row r="1802" spans="1:4" ht="30">
      <c r="A1802" t="s">
        <v>6971</v>
      </c>
      <c r="B1802" s="1" t="s">
        <v>6972</v>
      </c>
      <c r="C1802" t="s">
        <v>6973</v>
      </c>
      <c r="D1802" t="s">
        <v>6974</v>
      </c>
    </row>
    <row r="1803" spans="1:4" ht="30">
      <c r="A1803" t="s">
        <v>6975</v>
      </c>
      <c r="B1803" s="1" t="s">
        <v>6976</v>
      </c>
      <c r="C1803">
        <v>5098159674</v>
      </c>
      <c r="D1803" t="s">
        <v>6977</v>
      </c>
    </row>
    <row r="1804" spans="1:4" ht="30">
      <c r="A1804" t="s">
        <v>6978</v>
      </c>
      <c r="B1804" s="1" t="s">
        <v>6979</v>
      </c>
      <c r="C1804" t="s">
        <v>6980</v>
      </c>
      <c r="D1804" t="s">
        <v>6981</v>
      </c>
    </row>
    <row r="1805" spans="1:4" ht="30">
      <c r="A1805" t="s">
        <v>6982</v>
      </c>
      <c r="B1805" s="1" t="s">
        <v>6983</v>
      </c>
      <c r="C1805" t="s">
        <v>6984</v>
      </c>
      <c r="D1805" t="s">
        <v>6985</v>
      </c>
    </row>
    <row r="1806" spans="1:4" ht="30">
      <c r="A1806" t="s">
        <v>6986</v>
      </c>
      <c r="B1806" s="1" t="s">
        <v>6987</v>
      </c>
      <c r="C1806">
        <f>1-260-312-1576</f>
        <v>-2147</v>
      </c>
      <c r="D1806" t="s">
        <v>6988</v>
      </c>
    </row>
    <row r="1807" spans="1:4" ht="30">
      <c r="A1807" t="s">
        <v>6989</v>
      </c>
      <c r="B1807" s="1" t="s">
        <v>6990</v>
      </c>
      <c r="C1807" t="s">
        <v>6991</v>
      </c>
      <c r="D1807" t="s">
        <v>6992</v>
      </c>
    </row>
    <row r="1808" spans="1:4" ht="30">
      <c r="A1808" t="s">
        <v>6993</v>
      </c>
      <c r="B1808" s="1" t="s">
        <v>6994</v>
      </c>
      <c r="C1808" t="s">
        <v>6995</v>
      </c>
      <c r="D1808" t="s">
        <v>6996</v>
      </c>
    </row>
    <row r="1809" spans="1:4" ht="30">
      <c r="A1809" t="s">
        <v>6928</v>
      </c>
      <c r="B1809" s="1" t="s">
        <v>6997</v>
      </c>
      <c r="C1809">
        <f>1-964-80-258</f>
        <v>-1301</v>
      </c>
      <c r="D1809" t="s">
        <v>6998</v>
      </c>
    </row>
    <row r="1810" spans="1:4" ht="30">
      <c r="A1810" t="s">
        <v>6999</v>
      </c>
      <c r="B1810" s="1" t="s">
        <v>7000</v>
      </c>
      <c r="C1810" t="s">
        <v>7001</v>
      </c>
      <c r="D1810" t="s">
        <v>7002</v>
      </c>
    </row>
    <row r="1811" spans="1:4" ht="30">
      <c r="A1811" t="s">
        <v>7003</v>
      </c>
      <c r="B1811" s="1" t="s">
        <v>7004</v>
      </c>
      <c r="C1811" t="s">
        <v>7005</v>
      </c>
      <c r="D1811" t="s">
        <v>7006</v>
      </c>
    </row>
    <row r="1812" spans="1:4" ht="30">
      <c r="A1812" t="s">
        <v>7007</v>
      </c>
      <c r="B1812" s="1" t="s">
        <v>7008</v>
      </c>
      <c r="C1812" t="s">
        <v>7009</v>
      </c>
      <c r="D1812" t="s">
        <v>7010</v>
      </c>
    </row>
    <row r="1813" spans="1:4" ht="30">
      <c r="A1813" t="s">
        <v>7011</v>
      </c>
      <c r="B1813" s="1" t="s">
        <v>7012</v>
      </c>
      <c r="C1813" t="s">
        <v>7013</v>
      </c>
      <c r="D1813" t="s">
        <v>7014</v>
      </c>
    </row>
    <row r="1814" spans="1:4" ht="30">
      <c r="A1814" t="s">
        <v>7015</v>
      </c>
      <c r="B1814" s="1" t="s">
        <v>7016</v>
      </c>
      <c r="C1814" t="s">
        <v>7017</v>
      </c>
      <c r="D1814" t="s">
        <v>7018</v>
      </c>
    </row>
    <row r="1815" spans="1:4" ht="30">
      <c r="A1815" t="s">
        <v>7019</v>
      </c>
      <c r="B1815" s="1" t="s">
        <v>7020</v>
      </c>
      <c r="C1815" t="s">
        <v>7021</v>
      </c>
      <c r="D1815" t="s">
        <v>7022</v>
      </c>
    </row>
    <row r="1816" spans="1:4" ht="30">
      <c r="A1816" t="s">
        <v>7023</v>
      </c>
      <c r="B1816" s="1" t="s">
        <v>7024</v>
      </c>
      <c r="C1816" t="s">
        <v>7025</v>
      </c>
      <c r="D1816" t="s">
        <v>7026</v>
      </c>
    </row>
    <row r="1817" spans="1:4" ht="30">
      <c r="A1817" t="s">
        <v>7027</v>
      </c>
      <c r="B1817" s="1" t="s">
        <v>7028</v>
      </c>
      <c r="C1817" t="s">
        <v>7029</v>
      </c>
      <c r="D1817" t="s">
        <v>7030</v>
      </c>
    </row>
    <row r="1818" spans="1:4" ht="30">
      <c r="A1818" t="s">
        <v>2342</v>
      </c>
      <c r="B1818" s="1" t="s">
        <v>7031</v>
      </c>
      <c r="C1818">
        <v>3770196812</v>
      </c>
      <c r="D1818" t="s">
        <v>7032</v>
      </c>
    </row>
    <row r="1819" spans="1:4" ht="30">
      <c r="A1819" t="s">
        <v>7033</v>
      </c>
      <c r="B1819" s="1" t="s">
        <v>7034</v>
      </c>
      <c r="C1819" t="s">
        <v>7035</v>
      </c>
      <c r="D1819" t="s">
        <v>7036</v>
      </c>
    </row>
    <row r="1820" spans="1:4" ht="30">
      <c r="A1820" t="s">
        <v>7037</v>
      </c>
      <c r="B1820" s="1" t="s">
        <v>7038</v>
      </c>
      <c r="C1820" t="s">
        <v>7039</v>
      </c>
      <c r="D1820" t="s">
        <v>7040</v>
      </c>
    </row>
    <row r="1821" spans="1:4" ht="30">
      <c r="A1821" t="s">
        <v>7041</v>
      </c>
      <c r="B1821" s="1" t="s">
        <v>7042</v>
      </c>
      <c r="C1821" t="s">
        <v>7043</v>
      </c>
      <c r="D1821" t="s">
        <v>7044</v>
      </c>
    </row>
    <row r="1822" spans="1:4" ht="30">
      <c r="A1822" t="s">
        <v>7045</v>
      </c>
      <c r="B1822" s="1" t="s">
        <v>7046</v>
      </c>
      <c r="C1822" t="s">
        <v>7047</v>
      </c>
      <c r="D1822" t="s">
        <v>7048</v>
      </c>
    </row>
    <row r="1823" spans="1:4" ht="30">
      <c r="A1823" t="s">
        <v>7049</v>
      </c>
      <c r="B1823" s="1" t="s">
        <v>7050</v>
      </c>
      <c r="C1823" t="s">
        <v>7051</v>
      </c>
      <c r="D1823" t="s">
        <v>7052</v>
      </c>
    </row>
    <row r="1824" spans="1:4" ht="30">
      <c r="A1824" t="s">
        <v>7053</v>
      </c>
      <c r="B1824" s="1" t="s">
        <v>7054</v>
      </c>
      <c r="C1824" t="s">
        <v>7055</v>
      </c>
      <c r="D1824" t="s">
        <v>7056</v>
      </c>
    </row>
    <row r="1825" spans="1:4" ht="30">
      <c r="A1825" t="s">
        <v>7057</v>
      </c>
      <c r="B1825" s="1" t="s">
        <v>7058</v>
      </c>
      <c r="C1825" t="s">
        <v>7059</v>
      </c>
      <c r="D1825" t="s">
        <v>7060</v>
      </c>
    </row>
    <row r="1826" spans="1:4" ht="30">
      <c r="A1826" t="s">
        <v>7061</v>
      </c>
      <c r="B1826" s="1" t="s">
        <v>7062</v>
      </c>
      <c r="C1826" t="s">
        <v>7063</v>
      </c>
      <c r="D1826" t="s">
        <v>7064</v>
      </c>
    </row>
    <row r="1827" spans="1:4" ht="30">
      <c r="A1827" t="s">
        <v>7065</v>
      </c>
      <c r="B1827" s="1" t="s">
        <v>7066</v>
      </c>
      <c r="C1827" t="s">
        <v>7067</v>
      </c>
      <c r="D1827" t="s">
        <v>7068</v>
      </c>
    </row>
    <row r="1828" spans="1:4" ht="30">
      <c r="A1828" t="s">
        <v>7069</v>
      </c>
      <c r="B1828" s="1" t="s">
        <v>7070</v>
      </c>
      <c r="C1828">
        <v>2330749157</v>
      </c>
      <c r="D1828" t="s">
        <v>7071</v>
      </c>
    </row>
    <row r="1829" spans="1:4" ht="30">
      <c r="A1829" t="s">
        <v>7072</v>
      </c>
      <c r="B1829" s="1" t="s">
        <v>7073</v>
      </c>
      <c r="C1829" t="s">
        <v>7074</v>
      </c>
      <c r="D1829" t="s">
        <v>7075</v>
      </c>
    </row>
    <row r="1830" spans="1:4" ht="30">
      <c r="A1830" t="s">
        <v>7076</v>
      </c>
      <c r="B1830" s="1" t="s">
        <v>7077</v>
      </c>
      <c r="C1830" t="s">
        <v>7078</v>
      </c>
      <c r="D1830" t="s">
        <v>7079</v>
      </c>
    </row>
    <row r="1831" spans="1:4" ht="30">
      <c r="A1831" t="s">
        <v>7080</v>
      </c>
      <c r="B1831" s="1" t="s">
        <v>7081</v>
      </c>
      <c r="C1831" t="s">
        <v>7082</v>
      </c>
      <c r="D1831" t="s">
        <v>7083</v>
      </c>
    </row>
    <row r="1832" spans="1:4" ht="30">
      <c r="A1832" t="s">
        <v>7084</v>
      </c>
      <c r="B1832" s="1" t="s">
        <v>7085</v>
      </c>
      <c r="C1832" t="s">
        <v>7086</v>
      </c>
      <c r="D1832" t="s">
        <v>7087</v>
      </c>
    </row>
    <row r="1833" spans="1:4" ht="30">
      <c r="A1833" t="s">
        <v>7088</v>
      </c>
      <c r="B1833" s="1" t="s">
        <v>7089</v>
      </c>
      <c r="C1833" t="s">
        <v>7090</v>
      </c>
      <c r="D1833" t="s">
        <v>7091</v>
      </c>
    </row>
    <row r="1834" spans="1:4" ht="30">
      <c r="A1834" t="s">
        <v>7092</v>
      </c>
      <c r="B1834" s="1" t="s">
        <v>7093</v>
      </c>
      <c r="C1834">
        <v>3512863455</v>
      </c>
      <c r="D1834" t="s">
        <v>7094</v>
      </c>
    </row>
    <row r="1835" spans="1:4" ht="30">
      <c r="A1835" t="s">
        <v>7095</v>
      </c>
      <c r="B1835" s="1" t="s">
        <v>7096</v>
      </c>
      <c r="C1835" t="s">
        <v>7097</v>
      </c>
      <c r="D1835" t="s">
        <v>7098</v>
      </c>
    </row>
    <row r="1836" spans="1:4" ht="30">
      <c r="A1836" t="s">
        <v>7099</v>
      </c>
      <c r="B1836" s="1" t="s">
        <v>7100</v>
      </c>
      <c r="C1836" t="s">
        <v>7101</v>
      </c>
      <c r="D1836" t="s">
        <v>7102</v>
      </c>
    </row>
    <row r="1837" spans="1:4" ht="30">
      <c r="A1837" t="s">
        <v>7103</v>
      </c>
      <c r="B1837" s="1" t="s">
        <v>7104</v>
      </c>
      <c r="C1837" t="s">
        <v>7105</v>
      </c>
      <c r="D1837" t="s">
        <v>7106</v>
      </c>
    </row>
    <row r="1838" spans="1:4" ht="30">
      <c r="A1838" t="s">
        <v>7107</v>
      </c>
      <c r="B1838" s="1" t="s">
        <v>7108</v>
      </c>
      <c r="C1838" t="s">
        <v>7109</v>
      </c>
      <c r="D1838" t="s">
        <v>7110</v>
      </c>
    </row>
    <row r="1839" spans="1:4" ht="30">
      <c r="A1839" t="s">
        <v>7111</v>
      </c>
      <c r="B1839" s="1" t="s">
        <v>7112</v>
      </c>
      <c r="C1839" t="s">
        <v>7113</v>
      </c>
      <c r="D1839" t="s">
        <v>7114</v>
      </c>
    </row>
    <row r="1840" spans="1:4" ht="30">
      <c r="A1840" t="s">
        <v>7115</v>
      </c>
      <c r="B1840" s="1" t="s">
        <v>7116</v>
      </c>
      <c r="C1840" t="s">
        <v>7117</v>
      </c>
      <c r="D1840" t="s">
        <v>7118</v>
      </c>
    </row>
    <row r="1841" spans="1:4" ht="30">
      <c r="A1841" t="s">
        <v>7119</v>
      </c>
      <c r="B1841" s="1" t="s">
        <v>7120</v>
      </c>
      <c r="C1841" t="s">
        <v>7121</v>
      </c>
      <c r="D1841" t="s">
        <v>7122</v>
      </c>
    </row>
    <row r="1842" spans="1:4" ht="30">
      <c r="A1842" t="s">
        <v>7123</v>
      </c>
      <c r="B1842" s="1" t="s">
        <v>7124</v>
      </c>
      <c r="C1842" t="s">
        <v>7125</v>
      </c>
      <c r="D1842" t="s">
        <v>7126</v>
      </c>
    </row>
    <row r="1843" spans="1:4" ht="30">
      <c r="A1843" t="s">
        <v>7127</v>
      </c>
      <c r="B1843" s="1" t="s">
        <v>7128</v>
      </c>
      <c r="C1843">
        <f>1-697-212-1632</f>
        <v>-2540</v>
      </c>
      <c r="D1843" t="s">
        <v>7129</v>
      </c>
    </row>
    <row r="1844" spans="1:4" ht="30">
      <c r="A1844" t="s">
        <v>7130</v>
      </c>
      <c r="B1844" s="1" t="s">
        <v>7131</v>
      </c>
      <c r="C1844" t="s">
        <v>7132</v>
      </c>
      <c r="D1844" t="s">
        <v>7133</v>
      </c>
    </row>
    <row r="1845" spans="1:4" ht="30">
      <c r="A1845" t="s">
        <v>7134</v>
      </c>
      <c r="B1845" s="1" t="s">
        <v>7135</v>
      </c>
      <c r="C1845" t="s">
        <v>7136</v>
      </c>
      <c r="D1845" t="s">
        <v>7137</v>
      </c>
    </row>
    <row r="1846" spans="1:4" ht="30">
      <c r="A1846" t="s">
        <v>7138</v>
      </c>
      <c r="B1846" s="1" t="s">
        <v>7139</v>
      </c>
      <c r="C1846" t="s">
        <v>7140</v>
      </c>
      <c r="D1846" t="s">
        <v>7141</v>
      </c>
    </row>
    <row r="1847" spans="1:4" ht="30">
      <c r="A1847" t="s">
        <v>7142</v>
      </c>
      <c r="B1847" s="1" t="s">
        <v>7143</v>
      </c>
      <c r="C1847" t="s">
        <v>7144</v>
      </c>
      <c r="D1847" t="s">
        <v>7145</v>
      </c>
    </row>
    <row r="1848" spans="1:4" ht="30">
      <c r="A1848" t="s">
        <v>7146</v>
      </c>
      <c r="B1848" s="1" t="s">
        <v>7147</v>
      </c>
      <c r="C1848" t="s">
        <v>7148</v>
      </c>
      <c r="D1848" t="s">
        <v>7149</v>
      </c>
    </row>
    <row r="1849" spans="1:4" ht="30">
      <c r="A1849" t="s">
        <v>7150</v>
      </c>
      <c r="B1849" s="1" t="s">
        <v>7151</v>
      </c>
      <c r="C1849" t="s">
        <v>7152</v>
      </c>
      <c r="D1849" t="s">
        <v>7153</v>
      </c>
    </row>
    <row r="1850" spans="1:4" ht="30">
      <c r="A1850" t="s">
        <v>7154</v>
      </c>
      <c r="B1850" s="1" t="s">
        <v>7155</v>
      </c>
      <c r="C1850" t="s">
        <v>7156</v>
      </c>
      <c r="D1850" t="s">
        <v>7157</v>
      </c>
    </row>
    <row r="1851" spans="1:4" ht="30">
      <c r="A1851" t="s">
        <v>7158</v>
      </c>
      <c r="B1851" s="1" t="s">
        <v>7159</v>
      </c>
      <c r="C1851" t="s">
        <v>7160</v>
      </c>
      <c r="D1851" t="s">
        <v>7161</v>
      </c>
    </row>
    <row r="1852" spans="1:4" ht="30">
      <c r="A1852" t="s">
        <v>7162</v>
      </c>
      <c r="B1852" s="1" t="s">
        <v>7163</v>
      </c>
      <c r="C1852" t="s">
        <v>7164</v>
      </c>
      <c r="D1852" t="s">
        <v>7165</v>
      </c>
    </row>
    <row r="1853" spans="1:4" ht="30">
      <c r="A1853" t="s">
        <v>7166</v>
      </c>
      <c r="B1853" s="1" t="s">
        <v>7167</v>
      </c>
      <c r="C1853" t="s">
        <v>7168</v>
      </c>
      <c r="D1853" t="s">
        <v>7169</v>
      </c>
    </row>
    <row r="1854" spans="1:4" ht="30">
      <c r="A1854" t="s">
        <v>7170</v>
      </c>
      <c r="B1854" s="1" t="s">
        <v>7171</v>
      </c>
      <c r="C1854" t="s">
        <v>7172</v>
      </c>
      <c r="D1854" t="s">
        <v>7173</v>
      </c>
    </row>
    <row r="1855" spans="1:4" ht="30">
      <c r="A1855" t="s">
        <v>7174</v>
      </c>
      <c r="B1855" s="1" t="s">
        <v>7175</v>
      </c>
      <c r="C1855" t="s">
        <v>7176</v>
      </c>
      <c r="D1855" t="s">
        <v>7177</v>
      </c>
    </row>
    <row r="1856" spans="1:4" ht="30">
      <c r="A1856" t="s">
        <v>7178</v>
      </c>
      <c r="B1856" s="1" t="s">
        <v>7179</v>
      </c>
      <c r="C1856" t="s">
        <v>7180</v>
      </c>
      <c r="D1856" t="s">
        <v>7181</v>
      </c>
    </row>
    <row r="1857" spans="1:4" ht="30">
      <c r="A1857" t="s">
        <v>7182</v>
      </c>
      <c r="B1857" s="1" t="s">
        <v>7183</v>
      </c>
      <c r="C1857" t="s">
        <v>7184</v>
      </c>
      <c r="D1857" t="s">
        <v>7185</v>
      </c>
    </row>
    <row r="1858" spans="1:4" ht="30">
      <c r="A1858" t="s">
        <v>7186</v>
      </c>
      <c r="B1858" s="1" t="s">
        <v>7187</v>
      </c>
      <c r="C1858" t="s">
        <v>7188</v>
      </c>
      <c r="D1858" t="s">
        <v>7189</v>
      </c>
    </row>
    <row r="1859" spans="1:4" ht="30">
      <c r="A1859" t="s">
        <v>7190</v>
      </c>
      <c r="B1859" s="1" t="s">
        <v>7191</v>
      </c>
      <c r="C1859">
        <v>2863701832</v>
      </c>
      <c r="D1859" t="s">
        <v>7192</v>
      </c>
    </row>
    <row r="1860" spans="1:4" ht="30">
      <c r="A1860" t="s">
        <v>7193</v>
      </c>
      <c r="B1860" s="1" t="s">
        <v>7194</v>
      </c>
      <c r="C1860" t="s">
        <v>7195</v>
      </c>
      <c r="D1860" t="s">
        <v>7196</v>
      </c>
    </row>
    <row r="1861" spans="1:4" ht="30">
      <c r="A1861" t="s">
        <v>7197</v>
      </c>
      <c r="B1861" s="1" t="s">
        <v>7198</v>
      </c>
      <c r="C1861" t="s">
        <v>7199</v>
      </c>
      <c r="D1861" t="s">
        <v>7200</v>
      </c>
    </row>
    <row r="1862" spans="1:4" ht="30">
      <c r="A1862" t="s">
        <v>7201</v>
      </c>
      <c r="B1862" s="1" t="s">
        <v>7202</v>
      </c>
      <c r="C1862">
        <v>6102861507</v>
      </c>
      <c r="D1862" t="s">
        <v>7203</v>
      </c>
    </row>
    <row r="1863" spans="1:4" ht="30">
      <c r="A1863" t="s">
        <v>7204</v>
      </c>
      <c r="B1863" s="1" t="s">
        <v>7205</v>
      </c>
      <c r="C1863">
        <f>1-549-646-5516</f>
        <v>-6710</v>
      </c>
      <c r="D1863" t="s">
        <v>7206</v>
      </c>
    </row>
    <row r="1864" spans="1:4" ht="30">
      <c r="A1864" t="s">
        <v>7207</v>
      </c>
      <c r="B1864" s="1" t="s">
        <v>7208</v>
      </c>
      <c r="C1864" t="s">
        <v>7209</v>
      </c>
      <c r="D1864" t="s">
        <v>7210</v>
      </c>
    </row>
    <row r="1865" spans="1:4" ht="30">
      <c r="A1865" t="s">
        <v>7211</v>
      </c>
      <c r="B1865" s="1" t="s">
        <v>7212</v>
      </c>
      <c r="C1865" t="s">
        <v>7213</v>
      </c>
      <c r="D1865" t="s">
        <v>7214</v>
      </c>
    </row>
    <row r="1866" spans="1:4" ht="30">
      <c r="A1866" t="s">
        <v>6448</v>
      </c>
      <c r="B1866" s="1" t="s">
        <v>7215</v>
      </c>
      <c r="C1866" t="s">
        <v>7216</v>
      </c>
      <c r="D1866" t="s">
        <v>7217</v>
      </c>
    </row>
    <row r="1867" spans="1:4" ht="30">
      <c r="A1867" t="s">
        <v>7218</v>
      </c>
      <c r="B1867" s="1" t="s">
        <v>7219</v>
      </c>
      <c r="C1867" t="s">
        <v>7220</v>
      </c>
      <c r="D1867" t="s">
        <v>7221</v>
      </c>
    </row>
    <row r="1868" spans="1:4" ht="30">
      <c r="A1868" t="s">
        <v>7222</v>
      </c>
      <c r="B1868" s="1" t="s">
        <v>7223</v>
      </c>
      <c r="C1868" t="s">
        <v>7224</v>
      </c>
      <c r="D1868" t="s">
        <v>7225</v>
      </c>
    </row>
    <row r="1869" spans="1:4" ht="30">
      <c r="A1869" t="s">
        <v>7226</v>
      </c>
      <c r="B1869" s="1" t="s">
        <v>7227</v>
      </c>
      <c r="C1869" t="s">
        <v>7228</v>
      </c>
      <c r="D1869" t="s">
        <v>7229</v>
      </c>
    </row>
    <row r="1870" spans="1:4" ht="30">
      <c r="A1870" t="s">
        <v>7230</v>
      </c>
      <c r="B1870" s="1" t="s">
        <v>7231</v>
      </c>
      <c r="C1870" t="s">
        <v>7232</v>
      </c>
      <c r="D1870" t="s">
        <v>7233</v>
      </c>
    </row>
    <row r="1871" spans="1:4" ht="30">
      <c r="A1871" t="s">
        <v>7234</v>
      </c>
      <c r="B1871" s="1" t="s">
        <v>7235</v>
      </c>
      <c r="C1871" t="s">
        <v>7236</v>
      </c>
      <c r="D1871" t="s">
        <v>7237</v>
      </c>
    </row>
    <row r="1872" spans="1:4" ht="30">
      <c r="A1872" t="s">
        <v>7238</v>
      </c>
      <c r="B1872" s="1" t="s">
        <v>7239</v>
      </c>
      <c r="C1872" t="s">
        <v>7240</v>
      </c>
      <c r="D1872" t="s">
        <v>7241</v>
      </c>
    </row>
    <row r="1873" spans="1:4" ht="30">
      <c r="A1873" t="s">
        <v>7242</v>
      </c>
      <c r="B1873" s="1" t="s">
        <v>7243</v>
      </c>
      <c r="C1873" t="s">
        <v>7244</v>
      </c>
      <c r="D1873" t="s">
        <v>7245</v>
      </c>
    </row>
    <row r="1874" spans="1:4" ht="30">
      <c r="A1874" t="s">
        <v>7246</v>
      </c>
      <c r="B1874" s="1" t="s">
        <v>7247</v>
      </c>
      <c r="C1874" t="s">
        <v>7248</v>
      </c>
      <c r="D1874" t="s">
        <v>7249</v>
      </c>
    </row>
    <row r="1875" spans="1:4" ht="30">
      <c r="A1875" t="s">
        <v>7250</v>
      </c>
      <c r="B1875" s="1" t="s">
        <v>7251</v>
      </c>
      <c r="C1875" t="s">
        <v>7252</v>
      </c>
      <c r="D1875" t="s">
        <v>7253</v>
      </c>
    </row>
    <row r="1876" spans="1:4" ht="30">
      <c r="A1876" t="s">
        <v>7254</v>
      </c>
      <c r="B1876" s="1" t="s">
        <v>7255</v>
      </c>
      <c r="C1876">
        <v>4381555648</v>
      </c>
      <c r="D1876" t="s">
        <v>7256</v>
      </c>
    </row>
    <row r="1877" spans="1:4" ht="30">
      <c r="A1877" t="s">
        <v>7257</v>
      </c>
      <c r="B1877" s="1" t="s">
        <v>7258</v>
      </c>
      <c r="C1877" t="s">
        <v>7259</v>
      </c>
      <c r="D1877" t="s">
        <v>7260</v>
      </c>
    </row>
    <row r="1878" spans="1:4" ht="30">
      <c r="A1878" t="s">
        <v>7261</v>
      </c>
      <c r="B1878" s="1" t="s">
        <v>7262</v>
      </c>
      <c r="C1878" t="s">
        <v>7263</v>
      </c>
      <c r="D1878" t="s">
        <v>7264</v>
      </c>
    </row>
    <row r="1879" spans="1:4" ht="30">
      <c r="A1879" t="s">
        <v>6681</v>
      </c>
      <c r="B1879" s="1" t="s">
        <v>7265</v>
      </c>
      <c r="C1879">
        <f>1-859-353-856</f>
        <v>-2067</v>
      </c>
      <c r="D1879" t="s">
        <v>7266</v>
      </c>
    </row>
    <row r="1880" spans="1:4" ht="30">
      <c r="A1880" t="s">
        <v>7267</v>
      </c>
      <c r="B1880" s="1" t="s">
        <v>7268</v>
      </c>
      <c r="C1880" t="s">
        <v>7269</v>
      </c>
      <c r="D1880" t="s">
        <v>7270</v>
      </c>
    </row>
    <row r="1881" spans="1:4" ht="30">
      <c r="A1881" t="s">
        <v>7271</v>
      </c>
      <c r="B1881" s="1" t="s">
        <v>7272</v>
      </c>
      <c r="C1881" t="s">
        <v>7273</v>
      </c>
      <c r="D1881" t="s">
        <v>7274</v>
      </c>
    </row>
    <row r="1882" spans="1:4" ht="30">
      <c r="A1882" t="s">
        <v>7275</v>
      </c>
      <c r="B1882" s="1" t="s">
        <v>7276</v>
      </c>
      <c r="C1882">
        <v>6409734651</v>
      </c>
      <c r="D1882" t="s">
        <v>7277</v>
      </c>
    </row>
    <row r="1883" spans="1:4" ht="30">
      <c r="A1883" t="s">
        <v>7278</v>
      </c>
      <c r="B1883" s="1" t="s">
        <v>7279</v>
      </c>
      <c r="C1883">
        <v>5876353336</v>
      </c>
      <c r="D1883" t="s">
        <v>7280</v>
      </c>
    </row>
    <row r="1884" spans="1:4" ht="30">
      <c r="A1884" t="s">
        <v>7281</v>
      </c>
      <c r="B1884" s="1" t="s">
        <v>7282</v>
      </c>
      <c r="C1884" t="s">
        <v>7283</v>
      </c>
      <c r="D1884" t="s">
        <v>7284</v>
      </c>
    </row>
    <row r="1885" spans="1:4" ht="30">
      <c r="A1885" t="s">
        <v>7285</v>
      </c>
      <c r="B1885" s="1" t="s">
        <v>7286</v>
      </c>
      <c r="C1885" t="s">
        <v>7287</v>
      </c>
      <c r="D1885" t="s">
        <v>7288</v>
      </c>
    </row>
    <row r="1886" spans="1:4" ht="30">
      <c r="A1886" t="s">
        <v>7289</v>
      </c>
      <c r="B1886" s="1" t="s">
        <v>7290</v>
      </c>
      <c r="C1886" t="s">
        <v>7291</v>
      </c>
      <c r="D1886" t="s">
        <v>7292</v>
      </c>
    </row>
    <row r="1887" spans="1:4" ht="30">
      <c r="A1887" t="s">
        <v>7293</v>
      </c>
      <c r="B1887" s="1" t="s">
        <v>7294</v>
      </c>
      <c r="C1887">
        <v>8588710028</v>
      </c>
      <c r="D1887" t="s">
        <v>7295</v>
      </c>
    </row>
    <row r="1888" spans="1:4" ht="30">
      <c r="A1888" t="s">
        <v>7296</v>
      </c>
      <c r="B1888" s="1" t="s">
        <v>7297</v>
      </c>
      <c r="C1888" t="s">
        <v>7298</v>
      </c>
      <c r="D1888" t="s">
        <v>7299</v>
      </c>
    </row>
    <row r="1889" spans="1:4" ht="30">
      <c r="A1889" t="s">
        <v>7300</v>
      </c>
      <c r="B1889" s="1" t="s">
        <v>7301</v>
      </c>
      <c r="C1889" t="s">
        <v>7302</v>
      </c>
      <c r="D1889" t="s">
        <v>7303</v>
      </c>
    </row>
    <row r="1890" spans="1:4" ht="30">
      <c r="A1890" t="s">
        <v>7304</v>
      </c>
      <c r="B1890" s="1" t="s">
        <v>7305</v>
      </c>
      <c r="C1890" t="s">
        <v>7306</v>
      </c>
      <c r="D1890" t="s">
        <v>7307</v>
      </c>
    </row>
    <row r="1891" spans="1:4" ht="30">
      <c r="A1891" t="s">
        <v>7308</v>
      </c>
      <c r="B1891" s="1" t="s">
        <v>7309</v>
      </c>
      <c r="C1891">
        <v>1210409898</v>
      </c>
      <c r="D1891" t="s">
        <v>7310</v>
      </c>
    </row>
    <row r="1892" spans="1:4" ht="30">
      <c r="A1892" t="s">
        <v>7311</v>
      </c>
      <c r="B1892" s="1" t="s">
        <v>7312</v>
      </c>
      <c r="C1892" t="s">
        <v>7313</v>
      </c>
      <c r="D1892" t="s">
        <v>7314</v>
      </c>
    </row>
    <row r="1893" spans="1:4" ht="30">
      <c r="A1893" t="s">
        <v>7315</v>
      </c>
      <c r="B1893" s="1" t="s">
        <v>7316</v>
      </c>
      <c r="C1893">
        <f>1-683-297-9588</f>
        <v>-10567</v>
      </c>
      <c r="D1893" t="s">
        <v>7317</v>
      </c>
    </row>
    <row r="1894" spans="1:4" ht="30">
      <c r="A1894" t="s">
        <v>7318</v>
      </c>
      <c r="B1894" s="1" t="s">
        <v>7319</v>
      </c>
      <c r="C1894" t="s">
        <v>7320</v>
      </c>
      <c r="D1894" t="s">
        <v>7321</v>
      </c>
    </row>
    <row r="1895" spans="1:4" ht="30">
      <c r="A1895" t="s">
        <v>7322</v>
      </c>
      <c r="B1895" s="1" t="s">
        <v>7323</v>
      </c>
      <c r="C1895" t="s">
        <v>7324</v>
      </c>
      <c r="D1895" t="s">
        <v>7325</v>
      </c>
    </row>
    <row r="1896" spans="1:4" ht="30">
      <c r="A1896" t="s">
        <v>7326</v>
      </c>
      <c r="B1896" s="1" t="s">
        <v>7327</v>
      </c>
      <c r="C1896" t="s">
        <v>7328</v>
      </c>
      <c r="D1896" t="s">
        <v>7329</v>
      </c>
    </row>
    <row r="1897" spans="1:4" ht="30">
      <c r="A1897" t="s">
        <v>7330</v>
      </c>
      <c r="B1897" s="1" t="s">
        <v>7331</v>
      </c>
      <c r="C1897" t="s">
        <v>7332</v>
      </c>
      <c r="D1897" t="s">
        <v>7333</v>
      </c>
    </row>
    <row r="1898" spans="1:4" ht="30">
      <c r="A1898" t="s">
        <v>7334</v>
      </c>
      <c r="B1898" s="1" t="s">
        <v>7335</v>
      </c>
      <c r="C1898" t="s">
        <v>7336</v>
      </c>
      <c r="D1898" t="s">
        <v>7337</v>
      </c>
    </row>
    <row r="1899" spans="1:4" ht="30">
      <c r="A1899" t="s">
        <v>7338</v>
      </c>
      <c r="B1899" s="1" t="s">
        <v>7339</v>
      </c>
      <c r="C1899" t="s">
        <v>7340</v>
      </c>
      <c r="D1899" t="s">
        <v>7341</v>
      </c>
    </row>
    <row r="1900" spans="1:4" ht="30">
      <c r="A1900" t="s">
        <v>7342</v>
      </c>
      <c r="B1900" s="1" t="s">
        <v>7343</v>
      </c>
      <c r="C1900" t="s">
        <v>7344</v>
      </c>
      <c r="D1900" t="s">
        <v>7345</v>
      </c>
    </row>
    <row r="1901" spans="1:4" ht="30">
      <c r="A1901" t="s">
        <v>7346</v>
      </c>
      <c r="B1901" s="1" t="s">
        <v>7347</v>
      </c>
      <c r="C1901" t="s">
        <v>7348</v>
      </c>
      <c r="D1901" t="s">
        <v>7349</v>
      </c>
    </row>
    <row r="1902" spans="1:4" ht="30">
      <c r="A1902" t="s">
        <v>7350</v>
      </c>
      <c r="B1902" s="1" t="s">
        <v>7351</v>
      </c>
      <c r="C1902" t="s">
        <v>7352</v>
      </c>
      <c r="D1902" t="s">
        <v>7353</v>
      </c>
    </row>
    <row r="1903" spans="1:4" ht="30">
      <c r="A1903" t="s">
        <v>7354</v>
      </c>
      <c r="B1903" s="1" t="s">
        <v>7355</v>
      </c>
      <c r="C1903" t="s">
        <v>7356</v>
      </c>
      <c r="D1903" t="s">
        <v>7357</v>
      </c>
    </row>
    <row r="1904" spans="1:4" ht="30">
      <c r="A1904" t="s">
        <v>7358</v>
      </c>
      <c r="B1904" s="1" t="s">
        <v>7359</v>
      </c>
      <c r="C1904">
        <f>1-243-825-1101</f>
        <v>-2168</v>
      </c>
      <c r="D1904" t="s">
        <v>7360</v>
      </c>
    </row>
    <row r="1905" spans="1:4" ht="30">
      <c r="A1905" t="s">
        <v>7361</v>
      </c>
      <c r="B1905" s="1" t="s">
        <v>7362</v>
      </c>
      <c r="C1905" t="s">
        <v>7363</v>
      </c>
      <c r="D1905" t="s">
        <v>7364</v>
      </c>
    </row>
    <row r="1906" spans="1:4" ht="30">
      <c r="A1906" t="s">
        <v>7365</v>
      </c>
      <c r="B1906" s="1" t="s">
        <v>7366</v>
      </c>
      <c r="C1906" t="s">
        <v>7367</v>
      </c>
      <c r="D1906" t="s">
        <v>7368</v>
      </c>
    </row>
    <row r="1907" spans="1:4" ht="30">
      <c r="A1907" t="s">
        <v>7369</v>
      </c>
      <c r="B1907" s="1" t="s">
        <v>7370</v>
      </c>
      <c r="C1907" t="s">
        <v>7371</v>
      </c>
      <c r="D1907" t="s">
        <v>7372</v>
      </c>
    </row>
    <row r="1908" spans="1:4" ht="30">
      <c r="A1908" t="s">
        <v>7373</v>
      </c>
      <c r="B1908" s="1" t="s">
        <v>7374</v>
      </c>
      <c r="C1908" t="s">
        <v>7375</v>
      </c>
      <c r="D1908" t="s">
        <v>7376</v>
      </c>
    </row>
    <row r="1909" spans="1:4" ht="30">
      <c r="A1909" t="s">
        <v>7377</v>
      </c>
      <c r="B1909" s="1" t="s">
        <v>7378</v>
      </c>
      <c r="C1909" t="s">
        <v>7379</v>
      </c>
      <c r="D1909" t="s">
        <v>7380</v>
      </c>
    </row>
    <row r="1910" spans="1:4" ht="30">
      <c r="A1910" t="s">
        <v>7381</v>
      </c>
      <c r="B1910" s="1" t="s">
        <v>7382</v>
      </c>
      <c r="C1910" t="s">
        <v>7383</v>
      </c>
      <c r="D1910" t="s">
        <v>7384</v>
      </c>
    </row>
    <row r="1911" spans="1:4" ht="30">
      <c r="A1911" t="s">
        <v>7385</v>
      </c>
      <c r="B1911" s="1" t="s">
        <v>7386</v>
      </c>
      <c r="C1911" t="s">
        <v>7387</v>
      </c>
      <c r="D1911" t="s">
        <v>7388</v>
      </c>
    </row>
    <row r="1912" spans="1:4" ht="30">
      <c r="A1912" t="s">
        <v>7389</v>
      </c>
      <c r="B1912" s="1" t="s">
        <v>7390</v>
      </c>
      <c r="C1912" t="s">
        <v>7391</v>
      </c>
      <c r="D1912" t="s">
        <v>7392</v>
      </c>
    </row>
    <row r="1913" spans="1:4" ht="30">
      <c r="A1913" t="s">
        <v>7393</v>
      </c>
      <c r="B1913" s="1" t="s">
        <v>7394</v>
      </c>
      <c r="C1913" t="s">
        <v>7395</v>
      </c>
      <c r="D1913" t="s">
        <v>7396</v>
      </c>
    </row>
    <row r="1914" spans="1:4" ht="30">
      <c r="A1914" t="s">
        <v>4649</v>
      </c>
      <c r="B1914" s="1" t="s">
        <v>7397</v>
      </c>
      <c r="C1914" t="s">
        <v>7398</v>
      </c>
      <c r="D1914" t="s">
        <v>7399</v>
      </c>
    </row>
    <row r="1915" spans="1:4" ht="30">
      <c r="A1915" t="s">
        <v>7400</v>
      </c>
      <c r="B1915" s="1" t="s">
        <v>7401</v>
      </c>
      <c r="C1915" t="s">
        <v>7402</v>
      </c>
      <c r="D1915" t="s">
        <v>7403</v>
      </c>
    </row>
    <row r="1916" spans="1:4" ht="30">
      <c r="A1916" t="s">
        <v>7404</v>
      </c>
      <c r="B1916" s="1" t="s">
        <v>7405</v>
      </c>
      <c r="C1916" t="s">
        <v>7406</v>
      </c>
      <c r="D1916" t="s">
        <v>7407</v>
      </c>
    </row>
    <row r="1917" spans="1:4" ht="30">
      <c r="A1917" t="s">
        <v>7408</v>
      </c>
      <c r="B1917" s="1" t="s">
        <v>7409</v>
      </c>
      <c r="C1917" t="s">
        <v>7410</v>
      </c>
      <c r="D1917" t="s">
        <v>7411</v>
      </c>
    </row>
    <row r="1918" spans="1:4" ht="30">
      <c r="A1918" t="s">
        <v>7412</v>
      </c>
      <c r="B1918" s="1" t="s">
        <v>7413</v>
      </c>
      <c r="C1918" t="s">
        <v>7414</v>
      </c>
      <c r="D1918" t="s">
        <v>7415</v>
      </c>
    </row>
    <row r="1919" spans="1:4" ht="30">
      <c r="A1919" t="s">
        <v>7416</v>
      </c>
      <c r="B1919" s="1" t="s">
        <v>7417</v>
      </c>
      <c r="C1919" t="s">
        <v>7418</v>
      </c>
      <c r="D1919" t="s">
        <v>7419</v>
      </c>
    </row>
    <row r="1920" spans="1:4" ht="30">
      <c r="A1920" t="s">
        <v>7420</v>
      </c>
      <c r="B1920" s="1" t="s">
        <v>7421</v>
      </c>
      <c r="C1920" t="s">
        <v>7422</v>
      </c>
      <c r="D1920" t="s">
        <v>7423</v>
      </c>
    </row>
    <row r="1921" spans="1:4" ht="30">
      <c r="A1921" t="s">
        <v>7424</v>
      </c>
      <c r="B1921" s="1" t="s">
        <v>7425</v>
      </c>
      <c r="C1921">
        <f>1-731-498-8208</f>
        <v>-9436</v>
      </c>
      <c r="D1921" t="s">
        <v>7426</v>
      </c>
    </row>
    <row r="1922" spans="1:4" ht="30">
      <c r="A1922" t="s">
        <v>7427</v>
      </c>
      <c r="B1922" s="1" t="s">
        <v>7428</v>
      </c>
      <c r="C1922" t="s">
        <v>7429</v>
      </c>
      <c r="D1922" t="s">
        <v>7430</v>
      </c>
    </row>
    <row r="1923" spans="1:4" ht="30">
      <c r="A1923" t="s">
        <v>7431</v>
      </c>
      <c r="B1923" s="1" t="s">
        <v>7432</v>
      </c>
      <c r="C1923" t="s">
        <v>7433</v>
      </c>
      <c r="D1923" t="s">
        <v>7434</v>
      </c>
    </row>
    <row r="1924" spans="1:4" ht="30">
      <c r="A1924" t="s">
        <v>7435</v>
      </c>
      <c r="B1924" s="1" t="s">
        <v>7436</v>
      </c>
      <c r="C1924" t="s">
        <v>7437</v>
      </c>
      <c r="D1924" t="s">
        <v>7438</v>
      </c>
    </row>
    <row r="1925" spans="1:4" ht="30">
      <c r="A1925" t="s">
        <v>7439</v>
      </c>
      <c r="B1925" s="1" t="s">
        <v>7440</v>
      </c>
      <c r="C1925" t="s">
        <v>7441</v>
      </c>
      <c r="D1925" t="s">
        <v>7442</v>
      </c>
    </row>
    <row r="1926" spans="1:4" ht="30">
      <c r="A1926" t="s">
        <v>7443</v>
      </c>
      <c r="B1926" s="1" t="s">
        <v>7444</v>
      </c>
      <c r="C1926" t="s">
        <v>7445</v>
      </c>
      <c r="D1926" t="s">
        <v>7446</v>
      </c>
    </row>
    <row r="1927" spans="1:4" ht="30">
      <c r="A1927" t="s">
        <v>7447</v>
      </c>
      <c r="B1927" s="1" t="s">
        <v>7448</v>
      </c>
      <c r="C1927" t="s">
        <v>7449</v>
      </c>
      <c r="D1927" t="s">
        <v>7450</v>
      </c>
    </row>
    <row r="1928" spans="1:4" ht="30">
      <c r="A1928" t="s">
        <v>7451</v>
      </c>
      <c r="B1928" s="1" t="s">
        <v>7452</v>
      </c>
      <c r="C1928" t="s">
        <v>7453</v>
      </c>
      <c r="D1928" t="s">
        <v>7454</v>
      </c>
    </row>
    <row r="1929" spans="1:4" ht="30">
      <c r="A1929" t="s">
        <v>7455</v>
      </c>
      <c r="B1929" s="1" t="s">
        <v>7456</v>
      </c>
      <c r="C1929">
        <v>2852872140</v>
      </c>
      <c r="D1929" t="s">
        <v>7457</v>
      </c>
    </row>
    <row r="1930" spans="1:4" ht="30">
      <c r="A1930" t="s">
        <v>7458</v>
      </c>
      <c r="B1930" s="1" t="s">
        <v>7459</v>
      </c>
      <c r="C1930" t="s">
        <v>7460</v>
      </c>
      <c r="D1930" t="s">
        <v>7461</v>
      </c>
    </row>
    <row r="1931" spans="1:4" ht="30">
      <c r="A1931" t="s">
        <v>7462</v>
      </c>
      <c r="B1931" s="1" t="s">
        <v>7463</v>
      </c>
      <c r="C1931">
        <f>1-985-646-4880</f>
        <v>-6510</v>
      </c>
      <c r="D1931" t="s">
        <v>7464</v>
      </c>
    </row>
    <row r="1932" spans="1:4" ht="30">
      <c r="A1932" t="s">
        <v>7465</v>
      </c>
      <c r="B1932" s="1" t="s">
        <v>7466</v>
      </c>
      <c r="C1932">
        <v>6514541676</v>
      </c>
      <c r="D1932" t="s">
        <v>7467</v>
      </c>
    </row>
    <row r="1933" spans="1:4" ht="30">
      <c r="A1933" t="s">
        <v>7468</v>
      </c>
      <c r="B1933" s="1" t="s">
        <v>7469</v>
      </c>
      <c r="C1933" t="s">
        <v>7470</v>
      </c>
      <c r="D1933" t="s">
        <v>7471</v>
      </c>
    </row>
    <row r="1934" spans="1:4" ht="30">
      <c r="A1934" t="s">
        <v>7472</v>
      </c>
      <c r="B1934" s="1" t="s">
        <v>7473</v>
      </c>
      <c r="C1934" t="s">
        <v>7474</v>
      </c>
      <c r="D1934" t="s">
        <v>7475</v>
      </c>
    </row>
    <row r="1935" spans="1:4" ht="30">
      <c r="A1935" t="s">
        <v>7476</v>
      </c>
      <c r="B1935" s="1" t="s">
        <v>7477</v>
      </c>
      <c r="C1935" t="s">
        <v>7478</v>
      </c>
      <c r="D1935" t="s">
        <v>7479</v>
      </c>
    </row>
    <row r="1936" spans="1:4" ht="30">
      <c r="A1936" t="s">
        <v>7480</v>
      </c>
      <c r="B1936" s="1" t="s">
        <v>7481</v>
      </c>
      <c r="C1936" t="s">
        <v>7482</v>
      </c>
      <c r="D1936" t="s">
        <v>7483</v>
      </c>
    </row>
    <row r="1937" spans="1:4" ht="30">
      <c r="A1937" t="s">
        <v>7484</v>
      </c>
      <c r="B1937" s="1" t="s">
        <v>7485</v>
      </c>
      <c r="C1937" t="s">
        <v>7486</v>
      </c>
      <c r="D1937" t="s">
        <v>7487</v>
      </c>
    </row>
    <row r="1938" spans="1:4" ht="30">
      <c r="A1938" t="s">
        <v>7488</v>
      </c>
      <c r="B1938" s="1" t="s">
        <v>7489</v>
      </c>
      <c r="C1938" t="s">
        <v>7490</v>
      </c>
      <c r="D1938" t="s">
        <v>7491</v>
      </c>
    </row>
    <row r="1939" spans="1:4" ht="30">
      <c r="A1939" t="s">
        <v>1802</v>
      </c>
      <c r="B1939" s="1" t="s">
        <v>7492</v>
      </c>
      <c r="C1939" t="s">
        <v>7493</v>
      </c>
      <c r="D1939" t="s">
        <v>4104</v>
      </c>
    </row>
    <row r="1940" spans="1:4" ht="30">
      <c r="A1940" t="s">
        <v>7494</v>
      </c>
      <c r="B1940" s="1" t="s">
        <v>7495</v>
      </c>
      <c r="C1940" t="s">
        <v>7496</v>
      </c>
      <c r="D1940" t="s">
        <v>7497</v>
      </c>
    </row>
    <row r="1941" spans="1:4" ht="30">
      <c r="A1941" t="s">
        <v>7498</v>
      </c>
      <c r="B1941" s="1" t="s">
        <v>7499</v>
      </c>
      <c r="C1941">
        <f>1-709-222-9233</f>
        <v>-10163</v>
      </c>
      <c r="D1941" t="s">
        <v>7500</v>
      </c>
    </row>
    <row r="1942" spans="1:4" ht="30">
      <c r="A1942" t="s">
        <v>7501</v>
      </c>
      <c r="B1942" s="1" t="s">
        <v>7502</v>
      </c>
      <c r="C1942" t="s">
        <v>7503</v>
      </c>
      <c r="D1942" t="s">
        <v>7504</v>
      </c>
    </row>
    <row r="1943" spans="1:4" ht="30">
      <c r="A1943" t="s">
        <v>7505</v>
      </c>
      <c r="B1943" s="1" t="s">
        <v>7506</v>
      </c>
      <c r="C1943" t="s">
        <v>7507</v>
      </c>
      <c r="D1943" t="s">
        <v>7508</v>
      </c>
    </row>
    <row r="1944" spans="1:4" ht="30">
      <c r="A1944" t="s">
        <v>7509</v>
      </c>
      <c r="B1944" s="1" t="s">
        <v>7510</v>
      </c>
      <c r="C1944" t="s">
        <v>7511</v>
      </c>
      <c r="D1944" t="s">
        <v>7512</v>
      </c>
    </row>
    <row r="1945" spans="1:4" ht="30">
      <c r="A1945" t="s">
        <v>7513</v>
      </c>
      <c r="B1945" s="1" t="s">
        <v>7514</v>
      </c>
      <c r="C1945" t="s">
        <v>7515</v>
      </c>
      <c r="D1945" t="s">
        <v>7516</v>
      </c>
    </row>
    <row r="1946" spans="1:4" ht="30">
      <c r="A1946" t="s">
        <v>7517</v>
      </c>
      <c r="B1946" s="1" t="s">
        <v>7518</v>
      </c>
      <c r="C1946" t="s">
        <v>7519</v>
      </c>
      <c r="D1946" t="s">
        <v>7520</v>
      </c>
    </row>
    <row r="1947" spans="1:4" ht="30">
      <c r="A1947" t="s">
        <v>7521</v>
      </c>
      <c r="B1947" s="1" t="s">
        <v>7522</v>
      </c>
      <c r="C1947" t="s">
        <v>7523</v>
      </c>
      <c r="D1947" t="s">
        <v>7524</v>
      </c>
    </row>
    <row r="1948" spans="1:4" ht="30">
      <c r="A1948" t="s">
        <v>7525</v>
      </c>
      <c r="B1948" s="1" t="s">
        <v>7526</v>
      </c>
      <c r="C1948" t="s">
        <v>7527</v>
      </c>
      <c r="D1948" t="s">
        <v>7528</v>
      </c>
    </row>
    <row r="1949" spans="1:4" ht="30">
      <c r="A1949" t="s">
        <v>7529</v>
      </c>
      <c r="B1949" s="1" t="s">
        <v>7530</v>
      </c>
      <c r="C1949" t="s">
        <v>7531</v>
      </c>
      <c r="D1949" t="s">
        <v>7532</v>
      </c>
    </row>
    <row r="1950" spans="1:4" ht="30">
      <c r="A1950" t="s">
        <v>7533</v>
      </c>
      <c r="B1950" s="1" t="s">
        <v>7534</v>
      </c>
      <c r="C1950" t="s">
        <v>7535</v>
      </c>
      <c r="D1950" t="s">
        <v>7536</v>
      </c>
    </row>
    <row r="1951" spans="1:4" ht="30">
      <c r="A1951" t="s">
        <v>7537</v>
      </c>
      <c r="B1951" s="1" t="s">
        <v>7538</v>
      </c>
      <c r="C1951" t="s">
        <v>7539</v>
      </c>
      <c r="D1951" t="s">
        <v>7540</v>
      </c>
    </row>
    <row r="1952" spans="1:4" ht="30">
      <c r="A1952" t="s">
        <v>7541</v>
      </c>
      <c r="B1952" s="1" t="s">
        <v>7542</v>
      </c>
      <c r="C1952">
        <v>9286655469</v>
      </c>
      <c r="D1952" t="s">
        <v>7543</v>
      </c>
    </row>
    <row r="1953" spans="1:4" ht="30">
      <c r="A1953" t="s">
        <v>7544</v>
      </c>
      <c r="B1953" s="1" t="s">
        <v>7545</v>
      </c>
      <c r="C1953" t="s">
        <v>7546</v>
      </c>
      <c r="D1953" t="s">
        <v>7547</v>
      </c>
    </row>
    <row r="1954" spans="1:4" ht="30">
      <c r="A1954" t="s">
        <v>7548</v>
      </c>
      <c r="B1954" s="1" t="s">
        <v>7549</v>
      </c>
      <c r="C1954">
        <v>5426624934</v>
      </c>
      <c r="D1954" t="s">
        <v>7550</v>
      </c>
    </row>
    <row r="1955" spans="1:4" ht="30">
      <c r="A1955" t="s">
        <v>7551</v>
      </c>
      <c r="B1955" s="1" t="s">
        <v>7552</v>
      </c>
      <c r="C1955" t="s">
        <v>7553</v>
      </c>
      <c r="D1955" t="s">
        <v>7554</v>
      </c>
    </row>
    <row r="1956" spans="1:4" ht="30">
      <c r="A1956" t="s">
        <v>7555</v>
      </c>
      <c r="B1956" s="1" t="s">
        <v>7556</v>
      </c>
      <c r="C1956" t="s">
        <v>7557</v>
      </c>
      <c r="D1956" t="s">
        <v>7558</v>
      </c>
    </row>
    <row r="1957" spans="1:4" ht="30">
      <c r="A1957" t="s">
        <v>7559</v>
      </c>
      <c r="B1957" s="1" t="s">
        <v>7560</v>
      </c>
      <c r="C1957" t="s">
        <v>7561</v>
      </c>
      <c r="D1957" t="s">
        <v>7562</v>
      </c>
    </row>
    <row r="1958" spans="1:4" ht="30">
      <c r="A1958" t="s">
        <v>7563</v>
      </c>
      <c r="B1958" s="1" t="s">
        <v>7564</v>
      </c>
      <c r="C1958">
        <v>841004777</v>
      </c>
      <c r="D1958" t="s">
        <v>7565</v>
      </c>
    </row>
    <row r="1959" spans="1:4" ht="30">
      <c r="A1959" t="s">
        <v>7566</v>
      </c>
      <c r="B1959" s="1" t="s">
        <v>7567</v>
      </c>
      <c r="C1959" t="s">
        <v>7568</v>
      </c>
      <c r="D1959" t="s">
        <v>7569</v>
      </c>
    </row>
    <row r="1960" spans="1:4" ht="30">
      <c r="A1960" t="s">
        <v>7570</v>
      </c>
      <c r="B1960" s="1" t="s">
        <v>7571</v>
      </c>
      <c r="C1960">
        <v>3116360807</v>
      </c>
      <c r="D1960" t="s">
        <v>7572</v>
      </c>
    </row>
    <row r="1961" spans="1:4" ht="30">
      <c r="A1961" t="s">
        <v>7573</v>
      </c>
      <c r="B1961" s="1" t="s">
        <v>7574</v>
      </c>
      <c r="C1961" t="s">
        <v>7575</v>
      </c>
      <c r="D1961" t="s">
        <v>7576</v>
      </c>
    </row>
    <row r="1962" spans="1:4" ht="30">
      <c r="A1962" t="s">
        <v>7577</v>
      </c>
      <c r="B1962" s="1" t="s">
        <v>7578</v>
      </c>
      <c r="C1962" t="s">
        <v>7579</v>
      </c>
      <c r="D1962" t="s">
        <v>7580</v>
      </c>
    </row>
    <row r="1963" spans="1:4" ht="30">
      <c r="A1963" t="s">
        <v>7581</v>
      </c>
      <c r="B1963" s="1" t="s">
        <v>7582</v>
      </c>
      <c r="C1963" t="s">
        <v>7583</v>
      </c>
      <c r="D1963" t="s">
        <v>7584</v>
      </c>
    </row>
    <row r="1964" spans="1:4" ht="30">
      <c r="A1964" t="s">
        <v>7585</v>
      </c>
      <c r="B1964" s="1" t="s">
        <v>7586</v>
      </c>
      <c r="C1964" t="s">
        <v>7587</v>
      </c>
      <c r="D1964" t="s">
        <v>7588</v>
      </c>
    </row>
    <row r="1965" spans="1:4" ht="30">
      <c r="A1965" t="s">
        <v>7589</v>
      </c>
      <c r="B1965" s="1" t="s">
        <v>7590</v>
      </c>
      <c r="C1965">
        <v>1566496568</v>
      </c>
      <c r="D1965" t="s">
        <v>7591</v>
      </c>
    </row>
    <row r="1966" spans="1:4" ht="30">
      <c r="A1966" t="s">
        <v>7592</v>
      </c>
      <c r="B1966" s="1" t="s">
        <v>7593</v>
      </c>
      <c r="C1966" t="s">
        <v>7594</v>
      </c>
      <c r="D1966" t="s">
        <v>7595</v>
      </c>
    </row>
    <row r="1967" spans="1:4" ht="30">
      <c r="A1967" t="s">
        <v>7596</v>
      </c>
      <c r="B1967" s="1" t="s">
        <v>7597</v>
      </c>
      <c r="C1967" t="s">
        <v>7598</v>
      </c>
      <c r="D1967" t="s">
        <v>7599</v>
      </c>
    </row>
    <row r="1968" spans="1:4" ht="30">
      <c r="A1968" t="s">
        <v>7600</v>
      </c>
      <c r="B1968" s="1" t="s">
        <v>7601</v>
      </c>
      <c r="C1968" t="s">
        <v>7602</v>
      </c>
      <c r="D1968" t="s">
        <v>7603</v>
      </c>
    </row>
    <row r="1969" spans="1:4" ht="30">
      <c r="A1969" t="s">
        <v>7604</v>
      </c>
      <c r="B1969" s="1" t="s">
        <v>7605</v>
      </c>
      <c r="C1969" t="s">
        <v>7606</v>
      </c>
      <c r="D1969" t="s">
        <v>7607</v>
      </c>
    </row>
    <row r="1970" spans="1:4" ht="30">
      <c r="A1970" t="s">
        <v>7608</v>
      </c>
      <c r="B1970" s="1" t="s">
        <v>7609</v>
      </c>
      <c r="C1970" t="s">
        <v>7610</v>
      </c>
      <c r="D1970" t="s">
        <v>7611</v>
      </c>
    </row>
    <row r="1971" spans="1:4" ht="30">
      <c r="A1971" t="s">
        <v>7612</v>
      </c>
      <c r="B1971" s="1" t="s">
        <v>7613</v>
      </c>
      <c r="C1971" t="s">
        <v>7614</v>
      </c>
      <c r="D1971" t="s">
        <v>7615</v>
      </c>
    </row>
    <row r="1972" spans="1:4" ht="30">
      <c r="A1972" t="s">
        <v>7616</v>
      </c>
      <c r="B1972" s="1" t="s">
        <v>7617</v>
      </c>
      <c r="C1972" t="s">
        <v>7618</v>
      </c>
      <c r="D1972" t="s">
        <v>7619</v>
      </c>
    </row>
    <row r="1973" spans="1:4" ht="30">
      <c r="A1973" t="s">
        <v>7620</v>
      </c>
      <c r="B1973" s="1" t="s">
        <v>7621</v>
      </c>
      <c r="C1973" t="s">
        <v>7622</v>
      </c>
      <c r="D1973" t="s">
        <v>7623</v>
      </c>
    </row>
    <row r="1974" spans="1:4" ht="30">
      <c r="A1974" t="s">
        <v>7624</v>
      </c>
      <c r="B1974" s="1" t="s">
        <v>7625</v>
      </c>
      <c r="C1974" t="s">
        <v>7626</v>
      </c>
      <c r="D1974" t="s">
        <v>7627</v>
      </c>
    </row>
    <row r="1975" spans="1:4" ht="30">
      <c r="A1975" t="s">
        <v>7628</v>
      </c>
      <c r="B1975" s="1" t="s">
        <v>7629</v>
      </c>
      <c r="C1975">
        <v>7816253840</v>
      </c>
      <c r="D1975" t="s">
        <v>7630</v>
      </c>
    </row>
    <row r="1976" spans="1:4" ht="30">
      <c r="A1976" t="s">
        <v>7631</v>
      </c>
      <c r="B1976" s="1" t="s">
        <v>7632</v>
      </c>
      <c r="C1976" t="s">
        <v>7633</v>
      </c>
      <c r="D1976" t="s">
        <v>7634</v>
      </c>
    </row>
    <row r="1977" spans="1:4" ht="30">
      <c r="A1977" t="s">
        <v>7635</v>
      </c>
      <c r="B1977" s="1" t="s">
        <v>7636</v>
      </c>
      <c r="C1977" t="s">
        <v>7637</v>
      </c>
      <c r="D1977" t="s">
        <v>7638</v>
      </c>
    </row>
    <row r="1978" spans="1:4" ht="30">
      <c r="A1978" t="s">
        <v>7639</v>
      </c>
      <c r="B1978" s="1" t="s">
        <v>7640</v>
      </c>
      <c r="C1978" t="s">
        <v>7641</v>
      </c>
      <c r="D1978" t="s">
        <v>7642</v>
      </c>
    </row>
    <row r="1979" spans="1:4" ht="30">
      <c r="A1979" t="s">
        <v>2835</v>
      </c>
      <c r="B1979" s="1" t="s">
        <v>7643</v>
      </c>
      <c r="C1979">
        <v>3914726489</v>
      </c>
      <c r="D1979" t="s">
        <v>7644</v>
      </c>
    </row>
    <row r="1980" spans="1:4" ht="30">
      <c r="A1980" t="s">
        <v>7645</v>
      </c>
      <c r="B1980" s="1" t="s">
        <v>7646</v>
      </c>
      <c r="C1980" t="s">
        <v>7647</v>
      </c>
      <c r="D1980" t="s">
        <v>7648</v>
      </c>
    </row>
    <row r="1981" spans="1:4" ht="30">
      <c r="A1981" t="s">
        <v>7649</v>
      </c>
      <c r="B1981" s="1" t="s">
        <v>7650</v>
      </c>
      <c r="C1981" t="s">
        <v>7651</v>
      </c>
      <c r="D1981" t="s">
        <v>7652</v>
      </c>
    </row>
    <row r="1982" spans="1:4" ht="30">
      <c r="A1982" t="s">
        <v>7653</v>
      </c>
      <c r="B1982" s="1" t="s">
        <v>7654</v>
      </c>
      <c r="C1982" t="s">
        <v>7655</v>
      </c>
      <c r="D1982" t="s">
        <v>7656</v>
      </c>
    </row>
    <row r="1983" spans="1:4" ht="30">
      <c r="A1983" t="s">
        <v>7657</v>
      </c>
      <c r="B1983" s="1" t="s">
        <v>7658</v>
      </c>
      <c r="C1983" t="s">
        <v>7659</v>
      </c>
      <c r="D1983" t="s">
        <v>379</v>
      </c>
    </row>
    <row r="1984" spans="1:4" ht="30">
      <c r="A1984" t="s">
        <v>7660</v>
      </c>
      <c r="B1984" s="1" t="s">
        <v>7661</v>
      </c>
      <c r="C1984" t="s">
        <v>7662</v>
      </c>
      <c r="D1984" t="s">
        <v>7663</v>
      </c>
    </row>
    <row r="1985" spans="1:4" ht="30">
      <c r="A1985" t="s">
        <v>7664</v>
      </c>
      <c r="B1985" s="1" t="s">
        <v>7665</v>
      </c>
      <c r="C1985" t="s">
        <v>7666</v>
      </c>
      <c r="D1985" t="s">
        <v>7667</v>
      </c>
    </row>
    <row r="1986" spans="1:4" ht="30">
      <c r="A1986" t="s">
        <v>7668</v>
      </c>
      <c r="B1986" s="1" t="s">
        <v>7669</v>
      </c>
      <c r="C1986" t="s">
        <v>7670</v>
      </c>
      <c r="D1986" t="s">
        <v>7671</v>
      </c>
    </row>
    <row r="1987" spans="1:4" ht="30">
      <c r="A1987" t="s">
        <v>7672</v>
      </c>
      <c r="B1987" s="1" t="s">
        <v>7673</v>
      </c>
      <c r="C1987" t="s">
        <v>7674</v>
      </c>
      <c r="D1987" t="s">
        <v>7675</v>
      </c>
    </row>
    <row r="1988" spans="1:4" ht="30">
      <c r="A1988" t="s">
        <v>7676</v>
      </c>
      <c r="B1988" s="1" t="s">
        <v>7677</v>
      </c>
      <c r="C1988" t="s">
        <v>7678</v>
      </c>
      <c r="D1988" t="s">
        <v>7679</v>
      </c>
    </row>
    <row r="1989" spans="1:4" ht="30">
      <c r="A1989" t="s">
        <v>7680</v>
      </c>
      <c r="B1989" s="1" t="s">
        <v>7681</v>
      </c>
      <c r="C1989" t="s">
        <v>7682</v>
      </c>
      <c r="D1989" t="s">
        <v>7683</v>
      </c>
    </row>
    <row r="1990" spans="1:4" ht="30">
      <c r="A1990" t="s">
        <v>2196</v>
      </c>
      <c r="B1990" s="1" t="s">
        <v>7684</v>
      </c>
      <c r="C1990" t="s">
        <v>7685</v>
      </c>
      <c r="D1990" t="s">
        <v>7686</v>
      </c>
    </row>
    <row r="1991" spans="1:4" ht="30">
      <c r="A1991" t="s">
        <v>7687</v>
      </c>
      <c r="B1991" s="1" t="s">
        <v>7688</v>
      </c>
      <c r="C1991" t="s">
        <v>7689</v>
      </c>
      <c r="D1991" t="s">
        <v>7690</v>
      </c>
    </row>
    <row r="1992" spans="1:4" ht="30">
      <c r="A1992" t="s">
        <v>7691</v>
      </c>
      <c r="B1992" s="1" t="s">
        <v>7692</v>
      </c>
      <c r="C1992">
        <v>5389406766</v>
      </c>
      <c r="D1992" t="s">
        <v>7693</v>
      </c>
    </row>
    <row r="1993" spans="1:4" ht="30">
      <c r="A1993" t="s">
        <v>7694</v>
      </c>
      <c r="B1993" s="1" t="s">
        <v>7695</v>
      </c>
      <c r="C1993" t="s">
        <v>7696</v>
      </c>
      <c r="D1993" t="s">
        <v>7697</v>
      </c>
    </row>
    <row r="1994" spans="1:4" ht="30">
      <c r="A1994" t="s">
        <v>7698</v>
      </c>
      <c r="B1994" s="1" t="s">
        <v>7699</v>
      </c>
      <c r="C1994" t="s">
        <v>7700</v>
      </c>
      <c r="D1994" t="s">
        <v>7701</v>
      </c>
    </row>
    <row r="1995" spans="1:4" ht="30">
      <c r="A1995" t="s">
        <v>7702</v>
      </c>
      <c r="B1995" s="1" t="s">
        <v>7703</v>
      </c>
      <c r="C1995" t="s">
        <v>7704</v>
      </c>
      <c r="D1995" t="s">
        <v>7705</v>
      </c>
    </row>
    <row r="1996" spans="1:4" ht="30">
      <c r="A1996" t="s">
        <v>7706</v>
      </c>
      <c r="B1996" s="1" t="s">
        <v>7707</v>
      </c>
      <c r="C1996" t="s">
        <v>7708</v>
      </c>
      <c r="D1996" t="s">
        <v>7709</v>
      </c>
    </row>
    <row r="1997" spans="1:4" ht="30">
      <c r="A1997" t="s">
        <v>7710</v>
      </c>
      <c r="B1997" s="1" t="s">
        <v>7711</v>
      </c>
      <c r="C1997" t="s">
        <v>7712</v>
      </c>
      <c r="D1997" t="s">
        <v>7713</v>
      </c>
    </row>
    <row r="1998" spans="1:4" ht="30">
      <c r="A1998" t="s">
        <v>7714</v>
      </c>
      <c r="B1998" s="1" t="s">
        <v>7715</v>
      </c>
      <c r="C1998">
        <v>6986195892</v>
      </c>
      <c r="D1998" t="s">
        <v>7716</v>
      </c>
    </row>
    <row r="1999" spans="1:4" ht="30">
      <c r="A1999" t="s">
        <v>7717</v>
      </c>
      <c r="B1999" s="1" t="s">
        <v>7718</v>
      </c>
      <c r="C1999" t="s">
        <v>7719</v>
      </c>
      <c r="D1999" t="s">
        <v>7720</v>
      </c>
    </row>
    <row r="2000" spans="1:4" ht="30">
      <c r="A2000" t="s">
        <v>7721</v>
      </c>
      <c r="B2000" s="1" t="s">
        <v>7722</v>
      </c>
      <c r="C2000" t="s">
        <v>7723</v>
      </c>
      <c r="D2000" t="s">
        <v>7724</v>
      </c>
    </row>
    <row r="2001" spans="1:4" ht="30">
      <c r="A2001" t="s">
        <v>7725</v>
      </c>
      <c r="B2001" s="1" t="s">
        <v>7726</v>
      </c>
      <c r="C2001" t="s">
        <v>7727</v>
      </c>
      <c r="D2001" t="s">
        <v>7728</v>
      </c>
    </row>
    <row r="2002" spans="1:4" ht="30">
      <c r="A2002" t="s">
        <v>7729</v>
      </c>
      <c r="B2002" s="1" t="s">
        <v>7730</v>
      </c>
      <c r="C2002">
        <f>1-602-393-7615</f>
        <v>-8609</v>
      </c>
      <c r="D2002" t="s">
        <v>7731</v>
      </c>
    </row>
    <row r="2003" spans="1:4" ht="30">
      <c r="A2003" t="s">
        <v>7732</v>
      </c>
      <c r="B2003" s="1" t="s">
        <v>7733</v>
      </c>
      <c r="C2003" t="s">
        <v>7734</v>
      </c>
      <c r="D2003" t="s">
        <v>7735</v>
      </c>
    </row>
    <row r="2004" spans="1:4" ht="30">
      <c r="A2004" t="s">
        <v>7736</v>
      </c>
      <c r="B2004" s="1" t="s">
        <v>7737</v>
      </c>
      <c r="C2004" t="s">
        <v>7738</v>
      </c>
      <c r="D2004" t="s">
        <v>7739</v>
      </c>
    </row>
    <row r="2005" spans="1:4" ht="30">
      <c r="A2005" t="s">
        <v>7740</v>
      </c>
      <c r="B2005" s="1" t="s">
        <v>7741</v>
      </c>
      <c r="C2005" t="s">
        <v>7742</v>
      </c>
      <c r="D2005" t="s">
        <v>7743</v>
      </c>
    </row>
    <row r="2006" spans="1:4" ht="30">
      <c r="A2006" t="s">
        <v>7744</v>
      </c>
      <c r="B2006" s="1" t="s">
        <v>7745</v>
      </c>
      <c r="C2006">
        <f>1-735-109-9660</f>
        <v>-10503</v>
      </c>
      <c r="D2006" t="s">
        <v>7746</v>
      </c>
    </row>
    <row r="2007" spans="1:4" ht="30">
      <c r="A2007" t="s">
        <v>7747</v>
      </c>
      <c r="B2007" s="1" t="s">
        <v>7748</v>
      </c>
      <c r="C2007" t="s">
        <v>7749</v>
      </c>
      <c r="D2007" t="s">
        <v>7750</v>
      </c>
    </row>
    <row r="2008" spans="1:4" ht="30">
      <c r="A2008" t="s">
        <v>7751</v>
      </c>
      <c r="B2008" s="1" t="s">
        <v>7752</v>
      </c>
      <c r="C2008" t="s">
        <v>7753</v>
      </c>
      <c r="D2008" t="s">
        <v>710</v>
      </c>
    </row>
    <row r="2009" spans="1:4" ht="30">
      <c r="A2009" t="s">
        <v>7754</v>
      </c>
      <c r="B2009" s="1" t="s">
        <v>7755</v>
      </c>
      <c r="C2009" t="s">
        <v>7756</v>
      </c>
      <c r="D2009" t="s">
        <v>7757</v>
      </c>
    </row>
    <row r="2010" spans="1:4" ht="30">
      <c r="A2010" t="s">
        <v>7758</v>
      </c>
      <c r="B2010" s="1" t="s">
        <v>7759</v>
      </c>
      <c r="C2010" t="s">
        <v>7760</v>
      </c>
      <c r="D2010" t="s">
        <v>7761</v>
      </c>
    </row>
    <row r="2011" spans="1:4" ht="30">
      <c r="A2011" t="s">
        <v>7762</v>
      </c>
      <c r="B2011" s="1" t="s">
        <v>7763</v>
      </c>
      <c r="C2011" t="s">
        <v>7764</v>
      </c>
      <c r="D2011" t="s">
        <v>7765</v>
      </c>
    </row>
    <row r="2012" spans="1:4" ht="30">
      <c r="A2012" t="s">
        <v>7766</v>
      </c>
      <c r="B2012" s="1" t="s">
        <v>7767</v>
      </c>
      <c r="C2012" t="s">
        <v>7768</v>
      </c>
      <c r="D2012" t="s">
        <v>7769</v>
      </c>
    </row>
    <row r="2013" spans="1:4" ht="30">
      <c r="A2013" t="s">
        <v>7770</v>
      </c>
      <c r="B2013" s="1" t="s">
        <v>7771</v>
      </c>
      <c r="C2013" t="s">
        <v>7772</v>
      </c>
      <c r="D2013" t="s">
        <v>7773</v>
      </c>
    </row>
    <row r="2014" spans="1:4" ht="30">
      <c r="A2014" t="s">
        <v>7774</v>
      </c>
      <c r="B2014" s="1" t="s">
        <v>7775</v>
      </c>
      <c r="C2014" t="s">
        <v>7776</v>
      </c>
      <c r="D2014" t="s">
        <v>7777</v>
      </c>
    </row>
    <row r="2015" spans="1:4" ht="30">
      <c r="A2015" t="s">
        <v>7778</v>
      </c>
      <c r="B2015" s="1" t="s">
        <v>7779</v>
      </c>
      <c r="C2015" t="s">
        <v>7780</v>
      </c>
      <c r="D2015" t="s">
        <v>7781</v>
      </c>
    </row>
    <row r="2016" spans="1:4" ht="30">
      <c r="A2016" t="s">
        <v>7782</v>
      </c>
      <c r="B2016" s="1" t="s">
        <v>7783</v>
      </c>
      <c r="C2016" t="s">
        <v>7784</v>
      </c>
      <c r="D2016" t="s">
        <v>7785</v>
      </c>
    </row>
    <row r="2017" spans="1:4" ht="30">
      <c r="A2017" t="s">
        <v>7786</v>
      </c>
      <c r="B2017" s="1" t="s">
        <v>7787</v>
      </c>
      <c r="C2017" t="s">
        <v>7788</v>
      </c>
      <c r="D2017" t="s">
        <v>7789</v>
      </c>
    </row>
    <row r="2018" spans="1:4" ht="30">
      <c r="A2018" t="s">
        <v>7790</v>
      </c>
      <c r="B2018" s="1" t="s">
        <v>7791</v>
      </c>
      <c r="C2018" t="s">
        <v>7792</v>
      </c>
      <c r="D2018" t="s">
        <v>7793</v>
      </c>
    </row>
    <row r="2019" spans="1:4" ht="30">
      <c r="A2019" t="s">
        <v>7794</v>
      </c>
      <c r="B2019" s="1" t="s">
        <v>7795</v>
      </c>
      <c r="C2019" t="s">
        <v>7796</v>
      </c>
      <c r="D2019" t="s">
        <v>7797</v>
      </c>
    </row>
    <row r="2020" spans="1:4" ht="30">
      <c r="A2020" t="s">
        <v>7798</v>
      </c>
      <c r="B2020" s="1" t="s">
        <v>7799</v>
      </c>
      <c r="C2020" t="s">
        <v>7800</v>
      </c>
      <c r="D2020" t="s">
        <v>7801</v>
      </c>
    </row>
    <row r="2021" spans="1:4" ht="30">
      <c r="A2021" t="s">
        <v>7802</v>
      </c>
      <c r="B2021" s="1" t="s">
        <v>7803</v>
      </c>
      <c r="C2021" t="s">
        <v>7804</v>
      </c>
      <c r="D2021" t="s">
        <v>7805</v>
      </c>
    </row>
    <row r="2022" spans="1:4" ht="30">
      <c r="A2022" t="s">
        <v>7806</v>
      </c>
      <c r="B2022" s="1" t="s">
        <v>7807</v>
      </c>
      <c r="C2022" t="s">
        <v>7808</v>
      </c>
      <c r="D2022" t="s">
        <v>7809</v>
      </c>
    </row>
    <row r="2023" spans="1:4" ht="30">
      <c r="A2023" t="s">
        <v>7810</v>
      </c>
      <c r="B2023" s="1" t="s">
        <v>7811</v>
      </c>
      <c r="C2023" t="s">
        <v>7812</v>
      </c>
      <c r="D2023" t="s">
        <v>7813</v>
      </c>
    </row>
    <row r="2024" spans="1:4" ht="30">
      <c r="A2024" t="s">
        <v>7814</v>
      </c>
      <c r="B2024" s="1" t="s">
        <v>7815</v>
      </c>
      <c r="C2024" t="s">
        <v>7816</v>
      </c>
      <c r="D2024" t="s">
        <v>7817</v>
      </c>
    </row>
    <row r="2025" spans="1:4" ht="30">
      <c r="A2025" t="s">
        <v>7818</v>
      </c>
      <c r="B2025" s="1" t="s">
        <v>7819</v>
      </c>
      <c r="C2025" t="s">
        <v>7820</v>
      </c>
      <c r="D2025" t="s">
        <v>7821</v>
      </c>
    </row>
    <row r="2026" spans="1:4" ht="30">
      <c r="A2026" t="s">
        <v>7822</v>
      </c>
      <c r="B2026" s="1" t="s">
        <v>7823</v>
      </c>
      <c r="C2026" t="s">
        <v>7824</v>
      </c>
      <c r="D2026" t="s">
        <v>7825</v>
      </c>
    </row>
    <row r="2027" spans="1:4" ht="30">
      <c r="A2027" t="s">
        <v>7826</v>
      </c>
      <c r="B2027" s="1" t="s">
        <v>7827</v>
      </c>
      <c r="C2027" t="s">
        <v>7828</v>
      </c>
      <c r="D2027" t="s">
        <v>7829</v>
      </c>
    </row>
    <row r="2028" spans="1:4" ht="30">
      <c r="A2028" t="s">
        <v>7830</v>
      </c>
      <c r="B2028" s="1" t="s">
        <v>7831</v>
      </c>
      <c r="C2028" t="s">
        <v>7832</v>
      </c>
      <c r="D2028" t="s">
        <v>7833</v>
      </c>
    </row>
    <row r="2029" spans="1:4" ht="30">
      <c r="A2029" t="s">
        <v>7834</v>
      </c>
      <c r="B2029" s="1" t="s">
        <v>7835</v>
      </c>
      <c r="C2029" t="s">
        <v>7836</v>
      </c>
      <c r="D2029" t="s">
        <v>7837</v>
      </c>
    </row>
    <row r="2030" spans="1:4" ht="30">
      <c r="A2030" t="s">
        <v>7838</v>
      </c>
      <c r="B2030" s="1" t="s">
        <v>7839</v>
      </c>
      <c r="C2030" t="s">
        <v>7840</v>
      </c>
      <c r="D2030" t="s">
        <v>7841</v>
      </c>
    </row>
    <row r="2031" spans="1:4" ht="30">
      <c r="A2031" t="s">
        <v>7842</v>
      </c>
      <c r="B2031" s="1" t="s">
        <v>7843</v>
      </c>
      <c r="C2031" t="s">
        <v>7844</v>
      </c>
      <c r="D2031" t="s">
        <v>7845</v>
      </c>
    </row>
    <row r="2032" spans="1:4" ht="30">
      <c r="A2032" t="s">
        <v>7846</v>
      </c>
      <c r="B2032" s="1" t="s">
        <v>7847</v>
      </c>
      <c r="C2032" t="s">
        <v>7848</v>
      </c>
      <c r="D2032" t="s">
        <v>7849</v>
      </c>
    </row>
    <row r="2033" spans="1:4" ht="30">
      <c r="A2033" t="s">
        <v>7850</v>
      </c>
      <c r="B2033" s="1" t="s">
        <v>7851</v>
      </c>
      <c r="C2033" t="s">
        <v>7852</v>
      </c>
      <c r="D2033" t="s">
        <v>7853</v>
      </c>
    </row>
    <row r="2034" spans="1:4" ht="30">
      <c r="A2034" t="s">
        <v>7854</v>
      </c>
      <c r="B2034" s="1" t="s">
        <v>7855</v>
      </c>
      <c r="C2034" t="s">
        <v>7856</v>
      </c>
      <c r="D2034" t="s">
        <v>7857</v>
      </c>
    </row>
    <row r="2035" spans="1:4" ht="30">
      <c r="A2035" t="s">
        <v>7858</v>
      </c>
      <c r="B2035" s="1" t="s">
        <v>7859</v>
      </c>
      <c r="C2035">
        <v>8180215167</v>
      </c>
      <c r="D2035" t="s">
        <v>7860</v>
      </c>
    </row>
    <row r="2036" spans="1:4" ht="30">
      <c r="A2036" t="s">
        <v>7861</v>
      </c>
      <c r="B2036" s="1" t="s">
        <v>7862</v>
      </c>
      <c r="C2036" t="s">
        <v>7863</v>
      </c>
      <c r="D2036" t="s">
        <v>7864</v>
      </c>
    </row>
    <row r="2037" spans="1:4" ht="30">
      <c r="A2037" t="s">
        <v>7865</v>
      </c>
      <c r="B2037" s="1" t="s">
        <v>7866</v>
      </c>
      <c r="C2037" t="s">
        <v>7867</v>
      </c>
      <c r="D2037" t="s">
        <v>7868</v>
      </c>
    </row>
    <row r="2038" spans="1:4" ht="30">
      <c r="A2038" t="s">
        <v>7869</v>
      </c>
      <c r="B2038" s="1" t="s">
        <v>7870</v>
      </c>
      <c r="C2038" t="s">
        <v>7871</v>
      </c>
      <c r="D2038" t="s">
        <v>7872</v>
      </c>
    </row>
    <row r="2039" spans="1:4" ht="30">
      <c r="A2039" t="s">
        <v>2334</v>
      </c>
      <c r="B2039" s="1" t="s">
        <v>7873</v>
      </c>
      <c r="C2039" t="s">
        <v>7874</v>
      </c>
      <c r="D2039" t="s">
        <v>7875</v>
      </c>
    </row>
    <row r="2040" spans="1:4" ht="30">
      <c r="A2040" t="s">
        <v>7218</v>
      </c>
      <c r="B2040" s="1" t="s">
        <v>7876</v>
      </c>
      <c r="C2040" t="s">
        <v>7877</v>
      </c>
      <c r="D2040" t="s">
        <v>7878</v>
      </c>
    </row>
    <row r="2041" spans="1:4" ht="30">
      <c r="A2041" t="s">
        <v>7879</v>
      </c>
      <c r="B2041" s="1" t="s">
        <v>7880</v>
      </c>
      <c r="C2041" t="s">
        <v>7881</v>
      </c>
      <c r="D2041" t="s">
        <v>7882</v>
      </c>
    </row>
    <row r="2042" spans="1:4" ht="30">
      <c r="A2042" t="s">
        <v>7883</v>
      </c>
      <c r="B2042" s="1" t="s">
        <v>7884</v>
      </c>
      <c r="C2042" t="s">
        <v>7885</v>
      </c>
      <c r="D2042" t="s">
        <v>7886</v>
      </c>
    </row>
    <row r="2043" spans="1:4" ht="30">
      <c r="A2043" t="s">
        <v>7887</v>
      </c>
      <c r="B2043" s="1" t="s">
        <v>7888</v>
      </c>
      <c r="C2043" t="s">
        <v>7889</v>
      </c>
      <c r="D2043" t="s">
        <v>7890</v>
      </c>
    </row>
    <row r="2044" spans="1:4" ht="30">
      <c r="A2044" t="s">
        <v>7891</v>
      </c>
      <c r="B2044" s="1" t="s">
        <v>7892</v>
      </c>
      <c r="C2044" t="s">
        <v>7893</v>
      </c>
      <c r="D2044" t="s">
        <v>7894</v>
      </c>
    </row>
    <row r="2045" spans="1:4" ht="30">
      <c r="A2045" t="s">
        <v>7895</v>
      </c>
      <c r="B2045" s="1" t="s">
        <v>7896</v>
      </c>
      <c r="C2045">
        <v>7783162783</v>
      </c>
      <c r="D2045" t="s">
        <v>7897</v>
      </c>
    </row>
    <row r="2046" spans="1:4" ht="30">
      <c r="A2046" t="s">
        <v>7898</v>
      </c>
      <c r="B2046" s="1" t="s">
        <v>7899</v>
      </c>
      <c r="C2046" t="s">
        <v>7900</v>
      </c>
      <c r="D2046" t="s">
        <v>7901</v>
      </c>
    </row>
    <row r="2047" spans="1:4" ht="30">
      <c r="A2047" t="s">
        <v>7902</v>
      </c>
      <c r="B2047" s="1" t="s">
        <v>7903</v>
      </c>
      <c r="C2047" t="s">
        <v>7904</v>
      </c>
      <c r="D2047" t="s">
        <v>7905</v>
      </c>
    </row>
    <row r="2048" spans="1:4" ht="30">
      <c r="A2048" t="s">
        <v>7906</v>
      </c>
      <c r="B2048" s="1" t="s">
        <v>7907</v>
      </c>
      <c r="C2048" t="s">
        <v>7908</v>
      </c>
      <c r="D2048" t="s">
        <v>7909</v>
      </c>
    </row>
    <row r="2049" spans="1:4" ht="30">
      <c r="A2049" t="s">
        <v>7910</v>
      </c>
      <c r="B2049" s="1" t="s">
        <v>7911</v>
      </c>
      <c r="C2049" t="s">
        <v>7912</v>
      </c>
      <c r="D2049" t="s">
        <v>7913</v>
      </c>
    </row>
    <row r="2050" spans="1:4" ht="30">
      <c r="A2050" t="s">
        <v>7914</v>
      </c>
      <c r="B2050" s="1" t="s">
        <v>7915</v>
      </c>
      <c r="C2050" t="s">
        <v>7916</v>
      </c>
      <c r="D2050" t="s">
        <v>7917</v>
      </c>
    </row>
    <row r="2051" spans="1:4" ht="30">
      <c r="A2051" t="s">
        <v>7918</v>
      </c>
      <c r="B2051" s="1" t="s">
        <v>7919</v>
      </c>
      <c r="C2051" t="s">
        <v>7920</v>
      </c>
      <c r="D2051" t="s">
        <v>7921</v>
      </c>
    </row>
    <row r="2052" spans="1:4" ht="30">
      <c r="A2052" t="s">
        <v>7922</v>
      </c>
      <c r="B2052" s="1" t="s">
        <v>7923</v>
      </c>
      <c r="C2052" t="s">
        <v>7924</v>
      </c>
      <c r="D2052" t="s">
        <v>7925</v>
      </c>
    </row>
    <row r="2053" spans="1:4" ht="30">
      <c r="A2053" t="s">
        <v>7926</v>
      </c>
      <c r="B2053" s="1" t="s">
        <v>7927</v>
      </c>
      <c r="C2053" t="s">
        <v>7928</v>
      </c>
      <c r="D2053" t="s">
        <v>7929</v>
      </c>
    </row>
    <row r="2054" spans="1:4" ht="30">
      <c r="A2054" t="s">
        <v>7930</v>
      </c>
      <c r="B2054" s="1" t="s">
        <v>7931</v>
      </c>
      <c r="C2054" t="s">
        <v>7932</v>
      </c>
      <c r="D2054" t="s">
        <v>7933</v>
      </c>
    </row>
    <row r="2055" spans="1:4" ht="30">
      <c r="A2055" t="s">
        <v>7934</v>
      </c>
      <c r="B2055" s="1" t="s">
        <v>7935</v>
      </c>
      <c r="C2055" t="s">
        <v>7936</v>
      </c>
      <c r="D2055" t="s">
        <v>7937</v>
      </c>
    </row>
    <row r="2056" spans="1:4" ht="30">
      <c r="A2056" t="s">
        <v>7938</v>
      </c>
      <c r="B2056" s="1" t="s">
        <v>7939</v>
      </c>
      <c r="C2056" t="s">
        <v>7940</v>
      </c>
      <c r="D2056" t="s">
        <v>7941</v>
      </c>
    </row>
    <row r="2057" spans="1:4" ht="30">
      <c r="A2057" t="s">
        <v>7942</v>
      </c>
      <c r="B2057" s="1" t="s">
        <v>7943</v>
      </c>
      <c r="C2057" t="s">
        <v>7944</v>
      </c>
      <c r="D2057" t="s">
        <v>7945</v>
      </c>
    </row>
    <row r="2058" spans="1:4" ht="30">
      <c r="A2058" t="s">
        <v>7946</v>
      </c>
      <c r="B2058" s="1" t="s">
        <v>7947</v>
      </c>
      <c r="C2058" t="s">
        <v>7948</v>
      </c>
      <c r="D2058" t="s">
        <v>7949</v>
      </c>
    </row>
    <row r="2059" spans="1:4" ht="30">
      <c r="A2059" t="s">
        <v>7950</v>
      </c>
      <c r="B2059" s="1" t="s">
        <v>7951</v>
      </c>
      <c r="C2059" t="s">
        <v>7952</v>
      </c>
      <c r="D2059" t="s">
        <v>7953</v>
      </c>
    </row>
    <row r="2060" spans="1:4" ht="30">
      <c r="A2060" t="s">
        <v>7954</v>
      </c>
      <c r="B2060" s="1" t="s">
        <v>7955</v>
      </c>
      <c r="C2060" t="s">
        <v>7956</v>
      </c>
      <c r="D2060" t="s">
        <v>7957</v>
      </c>
    </row>
    <row r="2061" spans="1:4" ht="30">
      <c r="A2061" t="s">
        <v>7958</v>
      </c>
      <c r="B2061" s="1" t="s">
        <v>7959</v>
      </c>
      <c r="C2061" t="s">
        <v>7960</v>
      </c>
      <c r="D2061" t="s">
        <v>7961</v>
      </c>
    </row>
    <row r="2062" spans="1:4" ht="30">
      <c r="A2062" t="s">
        <v>7962</v>
      </c>
      <c r="B2062" s="1" t="s">
        <v>7963</v>
      </c>
      <c r="C2062" t="s">
        <v>7964</v>
      </c>
      <c r="D2062" t="s">
        <v>7965</v>
      </c>
    </row>
    <row r="2063" spans="1:4" ht="30">
      <c r="A2063" t="s">
        <v>7966</v>
      </c>
      <c r="B2063" s="1" t="s">
        <v>7967</v>
      </c>
      <c r="C2063" t="s">
        <v>7968</v>
      </c>
      <c r="D2063" t="s">
        <v>7969</v>
      </c>
    </row>
    <row r="2064" spans="1:4" ht="30">
      <c r="A2064" t="s">
        <v>7970</v>
      </c>
      <c r="B2064" s="1" t="s">
        <v>7971</v>
      </c>
      <c r="C2064" t="s">
        <v>7972</v>
      </c>
      <c r="D2064" t="s">
        <v>7973</v>
      </c>
    </row>
    <row r="2065" spans="1:4" ht="30">
      <c r="A2065" t="s">
        <v>7974</v>
      </c>
      <c r="B2065" s="1" t="s">
        <v>7975</v>
      </c>
      <c r="C2065" t="s">
        <v>7976</v>
      </c>
      <c r="D2065" t="s">
        <v>7977</v>
      </c>
    </row>
    <row r="2066" spans="1:4" ht="30">
      <c r="A2066" t="s">
        <v>7978</v>
      </c>
      <c r="B2066" s="1" t="s">
        <v>7979</v>
      </c>
      <c r="C2066" t="s">
        <v>7980</v>
      </c>
      <c r="D2066" t="s">
        <v>7981</v>
      </c>
    </row>
    <row r="2067" spans="1:4" ht="30">
      <c r="A2067" t="s">
        <v>7982</v>
      </c>
      <c r="B2067" s="1" t="s">
        <v>7983</v>
      </c>
      <c r="C2067" t="s">
        <v>7984</v>
      </c>
      <c r="D2067" t="s">
        <v>7985</v>
      </c>
    </row>
    <row r="2068" spans="1:4" ht="30">
      <c r="A2068" t="s">
        <v>7986</v>
      </c>
      <c r="B2068" s="1" t="s">
        <v>7987</v>
      </c>
      <c r="C2068" t="s">
        <v>7988</v>
      </c>
      <c r="D2068" t="s">
        <v>7989</v>
      </c>
    </row>
    <row r="2069" spans="1:4" ht="30">
      <c r="A2069" t="s">
        <v>7990</v>
      </c>
      <c r="B2069" s="1" t="s">
        <v>7991</v>
      </c>
      <c r="C2069" t="s">
        <v>7992</v>
      </c>
      <c r="D2069" t="s">
        <v>7993</v>
      </c>
    </row>
    <row r="2070" spans="1:4" ht="30">
      <c r="A2070" t="s">
        <v>7994</v>
      </c>
      <c r="B2070" s="1" t="s">
        <v>7995</v>
      </c>
      <c r="C2070">
        <f>1-443-343-3726</f>
        <v>-4511</v>
      </c>
      <c r="D2070" t="s">
        <v>7996</v>
      </c>
    </row>
    <row r="2071" spans="1:4" ht="30">
      <c r="A2071" t="s">
        <v>7997</v>
      </c>
      <c r="B2071" s="1" t="s">
        <v>7998</v>
      </c>
      <c r="C2071" t="s">
        <v>7999</v>
      </c>
      <c r="D2071" t="s">
        <v>8000</v>
      </c>
    </row>
    <row r="2072" spans="1:4" ht="30">
      <c r="A2072" t="s">
        <v>8001</v>
      </c>
      <c r="B2072" s="1" t="s">
        <v>8002</v>
      </c>
      <c r="C2072">
        <v>8204719464</v>
      </c>
      <c r="D2072" t="s">
        <v>8003</v>
      </c>
    </row>
    <row r="2073" spans="1:4" ht="30">
      <c r="A2073" t="s">
        <v>8004</v>
      </c>
      <c r="B2073" s="1" t="s">
        <v>8005</v>
      </c>
      <c r="C2073" t="s">
        <v>8006</v>
      </c>
      <c r="D2073" t="s">
        <v>8007</v>
      </c>
    </row>
    <row r="2074" spans="1:4" ht="30">
      <c r="A2074" t="s">
        <v>8008</v>
      </c>
      <c r="B2074" s="1" t="s">
        <v>8009</v>
      </c>
      <c r="C2074" t="s">
        <v>8010</v>
      </c>
      <c r="D2074" t="s">
        <v>8011</v>
      </c>
    </row>
    <row r="2075" spans="1:4" ht="30">
      <c r="A2075" t="s">
        <v>8012</v>
      </c>
      <c r="B2075" s="1" t="s">
        <v>8013</v>
      </c>
      <c r="C2075" t="s">
        <v>8014</v>
      </c>
      <c r="D2075" t="s">
        <v>8015</v>
      </c>
    </row>
    <row r="2076" spans="1:4" ht="30">
      <c r="A2076" t="s">
        <v>8016</v>
      </c>
      <c r="B2076" s="1" t="s">
        <v>8017</v>
      </c>
      <c r="C2076" t="s">
        <v>8018</v>
      </c>
      <c r="D2076" t="s">
        <v>8019</v>
      </c>
    </row>
    <row r="2077" spans="1:4" ht="30">
      <c r="A2077" t="s">
        <v>8020</v>
      </c>
      <c r="B2077" s="1" t="s">
        <v>8021</v>
      </c>
      <c r="C2077" t="s">
        <v>8022</v>
      </c>
      <c r="D2077" t="s">
        <v>8023</v>
      </c>
    </row>
    <row r="2078" spans="1:4" ht="30">
      <c r="A2078" t="s">
        <v>8024</v>
      </c>
      <c r="B2078" s="1" t="s">
        <v>8025</v>
      </c>
      <c r="C2078" t="s">
        <v>8026</v>
      </c>
      <c r="D2078" t="s">
        <v>8027</v>
      </c>
    </row>
    <row r="2079" spans="1:4" ht="30">
      <c r="A2079" t="s">
        <v>8028</v>
      </c>
      <c r="B2079" s="1" t="s">
        <v>8029</v>
      </c>
      <c r="C2079" t="s">
        <v>8030</v>
      </c>
      <c r="D2079" t="s">
        <v>8031</v>
      </c>
    </row>
    <row r="2080" spans="1:4" ht="30">
      <c r="A2080" t="s">
        <v>8032</v>
      </c>
      <c r="B2080" s="1" t="s">
        <v>8033</v>
      </c>
      <c r="C2080" t="s">
        <v>8034</v>
      </c>
      <c r="D2080" t="s">
        <v>8035</v>
      </c>
    </row>
    <row r="2081" spans="1:4" ht="30">
      <c r="A2081" t="s">
        <v>8036</v>
      </c>
      <c r="B2081" s="1" t="s">
        <v>8037</v>
      </c>
      <c r="C2081" t="s">
        <v>8038</v>
      </c>
      <c r="D2081" t="s">
        <v>8039</v>
      </c>
    </row>
    <row r="2082" spans="1:4" ht="30">
      <c r="A2082" t="s">
        <v>8040</v>
      </c>
      <c r="B2082" s="1" t="s">
        <v>8041</v>
      </c>
      <c r="C2082" t="s">
        <v>8042</v>
      </c>
      <c r="D2082" t="s">
        <v>8043</v>
      </c>
    </row>
    <row r="2083" spans="1:4" ht="30">
      <c r="A2083" t="s">
        <v>8044</v>
      </c>
      <c r="B2083" s="1" t="s">
        <v>8045</v>
      </c>
      <c r="C2083" t="s">
        <v>8046</v>
      </c>
      <c r="D2083" t="s">
        <v>8047</v>
      </c>
    </row>
    <row r="2084" spans="1:4" ht="30">
      <c r="A2084" t="s">
        <v>8048</v>
      </c>
      <c r="B2084" s="1" t="s">
        <v>8049</v>
      </c>
      <c r="C2084" t="s">
        <v>8050</v>
      </c>
      <c r="D2084" t="s">
        <v>8051</v>
      </c>
    </row>
    <row r="2085" spans="1:4" ht="30">
      <c r="A2085" t="s">
        <v>8052</v>
      </c>
      <c r="B2085" s="1" t="s">
        <v>8053</v>
      </c>
      <c r="C2085" t="s">
        <v>8054</v>
      </c>
      <c r="D2085" t="s">
        <v>8055</v>
      </c>
    </row>
    <row r="2086" spans="1:4" ht="30">
      <c r="A2086" t="s">
        <v>8056</v>
      </c>
      <c r="B2086" s="1" t="s">
        <v>8057</v>
      </c>
      <c r="C2086" t="s">
        <v>8058</v>
      </c>
      <c r="D2086" t="s">
        <v>8059</v>
      </c>
    </row>
    <row r="2087" spans="1:4" ht="30">
      <c r="A2087" t="s">
        <v>8060</v>
      </c>
      <c r="B2087" s="1" t="s">
        <v>8061</v>
      </c>
      <c r="C2087" t="s">
        <v>8062</v>
      </c>
      <c r="D2087" t="s">
        <v>8063</v>
      </c>
    </row>
    <row r="2088" spans="1:4" ht="30">
      <c r="A2088" t="s">
        <v>8064</v>
      </c>
      <c r="B2088" s="1" t="s">
        <v>8065</v>
      </c>
      <c r="C2088" t="s">
        <v>8066</v>
      </c>
      <c r="D2088" t="s">
        <v>8067</v>
      </c>
    </row>
    <row r="2089" spans="1:4" ht="30">
      <c r="A2089" t="s">
        <v>8068</v>
      </c>
      <c r="B2089" s="1" t="s">
        <v>8069</v>
      </c>
      <c r="C2089" t="s">
        <v>8070</v>
      </c>
      <c r="D2089" t="s">
        <v>8071</v>
      </c>
    </row>
    <row r="2090" spans="1:4" ht="30">
      <c r="A2090" t="s">
        <v>8072</v>
      </c>
      <c r="B2090" s="1" t="s">
        <v>8073</v>
      </c>
      <c r="C2090" t="s">
        <v>8074</v>
      </c>
      <c r="D2090" t="s">
        <v>8075</v>
      </c>
    </row>
    <row r="2091" spans="1:4" ht="30">
      <c r="A2091" t="s">
        <v>8076</v>
      </c>
      <c r="B2091" s="1" t="s">
        <v>8077</v>
      </c>
      <c r="C2091" t="s">
        <v>8078</v>
      </c>
      <c r="D2091" t="s">
        <v>8079</v>
      </c>
    </row>
    <row r="2092" spans="1:4" ht="30">
      <c r="A2092" t="s">
        <v>8080</v>
      </c>
      <c r="B2092" s="1" t="s">
        <v>8081</v>
      </c>
      <c r="C2092" t="s">
        <v>8082</v>
      </c>
      <c r="D2092" t="s">
        <v>8083</v>
      </c>
    </row>
    <row r="2093" spans="1:4" ht="30">
      <c r="A2093" t="s">
        <v>8084</v>
      </c>
      <c r="B2093" s="1" t="s">
        <v>8085</v>
      </c>
      <c r="C2093" t="s">
        <v>8086</v>
      </c>
      <c r="D2093" t="s">
        <v>8087</v>
      </c>
    </row>
    <row r="2094" spans="1:4" ht="30">
      <c r="A2094" t="s">
        <v>8088</v>
      </c>
      <c r="B2094" s="1" t="s">
        <v>8089</v>
      </c>
      <c r="C2094" t="s">
        <v>8090</v>
      </c>
      <c r="D2094" t="s">
        <v>8091</v>
      </c>
    </row>
    <row r="2095" spans="1:4" ht="30">
      <c r="A2095" t="s">
        <v>8092</v>
      </c>
      <c r="B2095" s="1" t="s">
        <v>8093</v>
      </c>
      <c r="C2095" t="s">
        <v>8094</v>
      </c>
      <c r="D2095" t="s">
        <v>8095</v>
      </c>
    </row>
    <row r="2096" spans="1:4" ht="30">
      <c r="A2096" t="s">
        <v>8096</v>
      </c>
      <c r="B2096" s="1" t="s">
        <v>8097</v>
      </c>
      <c r="C2096" t="s">
        <v>8098</v>
      </c>
      <c r="D2096" t="s">
        <v>8099</v>
      </c>
    </row>
    <row r="2097" spans="1:4" ht="30">
      <c r="A2097" t="s">
        <v>8100</v>
      </c>
      <c r="B2097" s="1" t="s">
        <v>8101</v>
      </c>
      <c r="C2097">
        <v>8180844835</v>
      </c>
      <c r="D2097" t="s">
        <v>8102</v>
      </c>
    </row>
    <row r="2098" spans="1:4" ht="30">
      <c r="A2098" t="s">
        <v>8103</v>
      </c>
      <c r="B2098" s="1" t="s">
        <v>8104</v>
      </c>
      <c r="C2098" t="s">
        <v>8105</v>
      </c>
      <c r="D2098" t="s">
        <v>8106</v>
      </c>
    </row>
    <row r="2099" spans="1:4" ht="30">
      <c r="A2099" t="s">
        <v>8107</v>
      </c>
      <c r="B2099" s="1" t="s">
        <v>8108</v>
      </c>
      <c r="C2099" t="s">
        <v>8109</v>
      </c>
      <c r="D2099" t="s">
        <v>8110</v>
      </c>
    </row>
    <row r="2100" spans="1:4" ht="30">
      <c r="A2100" t="s">
        <v>8111</v>
      </c>
      <c r="B2100" s="1" t="s">
        <v>8112</v>
      </c>
      <c r="C2100" t="s">
        <v>8113</v>
      </c>
      <c r="D2100" t="s">
        <v>8114</v>
      </c>
    </row>
    <row r="2101" spans="1:4" ht="30">
      <c r="A2101" t="s">
        <v>8115</v>
      </c>
      <c r="B2101" s="1" t="s">
        <v>8116</v>
      </c>
      <c r="C2101">
        <v>7375437329</v>
      </c>
      <c r="D2101" t="s">
        <v>8117</v>
      </c>
    </row>
    <row r="2102" spans="1:4" ht="30">
      <c r="A2102" t="s">
        <v>8118</v>
      </c>
      <c r="B2102" s="1" t="s">
        <v>8119</v>
      </c>
      <c r="C2102" t="s">
        <v>8120</v>
      </c>
      <c r="D2102" t="s">
        <v>8121</v>
      </c>
    </row>
    <row r="2103" spans="1:4" ht="30">
      <c r="A2103" t="s">
        <v>8122</v>
      </c>
      <c r="B2103" s="1" t="s">
        <v>8123</v>
      </c>
      <c r="C2103" t="s">
        <v>8124</v>
      </c>
      <c r="D2103" t="s">
        <v>8125</v>
      </c>
    </row>
    <row r="2104" spans="1:4" ht="30">
      <c r="A2104" t="s">
        <v>8126</v>
      </c>
      <c r="B2104" s="1" t="s">
        <v>8127</v>
      </c>
      <c r="C2104" t="s">
        <v>8128</v>
      </c>
      <c r="D2104" t="s">
        <v>8129</v>
      </c>
    </row>
    <row r="2105" spans="1:4" ht="30">
      <c r="A2105" t="s">
        <v>8130</v>
      </c>
      <c r="B2105" s="1" t="s">
        <v>8131</v>
      </c>
      <c r="C2105" t="s">
        <v>8132</v>
      </c>
      <c r="D2105" t="s">
        <v>8133</v>
      </c>
    </row>
    <row r="2106" spans="1:4" ht="30">
      <c r="A2106" t="s">
        <v>8134</v>
      </c>
      <c r="B2106" s="1" t="s">
        <v>8135</v>
      </c>
      <c r="C2106">
        <v>4594930845</v>
      </c>
      <c r="D2106" t="s">
        <v>8136</v>
      </c>
    </row>
    <row r="2107" spans="1:4" ht="30">
      <c r="A2107" t="s">
        <v>8137</v>
      </c>
      <c r="B2107" s="1" t="s">
        <v>8138</v>
      </c>
      <c r="C2107">
        <v>123288530</v>
      </c>
      <c r="D2107" t="s">
        <v>8139</v>
      </c>
    </row>
    <row r="2108" spans="1:4" ht="30">
      <c r="A2108" t="s">
        <v>8140</v>
      </c>
      <c r="B2108" s="1" t="s">
        <v>8141</v>
      </c>
      <c r="C2108">
        <f>1-15-483-2482</f>
        <v>-2979</v>
      </c>
      <c r="D2108" t="s">
        <v>8142</v>
      </c>
    </row>
    <row r="2109" spans="1:4" ht="30">
      <c r="A2109" t="s">
        <v>8143</v>
      </c>
      <c r="B2109" s="1" t="s">
        <v>8144</v>
      </c>
      <c r="C2109" t="s">
        <v>8145</v>
      </c>
      <c r="D2109" t="s">
        <v>8146</v>
      </c>
    </row>
    <row r="2110" spans="1:4" ht="30">
      <c r="A2110" t="s">
        <v>8147</v>
      </c>
      <c r="B2110" s="1" t="s">
        <v>8148</v>
      </c>
      <c r="C2110" t="s">
        <v>8149</v>
      </c>
      <c r="D2110" t="s">
        <v>8150</v>
      </c>
    </row>
    <row r="2111" spans="1:4" ht="30">
      <c r="A2111" t="s">
        <v>8151</v>
      </c>
      <c r="B2111" s="1" t="s">
        <v>8152</v>
      </c>
      <c r="C2111" t="s">
        <v>8153</v>
      </c>
      <c r="D2111" t="s">
        <v>8154</v>
      </c>
    </row>
    <row r="2112" spans="1:4" ht="30">
      <c r="A2112" t="s">
        <v>8155</v>
      </c>
      <c r="B2112" s="1" t="s">
        <v>8156</v>
      </c>
      <c r="C2112" t="s">
        <v>8157</v>
      </c>
      <c r="D2112" t="s">
        <v>8158</v>
      </c>
    </row>
    <row r="2113" spans="1:4" ht="30">
      <c r="A2113" t="s">
        <v>8159</v>
      </c>
      <c r="B2113" s="1" t="s">
        <v>8160</v>
      </c>
      <c r="C2113" t="s">
        <v>8161</v>
      </c>
      <c r="D2113" t="s">
        <v>8162</v>
      </c>
    </row>
    <row r="2114" spans="1:4" ht="30">
      <c r="A2114" t="s">
        <v>8163</v>
      </c>
      <c r="B2114" s="1" t="s">
        <v>8164</v>
      </c>
      <c r="C2114" t="s">
        <v>8165</v>
      </c>
      <c r="D2114" t="s">
        <v>8166</v>
      </c>
    </row>
    <row r="2115" spans="1:4" ht="30">
      <c r="A2115" t="s">
        <v>8167</v>
      </c>
      <c r="B2115" s="1" t="s">
        <v>8168</v>
      </c>
      <c r="C2115" t="s">
        <v>8169</v>
      </c>
      <c r="D2115" t="s">
        <v>8170</v>
      </c>
    </row>
    <row r="2116" spans="1:4" ht="30">
      <c r="A2116" t="s">
        <v>8171</v>
      </c>
      <c r="B2116" s="1" t="s">
        <v>8172</v>
      </c>
      <c r="C2116" t="s">
        <v>8173</v>
      </c>
      <c r="D2116" t="s">
        <v>8174</v>
      </c>
    </row>
    <row r="2117" spans="1:4" ht="30">
      <c r="A2117" t="s">
        <v>8175</v>
      </c>
      <c r="B2117" s="1" t="s">
        <v>8176</v>
      </c>
      <c r="C2117" t="s">
        <v>8177</v>
      </c>
      <c r="D2117" t="s">
        <v>8178</v>
      </c>
    </row>
    <row r="2118" spans="1:4" ht="30">
      <c r="A2118" t="s">
        <v>8179</v>
      </c>
      <c r="B2118" s="1" t="s">
        <v>8180</v>
      </c>
      <c r="C2118" t="s">
        <v>8181</v>
      </c>
      <c r="D2118" t="s">
        <v>8182</v>
      </c>
    </row>
    <row r="2119" spans="1:4" ht="30">
      <c r="A2119" t="s">
        <v>8183</v>
      </c>
      <c r="B2119" s="1" t="s">
        <v>8184</v>
      </c>
      <c r="C2119" t="s">
        <v>8185</v>
      </c>
      <c r="D2119" t="s">
        <v>8186</v>
      </c>
    </row>
    <row r="2120" spans="1:4" ht="30">
      <c r="A2120" t="s">
        <v>8187</v>
      </c>
      <c r="B2120" s="1" t="s">
        <v>8188</v>
      </c>
      <c r="C2120" t="s">
        <v>8189</v>
      </c>
      <c r="D2120" t="s">
        <v>8190</v>
      </c>
    </row>
    <row r="2121" spans="1:4" ht="30">
      <c r="A2121" t="s">
        <v>8191</v>
      </c>
      <c r="B2121" s="1" t="s">
        <v>8192</v>
      </c>
      <c r="C2121" t="s">
        <v>8193</v>
      </c>
      <c r="D2121" t="s">
        <v>8194</v>
      </c>
    </row>
    <row r="2122" spans="1:4" ht="30">
      <c r="A2122" t="s">
        <v>8195</v>
      </c>
      <c r="B2122" s="1" t="s">
        <v>8196</v>
      </c>
      <c r="C2122" t="s">
        <v>8197</v>
      </c>
      <c r="D2122" t="s">
        <v>8198</v>
      </c>
    </row>
    <row r="2123" spans="1:4" ht="30">
      <c r="A2123" t="s">
        <v>8199</v>
      </c>
      <c r="B2123" s="1" t="s">
        <v>8200</v>
      </c>
      <c r="C2123" t="s">
        <v>8201</v>
      </c>
      <c r="D2123" t="s">
        <v>8202</v>
      </c>
    </row>
    <row r="2124" spans="1:4" ht="30">
      <c r="A2124" t="s">
        <v>8203</v>
      </c>
      <c r="B2124" s="1" t="s">
        <v>8204</v>
      </c>
      <c r="C2124" t="s">
        <v>8205</v>
      </c>
      <c r="D2124" t="s">
        <v>8206</v>
      </c>
    </row>
    <row r="2125" spans="1:4" ht="30">
      <c r="A2125" t="s">
        <v>8207</v>
      </c>
      <c r="B2125" s="1" t="s">
        <v>8208</v>
      </c>
      <c r="C2125" t="s">
        <v>8209</v>
      </c>
      <c r="D2125" t="s">
        <v>8210</v>
      </c>
    </row>
    <row r="2126" spans="1:4" ht="30">
      <c r="A2126" t="s">
        <v>8211</v>
      </c>
      <c r="B2126" s="1" t="s">
        <v>8212</v>
      </c>
      <c r="C2126" t="s">
        <v>8213</v>
      </c>
      <c r="D2126" t="s">
        <v>8214</v>
      </c>
    </row>
    <row r="2127" spans="1:4" ht="30">
      <c r="A2127" t="s">
        <v>8215</v>
      </c>
      <c r="B2127" s="1" t="s">
        <v>8216</v>
      </c>
      <c r="C2127" t="s">
        <v>8217</v>
      </c>
      <c r="D2127" t="s">
        <v>8218</v>
      </c>
    </row>
    <row r="2128" spans="1:4" ht="30">
      <c r="A2128" t="s">
        <v>8219</v>
      </c>
      <c r="B2128" s="1" t="s">
        <v>8220</v>
      </c>
      <c r="C2128" t="s">
        <v>8221</v>
      </c>
      <c r="D2128" t="s">
        <v>8222</v>
      </c>
    </row>
    <row r="2129" spans="1:4" ht="30">
      <c r="A2129" t="s">
        <v>8223</v>
      </c>
      <c r="B2129" s="1" t="s">
        <v>8224</v>
      </c>
      <c r="C2129" t="s">
        <v>8225</v>
      </c>
      <c r="D2129" t="s">
        <v>8226</v>
      </c>
    </row>
    <row r="2130" spans="1:4" ht="30">
      <c r="A2130" t="s">
        <v>8227</v>
      </c>
      <c r="B2130" s="1" t="s">
        <v>8228</v>
      </c>
      <c r="C2130" t="s">
        <v>8229</v>
      </c>
      <c r="D2130" t="s">
        <v>8230</v>
      </c>
    </row>
    <row r="2131" spans="1:4" ht="30">
      <c r="A2131" t="s">
        <v>8231</v>
      </c>
      <c r="B2131" s="1" t="s">
        <v>8232</v>
      </c>
      <c r="C2131" t="s">
        <v>8233</v>
      </c>
      <c r="D2131" t="s">
        <v>8234</v>
      </c>
    </row>
    <row r="2132" spans="1:4" ht="30">
      <c r="A2132" t="s">
        <v>8235</v>
      </c>
      <c r="B2132" s="1" t="s">
        <v>8236</v>
      </c>
      <c r="C2132" t="s">
        <v>8237</v>
      </c>
      <c r="D2132" t="s">
        <v>8238</v>
      </c>
    </row>
    <row r="2133" spans="1:4" ht="30">
      <c r="A2133" t="s">
        <v>8239</v>
      </c>
      <c r="B2133" s="1" t="s">
        <v>8240</v>
      </c>
      <c r="C2133" t="s">
        <v>8241</v>
      </c>
      <c r="D2133" t="s">
        <v>8242</v>
      </c>
    </row>
    <row r="2134" spans="1:4" ht="30">
      <c r="A2134" t="s">
        <v>8243</v>
      </c>
      <c r="B2134" s="1" t="s">
        <v>8244</v>
      </c>
      <c r="C2134">
        <v>4112182408</v>
      </c>
      <c r="D2134" t="s">
        <v>8245</v>
      </c>
    </row>
    <row r="2135" spans="1:4" ht="30">
      <c r="A2135" t="s">
        <v>8246</v>
      </c>
      <c r="B2135" s="1" t="s">
        <v>8247</v>
      </c>
      <c r="C2135" t="s">
        <v>8248</v>
      </c>
      <c r="D2135" t="s">
        <v>8249</v>
      </c>
    </row>
    <row r="2136" spans="1:4" ht="30">
      <c r="A2136" t="s">
        <v>8250</v>
      </c>
      <c r="B2136" s="1" t="s">
        <v>8251</v>
      </c>
      <c r="C2136" t="s">
        <v>8252</v>
      </c>
      <c r="D2136" t="s">
        <v>8253</v>
      </c>
    </row>
    <row r="2137" spans="1:4" ht="30">
      <c r="A2137" t="s">
        <v>8254</v>
      </c>
      <c r="B2137" s="1" t="s">
        <v>8255</v>
      </c>
      <c r="C2137" t="s">
        <v>8256</v>
      </c>
      <c r="D2137" t="s">
        <v>8257</v>
      </c>
    </row>
    <row r="2138" spans="1:4" ht="30">
      <c r="A2138" t="s">
        <v>8258</v>
      </c>
      <c r="B2138" s="1" t="s">
        <v>8259</v>
      </c>
      <c r="C2138" t="s">
        <v>8260</v>
      </c>
      <c r="D2138" t="s">
        <v>8261</v>
      </c>
    </row>
    <row r="2139" spans="1:4" ht="30">
      <c r="A2139" t="s">
        <v>8262</v>
      </c>
      <c r="B2139" s="1" t="s">
        <v>8263</v>
      </c>
      <c r="C2139" t="s">
        <v>8264</v>
      </c>
      <c r="D2139" t="s">
        <v>8265</v>
      </c>
    </row>
    <row r="2140" spans="1:4" ht="30">
      <c r="A2140" t="s">
        <v>8266</v>
      </c>
      <c r="B2140" s="1" t="s">
        <v>8267</v>
      </c>
      <c r="C2140" t="s">
        <v>8268</v>
      </c>
      <c r="D2140" t="s">
        <v>8269</v>
      </c>
    </row>
    <row r="2141" spans="1:4" ht="30">
      <c r="A2141" t="s">
        <v>8270</v>
      </c>
      <c r="B2141" s="1" t="s">
        <v>8271</v>
      </c>
      <c r="C2141" t="s">
        <v>8272</v>
      </c>
      <c r="D2141" t="s">
        <v>8273</v>
      </c>
    </row>
    <row r="2142" spans="1:4" ht="30">
      <c r="A2142" t="s">
        <v>8274</v>
      </c>
      <c r="B2142" s="1" t="s">
        <v>8275</v>
      </c>
      <c r="C2142" t="s">
        <v>8276</v>
      </c>
      <c r="D2142" t="s">
        <v>8277</v>
      </c>
    </row>
    <row r="2143" spans="1:4" ht="30">
      <c r="A2143" t="s">
        <v>8278</v>
      </c>
      <c r="B2143" s="1" t="s">
        <v>8279</v>
      </c>
      <c r="C2143" t="s">
        <v>8280</v>
      </c>
      <c r="D2143" t="s">
        <v>8281</v>
      </c>
    </row>
    <row r="2144" spans="1:4" ht="30">
      <c r="A2144" t="s">
        <v>8282</v>
      </c>
      <c r="B2144" s="1" t="s">
        <v>8283</v>
      </c>
      <c r="C2144" t="s">
        <v>8284</v>
      </c>
      <c r="D2144" t="s">
        <v>8285</v>
      </c>
    </row>
    <row r="2145" spans="1:4" ht="30">
      <c r="A2145" t="s">
        <v>8286</v>
      </c>
      <c r="B2145" s="1" t="s">
        <v>8287</v>
      </c>
      <c r="C2145" t="s">
        <v>8288</v>
      </c>
      <c r="D2145" t="s">
        <v>8289</v>
      </c>
    </row>
    <row r="2146" spans="1:4" ht="30">
      <c r="A2146" t="s">
        <v>8290</v>
      </c>
      <c r="B2146" s="1" t="s">
        <v>8291</v>
      </c>
      <c r="C2146" t="s">
        <v>8292</v>
      </c>
      <c r="D2146" t="s">
        <v>8293</v>
      </c>
    </row>
    <row r="2147" spans="1:4" ht="30">
      <c r="A2147" t="s">
        <v>8294</v>
      </c>
      <c r="B2147" s="1" t="s">
        <v>8295</v>
      </c>
      <c r="C2147" t="s">
        <v>8296</v>
      </c>
      <c r="D2147" t="s">
        <v>8297</v>
      </c>
    </row>
    <row r="2148" spans="1:4" ht="30">
      <c r="A2148" t="s">
        <v>8298</v>
      </c>
      <c r="B2148" s="1" t="s">
        <v>8299</v>
      </c>
      <c r="C2148">
        <f>1-31-72-2433</f>
        <v>-2535</v>
      </c>
      <c r="D2148" t="s">
        <v>8300</v>
      </c>
    </row>
    <row r="2149" spans="1:4" ht="30">
      <c r="A2149" t="s">
        <v>8301</v>
      </c>
      <c r="B2149" s="1" t="s">
        <v>8302</v>
      </c>
      <c r="C2149" t="s">
        <v>8303</v>
      </c>
      <c r="D2149" t="s">
        <v>8304</v>
      </c>
    </row>
    <row r="2150" spans="1:4" ht="30">
      <c r="A2150" t="s">
        <v>8305</v>
      </c>
      <c r="B2150" s="1" t="s">
        <v>8306</v>
      </c>
      <c r="C2150" t="s">
        <v>8307</v>
      </c>
      <c r="D2150" t="s">
        <v>8308</v>
      </c>
    </row>
    <row r="2151" spans="1:4" ht="30">
      <c r="A2151" t="s">
        <v>8309</v>
      </c>
      <c r="B2151" s="1" t="s">
        <v>8310</v>
      </c>
      <c r="C2151">
        <f>1-856-826-4387</f>
        <v>-6068</v>
      </c>
      <c r="D2151" t="s">
        <v>7599</v>
      </c>
    </row>
    <row r="2152" spans="1:4" ht="30">
      <c r="A2152" t="s">
        <v>8311</v>
      </c>
      <c r="B2152" s="1" t="s">
        <v>8312</v>
      </c>
      <c r="C2152" t="s">
        <v>8313</v>
      </c>
      <c r="D2152" t="s">
        <v>8314</v>
      </c>
    </row>
    <row r="2153" spans="1:4" ht="30">
      <c r="A2153" t="s">
        <v>8315</v>
      </c>
      <c r="B2153" s="1" t="s">
        <v>8316</v>
      </c>
      <c r="C2153" t="s">
        <v>8317</v>
      </c>
      <c r="D2153" t="s">
        <v>8318</v>
      </c>
    </row>
    <row r="2154" spans="1:4" ht="30">
      <c r="A2154" t="s">
        <v>8319</v>
      </c>
      <c r="B2154" s="1" t="s">
        <v>8320</v>
      </c>
      <c r="C2154" t="s">
        <v>8321</v>
      </c>
      <c r="D2154" t="s">
        <v>8322</v>
      </c>
    </row>
    <row r="2155" spans="1:4" ht="30">
      <c r="A2155" t="s">
        <v>8323</v>
      </c>
      <c r="B2155" s="1" t="s">
        <v>8324</v>
      </c>
      <c r="C2155" t="s">
        <v>8325</v>
      </c>
      <c r="D2155" t="s">
        <v>8326</v>
      </c>
    </row>
    <row r="2156" spans="1:4" ht="30">
      <c r="A2156" t="s">
        <v>8327</v>
      </c>
      <c r="B2156" s="1" t="s">
        <v>8328</v>
      </c>
      <c r="C2156" t="s">
        <v>8329</v>
      </c>
      <c r="D2156" t="s">
        <v>8330</v>
      </c>
    </row>
    <row r="2157" spans="1:4" ht="30">
      <c r="A2157" t="s">
        <v>8331</v>
      </c>
      <c r="B2157" s="1" t="s">
        <v>8332</v>
      </c>
      <c r="C2157" t="s">
        <v>8333</v>
      </c>
      <c r="D2157" t="s">
        <v>8334</v>
      </c>
    </row>
    <row r="2158" spans="1:4" ht="30">
      <c r="A2158" t="s">
        <v>8335</v>
      </c>
      <c r="B2158" s="1" t="s">
        <v>8336</v>
      </c>
      <c r="C2158" t="s">
        <v>8337</v>
      </c>
      <c r="D2158" t="s">
        <v>8338</v>
      </c>
    </row>
    <row r="2159" spans="1:4" ht="30">
      <c r="A2159" t="s">
        <v>8339</v>
      </c>
      <c r="B2159" s="1" t="s">
        <v>8340</v>
      </c>
      <c r="C2159" t="s">
        <v>8341</v>
      </c>
      <c r="D2159" t="s">
        <v>8342</v>
      </c>
    </row>
    <row r="2160" spans="1:4" ht="30">
      <c r="A2160" t="s">
        <v>8343</v>
      </c>
      <c r="B2160" s="1" t="s">
        <v>8344</v>
      </c>
      <c r="C2160" t="s">
        <v>8345</v>
      </c>
      <c r="D2160" t="s">
        <v>8346</v>
      </c>
    </row>
    <row r="2161" spans="1:4" ht="30">
      <c r="A2161" t="s">
        <v>8347</v>
      </c>
      <c r="B2161" s="1" t="s">
        <v>8348</v>
      </c>
      <c r="C2161">
        <f>1-370-905-3972</f>
        <v>-5246</v>
      </c>
      <c r="D2161" t="s">
        <v>8349</v>
      </c>
    </row>
    <row r="2162" spans="1:4" ht="30">
      <c r="A2162" t="s">
        <v>8350</v>
      </c>
      <c r="B2162" s="1" t="s">
        <v>8351</v>
      </c>
      <c r="C2162" t="s">
        <v>8352</v>
      </c>
      <c r="D2162" t="s">
        <v>8353</v>
      </c>
    </row>
    <row r="2163" spans="1:4" ht="30">
      <c r="A2163" t="s">
        <v>8354</v>
      </c>
      <c r="B2163" s="1" t="s">
        <v>8355</v>
      </c>
      <c r="C2163" t="s">
        <v>8356</v>
      </c>
      <c r="D2163" t="s">
        <v>8357</v>
      </c>
    </row>
    <row r="2164" spans="1:4" ht="30">
      <c r="A2164" t="s">
        <v>8358</v>
      </c>
      <c r="B2164" s="1" t="s">
        <v>8359</v>
      </c>
      <c r="C2164" t="s">
        <v>8360</v>
      </c>
      <c r="D2164" t="s">
        <v>8361</v>
      </c>
    </row>
    <row r="2165" spans="1:4" ht="30">
      <c r="A2165" t="s">
        <v>8362</v>
      </c>
      <c r="B2165" s="1" t="s">
        <v>8363</v>
      </c>
      <c r="C2165" t="s">
        <v>8364</v>
      </c>
      <c r="D2165" t="s">
        <v>8365</v>
      </c>
    </row>
    <row r="2166" spans="1:4" ht="30">
      <c r="A2166" t="s">
        <v>8366</v>
      </c>
      <c r="B2166" s="1" t="s">
        <v>8367</v>
      </c>
      <c r="C2166" t="s">
        <v>8368</v>
      </c>
      <c r="D2166" t="s">
        <v>8369</v>
      </c>
    </row>
    <row r="2167" spans="1:4" ht="30">
      <c r="A2167" t="s">
        <v>8370</v>
      </c>
      <c r="B2167" s="1" t="s">
        <v>8371</v>
      </c>
      <c r="C2167" t="s">
        <v>8372</v>
      </c>
      <c r="D2167" t="s">
        <v>8373</v>
      </c>
    </row>
    <row r="2168" spans="1:4" ht="30">
      <c r="A2168" t="s">
        <v>8374</v>
      </c>
      <c r="B2168" s="1" t="s">
        <v>8375</v>
      </c>
      <c r="C2168" t="s">
        <v>8376</v>
      </c>
      <c r="D2168" t="s">
        <v>8377</v>
      </c>
    </row>
    <row r="2169" spans="1:4" ht="30">
      <c r="A2169" t="s">
        <v>8378</v>
      </c>
      <c r="B2169" s="1" t="s">
        <v>8379</v>
      </c>
      <c r="C2169" t="s">
        <v>8380</v>
      </c>
      <c r="D2169" t="s">
        <v>8381</v>
      </c>
    </row>
    <row r="2170" spans="1:4" ht="30">
      <c r="A2170" t="s">
        <v>8382</v>
      </c>
      <c r="B2170" s="1" t="s">
        <v>8383</v>
      </c>
      <c r="C2170">
        <f>1-231-123-9265</f>
        <v>-9618</v>
      </c>
      <c r="D2170" t="s">
        <v>8384</v>
      </c>
    </row>
    <row r="2171" spans="1:4" ht="30">
      <c r="A2171" t="s">
        <v>8385</v>
      </c>
      <c r="B2171" s="1" t="s">
        <v>8386</v>
      </c>
      <c r="C2171" t="s">
        <v>8387</v>
      </c>
      <c r="D2171" t="s">
        <v>8388</v>
      </c>
    </row>
    <row r="2172" spans="1:4" ht="30">
      <c r="A2172" t="s">
        <v>567</v>
      </c>
      <c r="B2172" s="1" t="s">
        <v>8389</v>
      </c>
      <c r="C2172" t="s">
        <v>8390</v>
      </c>
      <c r="D2172" t="s">
        <v>8391</v>
      </c>
    </row>
    <row r="2173" spans="1:4" ht="30">
      <c r="A2173" t="s">
        <v>8392</v>
      </c>
      <c r="B2173" s="1" t="s">
        <v>8393</v>
      </c>
      <c r="C2173" t="s">
        <v>8394</v>
      </c>
      <c r="D2173" t="s">
        <v>8395</v>
      </c>
    </row>
    <row r="2174" spans="1:4" ht="30">
      <c r="A2174" t="s">
        <v>8396</v>
      </c>
      <c r="B2174" s="1" t="s">
        <v>8397</v>
      </c>
      <c r="C2174">
        <v>8954163774</v>
      </c>
      <c r="D2174" t="s">
        <v>8398</v>
      </c>
    </row>
    <row r="2175" spans="1:4" ht="30">
      <c r="A2175" t="s">
        <v>8399</v>
      </c>
      <c r="B2175" s="1" t="s">
        <v>8400</v>
      </c>
      <c r="C2175" t="s">
        <v>8401</v>
      </c>
      <c r="D2175" t="s">
        <v>8402</v>
      </c>
    </row>
    <row r="2176" spans="1:4" ht="30">
      <c r="A2176" t="s">
        <v>8403</v>
      </c>
      <c r="B2176" s="1" t="s">
        <v>8404</v>
      </c>
      <c r="C2176">
        <f>1-199-85-7905</f>
        <v>-8188</v>
      </c>
      <c r="D2176" t="s">
        <v>8405</v>
      </c>
    </row>
    <row r="2177" spans="1:4" ht="30">
      <c r="A2177" t="s">
        <v>8406</v>
      </c>
      <c r="B2177" s="1" t="s">
        <v>8407</v>
      </c>
      <c r="C2177" t="s">
        <v>8408</v>
      </c>
      <c r="D2177" t="s">
        <v>8409</v>
      </c>
    </row>
    <row r="2178" spans="1:4" ht="30">
      <c r="A2178" t="s">
        <v>8410</v>
      </c>
      <c r="B2178" s="1" t="s">
        <v>8411</v>
      </c>
      <c r="C2178" t="s">
        <v>8412</v>
      </c>
      <c r="D2178" t="s">
        <v>8413</v>
      </c>
    </row>
    <row r="2179" spans="1:4" ht="30">
      <c r="A2179" t="s">
        <v>8414</v>
      </c>
      <c r="B2179" s="1" t="s">
        <v>8415</v>
      </c>
      <c r="C2179" t="s">
        <v>8416</v>
      </c>
      <c r="D2179" t="s">
        <v>8417</v>
      </c>
    </row>
    <row r="2180" spans="1:4" ht="30">
      <c r="A2180" t="s">
        <v>8418</v>
      </c>
      <c r="B2180" s="1" t="s">
        <v>8419</v>
      </c>
      <c r="C2180" t="s">
        <v>8420</v>
      </c>
      <c r="D2180" t="s">
        <v>8421</v>
      </c>
    </row>
    <row r="2181" spans="1:4" ht="30">
      <c r="A2181" t="s">
        <v>8422</v>
      </c>
      <c r="B2181" s="1" t="s">
        <v>8423</v>
      </c>
      <c r="C2181">
        <v>939710344</v>
      </c>
      <c r="D2181" t="s">
        <v>8424</v>
      </c>
    </row>
    <row r="2182" spans="1:4" ht="30">
      <c r="A2182" t="s">
        <v>3074</v>
      </c>
      <c r="B2182" s="1" t="s">
        <v>8425</v>
      </c>
      <c r="C2182" t="s">
        <v>8426</v>
      </c>
      <c r="D2182" t="s">
        <v>8427</v>
      </c>
    </row>
    <row r="2183" spans="1:4" ht="30">
      <c r="A2183" t="s">
        <v>8428</v>
      </c>
      <c r="B2183" s="1" t="s">
        <v>8429</v>
      </c>
      <c r="C2183" t="s">
        <v>8430</v>
      </c>
      <c r="D2183" t="s">
        <v>8431</v>
      </c>
    </row>
    <row r="2184" spans="1:4" ht="30">
      <c r="A2184" t="s">
        <v>8432</v>
      </c>
      <c r="B2184" s="1" t="s">
        <v>8433</v>
      </c>
      <c r="C2184" t="s">
        <v>8434</v>
      </c>
      <c r="D2184" t="s">
        <v>8435</v>
      </c>
    </row>
    <row r="2185" spans="1:4" ht="30">
      <c r="A2185" t="s">
        <v>8436</v>
      </c>
      <c r="B2185" s="1" t="s">
        <v>8437</v>
      </c>
      <c r="C2185" t="s">
        <v>8438</v>
      </c>
      <c r="D2185" t="s">
        <v>8439</v>
      </c>
    </row>
    <row r="2186" spans="1:4" ht="30">
      <c r="A2186" t="s">
        <v>8440</v>
      </c>
      <c r="B2186" s="1" t="s">
        <v>8441</v>
      </c>
      <c r="C2186" t="s">
        <v>8442</v>
      </c>
      <c r="D2186" t="s">
        <v>8443</v>
      </c>
    </row>
    <row r="2187" spans="1:4" ht="30">
      <c r="A2187" t="s">
        <v>8444</v>
      </c>
      <c r="B2187" s="1" t="s">
        <v>8445</v>
      </c>
      <c r="C2187">
        <v>7044373593</v>
      </c>
      <c r="D2187" t="s">
        <v>8446</v>
      </c>
    </row>
    <row r="2188" spans="1:4" ht="30">
      <c r="A2188" t="s">
        <v>8447</v>
      </c>
      <c r="B2188" s="1" t="s">
        <v>8448</v>
      </c>
      <c r="C2188" t="s">
        <v>8449</v>
      </c>
      <c r="D2188" t="s">
        <v>8450</v>
      </c>
    </row>
    <row r="2189" spans="1:4" ht="30">
      <c r="A2189" t="s">
        <v>8451</v>
      </c>
      <c r="B2189" s="1" t="s">
        <v>8452</v>
      </c>
      <c r="C2189">
        <v>4717477286</v>
      </c>
      <c r="D2189" t="s">
        <v>8453</v>
      </c>
    </row>
    <row r="2190" spans="1:4" ht="30">
      <c r="A2190" t="s">
        <v>8454</v>
      </c>
      <c r="B2190" s="1" t="s">
        <v>8455</v>
      </c>
      <c r="C2190" t="s">
        <v>8456</v>
      </c>
      <c r="D2190" t="s">
        <v>8457</v>
      </c>
    </row>
    <row r="2191" spans="1:4" ht="30">
      <c r="A2191" t="s">
        <v>8458</v>
      </c>
      <c r="B2191" s="1" t="s">
        <v>8459</v>
      </c>
      <c r="C2191" t="s">
        <v>8460</v>
      </c>
      <c r="D2191" t="s">
        <v>8461</v>
      </c>
    </row>
    <row r="2192" spans="1:4" ht="30">
      <c r="A2192" t="s">
        <v>8462</v>
      </c>
      <c r="B2192" s="1" t="s">
        <v>8463</v>
      </c>
      <c r="C2192" t="s">
        <v>8464</v>
      </c>
      <c r="D2192" t="s">
        <v>8465</v>
      </c>
    </row>
    <row r="2193" spans="1:4" ht="30">
      <c r="A2193" t="s">
        <v>8466</v>
      </c>
      <c r="B2193" s="1" t="s">
        <v>8467</v>
      </c>
      <c r="C2193" t="s">
        <v>8468</v>
      </c>
      <c r="D2193" t="s">
        <v>8469</v>
      </c>
    </row>
    <row r="2194" spans="1:4" ht="30">
      <c r="A2194" t="s">
        <v>8470</v>
      </c>
      <c r="B2194" s="1" t="s">
        <v>8471</v>
      </c>
      <c r="C2194" t="s">
        <v>8472</v>
      </c>
      <c r="D2194" t="s">
        <v>8473</v>
      </c>
    </row>
    <row r="2195" spans="1:4" ht="30">
      <c r="A2195" t="s">
        <v>8474</v>
      </c>
      <c r="B2195" s="1" t="s">
        <v>8475</v>
      </c>
      <c r="C2195">
        <v>358468329</v>
      </c>
      <c r="D2195" t="s">
        <v>8476</v>
      </c>
    </row>
    <row r="2196" spans="1:4" ht="30">
      <c r="A2196" t="s">
        <v>8477</v>
      </c>
      <c r="B2196" s="1" t="s">
        <v>8478</v>
      </c>
      <c r="C2196" t="s">
        <v>8479</v>
      </c>
      <c r="D2196" t="s">
        <v>8480</v>
      </c>
    </row>
    <row r="2197" spans="1:4" ht="30">
      <c r="A2197" t="s">
        <v>8481</v>
      </c>
      <c r="B2197" s="1" t="s">
        <v>8482</v>
      </c>
      <c r="C2197" t="s">
        <v>8483</v>
      </c>
      <c r="D2197" t="s">
        <v>8484</v>
      </c>
    </row>
    <row r="2198" spans="1:4" ht="30">
      <c r="A2198" t="s">
        <v>8485</v>
      </c>
      <c r="B2198" s="1" t="s">
        <v>8486</v>
      </c>
      <c r="C2198">
        <f>1-953-986-6085</f>
        <v>-8023</v>
      </c>
      <c r="D2198" t="s">
        <v>8487</v>
      </c>
    </row>
    <row r="2199" spans="1:4" ht="30">
      <c r="A2199" t="s">
        <v>8488</v>
      </c>
      <c r="B2199" s="1" t="s">
        <v>8489</v>
      </c>
      <c r="C2199" t="s">
        <v>8490</v>
      </c>
      <c r="D2199" t="s">
        <v>8491</v>
      </c>
    </row>
    <row r="2200" spans="1:4" ht="30">
      <c r="A2200" t="s">
        <v>2200</v>
      </c>
      <c r="B2200" s="1" t="s">
        <v>8492</v>
      </c>
      <c r="C2200" t="s">
        <v>8493</v>
      </c>
      <c r="D2200" t="s">
        <v>8494</v>
      </c>
    </row>
    <row r="2201" spans="1:4" ht="30">
      <c r="A2201" t="s">
        <v>8495</v>
      </c>
      <c r="B2201" s="1" t="s">
        <v>8496</v>
      </c>
      <c r="C2201" t="s">
        <v>8497</v>
      </c>
      <c r="D2201" t="s">
        <v>8498</v>
      </c>
    </row>
    <row r="2202" spans="1:4" ht="30">
      <c r="A2202" t="s">
        <v>8499</v>
      </c>
      <c r="B2202" s="1" t="s">
        <v>8500</v>
      </c>
      <c r="C2202" t="s">
        <v>8501</v>
      </c>
      <c r="D2202" t="s">
        <v>8502</v>
      </c>
    </row>
    <row r="2203" spans="1:4" ht="30">
      <c r="A2203" t="s">
        <v>8503</v>
      </c>
      <c r="B2203" s="1" t="s">
        <v>8504</v>
      </c>
      <c r="C2203" t="s">
        <v>8505</v>
      </c>
      <c r="D2203" t="s">
        <v>8506</v>
      </c>
    </row>
    <row r="2204" spans="1:4" ht="30">
      <c r="A2204" t="s">
        <v>8507</v>
      </c>
      <c r="B2204" s="1" t="s">
        <v>8508</v>
      </c>
      <c r="C2204">
        <v>4000201093</v>
      </c>
      <c r="D2204" t="s">
        <v>8509</v>
      </c>
    </row>
    <row r="2205" spans="1:4" ht="30">
      <c r="A2205" t="s">
        <v>8510</v>
      </c>
      <c r="B2205" s="1" t="s">
        <v>8511</v>
      </c>
      <c r="C2205" t="s">
        <v>8512</v>
      </c>
      <c r="D2205" t="s">
        <v>8513</v>
      </c>
    </row>
    <row r="2206" spans="1:4" ht="30">
      <c r="A2206" t="s">
        <v>8514</v>
      </c>
      <c r="B2206" s="1" t="s">
        <v>8515</v>
      </c>
      <c r="C2206" t="s">
        <v>8516</v>
      </c>
      <c r="D2206" t="s">
        <v>8517</v>
      </c>
    </row>
    <row r="2207" spans="1:4" ht="30">
      <c r="A2207" t="s">
        <v>8518</v>
      </c>
      <c r="B2207" s="1" t="s">
        <v>8519</v>
      </c>
      <c r="C2207" t="s">
        <v>8520</v>
      </c>
      <c r="D2207" t="s">
        <v>8521</v>
      </c>
    </row>
    <row r="2208" spans="1:4" ht="30">
      <c r="A2208" t="s">
        <v>8522</v>
      </c>
      <c r="B2208" s="1" t="s">
        <v>8523</v>
      </c>
      <c r="C2208" t="s">
        <v>8524</v>
      </c>
      <c r="D2208" t="s">
        <v>8525</v>
      </c>
    </row>
    <row r="2209" spans="1:4" ht="30">
      <c r="A2209" t="s">
        <v>8526</v>
      </c>
      <c r="B2209" s="1" t="s">
        <v>8527</v>
      </c>
      <c r="C2209" t="s">
        <v>8528</v>
      </c>
      <c r="D2209" t="s">
        <v>8529</v>
      </c>
    </row>
    <row r="2210" spans="1:4" ht="30">
      <c r="A2210" t="s">
        <v>8530</v>
      </c>
      <c r="B2210" s="1" t="s">
        <v>8531</v>
      </c>
      <c r="C2210" t="s">
        <v>8532</v>
      </c>
      <c r="D2210" t="s">
        <v>8533</v>
      </c>
    </row>
    <row r="2211" spans="1:4" ht="30">
      <c r="A2211" t="s">
        <v>8534</v>
      </c>
      <c r="B2211" s="1" t="s">
        <v>8535</v>
      </c>
      <c r="C2211" t="s">
        <v>8536</v>
      </c>
      <c r="D2211" t="s">
        <v>8537</v>
      </c>
    </row>
    <row r="2212" spans="1:4" ht="30">
      <c r="A2212" t="s">
        <v>8538</v>
      </c>
      <c r="B2212" s="1" t="s">
        <v>8539</v>
      </c>
      <c r="C2212" t="s">
        <v>8540</v>
      </c>
      <c r="D2212" t="s">
        <v>8541</v>
      </c>
    </row>
    <row r="2213" spans="1:4" ht="30">
      <c r="A2213" t="s">
        <v>8542</v>
      </c>
      <c r="B2213" s="1" t="s">
        <v>8543</v>
      </c>
      <c r="C2213" t="s">
        <v>8544</v>
      </c>
      <c r="D2213" t="s">
        <v>8545</v>
      </c>
    </row>
    <row r="2214" spans="1:4" ht="30">
      <c r="A2214" t="s">
        <v>8546</v>
      </c>
      <c r="B2214" s="1" t="s">
        <v>8547</v>
      </c>
      <c r="C2214" t="s">
        <v>8548</v>
      </c>
      <c r="D2214" t="s">
        <v>8549</v>
      </c>
    </row>
    <row r="2215" spans="1:4" ht="30">
      <c r="A2215" t="s">
        <v>8550</v>
      </c>
      <c r="B2215" s="1" t="s">
        <v>8551</v>
      </c>
      <c r="C2215" t="s">
        <v>8552</v>
      </c>
      <c r="D2215" t="s">
        <v>8553</v>
      </c>
    </row>
    <row r="2216" spans="1:4" ht="30">
      <c r="A2216" t="s">
        <v>8554</v>
      </c>
      <c r="B2216" s="1" t="s">
        <v>8555</v>
      </c>
      <c r="C2216" t="s">
        <v>8556</v>
      </c>
      <c r="D2216" t="s">
        <v>8557</v>
      </c>
    </row>
    <row r="2217" spans="1:4" ht="30">
      <c r="A2217" t="s">
        <v>8558</v>
      </c>
      <c r="B2217" s="1" t="s">
        <v>8559</v>
      </c>
      <c r="C2217">
        <f>1-152-100-1573</f>
        <v>-1824</v>
      </c>
      <c r="D2217" t="s">
        <v>8560</v>
      </c>
    </row>
    <row r="2218" spans="1:4" ht="30">
      <c r="A2218" t="s">
        <v>8561</v>
      </c>
      <c r="B2218" s="1" t="s">
        <v>8562</v>
      </c>
      <c r="C2218" t="s">
        <v>8563</v>
      </c>
      <c r="D2218" t="s">
        <v>8564</v>
      </c>
    </row>
    <row r="2219" spans="1:4" ht="30">
      <c r="A2219" t="s">
        <v>8565</v>
      </c>
      <c r="B2219" s="1" t="s">
        <v>8566</v>
      </c>
      <c r="C2219" t="s">
        <v>8567</v>
      </c>
      <c r="D2219" t="s">
        <v>8568</v>
      </c>
    </row>
    <row r="2220" spans="1:4" ht="30">
      <c r="A2220" t="s">
        <v>8569</v>
      </c>
      <c r="B2220" s="1" t="s">
        <v>8570</v>
      </c>
      <c r="C2220" t="s">
        <v>8571</v>
      </c>
      <c r="D2220" t="s">
        <v>8572</v>
      </c>
    </row>
    <row r="2221" spans="1:4" ht="30">
      <c r="A2221" t="s">
        <v>8573</v>
      </c>
      <c r="B2221" s="1" t="s">
        <v>8574</v>
      </c>
      <c r="C2221" t="s">
        <v>8575</v>
      </c>
      <c r="D2221" t="s">
        <v>8576</v>
      </c>
    </row>
    <row r="2222" spans="1:4" ht="30">
      <c r="A2222" t="s">
        <v>8577</v>
      </c>
      <c r="B2222" s="1" t="s">
        <v>8578</v>
      </c>
      <c r="C2222" t="s">
        <v>8579</v>
      </c>
      <c r="D2222" t="s">
        <v>8580</v>
      </c>
    </row>
    <row r="2223" spans="1:4" ht="30">
      <c r="A2223" t="s">
        <v>8581</v>
      </c>
      <c r="B2223" s="1" t="s">
        <v>8582</v>
      </c>
      <c r="C2223" t="s">
        <v>8583</v>
      </c>
      <c r="D2223" t="s">
        <v>8584</v>
      </c>
    </row>
    <row r="2224" spans="1:4" ht="30">
      <c r="A2224" t="s">
        <v>8585</v>
      </c>
      <c r="B2224" s="1" t="s">
        <v>8586</v>
      </c>
      <c r="C2224" t="s">
        <v>8587</v>
      </c>
      <c r="D2224" t="s">
        <v>8588</v>
      </c>
    </row>
    <row r="2225" spans="1:4" ht="30">
      <c r="A2225" t="s">
        <v>8589</v>
      </c>
      <c r="B2225" s="1" t="s">
        <v>8590</v>
      </c>
      <c r="C2225" t="s">
        <v>8591</v>
      </c>
      <c r="D2225" t="s">
        <v>8592</v>
      </c>
    </row>
    <row r="2226" spans="1:4" ht="30">
      <c r="A2226" t="s">
        <v>8593</v>
      </c>
      <c r="B2226" s="1" t="s">
        <v>8594</v>
      </c>
      <c r="C2226" t="s">
        <v>8595</v>
      </c>
      <c r="D2226" t="s">
        <v>8596</v>
      </c>
    </row>
    <row r="2227" spans="1:4" ht="30">
      <c r="A2227" t="s">
        <v>8597</v>
      </c>
      <c r="B2227" s="1" t="s">
        <v>8598</v>
      </c>
      <c r="C2227">
        <v>7671410538</v>
      </c>
      <c r="D2227" t="s">
        <v>8599</v>
      </c>
    </row>
    <row r="2228" spans="1:4" ht="30">
      <c r="A2228" t="s">
        <v>8600</v>
      </c>
      <c r="B2228" s="1" t="s">
        <v>8601</v>
      </c>
      <c r="C2228" t="s">
        <v>8602</v>
      </c>
      <c r="D2228" t="s">
        <v>8603</v>
      </c>
    </row>
    <row r="2229" spans="1:4" ht="30">
      <c r="A2229" t="s">
        <v>8604</v>
      </c>
      <c r="B2229" s="1" t="s">
        <v>8605</v>
      </c>
      <c r="C2229" t="s">
        <v>8606</v>
      </c>
      <c r="D2229" t="s">
        <v>8607</v>
      </c>
    </row>
    <row r="2230" spans="1:4" ht="30">
      <c r="A2230" t="s">
        <v>8608</v>
      </c>
      <c r="B2230" s="1" t="s">
        <v>8609</v>
      </c>
      <c r="C2230" t="s">
        <v>8610</v>
      </c>
      <c r="D2230" t="s">
        <v>8611</v>
      </c>
    </row>
    <row r="2231" spans="1:4" ht="30">
      <c r="A2231" t="s">
        <v>8612</v>
      </c>
      <c r="B2231" s="1" t="s">
        <v>8613</v>
      </c>
      <c r="C2231" t="s">
        <v>8614</v>
      </c>
      <c r="D2231" t="s">
        <v>8615</v>
      </c>
    </row>
    <row r="2232" spans="1:4" ht="30">
      <c r="A2232" t="s">
        <v>8616</v>
      </c>
      <c r="B2232" s="1" t="s">
        <v>8617</v>
      </c>
      <c r="C2232" t="s">
        <v>8618</v>
      </c>
      <c r="D2232" t="s">
        <v>8619</v>
      </c>
    </row>
    <row r="2233" spans="1:4" ht="30">
      <c r="A2233" t="s">
        <v>8620</v>
      </c>
      <c r="B2233" s="1" t="s">
        <v>8621</v>
      </c>
      <c r="C2233" t="s">
        <v>8622</v>
      </c>
      <c r="D2233" t="s">
        <v>8623</v>
      </c>
    </row>
    <row r="2234" spans="1:4" ht="30">
      <c r="A2234" t="s">
        <v>2330</v>
      </c>
      <c r="B2234" s="1" t="s">
        <v>8624</v>
      </c>
      <c r="C2234">
        <f>1-261-800-6549</f>
        <v>-7609</v>
      </c>
      <c r="D2234" t="s">
        <v>8625</v>
      </c>
    </row>
    <row r="2235" spans="1:4" ht="30">
      <c r="A2235" t="s">
        <v>8626</v>
      </c>
      <c r="B2235" s="1" t="s">
        <v>8627</v>
      </c>
      <c r="C2235" t="s">
        <v>8628</v>
      </c>
      <c r="D2235" t="s">
        <v>8629</v>
      </c>
    </row>
    <row r="2236" spans="1:4" ht="30">
      <c r="A2236" t="s">
        <v>8630</v>
      </c>
      <c r="B2236" s="1" t="s">
        <v>8631</v>
      </c>
      <c r="C2236" t="s">
        <v>8632</v>
      </c>
      <c r="D2236" t="s">
        <v>8633</v>
      </c>
    </row>
    <row r="2237" spans="1:4" ht="30">
      <c r="A2237" t="s">
        <v>8634</v>
      </c>
      <c r="B2237" s="1" t="s">
        <v>8635</v>
      </c>
      <c r="C2237" t="s">
        <v>8636</v>
      </c>
      <c r="D2237" t="s">
        <v>8637</v>
      </c>
    </row>
    <row r="2238" spans="1:4" ht="30">
      <c r="A2238" t="s">
        <v>8638</v>
      </c>
      <c r="B2238" s="1" t="s">
        <v>8639</v>
      </c>
      <c r="C2238" t="s">
        <v>8640</v>
      </c>
      <c r="D2238" t="s">
        <v>8641</v>
      </c>
    </row>
    <row r="2239" spans="1:4" ht="30">
      <c r="A2239" t="s">
        <v>8642</v>
      </c>
      <c r="B2239" s="1" t="s">
        <v>8643</v>
      </c>
      <c r="C2239" t="s">
        <v>8644</v>
      </c>
      <c r="D2239" t="s">
        <v>8645</v>
      </c>
    </row>
    <row r="2240" spans="1:4" ht="30">
      <c r="A2240" t="s">
        <v>4429</v>
      </c>
      <c r="B2240" s="1" t="s">
        <v>8646</v>
      </c>
      <c r="C2240" t="s">
        <v>8647</v>
      </c>
      <c r="D2240" t="s">
        <v>8648</v>
      </c>
    </row>
    <row r="2241" spans="1:4" ht="30">
      <c r="A2241" t="s">
        <v>8649</v>
      </c>
      <c r="B2241" s="1" t="s">
        <v>8650</v>
      </c>
      <c r="C2241" t="s">
        <v>8651</v>
      </c>
      <c r="D2241" t="s">
        <v>8652</v>
      </c>
    </row>
    <row r="2242" spans="1:4" ht="30">
      <c r="A2242" t="s">
        <v>8653</v>
      </c>
      <c r="B2242" s="1" t="s">
        <v>8654</v>
      </c>
      <c r="C2242" t="s">
        <v>8655</v>
      </c>
      <c r="D2242" t="s">
        <v>8656</v>
      </c>
    </row>
    <row r="2243" spans="1:4" ht="30">
      <c r="A2243" t="s">
        <v>8657</v>
      </c>
      <c r="B2243" s="1" t="s">
        <v>8658</v>
      </c>
      <c r="C2243" t="s">
        <v>8659</v>
      </c>
      <c r="D2243" t="s">
        <v>8660</v>
      </c>
    </row>
    <row r="2244" spans="1:4" ht="30">
      <c r="A2244" t="s">
        <v>8661</v>
      </c>
      <c r="B2244" s="1" t="s">
        <v>8662</v>
      </c>
      <c r="C2244">
        <v>156352937</v>
      </c>
      <c r="D2244" t="s">
        <v>8663</v>
      </c>
    </row>
    <row r="2245" spans="1:4" ht="30">
      <c r="A2245" t="s">
        <v>8664</v>
      </c>
      <c r="B2245" s="1" t="s">
        <v>8665</v>
      </c>
      <c r="C2245" t="s">
        <v>8666</v>
      </c>
      <c r="D2245" t="s">
        <v>8667</v>
      </c>
    </row>
    <row r="2246" spans="1:4" ht="30">
      <c r="A2246" t="s">
        <v>8668</v>
      </c>
      <c r="B2246" s="1" t="s">
        <v>8669</v>
      </c>
      <c r="C2246" t="s">
        <v>8670</v>
      </c>
      <c r="D2246" t="s">
        <v>8671</v>
      </c>
    </row>
    <row r="2247" spans="1:4" ht="30">
      <c r="A2247" t="s">
        <v>8672</v>
      </c>
      <c r="B2247" s="1" t="s">
        <v>8673</v>
      </c>
      <c r="C2247" t="s">
        <v>8674</v>
      </c>
      <c r="D2247" t="s">
        <v>8675</v>
      </c>
    </row>
    <row r="2248" spans="1:4" ht="30">
      <c r="A2248" t="s">
        <v>8676</v>
      </c>
      <c r="B2248" s="1" t="s">
        <v>8677</v>
      </c>
      <c r="C2248" t="s">
        <v>8678</v>
      </c>
      <c r="D2248" t="s">
        <v>8679</v>
      </c>
    </row>
    <row r="2249" spans="1:4" ht="30">
      <c r="A2249" t="s">
        <v>8680</v>
      </c>
      <c r="B2249" s="1" t="s">
        <v>8681</v>
      </c>
      <c r="C2249" t="s">
        <v>8682</v>
      </c>
      <c r="D2249" t="s">
        <v>8683</v>
      </c>
    </row>
    <row r="2250" spans="1:4" ht="30">
      <c r="A2250" t="s">
        <v>8684</v>
      </c>
      <c r="B2250" s="1" t="s">
        <v>8685</v>
      </c>
      <c r="C2250" t="s">
        <v>8686</v>
      </c>
      <c r="D2250" t="s">
        <v>8687</v>
      </c>
    </row>
    <row r="2251" spans="1:4" ht="30">
      <c r="A2251" t="s">
        <v>8688</v>
      </c>
      <c r="B2251" s="1" t="s">
        <v>8689</v>
      </c>
      <c r="C2251" t="s">
        <v>8690</v>
      </c>
      <c r="D2251" t="s">
        <v>8691</v>
      </c>
    </row>
    <row r="2252" spans="1:4" ht="30">
      <c r="A2252" t="s">
        <v>8692</v>
      </c>
      <c r="B2252" s="1" t="s">
        <v>8693</v>
      </c>
      <c r="C2252" t="s">
        <v>8694</v>
      </c>
      <c r="D2252" t="s">
        <v>8695</v>
      </c>
    </row>
    <row r="2253" spans="1:4" ht="30">
      <c r="A2253" t="s">
        <v>8696</v>
      </c>
      <c r="B2253" s="1" t="s">
        <v>8697</v>
      </c>
      <c r="C2253">
        <v>4637908811</v>
      </c>
      <c r="D2253" t="s">
        <v>8698</v>
      </c>
    </row>
    <row r="2254" spans="1:4" ht="30">
      <c r="A2254" t="s">
        <v>8699</v>
      </c>
      <c r="B2254" s="1" t="s">
        <v>8700</v>
      </c>
      <c r="C2254" t="s">
        <v>8701</v>
      </c>
      <c r="D2254" t="s">
        <v>8702</v>
      </c>
    </row>
    <row r="2255" spans="1:4" ht="30">
      <c r="A2255" t="s">
        <v>8703</v>
      </c>
      <c r="B2255" s="1" t="s">
        <v>8704</v>
      </c>
      <c r="C2255" t="s">
        <v>8705</v>
      </c>
      <c r="D2255" t="s">
        <v>8706</v>
      </c>
    </row>
    <row r="2256" spans="1:4" ht="30">
      <c r="A2256" t="s">
        <v>8707</v>
      </c>
      <c r="B2256" s="1" t="s">
        <v>8708</v>
      </c>
      <c r="C2256" t="s">
        <v>8709</v>
      </c>
      <c r="D2256" t="s">
        <v>8710</v>
      </c>
    </row>
    <row r="2257" spans="1:4" ht="30">
      <c r="A2257" t="s">
        <v>3907</v>
      </c>
      <c r="B2257" s="1" t="s">
        <v>8711</v>
      </c>
      <c r="C2257" t="s">
        <v>8712</v>
      </c>
      <c r="D2257" t="s">
        <v>8713</v>
      </c>
    </row>
    <row r="2258" spans="1:4" ht="30">
      <c r="A2258" t="s">
        <v>8714</v>
      </c>
      <c r="B2258" s="1" t="s">
        <v>8715</v>
      </c>
      <c r="C2258" t="s">
        <v>8716</v>
      </c>
      <c r="D2258" t="s">
        <v>8717</v>
      </c>
    </row>
    <row r="2259" spans="1:4" ht="30">
      <c r="A2259" t="s">
        <v>8718</v>
      </c>
      <c r="B2259" s="1" t="s">
        <v>8719</v>
      </c>
      <c r="C2259" t="s">
        <v>8720</v>
      </c>
      <c r="D2259" t="s">
        <v>8721</v>
      </c>
    </row>
    <row r="2260" spans="1:4" ht="30">
      <c r="A2260" t="s">
        <v>8722</v>
      </c>
      <c r="B2260" s="1" t="s">
        <v>8723</v>
      </c>
      <c r="C2260" t="s">
        <v>8724</v>
      </c>
      <c r="D2260" t="s">
        <v>8725</v>
      </c>
    </row>
    <row r="2261" spans="1:4" ht="30">
      <c r="A2261" t="s">
        <v>8726</v>
      </c>
      <c r="B2261" s="1" t="s">
        <v>8727</v>
      </c>
      <c r="C2261" t="s">
        <v>8728</v>
      </c>
      <c r="D2261" t="s">
        <v>8729</v>
      </c>
    </row>
    <row r="2262" spans="1:4" ht="30">
      <c r="A2262" t="s">
        <v>8730</v>
      </c>
      <c r="B2262" s="1" t="s">
        <v>8731</v>
      </c>
      <c r="C2262" t="s">
        <v>8732</v>
      </c>
      <c r="D2262" t="s">
        <v>8733</v>
      </c>
    </row>
    <row r="2263" spans="1:4" ht="30">
      <c r="A2263" t="s">
        <v>8734</v>
      </c>
      <c r="B2263" s="1" t="s">
        <v>8735</v>
      </c>
      <c r="C2263">
        <v>5552131817</v>
      </c>
      <c r="D2263" t="s">
        <v>8736</v>
      </c>
    </row>
    <row r="2264" spans="1:4" ht="30">
      <c r="A2264" t="s">
        <v>8737</v>
      </c>
      <c r="B2264" s="1" t="s">
        <v>8738</v>
      </c>
      <c r="C2264" t="s">
        <v>8739</v>
      </c>
      <c r="D2264" t="s">
        <v>8740</v>
      </c>
    </row>
    <row r="2265" spans="1:4" ht="30">
      <c r="A2265" t="s">
        <v>8741</v>
      </c>
      <c r="B2265" s="1" t="s">
        <v>8742</v>
      </c>
      <c r="C2265" t="s">
        <v>8743</v>
      </c>
      <c r="D2265" t="s">
        <v>8744</v>
      </c>
    </row>
    <row r="2266" spans="1:4" ht="30">
      <c r="A2266" t="s">
        <v>7439</v>
      </c>
      <c r="B2266" s="1" t="s">
        <v>8745</v>
      </c>
      <c r="C2266" t="s">
        <v>8746</v>
      </c>
      <c r="D2266" t="s">
        <v>8747</v>
      </c>
    </row>
    <row r="2267" spans="1:4" ht="30">
      <c r="A2267" t="s">
        <v>8748</v>
      </c>
      <c r="B2267" s="1" t="s">
        <v>8749</v>
      </c>
      <c r="C2267" t="s">
        <v>8750</v>
      </c>
      <c r="D2267" t="s">
        <v>8751</v>
      </c>
    </row>
    <row r="2268" spans="1:4" ht="30">
      <c r="A2268" t="s">
        <v>8752</v>
      </c>
      <c r="B2268" s="1" t="s">
        <v>8753</v>
      </c>
      <c r="C2268" t="s">
        <v>8754</v>
      </c>
      <c r="D2268" t="s">
        <v>8755</v>
      </c>
    </row>
    <row r="2269" spans="1:4" ht="30">
      <c r="A2269" t="s">
        <v>8756</v>
      </c>
      <c r="B2269" s="1" t="s">
        <v>8757</v>
      </c>
      <c r="C2269" t="s">
        <v>8758</v>
      </c>
      <c r="D2269" t="s">
        <v>8759</v>
      </c>
    </row>
    <row r="2270" spans="1:4" ht="30">
      <c r="A2270" t="s">
        <v>8760</v>
      </c>
      <c r="B2270" s="1" t="s">
        <v>8761</v>
      </c>
      <c r="C2270" t="s">
        <v>8762</v>
      </c>
      <c r="D2270" t="s">
        <v>8763</v>
      </c>
    </row>
    <row r="2271" spans="1:4" ht="30">
      <c r="A2271" t="s">
        <v>8764</v>
      </c>
      <c r="B2271" s="1" t="s">
        <v>8765</v>
      </c>
      <c r="C2271" t="s">
        <v>8766</v>
      </c>
      <c r="D2271" t="s">
        <v>8767</v>
      </c>
    </row>
    <row r="2272" spans="1:4" ht="30">
      <c r="A2272" t="s">
        <v>8768</v>
      </c>
      <c r="B2272" s="1" t="s">
        <v>8769</v>
      </c>
      <c r="C2272" t="s">
        <v>8770</v>
      </c>
      <c r="D2272" t="s">
        <v>8771</v>
      </c>
    </row>
    <row r="2273" spans="1:4" ht="30">
      <c r="A2273" t="s">
        <v>8772</v>
      </c>
      <c r="B2273" s="1" t="s">
        <v>8773</v>
      </c>
      <c r="C2273" t="s">
        <v>8774</v>
      </c>
      <c r="D2273" t="s">
        <v>8775</v>
      </c>
    </row>
    <row r="2274" spans="1:4" ht="30">
      <c r="A2274" t="s">
        <v>8776</v>
      </c>
      <c r="B2274" s="1" t="s">
        <v>8777</v>
      </c>
      <c r="C2274" t="s">
        <v>8778</v>
      </c>
      <c r="D2274" t="s">
        <v>8779</v>
      </c>
    </row>
    <row r="2275" spans="1:4" ht="30">
      <c r="A2275" t="s">
        <v>8780</v>
      </c>
      <c r="B2275" s="1" t="s">
        <v>8781</v>
      </c>
      <c r="C2275" t="s">
        <v>8782</v>
      </c>
      <c r="D2275" t="s">
        <v>8783</v>
      </c>
    </row>
    <row r="2276" spans="1:4" ht="30">
      <c r="A2276" t="s">
        <v>567</v>
      </c>
      <c r="B2276" s="1" t="s">
        <v>8784</v>
      </c>
      <c r="C2276">
        <v>652731307</v>
      </c>
      <c r="D2276" t="s">
        <v>8785</v>
      </c>
    </row>
    <row r="2277" spans="1:4" ht="30">
      <c r="A2277" t="s">
        <v>8786</v>
      </c>
      <c r="B2277" s="1" t="s">
        <v>8787</v>
      </c>
      <c r="C2277" t="s">
        <v>8788</v>
      </c>
      <c r="D2277" t="s">
        <v>8789</v>
      </c>
    </row>
    <row r="2278" spans="1:4" ht="30">
      <c r="A2278" t="s">
        <v>8790</v>
      </c>
      <c r="B2278" s="1" t="s">
        <v>8791</v>
      </c>
      <c r="C2278" t="s">
        <v>8792</v>
      </c>
      <c r="D2278" t="s">
        <v>8793</v>
      </c>
    </row>
    <row r="2279" spans="1:4" ht="30">
      <c r="A2279" t="s">
        <v>8794</v>
      </c>
      <c r="B2279" s="1" t="s">
        <v>8795</v>
      </c>
      <c r="C2279" t="s">
        <v>8796</v>
      </c>
      <c r="D2279" t="s">
        <v>8797</v>
      </c>
    </row>
    <row r="2280" spans="1:4" ht="30">
      <c r="A2280" t="s">
        <v>8798</v>
      </c>
      <c r="B2280" s="1" t="s">
        <v>8799</v>
      </c>
      <c r="C2280" t="s">
        <v>8800</v>
      </c>
      <c r="D2280" t="s">
        <v>8801</v>
      </c>
    </row>
    <row r="2281" spans="1:4" ht="30">
      <c r="A2281" t="s">
        <v>8802</v>
      </c>
      <c r="B2281" s="1" t="s">
        <v>8803</v>
      </c>
      <c r="C2281" t="s">
        <v>8804</v>
      </c>
      <c r="D2281" t="s">
        <v>8805</v>
      </c>
    </row>
    <row r="2282" spans="1:4" ht="30">
      <c r="A2282" t="s">
        <v>8806</v>
      </c>
      <c r="B2282" s="1" t="s">
        <v>8807</v>
      </c>
      <c r="C2282" t="s">
        <v>8808</v>
      </c>
      <c r="D2282" t="s">
        <v>8809</v>
      </c>
    </row>
    <row r="2283" spans="1:4" ht="30">
      <c r="A2283" t="s">
        <v>8810</v>
      </c>
      <c r="B2283" s="1" t="s">
        <v>8811</v>
      </c>
      <c r="C2283" t="s">
        <v>8812</v>
      </c>
      <c r="D2283" t="s">
        <v>8813</v>
      </c>
    </row>
    <row r="2284" spans="1:4" ht="30">
      <c r="A2284" t="s">
        <v>8814</v>
      </c>
      <c r="B2284" s="1" t="s">
        <v>8815</v>
      </c>
      <c r="C2284" t="s">
        <v>8816</v>
      </c>
      <c r="D2284" t="s">
        <v>8817</v>
      </c>
    </row>
    <row r="2285" spans="1:4" ht="30">
      <c r="A2285" t="s">
        <v>8818</v>
      </c>
      <c r="B2285" s="1" t="s">
        <v>8819</v>
      </c>
      <c r="C2285">
        <v>7974061371</v>
      </c>
      <c r="D2285" t="s">
        <v>8820</v>
      </c>
    </row>
    <row r="2286" spans="1:4" ht="30">
      <c r="A2286" t="s">
        <v>8821</v>
      </c>
      <c r="B2286" s="1" t="s">
        <v>8822</v>
      </c>
      <c r="C2286" t="s">
        <v>8823</v>
      </c>
      <c r="D2286" t="s">
        <v>8824</v>
      </c>
    </row>
    <row r="2287" spans="1:4" ht="30">
      <c r="A2287" t="s">
        <v>8825</v>
      </c>
      <c r="B2287" s="1" t="s">
        <v>8826</v>
      </c>
      <c r="C2287" t="s">
        <v>8827</v>
      </c>
      <c r="D2287" t="s">
        <v>8828</v>
      </c>
    </row>
    <row r="2288" spans="1:4" ht="30">
      <c r="A2288" t="s">
        <v>8829</v>
      </c>
      <c r="B2288" s="1" t="s">
        <v>8830</v>
      </c>
      <c r="C2288" t="s">
        <v>8831</v>
      </c>
      <c r="D2288" t="s">
        <v>8832</v>
      </c>
    </row>
    <row r="2289" spans="1:4" ht="30">
      <c r="A2289" t="s">
        <v>8833</v>
      </c>
      <c r="B2289" s="1" t="s">
        <v>8834</v>
      </c>
      <c r="C2289" t="s">
        <v>8835</v>
      </c>
      <c r="D2289" t="s">
        <v>8836</v>
      </c>
    </row>
    <row r="2290" spans="1:4" ht="30">
      <c r="A2290" t="s">
        <v>8837</v>
      </c>
      <c r="B2290" s="1" t="s">
        <v>8838</v>
      </c>
      <c r="C2290" t="s">
        <v>8839</v>
      </c>
      <c r="D2290" t="s">
        <v>8840</v>
      </c>
    </row>
    <row r="2291" spans="1:4" ht="30">
      <c r="A2291" t="s">
        <v>8841</v>
      </c>
      <c r="B2291" s="1" t="s">
        <v>8842</v>
      </c>
      <c r="C2291">
        <v>9775986613</v>
      </c>
      <c r="D2291" t="s">
        <v>8843</v>
      </c>
    </row>
    <row r="2292" spans="1:4" ht="30">
      <c r="A2292" t="s">
        <v>8844</v>
      </c>
      <c r="B2292" s="1" t="s">
        <v>8845</v>
      </c>
      <c r="C2292" t="s">
        <v>8846</v>
      </c>
      <c r="D2292" t="s">
        <v>8847</v>
      </c>
    </row>
    <row r="2293" spans="1:4" ht="30">
      <c r="A2293" t="s">
        <v>8848</v>
      </c>
      <c r="B2293" s="1" t="s">
        <v>8849</v>
      </c>
      <c r="C2293">
        <v>7136965019</v>
      </c>
      <c r="D2293" t="s">
        <v>8850</v>
      </c>
    </row>
    <row r="2294" spans="1:4" ht="30">
      <c r="A2294" t="s">
        <v>8851</v>
      </c>
      <c r="B2294" s="1" t="s">
        <v>8852</v>
      </c>
      <c r="C2294" t="s">
        <v>8853</v>
      </c>
      <c r="D2294" t="s">
        <v>8854</v>
      </c>
    </row>
    <row r="2295" spans="1:4" ht="30">
      <c r="A2295" t="s">
        <v>6266</v>
      </c>
      <c r="B2295" s="1" t="s">
        <v>8855</v>
      </c>
      <c r="C2295">
        <v>2956430405</v>
      </c>
      <c r="D2295" t="s">
        <v>8856</v>
      </c>
    </row>
    <row r="2296" spans="1:4" ht="30">
      <c r="A2296" t="s">
        <v>8857</v>
      </c>
      <c r="B2296" s="1" t="s">
        <v>8858</v>
      </c>
      <c r="C2296" t="s">
        <v>8859</v>
      </c>
      <c r="D2296" t="s">
        <v>8860</v>
      </c>
    </row>
    <row r="2297" spans="1:4" ht="30">
      <c r="A2297" t="s">
        <v>8861</v>
      </c>
      <c r="B2297" s="1" t="s">
        <v>8862</v>
      </c>
      <c r="C2297" t="s">
        <v>8863</v>
      </c>
      <c r="D2297" t="s">
        <v>8864</v>
      </c>
    </row>
    <row r="2298" spans="1:4" ht="30">
      <c r="A2298" t="s">
        <v>1228</v>
      </c>
      <c r="B2298" s="1" t="s">
        <v>8865</v>
      </c>
      <c r="C2298" t="s">
        <v>8866</v>
      </c>
      <c r="D2298" t="s">
        <v>8867</v>
      </c>
    </row>
    <row r="2299" spans="1:4" ht="30">
      <c r="A2299" t="s">
        <v>8868</v>
      </c>
      <c r="B2299" s="1" t="s">
        <v>8869</v>
      </c>
      <c r="C2299" t="s">
        <v>8870</v>
      </c>
      <c r="D2299" t="s">
        <v>8871</v>
      </c>
    </row>
    <row r="2300" spans="1:4" ht="30">
      <c r="A2300" t="s">
        <v>8872</v>
      </c>
      <c r="B2300" s="1" t="s">
        <v>8873</v>
      </c>
      <c r="C2300">
        <f>1-263-167-5666</f>
        <v>-6095</v>
      </c>
      <c r="D2300" t="s">
        <v>8874</v>
      </c>
    </row>
    <row r="2301" spans="1:4" ht="30">
      <c r="A2301" t="s">
        <v>8875</v>
      </c>
      <c r="B2301" s="1" t="s">
        <v>8876</v>
      </c>
      <c r="C2301" t="s">
        <v>8877</v>
      </c>
      <c r="D2301" t="s">
        <v>8878</v>
      </c>
    </row>
    <row r="2302" spans="1:4" ht="30">
      <c r="A2302" t="s">
        <v>8879</v>
      </c>
      <c r="B2302" s="1" t="s">
        <v>8880</v>
      </c>
      <c r="C2302" t="s">
        <v>8881</v>
      </c>
      <c r="D2302" t="s">
        <v>8882</v>
      </c>
    </row>
    <row r="2303" spans="1:4" ht="30">
      <c r="A2303" t="s">
        <v>8883</v>
      </c>
      <c r="B2303" s="1" t="s">
        <v>8884</v>
      </c>
      <c r="C2303" t="s">
        <v>8885</v>
      </c>
      <c r="D2303" t="s">
        <v>8886</v>
      </c>
    </row>
    <row r="2304" spans="1:4" ht="30">
      <c r="A2304" t="s">
        <v>8887</v>
      </c>
      <c r="B2304" s="1" t="s">
        <v>8888</v>
      </c>
      <c r="C2304" t="s">
        <v>8889</v>
      </c>
      <c r="D2304" t="s">
        <v>8890</v>
      </c>
    </row>
    <row r="2305" spans="1:4" ht="30">
      <c r="A2305" t="s">
        <v>8891</v>
      </c>
      <c r="B2305" s="1" t="s">
        <v>8892</v>
      </c>
      <c r="C2305" t="s">
        <v>8893</v>
      </c>
      <c r="D2305" t="s">
        <v>8894</v>
      </c>
    </row>
    <row r="2306" spans="1:4" ht="30">
      <c r="A2306" t="s">
        <v>8895</v>
      </c>
      <c r="B2306" s="1" t="s">
        <v>8896</v>
      </c>
      <c r="C2306" t="s">
        <v>8897</v>
      </c>
      <c r="D2306" t="s">
        <v>8898</v>
      </c>
    </row>
    <row r="2307" spans="1:4" ht="30">
      <c r="A2307" t="s">
        <v>8899</v>
      </c>
      <c r="B2307" s="1" t="s">
        <v>8900</v>
      </c>
      <c r="C2307" t="s">
        <v>8901</v>
      </c>
      <c r="D2307" t="s">
        <v>8902</v>
      </c>
    </row>
    <row r="2308" spans="1:4" ht="30">
      <c r="A2308" t="s">
        <v>8903</v>
      </c>
      <c r="B2308" s="1" t="s">
        <v>8904</v>
      </c>
      <c r="C2308" t="s">
        <v>8905</v>
      </c>
      <c r="D2308" t="s">
        <v>8906</v>
      </c>
    </row>
    <row r="2309" spans="1:4" ht="30">
      <c r="A2309" t="s">
        <v>8907</v>
      </c>
      <c r="B2309" s="1" t="s">
        <v>8908</v>
      </c>
      <c r="C2309" t="s">
        <v>8909</v>
      </c>
      <c r="D2309" t="s">
        <v>8910</v>
      </c>
    </row>
    <row r="2310" spans="1:4" ht="30">
      <c r="A2310" t="s">
        <v>8911</v>
      </c>
      <c r="B2310" s="1" t="s">
        <v>8912</v>
      </c>
      <c r="C2310" t="s">
        <v>8913</v>
      </c>
      <c r="D2310" t="s">
        <v>8914</v>
      </c>
    </row>
    <row r="2311" spans="1:4" ht="30">
      <c r="A2311" t="s">
        <v>8915</v>
      </c>
      <c r="B2311" s="1" t="s">
        <v>8916</v>
      </c>
      <c r="C2311">
        <f>1-748-848-4421</f>
        <v>-6016</v>
      </c>
      <c r="D2311" t="s">
        <v>8917</v>
      </c>
    </row>
    <row r="2312" spans="1:4" ht="30">
      <c r="A2312" t="s">
        <v>8918</v>
      </c>
      <c r="B2312" s="1" t="s">
        <v>8919</v>
      </c>
      <c r="C2312" t="s">
        <v>8920</v>
      </c>
      <c r="D2312" t="s">
        <v>8921</v>
      </c>
    </row>
    <row r="2313" spans="1:4" ht="30">
      <c r="A2313" t="s">
        <v>8922</v>
      </c>
      <c r="B2313" s="1" t="s">
        <v>8923</v>
      </c>
      <c r="C2313">
        <f>1-828-473-9697</f>
        <v>-10997</v>
      </c>
      <c r="D2313" t="s">
        <v>8924</v>
      </c>
    </row>
    <row r="2314" spans="1:4" ht="30">
      <c r="A2314" t="s">
        <v>8925</v>
      </c>
      <c r="B2314" s="1" t="s">
        <v>8926</v>
      </c>
      <c r="C2314" t="s">
        <v>8927</v>
      </c>
      <c r="D2314" t="s">
        <v>8928</v>
      </c>
    </row>
    <row r="2315" spans="1:4" ht="30">
      <c r="A2315" t="s">
        <v>8929</v>
      </c>
      <c r="B2315" s="1" t="s">
        <v>8930</v>
      </c>
      <c r="C2315" t="s">
        <v>8931</v>
      </c>
      <c r="D2315" t="s">
        <v>8932</v>
      </c>
    </row>
    <row r="2316" spans="1:4" ht="30">
      <c r="A2316" t="s">
        <v>8933</v>
      </c>
      <c r="B2316" s="1" t="s">
        <v>8934</v>
      </c>
      <c r="C2316" t="s">
        <v>8935</v>
      </c>
      <c r="D2316" t="s">
        <v>8936</v>
      </c>
    </row>
    <row r="2317" spans="1:4" ht="30">
      <c r="A2317" t="s">
        <v>8937</v>
      </c>
      <c r="B2317" s="1" t="s">
        <v>8938</v>
      </c>
      <c r="C2317" t="s">
        <v>8939</v>
      </c>
      <c r="D2317" t="s">
        <v>8940</v>
      </c>
    </row>
    <row r="2318" spans="1:4" ht="30">
      <c r="A2318" t="s">
        <v>8941</v>
      </c>
      <c r="B2318" s="1" t="s">
        <v>8942</v>
      </c>
      <c r="C2318" t="s">
        <v>8943</v>
      </c>
      <c r="D2318" t="s">
        <v>891</v>
      </c>
    </row>
    <row r="2319" spans="1:4" ht="30">
      <c r="A2319" t="s">
        <v>8944</v>
      </c>
      <c r="B2319" s="1" t="s">
        <v>8945</v>
      </c>
      <c r="C2319" t="s">
        <v>8946</v>
      </c>
      <c r="D2319" t="s">
        <v>8947</v>
      </c>
    </row>
    <row r="2320" spans="1:4" ht="30">
      <c r="A2320" t="s">
        <v>8948</v>
      </c>
      <c r="B2320" s="1" t="s">
        <v>8949</v>
      </c>
      <c r="C2320" t="s">
        <v>8950</v>
      </c>
      <c r="D2320" t="s">
        <v>8951</v>
      </c>
    </row>
    <row r="2321" spans="1:4" ht="30">
      <c r="A2321" t="s">
        <v>8952</v>
      </c>
      <c r="B2321" s="1" t="s">
        <v>8953</v>
      </c>
      <c r="C2321" t="s">
        <v>8954</v>
      </c>
      <c r="D2321" t="s">
        <v>8955</v>
      </c>
    </row>
    <row r="2322" spans="1:4" ht="30">
      <c r="A2322" t="s">
        <v>8956</v>
      </c>
      <c r="B2322" s="1" t="s">
        <v>8957</v>
      </c>
      <c r="C2322" t="s">
        <v>8958</v>
      </c>
      <c r="D2322" t="s">
        <v>8959</v>
      </c>
    </row>
    <row r="2323" spans="1:4" ht="30">
      <c r="A2323" t="s">
        <v>8960</v>
      </c>
      <c r="B2323" s="1" t="s">
        <v>8961</v>
      </c>
      <c r="C2323" t="s">
        <v>8962</v>
      </c>
      <c r="D2323" t="s">
        <v>8963</v>
      </c>
    </row>
    <row r="2324" spans="1:4" ht="30">
      <c r="A2324" t="s">
        <v>8964</v>
      </c>
      <c r="B2324" s="1" t="s">
        <v>8965</v>
      </c>
      <c r="C2324">
        <f>1-845-932-9636</f>
        <v>-11412</v>
      </c>
      <c r="D2324" t="s">
        <v>8966</v>
      </c>
    </row>
    <row r="2325" spans="1:4" ht="30">
      <c r="A2325" t="s">
        <v>8967</v>
      </c>
      <c r="B2325" s="1" t="s">
        <v>8968</v>
      </c>
      <c r="C2325">
        <v>6892021814</v>
      </c>
      <c r="D2325" t="s">
        <v>8969</v>
      </c>
    </row>
    <row r="2326" spans="1:4" ht="30">
      <c r="A2326" t="s">
        <v>8970</v>
      </c>
      <c r="B2326" s="1" t="s">
        <v>8971</v>
      </c>
      <c r="C2326" t="s">
        <v>8972</v>
      </c>
      <c r="D2326" t="s">
        <v>8973</v>
      </c>
    </row>
    <row r="2327" spans="1:4" ht="30">
      <c r="A2327" t="s">
        <v>8974</v>
      </c>
      <c r="B2327" s="1" t="s">
        <v>8975</v>
      </c>
      <c r="C2327" t="s">
        <v>8976</v>
      </c>
      <c r="D2327" t="s">
        <v>8977</v>
      </c>
    </row>
    <row r="2328" spans="1:4" ht="30">
      <c r="A2328" t="s">
        <v>8978</v>
      </c>
      <c r="B2328" s="1" t="s">
        <v>8979</v>
      </c>
      <c r="C2328" t="s">
        <v>8980</v>
      </c>
      <c r="D2328" t="s">
        <v>8981</v>
      </c>
    </row>
    <row r="2329" spans="1:4" ht="30">
      <c r="A2329" t="s">
        <v>8982</v>
      </c>
      <c r="B2329" s="1" t="s">
        <v>8983</v>
      </c>
      <c r="C2329" t="s">
        <v>8984</v>
      </c>
      <c r="D2329" t="s">
        <v>8985</v>
      </c>
    </row>
    <row r="2330" spans="1:4" ht="30">
      <c r="A2330" t="s">
        <v>8986</v>
      </c>
      <c r="B2330" s="1" t="s">
        <v>8987</v>
      </c>
      <c r="C2330" t="s">
        <v>8988</v>
      </c>
      <c r="D2330" t="s">
        <v>8989</v>
      </c>
    </row>
    <row r="2331" spans="1:4" ht="30">
      <c r="A2331" t="s">
        <v>8990</v>
      </c>
      <c r="B2331" s="1" t="s">
        <v>8991</v>
      </c>
      <c r="C2331" t="s">
        <v>8992</v>
      </c>
      <c r="D2331" t="s">
        <v>8993</v>
      </c>
    </row>
    <row r="2332" spans="1:4" ht="30">
      <c r="A2332" t="s">
        <v>8994</v>
      </c>
      <c r="B2332" s="1" t="s">
        <v>8995</v>
      </c>
      <c r="C2332" t="s">
        <v>8996</v>
      </c>
      <c r="D2332" t="s">
        <v>8997</v>
      </c>
    </row>
    <row r="2333" spans="1:4" ht="30">
      <c r="A2333" t="s">
        <v>8998</v>
      </c>
      <c r="B2333" s="1" t="s">
        <v>8999</v>
      </c>
      <c r="C2333" t="s">
        <v>9000</v>
      </c>
      <c r="D2333" t="s">
        <v>9001</v>
      </c>
    </row>
    <row r="2334" spans="1:4" ht="30">
      <c r="A2334" t="s">
        <v>9002</v>
      </c>
      <c r="B2334" s="1" t="s">
        <v>9003</v>
      </c>
      <c r="C2334" t="s">
        <v>9004</v>
      </c>
      <c r="D2334" t="s">
        <v>9005</v>
      </c>
    </row>
    <row r="2335" spans="1:4" ht="30">
      <c r="A2335" t="s">
        <v>9006</v>
      </c>
      <c r="B2335" s="1" t="s">
        <v>9007</v>
      </c>
      <c r="C2335" t="s">
        <v>9008</v>
      </c>
      <c r="D2335" t="s">
        <v>9009</v>
      </c>
    </row>
    <row r="2336" spans="1:4" ht="30">
      <c r="A2336" t="s">
        <v>5213</v>
      </c>
      <c r="B2336" s="1" t="s">
        <v>9010</v>
      </c>
      <c r="C2336" t="s">
        <v>9011</v>
      </c>
      <c r="D2336" t="s">
        <v>9012</v>
      </c>
    </row>
    <row r="2337" spans="1:4" ht="30">
      <c r="A2337" t="s">
        <v>9013</v>
      </c>
      <c r="B2337" s="1" t="s">
        <v>9014</v>
      </c>
      <c r="C2337" t="s">
        <v>9015</v>
      </c>
      <c r="D2337" t="s">
        <v>9016</v>
      </c>
    </row>
    <row r="2338" spans="1:4" ht="30">
      <c r="A2338" t="s">
        <v>3313</v>
      </c>
      <c r="B2338" s="1" t="s">
        <v>9017</v>
      </c>
      <c r="C2338" t="s">
        <v>9018</v>
      </c>
      <c r="D2338" t="s">
        <v>9019</v>
      </c>
    </row>
    <row r="2339" spans="1:4" ht="30">
      <c r="A2339" t="s">
        <v>9020</v>
      </c>
      <c r="B2339" s="1" t="s">
        <v>9021</v>
      </c>
      <c r="C2339" t="s">
        <v>9022</v>
      </c>
      <c r="D2339" t="s">
        <v>9023</v>
      </c>
    </row>
    <row r="2340" spans="1:4" ht="30">
      <c r="A2340" t="s">
        <v>9024</v>
      </c>
      <c r="B2340" s="1" t="s">
        <v>9025</v>
      </c>
      <c r="C2340" t="s">
        <v>9026</v>
      </c>
      <c r="D2340" t="s">
        <v>9027</v>
      </c>
    </row>
    <row r="2341" spans="1:4" ht="30">
      <c r="A2341" t="s">
        <v>9028</v>
      </c>
      <c r="B2341" s="1" t="s">
        <v>9029</v>
      </c>
      <c r="C2341" t="s">
        <v>9030</v>
      </c>
      <c r="D2341" t="s">
        <v>9031</v>
      </c>
    </row>
    <row r="2342" spans="1:4" ht="30">
      <c r="A2342" t="s">
        <v>9032</v>
      </c>
      <c r="B2342" s="1" t="s">
        <v>9033</v>
      </c>
      <c r="C2342" t="s">
        <v>9034</v>
      </c>
      <c r="D2342" t="s">
        <v>9035</v>
      </c>
    </row>
    <row r="2343" spans="1:4" ht="30">
      <c r="A2343" t="s">
        <v>9036</v>
      </c>
      <c r="B2343" s="1" t="s">
        <v>9037</v>
      </c>
      <c r="C2343" t="s">
        <v>9038</v>
      </c>
      <c r="D2343" t="s">
        <v>9039</v>
      </c>
    </row>
    <row r="2344" spans="1:4" ht="30">
      <c r="A2344" t="s">
        <v>9040</v>
      </c>
      <c r="B2344" s="1" t="s">
        <v>9041</v>
      </c>
      <c r="C2344" t="s">
        <v>9042</v>
      </c>
      <c r="D2344" t="s">
        <v>9043</v>
      </c>
    </row>
    <row r="2345" spans="1:4" ht="30">
      <c r="A2345" t="s">
        <v>9044</v>
      </c>
      <c r="B2345" s="1" t="s">
        <v>9045</v>
      </c>
      <c r="C2345" t="s">
        <v>9046</v>
      </c>
      <c r="D2345" t="s">
        <v>9047</v>
      </c>
    </row>
    <row r="2346" spans="1:4" ht="30">
      <c r="A2346" t="s">
        <v>9048</v>
      </c>
      <c r="B2346" s="1" t="s">
        <v>9049</v>
      </c>
      <c r="C2346">
        <f>1-824-172-5586</f>
        <v>-6581</v>
      </c>
      <c r="D2346" t="s">
        <v>9050</v>
      </c>
    </row>
    <row r="2347" spans="1:4" ht="30">
      <c r="A2347" t="s">
        <v>9051</v>
      </c>
      <c r="B2347" s="1" t="s">
        <v>9052</v>
      </c>
      <c r="C2347" t="s">
        <v>9053</v>
      </c>
      <c r="D2347" t="s">
        <v>9054</v>
      </c>
    </row>
    <row r="2348" spans="1:4" ht="30">
      <c r="A2348" t="s">
        <v>9055</v>
      </c>
      <c r="B2348" s="1" t="s">
        <v>9056</v>
      </c>
      <c r="C2348" t="s">
        <v>9057</v>
      </c>
      <c r="D2348" t="s">
        <v>9058</v>
      </c>
    </row>
    <row r="2349" spans="1:4" ht="30">
      <c r="A2349" t="s">
        <v>9059</v>
      </c>
      <c r="B2349" s="1" t="s">
        <v>9060</v>
      </c>
      <c r="C2349" t="s">
        <v>9061</v>
      </c>
      <c r="D2349" t="s">
        <v>9062</v>
      </c>
    </row>
    <row r="2350" spans="1:4" ht="30">
      <c r="A2350" t="s">
        <v>9063</v>
      </c>
      <c r="B2350" s="1" t="s">
        <v>9064</v>
      </c>
      <c r="C2350" t="s">
        <v>9065</v>
      </c>
      <c r="D2350" t="s">
        <v>9066</v>
      </c>
    </row>
    <row r="2351" spans="1:4" ht="30">
      <c r="A2351" t="s">
        <v>9067</v>
      </c>
      <c r="B2351" s="1" t="s">
        <v>9068</v>
      </c>
      <c r="C2351" t="s">
        <v>9069</v>
      </c>
      <c r="D2351" t="s">
        <v>9070</v>
      </c>
    </row>
    <row r="2352" spans="1:4" ht="30">
      <c r="A2352" t="s">
        <v>9071</v>
      </c>
      <c r="B2352" s="1" t="s">
        <v>9072</v>
      </c>
      <c r="C2352" t="s">
        <v>9073</v>
      </c>
      <c r="D2352" t="s">
        <v>9074</v>
      </c>
    </row>
    <row r="2353" spans="1:4" ht="30">
      <c r="A2353" t="s">
        <v>9075</v>
      </c>
      <c r="B2353" s="1" t="s">
        <v>9076</v>
      </c>
      <c r="C2353" t="s">
        <v>9077</v>
      </c>
      <c r="D2353" t="s">
        <v>9078</v>
      </c>
    </row>
    <row r="2354" spans="1:4" ht="30">
      <c r="A2354" t="s">
        <v>9079</v>
      </c>
      <c r="B2354" s="1" t="s">
        <v>9080</v>
      </c>
      <c r="C2354" t="s">
        <v>9081</v>
      </c>
      <c r="D2354" t="s">
        <v>9082</v>
      </c>
    </row>
    <row r="2355" spans="1:4" ht="30">
      <c r="A2355" t="s">
        <v>9083</v>
      </c>
      <c r="B2355" s="1" t="s">
        <v>9084</v>
      </c>
      <c r="C2355" t="s">
        <v>9085</v>
      </c>
      <c r="D2355" t="s">
        <v>9086</v>
      </c>
    </row>
    <row r="2356" spans="1:4" ht="30">
      <c r="A2356" t="s">
        <v>9087</v>
      </c>
      <c r="B2356" s="1" t="s">
        <v>9088</v>
      </c>
      <c r="C2356" t="s">
        <v>9089</v>
      </c>
      <c r="D2356" t="s">
        <v>9090</v>
      </c>
    </row>
    <row r="2357" spans="1:4" ht="30">
      <c r="A2357" t="s">
        <v>9091</v>
      </c>
      <c r="B2357" s="1" t="s">
        <v>9092</v>
      </c>
      <c r="C2357" t="s">
        <v>9093</v>
      </c>
      <c r="D2357" t="s">
        <v>9094</v>
      </c>
    </row>
    <row r="2358" spans="1:4" ht="30">
      <c r="A2358" t="s">
        <v>9095</v>
      </c>
      <c r="B2358" s="1" t="s">
        <v>9096</v>
      </c>
      <c r="C2358" t="s">
        <v>9097</v>
      </c>
      <c r="D2358" t="s">
        <v>9098</v>
      </c>
    </row>
    <row r="2359" spans="1:4" ht="30">
      <c r="A2359" t="s">
        <v>9099</v>
      </c>
      <c r="B2359" s="1" t="s">
        <v>9100</v>
      </c>
      <c r="C2359" t="s">
        <v>9101</v>
      </c>
      <c r="D2359" t="s">
        <v>9102</v>
      </c>
    </row>
    <row r="2360" spans="1:4" ht="30">
      <c r="A2360" t="s">
        <v>9103</v>
      </c>
      <c r="B2360" s="1" t="s">
        <v>9104</v>
      </c>
      <c r="C2360" t="s">
        <v>9105</v>
      </c>
      <c r="D2360" t="s">
        <v>9106</v>
      </c>
    </row>
    <row r="2361" spans="1:4" ht="30">
      <c r="A2361" t="s">
        <v>9107</v>
      </c>
      <c r="B2361" s="1" t="s">
        <v>9108</v>
      </c>
      <c r="C2361" t="s">
        <v>9109</v>
      </c>
      <c r="D2361" t="s">
        <v>9110</v>
      </c>
    </row>
    <row r="2362" spans="1:4" ht="30">
      <c r="A2362" t="s">
        <v>9111</v>
      </c>
      <c r="B2362" s="1" t="s">
        <v>9112</v>
      </c>
      <c r="C2362" t="s">
        <v>9113</v>
      </c>
      <c r="D2362" t="s">
        <v>9114</v>
      </c>
    </row>
    <row r="2363" spans="1:4" ht="30">
      <c r="A2363" t="s">
        <v>9115</v>
      </c>
      <c r="B2363" s="1" t="s">
        <v>9116</v>
      </c>
      <c r="C2363" t="s">
        <v>9117</v>
      </c>
      <c r="D2363" t="s">
        <v>9118</v>
      </c>
    </row>
    <row r="2364" spans="1:4" ht="30">
      <c r="A2364" t="s">
        <v>9119</v>
      </c>
      <c r="B2364" s="1" t="s">
        <v>9120</v>
      </c>
      <c r="C2364">
        <f>1-534-681-1642</f>
        <v>-2856</v>
      </c>
      <c r="D2364" t="s">
        <v>9121</v>
      </c>
    </row>
    <row r="2365" spans="1:4" ht="30">
      <c r="A2365" t="s">
        <v>9122</v>
      </c>
      <c r="B2365" s="1" t="s">
        <v>9123</v>
      </c>
      <c r="C2365" t="s">
        <v>9124</v>
      </c>
      <c r="D2365" t="s">
        <v>9125</v>
      </c>
    </row>
    <row r="2366" spans="1:4" ht="30">
      <c r="A2366" t="s">
        <v>9126</v>
      </c>
      <c r="B2366" s="1" t="s">
        <v>9127</v>
      </c>
      <c r="C2366" t="s">
        <v>9128</v>
      </c>
      <c r="D2366" t="s">
        <v>9129</v>
      </c>
    </row>
    <row r="2367" spans="1:4" ht="30">
      <c r="A2367" t="s">
        <v>9130</v>
      </c>
      <c r="B2367" s="1" t="s">
        <v>9131</v>
      </c>
      <c r="C2367">
        <v>5917017906</v>
      </c>
      <c r="D2367" t="s">
        <v>9132</v>
      </c>
    </row>
    <row r="2368" spans="1:4" ht="30">
      <c r="A2368" t="s">
        <v>9133</v>
      </c>
      <c r="B2368" s="1" t="s">
        <v>9134</v>
      </c>
      <c r="C2368">
        <f>1-196-245-8058</f>
        <v>-8498</v>
      </c>
      <c r="D2368" t="s">
        <v>9135</v>
      </c>
    </row>
    <row r="2369" spans="1:4" ht="30">
      <c r="A2369" t="s">
        <v>9136</v>
      </c>
      <c r="B2369" s="1" t="s">
        <v>9137</v>
      </c>
      <c r="C2369" t="s">
        <v>9138</v>
      </c>
      <c r="D2369" t="s">
        <v>9139</v>
      </c>
    </row>
    <row r="2370" spans="1:4" ht="30">
      <c r="A2370" t="s">
        <v>9140</v>
      </c>
      <c r="B2370" s="1" t="s">
        <v>9141</v>
      </c>
      <c r="C2370" t="s">
        <v>9142</v>
      </c>
      <c r="D2370" t="s">
        <v>9143</v>
      </c>
    </row>
    <row r="2371" spans="1:4" ht="30">
      <c r="A2371" t="s">
        <v>9144</v>
      </c>
      <c r="B2371" s="1" t="s">
        <v>9145</v>
      </c>
      <c r="C2371" t="s">
        <v>9146</v>
      </c>
      <c r="D2371" t="s">
        <v>9147</v>
      </c>
    </row>
    <row r="2372" spans="1:4" ht="30">
      <c r="A2372" t="s">
        <v>9148</v>
      </c>
      <c r="B2372" s="1" t="s">
        <v>9149</v>
      </c>
      <c r="C2372" t="s">
        <v>9150</v>
      </c>
      <c r="D2372" t="s">
        <v>9151</v>
      </c>
    </row>
    <row r="2373" spans="1:4" ht="30">
      <c r="A2373" t="s">
        <v>9152</v>
      </c>
      <c r="B2373" s="1" t="s">
        <v>9153</v>
      </c>
      <c r="C2373" t="s">
        <v>9154</v>
      </c>
      <c r="D2373" t="s">
        <v>9155</v>
      </c>
    </row>
    <row r="2374" spans="1:4" ht="30">
      <c r="A2374" t="s">
        <v>9156</v>
      </c>
      <c r="B2374" s="1" t="s">
        <v>9157</v>
      </c>
      <c r="C2374">
        <v>6205016652</v>
      </c>
      <c r="D2374" t="s">
        <v>9158</v>
      </c>
    </row>
    <row r="2375" spans="1:4" ht="30">
      <c r="A2375" t="s">
        <v>9159</v>
      </c>
      <c r="B2375" s="1" t="s">
        <v>9160</v>
      </c>
      <c r="C2375" t="s">
        <v>9161</v>
      </c>
      <c r="D2375" t="s">
        <v>9162</v>
      </c>
    </row>
    <row r="2376" spans="1:4" ht="30">
      <c r="A2376" t="s">
        <v>9163</v>
      </c>
      <c r="B2376" s="1" t="s">
        <v>9164</v>
      </c>
      <c r="C2376" t="s">
        <v>9165</v>
      </c>
      <c r="D2376" t="s">
        <v>9166</v>
      </c>
    </row>
    <row r="2377" spans="1:4" ht="30">
      <c r="A2377" t="s">
        <v>9167</v>
      </c>
      <c r="B2377" s="1" t="s">
        <v>9168</v>
      </c>
      <c r="C2377" t="s">
        <v>9169</v>
      </c>
      <c r="D2377" t="s">
        <v>9170</v>
      </c>
    </row>
    <row r="2378" spans="1:4" ht="30">
      <c r="A2378" t="s">
        <v>9171</v>
      </c>
      <c r="B2378" s="1" t="s">
        <v>9172</v>
      </c>
      <c r="C2378" t="s">
        <v>9173</v>
      </c>
      <c r="D2378" t="s">
        <v>9174</v>
      </c>
    </row>
    <row r="2379" spans="1:4" ht="30">
      <c r="A2379" t="s">
        <v>9175</v>
      </c>
      <c r="B2379" s="1" t="s">
        <v>9176</v>
      </c>
      <c r="C2379" t="s">
        <v>9177</v>
      </c>
      <c r="D2379" t="s">
        <v>9178</v>
      </c>
    </row>
    <row r="2380" spans="1:4" ht="30">
      <c r="A2380" t="s">
        <v>9179</v>
      </c>
      <c r="B2380" s="1" t="s">
        <v>9180</v>
      </c>
      <c r="C2380" t="s">
        <v>9181</v>
      </c>
      <c r="D2380" t="s">
        <v>9182</v>
      </c>
    </row>
    <row r="2381" spans="1:4" ht="30">
      <c r="A2381" t="s">
        <v>9183</v>
      </c>
      <c r="B2381" s="1" t="s">
        <v>9184</v>
      </c>
      <c r="C2381" t="s">
        <v>9185</v>
      </c>
      <c r="D2381" t="s">
        <v>9186</v>
      </c>
    </row>
    <row r="2382" spans="1:4" ht="30">
      <c r="A2382" t="s">
        <v>9187</v>
      </c>
      <c r="B2382" s="1" t="s">
        <v>9188</v>
      </c>
      <c r="C2382" t="s">
        <v>9189</v>
      </c>
      <c r="D2382" t="s">
        <v>9190</v>
      </c>
    </row>
    <row r="2383" spans="1:4" ht="30">
      <c r="A2383" t="s">
        <v>9191</v>
      </c>
      <c r="B2383" s="1" t="s">
        <v>9192</v>
      </c>
      <c r="C2383" t="s">
        <v>9193</v>
      </c>
      <c r="D2383" t="s">
        <v>9194</v>
      </c>
    </row>
    <row r="2384" spans="1:4" ht="30">
      <c r="A2384" t="s">
        <v>9195</v>
      </c>
      <c r="B2384" s="1" t="s">
        <v>9196</v>
      </c>
      <c r="C2384" t="s">
        <v>9197</v>
      </c>
      <c r="D2384" t="s">
        <v>9198</v>
      </c>
    </row>
    <row r="2385" spans="1:4" ht="30">
      <c r="A2385" t="s">
        <v>9199</v>
      </c>
      <c r="B2385" s="1" t="s">
        <v>9200</v>
      </c>
      <c r="C2385" t="s">
        <v>9201</v>
      </c>
      <c r="D2385" t="s">
        <v>9202</v>
      </c>
    </row>
    <row r="2386" spans="1:4" ht="30">
      <c r="A2386" t="s">
        <v>9203</v>
      </c>
      <c r="B2386" s="1" t="s">
        <v>9204</v>
      </c>
      <c r="C2386" t="s">
        <v>9205</v>
      </c>
      <c r="D2386" t="s">
        <v>9206</v>
      </c>
    </row>
    <row r="2387" spans="1:4" ht="30">
      <c r="A2387" t="s">
        <v>9207</v>
      </c>
      <c r="B2387" s="1" t="s">
        <v>9208</v>
      </c>
      <c r="C2387" t="s">
        <v>9209</v>
      </c>
      <c r="D2387" t="s">
        <v>9210</v>
      </c>
    </row>
    <row r="2388" spans="1:4" ht="30">
      <c r="A2388" t="s">
        <v>9211</v>
      </c>
      <c r="B2388" s="1" t="s">
        <v>9212</v>
      </c>
      <c r="C2388">
        <v>5459644582</v>
      </c>
      <c r="D2388" t="s">
        <v>9213</v>
      </c>
    </row>
    <row r="2389" spans="1:4" ht="30">
      <c r="A2389" t="s">
        <v>9214</v>
      </c>
      <c r="B2389" s="1" t="s">
        <v>9215</v>
      </c>
      <c r="C2389" t="s">
        <v>9216</v>
      </c>
      <c r="D2389" t="s">
        <v>9217</v>
      </c>
    </row>
    <row r="2390" spans="1:4" ht="30">
      <c r="A2390" t="s">
        <v>9218</v>
      </c>
      <c r="B2390" s="1" t="s">
        <v>9219</v>
      </c>
      <c r="C2390" t="s">
        <v>9220</v>
      </c>
      <c r="D2390" t="s">
        <v>9221</v>
      </c>
    </row>
    <row r="2391" spans="1:4" ht="30">
      <c r="A2391" t="s">
        <v>9222</v>
      </c>
      <c r="B2391" s="1" t="s">
        <v>9223</v>
      </c>
      <c r="C2391" t="s">
        <v>9224</v>
      </c>
      <c r="D2391" t="s">
        <v>9225</v>
      </c>
    </row>
    <row r="2392" spans="1:4" ht="30">
      <c r="A2392" t="s">
        <v>9226</v>
      </c>
      <c r="B2392" s="1" t="s">
        <v>9227</v>
      </c>
      <c r="C2392" t="s">
        <v>9228</v>
      </c>
      <c r="D2392" t="s">
        <v>9229</v>
      </c>
    </row>
    <row r="2393" spans="1:4" ht="30">
      <c r="A2393" t="s">
        <v>2258</v>
      </c>
      <c r="B2393" s="1" t="s">
        <v>9230</v>
      </c>
      <c r="C2393">
        <v>9379861116</v>
      </c>
      <c r="D2393" t="s">
        <v>9231</v>
      </c>
    </row>
    <row r="2394" spans="1:4" ht="30">
      <c r="A2394" t="s">
        <v>9232</v>
      </c>
      <c r="B2394" s="1" t="s">
        <v>9233</v>
      </c>
      <c r="C2394" t="s">
        <v>9234</v>
      </c>
      <c r="D2394" t="s">
        <v>9235</v>
      </c>
    </row>
    <row r="2395" spans="1:4" ht="30">
      <c r="A2395" t="s">
        <v>9236</v>
      </c>
      <c r="B2395" s="1" t="s">
        <v>9237</v>
      </c>
      <c r="C2395" t="s">
        <v>9238</v>
      </c>
      <c r="D2395" t="s">
        <v>9239</v>
      </c>
    </row>
    <row r="2396" spans="1:4" ht="30">
      <c r="A2396" t="s">
        <v>9240</v>
      </c>
      <c r="B2396" s="1" t="s">
        <v>9241</v>
      </c>
      <c r="C2396" t="s">
        <v>9242</v>
      </c>
      <c r="D2396" t="s">
        <v>9243</v>
      </c>
    </row>
    <row r="2397" spans="1:4" ht="30">
      <c r="A2397" t="s">
        <v>9244</v>
      </c>
      <c r="B2397" s="1" t="s">
        <v>9245</v>
      </c>
      <c r="C2397" t="s">
        <v>9246</v>
      </c>
      <c r="D2397" t="s">
        <v>9247</v>
      </c>
    </row>
    <row r="2398" spans="1:4" ht="30">
      <c r="A2398" t="s">
        <v>9248</v>
      </c>
      <c r="B2398" s="1" t="s">
        <v>9249</v>
      </c>
      <c r="C2398" t="s">
        <v>9250</v>
      </c>
      <c r="D2398" t="s">
        <v>9251</v>
      </c>
    </row>
    <row r="2399" spans="1:4" ht="30">
      <c r="A2399" t="s">
        <v>9252</v>
      </c>
      <c r="B2399" s="1" t="s">
        <v>9253</v>
      </c>
      <c r="C2399" t="s">
        <v>9254</v>
      </c>
      <c r="D2399" t="s">
        <v>9255</v>
      </c>
    </row>
    <row r="2400" spans="1:4" ht="30">
      <c r="A2400" t="s">
        <v>9256</v>
      </c>
      <c r="B2400" s="1" t="s">
        <v>9257</v>
      </c>
      <c r="C2400" t="s">
        <v>9258</v>
      </c>
      <c r="D2400" t="s">
        <v>9259</v>
      </c>
    </row>
    <row r="2401" spans="1:4" ht="30">
      <c r="A2401" t="s">
        <v>9260</v>
      </c>
      <c r="B2401" s="1" t="s">
        <v>9261</v>
      </c>
      <c r="C2401" t="s">
        <v>9262</v>
      </c>
      <c r="D2401" t="s">
        <v>9263</v>
      </c>
    </row>
    <row r="2402" spans="1:4" ht="30">
      <c r="A2402" t="s">
        <v>9264</v>
      </c>
      <c r="B2402" s="1" t="s">
        <v>9265</v>
      </c>
      <c r="C2402" t="s">
        <v>9266</v>
      </c>
      <c r="D2402" t="s">
        <v>9267</v>
      </c>
    </row>
    <row r="2403" spans="1:4" ht="30">
      <c r="A2403" t="s">
        <v>9268</v>
      </c>
      <c r="B2403" s="1" t="s">
        <v>9269</v>
      </c>
      <c r="C2403" t="s">
        <v>9270</v>
      </c>
      <c r="D2403" t="s">
        <v>9271</v>
      </c>
    </row>
    <row r="2404" spans="1:4" ht="30">
      <c r="A2404" t="s">
        <v>9272</v>
      </c>
      <c r="B2404" s="1" t="s">
        <v>9273</v>
      </c>
      <c r="C2404">
        <f>1-646-237-7414</f>
        <v>-8296</v>
      </c>
      <c r="D2404" t="s">
        <v>9274</v>
      </c>
    </row>
    <row r="2405" spans="1:4" ht="30">
      <c r="A2405" t="s">
        <v>9275</v>
      </c>
      <c r="B2405" s="1" t="s">
        <v>9276</v>
      </c>
      <c r="C2405" t="s">
        <v>9277</v>
      </c>
      <c r="D2405" t="s">
        <v>9278</v>
      </c>
    </row>
    <row r="2406" spans="1:4" ht="30">
      <c r="A2406" t="s">
        <v>9279</v>
      </c>
      <c r="B2406" s="1" t="s">
        <v>9280</v>
      </c>
      <c r="C2406" t="s">
        <v>9281</v>
      </c>
      <c r="D2406" t="s">
        <v>9282</v>
      </c>
    </row>
    <row r="2407" spans="1:4" ht="30">
      <c r="A2407" t="s">
        <v>9283</v>
      </c>
      <c r="B2407" s="1" t="s">
        <v>9284</v>
      </c>
      <c r="C2407" t="s">
        <v>9285</v>
      </c>
      <c r="D2407" t="s">
        <v>9286</v>
      </c>
    </row>
    <row r="2408" spans="1:4" ht="30">
      <c r="A2408" t="s">
        <v>9287</v>
      </c>
      <c r="B2408" s="1" t="s">
        <v>9288</v>
      </c>
      <c r="C2408" t="s">
        <v>9289</v>
      </c>
      <c r="D2408" t="s">
        <v>9290</v>
      </c>
    </row>
    <row r="2409" spans="1:4" ht="30">
      <c r="A2409" t="s">
        <v>9291</v>
      </c>
      <c r="B2409" s="1" t="s">
        <v>9292</v>
      </c>
      <c r="C2409" t="s">
        <v>9293</v>
      </c>
      <c r="D2409" t="s">
        <v>9294</v>
      </c>
    </row>
    <row r="2410" spans="1:4" ht="30">
      <c r="A2410" t="s">
        <v>9295</v>
      </c>
      <c r="B2410" s="1" t="s">
        <v>9296</v>
      </c>
      <c r="C2410" t="s">
        <v>9297</v>
      </c>
      <c r="D2410" t="s">
        <v>9298</v>
      </c>
    </row>
    <row r="2411" spans="1:4" ht="30">
      <c r="A2411" t="s">
        <v>9299</v>
      </c>
      <c r="B2411" s="1" t="s">
        <v>9300</v>
      </c>
      <c r="C2411" t="s">
        <v>9301</v>
      </c>
      <c r="D2411" t="s">
        <v>9302</v>
      </c>
    </row>
    <row r="2412" spans="1:4" ht="30">
      <c r="A2412" t="s">
        <v>9303</v>
      </c>
      <c r="B2412" s="1" t="s">
        <v>9304</v>
      </c>
      <c r="C2412" t="s">
        <v>9305</v>
      </c>
      <c r="D2412" t="s">
        <v>9306</v>
      </c>
    </row>
    <row r="2413" spans="1:4" ht="30">
      <c r="A2413" t="s">
        <v>9307</v>
      </c>
      <c r="B2413" s="1" t="s">
        <v>9308</v>
      </c>
      <c r="C2413" t="s">
        <v>9309</v>
      </c>
      <c r="D2413" t="s">
        <v>9310</v>
      </c>
    </row>
    <row r="2414" spans="1:4" ht="30">
      <c r="A2414" t="s">
        <v>9311</v>
      </c>
      <c r="B2414" s="1" t="s">
        <v>9312</v>
      </c>
      <c r="C2414" t="s">
        <v>9313</v>
      </c>
      <c r="D2414" t="s">
        <v>9314</v>
      </c>
    </row>
    <row r="2415" spans="1:4" ht="30">
      <c r="A2415" t="s">
        <v>9315</v>
      </c>
      <c r="B2415" s="1" t="s">
        <v>9316</v>
      </c>
      <c r="C2415" t="s">
        <v>9317</v>
      </c>
      <c r="D2415" t="s">
        <v>9318</v>
      </c>
    </row>
    <row r="2416" spans="1:4" ht="30">
      <c r="A2416" t="s">
        <v>9319</v>
      </c>
      <c r="B2416" s="1" t="s">
        <v>9320</v>
      </c>
      <c r="C2416" t="s">
        <v>9321</v>
      </c>
      <c r="D2416" t="s">
        <v>9322</v>
      </c>
    </row>
    <row r="2417" spans="1:4" ht="30">
      <c r="A2417" t="s">
        <v>9323</v>
      </c>
      <c r="B2417" s="1" t="s">
        <v>9324</v>
      </c>
      <c r="C2417" t="s">
        <v>9325</v>
      </c>
      <c r="D2417" t="s">
        <v>9326</v>
      </c>
    </row>
    <row r="2418" spans="1:4" ht="30">
      <c r="A2418" t="s">
        <v>9327</v>
      </c>
      <c r="B2418" s="1" t="s">
        <v>9328</v>
      </c>
      <c r="C2418" t="s">
        <v>9329</v>
      </c>
      <c r="D2418" t="s">
        <v>9330</v>
      </c>
    </row>
    <row r="2419" spans="1:4" ht="30">
      <c r="A2419" t="s">
        <v>9331</v>
      </c>
      <c r="B2419" s="1" t="s">
        <v>9332</v>
      </c>
      <c r="C2419" t="s">
        <v>9333</v>
      </c>
      <c r="D2419" t="s">
        <v>9334</v>
      </c>
    </row>
    <row r="2420" spans="1:4" ht="30">
      <c r="A2420" t="s">
        <v>9335</v>
      </c>
      <c r="B2420" s="1" t="s">
        <v>9336</v>
      </c>
      <c r="C2420" t="s">
        <v>9337</v>
      </c>
      <c r="D2420" t="s">
        <v>9338</v>
      </c>
    </row>
    <row r="2421" spans="1:4" ht="30">
      <c r="A2421" t="s">
        <v>9339</v>
      </c>
      <c r="B2421" s="1" t="s">
        <v>9340</v>
      </c>
      <c r="C2421" t="s">
        <v>9341</v>
      </c>
      <c r="D2421" t="s">
        <v>9342</v>
      </c>
    </row>
    <row r="2422" spans="1:4" ht="30">
      <c r="A2422" t="s">
        <v>9343</v>
      </c>
      <c r="B2422" s="1" t="s">
        <v>9344</v>
      </c>
      <c r="C2422">
        <v>188683538</v>
      </c>
      <c r="D2422" t="s">
        <v>9345</v>
      </c>
    </row>
    <row r="2423" spans="1:4" ht="30">
      <c r="A2423" t="s">
        <v>8676</v>
      </c>
      <c r="B2423" s="1" t="s">
        <v>9346</v>
      </c>
      <c r="C2423">
        <v>9116706467</v>
      </c>
      <c r="D2423" t="s">
        <v>9347</v>
      </c>
    </row>
    <row r="2424" spans="1:4" ht="30">
      <c r="A2424" t="s">
        <v>9348</v>
      </c>
      <c r="B2424" s="1" t="s">
        <v>9349</v>
      </c>
      <c r="C2424" t="s">
        <v>9350</v>
      </c>
      <c r="D2424" t="s">
        <v>9351</v>
      </c>
    </row>
    <row r="2425" spans="1:4" ht="30">
      <c r="A2425" t="s">
        <v>9352</v>
      </c>
      <c r="B2425" s="1" t="s">
        <v>9353</v>
      </c>
      <c r="C2425" t="s">
        <v>9354</v>
      </c>
      <c r="D2425" t="s">
        <v>9355</v>
      </c>
    </row>
    <row r="2426" spans="1:4" ht="30">
      <c r="A2426" t="s">
        <v>9356</v>
      </c>
      <c r="B2426" s="1" t="s">
        <v>9357</v>
      </c>
      <c r="C2426" t="s">
        <v>9358</v>
      </c>
      <c r="D2426" t="s">
        <v>9359</v>
      </c>
    </row>
    <row r="2427" spans="1:4" ht="30">
      <c r="A2427" t="s">
        <v>9360</v>
      </c>
      <c r="B2427" s="1" t="s">
        <v>9361</v>
      </c>
      <c r="C2427" t="s">
        <v>9362</v>
      </c>
      <c r="D2427" t="s">
        <v>9363</v>
      </c>
    </row>
    <row r="2428" spans="1:4" ht="30">
      <c r="A2428" t="s">
        <v>9364</v>
      </c>
      <c r="B2428" s="1" t="s">
        <v>9365</v>
      </c>
      <c r="C2428" t="s">
        <v>9366</v>
      </c>
      <c r="D2428" t="s">
        <v>9367</v>
      </c>
    </row>
    <row r="2429" spans="1:4" ht="30">
      <c r="A2429" t="s">
        <v>9368</v>
      </c>
      <c r="B2429" s="1" t="s">
        <v>9369</v>
      </c>
      <c r="C2429" t="s">
        <v>9370</v>
      </c>
      <c r="D2429" t="s">
        <v>9371</v>
      </c>
    </row>
    <row r="2430" spans="1:4" ht="30">
      <c r="A2430" t="s">
        <v>9372</v>
      </c>
      <c r="B2430" s="1" t="s">
        <v>9373</v>
      </c>
      <c r="C2430" t="s">
        <v>9374</v>
      </c>
      <c r="D2430" t="s">
        <v>9375</v>
      </c>
    </row>
    <row r="2431" spans="1:4" ht="30">
      <c r="A2431" t="s">
        <v>9376</v>
      </c>
      <c r="B2431" s="1" t="s">
        <v>9377</v>
      </c>
      <c r="C2431" t="s">
        <v>9378</v>
      </c>
      <c r="D2431" t="s">
        <v>9379</v>
      </c>
    </row>
    <row r="2432" spans="1:4" ht="30">
      <c r="A2432" t="s">
        <v>9380</v>
      </c>
      <c r="B2432" s="1" t="s">
        <v>9381</v>
      </c>
      <c r="C2432" t="s">
        <v>9382</v>
      </c>
      <c r="D2432" t="s">
        <v>9383</v>
      </c>
    </row>
    <row r="2433" spans="1:4" ht="30">
      <c r="A2433" t="s">
        <v>9384</v>
      </c>
      <c r="B2433" s="1" t="s">
        <v>9385</v>
      </c>
      <c r="C2433" t="s">
        <v>9386</v>
      </c>
      <c r="D2433" t="s">
        <v>9387</v>
      </c>
    </row>
    <row r="2434" spans="1:4" ht="30">
      <c r="A2434" t="s">
        <v>9388</v>
      </c>
      <c r="B2434" s="1" t="s">
        <v>9389</v>
      </c>
      <c r="C2434" t="s">
        <v>9390</v>
      </c>
      <c r="D2434" t="s">
        <v>9391</v>
      </c>
    </row>
    <row r="2435" spans="1:4" ht="30">
      <c r="A2435" t="s">
        <v>9392</v>
      </c>
      <c r="B2435" s="1" t="s">
        <v>9393</v>
      </c>
      <c r="C2435" t="s">
        <v>9394</v>
      </c>
      <c r="D2435" t="s">
        <v>9395</v>
      </c>
    </row>
    <row r="2436" spans="1:4" ht="30">
      <c r="A2436" t="s">
        <v>9396</v>
      </c>
      <c r="B2436" s="1" t="s">
        <v>9397</v>
      </c>
      <c r="C2436" t="s">
        <v>9398</v>
      </c>
      <c r="D2436" t="s">
        <v>9399</v>
      </c>
    </row>
    <row r="2437" spans="1:4" ht="30">
      <c r="A2437" t="s">
        <v>9400</v>
      </c>
      <c r="B2437" s="1" t="s">
        <v>9401</v>
      </c>
      <c r="C2437" t="s">
        <v>9402</v>
      </c>
      <c r="D2437" t="s">
        <v>9403</v>
      </c>
    </row>
    <row r="2438" spans="1:4" ht="30">
      <c r="A2438" t="s">
        <v>9404</v>
      </c>
      <c r="B2438" s="1" t="s">
        <v>9405</v>
      </c>
      <c r="C2438" t="s">
        <v>9406</v>
      </c>
      <c r="D2438" t="s">
        <v>9407</v>
      </c>
    </row>
    <row r="2439" spans="1:4" ht="30">
      <c r="A2439" t="s">
        <v>9408</v>
      </c>
      <c r="B2439" s="1" t="s">
        <v>9409</v>
      </c>
      <c r="C2439" t="s">
        <v>9410</v>
      </c>
      <c r="D2439" t="s">
        <v>9411</v>
      </c>
    </row>
    <row r="2440" spans="1:4" ht="30">
      <c r="A2440" t="s">
        <v>9412</v>
      </c>
      <c r="B2440" s="1" t="s">
        <v>9413</v>
      </c>
      <c r="C2440" t="s">
        <v>9414</v>
      </c>
      <c r="D2440" t="s">
        <v>9415</v>
      </c>
    </row>
    <row r="2441" spans="1:4" ht="30">
      <c r="A2441" t="s">
        <v>9416</v>
      </c>
      <c r="B2441" s="1" t="s">
        <v>9417</v>
      </c>
      <c r="C2441" t="s">
        <v>9418</v>
      </c>
      <c r="D2441" t="s">
        <v>9419</v>
      </c>
    </row>
    <row r="2442" spans="1:4" ht="30">
      <c r="A2442" t="s">
        <v>9420</v>
      </c>
      <c r="B2442" s="1" t="s">
        <v>9421</v>
      </c>
      <c r="C2442" t="s">
        <v>9422</v>
      </c>
      <c r="D2442" t="s">
        <v>9423</v>
      </c>
    </row>
    <row r="2443" spans="1:4" ht="30">
      <c r="A2443" t="s">
        <v>9424</v>
      </c>
      <c r="B2443" s="1" t="s">
        <v>9425</v>
      </c>
      <c r="C2443" t="s">
        <v>9426</v>
      </c>
      <c r="D2443" t="s">
        <v>9427</v>
      </c>
    </row>
    <row r="2444" spans="1:4" ht="30">
      <c r="A2444" t="s">
        <v>9428</v>
      </c>
      <c r="B2444" s="1" t="s">
        <v>9429</v>
      </c>
      <c r="C2444" t="s">
        <v>9430</v>
      </c>
      <c r="D2444" t="s">
        <v>9431</v>
      </c>
    </row>
    <row r="2445" spans="1:4" ht="30">
      <c r="A2445" t="s">
        <v>9432</v>
      </c>
      <c r="B2445" s="1" t="s">
        <v>9433</v>
      </c>
      <c r="C2445" t="s">
        <v>9434</v>
      </c>
      <c r="D2445" t="s">
        <v>9435</v>
      </c>
    </row>
    <row r="2446" spans="1:4" ht="30">
      <c r="A2446" t="s">
        <v>9436</v>
      </c>
      <c r="B2446" s="1" t="s">
        <v>9437</v>
      </c>
      <c r="C2446" t="s">
        <v>9438</v>
      </c>
      <c r="D2446" t="s">
        <v>9439</v>
      </c>
    </row>
    <row r="2447" spans="1:4" ht="30">
      <c r="A2447" t="s">
        <v>9440</v>
      </c>
      <c r="B2447" s="1" t="s">
        <v>9441</v>
      </c>
      <c r="C2447" t="s">
        <v>9442</v>
      </c>
      <c r="D2447" t="s">
        <v>9443</v>
      </c>
    </row>
    <row r="2448" spans="1:4" ht="30">
      <c r="A2448" t="s">
        <v>9444</v>
      </c>
      <c r="B2448" s="1" t="s">
        <v>9445</v>
      </c>
      <c r="C2448" t="s">
        <v>9446</v>
      </c>
      <c r="D2448" t="s">
        <v>9447</v>
      </c>
    </row>
    <row r="2449" spans="1:4" ht="30">
      <c r="A2449" t="s">
        <v>9448</v>
      </c>
      <c r="B2449" s="1" t="s">
        <v>9449</v>
      </c>
      <c r="C2449" t="s">
        <v>9450</v>
      </c>
      <c r="D2449" t="s">
        <v>9451</v>
      </c>
    </row>
    <row r="2450" spans="1:4" ht="30">
      <c r="A2450" t="s">
        <v>9452</v>
      </c>
      <c r="B2450" s="1" t="s">
        <v>9453</v>
      </c>
      <c r="C2450" t="s">
        <v>9454</v>
      </c>
      <c r="D2450" t="s">
        <v>9455</v>
      </c>
    </row>
    <row r="2451" spans="1:4" ht="30">
      <c r="A2451" t="s">
        <v>328</v>
      </c>
      <c r="B2451" s="1" t="s">
        <v>9456</v>
      </c>
      <c r="C2451" t="s">
        <v>9457</v>
      </c>
      <c r="D2451" t="s">
        <v>9458</v>
      </c>
    </row>
    <row r="2452" spans="1:4" ht="30">
      <c r="A2452" t="s">
        <v>9459</v>
      </c>
      <c r="B2452" s="1" t="s">
        <v>9460</v>
      </c>
      <c r="C2452" t="s">
        <v>9461</v>
      </c>
      <c r="D2452" t="s">
        <v>9462</v>
      </c>
    </row>
    <row r="2453" spans="1:4" ht="30">
      <c r="A2453" t="s">
        <v>9463</v>
      </c>
      <c r="B2453" s="1" t="s">
        <v>9464</v>
      </c>
      <c r="C2453" t="s">
        <v>9465</v>
      </c>
      <c r="D2453" t="s">
        <v>9466</v>
      </c>
    </row>
    <row r="2454" spans="1:4" ht="30">
      <c r="A2454" t="s">
        <v>9467</v>
      </c>
      <c r="B2454" s="1" t="s">
        <v>9468</v>
      </c>
      <c r="C2454" t="s">
        <v>9469</v>
      </c>
      <c r="D2454" t="s">
        <v>9470</v>
      </c>
    </row>
    <row r="2455" spans="1:4" ht="30">
      <c r="A2455" t="s">
        <v>9471</v>
      </c>
      <c r="B2455" s="1" t="s">
        <v>9472</v>
      </c>
      <c r="C2455" t="s">
        <v>9473</v>
      </c>
      <c r="D2455" t="s">
        <v>9474</v>
      </c>
    </row>
    <row r="2456" spans="1:4" ht="30">
      <c r="A2456" t="s">
        <v>9475</v>
      </c>
      <c r="B2456" s="1" t="s">
        <v>9476</v>
      </c>
      <c r="C2456" t="s">
        <v>9477</v>
      </c>
      <c r="D2456" t="s">
        <v>9478</v>
      </c>
    </row>
    <row r="2457" spans="1:4" ht="30">
      <c r="A2457" t="s">
        <v>9479</v>
      </c>
      <c r="B2457" s="1" t="s">
        <v>9480</v>
      </c>
      <c r="C2457" t="s">
        <v>9481</v>
      </c>
      <c r="D2457" t="s">
        <v>9482</v>
      </c>
    </row>
    <row r="2458" spans="1:4" ht="30">
      <c r="A2458" t="s">
        <v>9483</v>
      </c>
      <c r="B2458" s="1" t="s">
        <v>9484</v>
      </c>
      <c r="C2458" t="s">
        <v>9485</v>
      </c>
      <c r="D2458" t="s">
        <v>9486</v>
      </c>
    </row>
    <row r="2459" spans="1:4" ht="30">
      <c r="A2459" t="s">
        <v>9487</v>
      </c>
      <c r="B2459" s="1" t="s">
        <v>9488</v>
      </c>
      <c r="C2459">
        <v>9634463803</v>
      </c>
      <c r="D2459" t="s">
        <v>9489</v>
      </c>
    </row>
    <row r="2460" spans="1:4" ht="30">
      <c r="A2460" t="s">
        <v>9490</v>
      </c>
      <c r="B2460" s="1" t="s">
        <v>9491</v>
      </c>
      <c r="C2460" t="s">
        <v>9492</v>
      </c>
      <c r="D2460" t="s">
        <v>9493</v>
      </c>
    </row>
    <row r="2461" spans="1:4" ht="30">
      <c r="A2461" t="s">
        <v>9494</v>
      </c>
      <c r="B2461" s="1" t="s">
        <v>9495</v>
      </c>
      <c r="C2461" t="s">
        <v>9496</v>
      </c>
      <c r="D2461" t="s">
        <v>9497</v>
      </c>
    </row>
    <row r="2462" spans="1:4" ht="30">
      <c r="A2462" t="s">
        <v>9498</v>
      </c>
      <c r="B2462" s="1" t="s">
        <v>9499</v>
      </c>
      <c r="C2462" t="s">
        <v>9500</v>
      </c>
      <c r="D2462" t="s">
        <v>9501</v>
      </c>
    </row>
    <row r="2463" spans="1:4" ht="30">
      <c r="A2463" t="s">
        <v>9502</v>
      </c>
      <c r="B2463" s="1" t="s">
        <v>9503</v>
      </c>
      <c r="C2463" t="s">
        <v>9504</v>
      </c>
      <c r="D2463" t="s">
        <v>9505</v>
      </c>
    </row>
    <row r="2464" spans="1:4" ht="30">
      <c r="A2464" t="s">
        <v>9506</v>
      </c>
      <c r="B2464" s="1" t="s">
        <v>9507</v>
      </c>
      <c r="C2464" t="s">
        <v>9508</v>
      </c>
      <c r="D2464" t="s">
        <v>9509</v>
      </c>
    </row>
    <row r="2465" spans="1:4" ht="30">
      <c r="A2465" t="s">
        <v>9510</v>
      </c>
      <c r="B2465" s="1" t="s">
        <v>9511</v>
      </c>
      <c r="C2465" t="s">
        <v>9512</v>
      </c>
      <c r="D2465" t="s">
        <v>9513</v>
      </c>
    </row>
    <row r="2466" spans="1:4" ht="30">
      <c r="A2466" t="s">
        <v>9514</v>
      </c>
      <c r="B2466" s="1" t="s">
        <v>9515</v>
      </c>
      <c r="C2466" t="s">
        <v>9516</v>
      </c>
      <c r="D2466" t="s">
        <v>9517</v>
      </c>
    </row>
    <row r="2467" spans="1:4" ht="30">
      <c r="A2467" t="s">
        <v>4032</v>
      </c>
      <c r="B2467" s="1" t="s">
        <v>9518</v>
      </c>
      <c r="C2467" t="s">
        <v>9519</v>
      </c>
      <c r="D2467" t="s">
        <v>9520</v>
      </c>
    </row>
    <row r="2468" spans="1:4" ht="30">
      <c r="A2468" t="s">
        <v>9521</v>
      </c>
      <c r="B2468" s="1" t="s">
        <v>9522</v>
      </c>
      <c r="C2468" t="s">
        <v>9523</v>
      </c>
      <c r="D2468" t="s">
        <v>9524</v>
      </c>
    </row>
    <row r="2469" spans="1:4" ht="30">
      <c r="A2469" t="s">
        <v>9525</v>
      </c>
      <c r="B2469" s="1" t="s">
        <v>9526</v>
      </c>
      <c r="C2469" t="s">
        <v>9527</v>
      </c>
      <c r="D2469" t="s">
        <v>9528</v>
      </c>
    </row>
    <row r="2470" spans="1:4" ht="30">
      <c r="A2470" t="s">
        <v>9529</v>
      </c>
      <c r="B2470" s="1" t="s">
        <v>9530</v>
      </c>
      <c r="C2470" t="s">
        <v>9531</v>
      </c>
      <c r="D2470" t="s">
        <v>9532</v>
      </c>
    </row>
    <row r="2471" spans="1:4" ht="30">
      <c r="A2471" t="s">
        <v>9533</v>
      </c>
      <c r="B2471" s="1" t="s">
        <v>9534</v>
      </c>
      <c r="C2471" t="s">
        <v>9535</v>
      </c>
      <c r="D2471" t="s">
        <v>9536</v>
      </c>
    </row>
    <row r="2472" spans="1:4" ht="30">
      <c r="A2472" t="s">
        <v>9537</v>
      </c>
      <c r="B2472" s="1" t="s">
        <v>9538</v>
      </c>
      <c r="C2472" t="s">
        <v>9539</v>
      </c>
      <c r="D2472" t="s">
        <v>9540</v>
      </c>
    </row>
    <row r="2473" spans="1:4" ht="30">
      <c r="A2473" t="s">
        <v>9541</v>
      </c>
      <c r="B2473" s="1" t="s">
        <v>9542</v>
      </c>
      <c r="C2473" t="s">
        <v>9543</v>
      </c>
      <c r="D2473" t="s">
        <v>9544</v>
      </c>
    </row>
    <row r="2474" spans="1:4" ht="30">
      <c r="A2474" t="s">
        <v>9545</v>
      </c>
      <c r="B2474" s="1" t="s">
        <v>9546</v>
      </c>
      <c r="C2474" t="s">
        <v>9547</v>
      </c>
      <c r="D2474" t="s">
        <v>9548</v>
      </c>
    </row>
    <row r="2475" spans="1:4" ht="30">
      <c r="A2475" t="s">
        <v>9549</v>
      </c>
      <c r="B2475" s="1" t="s">
        <v>9550</v>
      </c>
      <c r="C2475" t="s">
        <v>9551</v>
      </c>
      <c r="D2475" t="s">
        <v>9552</v>
      </c>
    </row>
    <row r="2476" spans="1:4" ht="30">
      <c r="A2476" t="s">
        <v>9553</v>
      </c>
      <c r="B2476" s="1" t="s">
        <v>9554</v>
      </c>
      <c r="C2476">
        <v>4053881914</v>
      </c>
      <c r="D2476" t="s">
        <v>9555</v>
      </c>
    </row>
    <row r="2477" spans="1:4" ht="30">
      <c r="A2477" t="s">
        <v>9556</v>
      </c>
      <c r="B2477" s="1" t="s">
        <v>9557</v>
      </c>
      <c r="C2477" t="s">
        <v>9558</v>
      </c>
      <c r="D2477" t="s">
        <v>9559</v>
      </c>
    </row>
    <row r="2478" spans="1:4" ht="30">
      <c r="A2478" t="s">
        <v>9560</v>
      </c>
      <c r="B2478" s="1" t="s">
        <v>9561</v>
      </c>
      <c r="C2478" t="s">
        <v>9562</v>
      </c>
      <c r="D2478" t="s">
        <v>9563</v>
      </c>
    </row>
    <row r="2479" spans="1:4" ht="30">
      <c r="A2479" t="s">
        <v>9564</v>
      </c>
      <c r="B2479" s="1" t="s">
        <v>9565</v>
      </c>
      <c r="C2479" t="s">
        <v>9566</v>
      </c>
      <c r="D2479" t="s">
        <v>9567</v>
      </c>
    </row>
    <row r="2480" spans="1:4" ht="30">
      <c r="A2480" t="s">
        <v>9568</v>
      </c>
      <c r="B2480" s="1" t="s">
        <v>9569</v>
      </c>
      <c r="C2480" t="s">
        <v>9570</v>
      </c>
      <c r="D2480" t="s">
        <v>9571</v>
      </c>
    </row>
    <row r="2481" spans="1:4" ht="30">
      <c r="A2481" t="s">
        <v>9572</v>
      </c>
      <c r="B2481" s="1" t="s">
        <v>9573</v>
      </c>
      <c r="C2481" t="s">
        <v>9574</v>
      </c>
      <c r="D2481" t="s">
        <v>9575</v>
      </c>
    </row>
    <row r="2482" spans="1:4" ht="30">
      <c r="A2482" t="s">
        <v>9576</v>
      </c>
      <c r="B2482" s="1" t="s">
        <v>9577</v>
      </c>
      <c r="C2482" t="s">
        <v>9578</v>
      </c>
      <c r="D2482" t="s">
        <v>9579</v>
      </c>
    </row>
    <row r="2483" spans="1:4" ht="30">
      <c r="A2483" t="s">
        <v>9580</v>
      </c>
      <c r="B2483" s="1" t="s">
        <v>9581</v>
      </c>
      <c r="C2483" t="s">
        <v>9582</v>
      </c>
      <c r="D2483" t="s">
        <v>9583</v>
      </c>
    </row>
    <row r="2484" spans="1:4" ht="30">
      <c r="A2484" t="s">
        <v>9584</v>
      </c>
      <c r="B2484" s="1" t="s">
        <v>9585</v>
      </c>
      <c r="C2484">
        <v>9614918012</v>
      </c>
      <c r="D2484" t="s">
        <v>9586</v>
      </c>
    </row>
    <row r="2485" spans="1:4" ht="30">
      <c r="A2485" t="s">
        <v>9587</v>
      </c>
      <c r="B2485" s="1" t="s">
        <v>9588</v>
      </c>
      <c r="C2485" t="s">
        <v>9589</v>
      </c>
      <c r="D2485" t="s">
        <v>9590</v>
      </c>
    </row>
    <row r="2486" spans="1:4" ht="30">
      <c r="A2486" t="s">
        <v>9591</v>
      </c>
      <c r="B2486" s="1" t="s">
        <v>9592</v>
      </c>
      <c r="C2486" t="s">
        <v>9593</v>
      </c>
      <c r="D2486" t="s">
        <v>9594</v>
      </c>
    </row>
    <row r="2487" spans="1:4" ht="30">
      <c r="A2487" t="s">
        <v>9595</v>
      </c>
      <c r="B2487" s="1" t="s">
        <v>9596</v>
      </c>
      <c r="C2487" t="s">
        <v>9597</v>
      </c>
      <c r="D2487" t="s">
        <v>9598</v>
      </c>
    </row>
    <row r="2488" spans="1:4" ht="30">
      <c r="A2488" t="s">
        <v>9599</v>
      </c>
      <c r="B2488" s="1" t="s">
        <v>9600</v>
      </c>
      <c r="C2488" t="s">
        <v>9601</v>
      </c>
      <c r="D2488" t="s">
        <v>9602</v>
      </c>
    </row>
    <row r="2489" spans="1:4" ht="30">
      <c r="A2489" t="s">
        <v>9603</v>
      </c>
      <c r="B2489" s="1" t="s">
        <v>9604</v>
      </c>
      <c r="C2489" t="s">
        <v>9605</v>
      </c>
      <c r="D2489" t="s">
        <v>9606</v>
      </c>
    </row>
    <row r="2490" spans="1:4" ht="30">
      <c r="A2490" t="s">
        <v>9607</v>
      </c>
      <c r="B2490" s="1" t="s">
        <v>9608</v>
      </c>
      <c r="C2490" t="s">
        <v>9609</v>
      </c>
      <c r="D2490" t="s">
        <v>9610</v>
      </c>
    </row>
    <row r="2491" spans="1:4" ht="30">
      <c r="A2491" t="s">
        <v>9611</v>
      </c>
      <c r="B2491" s="1" t="s">
        <v>9612</v>
      </c>
      <c r="C2491" t="s">
        <v>9613</v>
      </c>
      <c r="D2491" t="s">
        <v>9614</v>
      </c>
    </row>
    <row r="2492" spans="1:4" ht="30">
      <c r="A2492" t="s">
        <v>3852</v>
      </c>
      <c r="B2492" s="1" t="s">
        <v>9615</v>
      </c>
      <c r="C2492" t="s">
        <v>9616</v>
      </c>
      <c r="D2492" t="s">
        <v>9617</v>
      </c>
    </row>
    <row r="2493" spans="1:4" ht="30">
      <c r="A2493" t="s">
        <v>9618</v>
      </c>
      <c r="B2493" s="1" t="s">
        <v>9619</v>
      </c>
      <c r="C2493" t="s">
        <v>9620</v>
      </c>
      <c r="D2493" t="s">
        <v>9621</v>
      </c>
    </row>
    <row r="2494" spans="1:4" ht="30">
      <c r="A2494" t="s">
        <v>9622</v>
      </c>
      <c r="B2494" s="1" t="s">
        <v>9623</v>
      </c>
      <c r="C2494" t="s">
        <v>9624</v>
      </c>
      <c r="D2494" t="s">
        <v>9625</v>
      </c>
    </row>
    <row r="2495" spans="1:4" ht="30">
      <c r="A2495" t="s">
        <v>9626</v>
      </c>
      <c r="B2495" s="1" t="s">
        <v>9627</v>
      </c>
      <c r="C2495" t="s">
        <v>9628</v>
      </c>
      <c r="D2495" t="s">
        <v>9629</v>
      </c>
    </row>
    <row r="2496" spans="1:4" ht="30">
      <c r="A2496" t="s">
        <v>9630</v>
      </c>
      <c r="B2496" s="1" t="s">
        <v>9631</v>
      </c>
      <c r="C2496">
        <v>7217120705</v>
      </c>
      <c r="D2496" t="s">
        <v>9632</v>
      </c>
    </row>
    <row r="2497" spans="1:4" ht="30">
      <c r="A2497" t="s">
        <v>9633</v>
      </c>
      <c r="B2497" s="1" t="s">
        <v>9634</v>
      </c>
      <c r="C2497">
        <v>5737323003</v>
      </c>
      <c r="D2497" t="s">
        <v>9635</v>
      </c>
    </row>
    <row r="2498" spans="1:4" ht="30">
      <c r="A2498" t="s">
        <v>9636</v>
      </c>
      <c r="B2498" s="1" t="s">
        <v>9637</v>
      </c>
      <c r="C2498" t="s">
        <v>9638</v>
      </c>
      <c r="D2498" t="s">
        <v>9639</v>
      </c>
    </row>
    <row r="2499" spans="1:4" ht="30">
      <c r="A2499" t="s">
        <v>9640</v>
      </c>
      <c r="B2499" s="1" t="s">
        <v>9641</v>
      </c>
      <c r="C2499" t="s">
        <v>9642</v>
      </c>
      <c r="D2499" t="s">
        <v>9643</v>
      </c>
    </row>
    <row r="2500" spans="1:4" ht="30">
      <c r="A2500" t="s">
        <v>9644</v>
      </c>
      <c r="B2500" s="1" t="s">
        <v>9645</v>
      </c>
      <c r="C2500" t="s">
        <v>9646</v>
      </c>
      <c r="D2500" t="s">
        <v>9647</v>
      </c>
    </row>
    <row r="2501" spans="1:4" ht="30">
      <c r="A2501" t="s">
        <v>9648</v>
      </c>
      <c r="B2501" s="1" t="s">
        <v>9649</v>
      </c>
      <c r="C2501" t="s">
        <v>9650</v>
      </c>
      <c r="D2501" t="s">
        <v>9651</v>
      </c>
    </row>
    <row r="2502" spans="1:4" ht="30">
      <c r="A2502" t="s">
        <v>9652</v>
      </c>
      <c r="B2502" s="1" t="s">
        <v>9653</v>
      </c>
      <c r="C2502" t="s">
        <v>9654</v>
      </c>
      <c r="D2502" t="s">
        <v>9655</v>
      </c>
    </row>
    <row r="2503" spans="1:4" ht="30">
      <c r="A2503" t="s">
        <v>9656</v>
      </c>
      <c r="B2503" s="1" t="s">
        <v>9657</v>
      </c>
      <c r="C2503" t="s">
        <v>9658</v>
      </c>
      <c r="D2503" t="s">
        <v>9659</v>
      </c>
    </row>
    <row r="2504" spans="1:4" ht="30">
      <c r="A2504" t="s">
        <v>9660</v>
      </c>
      <c r="B2504" s="1" t="s">
        <v>9661</v>
      </c>
      <c r="C2504">
        <v>2016223224</v>
      </c>
      <c r="D2504" t="s">
        <v>9662</v>
      </c>
    </row>
    <row r="2505" spans="1:4" ht="30">
      <c r="A2505" t="s">
        <v>9663</v>
      </c>
      <c r="B2505" s="1" t="s">
        <v>9664</v>
      </c>
      <c r="C2505" t="s">
        <v>9665</v>
      </c>
      <c r="D2505" t="s">
        <v>9666</v>
      </c>
    </row>
    <row r="2506" spans="1:4" ht="30">
      <c r="A2506" t="s">
        <v>9667</v>
      </c>
      <c r="B2506" s="1" t="s">
        <v>9668</v>
      </c>
      <c r="C2506" t="s">
        <v>9669</v>
      </c>
      <c r="D2506" t="s">
        <v>9670</v>
      </c>
    </row>
    <row r="2507" spans="1:4" ht="30">
      <c r="A2507" t="s">
        <v>9671</v>
      </c>
      <c r="B2507" s="1" t="s">
        <v>9672</v>
      </c>
      <c r="C2507" t="s">
        <v>9673</v>
      </c>
      <c r="D2507" t="s">
        <v>9674</v>
      </c>
    </row>
    <row r="2508" spans="1:4" ht="30">
      <c r="A2508" t="s">
        <v>9675</v>
      </c>
      <c r="B2508" s="1" t="s">
        <v>9676</v>
      </c>
      <c r="C2508" t="s">
        <v>9677</v>
      </c>
      <c r="D2508" t="s">
        <v>9678</v>
      </c>
    </row>
    <row r="2509" spans="1:4" ht="30">
      <c r="A2509" t="s">
        <v>9679</v>
      </c>
      <c r="B2509" s="1" t="s">
        <v>9680</v>
      </c>
      <c r="C2509">
        <f>1-446-897-4894</f>
        <v>-6236</v>
      </c>
      <c r="D2509" t="s">
        <v>9681</v>
      </c>
    </row>
    <row r="2510" spans="1:4" ht="30">
      <c r="A2510" t="s">
        <v>9682</v>
      </c>
      <c r="B2510" s="1" t="s">
        <v>9683</v>
      </c>
      <c r="C2510" t="s">
        <v>9684</v>
      </c>
      <c r="D2510" t="s">
        <v>9685</v>
      </c>
    </row>
    <row r="2511" spans="1:4" ht="30">
      <c r="A2511" t="s">
        <v>9686</v>
      </c>
      <c r="B2511" s="1" t="s">
        <v>9687</v>
      </c>
      <c r="C2511" t="s">
        <v>9688</v>
      </c>
      <c r="D2511" t="s">
        <v>9689</v>
      </c>
    </row>
    <row r="2512" spans="1:4" ht="30">
      <c r="A2512" t="s">
        <v>9690</v>
      </c>
      <c r="B2512" s="1" t="s">
        <v>9691</v>
      </c>
      <c r="C2512" t="s">
        <v>9692</v>
      </c>
      <c r="D2512" t="s">
        <v>9693</v>
      </c>
    </row>
    <row r="2513" spans="1:4" ht="30">
      <c r="A2513" t="s">
        <v>9694</v>
      </c>
      <c r="B2513" s="1" t="s">
        <v>9695</v>
      </c>
      <c r="C2513" t="s">
        <v>9696</v>
      </c>
      <c r="D2513" t="s">
        <v>9697</v>
      </c>
    </row>
    <row r="2514" spans="1:4" ht="30">
      <c r="A2514" t="s">
        <v>9698</v>
      </c>
      <c r="B2514" s="1" t="s">
        <v>9699</v>
      </c>
      <c r="C2514" t="s">
        <v>9700</v>
      </c>
      <c r="D2514" t="s">
        <v>9701</v>
      </c>
    </row>
    <row r="2515" spans="1:4" ht="30">
      <c r="A2515" t="s">
        <v>9702</v>
      </c>
      <c r="B2515" s="1" t="s">
        <v>9703</v>
      </c>
      <c r="C2515" t="s">
        <v>9704</v>
      </c>
      <c r="D2515" t="s">
        <v>9705</v>
      </c>
    </row>
    <row r="2516" spans="1:4" ht="30">
      <c r="A2516" t="s">
        <v>9706</v>
      </c>
      <c r="B2516" s="1" t="s">
        <v>9707</v>
      </c>
      <c r="C2516" t="s">
        <v>9708</v>
      </c>
      <c r="D2516" t="s">
        <v>9709</v>
      </c>
    </row>
    <row r="2517" spans="1:4" ht="30">
      <c r="A2517" t="s">
        <v>9710</v>
      </c>
      <c r="B2517" s="1" t="s">
        <v>9711</v>
      </c>
      <c r="C2517" t="s">
        <v>9712</v>
      </c>
      <c r="D2517" t="s">
        <v>9713</v>
      </c>
    </row>
    <row r="2518" spans="1:4" ht="30">
      <c r="A2518" t="s">
        <v>9714</v>
      </c>
      <c r="B2518" s="1" t="s">
        <v>9715</v>
      </c>
      <c r="C2518" t="s">
        <v>9716</v>
      </c>
      <c r="D2518" t="s">
        <v>9717</v>
      </c>
    </row>
    <row r="2519" spans="1:4" ht="30">
      <c r="A2519" t="s">
        <v>9718</v>
      </c>
      <c r="B2519" s="1" t="s">
        <v>9719</v>
      </c>
      <c r="C2519" t="s">
        <v>9720</v>
      </c>
      <c r="D2519" t="s">
        <v>9721</v>
      </c>
    </row>
    <row r="2520" spans="1:4" ht="30">
      <c r="A2520" t="s">
        <v>9722</v>
      </c>
      <c r="B2520" s="1" t="s">
        <v>9723</v>
      </c>
      <c r="C2520" t="s">
        <v>9724</v>
      </c>
      <c r="D2520" t="s">
        <v>9725</v>
      </c>
    </row>
    <row r="2521" spans="1:4" ht="30">
      <c r="A2521" t="s">
        <v>9726</v>
      </c>
      <c r="B2521" s="1" t="s">
        <v>9727</v>
      </c>
      <c r="C2521">
        <v>8298022450</v>
      </c>
      <c r="D2521" t="s">
        <v>9728</v>
      </c>
    </row>
    <row r="2522" spans="1:4" ht="30">
      <c r="A2522" t="s">
        <v>9729</v>
      </c>
      <c r="B2522" s="1" t="s">
        <v>9730</v>
      </c>
      <c r="C2522" t="s">
        <v>9731</v>
      </c>
      <c r="D2522" t="s">
        <v>9732</v>
      </c>
    </row>
    <row r="2523" spans="1:4" ht="30">
      <c r="A2523" t="s">
        <v>9733</v>
      </c>
      <c r="B2523" s="1" t="s">
        <v>9734</v>
      </c>
      <c r="C2523" t="s">
        <v>9735</v>
      </c>
      <c r="D2523" t="s">
        <v>9736</v>
      </c>
    </row>
    <row r="2524" spans="1:4" ht="30">
      <c r="A2524" t="s">
        <v>9737</v>
      </c>
      <c r="B2524" s="1" t="s">
        <v>9738</v>
      </c>
      <c r="C2524" t="s">
        <v>9739</v>
      </c>
      <c r="D2524" t="s">
        <v>9740</v>
      </c>
    </row>
    <row r="2525" spans="1:4" ht="30">
      <c r="A2525" t="s">
        <v>9741</v>
      </c>
      <c r="B2525" s="1" t="s">
        <v>9742</v>
      </c>
      <c r="C2525" t="s">
        <v>9743</v>
      </c>
      <c r="D2525" t="s">
        <v>9744</v>
      </c>
    </row>
    <row r="2526" spans="1:4" ht="30">
      <c r="A2526" t="s">
        <v>9745</v>
      </c>
      <c r="B2526" s="1" t="s">
        <v>9746</v>
      </c>
      <c r="C2526" t="s">
        <v>9747</v>
      </c>
      <c r="D2526" t="s">
        <v>9748</v>
      </c>
    </row>
    <row r="2527" spans="1:4" ht="30">
      <c r="A2527" t="s">
        <v>9749</v>
      </c>
      <c r="B2527" s="1" t="s">
        <v>9750</v>
      </c>
      <c r="C2527" t="s">
        <v>9751</v>
      </c>
      <c r="D2527" t="s">
        <v>9752</v>
      </c>
    </row>
    <row r="2528" spans="1:4" ht="30">
      <c r="A2528" t="s">
        <v>9753</v>
      </c>
      <c r="B2528" s="1" t="s">
        <v>9754</v>
      </c>
      <c r="C2528" t="s">
        <v>9755</v>
      </c>
      <c r="D2528" t="s">
        <v>9756</v>
      </c>
    </row>
    <row r="2529" spans="1:4" ht="30">
      <c r="A2529" t="s">
        <v>9757</v>
      </c>
      <c r="B2529" s="1" t="s">
        <v>9758</v>
      </c>
      <c r="C2529" t="s">
        <v>9759</v>
      </c>
      <c r="D2529" t="s">
        <v>9760</v>
      </c>
    </row>
    <row r="2530" spans="1:4" ht="30">
      <c r="A2530" t="s">
        <v>9761</v>
      </c>
      <c r="B2530" s="1" t="s">
        <v>9762</v>
      </c>
      <c r="C2530">
        <f>1-268-323-6524</f>
        <v>-7114</v>
      </c>
      <c r="D2530" t="s">
        <v>9763</v>
      </c>
    </row>
    <row r="2531" spans="1:4" ht="30">
      <c r="A2531" t="s">
        <v>9764</v>
      </c>
      <c r="B2531" s="1" t="s">
        <v>9765</v>
      </c>
      <c r="C2531" t="s">
        <v>9766</v>
      </c>
      <c r="D2531" t="s">
        <v>1274</v>
      </c>
    </row>
    <row r="2532" spans="1:4" ht="30">
      <c r="A2532" t="s">
        <v>9767</v>
      </c>
      <c r="B2532" s="1" t="s">
        <v>9768</v>
      </c>
      <c r="C2532" t="s">
        <v>9769</v>
      </c>
      <c r="D2532" t="s">
        <v>9770</v>
      </c>
    </row>
    <row r="2533" spans="1:4" ht="30">
      <c r="A2533" t="s">
        <v>9771</v>
      </c>
      <c r="B2533" s="1" t="s">
        <v>9772</v>
      </c>
      <c r="C2533" t="s">
        <v>9773</v>
      </c>
      <c r="D2533" t="s">
        <v>9774</v>
      </c>
    </row>
    <row r="2534" spans="1:4" ht="30">
      <c r="A2534" t="s">
        <v>9775</v>
      </c>
      <c r="B2534" s="1" t="s">
        <v>9776</v>
      </c>
      <c r="C2534">
        <f>1-734-443-2080</f>
        <v>-3256</v>
      </c>
      <c r="D2534" t="s">
        <v>9777</v>
      </c>
    </row>
    <row r="2535" spans="1:4" ht="30">
      <c r="A2535" t="s">
        <v>9778</v>
      </c>
      <c r="B2535" s="1" t="s">
        <v>9779</v>
      </c>
      <c r="C2535" t="s">
        <v>9780</v>
      </c>
      <c r="D2535" t="s">
        <v>9781</v>
      </c>
    </row>
    <row r="2536" spans="1:4" ht="30">
      <c r="A2536" t="s">
        <v>9782</v>
      </c>
      <c r="B2536" s="1" t="s">
        <v>9783</v>
      </c>
      <c r="C2536" t="s">
        <v>9784</v>
      </c>
      <c r="D2536" t="s">
        <v>9785</v>
      </c>
    </row>
    <row r="2537" spans="1:4" ht="30">
      <c r="A2537" t="s">
        <v>9786</v>
      </c>
      <c r="B2537" s="1" t="s">
        <v>9787</v>
      </c>
      <c r="C2537" t="s">
        <v>9788</v>
      </c>
      <c r="D2537" t="s">
        <v>9789</v>
      </c>
    </row>
    <row r="2538" spans="1:4" ht="30">
      <c r="A2538" t="s">
        <v>9790</v>
      </c>
      <c r="B2538" s="1" t="s">
        <v>9791</v>
      </c>
      <c r="C2538" t="s">
        <v>9792</v>
      </c>
      <c r="D2538" t="s">
        <v>9793</v>
      </c>
    </row>
    <row r="2539" spans="1:4" ht="30">
      <c r="A2539" t="s">
        <v>9794</v>
      </c>
      <c r="B2539" s="1" t="s">
        <v>9795</v>
      </c>
      <c r="C2539" t="s">
        <v>9796</v>
      </c>
      <c r="D2539" t="s">
        <v>9797</v>
      </c>
    </row>
    <row r="2540" spans="1:4" ht="30">
      <c r="A2540" t="s">
        <v>9798</v>
      </c>
      <c r="B2540" s="1" t="s">
        <v>9799</v>
      </c>
      <c r="C2540" t="s">
        <v>9800</v>
      </c>
      <c r="D2540" t="s">
        <v>9801</v>
      </c>
    </row>
    <row r="2541" spans="1:4" ht="30">
      <c r="A2541" t="s">
        <v>9802</v>
      </c>
      <c r="B2541" s="1" t="s">
        <v>9803</v>
      </c>
      <c r="C2541" t="s">
        <v>9804</v>
      </c>
      <c r="D2541" t="s">
        <v>9805</v>
      </c>
    </row>
    <row r="2542" spans="1:4" ht="30">
      <c r="A2542" t="s">
        <v>9806</v>
      </c>
      <c r="B2542" s="1" t="s">
        <v>9807</v>
      </c>
      <c r="C2542" t="s">
        <v>9808</v>
      </c>
      <c r="D2542" t="s">
        <v>9809</v>
      </c>
    </row>
    <row r="2543" spans="1:4" ht="30">
      <c r="A2543" t="s">
        <v>9810</v>
      </c>
      <c r="B2543" s="1" t="s">
        <v>9811</v>
      </c>
      <c r="C2543" t="s">
        <v>9812</v>
      </c>
      <c r="D2543" t="s">
        <v>9813</v>
      </c>
    </row>
    <row r="2544" spans="1:4" ht="30">
      <c r="A2544" t="s">
        <v>9814</v>
      </c>
      <c r="B2544" s="1" t="s">
        <v>9815</v>
      </c>
      <c r="C2544" t="s">
        <v>9816</v>
      </c>
      <c r="D2544" t="s">
        <v>9817</v>
      </c>
    </row>
    <row r="2545" spans="1:4" ht="30">
      <c r="A2545" t="s">
        <v>9818</v>
      </c>
      <c r="B2545" s="1" t="s">
        <v>9819</v>
      </c>
      <c r="C2545" t="s">
        <v>9820</v>
      </c>
      <c r="D2545" t="s">
        <v>9821</v>
      </c>
    </row>
    <row r="2546" spans="1:4" ht="30">
      <c r="A2546" t="s">
        <v>9822</v>
      </c>
      <c r="B2546" s="1" t="s">
        <v>9823</v>
      </c>
      <c r="C2546" t="s">
        <v>9824</v>
      </c>
      <c r="D2546" t="s">
        <v>9825</v>
      </c>
    </row>
    <row r="2547" spans="1:4" ht="30">
      <c r="A2547" t="s">
        <v>9826</v>
      </c>
      <c r="B2547" s="1" t="s">
        <v>9827</v>
      </c>
      <c r="C2547" t="s">
        <v>9828</v>
      </c>
      <c r="D2547" t="s">
        <v>9829</v>
      </c>
    </row>
    <row r="2548" spans="1:4" ht="30">
      <c r="A2548" t="s">
        <v>9830</v>
      </c>
      <c r="B2548" s="1" t="s">
        <v>9831</v>
      </c>
      <c r="C2548" t="s">
        <v>9832</v>
      </c>
      <c r="D2548" t="s">
        <v>9833</v>
      </c>
    </row>
    <row r="2549" spans="1:4" ht="30">
      <c r="A2549" t="s">
        <v>9834</v>
      </c>
      <c r="B2549" s="1" t="s">
        <v>9835</v>
      </c>
      <c r="C2549">
        <v>523195779</v>
      </c>
      <c r="D2549" t="s">
        <v>9836</v>
      </c>
    </row>
    <row r="2550" spans="1:4" ht="30">
      <c r="A2550" t="s">
        <v>9837</v>
      </c>
      <c r="B2550" s="1" t="s">
        <v>9838</v>
      </c>
      <c r="C2550" t="s">
        <v>9839</v>
      </c>
      <c r="D2550" t="s">
        <v>9840</v>
      </c>
    </row>
    <row r="2551" spans="1:4" ht="30">
      <c r="A2551" t="s">
        <v>9841</v>
      </c>
      <c r="B2551" s="1" t="s">
        <v>9842</v>
      </c>
      <c r="C2551" t="s">
        <v>9843</v>
      </c>
      <c r="D2551" t="s">
        <v>9844</v>
      </c>
    </row>
    <row r="2552" spans="1:4" ht="30">
      <c r="A2552" t="s">
        <v>9845</v>
      </c>
      <c r="B2552" s="1" t="s">
        <v>9846</v>
      </c>
      <c r="C2552" t="s">
        <v>9847</v>
      </c>
      <c r="D2552" t="s">
        <v>9848</v>
      </c>
    </row>
    <row r="2553" spans="1:4" ht="30">
      <c r="A2553" t="s">
        <v>9849</v>
      </c>
      <c r="B2553" s="1" t="s">
        <v>9850</v>
      </c>
      <c r="C2553" t="s">
        <v>9851</v>
      </c>
      <c r="D2553" t="s">
        <v>9852</v>
      </c>
    </row>
    <row r="2554" spans="1:4" ht="30">
      <c r="A2554" t="s">
        <v>9853</v>
      </c>
      <c r="B2554" s="1" t="s">
        <v>9854</v>
      </c>
      <c r="C2554" t="s">
        <v>9855</v>
      </c>
      <c r="D2554" t="s">
        <v>9856</v>
      </c>
    </row>
    <row r="2555" spans="1:4" ht="30">
      <c r="A2555" t="s">
        <v>9857</v>
      </c>
      <c r="B2555" s="1" t="s">
        <v>9858</v>
      </c>
      <c r="C2555" t="s">
        <v>9859</v>
      </c>
      <c r="D2555" t="s">
        <v>9860</v>
      </c>
    </row>
    <row r="2556" spans="1:4" ht="30">
      <c r="A2556" t="s">
        <v>9861</v>
      </c>
      <c r="B2556" s="1" t="s">
        <v>9862</v>
      </c>
      <c r="C2556" t="s">
        <v>9863</v>
      </c>
      <c r="D2556" t="s">
        <v>9864</v>
      </c>
    </row>
    <row r="2557" spans="1:4" ht="30">
      <c r="A2557" t="s">
        <v>9865</v>
      </c>
      <c r="B2557" s="1" t="s">
        <v>9866</v>
      </c>
      <c r="C2557" t="s">
        <v>9867</v>
      </c>
      <c r="D2557" t="s">
        <v>9868</v>
      </c>
    </row>
    <row r="2558" spans="1:4" ht="30">
      <c r="A2558" t="s">
        <v>9869</v>
      </c>
      <c r="B2558" s="1" t="s">
        <v>9870</v>
      </c>
      <c r="C2558" t="s">
        <v>9871</v>
      </c>
      <c r="D2558" t="s">
        <v>9872</v>
      </c>
    </row>
    <row r="2559" spans="1:4" ht="30">
      <c r="A2559" t="s">
        <v>9873</v>
      </c>
      <c r="B2559" s="1" t="s">
        <v>9874</v>
      </c>
      <c r="C2559" t="s">
        <v>9875</v>
      </c>
      <c r="D2559" t="s">
        <v>9876</v>
      </c>
    </row>
    <row r="2560" spans="1:4" ht="30">
      <c r="A2560" t="s">
        <v>9877</v>
      </c>
      <c r="B2560" s="1" t="s">
        <v>9878</v>
      </c>
      <c r="C2560" t="s">
        <v>9879</v>
      </c>
      <c r="D2560" t="s">
        <v>9880</v>
      </c>
    </row>
    <row r="2561" spans="1:4" ht="30">
      <c r="A2561" t="s">
        <v>9881</v>
      </c>
      <c r="B2561" s="1" t="s">
        <v>9882</v>
      </c>
      <c r="C2561" t="s">
        <v>9883</v>
      </c>
      <c r="D2561" t="s">
        <v>9884</v>
      </c>
    </row>
    <row r="2562" spans="1:4" ht="30">
      <c r="A2562" t="s">
        <v>9885</v>
      </c>
      <c r="B2562" s="1" t="s">
        <v>9886</v>
      </c>
      <c r="C2562">
        <v>1760190349</v>
      </c>
      <c r="D2562" t="s">
        <v>9887</v>
      </c>
    </row>
    <row r="2563" spans="1:4" ht="30">
      <c r="A2563" t="s">
        <v>9888</v>
      </c>
      <c r="B2563" s="1" t="s">
        <v>9889</v>
      </c>
      <c r="C2563" t="s">
        <v>9890</v>
      </c>
      <c r="D2563" t="s">
        <v>9891</v>
      </c>
    </row>
    <row r="2564" spans="1:4" ht="30">
      <c r="A2564" t="s">
        <v>9892</v>
      </c>
      <c r="B2564" s="1" t="s">
        <v>9893</v>
      </c>
      <c r="C2564" t="s">
        <v>9894</v>
      </c>
      <c r="D2564" t="s">
        <v>9895</v>
      </c>
    </row>
    <row r="2565" spans="1:4" ht="30">
      <c r="A2565" t="s">
        <v>9896</v>
      </c>
      <c r="B2565" s="1" t="s">
        <v>9897</v>
      </c>
      <c r="C2565" t="s">
        <v>9898</v>
      </c>
      <c r="D2565" t="s">
        <v>9899</v>
      </c>
    </row>
    <row r="2566" spans="1:4" ht="30">
      <c r="A2566" t="s">
        <v>9900</v>
      </c>
      <c r="B2566" s="1" t="s">
        <v>9901</v>
      </c>
      <c r="C2566" t="s">
        <v>9902</v>
      </c>
      <c r="D2566" t="s">
        <v>9903</v>
      </c>
    </row>
    <row r="2567" spans="1:4" ht="30">
      <c r="A2567" t="s">
        <v>9904</v>
      </c>
      <c r="B2567" s="1" t="s">
        <v>9905</v>
      </c>
      <c r="C2567">
        <v>7009044670</v>
      </c>
      <c r="D2567" t="s">
        <v>9906</v>
      </c>
    </row>
    <row r="2568" spans="1:4" ht="30">
      <c r="A2568" t="s">
        <v>9907</v>
      </c>
      <c r="B2568" s="1" t="s">
        <v>9908</v>
      </c>
      <c r="C2568" t="s">
        <v>9909</v>
      </c>
      <c r="D2568" t="s">
        <v>9910</v>
      </c>
    </row>
    <row r="2569" spans="1:4" ht="30">
      <c r="A2569" t="s">
        <v>9911</v>
      </c>
      <c r="B2569" s="1" t="s">
        <v>9912</v>
      </c>
      <c r="C2569" t="s">
        <v>9913</v>
      </c>
      <c r="D2569" t="s">
        <v>9914</v>
      </c>
    </row>
    <row r="2570" spans="1:4" ht="30">
      <c r="A2570" t="s">
        <v>9915</v>
      </c>
      <c r="B2570" s="1" t="s">
        <v>9916</v>
      </c>
      <c r="C2570" t="s">
        <v>9917</v>
      </c>
      <c r="D2570" t="s">
        <v>9918</v>
      </c>
    </row>
    <row r="2571" spans="1:4" ht="30">
      <c r="A2571" t="s">
        <v>9919</v>
      </c>
      <c r="B2571" s="1" t="s">
        <v>9920</v>
      </c>
      <c r="C2571" t="s">
        <v>9921</v>
      </c>
      <c r="D2571" t="s">
        <v>9922</v>
      </c>
    </row>
    <row r="2572" spans="1:4" ht="30">
      <c r="A2572" t="s">
        <v>9923</v>
      </c>
      <c r="B2572" s="1" t="s">
        <v>9924</v>
      </c>
      <c r="C2572" t="s">
        <v>9925</v>
      </c>
      <c r="D2572" t="s">
        <v>9926</v>
      </c>
    </row>
    <row r="2573" spans="1:4" ht="30">
      <c r="A2573" t="s">
        <v>9927</v>
      </c>
      <c r="B2573" s="1" t="s">
        <v>9928</v>
      </c>
      <c r="C2573" t="s">
        <v>9929</v>
      </c>
      <c r="D2573" t="s">
        <v>9930</v>
      </c>
    </row>
    <row r="2574" spans="1:4" ht="30">
      <c r="A2574" t="s">
        <v>7895</v>
      </c>
      <c r="B2574" s="1" t="s">
        <v>9931</v>
      </c>
      <c r="C2574" t="s">
        <v>9932</v>
      </c>
      <c r="D2574" t="s">
        <v>9933</v>
      </c>
    </row>
    <row r="2575" spans="1:4" ht="30">
      <c r="A2575" t="s">
        <v>9934</v>
      </c>
      <c r="B2575" s="1" t="s">
        <v>9935</v>
      </c>
      <c r="C2575" t="s">
        <v>9936</v>
      </c>
      <c r="D2575" t="s">
        <v>9937</v>
      </c>
    </row>
    <row r="2576" spans="1:4" ht="30">
      <c r="A2576" t="s">
        <v>9938</v>
      </c>
      <c r="B2576" s="1" t="s">
        <v>9939</v>
      </c>
      <c r="C2576" t="s">
        <v>9940</v>
      </c>
      <c r="D2576" t="s">
        <v>9941</v>
      </c>
    </row>
    <row r="2577" spans="1:4" ht="30">
      <c r="A2577" t="s">
        <v>9942</v>
      </c>
      <c r="B2577" s="1" t="s">
        <v>9943</v>
      </c>
      <c r="C2577" t="s">
        <v>9944</v>
      </c>
      <c r="D2577" t="s">
        <v>9945</v>
      </c>
    </row>
    <row r="2578" spans="1:4" ht="30">
      <c r="A2578" t="s">
        <v>9946</v>
      </c>
      <c r="B2578" s="1" t="s">
        <v>9947</v>
      </c>
      <c r="C2578">
        <v>7620868599</v>
      </c>
      <c r="D2578" t="s">
        <v>9948</v>
      </c>
    </row>
    <row r="2579" spans="1:4" ht="30">
      <c r="A2579" t="s">
        <v>9949</v>
      </c>
      <c r="B2579" s="1" t="s">
        <v>9950</v>
      </c>
      <c r="C2579" t="s">
        <v>9951</v>
      </c>
      <c r="D2579" t="s">
        <v>9952</v>
      </c>
    </row>
    <row r="2580" spans="1:4" ht="30">
      <c r="A2580" t="s">
        <v>9953</v>
      </c>
      <c r="B2580" s="1" t="s">
        <v>9954</v>
      </c>
      <c r="C2580" t="s">
        <v>9955</v>
      </c>
      <c r="D2580" t="s">
        <v>9956</v>
      </c>
    </row>
    <row r="2581" spans="1:4" ht="30">
      <c r="A2581" t="s">
        <v>9957</v>
      </c>
      <c r="B2581" s="1" t="s">
        <v>9958</v>
      </c>
      <c r="C2581" t="s">
        <v>9959</v>
      </c>
      <c r="D2581" t="s">
        <v>9960</v>
      </c>
    </row>
    <row r="2582" spans="1:4" ht="30">
      <c r="A2582" t="s">
        <v>9961</v>
      </c>
      <c r="B2582" s="1" t="s">
        <v>9962</v>
      </c>
      <c r="C2582" t="s">
        <v>9963</v>
      </c>
      <c r="D2582" t="s">
        <v>9964</v>
      </c>
    </row>
    <row r="2583" spans="1:4" ht="30">
      <c r="A2583" t="s">
        <v>9965</v>
      </c>
      <c r="B2583" s="1" t="s">
        <v>9966</v>
      </c>
      <c r="C2583" t="s">
        <v>9967</v>
      </c>
      <c r="D2583" t="s">
        <v>9968</v>
      </c>
    </row>
    <row r="2584" spans="1:4" ht="30">
      <c r="A2584" t="s">
        <v>9969</v>
      </c>
      <c r="B2584" s="1" t="s">
        <v>9970</v>
      </c>
      <c r="C2584" t="s">
        <v>9971</v>
      </c>
      <c r="D2584" t="s">
        <v>9972</v>
      </c>
    </row>
    <row r="2585" spans="1:4" ht="30">
      <c r="A2585" t="s">
        <v>9973</v>
      </c>
      <c r="B2585" s="1" t="s">
        <v>9974</v>
      </c>
      <c r="C2585" t="s">
        <v>9975</v>
      </c>
      <c r="D2585" t="s">
        <v>9976</v>
      </c>
    </row>
    <row r="2586" spans="1:4" ht="30">
      <c r="A2586" t="s">
        <v>9977</v>
      </c>
      <c r="B2586" s="1" t="s">
        <v>9978</v>
      </c>
      <c r="C2586" t="s">
        <v>9979</v>
      </c>
      <c r="D2586" t="s">
        <v>9980</v>
      </c>
    </row>
    <row r="2587" spans="1:4" ht="30">
      <c r="A2587" t="s">
        <v>9981</v>
      </c>
      <c r="B2587" s="1" t="s">
        <v>9982</v>
      </c>
      <c r="C2587" t="s">
        <v>9983</v>
      </c>
      <c r="D2587" t="s">
        <v>9984</v>
      </c>
    </row>
    <row r="2588" spans="1:4" ht="30">
      <c r="A2588" t="s">
        <v>1425</v>
      </c>
      <c r="B2588" s="1" t="s">
        <v>9985</v>
      </c>
      <c r="C2588" t="s">
        <v>9986</v>
      </c>
      <c r="D2588" t="s">
        <v>9987</v>
      </c>
    </row>
    <row r="2589" spans="1:4" ht="30">
      <c r="A2589" t="s">
        <v>9988</v>
      </c>
      <c r="B2589" s="1" t="s">
        <v>9989</v>
      </c>
      <c r="C2589" t="s">
        <v>9990</v>
      </c>
      <c r="D2589" t="s">
        <v>9991</v>
      </c>
    </row>
    <row r="2590" spans="1:4" ht="30">
      <c r="A2590" t="s">
        <v>9992</v>
      </c>
      <c r="B2590" s="1" t="s">
        <v>9993</v>
      </c>
      <c r="C2590" t="s">
        <v>9994</v>
      </c>
      <c r="D2590" t="s">
        <v>9995</v>
      </c>
    </row>
    <row r="2591" spans="1:4" ht="30">
      <c r="A2591" t="s">
        <v>9996</v>
      </c>
      <c r="B2591" s="1" t="s">
        <v>9997</v>
      </c>
      <c r="C2591" t="s">
        <v>9998</v>
      </c>
      <c r="D2591" t="s">
        <v>9999</v>
      </c>
    </row>
    <row r="2592" spans="1:4" ht="30">
      <c r="A2592" t="s">
        <v>10000</v>
      </c>
      <c r="B2592" s="1" t="s">
        <v>10001</v>
      </c>
      <c r="C2592" t="s">
        <v>10002</v>
      </c>
      <c r="D2592" t="s">
        <v>10003</v>
      </c>
    </row>
    <row r="2593" spans="1:4" ht="30">
      <c r="A2593" t="s">
        <v>10004</v>
      </c>
      <c r="B2593" s="1" t="s">
        <v>10005</v>
      </c>
      <c r="C2593" t="s">
        <v>10006</v>
      </c>
      <c r="D2593" t="s">
        <v>10007</v>
      </c>
    </row>
    <row r="2594" spans="1:4" ht="30">
      <c r="A2594" t="s">
        <v>10008</v>
      </c>
      <c r="B2594" s="1" t="s">
        <v>10009</v>
      </c>
      <c r="C2594">
        <v>3040272107</v>
      </c>
      <c r="D2594" t="s">
        <v>10010</v>
      </c>
    </row>
    <row r="2595" spans="1:4" ht="30">
      <c r="A2595" t="s">
        <v>10011</v>
      </c>
      <c r="B2595" s="1" t="s">
        <v>10012</v>
      </c>
      <c r="C2595" t="s">
        <v>10013</v>
      </c>
      <c r="D2595" t="s">
        <v>10014</v>
      </c>
    </row>
    <row r="2596" spans="1:4" ht="30">
      <c r="A2596" t="s">
        <v>10015</v>
      </c>
      <c r="B2596" s="1" t="s">
        <v>10016</v>
      </c>
      <c r="C2596">
        <v>8066921013</v>
      </c>
      <c r="D2596" t="s">
        <v>10017</v>
      </c>
    </row>
    <row r="2597" spans="1:4" ht="30">
      <c r="A2597" t="s">
        <v>10018</v>
      </c>
      <c r="B2597" s="1" t="s">
        <v>10019</v>
      </c>
      <c r="C2597" t="s">
        <v>10020</v>
      </c>
      <c r="D2597" t="s">
        <v>10021</v>
      </c>
    </row>
    <row r="2598" spans="1:4" ht="30">
      <c r="A2598" t="s">
        <v>10022</v>
      </c>
      <c r="B2598" s="1" t="s">
        <v>10023</v>
      </c>
      <c r="C2598" t="s">
        <v>10024</v>
      </c>
      <c r="D2598" t="s">
        <v>10025</v>
      </c>
    </row>
    <row r="2599" spans="1:4" ht="30">
      <c r="A2599" t="s">
        <v>10026</v>
      </c>
      <c r="B2599" s="1" t="s">
        <v>10027</v>
      </c>
      <c r="C2599" t="s">
        <v>10028</v>
      </c>
      <c r="D2599" t="s">
        <v>10029</v>
      </c>
    </row>
    <row r="2600" spans="1:4" ht="30">
      <c r="A2600" t="s">
        <v>10030</v>
      </c>
      <c r="B2600" s="1" t="s">
        <v>10031</v>
      </c>
      <c r="C2600" t="s">
        <v>10032</v>
      </c>
      <c r="D2600" t="s">
        <v>10033</v>
      </c>
    </row>
    <row r="2601" spans="1:4" ht="30">
      <c r="A2601" t="s">
        <v>10034</v>
      </c>
      <c r="B2601" s="1" t="s">
        <v>10035</v>
      </c>
      <c r="C2601" t="s">
        <v>10036</v>
      </c>
      <c r="D2601" t="s">
        <v>10037</v>
      </c>
    </row>
    <row r="2602" spans="1:4" ht="30">
      <c r="A2602" t="s">
        <v>10038</v>
      </c>
      <c r="B2602" s="1" t="s">
        <v>10039</v>
      </c>
      <c r="C2602" t="s">
        <v>10040</v>
      </c>
      <c r="D2602" t="s">
        <v>10041</v>
      </c>
    </row>
    <row r="2603" spans="1:4" ht="30">
      <c r="A2603" t="s">
        <v>10042</v>
      </c>
      <c r="B2603" s="1" t="s">
        <v>10043</v>
      </c>
      <c r="C2603" t="s">
        <v>10044</v>
      </c>
      <c r="D2603" t="s">
        <v>10045</v>
      </c>
    </row>
    <row r="2604" spans="1:4" ht="30">
      <c r="A2604" t="s">
        <v>10046</v>
      </c>
      <c r="B2604" s="1" t="s">
        <v>10047</v>
      </c>
      <c r="C2604" t="s">
        <v>10048</v>
      </c>
      <c r="D2604" t="s">
        <v>10049</v>
      </c>
    </row>
    <row r="2605" spans="1:4" ht="30">
      <c r="A2605" t="s">
        <v>10050</v>
      </c>
      <c r="B2605" s="1" t="s">
        <v>10051</v>
      </c>
      <c r="C2605" t="s">
        <v>10052</v>
      </c>
      <c r="D2605" t="s">
        <v>10053</v>
      </c>
    </row>
    <row r="2606" spans="1:4" ht="30">
      <c r="A2606" t="s">
        <v>10054</v>
      </c>
      <c r="B2606" s="1" t="s">
        <v>10055</v>
      </c>
      <c r="C2606" t="s">
        <v>10056</v>
      </c>
      <c r="D2606" t="s">
        <v>10057</v>
      </c>
    </row>
    <row r="2607" spans="1:4" ht="30">
      <c r="A2607" t="s">
        <v>10058</v>
      </c>
      <c r="B2607" s="1" t="s">
        <v>10059</v>
      </c>
      <c r="C2607" t="s">
        <v>10060</v>
      </c>
      <c r="D2607" t="s">
        <v>10061</v>
      </c>
    </row>
    <row r="2608" spans="1:4" ht="30">
      <c r="A2608" t="s">
        <v>10062</v>
      </c>
      <c r="B2608" s="1" t="s">
        <v>10063</v>
      </c>
      <c r="C2608" t="s">
        <v>10064</v>
      </c>
      <c r="D2608" t="s">
        <v>10065</v>
      </c>
    </row>
    <row r="2609" spans="1:4" ht="30">
      <c r="A2609" t="s">
        <v>10066</v>
      </c>
      <c r="B2609" s="1" t="s">
        <v>10067</v>
      </c>
      <c r="C2609" t="s">
        <v>10068</v>
      </c>
      <c r="D2609" t="s">
        <v>10069</v>
      </c>
    </row>
    <row r="2610" spans="1:4" ht="30">
      <c r="A2610" t="s">
        <v>10070</v>
      </c>
      <c r="B2610" s="1" t="s">
        <v>10071</v>
      </c>
      <c r="C2610" t="s">
        <v>10072</v>
      </c>
      <c r="D2610" t="s">
        <v>10073</v>
      </c>
    </row>
    <row r="2611" spans="1:4" ht="30">
      <c r="A2611" t="s">
        <v>10074</v>
      </c>
      <c r="B2611" s="1" t="s">
        <v>10075</v>
      </c>
      <c r="C2611" t="s">
        <v>10076</v>
      </c>
      <c r="D2611" t="s">
        <v>10077</v>
      </c>
    </row>
    <row r="2612" spans="1:4" ht="30">
      <c r="A2612" t="s">
        <v>10078</v>
      </c>
      <c r="B2612" s="1" t="s">
        <v>10079</v>
      </c>
      <c r="C2612" t="s">
        <v>10080</v>
      </c>
      <c r="D2612" t="s">
        <v>10081</v>
      </c>
    </row>
    <row r="2613" spans="1:4" ht="30">
      <c r="A2613" t="s">
        <v>10082</v>
      </c>
      <c r="B2613" s="1" t="s">
        <v>10083</v>
      </c>
      <c r="C2613" t="s">
        <v>10084</v>
      </c>
      <c r="D2613" t="s">
        <v>10085</v>
      </c>
    </row>
    <row r="2614" spans="1:4" ht="30">
      <c r="A2614" t="s">
        <v>2053</v>
      </c>
      <c r="B2614" s="1" t="s">
        <v>10086</v>
      </c>
      <c r="C2614" t="s">
        <v>10087</v>
      </c>
      <c r="D2614" t="s">
        <v>10088</v>
      </c>
    </row>
    <row r="2615" spans="1:4" ht="30">
      <c r="A2615" t="s">
        <v>10089</v>
      </c>
      <c r="B2615" s="1" t="s">
        <v>10090</v>
      </c>
      <c r="C2615" t="s">
        <v>10091</v>
      </c>
      <c r="D2615" t="s">
        <v>10092</v>
      </c>
    </row>
    <row r="2616" spans="1:4" ht="30">
      <c r="A2616" t="s">
        <v>10093</v>
      </c>
      <c r="B2616" s="1" t="s">
        <v>10094</v>
      </c>
      <c r="C2616" t="s">
        <v>10095</v>
      </c>
      <c r="D2616" t="s">
        <v>10096</v>
      </c>
    </row>
    <row r="2617" spans="1:4" ht="30">
      <c r="A2617" t="s">
        <v>10097</v>
      </c>
      <c r="B2617" s="1" t="s">
        <v>10098</v>
      </c>
      <c r="C2617" t="s">
        <v>10099</v>
      </c>
      <c r="D2617" t="s">
        <v>10100</v>
      </c>
    </row>
    <row r="2618" spans="1:4" ht="30">
      <c r="A2618" t="s">
        <v>10101</v>
      </c>
      <c r="B2618" s="1" t="s">
        <v>10102</v>
      </c>
      <c r="C2618" t="s">
        <v>10103</v>
      </c>
      <c r="D2618" t="s">
        <v>10104</v>
      </c>
    </row>
    <row r="2619" spans="1:4" ht="30">
      <c r="A2619" t="s">
        <v>10105</v>
      </c>
      <c r="B2619" s="1" t="s">
        <v>10106</v>
      </c>
      <c r="C2619" t="s">
        <v>10107</v>
      </c>
      <c r="D2619" t="s">
        <v>10108</v>
      </c>
    </row>
    <row r="2620" spans="1:4" ht="30">
      <c r="A2620" t="s">
        <v>10109</v>
      </c>
      <c r="B2620" s="1" t="s">
        <v>10110</v>
      </c>
      <c r="C2620" t="s">
        <v>10111</v>
      </c>
      <c r="D2620" t="s">
        <v>10112</v>
      </c>
    </row>
    <row r="2621" spans="1:4" ht="30">
      <c r="A2621" t="s">
        <v>10113</v>
      </c>
      <c r="B2621" s="1" t="s">
        <v>10114</v>
      </c>
      <c r="C2621" t="s">
        <v>10115</v>
      </c>
      <c r="D2621" t="s">
        <v>1345</v>
      </c>
    </row>
    <row r="2622" spans="1:4" ht="30">
      <c r="A2622" t="s">
        <v>10116</v>
      </c>
      <c r="B2622" s="1" t="s">
        <v>10117</v>
      </c>
      <c r="C2622" t="s">
        <v>10118</v>
      </c>
      <c r="D2622" t="s">
        <v>10119</v>
      </c>
    </row>
    <row r="2623" spans="1:4" ht="30">
      <c r="A2623" t="s">
        <v>10120</v>
      </c>
      <c r="B2623" s="1" t="s">
        <v>10121</v>
      </c>
      <c r="C2623" t="s">
        <v>10122</v>
      </c>
      <c r="D2623" t="s">
        <v>10123</v>
      </c>
    </row>
    <row r="2624" spans="1:4" ht="30">
      <c r="A2624" t="s">
        <v>10124</v>
      </c>
      <c r="B2624" s="1" t="s">
        <v>10125</v>
      </c>
      <c r="C2624" t="s">
        <v>10126</v>
      </c>
      <c r="D2624" t="s">
        <v>10127</v>
      </c>
    </row>
    <row r="2625" spans="1:4" ht="30">
      <c r="A2625" t="s">
        <v>10128</v>
      </c>
      <c r="B2625" s="1" t="s">
        <v>10129</v>
      </c>
      <c r="C2625" t="s">
        <v>10130</v>
      </c>
      <c r="D2625" t="s">
        <v>10131</v>
      </c>
    </row>
    <row r="2626" spans="1:4" ht="30">
      <c r="A2626" t="s">
        <v>10132</v>
      </c>
      <c r="B2626" s="1" t="s">
        <v>10133</v>
      </c>
      <c r="C2626" t="s">
        <v>10134</v>
      </c>
      <c r="D2626" t="s">
        <v>10135</v>
      </c>
    </row>
    <row r="2627" spans="1:4" ht="30">
      <c r="A2627" t="s">
        <v>10136</v>
      </c>
      <c r="B2627" s="1" t="s">
        <v>10137</v>
      </c>
      <c r="C2627" t="s">
        <v>10138</v>
      </c>
      <c r="D2627" t="s">
        <v>10139</v>
      </c>
    </row>
    <row r="2628" spans="1:4" ht="30">
      <c r="A2628" t="s">
        <v>10140</v>
      </c>
      <c r="B2628" s="1" t="s">
        <v>10141</v>
      </c>
      <c r="C2628" t="s">
        <v>10142</v>
      </c>
      <c r="D2628" t="s">
        <v>10143</v>
      </c>
    </row>
    <row r="2629" spans="1:4" ht="30">
      <c r="A2629" t="s">
        <v>10144</v>
      </c>
      <c r="B2629" s="1" t="s">
        <v>10145</v>
      </c>
      <c r="C2629" t="s">
        <v>10146</v>
      </c>
      <c r="D2629" t="s">
        <v>10147</v>
      </c>
    </row>
    <row r="2630" spans="1:4" ht="30">
      <c r="A2630" t="s">
        <v>10148</v>
      </c>
      <c r="B2630" s="1" t="s">
        <v>10149</v>
      </c>
      <c r="C2630" t="s">
        <v>10150</v>
      </c>
      <c r="D2630" t="s">
        <v>10151</v>
      </c>
    </row>
    <row r="2631" spans="1:4" ht="30">
      <c r="A2631" t="s">
        <v>10152</v>
      </c>
      <c r="B2631" s="1" t="s">
        <v>10153</v>
      </c>
      <c r="C2631" t="s">
        <v>10154</v>
      </c>
      <c r="D2631" t="s">
        <v>10155</v>
      </c>
    </row>
    <row r="2632" spans="1:4" ht="30">
      <c r="A2632" t="s">
        <v>10156</v>
      </c>
      <c r="B2632" s="1" t="s">
        <v>10157</v>
      </c>
      <c r="C2632" t="s">
        <v>10158</v>
      </c>
      <c r="D2632" t="s">
        <v>10159</v>
      </c>
    </row>
    <row r="2633" spans="1:4" ht="30">
      <c r="A2633" t="s">
        <v>10160</v>
      </c>
      <c r="B2633" s="1" t="s">
        <v>10161</v>
      </c>
      <c r="C2633" t="s">
        <v>10162</v>
      </c>
      <c r="D2633" t="s">
        <v>10163</v>
      </c>
    </row>
    <row r="2634" spans="1:4" ht="30">
      <c r="A2634" t="s">
        <v>10164</v>
      </c>
      <c r="B2634" s="1" t="s">
        <v>10165</v>
      </c>
      <c r="C2634" t="s">
        <v>10166</v>
      </c>
      <c r="D2634" t="s">
        <v>10167</v>
      </c>
    </row>
    <row r="2635" spans="1:4" ht="30">
      <c r="A2635" t="s">
        <v>10168</v>
      </c>
      <c r="B2635" s="1" t="s">
        <v>10169</v>
      </c>
      <c r="C2635" t="s">
        <v>10170</v>
      </c>
      <c r="D2635" t="s">
        <v>10171</v>
      </c>
    </row>
    <row r="2636" spans="1:4" ht="30">
      <c r="A2636" t="s">
        <v>10172</v>
      </c>
      <c r="B2636" s="1" t="s">
        <v>10173</v>
      </c>
      <c r="C2636">
        <v>88085455</v>
      </c>
      <c r="D2636" t="s">
        <v>10174</v>
      </c>
    </row>
    <row r="2637" spans="1:4" ht="30">
      <c r="A2637" t="s">
        <v>1911</v>
      </c>
      <c r="B2637" s="1" t="s">
        <v>10175</v>
      </c>
      <c r="C2637" t="s">
        <v>10176</v>
      </c>
      <c r="D2637" t="s">
        <v>10177</v>
      </c>
    </row>
    <row r="2638" spans="1:4" ht="30">
      <c r="A2638" t="s">
        <v>10178</v>
      </c>
      <c r="B2638" s="1" t="s">
        <v>10179</v>
      </c>
      <c r="C2638" t="s">
        <v>10180</v>
      </c>
      <c r="D2638" t="s">
        <v>10181</v>
      </c>
    </row>
    <row r="2639" spans="1:4" ht="30">
      <c r="A2639" t="s">
        <v>10182</v>
      </c>
      <c r="B2639" s="1" t="s">
        <v>10183</v>
      </c>
      <c r="C2639" t="s">
        <v>10184</v>
      </c>
      <c r="D2639" t="s">
        <v>10185</v>
      </c>
    </row>
    <row r="2640" spans="1:4" ht="30">
      <c r="A2640" t="s">
        <v>10186</v>
      </c>
      <c r="B2640" s="1" t="s">
        <v>10187</v>
      </c>
      <c r="C2640" t="s">
        <v>10188</v>
      </c>
      <c r="D2640" t="s">
        <v>10189</v>
      </c>
    </row>
    <row r="2641" spans="1:4" ht="30">
      <c r="A2641" t="s">
        <v>10070</v>
      </c>
      <c r="B2641" s="1" t="s">
        <v>10190</v>
      </c>
      <c r="C2641" t="s">
        <v>10191</v>
      </c>
      <c r="D2641" t="s">
        <v>10192</v>
      </c>
    </row>
    <row r="2642" spans="1:4" ht="30">
      <c r="A2642" t="s">
        <v>10193</v>
      </c>
      <c r="B2642" s="1" t="s">
        <v>10194</v>
      </c>
      <c r="C2642" t="s">
        <v>10195</v>
      </c>
      <c r="D2642" t="s">
        <v>10196</v>
      </c>
    </row>
    <row r="2643" spans="1:4" ht="30">
      <c r="A2643" t="s">
        <v>10197</v>
      </c>
      <c r="B2643" s="1" t="s">
        <v>10198</v>
      </c>
      <c r="C2643" t="s">
        <v>10199</v>
      </c>
      <c r="D2643" t="s">
        <v>10200</v>
      </c>
    </row>
    <row r="2644" spans="1:4" ht="30">
      <c r="A2644" t="s">
        <v>10201</v>
      </c>
      <c r="B2644" s="1" t="s">
        <v>10202</v>
      </c>
      <c r="C2644" t="s">
        <v>10203</v>
      </c>
      <c r="D2644" t="s">
        <v>10204</v>
      </c>
    </row>
    <row r="2645" spans="1:4" ht="30">
      <c r="A2645" t="s">
        <v>10205</v>
      </c>
      <c r="B2645" s="1" t="s">
        <v>10206</v>
      </c>
      <c r="C2645" t="s">
        <v>10207</v>
      </c>
      <c r="D2645" t="s">
        <v>10208</v>
      </c>
    </row>
    <row r="2646" spans="1:4" ht="30">
      <c r="A2646" t="s">
        <v>10209</v>
      </c>
      <c r="B2646" s="1" t="s">
        <v>10210</v>
      </c>
      <c r="C2646" t="s">
        <v>10211</v>
      </c>
      <c r="D2646" t="s">
        <v>10212</v>
      </c>
    </row>
    <row r="2647" spans="1:4" ht="30">
      <c r="A2647" t="s">
        <v>10213</v>
      </c>
      <c r="B2647" s="1" t="s">
        <v>10214</v>
      </c>
      <c r="C2647" t="s">
        <v>10215</v>
      </c>
      <c r="D2647" t="s">
        <v>10216</v>
      </c>
    </row>
    <row r="2648" spans="1:4" ht="30">
      <c r="A2648" t="s">
        <v>10217</v>
      </c>
      <c r="B2648" s="1" t="s">
        <v>10218</v>
      </c>
      <c r="C2648" t="s">
        <v>10219</v>
      </c>
      <c r="D2648" t="s">
        <v>10220</v>
      </c>
    </row>
    <row r="2649" spans="1:4" ht="30">
      <c r="A2649" t="s">
        <v>10221</v>
      </c>
      <c r="B2649" s="1" t="s">
        <v>10222</v>
      </c>
      <c r="C2649" t="s">
        <v>10223</v>
      </c>
      <c r="D2649" t="s">
        <v>10224</v>
      </c>
    </row>
    <row r="2650" spans="1:4" ht="30">
      <c r="A2650" t="s">
        <v>10225</v>
      </c>
      <c r="B2650" s="1" t="s">
        <v>10226</v>
      </c>
      <c r="C2650" t="s">
        <v>10227</v>
      </c>
      <c r="D2650" t="s">
        <v>10228</v>
      </c>
    </row>
    <row r="2651" spans="1:4" ht="30">
      <c r="A2651" t="s">
        <v>10229</v>
      </c>
      <c r="B2651" s="1" t="s">
        <v>10230</v>
      </c>
      <c r="C2651" t="s">
        <v>10231</v>
      </c>
      <c r="D2651" t="s">
        <v>10232</v>
      </c>
    </row>
    <row r="2652" spans="1:4" ht="30">
      <c r="A2652" t="s">
        <v>10233</v>
      </c>
      <c r="B2652" s="1" t="s">
        <v>10234</v>
      </c>
      <c r="C2652">
        <v>8245868955</v>
      </c>
      <c r="D2652" t="s">
        <v>10235</v>
      </c>
    </row>
    <row r="2653" spans="1:4" ht="30">
      <c r="A2653" t="s">
        <v>10236</v>
      </c>
      <c r="B2653" s="1" t="s">
        <v>10237</v>
      </c>
      <c r="C2653">
        <v>7409945362</v>
      </c>
      <c r="D2653" t="s">
        <v>10238</v>
      </c>
    </row>
    <row r="2654" spans="1:4" ht="30">
      <c r="A2654" t="s">
        <v>10239</v>
      </c>
      <c r="B2654" s="1" t="s">
        <v>10240</v>
      </c>
      <c r="C2654" t="s">
        <v>10241</v>
      </c>
      <c r="D2654" t="s">
        <v>10242</v>
      </c>
    </row>
    <row r="2655" spans="1:4" ht="30">
      <c r="A2655" t="s">
        <v>10243</v>
      </c>
      <c r="B2655" s="1" t="s">
        <v>10244</v>
      </c>
      <c r="C2655" t="s">
        <v>10245</v>
      </c>
      <c r="D2655" t="s">
        <v>10246</v>
      </c>
    </row>
    <row r="2656" spans="1:4" ht="30">
      <c r="A2656" t="s">
        <v>10247</v>
      </c>
      <c r="B2656" s="1" t="s">
        <v>10248</v>
      </c>
      <c r="C2656" t="s">
        <v>10249</v>
      </c>
      <c r="D2656" t="s">
        <v>10250</v>
      </c>
    </row>
    <row r="2657" spans="1:4" ht="30">
      <c r="A2657" t="s">
        <v>10251</v>
      </c>
      <c r="B2657" s="1" t="s">
        <v>10252</v>
      </c>
      <c r="C2657" t="s">
        <v>10253</v>
      </c>
      <c r="D2657" t="s">
        <v>10254</v>
      </c>
    </row>
    <row r="2658" spans="1:4" ht="30">
      <c r="A2658" t="s">
        <v>10255</v>
      </c>
      <c r="B2658" s="1" t="s">
        <v>10256</v>
      </c>
      <c r="C2658">
        <v>2516597242</v>
      </c>
      <c r="D2658" t="s">
        <v>10257</v>
      </c>
    </row>
    <row r="2659" spans="1:4" ht="30">
      <c r="A2659" t="s">
        <v>10258</v>
      </c>
      <c r="B2659" s="1" t="s">
        <v>10259</v>
      </c>
      <c r="C2659" t="s">
        <v>10260</v>
      </c>
      <c r="D2659" t="s">
        <v>10261</v>
      </c>
    </row>
    <row r="2660" spans="1:4" ht="30">
      <c r="A2660" t="s">
        <v>10262</v>
      </c>
      <c r="B2660" s="1" t="s">
        <v>10263</v>
      </c>
      <c r="C2660" t="s">
        <v>10264</v>
      </c>
      <c r="D2660" t="s">
        <v>10265</v>
      </c>
    </row>
    <row r="2661" spans="1:4" ht="30">
      <c r="A2661" t="s">
        <v>10266</v>
      </c>
      <c r="B2661" s="1" t="s">
        <v>10267</v>
      </c>
      <c r="C2661">
        <f>1-382-350-3028</f>
        <v>-3759</v>
      </c>
      <c r="D2661" t="s">
        <v>10268</v>
      </c>
    </row>
    <row r="2662" spans="1:4" ht="30">
      <c r="A2662" t="s">
        <v>10269</v>
      </c>
      <c r="B2662" s="1" t="s">
        <v>10270</v>
      </c>
      <c r="C2662" t="s">
        <v>10271</v>
      </c>
      <c r="D2662" t="s">
        <v>10272</v>
      </c>
    </row>
    <row r="2663" spans="1:4" ht="30">
      <c r="A2663" t="s">
        <v>10273</v>
      </c>
      <c r="B2663" s="1" t="s">
        <v>10274</v>
      </c>
      <c r="C2663" t="s">
        <v>10275</v>
      </c>
      <c r="D2663" t="s">
        <v>10276</v>
      </c>
    </row>
    <row r="2664" spans="1:4" ht="30">
      <c r="A2664" t="s">
        <v>10277</v>
      </c>
      <c r="B2664" s="1" t="s">
        <v>10278</v>
      </c>
      <c r="C2664" t="s">
        <v>10279</v>
      </c>
      <c r="D2664" t="s">
        <v>10280</v>
      </c>
    </row>
    <row r="2665" spans="1:4" ht="30">
      <c r="A2665" t="s">
        <v>6270</v>
      </c>
      <c r="B2665" s="1" t="s">
        <v>10281</v>
      </c>
      <c r="C2665" t="s">
        <v>10282</v>
      </c>
      <c r="D2665" t="s">
        <v>10283</v>
      </c>
    </row>
    <row r="2666" spans="1:4" ht="30">
      <c r="A2666" t="s">
        <v>10284</v>
      </c>
      <c r="B2666" s="1" t="s">
        <v>10285</v>
      </c>
      <c r="C2666" t="s">
        <v>10286</v>
      </c>
      <c r="D2666" t="s">
        <v>10287</v>
      </c>
    </row>
    <row r="2667" spans="1:4" ht="30">
      <c r="A2667" t="s">
        <v>1830</v>
      </c>
      <c r="B2667" s="1" t="s">
        <v>10288</v>
      </c>
      <c r="C2667" t="s">
        <v>10289</v>
      </c>
      <c r="D2667" t="s">
        <v>10290</v>
      </c>
    </row>
    <row r="2668" spans="1:4" ht="30">
      <c r="A2668" t="s">
        <v>10291</v>
      </c>
      <c r="B2668" s="1" t="s">
        <v>10292</v>
      </c>
      <c r="C2668" t="s">
        <v>10293</v>
      </c>
      <c r="D2668" t="s">
        <v>10294</v>
      </c>
    </row>
    <row r="2669" spans="1:4" ht="30">
      <c r="A2669" t="s">
        <v>10295</v>
      </c>
      <c r="B2669" s="1" t="s">
        <v>10296</v>
      </c>
      <c r="C2669" t="s">
        <v>10297</v>
      </c>
      <c r="D2669" t="s">
        <v>10298</v>
      </c>
    </row>
    <row r="2670" spans="1:4" ht="30">
      <c r="A2670" t="s">
        <v>10299</v>
      </c>
      <c r="B2670" s="1" t="s">
        <v>10300</v>
      </c>
      <c r="C2670" t="s">
        <v>10301</v>
      </c>
      <c r="D2670" t="s">
        <v>10302</v>
      </c>
    </row>
    <row r="2671" spans="1:4" ht="30">
      <c r="A2671" t="s">
        <v>10303</v>
      </c>
      <c r="B2671" s="1" t="s">
        <v>10304</v>
      </c>
      <c r="C2671" t="s">
        <v>10305</v>
      </c>
      <c r="D2671" t="s">
        <v>10306</v>
      </c>
    </row>
    <row r="2672" spans="1:4" ht="30">
      <c r="A2672" t="s">
        <v>10307</v>
      </c>
      <c r="B2672" s="1" t="s">
        <v>10308</v>
      </c>
      <c r="C2672" t="s">
        <v>10309</v>
      </c>
      <c r="D2672" t="s">
        <v>10310</v>
      </c>
    </row>
    <row r="2673" spans="1:4" ht="30">
      <c r="A2673" t="s">
        <v>10311</v>
      </c>
      <c r="B2673" s="1" t="s">
        <v>10312</v>
      </c>
      <c r="C2673" t="s">
        <v>10313</v>
      </c>
      <c r="D2673" t="s">
        <v>10314</v>
      </c>
    </row>
    <row r="2674" spans="1:4" ht="30">
      <c r="A2674" t="s">
        <v>10315</v>
      </c>
      <c r="B2674" s="1" t="s">
        <v>10316</v>
      </c>
      <c r="C2674" t="s">
        <v>10317</v>
      </c>
      <c r="D2674" t="s">
        <v>10318</v>
      </c>
    </row>
    <row r="2675" spans="1:4" ht="30">
      <c r="A2675" t="s">
        <v>10319</v>
      </c>
      <c r="B2675" s="1" t="s">
        <v>10320</v>
      </c>
      <c r="C2675" t="s">
        <v>10321</v>
      </c>
      <c r="D2675" t="s">
        <v>10322</v>
      </c>
    </row>
    <row r="2676" spans="1:4" ht="30">
      <c r="A2676" t="s">
        <v>10323</v>
      </c>
      <c r="B2676" s="1" t="s">
        <v>10324</v>
      </c>
      <c r="C2676" t="s">
        <v>10325</v>
      </c>
      <c r="D2676" t="s">
        <v>10326</v>
      </c>
    </row>
    <row r="2677" spans="1:4" ht="30">
      <c r="A2677" t="s">
        <v>10327</v>
      </c>
      <c r="B2677" s="1" t="s">
        <v>10328</v>
      </c>
      <c r="C2677" t="s">
        <v>10329</v>
      </c>
      <c r="D2677" t="s">
        <v>10330</v>
      </c>
    </row>
    <row r="2678" spans="1:4" ht="30">
      <c r="A2678" t="s">
        <v>10331</v>
      </c>
      <c r="B2678" s="1" t="s">
        <v>10332</v>
      </c>
      <c r="C2678">
        <v>518082110</v>
      </c>
      <c r="D2678" t="s">
        <v>10333</v>
      </c>
    </row>
    <row r="2679" spans="1:4" ht="30">
      <c r="A2679" t="s">
        <v>10334</v>
      </c>
      <c r="B2679" s="1" t="s">
        <v>10335</v>
      </c>
      <c r="C2679" t="s">
        <v>10336</v>
      </c>
      <c r="D2679" t="s">
        <v>10337</v>
      </c>
    </row>
    <row r="2680" spans="1:4" ht="30">
      <c r="A2680" t="s">
        <v>10338</v>
      </c>
      <c r="B2680" s="1" t="s">
        <v>10339</v>
      </c>
      <c r="C2680" t="s">
        <v>10340</v>
      </c>
      <c r="D2680" t="s">
        <v>10341</v>
      </c>
    </row>
    <row r="2681" spans="1:4" ht="30">
      <c r="A2681" t="s">
        <v>10342</v>
      </c>
      <c r="B2681" s="1" t="s">
        <v>10343</v>
      </c>
      <c r="C2681" t="s">
        <v>10344</v>
      </c>
      <c r="D2681" t="s">
        <v>10345</v>
      </c>
    </row>
    <row r="2682" spans="1:4" ht="30">
      <c r="A2682" t="s">
        <v>10346</v>
      </c>
      <c r="B2682" s="1" t="s">
        <v>10347</v>
      </c>
      <c r="C2682" t="s">
        <v>10348</v>
      </c>
      <c r="D2682" t="s">
        <v>10349</v>
      </c>
    </row>
    <row r="2683" spans="1:4" ht="30">
      <c r="A2683" t="s">
        <v>10350</v>
      </c>
      <c r="B2683" s="1" t="s">
        <v>10351</v>
      </c>
      <c r="C2683" t="s">
        <v>10352</v>
      </c>
      <c r="D2683" t="s">
        <v>10353</v>
      </c>
    </row>
    <row r="2684" spans="1:4" ht="30">
      <c r="A2684" t="s">
        <v>10354</v>
      </c>
      <c r="B2684" s="1" t="s">
        <v>10355</v>
      </c>
      <c r="C2684" t="s">
        <v>10356</v>
      </c>
      <c r="D2684" t="s">
        <v>10357</v>
      </c>
    </row>
    <row r="2685" spans="1:4" ht="30">
      <c r="A2685" t="s">
        <v>10358</v>
      </c>
      <c r="B2685" s="1" t="s">
        <v>10359</v>
      </c>
      <c r="C2685" t="s">
        <v>10360</v>
      </c>
      <c r="D2685" t="s">
        <v>10361</v>
      </c>
    </row>
    <row r="2686" spans="1:4" ht="30">
      <c r="A2686" t="s">
        <v>10362</v>
      </c>
      <c r="B2686" s="1" t="s">
        <v>10363</v>
      </c>
      <c r="C2686" t="s">
        <v>10364</v>
      </c>
      <c r="D2686" t="s">
        <v>10365</v>
      </c>
    </row>
    <row r="2687" spans="1:4" ht="30">
      <c r="A2687" t="s">
        <v>10366</v>
      </c>
      <c r="B2687" s="1" t="s">
        <v>10367</v>
      </c>
      <c r="C2687" t="s">
        <v>10368</v>
      </c>
      <c r="D2687" t="s">
        <v>10369</v>
      </c>
    </row>
    <row r="2688" spans="1:4" ht="30">
      <c r="A2688" t="s">
        <v>10370</v>
      </c>
      <c r="B2688" s="1" t="s">
        <v>10371</v>
      </c>
      <c r="C2688" t="s">
        <v>10372</v>
      </c>
      <c r="D2688" t="s">
        <v>10373</v>
      </c>
    </row>
    <row r="2689" spans="1:4" ht="30">
      <c r="A2689" t="s">
        <v>10374</v>
      </c>
      <c r="B2689" s="1" t="s">
        <v>10375</v>
      </c>
      <c r="C2689" t="s">
        <v>10376</v>
      </c>
      <c r="D2689" t="s">
        <v>10377</v>
      </c>
    </row>
    <row r="2690" spans="1:4" ht="30">
      <c r="A2690" t="s">
        <v>10378</v>
      </c>
      <c r="B2690" s="1" t="s">
        <v>10379</v>
      </c>
      <c r="C2690" t="s">
        <v>10380</v>
      </c>
      <c r="D2690" t="s">
        <v>10381</v>
      </c>
    </row>
    <row r="2691" spans="1:4" ht="30">
      <c r="A2691" t="s">
        <v>10382</v>
      </c>
      <c r="B2691" s="1" t="s">
        <v>10383</v>
      </c>
      <c r="C2691" t="s">
        <v>10384</v>
      </c>
      <c r="D2691" t="s">
        <v>10385</v>
      </c>
    </row>
    <row r="2692" spans="1:4" ht="30">
      <c r="A2692" t="s">
        <v>10386</v>
      </c>
      <c r="B2692" s="1" t="s">
        <v>10387</v>
      </c>
      <c r="C2692">
        <v>6872755823</v>
      </c>
      <c r="D2692" t="s">
        <v>10388</v>
      </c>
    </row>
    <row r="2693" spans="1:4" ht="30">
      <c r="A2693" t="s">
        <v>10389</v>
      </c>
      <c r="B2693" s="1" t="s">
        <v>10390</v>
      </c>
      <c r="C2693" t="s">
        <v>10391</v>
      </c>
      <c r="D2693" t="s">
        <v>10392</v>
      </c>
    </row>
    <row r="2694" spans="1:4" ht="30">
      <c r="A2694" t="s">
        <v>10393</v>
      </c>
      <c r="B2694" s="1" t="s">
        <v>10394</v>
      </c>
      <c r="C2694" t="s">
        <v>10395</v>
      </c>
      <c r="D2694" t="s">
        <v>10396</v>
      </c>
    </row>
    <row r="2695" spans="1:4" ht="30">
      <c r="A2695" t="s">
        <v>10397</v>
      </c>
      <c r="B2695" s="1" t="s">
        <v>10398</v>
      </c>
      <c r="C2695" t="s">
        <v>10399</v>
      </c>
      <c r="D2695" t="s">
        <v>10400</v>
      </c>
    </row>
    <row r="2696" spans="1:4" ht="30">
      <c r="A2696" t="s">
        <v>10401</v>
      </c>
      <c r="B2696" s="1" t="s">
        <v>10402</v>
      </c>
      <c r="C2696" t="s">
        <v>10403</v>
      </c>
      <c r="D2696" t="s">
        <v>10404</v>
      </c>
    </row>
    <row r="2697" spans="1:4" ht="30">
      <c r="A2697" t="s">
        <v>10405</v>
      </c>
      <c r="B2697" s="1" t="s">
        <v>10406</v>
      </c>
      <c r="C2697" t="s">
        <v>10407</v>
      </c>
      <c r="D2697" t="s">
        <v>10408</v>
      </c>
    </row>
    <row r="2698" spans="1:4" ht="30">
      <c r="A2698" t="s">
        <v>10409</v>
      </c>
      <c r="B2698" s="1" t="s">
        <v>10410</v>
      </c>
      <c r="C2698" t="s">
        <v>10411</v>
      </c>
      <c r="D2698" t="s">
        <v>10412</v>
      </c>
    </row>
    <row r="2699" spans="1:4" ht="30">
      <c r="A2699" t="s">
        <v>10413</v>
      </c>
      <c r="B2699" s="1" t="s">
        <v>10414</v>
      </c>
      <c r="C2699" t="s">
        <v>10415</v>
      </c>
      <c r="D2699" t="s">
        <v>10416</v>
      </c>
    </row>
    <row r="2700" spans="1:4" ht="30">
      <c r="A2700" t="s">
        <v>10417</v>
      </c>
      <c r="B2700" s="1" t="s">
        <v>10418</v>
      </c>
      <c r="C2700">
        <v>3610170212</v>
      </c>
      <c r="D2700" t="s">
        <v>10419</v>
      </c>
    </row>
    <row r="2701" spans="1:4" ht="30">
      <c r="A2701" t="s">
        <v>10420</v>
      </c>
      <c r="B2701" s="1" t="s">
        <v>10421</v>
      </c>
      <c r="C2701" t="s">
        <v>10422</v>
      </c>
      <c r="D2701" t="s">
        <v>10423</v>
      </c>
    </row>
    <row r="2702" spans="1:4" ht="30">
      <c r="A2702" t="s">
        <v>10424</v>
      </c>
      <c r="B2702" s="1" t="s">
        <v>10425</v>
      </c>
      <c r="C2702" t="s">
        <v>10426</v>
      </c>
      <c r="D2702" t="s">
        <v>10427</v>
      </c>
    </row>
    <row r="2703" spans="1:4" ht="30">
      <c r="A2703" t="s">
        <v>10428</v>
      </c>
      <c r="B2703" s="1" t="s">
        <v>10429</v>
      </c>
      <c r="C2703" t="s">
        <v>10430</v>
      </c>
      <c r="D2703" t="s">
        <v>10431</v>
      </c>
    </row>
    <row r="2704" spans="1:4" ht="30">
      <c r="A2704" t="s">
        <v>10432</v>
      </c>
      <c r="B2704" s="1" t="s">
        <v>10433</v>
      </c>
      <c r="C2704" t="s">
        <v>10434</v>
      </c>
      <c r="D2704" t="s">
        <v>10435</v>
      </c>
    </row>
    <row r="2705" spans="1:4" ht="30">
      <c r="A2705" t="s">
        <v>4826</v>
      </c>
      <c r="B2705" s="1" t="s">
        <v>10436</v>
      </c>
      <c r="C2705" t="s">
        <v>10437</v>
      </c>
      <c r="D2705" t="s">
        <v>10438</v>
      </c>
    </row>
    <row r="2706" spans="1:4" ht="30">
      <c r="A2706" t="s">
        <v>10439</v>
      </c>
      <c r="B2706" s="1" t="s">
        <v>10440</v>
      </c>
      <c r="C2706" t="s">
        <v>10441</v>
      </c>
      <c r="D2706" t="s">
        <v>10442</v>
      </c>
    </row>
    <row r="2707" spans="1:4" ht="30">
      <c r="A2707" t="s">
        <v>10443</v>
      </c>
      <c r="B2707" s="1" t="s">
        <v>10444</v>
      </c>
      <c r="C2707">
        <v>5538716472</v>
      </c>
      <c r="D2707" t="s">
        <v>10445</v>
      </c>
    </row>
    <row r="2708" spans="1:4" ht="30">
      <c r="A2708" t="s">
        <v>10446</v>
      </c>
      <c r="B2708" s="1" t="s">
        <v>10447</v>
      </c>
      <c r="C2708" t="s">
        <v>10448</v>
      </c>
      <c r="D2708" t="s">
        <v>10449</v>
      </c>
    </row>
    <row r="2709" spans="1:4" ht="30">
      <c r="A2709" t="s">
        <v>10450</v>
      </c>
      <c r="B2709" s="1" t="s">
        <v>10451</v>
      </c>
      <c r="C2709" t="s">
        <v>10452</v>
      </c>
      <c r="D2709" t="s">
        <v>10453</v>
      </c>
    </row>
    <row r="2710" spans="1:4" ht="30">
      <c r="A2710" t="s">
        <v>10454</v>
      </c>
      <c r="B2710" s="1" t="s">
        <v>10455</v>
      </c>
      <c r="C2710" t="s">
        <v>10456</v>
      </c>
      <c r="D2710" t="s">
        <v>10457</v>
      </c>
    </row>
    <row r="2711" spans="1:4" ht="30">
      <c r="A2711" t="s">
        <v>10458</v>
      </c>
      <c r="B2711" s="1" t="s">
        <v>10459</v>
      </c>
      <c r="C2711" t="s">
        <v>10460</v>
      </c>
      <c r="D2711" t="s">
        <v>10461</v>
      </c>
    </row>
    <row r="2712" spans="1:4" ht="30">
      <c r="A2712" t="s">
        <v>10462</v>
      </c>
      <c r="B2712" s="1" t="s">
        <v>10463</v>
      </c>
      <c r="C2712" t="s">
        <v>10464</v>
      </c>
      <c r="D2712" t="s">
        <v>10465</v>
      </c>
    </row>
    <row r="2713" spans="1:4" ht="30">
      <c r="A2713" t="s">
        <v>10466</v>
      </c>
      <c r="B2713" s="1" t="s">
        <v>10467</v>
      </c>
      <c r="C2713" t="s">
        <v>10468</v>
      </c>
      <c r="D2713" t="s">
        <v>10469</v>
      </c>
    </row>
    <row r="2714" spans="1:4" ht="30">
      <c r="A2714" t="s">
        <v>10470</v>
      </c>
      <c r="B2714" s="1" t="s">
        <v>10471</v>
      </c>
      <c r="C2714">
        <f>1-281-78-2649</f>
        <v>-3007</v>
      </c>
      <c r="D2714" t="s">
        <v>10472</v>
      </c>
    </row>
    <row r="2715" spans="1:4" ht="30">
      <c r="A2715" t="s">
        <v>10473</v>
      </c>
      <c r="B2715" s="1" t="s">
        <v>10474</v>
      </c>
      <c r="C2715" t="s">
        <v>10475</v>
      </c>
      <c r="D2715" t="s">
        <v>10476</v>
      </c>
    </row>
    <row r="2716" spans="1:4" ht="30">
      <c r="A2716" t="s">
        <v>10477</v>
      </c>
      <c r="B2716" s="1" t="s">
        <v>10478</v>
      </c>
      <c r="C2716" t="s">
        <v>10479</v>
      </c>
      <c r="D2716" t="s">
        <v>10480</v>
      </c>
    </row>
    <row r="2717" spans="1:4" ht="30">
      <c r="A2717" t="s">
        <v>10481</v>
      </c>
      <c r="B2717" s="1" t="s">
        <v>10482</v>
      </c>
      <c r="C2717">
        <v>2039749812</v>
      </c>
      <c r="D2717" t="s">
        <v>10483</v>
      </c>
    </row>
    <row r="2718" spans="1:4" ht="30">
      <c r="A2718" t="s">
        <v>10484</v>
      </c>
      <c r="B2718" s="1" t="s">
        <v>10485</v>
      </c>
      <c r="C2718" t="s">
        <v>10486</v>
      </c>
      <c r="D2718" t="s">
        <v>10487</v>
      </c>
    </row>
    <row r="2719" spans="1:4" ht="30">
      <c r="A2719" t="s">
        <v>10488</v>
      </c>
      <c r="B2719" s="1" t="s">
        <v>10489</v>
      </c>
      <c r="C2719" t="s">
        <v>10490</v>
      </c>
      <c r="D2719" t="s">
        <v>10491</v>
      </c>
    </row>
    <row r="2720" spans="1:4" ht="30">
      <c r="A2720" t="s">
        <v>10492</v>
      </c>
      <c r="B2720" s="1" t="s">
        <v>10493</v>
      </c>
      <c r="C2720" t="s">
        <v>10494</v>
      </c>
      <c r="D2720" t="s">
        <v>10495</v>
      </c>
    </row>
    <row r="2721" spans="1:4" ht="30">
      <c r="A2721" t="s">
        <v>10496</v>
      </c>
      <c r="B2721" s="1" t="s">
        <v>10497</v>
      </c>
      <c r="C2721" t="s">
        <v>10498</v>
      </c>
      <c r="D2721" t="s">
        <v>10499</v>
      </c>
    </row>
    <row r="2722" spans="1:4" ht="30">
      <c r="A2722" t="s">
        <v>10500</v>
      </c>
      <c r="B2722" s="1" t="s">
        <v>10501</v>
      </c>
      <c r="C2722" t="s">
        <v>10502</v>
      </c>
      <c r="D2722" t="s">
        <v>10503</v>
      </c>
    </row>
    <row r="2723" spans="1:4" ht="30">
      <c r="A2723" t="s">
        <v>10504</v>
      </c>
      <c r="B2723" s="1" t="s">
        <v>10505</v>
      </c>
      <c r="C2723" t="s">
        <v>10506</v>
      </c>
      <c r="D2723" t="s">
        <v>10507</v>
      </c>
    </row>
    <row r="2724" spans="1:4" ht="30">
      <c r="A2724" t="s">
        <v>10508</v>
      </c>
      <c r="B2724" s="1" t="s">
        <v>10509</v>
      </c>
      <c r="C2724">
        <v>7050436333</v>
      </c>
      <c r="D2724" t="s">
        <v>10510</v>
      </c>
    </row>
    <row r="2725" spans="1:4" ht="30">
      <c r="A2725" t="s">
        <v>10511</v>
      </c>
      <c r="B2725" s="1" t="s">
        <v>10512</v>
      </c>
      <c r="C2725" t="s">
        <v>10513</v>
      </c>
      <c r="D2725" t="s">
        <v>10514</v>
      </c>
    </row>
    <row r="2726" spans="1:4" ht="30">
      <c r="A2726" t="s">
        <v>10515</v>
      </c>
      <c r="B2726" s="1" t="s">
        <v>10516</v>
      </c>
      <c r="C2726" t="s">
        <v>10517</v>
      </c>
      <c r="D2726" t="s">
        <v>10518</v>
      </c>
    </row>
    <row r="2727" spans="1:4" ht="30">
      <c r="A2727" t="s">
        <v>2979</v>
      </c>
      <c r="B2727" s="1" t="s">
        <v>10519</v>
      </c>
      <c r="C2727" t="s">
        <v>10520</v>
      </c>
      <c r="D2727" t="s">
        <v>10521</v>
      </c>
    </row>
    <row r="2728" spans="1:4" ht="30">
      <c r="A2728" t="s">
        <v>10522</v>
      </c>
      <c r="B2728" s="1" t="s">
        <v>10523</v>
      </c>
      <c r="C2728" t="s">
        <v>10524</v>
      </c>
      <c r="D2728" t="s">
        <v>10525</v>
      </c>
    </row>
    <row r="2729" spans="1:4" ht="30">
      <c r="A2729" t="s">
        <v>10526</v>
      </c>
      <c r="B2729" s="1" t="s">
        <v>10527</v>
      </c>
      <c r="C2729" t="s">
        <v>10528</v>
      </c>
      <c r="D2729" t="s">
        <v>10529</v>
      </c>
    </row>
    <row r="2730" spans="1:4" ht="30">
      <c r="A2730" t="s">
        <v>10530</v>
      </c>
      <c r="B2730" s="1" t="s">
        <v>10531</v>
      </c>
      <c r="C2730" t="s">
        <v>10532</v>
      </c>
      <c r="D2730" t="s">
        <v>10533</v>
      </c>
    </row>
    <row r="2731" spans="1:4" ht="30">
      <c r="A2731" t="s">
        <v>10534</v>
      </c>
      <c r="B2731" s="1" t="s">
        <v>10535</v>
      </c>
      <c r="C2731" t="s">
        <v>10536</v>
      </c>
      <c r="D2731" t="s">
        <v>10537</v>
      </c>
    </row>
    <row r="2732" spans="1:4" ht="30">
      <c r="A2732" t="s">
        <v>10538</v>
      </c>
      <c r="B2732" s="1" t="s">
        <v>10539</v>
      </c>
      <c r="C2732" t="s">
        <v>10540</v>
      </c>
      <c r="D2732" t="s">
        <v>10541</v>
      </c>
    </row>
    <row r="2733" spans="1:4" ht="30">
      <c r="A2733" t="s">
        <v>10542</v>
      </c>
      <c r="B2733" s="1" t="s">
        <v>10543</v>
      </c>
      <c r="C2733" t="s">
        <v>10544</v>
      </c>
      <c r="D2733" t="s">
        <v>10545</v>
      </c>
    </row>
    <row r="2734" spans="1:4" ht="30">
      <c r="A2734" t="s">
        <v>10546</v>
      </c>
      <c r="B2734" s="1" t="s">
        <v>10547</v>
      </c>
      <c r="C2734" t="s">
        <v>10548</v>
      </c>
      <c r="D2734" t="s">
        <v>10549</v>
      </c>
    </row>
    <row r="2735" spans="1:4" ht="30">
      <c r="A2735" t="s">
        <v>10550</v>
      </c>
      <c r="B2735" s="1" t="s">
        <v>10551</v>
      </c>
      <c r="C2735" t="s">
        <v>10552</v>
      </c>
      <c r="D2735" t="s">
        <v>10553</v>
      </c>
    </row>
    <row r="2736" spans="1:4" ht="30">
      <c r="A2736" t="s">
        <v>10554</v>
      </c>
      <c r="B2736" s="1" t="s">
        <v>10555</v>
      </c>
      <c r="C2736" t="s">
        <v>10556</v>
      </c>
      <c r="D2736" t="s">
        <v>10557</v>
      </c>
    </row>
    <row r="2737" spans="1:4" ht="30">
      <c r="A2737" t="s">
        <v>10558</v>
      </c>
      <c r="B2737" s="1" t="s">
        <v>10559</v>
      </c>
      <c r="C2737" t="s">
        <v>10560</v>
      </c>
      <c r="D2737" t="s">
        <v>10561</v>
      </c>
    </row>
    <row r="2738" spans="1:4" ht="30">
      <c r="A2738" t="s">
        <v>10562</v>
      </c>
      <c r="B2738" s="1" t="s">
        <v>10563</v>
      </c>
      <c r="C2738" t="s">
        <v>10564</v>
      </c>
      <c r="D2738" t="s">
        <v>10565</v>
      </c>
    </row>
    <row r="2739" spans="1:4" ht="30">
      <c r="A2739" t="s">
        <v>10566</v>
      </c>
      <c r="B2739" s="1" t="s">
        <v>10567</v>
      </c>
      <c r="C2739" t="s">
        <v>10568</v>
      </c>
      <c r="D2739" t="s">
        <v>10569</v>
      </c>
    </row>
    <row r="2740" spans="1:4" ht="30">
      <c r="A2740" t="s">
        <v>10570</v>
      </c>
      <c r="B2740" s="1" t="s">
        <v>10571</v>
      </c>
      <c r="C2740" t="s">
        <v>10572</v>
      </c>
      <c r="D2740" t="s">
        <v>10573</v>
      </c>
    </row>
    <row r="2741" spans="1:4" ht="30">
      <c r="A2741" t="s">
        <v>10574</v>
      </c>
      <c r="B2741" s="1" t="s">
        <v>10575</v>
      </c>
      <c r="C2741" t="s">
        <v>10576</v>
      </c>
      <c r="D2741" t="s">
        <v>10577</v>
      </c>
    </row>
    <row r="2742" spans="1:4" ht="30">
      <c r="A2742" t="s">
        <v>10578</v>
      </c>
      <c r="B2742" s="1" t="s">
        <v>10579</v>
      </c>
      <c r="C2742" t="s">
        <v>10580</v>
      </c>
      <c r="D2742" t="s">
        <v>10581</v>
      </c>
    </row>
    <row r="2743" spans="1:4" ht="30">
      <c r="A2743" t="s">
        <v>10582</v>
      </c>
      <c r="B2743" s="1" t="s">
        <v>10583</v>
      </c>
      <c r="C2743" t="s">
        <v>10584</v>
      </c>
      <c r="D2743" t="s">
        <v>10585</v>
      </c>
    </row>
    <row r="2744" spans="1:4" ht="30">
      <c r="A2744" t="s">
        <v>10586</v>
      </c>
      <c r="B2744" s="1" t="s">
        <v>10587</v>
      </c>
      <c r="C2744" t="s">
        <v>10588</v>
      </c>
      <c r="D2744" t="s">
        <v>10589</v>
      </c>
    </row>
    <row r="2745" spans="1:4" ht="30">
      <c r="A2745" t="s">
        <v>10590</v>
      </c>
      <c r="B2745" s="1" t="s">
        <v>10591</v>
      </c>
      <c r="C2745" t="s">
        <v>10592</v>
      </c>
      <c r="D2745" t="s">
        <v>10593</v>
      </c>
    </row>
    <row r="2746" spans="1:4" ht="30">
      <c r="A2746" t="s">
        <v>10594</v>
      </c>
      <c r="B2746" s="1" t="s">
        <v>10595</v>
      </c>
      <c r="C2746" t="s">
        <v>10596</v>
      </c>
      <c r="D2746" t="s">
        <v>10597</v>
      </c>
    </row>
    <row r="2747" spans="1:4" ht="30">
      <c r="A2747" t="s">
        <v>10598</v>
      </c>
      <c r="B2747" s="1" t="s">
        <v>10599</v>
      </c>
      <c r="C2747" t="s">
        <v>10600</v>
      </c>
      <c r="D2747" t="s">
        <v>10601</v>
      </c>
    </row>
    <row r="2748" spans="1:4" ht="30">
      <c r="A2748" t="s">
        <v>10602</v>
      </c>
      <c r="B2748" s="1" t="s">
        <v>10603</v>
      </c>
      <c r="C2748" t="s">
        <v>10604</v>
      </c>
      <c r="D2748" t="s">
        <v>10605</v>
      </c>
    </row>
    <row r="2749" spans="1:4" ht="30">
      <c r="A2749" t="s">
        <v>10606</v>
      </c>
      <c r="B2749" s="1" t="s">
        <v>10607</v>
      </c>
      <c r="C2749">
        <v>126963324</v>
      </c>
      <c r="D2749" t="s">
        <v>10608</v>
      </c>
    </row>
    <row r="2750" spans="1:4" ht="30">
      <c r="A2750" t="s">
        <v>10609</v>
      </c>
      <c r="B2750" s="1" t="s">
        <v>10610</v>
      </c>
      <c r="C2750" t="s">
        <v>10611</v>
      </c>
      <c r="D2750" t="s">
        <v>10612</v>
      </c>
    </row>
    <row r="2751" spans="1:4" ht="30">
      <c r="A2751" t="s">
        <v>10613</v>
      </c>
      <c r="B2751" s="1" t="s">
        <v>10614</v>
      </c>
      <c r="C2751" t="s">
        <v>10615</v>
      </c>
      <c r="D2751" t="s">
        <v>10616</v>
      </c>
    </row>
    <row r="2752" spans="1:4" ht="30">
      <c r="A2752" t="s">
        <v>10617</v>
      </c>
      <c r="B2752" s="1" t="s">
        <v>10618</v>
      </c>
      <c r="C2752" t="s">
        <v>10619</v>
      </c>
      <c r="D2752" t="s">
        <v>10620</v>
      </c>
    </row>
    <row r="2753" spans="1:4" ht="30">
      <c r="A2753" t="s">
        <v>10621</v>
      </c>
      <c r="B2753" s="1" t="s">
        <v>10622</v>
      </c>
      <c r="C2753" t="s">
        <v>10623</v>
      </c>
      <c r="D2753" t="s">
        <v>10624</v>
      </c>
    </row>
    <row r="2754" spans="1:4" ht="30">
      <c r="A2754" t="s">
        <v>10625</v>
      </c>
      <c r="B2754" s="1" t="s">
        <v>10626</v>
      </c>
      <c r="C2754" t="s">
        <v>10627</v>
      </c>
      <c r="D2754" t="s">
        <v>10628</v>
      </c>
    </row>
    <row r="2755" spans="1:4" ht="30">
      <c r="A2755" t="s">
        <v>10629</v>
      </c>
      <c r="B2755" s="1" t="s">
        <v>10630</v>
      </c>
      <c r="C2755" t="s">
        <v>10631</v>
      </c>
      <c r="D2755" t="s">
        <v>10632</v>
      </c>
    </row>
    <row r="2756" spans="1:4" ht="30">
      <c r="A2756" t="s">
        <v>7197</v>
      </c>
      <c r="B2756" s="1" t="s">
        <v>10633</v>
      </c>
      <c r="C2756" t="s">
        <v>10634</v>
      </c>
      <c r="D2756" t="s">
        <v>10635</v>
      </c>
    </row>
    <row r="2757" spans="1:4" ht="30">
      <c r="A2757" t="s">
        <v>10636</v>
      </c>
      <c r="B2757" s="1" t="s">
        <v>10637</v>
      </c>
      <c r="C2757" t="s">
        <v>10638</v>
      </c>
      <c r="D2757" t="s">
        <v>10639</v>
      </c>
    </row>
    <row r="2758" spans="1:4" ht="30">
      <c r="A2758" t="s">
        <v>10640</v>
      </c>
      <c r="B2758" s="1" t="s">
        <v>10641</v>
      </c>
      <c r="C2758" t="s">
        <v>10642</v>
      </c>
      <c r="D2758" t="s">
        <v>10643</v>
      </c>
    </row>
    <row r="2759" spans="1:4" ht="30">
      <c r="A2759" t="s">
        <v>10342</v>
      </c>
      <c r="B2759" s="1" t="s">
        <v>10644</v>
      </c>
      <c r="C2759">
        <f>1-58-434-7750</f>
        <v>-8241</v>
      </c>
      <c r="D2759" t="s">
        <v>2284</v>
      </c>
    </row>
    <row r="2760" spans="1:4" ht="30">
      <c r="A2760" t="s">
        <v>10645</v>
      </c>
      <c r="B2760" s="1" t="s">
        <v>10646</v>
      </c>
      <c r="C2760" t="s">
        <v>10647</v>
      </c>
      <c r="D2760" t="s">
        <v>10648</v>
      </c>
    </row>
    <row r="2761" spans="1:4" ht="30">
      <c r="A2761" t="s">
        <v>10649</v>
      </c>
      <c r="B2761" s="1" t="s">
        <v>10650</v>
      </c>
      <c r="C2761" t="s">
        <v>10651</v>
      </c>
      <c r="D2761" t="s">
        <v>10652</v>
      </c>
    </row>
    <row r="2762" spans="1:4" ht="30">
      <c r="A2762" t="s">
        <v>10653</v>
      </c>
      <c r="B2762" s="1" t="s">
        <v>10654</v>
      </c>
      <c r="C2762" t="s">
        <v>10655</v>
      </c>
      <c r="D2762" t="s">
        <v>10656</v>
      </c>
    </row>
    <row r="2763" spans="1:4" ht="30">
      <c r="A2763" t="s">
        <v>10657</v>
      </c>
      <c r="B2763" s="1" t="s">
        <v>10658</v>
      </c>
      <c r="C2763" t="s">
        <v>10659</v>
      </c>
      <c r="D2763" t="s">
        <v>10660</v>
      </c>
    </row>
    <row r="2764" spans="1:4" ht="30">
      <c r="A2764" t="s">
        <v>10661</v>
      </c>
      <c r="B2764" s="1" t="s">
        <v>10662</v>
      </c>
      <c r="C2764" t="s">
        <v>10663</v>
      </c>
      <c r="D2764" t="s">
        <v>10664</v>
      </c>
    </row>
    <row r="2765" spans="1:4" ht="30">
      <c r="A2765" t="s">
        <v>10665</v>
      </c>
      <c r="B2765" s="1" t="s">
        <v>10666</v>
      </c>
      <c r="C2765">
        <v>176918203</v>
      </c>
      <c r="D2765" t="s">
        <v>10667</v>
      </c>
    </row>
    <row r="2766" spans="1:4" ht="30">
      <c r="A2766" t="s">
        <v>10668</v>
      </c>
      <c r="B2766" s="1" t="s">
        <v>10669</v>
      </c>
      <c r="C2766">
        <f>1-389-242-7981</f>
        <v>-8611</v>
      </c>
      <c r="D2766" t="s">
        <v>10670</v>
      </c>
    </row>
    <row r="2767" spans="1:4" ht="30">
      <c r="A2767" t="s">
        <v>10671</v>
      </c>
      <c r="B2767" s="1" t="s">
        <v>10672</v>
      </c>
      <c r="C2767" t="s">
        <v>10673</v>
      </c>
      <c r="D2767" t="s">
        <v>10674</v>
      </c>
    </row>
    <row r="2768" spans="1:4" ht="30">
      <c r="A2768" t="s">
        <v>10675</v>
      </c>
      <c r="B2768" s="1" t="s">
        <v>10676</v>
      </c>
      <c r="C2768" t="s">
        <v>10677</v>
      </c>
      <c r="D2768" t="s">
        <v>10678</v>
      </c>
    </row>
    <row r="2769" spans="1:4" ht="30">
      <c r="A2769" t="s">
        <v>10679</v>
      </c>
      <c r="B2769" s="1" t="s">
        <v>10680</v>
      </c>
      <c r="C2769" t="s">
        <v>10681</v>
      </c>
      <c r="D2769" t="s">
        <v>10682</v>
      </c>
    </row>
    <row r="2770" spans="1:4" ht="30">
      <c r="A2770" t="s">
        <v>10683</v>
      </c>
      <c r="B2770" s="1" t="s">
        <v>10684</v>
      </c>
      <c r="C2770" t="s">
        <v>10685</v>
      </c>
      <c r="D2770" t="s">
        <v>10686</v>
      </c>
    </row>
    <row r="2771" spans="1:4" ht="30">
      <c r="A2771" t="s">
        <v>10687</v>
      </c>
      <c r="B2771" s="1" t="s">
        <v>10688</v>
      </c>
      <c r="C2771" t="s">
        <v>10689</v>
      </c>
      <c r="D2771" t="s">
        <v>414</v>
      </c>
    </row>
    <row r="2772" spans="1:4" ht="30">
      <c r="A2772" t="s">
        <v>10690</v>
      </c>
      <c r="B2772" s="1" t="s">
        <v>10691</v>
      </c>
      <c r="C2772" t="s">
        <v>10692</v>
      </c>
      <c r="D2772" t="s">
        <v>10693</v>
      </c>
    </row>
    <row r="2773" spans="1:4" ht="30">
      <c r="A2773" t="s">
        <v>10694</v>
      </c>
      <c r="B2773" s="1" t="s">
        <v>10695</v>
      </c>
      <c r="C2773" t="s">
        <v>10696</v>
      </c>
      <c r="D2773" t="s">
        <v>10697</v>
      </c>
    </row>
    <row r="2774" spans="1:4" ht="30">
      <c r="A2774" t="s">
        <v>10698</v>
      </c>
      <c r="B2774" s="1" t="s">
        <v>10699</v>
      </c>
      <c r="C2774" t="s">
        <v>10700</v>
      </c>
      <c r="D2774" t="s">
        <v>10701</v>
      </c>
    </row>
    <row r="2775" spans="1:4" ht="30">
      <c r="A2775" t="s">
        <v>10702</v>
      </c>
      <c r="B2775" s="1" t="s">
        <v>10703</v>
      </c>
      <c r="C2775" t="s">
        <v>10704</v>
      </c>
      <c r="D2775" t="s">
        <v>10705</v>
      </c>
    </row>
    <row r="2776" spans="1:4" ht="30">
      <c r="A2776" t="s">
        <v>10706</v>
      </c>
      <c r="B2776" s="1" t="s">
        <v>10707</v>
      </c>
      <c r="C2776" t="s">
        <v>10708</v>
      </c>
      <c r="D2776" t="s">
        <v>10709</v>
      </c>
    </row>
    <row r="2777" spans="1:4" ht="30">
      <c r="A2777" t="s">
        <v>10710</v>
      </c>
      <c r="B2777" s="1" t="s">
        <v>10711</v>
      </c>
      <c r="C2777" t="s">
        <v>10712</v>
      </c>
      <c r="D2777" t="s">
        <v>10713</v>
      </c>
    </row>
    <row r="2778" spans="1:4" ht="30">
      <c r="A2778" t="s">
        <v>10714</v>
      </c>
      <c r="B2778" s="1" t="s">
        <v>10715</v>
      </c>
      <c r="C2778" t="s">
        <v>10716</v>
      </c>
      <c r="D2778" t="s">
        <v>10717</v>
      </c>
    </row>
    <row r="2779" spans="1:4" ht="30">
      <c r="A2779" t="s">
        <v>10718</v>
      </c>
      <c r="B2779" s="1" t="s">
        <v>10719</v>
      </c>
      <c r="C2779" t="s">
        <v>10720</v>
      </c>
      <c r="D2779" t="s">
        <v>10721</v>
      </c>
    </row>
    <row r="2780" spans="1:4" ht="30">
      <c r="A2780" t="s">
        <v>10722</v>
      </c>
      <c r="B2780" s="1" t="s">
        <v>10723</v>
      </c>
      <c r="C2780" t="s">
        <v>10724</v>
      </c>
      <c r="D2780" t="s">
        <v>10725</v>
      </c>
    </row>
    <row r="2781" spans="1:4" ht="30">
      <c r="A2781" t="s">
        <v>10726</v>
      </c>
      <c r="B2781" s="1" t="s">
        <v>10727</v>
      </c>
      <c r="C2781" t="s">
        <v>10728</v>
      </c>
      <c r="D2781" t="s">
        <v>10729</v>
      </c>
    </row>
    <row r="2782" spans="1:4" ht="30">
      <c r="A2782" t="s">
        <v>10730</v>
      </c>
      <c r="B2782" s="1" t="s">
        <v>10731</v>
      </c>
      <c r="C2782" t="s">
        <v>10732</v>
      </c>
      <c r="D2782" t="s">
        <v>10733</v>
      </c>
    </row>
    <row r="2783" spans="1:4" ht="30">
      <c r="A2783" t="s">
        <v>10734</v>
      </c>
      <c r="B2783" s="1" t="s">
        <v>10735</v>
      </c>
      <c r="C2783" t="s">
        <v>10736</v>
      </c>
      <c r="D2783" t="s">
        <v>10737</v>
      </c>
    </row>
    <row r="2784" spans="1:4" ht="30">
      <c r="A2784" t="s">
        <v>10738</v>
      </c>
      <c r="B2784" s="1" t="s">
        <v>10739</v>
      </c>
      <c r="C2784" t="s">
        <v>10740</v>
      </c>
      <c r="D2784" t="s">
        <v>10741</v>
      </c>
    </row>
    <row r="2785" spans="1:4" ht="30">
      <c r="A2785" t="s">
        <v>10742</v>
      </c>
      <c r="B2785" s="1" t="s">
        <v>10743</v>
      </c>
      <c r="C2785">
        <f>1-489-443-8070</f>
        <v>-9001</v>
      </c>
      <c r="D2785" t="s">
        <v>10744</v>
      </c>
    </row>
    <row r="2786" spans="1:4" ht="30">
      <c r="A2786" t="s">
        <v>10745</v>
      </c>
      <c r="B2786" s="1" t="s">
        <v>10746</v>
      </c>
      <c r="C2786" t="s">
        <v>10747</v>
      </c>
      <c r="D2786" t="s">
        <v>10748</v>
      </c>
    </row>
    <row r="2787" spans="1:4" ht="30">
      <c r="A2787" t="s">
        <v>10749</v>
      </c>
      <c r="B2787" s="1" t="s">
        <v>10750</v>
      </c>
      <c r="C2787">
        <v>1201376557</v>
      </c>
      <c r="D2787" t="s">
        <v>10751</v>
      </c>
    </row>
    <row r="2788" spans="1:4" ht="30">
      <c r="A2788" t="s">
        <v>10752</v>
      </c>
      <c r="B2788" s="1" t="s">
        <v>10753</v>
      </c>
      <c r="C2788" t="s">
        <v>10754</v>
      </c>
      <c r="D2788" t="s">
        <v>10755</v>
      </c>
    </row>
    <row r="2789" spans="1:4" ht="30">
      <c r="A2789" t="s">
        <v>10756</v>
      </c>
      <c r="B2789" s="1" t="s">
        <v>10757</v>
      </c>
      <c r="C2789" t="s">
        <v>10758</v>
      </c>
      <c r="D2789" t="s">
        <v>10759</v>
      </c>
    </row>
    <row r="2790" spans="1:4" ht="30">
      <c r="A2790" t="s">
        <v>10760</v>
      </c>
      <c r="B2790" s="1" t="s">
        <v>10761</v>
      </c>
      <c r="C2790" t="s">
        <v>10762</v>
      </c>
      <c r="D2790" t="s">
        <v>10763</v>
      </c>
    </row>
    <row r="2791" spans="1:4" ht="30">
      <c r="A2791" t="s">
        <v>10764</v>
      </c>
      <c r="B2791" s="1" t="s">
        <v>10765</v>
      </c>
      <c r="C2791">
        <v>2555241257</v>
      </c>
      <c r="D2791" t="s">
        <v>10766</v>
      </c>
    </row>
    <row r="2792" spans="1:4" ht="30">
      <c r="A2792" t="s">
        <v>10767</v>
      </c>
      <c r="B2792" s="1" t="s">
        <v>10768</v>
      </c>
      <c r="C2792" t="s">
        <v>10769</v>
      </c>
      <c r="D2792" t="s">
        <v>10770</v>
      </c>
    </row>
    <row r="2793" spans="1:4" ht="30">
      <c r="A2793" t="s">
        <v>10771</v>
      </c>
      <c r="B2793" s="1" t="s">
        <v>10772</v>
      </c>
      <c r="C2793" t="s">
        <v>10773</v>
      </c>
      <c r="D2793" t="s">
        <v>10774</v>
      </c>
    </row>
    <row r="2794" spans="1:4" ht="30">
      <c r="A2794" t="s">
        <v>10775</v>
      </c>
      <c r="B2794" s="1" t="s">
        <v>10776</v>
      </c>
      <c r="C2794" t="s">
        <v>10777</v>
      </c>
      <c r="D2794" t="s">
        <v>10778</v>
      </c>
    </row>
    <row r="2795" spans="1:4" ht="30">
      <c r="A2795" t="s">
        <v>10779</v>
      </c>
      <c r="B2795" s="1" t="s">
        <v>10780</v>
      </c>
      <c r="C2795" t="s">
        <v>10781</v>
      </c>
      <c r="D2795" t="s">
        <v>10782</v>
      </c>
    </row>
    <row r="2796" spans="1:4" ht="30">
      <c r="A2796" t="s">
        <v>10783</v>
      </c>
      <c r="B2796" s="1" t="s">
        <v>10784</v>
      </c>
      <c r="C2796" t="s">
        <v>10785</v>
      </c>
      <c r="D2796" t="s">
        <v>10786</v>
      </c>
    </row>
    <row r="2797" spans="1:4" ht="30">
      <c r="A2797" t="s">
        <v>10787</v>
      </c>
      <c r="B2797" s="1" t="s">
        <v>10788</v>
      </c>
      <c r="C2797" t="s">
        <v>10789</v>
      </c>
      <c r="D2797" t="s">
        <v>10790</v>
      </c>
    </row>
    <row r="2798" spans="1:4" ht="30">
      <c r="A2798" t="s">
        <v>10791</v>
      </c>
      <c r="B2798" s="1" t="s">
        <v>10792</v>
      </c>
      <c r="C2798" t="s">
        <v>10793</v>
      </c>
      <c r="D2798" t="s">
        <v>10794</v>
      </c>
    </row>
    <row r="2799" spans="1:4" ht="30">
      <c r="A2799" t="s">
        <v>10795</v>
      </c>
      <c r="B2799" s="1" t="s">
        <v>10796</v>
      </c>
      <c r="C2799">
        <v>1545712668</v>
      </c>
      <c r="D2799" t="s">
        <v>10797</v>
      </c>
    </row>
    <row r="2800" spans="1:4" ht="30">
      <c r="A2800" t="s">
        <v>1483</v>
      </c>
      <c r="B2800" s="1" t="s">
        <v>10798</v>
      </c>
      <c r="C2800" t="s">
        <v>10799</v>
      </c>
      <c r="D2800" t="s">
        <v>10800</v>
      </c>
    </row>
    <row r="2801" spans="1:4" ht="30">
      <c r="A2801" t="s">
        <v>6862</v>
      </c>
      <c r="B2801" s="1" t="s">
        <v>10801</v>
      </c>
      <c r="C2801" t="s">
        <v>10802</v>
      </c>
      <c r="D2801" t="s">
        <v>10803</v>
      </c>
    </row>
    <row r="2802" spans="1:4" ht="30">
      <c r="A2802" t="s">
        <v>10804</v>
      </c>
      <c r="B2802" s="1" t="s">
        <v>10805</v>
      </c>
      <c r="C2802" t="s">
        <v>10806</v>
      </c>
      <c r="D2802" t="s">
        <v>10807</v>
      </c>
    </row>
    <row r="2803" spans="1:4" ht="30">
      <c r="A2803" t="s">
        <v>10808</v>
      </c>
      <c r="B2803" s="1" t="s">
        <v>10809</v>
      </c>
      <c r="C2803" t="s">
        <v>10810</v>
      </c>
      <c r="D2803" t="s">
        <v>10811</v>
      </c>
    </row>
    <row r="2804" spans="1:4" ht="30">
      <c r="A2804" t="s">
        <v>10812</v>
      </c>
      <c r="B2804" s="1" t="s">
        <v>10813</v>
      </c>
      <c r="C2804" t="s">
        <v>10814</v>
      </c>
      <c r="D2804" t="s">
        <v>6549</v>
      </c>
    </row>
    <row r="2805" spans="1:4" ht="30">
      <c r="A2805" t="s">
        <v>10815</v>
      </c>
      <c r="B2805" s="1" t="s">
        <v>10816</v>
      </c>
      <c r="C2805" t="s">
        <v>10817</v>
      </c>
      <c r="D2805" t="s">
        <v>4637</v>
      </c>
    </row>
    <row r="2806" spans="1:4" ht="30">
      <c r="A2806" t="s">
        <v>10818</v>
      </c>
      <c r="B2806" s="1" t="s">
        <v>10819</v>
      </c>
      <c r="C2806" t="s">
        <v>10820</v>
      </c>
      <c r="D2806" t="s">
        <v>10821</v>
      </c>
    </row>
    <row r="2807" spans="1:4" ht="30">
      <c r="A2807" t="s">
        <v>10822</v>
      </c>
      <c r="B2807" s="1" t="s">
        <v>10823</v>
      </c>
      <c r="C2807" t="s">
        <v>10824</v>
      </c>
      <c r="D2807" t="s">
        <v>10825</v>
      </c>
    </row>
    <row r="2808" spans="1:4" ht="30">
      <c r="A2808" t="s">
        <v>10826</v>
      </c>
      <c r="B2808" s="1" t="s">
        <v>10827</v>
      </c>
      <c r="C2808" t="s">
        <v>10828</v>
      </c>
      <c r="D2808" t="s">
        <v>10829</v>
      </c>
    </row>
    <row r="2809" spans="1:4" ht="30">
      <c r="A2809" t="s">
        <v>10830</v>
      </c>
      <c r="B2809" s="1" t="s">
        <v>10831</v>
      </c>
      <c r="C2809" t="s">
        <v>10832</v>
      </c>
      <c r="D2809" t="s">
        <v>10833</v>
      </c>
    </row>
    <row r="2810" spans="1:4" ht="30">
      <c r="A2810" t="s">
        <v>10834</v>
      </c>
      <c r="B2810" s="1" t="s">
        <v>10835</v>
      </c>
      <c r="C2810">
        <v>1717953856</v>
      </c>
      <c r="D2810" t="s">
        <v>10836</v>
      </c>
    </row>
    <row r="2811" spans="1:4" ht="30">
      <c r="A2811" t="s">
        <v>10837</v>
      </c>
      <c r="B2811" s="1" t="s">
        <v>10838</v>
      </c>
      <c r="C2811" t="s">
        <v>10839</v>
      </c>
      <c r="D2811" t="s">
        <v>10840</v>
      </c>
    </row>
    <row r="2812" spans="1:4" ht="30">
      <c r="A2812" t="s">
        <v>10841</v>
      </c>
      <c r="B2812" s="1" t="s">
        <v>10842</v>
      </c>
      <c r="C2812" t="s">
        <v>10843</v>
      </c>
      <c r="D2812" t="s">
        <v>10844</v>
      </c>
    </row>
    <row r="2813" spans="1:4" ht="30">
      <c r="A2813" t="s">
        <v>10845</v>
      </c>
      <c r="B2813" s="1" t="s">
        <v>10846</v>
      </c>
      <c r="C2813" t="s">
        <v>10847</v>
      </c>
      <c r="D2813" t="s">
        <v>10848</v>
      </c>
    </row>
    <row r="2814" spans="1:4" ht="30">
      <c r="A2814" t="s">
        <v>10849</v>
      </c>
      <c r="B2814" s="1" t="s">
        <v>10850</v>
      </c>
      <c r="C2814">
        <v>3819899032</v>
      </c>
      <c r="D2814" t="s">
        <v>10851</v>
      </c>
    </row>
    <row r="2815" spans="1:4" ht="30">
      <c r="A2815" t="s">
        <v>10852</v>
      </c>
      <c r="B2815" s="1" t="s">
        <v>10853</v>
      </c>
      <c r="C2815" t="s">
        <v>10854</v>
      </c>
      <c r="D2815" t="s">
        <v>10855</v>
      </c>
    </row>
    <row r="2816" spans="1:4" ht="30">
      <c r="A2816" t="s">
        <v>10856</v>
      </c>
      <c r="B2816" s="1" t="s">
        <v>10857</v>
      </c>
      <c r="C2816" t="s">
        <v>10858</v>
      </c>
      <c r="D2816" t="s">
        <v>777</v>
      </c>
    </row>
    <row r="2817" spans="1:4" ht="30">
      <c r="A2817" t="s">
        <v>10859</v>
      </c>
      <c r="B2817" s="1" t="s">
        <v>10860</v>
      </c>
      <c r="C2817" t="s">
        <v>10861</v>
      </c>
      <c r="D2817" t="s">
        <v>10862</v>
      </c>
    </row>
    <row r="2818" spans="1:4" ht="30">
      <c r="A2818" t="s">
        <v>10863</v>
      </c>
      <c r="B2818" s="1" t="s">
        <v>10864</v>
      </c>
      <c r="C2818" t="s">
        <v>10865</v>
      </c>
      <c r="D2818" t="s">
        <v>10866</v>
      </c>
    </row>
    <row r="2819" spans="1:4" ht="30">
      <c r="A2819" t="s">
        <v>10867</v>
      </c>
      <c r="B2819" s="1" t="s">
        <v>10868</v>
      </c>
      <c r="C2819">
        <v>1364324766</v>
      </c>
      <c r="D2819" t="s">
        <v>10869</v>
      </c>
    </row>
    <row r="2820" spans="1:4" ht="30">
      <c r="A2820" t="s">
        <v>10870</v>
      </c>
      <c r="B2820" s="1" t="s">
        <v>10871</v>
      </c>
      <c r="C2820" t="s">
        <v>10872</v>
      </c>
      <c r="D2820" t="s">
        <v>10873</v>
      </c>
    </row>
    <row r="2821" spans="1:4" ht="30">
      <c r="A2821" t="s">
        <v>10874</v>
      </c>
      <c r="B2821" s="1" t="s">
        <v>10875</v>
      </c>
      <c r="C2821" t="s">
        <v>10876</v>
      </c>
      <c r="D2821" t="s">
        <v>10877</v>
      </c>
    </row>
    <row r="2822" spans="1:4" ht="30">
      <c r="A2822" t="s">
        <v>10878</v>
      </c>
      <c r="B2822" s="1" t="s">
        <v>10879</v>
      </c>
      <c r="C2822" t="s">
        <v>10880</v>
      </c>
      <c r="D2822" t="s">
        <v>10881</v>
      </c>
    </row>
    <row r="2823" spans="1:4" ht="30">
      <c r="A2823" t="s">
        <v>10882</v>
      </c>
      <c r="B2823" s="1" t="s">
        <v>10883</v>
      </c>
      <c r="C2823" t="s">
        <v>10884</v>
      </c>
      <c r="D2823" t="s">
        <v>10885</v>
      </c>
    </row>
    <row r="2824" spans="1:4" ht="30">
      <c r="A2824" t="s">
        <v>10886</v>
      </c>
      <c r="B2824" s="1" t="s">
        <v>10887</v>
      </c>
      <c r="C2824" t="s">
        <v>10888</v>
      </c>
      <c r="D2824" t="s">
        <v>10889</v>
      </c>
    </row>
    <row r="2825" spans="1:4" ht="30">
      <c r="A2825" t="s">
        <v>10890</v>
      </c>
      <c r="B2825" s="1" t="s">
        <v>10891</v>
      </c>
      <c r="C2825">
        <v>5168177875</v>
      </c>
      <c r="D2825" t="s">
        <v>10892</v>
      </c>
    </row>
    <row r="2826" spans="1:4" ht="30">
      <c r="A2826" t="s">
        <v>10893</v>
      </c>
      <c r="B2826" s="1" t="s">
        <v>10894</v>
      </c>
      <c r="C2826" t="s">
        <v>10895</v>
      </c>
      <c r="D2826" t="s">
        <v>10896</v>
      </c>
    </row>
    <row r="2827" spans="1:4" ht="30">
      <c r="A2827" t="s">
        <v>10897</v>
      </c>
      <c r="B2827" s="1" t="s">
        <v>10898</v>
      </c>
      <c r="C2827">
        <v>7940011206</v>
      </c>
      <c r="D2827" t="s">
        <v>10899</v>
      </c>
    </row>
    <row r="2828" spans="1:4" ht="30">
      <c r="A2828" t="s">
        <v>10900</v>
      </c>
      <c r="B2828" s="1" t="s">
        <v>10901</v>
      </c>
      <c r="C2828" t="s">
        <v>10902</v>
      </c>
      <c r="D2828" t="s">
        <v>10208</v>
      </c>
    </row>
    <row r="2829" spans="1:4" ht="30">
      <c r="A2829" t="s">
        <v>10903</v>
      </c>
      <c r="B2829" s="1" t="s">
        <v>10904</v>
      </c>
      <c r="C2829" t="s">
        <v>10905</v>
      </c>
      <c r="D2829" t="s">
        <v>10906</v>
      </c>
    </row>
    <row r="2830" spans="1:4" ht="30">
      <c r="A2830" t="s">
        <v>10907</v>
      </c>
      <c r="B2830" s="1" t="s">
        <v>10908</v>
      </c>
      <c r="C2830" t="s">
        <v>10909</v>
      </c>
      <c r="D2830" t="s">
        <v>10910</v>
      </c>
    </row>
    <row r="2831" spans="1:4" ht="30">
      <c r="A2831" t="s">
        <v>6562</v>
      </c>
      <c r="B2831" s="1" t="s">
        <v>10911</v>
      </c>
      <c r="C2831" t="s">
        <v>10912</v>
      </c>
      <c r="D2831" t="s">
        <v>10913</v>
      </c>
    </row>
    <row r="2832" spans="1:4" ht="30">
      <c r="A2832" t="s">
        <v>10914</v>
      </c>
      <c r="B2832" s="1" t="s">
        <v>10915</v>
      </c>
      <c r="C2832" t="s">
        <v>10916</v>
      </c>
      <c r="D2832" t="s">
        <v>10917</v>
      </c>
    </row>
    <row r="2833" spans="1:4" ht="30">
      <c r="A2833" t="s">
        <v>10918</v>
      </c>
      <c r="B2833" s="1" t="s">
        <v>10919</v>
      </c>
      <c r="C2833" t="s">
        <v>10920</v>
      </c>
      <c r="D2833" t="s">
        <v>10921</v>
      </c>
    </row>
    <row r="2834" spans="1:4" ht="30">
      <c r="A2834" t="s">
        <v>10922</v>
      </c>
      <c r="B2834" s="1" t="s">
        <v>10923</v>
      </c>
      <c r="C2834">
        <v>8497487622</v>
      </c>
      <c r="D2834" t="s">
        <v>10924</v>
      </c>
    </row>
    <row r="2835" spans="1:4" ht="30">
      <c r="A2835" t="s">
        <v>10925</v>
      </c>
      <c r="B2835" s="1" t="s">
        <v>10926</v>
      </c>
      <c r="C2835" t="s">
        <v>10927</v>
      </c>
      <c r="D2835" t="s">
        <v>10928</v>
      </c>
    </row>
    <row r="2836" spans="1:4" ht="30">
      <c r="A2836" t="s">
        <v>10929</v>
      </c>
      <c r="B2836" s="1" t="s">
        <v>10930</v>
      </c>
      <c r="C2836" t="s">
        <v>10931</v>
      </c>
      <c r="D2836" t="s">
        <v>10932</v>
      </c>
    </row>
    <row r="2837" spans="1:4" ht="30">
      <c r="A2837" t="s">
        <v>10933</v>
      </c>
      <c r="B2837" s="1" t="s">
        <v>10934</v>
      </c>
      <c r="C2837" t="s">
        <v>10935</v>
      </c>
      <c r="D2837" t="s">
        <v>10936</v>
      </c>
    </row>
    <row r="2838" spans="1:4" ht="30">
      <c r="A2838" t="s">
        <v>10937</v>
      </c>
      <c r="B2838" s="1" t="s">
        <v>10938</v>
      </c>
      <c r="C2838" t="s">
        <v>10939</v>
      </c>
      <c r="D2838" t="s">
        <v>343</v>
      </c>
    </row>
    <row r="2839" spans="1:4" ht="30">
      <c r="A2839" t="s">
        <v>10940</v>
      </c>
      <c r="B2839" s="1" t="s">
        <v>10941</v>
      </c>
      <c r="C2839" t="s">
        <v>10942</v>
      </c>
      <c r="D2839" t="s">
        <v>10943</v>
      </c>
    </row>
    <row r="2840" spans="1:4" ht="30">
      <c r="A2840" t="s">
        <v>10944</v>
      </c>
      <c r="B2840" s="1" t="s">
        <v>10945</v>
      </c>
      <c r="C2840" t="s">
        <v>10946</v>
      </c>
      <c r="D2840" t="s">
        <v>10947</v>
      </c>
    </row>
    <row r="2841" spans="1:4" ht="30">
      <c r="A2841" t="s">
        <v>10948</v>
      </c>
      <c r="B2841" s="1" t="s">
        <v>10949</v>
      </c>
      <c r="C2841" t="s">
        <v>10950</v>
      </c>
      <c r="D2841" t="s">
        <v>10951</v>
      </c>
    </row>
    <row r="2842" spans="1:4" ht="30">
      <c r="A2842" t="s">
        <v>10952</v>
      </c>
      <c r="B2842" s="1" t="s">
        <v>10953</v>
      </c>
      <c r="C2842">
        <v>216311493</v>
      </c>
      <c r="D2842" t="s">
        <v>10954</v>
      </c>
    </row>
    <row r="2843" spans="1:4" ht="30">
      <c r="A2843" t="s">
        <v>10955</v>
      </c>
      <c r="B2843" s="1" t="s">
        <v>10956</v>
      </c>
      <c r="C2843" t="s">
        <v>10957</v>
      </c>
      <c r="D2843" t="s">
        <v>10958</v>
      </c>
    </row>
    <row r="2844" spans="1:4" ht="30">
      <c r="A2844" t="s">
        <v>10959</v>
      </c>
      <c r="B2844" s="1" t="s">
        <v>10960</v>
      </c>
      <c r="C2844" t="s">
        <v>10961</v>
      </c>
      <c r="D2844" t="s">
        <v>10962</v>
      </c>
    </row>
    <row r="2845" spans="1:4" ht="30">
      <c r="A2845" t="s">
        <v>8821</v>
      </c>
      <c r="B2845" s="1" t="s">
        <v>10963</v>
      </c>
      <c r="C2845" t="s">
        <v>10964</v>
      </c>
      <c r="D2845" t="s">
        <v>10965</v>
      </c>
    </row>
    <row r="2846" spans="1:4" ht="30">
      <c r="A2846" t="s">
        <v>10966</v>
      </c>
      <c r="B2846" s="1" t="s">
        <v>10967</v>
      </c>
      <c r="C2846">
        <f>1-97-231-8205</f>
        <v>-8532</v>
      </c>
      <c r="D2846" t="s">
        <v>10968</v>
      </c>
    </row>
    <row r="2847" spans="1:4" ht="30">
      <c r="A2847" t="s">
        <v>10969</v>
      </c>
      <c r="B2847" s="1" t="s">
        <v>10970</v>
      </c>
      <c r="C2847" t="s">
        <v>10971</v>
      </c>
      <c r="D2847" t="s">
        <v>10972</v>
      </c>
    </row>
    <row r="2848" spans="1:4" ht="30">
      <c r="A2848" t="s">
        <v>10973</v>
      </c>
      <c r="B2848" s="1" t="s">
        <v>10974</v>
      </c>
      <c r="C2848" t="s">
        <v>10975</v>
      </c>
      <c r="D2848" t="s">
        <v>10976</v>
      </c>
    </row>
    <row r="2849" spans="1:4" ht="30">
      <c r="A2849" t="s">
        <v>10977</v>
      </c>
      <c r="B2849" s="1" t="s">
        <v>10978</v>
      </c>
      <c r="C2849" t="s">
        <v>10979</v>
      </c>
      <c r="D2849" t="s">
        <v>10980</v>
      </c>
    </row>
    <row r="2850" spans="1:4" ht="30">
      <c r="A2850" t="s">
        <v>10981</v>
      </c>
      <c r="B2850" s="1" t="s">
        <v>10982</v>
      </c>
      <c r="C2850" t="s">
        <v>10983</v>
      </c>
      <c r="D2850" t="s">
        <v>10984</v>
      </c>
    </row>
    <row r="2851" spans="1:4" ht="30">
      <c r="A2851" t="s">
        <v>10985</v>
      </c>
      <c r="B2851" s="1" t="s">
        <v>10986</v>
      </c>
      <c r="C2851" t="s">
        <v>10987</v>
      </c>
      <c r="D2851" t="s">
        <v>10988</v>
      </c>
    </row>
    <row r="2852" spans="1:4" ht="30">
      <c r="A2852" t="s">
        <v>10989</v>
      </c>
      <c r="B2852" s="1" t="s">
        <v>10990</v>
      </c>
      <c r="C2852" t="s">
        <v>10991</v>
      </c>
      <c r="D2852" t="s">
        <v>10992</v>
      </c>
    </row>
    <row r="2853" spans="1:4" ht="30">
      <c r="A2853" t="s">
        <v>10993</v>
      </c>
      <c r="B2853" s="1" t="s">
        <v>10994</v>
      </c>
      <c r="C2853" t="s">
        <v>10995</v>
      </c>
      <c r="D2853" t="s">
        <v>10996</v>
      </c>
    </row>
    <row r="2854" spans="1:4" ht="30">
      <c r="A2854" t="s">
        <v>10997</v>
      </c>
      <c r="B2854" s="1" t="s">
        <v>10998</v>
      </c>
      <c r="C2854" t="s">
        <v>10999</v>
      </c>
      <c r="D2854" t="s">
        <v>11000</v>
      </c>
    </row>
    <row r="2855" spans="1:4" ht="30">
      <c r="A2855" t="s">
        <v>11001</v>
      </c>
      <c r="B2855" s="1" t="s">
        <v>11002</v>
      </c>
      <c r="C2855" t="s">
        <v>11003</v>
      </c>
      <c r="D2855" t="s">
        <v>11004</v>
      </c>
    </row>
    <row r="2856" spans="1:4" ht="30">
      <c r="A2856" t="s">
        <v>11005</v>
      </c>
      <c r="B2856" s="1" t="s">
        <v>11006</v>
      </c>
      <c r="C2856">
        <f>1-924-142-107</f>
        <v>-1172</v>
      </c>
      <c r="D2856" t="s">
        <v>11007</v>
      </c>
    </row>
    <row r="2857" spans="1:4" ht="30">
      <c r="A2857" t="s">
        <v>11008</v>
      </c>
      <c r="B2857" s="1" t="s">
        <v>11009</v>
      </c>
      <c r="C2857" t="s">
        <v>11010</v>
      </c>
      <c r="D2857" t="s">
        <v>11011</v>
      </c>
    </row>
    <row r="2858" spans="1:4" ht="30">
      <c r="A2858" t="s">
        <v>11012</v>
      </c>
      <c r="B2858" s="1" t="s">
        <v>11013</v>
      </c>
      <c r="C2858" t="s">
        <v>11014</v>
      </c>
      <c r="D2858" t="s">
        <v>11015</v>
      </c>
    </row>
    <row r="2859" spans="1:4" ht="30">
      <c r="A2859" t="s">
        <v>11016</v>
      </c>
      <c r="B2859" s="1" t="s">
        <v>11017</v>
      </c>
      <c r="C2859" t="s">
        <v>11018</v>
      </c>
      <c r="D2859" t="s">
        <v>11019</v>
      </c>
    </row>
    <row r="2860" spans="1:4" ht="30">
      <c r="A2860" t="s">
        <v>11020</v>
      </c>
      <c r="B2860" s="1" t="s">
        <v>11021</v>
      </c>
      <c r="C2860">
        <f>1-367-853-7079</f>
        <v>-8298</v>
      </c>
      <c r="D2860" t="s">
        <v>11022</v>
      </c>
    </row>
    <row r="2861" spans="1:4" ht="30">
      <c r="A2861" t="s">
        <v>11023</v>
      </c>
      <c r="B2861" s="1" t="s">
        <v>11024</v>
      </c>
      <c r="C2861" t="s">
        <v>11025</v>
      </c>
      <c r="D2861" t="s">
        <v>11026</v>
      </c>
    </row>
    <row r="2862" spans="1:4" ht="30">
      <c r="A2862" t="s">
        <v>11027</v>
      </c>
      <c r="B2862" s="1" t="s">
        <v>11028</v>
      </c>
      <c r="C2862" t="s">
        <v>11029</v>
      </c>
      <c r="D2862" t="s">
        <v>11030</v>
      </c>
    </row>
    <row r="2863" spans="1:4" ht="30">
      <c r="A2863" t="s">
        <v>11031</v>
      </c>
      <c r="B2863" s="1" t="s">
        <v>11032</v>
      </c>
      <c r="C2863" t="s">
        <v>11033</v>
      </c>
      <c r="D2863" t="s">
        <v>11034</v>
      </c>
    </row>
    <row r="2864" spans="1:4" ht="30">
      <c r="A2864" t="s">
        <v>11035</v>
      </c>
      <c r="B2864" s="1" t="s">
        <v>11036</v>
      </c>
      <c r="C2864" t="s">
        <v>11037</v>
      </c>
      <c r="D2864" t="s">
        <v>11038</v>
      </c>
    </row>
    <row r="2865" spans="1:4" ht="30">
      <c r="A2865" t="s">
        <v>11039</v>
      </c>
      <c r="B2865" s="1" t="s">
        <v>11040</v>
      </c>
      <c r="C2865">
        <v>6859967025</v>
      </c>
      <c r="D2865" t="s">
        <v>11041</v>
      </c>
    </row>
    <row r="2866" spans="1:4" ht="30">
      <c r="A2866" t="s">
        <v>11042</v>
      </c>
      <c r="B2866" s="1" t="s">
        <v>11043</v>
      </c>
      <c r="C2866" t="s">
        <v>11044</v>
      </c>
      <c r="D2866" t="s">
        <v>11045</v>
      </c>
    </row>
    <row r="2867" spans="1:4" ht="30">
      <c r="A2867" t="s">
        <v>11046</v>
      </c>
      <c r="B2867" s="1" t="s">
        <v>11047</v>
      </c>
      <c r="C2867" t="s">
        <v>11048</v>
      </c>
      <c r="D2867" t="s">
        <v>11049</v>
      </c>
    </row>
    <row r="2868" spans="1:4" ht="30">
      <c r="A2868" t="s">
        <v>11050</v>
      </c>
      <c r="B2868" s="1" t="s">
        <v>11051</v>
      </c>
      <c r="C2868" t="s">
        <v>11052</v>
      </c>
      <c r="D2868" t="s">
        <v>11053</v>
      </c>
    </row>
    <row r="2869" spans="1:4" ht="30">
      <c r="A2869" t="s">
        <v>11054</v>
      </c>
      <c r="B2869" s="1" t="s">
        <v>11055</v>
      </c>
      <c r="C2869" t="s">
        <v>11056</v>
      </c>
      <c r="D2869" t="s">
        <v>11057</v>
      </c>
    </row>
    <row r="2870" spans="1:4" ht="30">
      <c r="A2870" t="s">
        <v>11058</v>
      </c>
      <c r="B2870" s="1" t="s">
        <v>11059</v>
      </c>
      <c r="C2870">
        <v>9615325217</v>
      </c>
      <c r="D2870" t="s">
        <v>11060</v>
      </c>
    </row>
    <row r="2871" spans="1:4" ht="30">
      <c r="A2871" t="s">
        <v>11061</v>
      </c>
      <c r="B2871" s="1" t="s">
        <v>11062</v>
      </c>
      <c r="C2871" t="s">
        <v>11063</v>
      </c>
      <c r="D2871" t="s">
        <v>11064</v>
      </c>
    </row>
    <row r="2872" spans="1:4" ht="30">
      <c r="A2872" t="s">
        <v>11065</v>
      </c>
      <c r="B2872" s="1" t="s">
        <v>11066</v>
      </c>
      <c r="C2872" t="s">
        <v>11067</v>
      </c>
      <c r="D2872" t="s">
        <v>11068</v>
      </c>
    </row>
    <row r="2873" spans="1:4" ht="30">
      <c r="A2873" t="s">
        <v>11069</v>
      </c>
      <c r="B2873" s="1" t="s">
        <v>11070</v>
      </c>
      <c r="C2873" t="s">
        <v>11071</v>
      </c>
      <c r="D2873" t="s">
        <v>11072</v>
      </c>
    </row>
    <row r="2874" spans="1:4" ht="30">
      <c r="A2874" t="s">
        <v>11073</v>
      </c>
      <c r="B2874" s="1" t="s">
        <v>11074</v>
      </c>
      <c r="C2874" t="s">
        <v>11075</v>
      </c>
      <c r="D2874" t="s">
        <v>11076</v>
      </c>
    </row>
    <row r="2875" spans="1:4" ht="30">
      <c r="A2875" t="s">
        <v>11077</v>
      </c>
      <c r="B2875" s="1" t="s">
        <v>11078</v>
      </c>
      <c r="C2875" t="s">
        <v>11079</v>
      </c>
      <c r="D2875" t="s">
        <v>11080</v>
      </c>
    </row>
    <row r="2876" spans="1:4" ht="30">
      <c r="A2876" t="s">
        <v>11081</v>
      </c>
      <c r="B2876" s="1" t="s">
        <v>11082</v>
      </c>
      <c r="C2876" t="s">
        <v>11083</v>
      </c>
      <c r="D2876" t="s">
        <v>11084</v>
      </c>
    </row>
    <row r="2877" spans="1:4" ht="30">
      <c r="A2877" t="s">
        <v>11085</v>
      </c>
      <c r="B2877" s="1" t="s">
        <v>11086</v>
      </c>
      <c r="C2877" t="s">
        <v>11087</v>
      </c>
      <c r="D2877" t="s">
        <v>11088</v>
      </c>
    </row>
    <row r="2878" spans="1:4" ht="30">
      <c r="A2878" t="s">
        <v>11089</v>
      </c>
      <c r="B2878" s="1" t="s">
        <v>11090</v>
      </c>
      <c r="C2878" t="s">
        <v>11091</v>
      </c>
      <c r="D2878" t="s">
        <v>11092</v>
      </c>
    </row>
    <row r="2879" spans="1:4" ht="30">
      <c r="A2879" t="s">
        <v>11093</v>
      </c>
      <c r="B2879" s="1" t="s">
        <v>11094</v>
      </c>
      <c r="C2879">
        <v>6810312670</v>
      </c>
      <c r="D2879" t="s">
        <v>11095</v>
      </c>
    </row>
    <row r="2880" spans="1:4" ht="30">
      <c r="A2880" t="s">
        <v>11096</v>
      </c>
      <c r="B2880" s="1" t="s">
        <v>11097</v>
      </c>
      <c r="C2880">
        <f>1-466-214-8413</f>
        <v>-9092</v>
      </c>
      <c r="D2880" t="s">
        <v>11098</v>
      </c>
    </row>
    <row r="2881" spans="1:4" ht="30">
      <c r="A2881" t="s">
        <v>11099</v>
      </c>
      <c r="B2881" s="1" t="s">
        <v>11100</v>
      </c>
      <c r="C2881" t="s">
        <v>11101</v>
      </c>
      <c r="D2881" t="s">
        <v>11102</v>
      </c>
    </row>
    <row r="2882" spans="1:4" ht="30">
      <c r="A2882" t="s">
        <v>11103</v>
      </c>
      <c r="B2882" s="1" t="s">
        <v>11104</v>
      </c>
      <c r="C2882" t="s">
        <v>11105</v>
      </c>
      <c r="D2882" t="s">
        <v>11106</v>
      </c>
    </row>
    <row r="2883" spans="1:4" ht="30">
      <c r="A2883" t="s">
        <v>11107</v>
      </c>
      <c r="B2883" s="1" t="s">
        <v>11108</v>
      </c>
      <c r="C2883" t="s">
        <v>11109</v>
      </c>
      <c r="D2883" t="s">
        <v>11110</v>
      </c>
    </row>
    <row r="2884" spans="1:4" ht="30">
      <c r="A2884" t="s">
        <v>11111</v>
      </c>
      <c r="B2884" s="1" t="s">
        <v>11112</v>
      </c>
      <c r="C2884" t="s">
        <v>11113</v>
      </c>
      <c r="D2884" t="s">
        <v>11114</v>
      </c>
    </row>
    <row r="2885" spans="1:4" ht="30">
      <c r="A2885" t="s">
        <v>11115</v>
      </c>
      <c r="B2885" s="1" t="s">
        <v>11116</v>
      </c>
      <c r="C2885" t="s">
        <v>11117</v>
      </c>
      <c r="D2885" t="s">
        <v>11118</v>
      </c>
    </row>
    <row r="2886" spans="1:4" ht="30">
      <c r="A2886" t="s">
        <v>11119</v>
      </c>
      <c r="B2886" s="1" t="s">
        <v>11120</v>
      </c>
      <c r="C2886">
        <v>8477556935</v>
      </c>
      <c r="D2886" t="s">
        <v>11121</v>
      </c>
    </row>
    <row r="2887" spans="1:4" ht="30">
      <c r="A2887" t="s">
        <v>11122</v>
      </c>
      <c r="B2887" s="1" t="s">
        <v>11123</v>
      </c>
      <c r="C2887">
        <v>7430103724</v>
      </c>
      <c r="D2887" t="s">
        <v>11124</v>
      </c>
    </row>
    <row r="2888" spans="1:4" ht="30">
      <c r="A2888" t="s">
        <v>11125</v>
      </c>
      <c r="B2888" s="1" t="s">
        <v>11126</v>
      </c>
      <c r="C2888" t="s">
        <v>11127</v>
      </c>
      <c r="D2888" t="s">
        <v>11128</v>
      </c>
    </row>
    <row r="2889" spans="1:4" ht="30">
      <c r="A2889" t="s">
        <v>3612</v>
      </c>
      <c r="B2889" s="1" t="s">
        <v>11129</v>
      </c>
      <c r="C2889" t="s">
        <v>11130</v>
      </c>
      <c r="D2889" t="s">
        <v>11131</v>
      </c>
    </row>
    <row r="2890" spans="1:4" ht="30">
      <c r="A2890" t="s">
        <v>11132</v>
      </c>
      <c r="B2890" s="1" t="s">
        <v>11133</v>
      </c>
      <c r="C2890" t="s">
        <v>11134</v>
      </c>
      <c r="D2890" t="s">
        <v>11135</v>
      </c>
    </row>
    <row r="2891" spans="1:4" ht="30">
      <c r="A2891" t="s">
        <v>11136</v>
      </c>
      <c r="B2891" s="1" t="s">
        <v>11137</v>
      </c>
      <c r="C2891" t="s">
        <v>11138</v>
      </c>
      <c r="D2891" t="s">
        <v>11139</v>
      </c>
    </row>
    <row r="2892" spans="1:4" ht="30">
      <c r="A2892" t="s">
        <v>11140</v>
      </c>
      <c r="B2892" s="1" t="s">
        <v>11141</v>
      </c>
      <c r="C2892" t="s">
        <v>11142</v>
      </c>
      <c r="D2892" t="s">
        <v>11143</v>
      </c>
    </row>
    <row r="2893" spans="1:4" ht="30">
      <c r="A2893" t="s">
        <v>11144</v>
      </c>
      <c r="B2893" s="1" t="s">
        <v>11145</v>
      </c>
      <c r="C2893">
        <f>1-152-412-8389</f>
        <v>-8952</v>
      </c>
      <c r="D2893" t="s">
        <v>3366</v>
      </c>
    </row>
    <row r="2894" spans="1:4" ht="30">
      <c r="A2894" t="s">
        <v>11146</v>
      </c>
      <c r="B2894" s="1" t="s">
        <v>11147</v>
      </c>
      <c r="C2894" t="s">
        <v>11148</v>
      </c>
      <c r="D2894" t="s">
        <v>11149</v>
      </c>
    </row>
    <row r="2895" spans="1:4" ht="30">
      <c r="A2895" t="s">
        <v>11150</v>
      </c>
      <c r="B2895" s="1" t="s">
        <v>11151</v>
      </c>
      <c r="C2895" t="s">
        <v>11152</v>
      </c>
      <c r="D2895" t="s">
        <v>11072</v>
      </c>
    </row>
    <row r="2896" spans="1:4" ht="30">
      <c r="A2896" t="s">
        <v>11153</v>
      </c>
      <c r="B2896" s="1" t="s">
        <v>11154</v>
      </c>
      <c r="C2896" t="s">
        <v>11155</v>
      </c>
      <c r="D2896" t="s">
        <v>11156</v>
      </c>
    </row>
    <row r="2897" spans="1:4" ht="30">
      <c r="A2897" t="s">
        <v>11157</v>
      </c>
      <c r="B2897" s="1" t="s">
        <v>11158</v>
      </c>
      <c r="C2897">
        <f>1-541-847-1126</f>
        <v>-2513</v>
      </c>
      <c r="D2897" t="s">
        <v>11159</v>
      </c>
    </row>
    <row r="2898" spans="1:4" ht="30">
      <c r="A2898" t="s">
        <v>11160</v>
      </c>
      <c r="B2898" s="1" t="s">
        <v>11161</v>
      </c>
      <c r="C2898" t="s">
        <v>11162</v>
      </c>
      <c r="D2898" t="s">
        <v>11163</v>
      </c>
    </row>
    <row r="2899" spans="1:4" ht="30">
      <c r="A2899" t="s">
        <v>11164</v>
      </c>
      <c r="B2899" s="1" t="s">
        <v>11165</v>
      </c>
      <c r="C2899" t="s">
        <v>11166</v>
      </c>
      <c r="D2899" t="s">
        <v>11167</v>
      </c>
    </row>
    <row r="2900" spans="1:4" ht="30">
      <c r="A2900" t="s">
        <v>11168</v>
      </c>
      <c r="B2900" s="1" t="s">
        <v>11169</v>
      </c>
      <c r="C2900" t="s">
        <v>11170</v>
      </c>
      <c r="D2900" t="s">
        <v>11171</v>
      </c>
    </row>
    <row r="2901" spans="1:4" ht="30">
      <c r="A2901" t="s">
        <v>11172</v>
      </c>
      <c r="B2901" s="1" t="s">
        <v>11173</v>
      </c>
      <c r="C2901">
        <v>4804755881</v>
      </c>
      <c r="D2901" t="s">
        <v>11174</v>
      </c>
    </row>
    <row r="2902" spans="1:4" ht="30">
      <c r="A2902" t="s">
        <v>11175</v>
      </c>
      <c r="B2902" s="1" t="s">
        <v>11176</v>
      </c>
      <c r="C2902" t="s">
        <v>11177</v>
      </c>
      <c r="D2902" t="s">
        <v>11178</v>
      </c>
    </row>
    <row r="2903" spans="1:4" ht="30">
      <c r="A2903" t="s">
        <v>11179</v>
      </c>
      <c r="B2903" s="1" t="s">
        <v>11180</v>
      </c>
      <c r="C2903" t="s">
        <v>11181</v>
      </c>
      <c r="D2903" t="s">
        <v>11182</v>
      </c>
    </row>
    <row r="2904" spans="1:4" ht="30">
      <c r="A2904" t="s">
        <v>11183</v>
      </c>
      <c r="B2904" s="1" t="s">
        <v>11184</v>
      </c>
      <c r="C2904" t="s">
        <v>11185</v>
      </c>
      <c r="D2904" t="s">
        <v>11186</v>
      </c>
    </row>
    <row r="2905" spans="1:4" ht="30">
      <c r="A2905" t="s">
        <v>11187</v>
      </c>
      <c r="B2905" s="1" t="s">
        <v>11188</v>
      </c>
      <c r="C2905" t="s">
        <v>11189</v>
      </c>
      <c r="D2905" t="s">
        <v>11190</v>
      </c>
    </row>
    <row r="2906" spans="1:4" ht="30">
      <c r="A2906" t="s">
        <v>11191</v>
      </c>
      <c r="B2906" s="1" t="s">
        <v>11192</v>
      </c>
      <c r="C2906">
        <v>6778551266</v>
      </c>
      <c r="D2906" t="s">
        <v>11193</v>
      </c>
    </row>
    <row r="2907" spans="1:4" ht="30">
      <c r="A2907" t="s">
        <v>11194</v>
      </c>
      <c r="B2907" s="1" t="s">
        <v>11195</v>
      </c>
      <c r="C2907" t="s">
        <v>11196</v>
      </c>
      <c r="D2907" t="s">
        <v>11197</v>
      </c>
    </row>
    <row r="2908" spans="1:4" ht="30">
      <c r="A2908" t="s">
        <v>11198</v>
      </c>
      <c r="B2908" s="1" t="s">
        <v>11199</v>
      </c>
      <c r="C2908" t="s">
        <v>11200</v>
      </c>
      <c r="D2908" t="s">
        <v>11201</v>
      </c>
    </row>
    <row r="2909" spans="1:4" ht="30">
      <c r="A2909" t="s">
        <v>11202</v>
      </c>
      <c r="B2909" s="1" t="s">
        <v>11203</v>
      </c>
      <c r="C2909">
        <f>1-36-308-5233</f>
        <v>-5576</v>
      </c>
      <c r="D2909" t="s">
        <v>11204</v>
      </c>
    </row>
    <row r="2910" spans="1:4" ht="30">
      <c r="A2910" t="s">
        <v>11205</v>
      </c>
      <c r="B2910" s="1" t="s">
        <v>11206</v>
      </c>
      <c r="C2910" t="s">
        <v>11207</v>
      </c>
      <c r="D2910" t="s">
        <v>11208</v>
      </c>
    </row>
    <row r="2911" spans="1:4" ht="30">
      <c r="A2911" t="s">
        <v>8994</v>
      </c>
      <c r="B2911" s="1" t="s">
        <v>11209</v>
      </c>
      <c r="C2911" t="s">
        <v>11210</v>
      </c>
      <c r="D2911" t="s">
        <v>11211</v>
      </c>
    </row>
    <row r="2912" spans="1:4" ht="30">
      <c r="A2912" t="s">
        <v>11212</v>
      </c>
      <c r="B2912" s="1" t="s">
        <v>11213</v>
      </c>
      <c r="C2912" t="s">
        <v>11214</v>
      </c>
      <c r="D2912" t="s">
        <v>11215</v>
      </c>
    </row>
    <row r="2913" spans="1:4" ht="30">
      <c r="A2913" t="s">
        <v>11216</v>
      </c>
      <c r="B2913" s="1" t="s">
        <v>11217</v>
      </c>
      <c r="C2913" t="s">
        <v>11218</v>
      </c>
      <c r="D2913" t="s">
        <v>11219</v>
      </c>
    </row>
    <row r="2914" spans="1:4" ht="30">
      <c r="A2914" t="s">
        <v>11220</v>
      </c>
      <c r="B2914" s="1" t="s">
        <v>11221</v>
      </c>
      <c r="C2914" t="s">
        <v>11222</v>
      </c>
      <c r="D2914" t="s">
        <v>11223</v>
      </c>
    </row>
    <row r="2915" spans="1:4" ht="30">
      <c r="A2915" t="s">
        <v>11224</v>
      </c>
      <c r="B2915" s="1" t="s">
        <v>11225</v>
      </c>
      <c r="C2915">
        <v>3762198403</v>
      </c>
      <c r="D2915" t="s">
        <v>11226</v>
      </c>
    </row>
    <row r="2916" spans="1:4" ht="30">
      <c r="A2916" t="s">
        <v>11227</v>
      </c>
      <c r="B2916" s="1" t="s">
        <v>11228</v>
      </c>
      <c r="C2916" t="s">
        <v>11229</v>
      </c>
      <c r="D2916" t="s">
        <v>11230</v>
      </c>
    </row>
    <row r="2917" spans="1:4" ht="30">
      <c r="A2917" t="s">
        <v>11231</v>
      </c>
      <c r="B2917" s="1" t="s">
        <v>11232</v>
      </c>
      <c r="C2917" t="s">
        <v>11233</v>
      </c>
      <c r="D2917" t="s">
        <v>11234</v>
      </c>
    </row>
    <row r="2918" spans="1:4" ht="30">
      <c r="A2918" t="s">
        <v>11235</v>
      </c>
      <c r="B2918" s="1" t="s">
        <v>11236</v>
      </c>
      <c r="C2918" t="s">
        <v>11237</v>
      </c>
      <c r="D2918" t="s">
        <v>11238</v>
      </c>
    </row>
    <row r="2919" spans="1:4" ht="30">
      <c r="A2919" t="s">
        <v>11239</v>
      </c>
      <c r="B2919" s="1" t="s">
        <v>11240</v>
      </c>
      <c r="C2919" t="s">
        <v>11241</v>
      </c>
      <c r="D2919" t="s">
        <v>11242</v>
      </c>
    </row>
    <row r="2920" spans="1:4" ht="30">
      <c r="A2920" t="s">
        <v>11243</v>
      </c>
      <c r="B2920" s="1" t="s">
        <v>11244</v>
      </c>
      <c r="C2920">
        <v>3802316897</v>
      </c>
      <c r="D2920" t="s">
        <v>11245</v>
      </c>
    </row>
    <row r="2921" spans="1:4" ht="30">
      <c r="A2921" t="s">
        <v>11246</v>
      </c>
      <c r="B2921" s="1" t="s">
        <v>11247</v>
      </c>
      <c r="C2921" t="s">
        <v>11248</v>
      </c>
      <c r="D2921" t="s">
        <v>11249</v>
      </c>
    </row>
    <row r="2922" spans="1:4" ht="30">
      <c r="A2922" t="s">
        <v>11250</v>
      </c>
      <c r="B2922" s="1" t="s">
        <v>11251</v>
      </c>
      <c r="C2922">
        <v>2005863433</v>
      </c>
      <c r="D2922" t="s">
        <v>11252</v>
      </c>
    </row>
    <row r="2923" spans="1:4" ht="30">
      <c r="A2923" t="s">
        <v>11253</v>
      </c>
      <c r="B2923" s="1" t="s">
        <v>11254</v>
      </c>
      <c r="C2923" t="s">
        <v>11255</v>
      </c>
      <c r="D2923" t="s">
        <v>11256</v>
      </c>
    </row>
    <row r="2924" spans="1:4" ht="30">
      <c r="A2924" t="s">
        <v>11257</v>
      </c>
      <c r="B2924" s="1" t="s">
        <v>11258</v>
      </c>
      <c r="C2924" t="s">
        <v>11259</v>
      </c>
      <c r="D2924" t="s">
        <v>11260</v>
      </c>
    </row>
    <row r="2925" spans="1:4" ht="30">
      <c r="A2925" t="s">
        <v>11261</v>
      </c>
      <c r="B2925" s="1" t="s">
        <v>11262</v>
      </c>
      <c r="C2925">
        <v>9032669530</v>
      </c>
      <c r="D2925" t="s">
        <v>11263</v>
      </c>
    </row>
    <row r="2926" spans="1:4" ht="30">
      <c r="A2926" t="s">
        <v>11264</v>
      </c>
      <c r="B2926" s="1" t="s">
        <v>11265</v>
      </c>
      <c r="C2926" t="s">
        <v>11266</v>
      </c>
      <c r="D2926" t="s">
        <v>11267</v>
      </c>
    </row>
    <row r="2927" spans="1:4" ht="30">
      <c r="A2927" t="s">
        <v>11268</v>
      </c>
      <c r="B2927" s="1" t="s">
        <v>11269</v>
      </c>
      <c r="C2927" t="s">
        <v>11270</v>
      </c>
      <c r="D2927" t="s">
        <v>11271</v>
      </c>
    </row>
    <row r="2928" spans="1:4" ht="30">
      <c r="A2928" t="s">
        <v>11272</v>
      </c>
      <c r="B2928" s="1" t="s">
        <v>11273</v>
      </c>
      <c r="C2928" t="s">
        <v>11274</v>
      </c>
      <c r="D2928" t="s">
        <v>11275</v>
      </c>
    </row>
    <row r="2929" spans="1:4" ht="30">
      <c r="A2929" t="s">
        <v>11276</v>
      </c>
      <c r="B2929" s="1" t="s">
        <v>11277</v>
      </c>
      <c r="C2929">
        <v>376541974</v>
      </c>
      <c r="D2929" t="s">
        <v>11278</v>
      </c>
    </row>
    <row r="2930" spans="1:4" ht="30">
      <c r="A2930" t="s">
        <v>11279</v>
      </c>
      <c r="B2930" s="1" t="s">
        <v>11280</v>
      </c>
      <c r="C2930">
        <f>1-388-39-1721</f>
        <v>-2147</v>
      </c>
      <c r="D2930" t="s">
        <v>11281</v>
      </c>
    </row>
    <row r="2931" spans="1:4" ht="30">
      <c r="A2931" t="s">
        <v>11282</v>
      </c>
      <c r="B2931" s="1" t="s">
        <v>11283</v>
      </c>
      <c r="C2931" t="s">
        <v>11284</v>
      </c>
      <c r="D2931" t="s">
        <v>11285</v>
      </c>
    </row>
    <row r="2932" spans="1:4" ht="30">
      <c r="A2932" t="s">
        <v>11286</v>
      </c>
      <c r="B2932" s="1" t="s">
        <v>11287</v>
      </c>
      <c r="C2932">
        <v>4860536392</v>
      </c>
      <c r="D2932" t="s">
        <v>11288</v>
      </c>
    </row>
    <row r="2933" spans="1:4" ht="30">
      <c r="A2933" t="s">
        <v>11289</v>
      </c>
      <c r="B2933" s="1" t="s">
        <v>11290</v>
      </c>
      <c r="C2933" t="s">
        <v>11291</v>
      </c>
      <c r="D2933" t="s">
        <v>11292</v>
      </c>
    </row>
    <row r="2934" spans="1:4" ht="30">
      <c r="A2934" t="s">
        <v>11293</v>
      </c>
      <c r="B2934" s="1" t="s">
        <v>11294</v>
      </c>
      <c r="C2934" t="s">
        <v>11295</v>
      </c>
      <c r="D2934" t="s">
        <v>11296</v>
      </c>
    </row>
    <row r="2935" spans="1:4" ht="30">
      <c r="A2935" t="s">
        <v>11297</v>
      </c>
      <c r="B2935" s="1" t="s">
        <v>11298</v>
      </c>
      <c r="C2935" t="s">
        <v>11299</v>
      </c>
      <c r="D2935" t="s">
        <v>11300</v>
      </c>
    </row>
    <row r="2936" spans="1:4" ht="30">
      <c r="A2936" t="s">
        <v>11301</v>
      </c>
      <c r="B2936" s="1" t="s">
        <v>11302</v>
      </c>
      <c r="C2936" t="s">
        <v>11303</v>
      </c>
      <c r="D2936" t="s">
        <v>11304</v>
      </c>
    </row>
    <row r="2937" spans="1:4" ht="30">
      <c r="A2937" t="s">
        <v>11305</v>
      </c>
      <c r="B2937" s="1" t="s">
        <v>11306</v>
      </c>
      <c r="C2937" t="s">
        <v>11307</v>
      </c>
      <c r="D2937" t="s">
        <v>11308</v>
      </c>
    </row>
    <row r="2938" spans="1:4" ht="30">
      <c r="A2938" t="s">
        <v>11309</v>
      </c>
      <c r="B2938" s="1" t="s">
        <v>11310</v>
      </c>
      <c r="C2938" t="s">
        <v>11311</v>
      </c>
      <c r="D2938" t="s">
        <v>11312</v>
      </c>
    </row>
    <row r="2939" spans="1:4" ht="30">
      <c r="A2939" t="s">
        <v>11313</v>
      </c>
      <c r="B2939" s="1" t="s">
        <v>11314</v>
      </c>
      <c r="C2939">
        <f>1-407-705-1675</f>
        <v>-2786</v>
      </c>
      <c r="D2939" t="s">
        <v>11315</v>
      </c>
    </row>
    <row r="2940" spans="1:4" ht="30">
      <c r="A2940" t="s">
        <v>11316</v>
      </c>
      <c r="B2940" s="1" t="s">
        <v>11317</v>
      </c>
      <c r="C2940" t="s">
        <v>11318</v>
      </c>
      <c r="D2940" t="s">
        <v>11319</v>
      </c>
    </row>
    <row r="2941" spans="1:4" ht="30">
      <c r="A2941" t="s">
        <v>11320</v>
      </c>
      <c r="B2941" s="1" t="s">
        <v>11321</v>
      </c>
      <c r="C2941" t="s">
        <v>11322</v>
      </c>
      <c r="D2941" t="s">
        <v>11323</v>
      </c>
    </row>
    <row r="2942" spans="1:4" ht="30">
      <c r="A2942" t="s">
        <v>11324</v>
      </c>
      <c r="B2942" s="1" t="s">
        <v>11325</v>
      </c>
      <c r="C2942" t="s">
        <v>11326</v>
      </c>
      <c r="D2942" t="s">
        <v>11327</v>
      </c>
    </row>
    <row r="2943" spans="1:4" ht="30">
      <c r="A2943" t="s">
        <v>11328</v>
      </c>
      <c r="B2943" s="1" t="s">
        <v>11329</v>
      </c>
      <c r="C2943" t="s">
        <v>11330</v>
      </c>
      <c r="D2943" t="s">
        <v>11331</v>
      </c>
    </row>
    <row r="2944" spans="1:4" ht="30">
      <c r="A2944" t="s">
        <v>11332</v>
      </c>
      <c r="B2944" s="1" t="s">
        <v>11333</v>
      </c>
      <c r="C2944" t="s">
        <v>11334</v>
      </c>
      <c r="D2944" t="s">
        <v>11335</v>
      </c>
    </row>
    <row r="2945" spans="1:4" ht="30">
      <c r="A2945" t="s">
        <v>11336</v>
      </c>
      <c r="B2945" s="1" t="s">
        <v>11337</v>
      </c>
      <c r="C2945" t="s">
        <v>11338</v>
      </c>
      <c r="D2945" t="s">
        <v>11339</v>
      </c>
    </row>
    <row r="2946" spans="1:4" ht="30">
      <c r="A2946" t="s">
        <v>11340</v>
      </c>
      <c r="B2946" s="1" t="s">
        <v>11341</v>
      </c>
      <c r="C2946" t="s">
        <v>11342</v>
      </c>
      <c r="D2946" t="s">
        <v>11343</v>
      </c>
    </row>
    <row r="2947" spans="1:4" ht="30">
      <c r="A2947" t="s">
        <v>11344</v>
      </c>
      <c r="B2947" s="1" t="s">
        <v>11345</v>
      </c>
      <c r="C2947" t="s">
        <v>11346</v>
      </c>
      <c r="D2947" t="s">
        <v>11347</v>
      </c>
    </row>
    <row r="2948" spans="1:4" ht="30">
      <c r="A2948" t="s">
        <v>11348</v>
      </c>
      <c r="B2948" s="1" t="s">
        <v>11349</v>
      </c>
      <c r="C2948">
        <v>2747855370</v>
      </c>
      <c r="D2948" t="s">
        <v>11350</v>
      </c>
    </row>
    <row r="2949" spans="1:4" ht="30">
      <c r="A2949" t="s">
        <v>11351</v>
      </c>
      <c r="B2949" s="1" t="s">
        <v>11352</v>
      </c>
      <c r="C2949" t="s">
        <v>11353</v>
      </c>
      <c r="D2949" t="s">
        <v>11354</v>
      </c>
    </row>
    <row r="2950" spans="1:4" ht="30">
      <c r="A2950" t="s">
        <v>11355</v>
      </c>
      <c r="B2950" s="1" t="s">
        <v>11356</v>
      </c>
      <c r="C2950" t="s">
        <v>11357</v>
      </c>
      <c r="D2950" t="s">
        <v>11358</v>
      </c>
    </row>
    <row r="2951" spans="1:4" ht="30">
      <c r="A2951" t="s">
        <v>11359</v>
      </c>
      <c r="B2951" s="1" t="s">
        <v>11360</v>
      </c>
      <c r="C2951" t="s">
        <v>11361</v>
      </c>
      <c r="D2951" t="s">
        <v>11362</v>
      </c>
    </row>
    <row r="2952" spans="1:4" ht="30">
      <c r="A2952" t="s">
        <v>11363</v>
      </c>
      <c r="B2952" s="1" t="s">
        <v>11364</v>
      </c>
      <c r="C2952" t="s">
        <v>11365</v>
      </c>
      <c r="D2952" t="s">
        <v>11366</v>
      </c>
    </row>
    <row r="2953" spans="1:4" ht="30">
      <c r="A2953" t="s">
        <v>11367</v>
      </c>
      <c r="B2953" s="1" t="s">
        <v>11368</v>
      </c>
      <c r="C2953" t="s">
        <v>11369</v>
      </c>
      <c r="D2953" t="s">
        <v>11370</v>
      </c>
    </row>
    <row r="2954" spans="1:4" ht="30">
      <c r="A2954" t="s">
        <v>11371</v>
      </c>
      <c r="B2954" s="1" t="s">
        <v>11372</v>
      </c>
      <c r="C2954" t="s">
        <v>11373</v>
      </c>
      <c r="D2954" t="s">
        <v>11374</v>
      </c>
    </row>
    <row r="2955" spans="1:4" ht="30">
      <c r="A2955" t="s">
        <v>11375</v>
      </c>
      <c r="B2955" s="1" t="s">
        <v>11376</v>
      </c>
      <c r="C2955" t="s">
        <v>11377</v>
      </c>
      <c r="D2955" t="s">
        <v>11378</v>
      </c>
    </row>
    <row r="2956" spans="1:4" ht="30">
      <c r="A2956" t="s">
        <v>11379</v>
      </c>
      <c r="B2956" s="1" t="s">
        <v>11380</v>
      </c>
      <c r="C2956" t="s">
        <v>11381</v>
      </c>
      <c r="D2956" t="s">
        <v>11382</v>
      </c>
    </row>
    <row r="2957" spans="1:4" ht="30">
      <c r="A2957" t="s">
        <v>11383</v>
      </c>
      <c r="B2957" s="1" t="s">
        <v>11384</v>
      </c>
      <c r="C2957" t="s">
        <v>11385</v>
      </c>
      <c r="D2957" t="s">
        <v>11386</v>
      </c>
    </row>
    <row r="2958" spans="1:4" ht="30">
      <c r="A2958" t="s">
        <v>11387</v>
      </c>
      <c r="B2958" s="1" t="s">
        <v>11388</v>
      </c>
      <c r="C2958" t="s">
        <v>11389</v>
      </c>
      <c r="D2958" t="s">
        <v>11390</v>
      </c>
    </row>
    <row r="2959" spans="1:4" ht="30">
      <c r="A2959" t="s">
        <v>11391</v>
      </c>
      <c r="B2959" s="1" t="s">
        <v>11392</v>
      </c>
      <c r="C2959" t="s">
        <v>11393</v>
      </c>
      <c r="D2959" t="s">
        <v>11394</v>
      </c>
    </row>
    <row r="2960" spans="1:4" ht="30">
      <c r="A2960" t="s">
        <v>11395</v>
      </c>
      <c r="B2960" s="1" t="s">
        <v>11396</v>
      </c>
      <c r="C2960">
        <f>1-789-669-5106</f>
        <v>-6563</v>
      </c>
      <c r="D2960" t="s">
        <v>11397</v>
      </c>
    </row>
    <row r="2961" spans="1:4" ht="30">
      <c r="A2961" t="s">
        <v>11398</v>
      </c>
      <c r="B2961" s="1" t="s">
        <v>11399</v>
      </c>
      <c r="C2961" t="s">
        <v>11400</v>
      </c>
      <c r="D2961" t="s">
        <v>11401</v>
      </c>
    </row>
    <row r="2962" spans="1:4" ht="30">
      <c r="A2962" t="s">
        <v>11402</v>
      </c>
      <c r="B2962" s="1" t="s">
        <v>11403</v>
      </c>
      <c r="C2962" t="s">
        <v>11404</v>
      </c>
      <c r="D2962" t="s">
        <v>11405</v>
      </c>
    </row>
    <row r="2963" spans="1:4" ht="30">
      <c r="A2963" t="s">
        <v>11406</v>
      </c>
      <c r="B2963" s="1" t="s">
        <v>11407</v>
      </c>
      <c r="C2963" t="s">
        <v>11408</v>
      </c>
      <c r="D2963" t="s">
        <v>11409</v>
      </c>
    </row>
    <row r="2964" spans="1:4" ht="30">
      <c r="A2964" t="s">
        <v>11410</v>
      </c>
      <c r="B2964" s="1" t="s">
        <v>11411</v>
      </c>
      <c r="C2964" t="s">
        <v>11412</v>
      </c>
      <c r="D2964" t="s">
        <v>11413</v>
      </c>
    </row>
    <row r="2965" spans="1:4" ht="30">
      <c r="A2965" t="s">
        <v>11414</v>
      </c>
      <c r="B2965" s="1" t="s">
        <v>11415</v>
      </c>
      <c r="C2965" t="s">
        <v>11416</v>
      </c>
      <c r="D2965" t="s">
        <v>11417</v>
      </c>
    </row>
    <row r="2966" spans="1:4" ht="30">
      <c r="A2966" t="s">
        <v>11418</v>
      </c>
      <c r="B2966" s="1" t="s">
        <v>11419</v>
      </c>
      <c r="C2966">
        <f>1-949-100-3625</f>
        <v>-4673</v>
      </c>
      <c r="D2966" t="s">
        <v>11420</v>
      </c>
    </row>
    <row r="2967" spans="1:4" ht="30">
      <c r="A2967" t="s">
        <v>2949</v>
      </c>
      <c r="B2967" s="1" t="s">
        <v>11421</v>
      </c>
      <c r="C2967" t="s">
        <v>11422</v>
      </c>
      <c r="D2967" t="s">
        <v>11423</v>
      </c>
    </row>
    <row r="2968" spans="1:4" ht="30">
      <c r="A2968" t="s">
        <v>1386</v>
      </c>
      <c r="B2968" s="1" t="s">
        <v>11424</v>
      </c>
      <c r="C2968" t="s">
        <v>11425</v>
      </c>
      <c r="D2968" t="s">
        <v>11426</v>
      </c>
    </row>
    <row r="2969" spans="1:4" ht="30">
      <c r="A2969" t="s">
        <v>11427</v>
      </c>
      <c r="B2969" s="1" t="s">
        <v>11428</v>
      </c>
      <c r="C2969" t="s">
        <v>11429</v>
      </c>
      <c r="D2969" t="s">
        <v>11430</v>
      </c>
    </row>
    <row r="2970" spans="1:4" ht="30">
      <c r="A2970" t="s">
        <v>11431</v>
      </c>
      <c r="B2970" s="1" t="s">
        <v>11432</v>
      </c>
      <c r="C2970" t="s">
        <v>11433</v>
      </c>
      <c r="D2970" t="s">
        <v>11434</v>
      </c>
    </row>
    <row r="2971" spans="1:4" ht="30">
      <c r="A2971" t="s">
        <v>11435</v>
      </c>
      <c r="B2971" s="1" t="s">
        <v>11436</v>
      </c>
      <c r="C2971" t="s">
        <v>11437</v>
      </c>
      <c r="D2971" t="s">
        <v>11438</v>
      </c>
    </row>
    <row r="2972" spans="1:4" ht="30">
      <c r="A2972" t="s">
        <v>11439</v>
      </c>
      <c r="B2972" s="1" t="s">
        <v>11440</v>
      </c>
      <c r="C2972">
        <v>1463017552</v>
      </c>
      <c r="D2972" t="s">
        <v>667</v>
      </c>
    </row>
    <row r="2973" spans="1:4" ht="30">
      <c r="A2973" t="s">
        <v>11441</v>
      </c>
      <c r="B2973" s="1" t="s">
        <v>11442</v>
      </c>
      <c r="C2973" t="s">
        <v>11443</v>
      </c>
      <c r="D2973" t="s">
        <v>11444</v>
      </c>
    </row>
    <row r="2974" spans="1:4" ht="30">
      <c r="A2974" t="s">
        <v>11445</v>
      </c>
      <c r="B2974" s="1" t="s">
        <v>11446</v>
      </c>
      <c r="C2974" t="s">
        <v>11447</v>
      </c>
      <c r="D2974" t="s">
        <v>11448</v>
      </c>
    </row>
    <row r="2975" spans="1:4" ht="30">
      <c r="A2975" t="s">
        <v>11449</v>
      </c>
      <c r="B2975" s="1" t="s">
        <v>11450</v>
      </c>
      <c r="C2975" t="s">
        <v>11451</v>
      </c>
      <c r="D2975" t="s">
        <v>11452</v>
      </c>
    </row>
    <row r="2976" spans="1:4" ht="30">
      <c r="A2976" t="s">
        <v>11453</v>
      </c>
      <c r="B2976" s="1" t="s">
        <v>11454</v>
      </c>
      <c r="C2976" t="s">
        <v>11455</v>
      </c>
      <c r="D2976" t="s">
        <v>11456</v>
      </c>
    </row>
    <row r="2977" spans="1:4" ht="30">
      <c r="A2977" t="s">
        <v>11457</v>
      </c>
      <c r="B2977" s="1" t="s">
        <v>11458</v>
      </c>
      <c r="C2977" t="s">
        <v>11459</v>
      </c>
      <c r="D2977" t="s">
        <v>11460</v>
      </c>
    </row>
    <row r="2978" spans="1:4" ht="30">
      <c r="A2978" t="s">
        <v>11461</v>
      </c>
      <c r="B2978" s="1" t="s">
        <v>11462</v>
      </c>
      <c r="C2978" t="s">
        <v>11463</v>
      </c>
      <c r="D2978" t="s">
        <v>11464</v>
      </c>
    </row>
    <row r="2979" spans="1:4" ht="30">
      <c r="A2979" t="s">
        <v>11465</v>
      </c>
      <c r="B2979" s="1" t="s">
        <v>11466</v>
      </c>
      <c r="C2979" t="s">
        <v>11467</v>
      </c>
      <c r="D2979" t="s">
        <v>11468</v>
      </c>
    </row>
    <row r="2980" spans="1:4" ht="30">
      <c r="A2980" t="s">
        <v>11469</v>
      </c>
      <c r="B2980" s="1" t="s">
        <v>11470</v>
      </c>
      <c r="C2980" t="s">
        <v>11471</v>
      </c>
      <c r="D2980" t="s">
        <v>11472</v>
      </c>
    </row>
    <row r="2981" spans="1:4" ht="30">
      <c r="A2981" t="s">
        <v>11473</v>
      </c>
      <c r="B2981" s="1" t="s">
        <v>11474</v>
      </c>
      <c r="C2981">
        <f>1-837-767-1434</f>
        <v>-3037</v>
      </c>
      <c r="D2981" t="s">
        <v>11475</v>
      </c>
    </row>
    <row r="2982" spans="1:4" ht="30">
      <c r="A2982" t="s">
        <v>11476</v>
      </c>
      <c r="B2982" s="1" t="s">
        <v>11477</v>
      </c>
      <c r="C2982">
        <v>919026927</v>
      </c>
      <c r="D2982" t="s">
        <v>11478</v>
      </c>
    </row>
    <row r="2983" spans="1:4" ht="30">
      <c r="A2983" t="s">
        <v>11479</v>
      </c>
      <c r="B2983" s="1" t="s">
        <v>11480</v>
      </c>
      <c r="C2983" t="s">
        <v>11481</v>
      </c>
      <c r="D2983" t="s">
        <v>11482</v>
      </c>
    </row>
    <row r="2984" spans="1:4" ht="30">
      <c r="A2984" t="s">
        <v>11483</v>
      </c>
      <c r="B2984" s="1" t="s">
        <v>11484</v>
      </c>
      <c r="C2984" t="s">
        <v>11485</v>
      </c>
      <c r="D2984" t="s">
        <v>6059</v>
      </c>
    </row>
    <row r="2985" spans="1:4" ht="30">
      <c r="A2985" t="s">
        <v>11486</v>
      </c>
      <c r="B2985" s="1" t="s">
        <v>11487</v>
      </c>
      <c r="C2985" t="s">
        <v>11488</v>
      </c>
      <c r="D2985" t="s">
        <v>11489</v>
      </c>
    </row>
    <row r="2986" spans="1:4" ht="30">
      <c r="A2986" t="s">
        <v>11490</v>
      </c>
      <c r="B2986" s="1" t="s">
        <v>11491</v>
      </c>
      <c r="C2986" t="s">
        <v>11492</v>
      </c>
      <c r="D2986" t="s">
        <v>11493</v>
      </c>
    </row>
    <row r="2987" spans="1:4" ht="30">
      <c r="A2987" t="s">
        <v>11494</v>
      </c>
      <c r="B2987" s="1" t="s">
        <v>11495</v>
      </c>
      <c r="C2987" t="s">
        <v>11496</v>
      </c>
      <c r="D2987" t="s">
        <v>11497</v>
      </c>
    </row>
    <row r="2988" spans="1:4" ht="30">
      <c r="A2988" t="s">
        <v>11498</v>
      </c>
      <c r="B2988" s="1" t="s">
        <v>11499</v>
      </c>
      <c r="C2988" t="s">
        <v>11500</v>
      </c>
      <c r="D2988" t="s">
        <v>11501</v>
      </c>
    </row>
    <row r="2989" spans="1:4" ht="30">
      <c r="A2989" t="s">
        <v>11502</v>
      </c>
      <c r="B2989" s="1" t="s">
        <v>11503</v>
      </c>
      <c r="C2989" t="s">
        <v>11504</v>
      </c>
      <c r="D2989" t="s">
        <v>11505</v>
      </c>
    </row>
    <row r="2990" spans="1:4" ht="30">
      <c r="A2990" t="s">
        <v>11506</v>
      </c>
      <c r="B2990" s="1" t="s">
        <v>11507</v>
      </c>
      <c r="C2990" t="s">
        <v>11508</v>
      </c>
      <c r="D2990" t="s">
        <v>11509</v>
      </c>
    </row>
    <row r="2991" spans="1:4" ht="30">
      <c r="A2991" t="s">
        <v>11510</v>
      </c>
      <c r="B2991" s="1" t="s">
        <v>11511</v>
      </c>
      <c r="C2991" t="s">
        <v>11512</v>
      </c>
      <c r="D2991" t="s">
        <v>11513</v>
      </c>
    </row>
    <row r="2992" spans="1:4" ht="30">
      <c r="A2992" t="s">
        <v>11514</v>
      </c>
      <c r="B2992" s="1" t="s">
        <v>11515</v>
      </c>
      <c r="C2992" t="s">
        <v>11516</v>
      </c>
      <c r="D2992" t="s">
        <v>11517</v>
      </c>
    </row>
    <row r="2993" spans="1:4" ht="30">
      <c r="A2993" t="s">
        <v>11518</v>
      </c>
      <c r="B2993" s="1" t="s">
        <v>11519</v>
      </c>
      <c r="C2993" t="s">
        <v>11520</v>
      </c>
      <c r="D2993" t="s">
        <v>11521</v>
      </c>
    </row>
    <row r="2994" spans="1:4" ht="30">
      <c r="A2994" t="s">
        <v>11522</v>
      </c>
      <c r="B2994" s="1" t="s">
        <v>11523</v>
      </c>
      <c r="C2994" t="s">
        <v>11524</v>
      </c>
      <c r="D2994" t="s">
        <v>11525</v>
      </c>
    </row>
    <row r="2995" spans="1:4" ht="30">
      <c r="A2995" t="s">
        <v>11526</v>
      </c>
      <c r="B2995" s="1" t="s">
        <v>11527</v>
      </c>
      <c r="C2995" t="s">
        <v>11528</v>
      </c>
      <c r="D2995" t="s">
        <v>11529</v>
      </c>
    </row>
    <row r="2996" spans="1:4" ht="30">
      <c r="A2996" t="s">
        <v>11530</v>
      </c>
      <c r="B2996" s="1" t="s">
        <v>11531</v>
      </c>
      <c r="C2996" t="s">
        <v>11532</v>
      </c>
      <c r="D2996" t="s">
        <v>11533</v>
      </c>
    </row>
    <row r="2997" spans="1:4" ht="30">
      <c r="A2997" t="s">
        <v>11534</v>
      </c>
      <c r="B2997" s="1" t="s">
        <v>11535</v>
      </c>
      <c r="C2997" t="s">
        <v>11536</v>
      </c>
      <c r="D2997" t="s">
        <v>11537</v>
      </c>
    </row>
    <row r="2998" spans="1:4" ht="30">
      <c r="A2998" t="s">
        <v>11538</v>
      </c>
      <c r="B2998" s="1" t="s">
        <v>11539</v>
      </c>
      <c r="C2998" t="s">
        <v>11540</v>
      </c>
      <c r="D2998" t="s">
        <v>11541</v>
      </c>
    </row>
    <row r="2999" spans="1:4" ht="30">
      <c r="A2999" t="s">
        <v>11542</v>
      </c>
      <c r="B2999" s="1" t="s">
        <v>11543</v>
      </c>
      <c r="C2999" t="s">
        <v>11544</v>
      </c>
      <c r="D2999" t="s">
        <v>11545</v>
      </c>
    </row>
    <row r="3000" spans="1:4" ht="30">
      <c r="A3000" t="s">
        <v>11546</v>
      </c>
      <c r="B3000" s="1" t="s">
        <v>11547</v>
      </c>
      <c r="C3000">
        <v>7786461414</v>
      </c>
      <c r="D3000" t="s">
        <v>11548</v>
      </c>
    </row>
    <row r="3001" spans="1:4" ht="30">
      <c r="A3001" t="s">
        <v>11549</v>
      </c>
      <c r="B3001" s="1" t="s">
        <v>11550</v>
      </c>
      <c r="C3001" t="s">
        <v>11551</v>
      </c>
      <c r="D3001" t="s">
        <v>11552</v>
      </c>
    </row>
    <row r="3002" spans="1:4" ht="30">
      <c r="A3002" t="s">
        <v>11553</v>
      </c>
      <c r="B3002" s="1" t="s">
        <v>11554</v>
      </c>
      <c r="C3002" t="s">
        <v>11555</v>
      </c>
      <c r="D3002" t="s">
        <v>11556</v>
      </c>
    </row>
    <row r="3003" spans="1:4" ht="30">
      <c r="A3003" t="s">
        <v>11557</v>
      </c>
      <c r="B3003" s="1" t="s">
        <v>11558</v>
      </c>
      <c r="C3003" t="s">
        <v>11559</v>
      </c>
      <c r="D3003" t="s">
        <v>11560</v>
      </c>
    </row>
    <row r="3004" spans="1:4" ht="30">
      <c r="A3004" t="s">
        <v>11561</v>
      </c>
      <c r="B3004" s="1" t="s">
        <v>11562</v>
      </c>
      <c r="C3004">
        <v>5223181433</v>
      </c>
      <c r="D3004" t="s">
        <v>11563</v>
      </c>
    </row>
    <row r="3005" spans="1:4" ht="30">
      <c r="A3005" t="s">
        <v>11564</v>
      </c>
      <c r="B3005" s="1" t="s">
        <v>11565</v>
      </c>
      <c r="C3005" t="s">
        <v>11566</v>
      </c>
      <c r="D3005" t="s">
        <v>11567</v>
      </c>
    </row>
    <row r="3006" spans="1:4" ht="30">
      <c r="A3006" t="s">
        <v>11568</v>
      </c>
      <c r="B3006" s="1" t="s">
        <v>11569</v>
      </c>
      <c r="C3006" t="s">
        <v>11570</v>
      </c>
      <c r="D3006" t="s">
        <v>11571</v>
      </c>
    </row>
    <row r="3007" spans="1:4" ht="30">
      <c r="A3007" t="s">
        <v>11572</v>
      </c>
      <c r="B3007" s="1" t="s">
        <v>11573</v>
      </c>
      <c r="C3007" t="s">
        <v>11574</v>
      </c>
      <c r="D3007" t="s">
        <v>11575</v>
      </c>
    </row>
    <row r="3008" spans="1:4" ht="30">
      <c r="A3008" t="s">
        <v>11576</v>
      </c>
      <c r="B3008" s="1" t="s">
        <v>11577</v>
      </c>
      <c r="C3008" t="s">
        <v>11578</v>
      </c>
      <c r="D3008" t="s">
        <v>11579</v>
      </c>
    </row>
    <row r="3009" spans="1:4" ht="30">
      <c r="A3009" t="s">
        <v>11580</v>
      </c>
      <c r="B3009" s="1" t="s">
        <v>11581</v>
      </c>
      <c r="C3009" t="s">
        <v>11582</v>
      </c>
      <c r="D3009" t="s">
        <v>11583</v>
      </c>
    </row>
    <row r="3010" spans="1:4" ht="30">
      <c r="A3010" t="s">
        <v>11584</v>
      </c>
      <c r="B3010" s="1" t="s">
        <v>11585</v>
      </c>
      <c r="C3010" t="s">
        <v>11586</v>
      </c>
      <c r="D3010" t="s">
        <v>11587</v>
      </c>
    </row>
    <row r="3011" spans="1:4" ht="30">
      <c r="A3011" t="s">
        <v>11588</v>
      </c>
      <c r="B3011" s="1" t="s">
        <v>11589</v>
      </c>
      <c r="C3011" t="s">
        <v>11590</v>
      </c>
      <c r="D3011" t="s">
        <v>11591</v>
      </c>
    </row>
    <row r="3012" spans="1:4" ht="30">
      <c r="A3012" t="s">
        <v>11592</v>
      </c>
      <c r="B3012" s="1" t="s">
        <v>11593</v>
      </c>
      <c r="C3012" t="s">
        <v>11594</v>
      </c>
      <c r="D3012" t="s">
        <v>11595</v>
      </c>
    </row>
    <row r="3013" spans="1:4" ht="30">
      <c r="A3013" t="s">
        <v>11596</v>
      </c>
      <c r="B3013" s="1" t="s">
        <v>11597</v>
      </c>
      <c r="C3013" t="s">
        <v>11598</v>
      </c>
      <c r="D3013" t="s">
        <v>11599</v>
      </c>
    </row>
    <row r="3014" spans="1:4" ht="30">
      <c r="A3014" t="s">
        <v>11600</v>
      </c>
      <c r="B3014" s="1" t="s">
        <v>11601</v>
      </c>
      <c r="C3014" t="s">
        <v>11602</v>
      </c>
      <c r="D3014" t="s">
        <v>11603</v>
      </c>
    </row>
    <row r="3015" spans="1:4" ht="30">
      <c r="A3015" t="s">
        <v>11604</v>
      </c>
      <c r="B3015" s="1" t="s">
        <v>11605</v>
      </c>
      <c r="C3015" t="s">
        <v>11606</v>
      </c>
      <c r="D3015" t="s">
        <v>11607</v>
      </c>
    </row>
    <row r="3016" spans="1:4" ht="30">
      <c r="A3016" t="s">
        <v>11608</v>
      </c>
      <c r="B3016" s="1" t="s">
        <v>11609</v>
      </c>
      <c r="C3016" t="s">
        <v>11610</v>
      </c>
      <c r="D3016" t="s">
        <v>11611</v>
      </c>
    </row>
    <row r="3017" spans="1:4" ht="30">
      <c r="A3017" t="s">
        <v>11612</v>
      </c>
      <c r="B3017" s="1" t="s">
        <v>11613</v>
      </c>
      <c r="C3017">
        <f>1-780-861-9836</f>
        <v>-11476</v>
      </c>
      <c r="D3017" t="s">
        <v>11614</v>
      </c>
    </row>
    <row r="3018" spans="1:4" ht="30">
      <c r="A3018" t="s">
        <v>11615</v>
      </c>
      <c r="B3018" s="1" t="s">
        <v>11616</v>
      </c>
      <c r="C3018" t="s">
        <v>11617</v>
      </c>
      <c r="D3018" t="s">
        <v>11618</v>
      </c>
    </row>
    <row r="3019" spans="1:4" ht="30">
      <c r="A3019" t="s">
        <v>11619</v>
      </c>
      <c r="B3019" s="1" t="s">
        <v>11620</v>
      </c>
      <c r="C3019" t="s">
        <v>11621</v>
      </c>
      <c r="D3019" t="s">
        <v>11622</v>
      </c>
    </row>
    <row r="3020" spans="1:4" ht="30">
      <c r="A3020" t="s">
        <v>11623</v>
      </c>
      <c r="B3020" s="1" t="s">
        <v>11624</v>
      </c>
      <c r="C3020" t="s">
        <v>11625</v>
      </c>
      <c r="D3020" t="s">
        <v>11626</v>
      </c>
    </row>
    <row r="3021" spans="1:4" ht="30">
      <c r="A3021" t="s">
        <v>11627</v>
      </c>
      <c r="B3021" s="1" t="s">
        <v>11628</v>
      </c>
      <c r="C3021" t="s">
        <v>11629</v>
      </c>
      <c r="D3021" t="s">
        <v>11630</v>
      </c>
    </row>
    <row r="3022" spans="1:4" ht="30">
      <c r="A3022" t="s">
        <v>11631</v>
      </c>
      <c r="B3022" s="1" t="s">
        <v>11632</v>
      </c>
      <c r="C3022" t="s">
        <v>11633</v>
      </c>
      <c r="D3022" t="s">
        <v>11634</v>
      </c>
    </row>
    <row r="3023" spans="1:4" ht="30">
      <c r="A3023" t="s">
        <v>11635</v>
      </c>
      <c r="B3023" s="1" t="s">
        <v>11636</v>
      </c>
      <c r="C3023" t="s">
        <v>11637</v>
      </c>
      <c r="D3023" t="s">
        <v>11638</v>
      </c>
    </row>
    <row r="3024" spans="1:4" ht="30">
      <c r="A3024" t="s">
        <v>11639</v>
      </c>
      <c r="B3024" s="1" t="s">
        <v>11640</v>
      </c>
      <c r="C3024" t="s">
        <v>11641</v>
      </c>
      <c r="D3024" t="s">
        <v>11642</v>
      </c>
    </row>
    <row r="3025" spans="1:4" ht="30">
      <c r="A3025" t="s">
        <v>11643</v>
      </c>
      <c r="B3025" s="1" t="s">
        <v>11644</v>
      </c>
      <c r="C3025" t="s">
        <v>11645</v>
      </c>
      <c r="D3025" t="s">
        <v>11646</v>
      </c>
    </row>
    <row r="3026" spans="1:4" ht="30">
      <c r="A3026" t="s">
        <v>11647</v>
      </c>
      <c r="B3026" s="1" t="s">
        <v>11648</v>
      </c>
      <c r="C3026" t="s">
        <v>11649</v>
      </c>
      <c r="D3026" t="s">
        <v>11650</v>
      </c>
    </row>
    <row r="3027" spans="1:4" ht="30">
      <c r="A3027" t="s">
        <v>11651</v>
      </c>
      <c r="B3027" s="1" t="s">
        <v>11652</v>
      </c>
      <c r="C3027" t="s">
        <v>11653</v>
      </c>
      <c r="D3027" t="s">
        <v>11654</v>
      </c>
    </row>
    <row r="3028" spans="1:4" ht="30">
      <c r="A3028" t="s">
        <v>11655</v>
      </c>
      <c r="B3028" s="1" t="s">
        <v>11656</v>
      </c>
      <c r="C3028" t="s">
        <v>11657</v>
      </c>
      <c r="D3028" t="s">
        <v>11658</v>
      </c>
    </row>
    <row r="3029" spans="1:4" ht="30">
      <c r="A3029" t="s">
        <v>11659</v>
      </c>
      <c r="B3029" s="1" t="s">
        <v>11660</v>
      </c>
      <c r="C3029" t="s">
        <v>11661</v>
      </c>
      <c r="D3029" t="s">
        <v>11662</v>
      </c>
    </row>
    <row r="3030" spans="1:4" ht="30">
      <c r="A3030" t="s">
        <v>11663</v>
      </c>
      <c r="B3030" s="1" t="s">
        <v>11664</v>
      </c>
      <c r="C3030" t="s">
        <v>11665</v>
      </c>
      <c r="D3030" t="s">
        <v>11666</v>
      </c>
    </row>
    <row r="3031" spans="1:4" ht="30">
      <c r="A3031" t="s">
        <v>11667</v>
      </c>
      <c r="B3031" s="1" t="s">
        <v>11668</v>
      </c>
      <c r="C3031">
        <v>1761923352</v>
      </c>
      <c r="D3031" t="s">
        <v>11669</v>
      </c>
    </row>
    <row r="3032" spans="1:4" ht="30">
      <c r="A3032" t="s">
        <v>11670</v>
      </c>
      <c r="B3032" s="1" t="s">
        <v>11671</v>
      </c>
      <c r="C3032" t="s">
        <v>11672</v>
      </c>
      <c r="D3032" t="s">
        <v>11673</v>
      </c>
    </row>
    <row r="3033" spans="1:4" ht="30">
      <c r="A3033" t="s">
        <v>11674</v>
      </c>
      <c r="B3033" s="1" t="s">
        <v>11675</v>
      </c>
      <c r="C3033" t="s">
        <v>11676</v>
      </c>
      <c r="D3033" t="s">
        <v>11677</v>
      </c>
    </row>
    <row r="3034" spans="1:4" ht="30">
      <c r="A3034" t="s">
        <v>11678</v>
      </c>
      <c r="B3034" s="1" t="s">
        <v>11679</v>
      </c>
      <c r="C3034" t="s">
        <v>11680</v>
      </c>
      <c r="D3034" t="s">
        <v>11681</v>
      </c>
    </row>
    <row r="3035" spans="1:4" ht="30">
      <c r="A3035" t="s">
        <v>11682</v>
      </c>
      <c r="B3035" s="1" t="s">
        <v>11683</v>
      </c>
      <c r="C3035" t="s">
        <v>11684</v>
      </c>
      <c r="D3035" t="s">
        <v>11685</v>
      </c>
    </row>
    <row r="3036" spans="1:4" ht="30">
      <c r="A3036" t="s">
        <v>11686</v>
      </c>
      <c r="B3036" s="1" t="s">
        <v>11687</v>
      </c>
      <c r="C3036" t="s">
        <v>11688</v>
      </c>
      <c r="D3036" t="s">
        <v>11689</v>
      </c>
    </row>
    <row r="3037" spans="1:4" ht="30">
      <c r="A3037" t="s">
        <v>11690</v>
      </c>
      <c r="B3037" s="1" t="s">
        <v>11691</v>
      </c>
      <c r="C3037" t="s">
        <v>11692</v>
      </c>
      <c r="D3037" t="s">
        <v>11693</v>
      </c>
    </row>
    <row r="3038" spans="1:4" ht="30">
      <c r="A3038" t="s">
        <v>599</v>
      </c>
      <c r="B3038" s="1" t="s">
        <v>11694</v>
      </c>
      <c r="C3038" t="s">
        <v>11695</v>
      </c>
      <c r="D3038" t="s">
        <v>11696</v>
      </c>
    </row>
    <row r="3039" spans="1:4" ht="30">
      <c r="A3039" t="s">
        <v>11697</v>
      </c>
      <c r="B3039" s="1" t="s">
        <v>11698</v>
      </c>
      <c r="C3039">
        <f>1-721-20-1071</f>
        <v>-1811</v>
      </c>
      <c r="D3039" t="s">
        <v>11699</v>
      </c>
    </row>
    <row r="3040" spans="1:4" ht="30">
      <c r="A3040" t="s">
        <v>11700</v>
      </c>
      <c r="B3040" s="1" t="s">
        <v>11701</v>
      </c>
      <c r="C3040" t="s">
        <v>11702</v>
      </c>
      <c r="D3040" t="s">
        <v>11703</v>
      </c>
    </row>
    <row r="3041" spans="1:4" ht="30">
      <c r="A3041" t="s">
        <v>11704</v>
      </c>
      <c r="B3041" s="1" t="s">
        <v>11705</v>
      </c>
      <c r="C3041" t="s">
        <v>11706</v>
      </c>
      <c r="D3041" t="s">
        <v>11707</v>
      </c>
    </row>
    <row r="3042" spans="1:4" ht="30">
      <c r="A3042" t="s">
        <v>11708</v>
      </c>
      <c r="B3042" s="1" t="s">
        <v>11709</v>
      </c>
      <c r="C3042" t="s">
        <v>11710</v>
      </c>
      <c r="D3042" t="s">
        <v>11711</v>
      </c>
    </row>
    <row r="3043" spans="1:4" ht="30">
      <c r="A3043" t="s">
        <v>872</v>
      </c>
      <c r="B3043" s="1" t="s">
        <v>11712</v>
      </c>
      <c r="C3043" t="s">
        <v>11713</v>
      </c>
      <c r="D3043" t="s">
        <v>11714</v>
      </c>
    </row>
    <row r="3044" spans="1:4" ht="30">
      <c r="A3044" t="s">
        <v>11715</v>
      </c>
      <c r="B3044" s="1" t="s">
        <v>11716</v>
      </c>
      <c r="C3044">
        <v>4828903073</v>
      </c>
      <c r="D3044" t="s">
        <v>11717</v>
      </c>
    </row>
    <row r="3045" spans="1:4" ht="30">
      <c r="A3045" t="s">
        <v>11718</v>
      </c>
      <c r="B3045" s="1" t="s">
        <v>11719</v>
      </c>
      <c r="C3045" t="s">
        <v>11720</v>
      </c>
      <c r="D3045" t="s">
        <v>11721</v>
      </c>
    </row>
    <row r="3046" spans="1:4" ht="30">
      <c r="A3046" t="s">
        <v>11722</v>
      </c>
      <c r="B3046" s="1" t="s">
        <v>11723</v>
      </c>
      <c r="C3046" t="s">
        <v>11724</v>
      </c>
      <c r="D3046" t="s">
        <v>11725</v>
      </c>
    </row>
    <row r="3047" spans="1:4" ht="30">
      <c r="A3047" t="s">
        <v>11726</v>
      </c>
      <c r="B3047" s="1" t="s">
        <v>11727</v>
      </c>
      <c r="C3047">
        <v>9214838624</v>
      </c>
      <c r="D3047" t="s">
        <v>11728</v>
      </c>
    </row>
    <row r="3048" spans="1:4" ht="30">
      <c r="A3048" t="s">
        <v>11729</v>
      </c>
      <c r="B3048" s="1" t="s">
        <v>11730</v>
      </c>
      <c r="C3048" t="s">
        <v>11731</v>
      </c>
      <c r="D3048" t="s">
        <v>11732</v>
      </c>
    </row>
    <row r="3049" spans="1:4" ht="30">
      <c r="A3049" t="s">
        <v>11733</v>
      </c>
      <c r="B3049" s="1" t="s">
        <v>11734</v>
      </c>
      <c r="C3049" t="s">
        <v>11735</v>
      </c>
      <c r="D3049" t="s">
        <v>11736</v>
      </c>
    </row>
    <row r="3050" spans="1:4" ht="30">
      <c r="A3050" t="s">
        <v>11737</v>
      </c>
      <c r="B3050" s="1" t="s">
        <v>11738</v>
      </c>
      <c r="C3050" t="s">
        <v>11739</v>
      </c>
      <c r="D3050" t="s">
        <v>11740</v>
      </c>
    </row>
    <row r="3051" spans="1:4" ht="30">
      <c r="A3051" t="s">
        <v>11741</v>
      </c>
      <c r="B3051" s="1" t="s">
        <v>11742</v>
      </c>
      <c r="C3051" t="s">
        <v>11743</v>
      </c>
      <c r="D3051" t="s">
        <v>11744</v>
      </c>
    </row>
    <row r="3052" spans="1:4" ht="30">
      <c r="A3052" t="s">
        <v>11745</v>
      </c>
      <c r="B3052" s="1" t="s">
        <v>11746</v>
      </c>
      <c r="C3052" t="s">
        <v>11747</v>
      </c>
      <c r="D3052" t="s">
        <v>11748</v>
      </c>
    </row>
    <row r="3053" spans="1:4" ht="30">
      <c r="A3053" t="s">
        <v>11749</v>
      </c>
      <c r="B3053" s="1" t="s">
        <v>11750</v>
      </c>
      <c r="C3053" t="s">
        <v>11751</v>
      </c>
      <c r="D3053" t="s">
        <v>11752</v>
      </c>
    </row>
    <row r="3054" spans="1:4" ht="30">
      <c r="A3054" t="s">
        <v>11753</v>
      </c>
      <c r="B3054" s="1" t="s">
        <v>11754</v>
      </c>
      <c r="C3054" t="s">
        <v>11755</v>
      </c>
      <c r="D3054" t="s">
        <v>11756</v>
      </c>
    </row>
    <row r="3055" spans="1:4" ht="30">
      <c r="A3055" t="s">
        <v>11757</v>
      </c>
      <c r="B3055" s="1" t="s">
        <v>11758</v>
      </c>
      <c r="C3055">
        <v>2099622826</v>
      </c>
      <c r="D3055" t="s">
        <v>11759</v>
      </c>
    </row>
    <row r="3056" spans="1:4" ht="30">
      <c r="A3056" t="s">
        <v>11760</v>
      </c>
      <c r="B3056" s="1" t="s">
        <v>11761</v>
      </c>
      <c r="C3056" t="s">
        <v>11762</v>
      </c>
      <c r="D3056" t="s">
        <v>11763</v>
      </c>
    </row>
    <row r="3057" spans="1:4" ht="30">
      <c r="A3057" t="s">
        <v>11764</v>
      </c>
      <c r="B3057" s="1" t="s">
        <v>11765</v>
      </c>
      <c r="C3057" t="s">
        <v>11766</v>
      </c>
      <c r="D3057" t="s">
        <v>11767</v>
      </c>
    </row>
    <row r="3058" spans="1:4" ht="30">
      <c r="A3058" t="s">
        <v>11768</v>
      </c>
      <c r="B3058" s="1" t="s">
        <v>11769</v>
      </c>
      <c r="C3058" t="s">
        <v>11770</v>
      </c>
      <c r="D3058" t="s">
        <v>11771</v>
      </c>
    </row>
    <row r="3059" spans="1:4" ht="30">
      <c r="A3059" t="s">
        <v>11772</v>
      </c>
      <c r="B3059" s="1" t="s">
        <v>11773</v>
      </c>
      <c r="C3059" t="s">
        <v>11774</v>
      </c>
      <c r="D3059" t="s">
        <v>11775</v>
      </c>
    </row>
    <row r="3060" spans="1:4" ht="30">
      <c r="A3060" t="s">
        <v>11776</v>
      </c>
      <c r="B3060" s="1" t="s">
        <v>11777</v>
      </c>
      <c r="C3060" t="s">
        <v>11778</v>
      </c>
      <c r="D3060" t="s">
        <v>11779</v>
      </c>
    </row>
    <row r="3061" spans="1:4" ht="30">
      <c r="A3061" t="s">
        <v>11780</v>
      </c>
      <c r="B3061" s="1" t="s">
        <v>11781</v>
      </c>
      <c r="C3061" t="s">
        <v>11782</v>
      </c>
      <c r="D3061" t="s">
        <v>11783</v>
      </c>
    </row>
    <row r="3062" spans="1:4" ht="30">
      <c r="A3062" t="s">
        <v>11784</v>
      </c>
      <c r="B3062" s="1" t="s">
        <v>11785</v>
      </c>
      <c r="C3062" t="s">
        <v>11786</v>
      </c>
      <c r="D3062" t="s">
        <v>11787</v>
      </c>
    </row>
    <row r="3063" spans="1:4" ht="30">
      <c r="A3063" t="s">
        <v>11788</v>
      </c>
      <c r="B3063" s="1" t="s">
        <v>11789</v>
      </c>
      <c r="C3063" t="s">
        <v>11790</v>
      </c>
      <c r="D3063" t="s">
        <v>11791</v>
      </c>
    </row>
    <row r="3064" spans="1:4" ht="30">
      <c r="A3064" t="s">
        <v>11792</v>
      </c>
      <c r="B3064" s="1" t="s">
        <v>11793</v>
      </c>
      <c r="C3064" t="s">
        <v>11794</v>
      </c>
      <c r="D3064" t="s">
        <v>11795</v>
      </c>
    </row>
    <row r="3065" spans="1:4" ht="30">
      <c r="A3065" t="s">
        <v>1386</v>
      </c>
      <c r="B3065" s="1" t="s">
        <v>11796</v>
      </c>
      <c r="C3065" t="s">
        <v>11797</v>
      </c>
      <c r="D3065" t="s">
        <v>11798</v>
      </c>
    </row>
    <row r="3066" spans="1:4" ht="30">
      <c r="A3066" t="s">
        <v>11799</v>
      </c>
      <c r="B3066" s="1" t="s">
        <v>11800</v>
      </c>
      <c r="C3066" t="s">
        <v>11801</v>
      </c>
      <c r="D3066" t="s">
        <v>11802</v>
      </c>
    </row>
    <row r="3067" spans="1:4" ht="30">
      <c r="A3067" t="s">
        <v>11803</v>
      </c>
      <c r="B3067" s="1" t="s">
        <v>11804</v>
      </c>
      <c r="C3067" t="s">
        <v>11805</v>
      </c>
      <c r="D3067" t="s">
        <v>11806</v>
      </c>
    </row>
    <row r="3068" spans="1:4" ht="30">
      <c r="A3068" t="s">
        <v>11807</v>
      </c>
      <c r="B3068" s="1" t="s">
        <v>11808</v>
      </c>
      <c r="C3068" t="s">
        <v>11809</v>
      </c>
      <c r="D3068" t="s">
        <v>11810</v>
      </c>
    </row>
    <row r="3069" spans="1:4" ht="30">
      <c r="A3069" t="s">
        <v>11811</v>
      </c>
      <c r="B3069" s="1" t="s">
        <v>11812</v>
      </c>
      <c r="C3069" t="s">
        <v>11813</v>
      </c>
      <c r="D3069" t="s">
        <v>11814</v>
      </c>
    </row>
    <row r="3070" spans="1:4" ht="30">
      <c r="A3070" t="s">
        <v>11815</v>
      </c>
      <c r="B3070" s="1" t="s">
        <v>11816</v>
      </c>
      <c r="C3070" t="s">
        <v>11817</v>
      </c>
      <c r="D3070" t="s">
        <v>11818</v>
      </c>
    </row>
    <row r="3071" spans="1:4" ht="30">
      <c r="A3071" t="s">
        <v>11819</v>
      </c>
      <c r="B3071" s="1" t="s">
        <v>11820</v>
      </c>
      <c r="C3071" t="s">
        <v>11821</v>
      </c>
      <c r="D3071" t="s">
        <v>1582</v>
      </c>
    </row>
    <row r="3072" spans="1:4" ht="30">
      <c r="A3072" t="s">
        <v>11822</v>
      </c>
      <c r="B3072" s="1" t="s">
        <v>11823</v>
      </c>
      <c r="C3072" t="s">
        <v>11824</v>
      </c>
      <c r="D3072" t="s">
        <v>11825</v>
      </c>
    </row>
    <row r="3073" spans="1:4" ht="30">
      <c r="A3073" t="s">
        <v>11826</v>
      </c>
      <c r="B3073" s="1" t="s">
        <v>11827</v>
      </c>
      <c r="C3073">
        <f>1-309-497-5824</f>
        <v>-6629</v>
      </c>
      <c r="D3073" t="s">
        <v>11828</v>
      </c>
    </row>
    <row r="3074" spans="1:4" ht="30">
      <c r="A3074" t="s">
        <v>11829</v>
      </c>
      <c r="B3074" s="1" t="s">
        <v>11830</v>
      </c>
      <c r="C3074" t="s">
        <v>11831</v>
      </c>
      <c r="D3074" t="s">
        <v>11832</v>
      </c>
    </row>
    <row r="3075" spans="1:4" ht="30">
      <c r="A3075" t="s">
        <v>11833</v>
      </c>
      <c r="B3075" s="1" t="s">
        <v>11834</v>
      </c>
      <c r="C3075" t="s">
        <v>11835</v>
      </c>
      <c r="D3075" t="s">
        <v>3147</v>
      </c>
    </row>
    <row r="3076" spans="1:4" ht="30">
      <c r="A3076" t="s">
        <v>11836</v>
      </c>
      <c r="B3076" s="1" t="s">
        <v>11837</v>
      </c>
      <c r="C3076" t="s">
        <v>11838</v>
      </c>
      <c r="D3076" t="s">
        <v>11839</v>
      </c>
    </row>
    <row r="3077" spans="1:4" ht="30">
      <c r="A3077" t="s">
        <v>11840</v>
      </c>
      <c r="B3077" s="1" t="s">
        <v>11841</v>
      </c>
      <c r="C3077">
        <v>4235733136</v>
      </c>
      <c r="D3077" t="s">
        <v>11842</v>
      </c>
    </row>
    <row r="3078" spans="1:4" ht="30">
      <c r="A3078" t="s">
        <v>11843</v>
      </c>
      <c r="B3078" s="1" t="s">
        <v>11844</v>
      </c>
      <c r="C3078" t="s">
        <v>11845</v>
      </c>
      <c r="D3078" t="s">
        <v>11846</v>
      </c>
    </row>
    <row r="3079" spans="1:4" ht="30">
      <c r="A3079" t="s">
        <v>11847</v>
      </c>
      <c r="B3079" s="1" t="s">
        <v>11848</v>
      </c>
      <c r="C3079" t="s">
        <v>11849</v>
      </c>
      <c r="D3079" t="s">
        <v>11850</v>
      </c>
    </row>
    <row r="3080" spans="1:4" ht="30">
      <c r="A3080" t="s">
        <v>11851</v>
      </c>
      <c r="B3080" s="1" t="s">
        <v>11852</v>
      </c>
      <c r="C3080" t="s">
        <v>11853</v>
      </c>
      <c r="D3080" t="s">
        <v>11854</v>
      </c>
    </row>
    <row r="3081" spans="1:4" ht="30">
      <c r="A3081" t="s">
        <v>11855</v>
      </c>
      <c r="B3081" s="1" t="s">
        <v>11856</v>
      </c>
      <c r="C3081">
        <v>6237584552</v>
      </c>
      <c r="D3081" t="s">
        <v>11857</v>
      </c>
    </row>
    <row r="3082" spans="1:4" ht="30">
      <c r="A3082" t="s">
        <v>11858</v>
      </c>
      <c r="B3082" s="1" t="s">
        <v>11859</v>
      </c>
      <c r="C3082" t="s">
        <v>11860</v>
      </c>
      <c r="D3082" t="s">
        <v>11861</v>
      </c>
    </row>
    <row r="3083" spans="1:4" ht="30">
      <c r="A3083" t="s">
        <v>2342</v>
      </c>
      <c r="B3083" s="1" t="s">
        <v>11862</v>
      </c>
      <c r="C3083">
        <v>6557233081</v>
      </c>
      <c r="D3083" t="s">
        <v>11863</v>
      </c>
    </row>
    <row r="3084" spans="1:4" ht="30">
      <c r="A3084" t="s">
        <v>11864</v>
      </c>
      <c r="B3084" s="1" t="s">
        <v>11865</v>
      </c>
      <c r="C3084">
        <v>2889567899</v>
      </c>
      <c r="D3084" t="s">
        <v>11866</v>
      </c>
    </row>
    <row r="3085" spans="1:4" ht="30">
      <c r="A3085" t="s">
        <v>11867</v>
      </c>
      <c r="B3085" s="1" t="s">
        <v>11868</v>
      </c>
      <c r="C3085" t="s">
        <v>11869</v>
      </c>
      <c r="D3085" t="s">
        <v>11870</v>
      </c>
    </row>
    <row r="3086" spans="1:4" ht="30">
      <c r="A3086" t="s">
        <v>11871</v>
      </c>
      <c r="B3086" s="1" t="s">
        <v>11872</v>
      </c>
      <c r="C3086" t="s">
        <v>11873</v>
      </c>
      <c r="D3086" t="s">
        <v>11874</v>
      </c>
    </row>
    <row r="3087" spans="1:4" ht="30">
      <c r="A3087" t="s">
        <v>11875</v>
      </c>
      <c r="B3087" s="1" t="s">
        <v>11876</v>
      </c>
      <c r="C3087">
        <v>8872160878</v>
      </c>
      <c r="D3087" t="s">
        <v>11877</v>
      </c>
    </row>
    <row r="3088" spans="1:4" ht="30">
      <c r="A3088" t="s">
        <v>11878</v>
      </c>
      <c r="B3088" s="1" t="s">
        <v>11879</v>
      </c>
      <c r="C3088" t="s">
        <v>11880</v>
      </c>
      <c r="D3088" t="s">
        <v>11881</v>
      </c>
    </row>
    <row r="3089" spans="1:4" ht="30">
      <c r="A3089" t="s">
        <v>11882</v>
      </c>
      <c r="B3089" s="1" t="s">
        <v>11883</v>
      </c>
      <c r="C3089" t="s">
        <v>11884</v>
      </c>
      <c r="D3089" t="s">
        <v>11885</v>
      </c>
    </row>
    <row r="3090" spans="1:4" ht="30">
      <c r="A3090" t="s">
        <v>11886</v>
      </c>
      <c r="B3090" s="1" t="s">
        <v>11887</v>
      </c>
      <c r="C3090" t="s">
        <v>11888</v>
      </c>
      <c r="D3090" t="s">
        <v>11889</v>
      </c>
    </row>
    <row r="3091" spans="1:4" ht="30">
      <c r="A3091" t="s">
        <v>11890</v>
      </c>
      <c r="B3091" s="1" t="s">
        <v>11891</v>
      </c>
      <c r="C3091" t="s">
        <v>11892</v>
      </c>
      <c r="D3091" t="s">
        <v>11893</v>
      </c>
    </row>
    <row r="3092" spans="1:4" ht="30">
      <c r="A3092" t="s">
        <v>11894</v>
      </c>
      <c r="B3092" s="1" t="s">
        <v>11895</v>
      </c>
      <c r="C3092" t="s">
        <v>11896</v>
      </c>
      <c r="D3092" t="s">
        <v>11897</v>
      </c>
    </row>
    <row r="3093" spans="1:4" ht="30">
      <c r="A3093" t="s">
        <v>11898</v>
      </c>
      <c r="B3093" s="1" t="s">
        <v>11899</v>
      </c>
      <c r="C3093">
        <v>5977360649</v>
      </c>
      <c r="D3093" t="s">
        <v>11900</v>
      </c>
    </row>
    <row r="3094" spans="1:4" ht="30">
      <c r="A3094" t="s">
        <v>11901</v>
      </c>
      <c r="B3094" s="1" t="s">
        <v>11902</v>
      </c>
      <c r="C3094" t="s">
        <v>11903</v>
      </c>
      <c r="D3094" t="s">
        <v>11904</v>
      </c>
    </row>
    <row r="3095" spans="1:4" ht="30">
      <c r="A3095" t="s">
        <v>11905</v>
      </c>
      <c r="B3095" s="1" t="s">
        <v>11906</v>
      </c>
      <c r="C3095" t="s">
        <v>11907</v>
      </c>
      <c r="D3095" t="s">
        <v>11908</v>
      </c>
    </row>
    <row r="3096" spans="1:4" ht="30">
      <c r="A3096" t="s">
        <v>11909</v>
      </c>
      <c r="B3096" s="1" t="s">
        <v>11910</v>
      </c>
      <c r="C3096" t="s">
        <v>11911</v>
      </c>
      <c r="D3096" t="s">
        <v>11912</v>
      </c>
    </row>
    <row r="3097" spans="1:4" ht="30">
      <c r="A3097" t="s">
        <v>11913</v>
      </c>
      <c r="B3097" s="1" t="s">
        <v>11914</v>
      </c>
      <c r="C3097" t="s">
        <v>11915</v>
      </c>
      <c r="D3097" t="s">
        <v>11916</v>
      </c>
    </row>
    <row r="3098" spans="1:4" ht="30">
      <c r="A3098" t="s">
        <v>11917</v>
      </c>
      <c r="B3098" s="1" t="s">
        <v>11918</v>
      </c>
      <c r="C3098" t="s">
        <v>11919</v>
      </c>
      <c r="D3098" t="s">
        <v>11920</v>
      </c>
    </row>
    <row r="3099" spans="1:4" ht="30">
      <c r="A3099" t="s">
        <v>11921</v>
      </c>
      <c r="B3099" s="1" t="s">
        <v>11922</v>
      </c>
      <c r="C3099" t="s">
        <v>11923</v>
      </c>
      <c r="D3099" t="s">
        <v>11924</v>
      </c>
    </row>
    <row r="3100" spans="1:4" ht="30">
      <c r="A3100" t="s">
        <v>11925</v>
      </c>
      <c r="B3100" s="1" t="s">
        <v>11926</v>
      </c>
      <c r="C3100">
        <f>1-715-174-2611</f>
        <v>-3499</v>
      </c>
      <c r="D3100" t="s">
        <v>11927</v>
      </c>
    </row>
    <row r="3101" spans="1:4" ht="30">
      <c r="A3101" t="s">
        <v>11928</v>
      </c>
      <c r="B3101" s="1" t="s">
        <v>11929</v>
      </c>
      <c r="C3101" t="s">
        <v>11930</v>
      </c>
      <c r="D3101" t="s">
        <v>11931</v>
      </c>
    </row>
    <row r="3102" spans="1:4" ht="30">
      <c r="A3102" t="s">
        <v>4826</v>
      </c>
      <c r="B3102" s="1" t="s">
        <v>11932</v>
      </c>
      <c r="C3102">
        <v>9549324449</v>
      </c>
      <c r="D3102" t="s">
        <v>11933</v>
      </c>
    </row>
    <row r="3103" spans="1:4" ht="30">
      <c r="A3103" t="s">
        <v>11934</v>
      </c>
      <c r="B3103" s="1" t="s">
        <v>11935</v>
      </c>
      <c r="C3103" t="s">
        <v>11936</v>
      </c>
      <c r="D3103" t="s">
        <v>11937</v>
      </c>
    </row>
    <row r="3104" spans="1:4" ht="30">
      <c r="A3104" t="s">
        <v>11938</v>
      </c>
      <c r="B3104" s="1" t="s">
        <v>11939</v>
      </c>
      <c r="C3104" t="s">
        <v>11940</v>
      </c>
      <c r="D3104" t="s">
        <v>11941</v>
      </c>
    </row>
    <row r="3105" spans="1:4" ht="30">
      <c r="A3105" t="s">
        <v>11942</v>
      </c>
      <c r="B3105" s="1" t="s">
        <v>11943</v>
      </c>
      <c r="C3105" t="s">
        <v>11944</v>
      </c>
      <c r="D3105" t="s">
        <v>11945</v>
      </c>
    </row>
    <row r="3106" spans="1:4" ht="30">
      <c r="A3106" t="s">
        <v>11946</v>
      </c>
      <c r="B3106" s="1" t="s">
        <v>11947</v>
      </c>
      <c r="C3106" t="s">
        <v>11948</v>
      </c>
      <c r="D3106" t="s">
        <v>11949</v>
      </c>
    </row>
    <row r="3107" spans="1:4" ht="30">
      <c r="A3107" t="s">
        <v>11950</v>
      </c>
      <c r="B3107" s="1" t="s">
        <v>11951</v>
      </c>
      <c r="C3107">
        <f>1-118-88-7710</f>
        <v>-7915</v>
      </c>
      <c r="D3107" t="s">
        <v>11952</v>
      </c>
    </row>
    <row r="3108" spans="1:4" ht="30">
      <c r="A3108" t="s">
        <v>11953</v>
      </c>
      <c r="B3108" s="1" t="s">
        <v>11954</v>
      </c>
      <c r="C3108" t="s">
        <v>11955</v>
      </c>
      <c r="D3108" t="s">
        <v>11956</v>
      </c>
    </row>
    <row r="3109" spans="1:4" ht="30">
      <c r="A3109" t="s">
        <v>11957</v>
      </c>
      <c r="B3109" s="1" t="s">
        <v>11958</v>
      </c>
      <c r="C3109" t="s">
        <v>11959</v>
      </c>
      <c r="D3109" t="s">
        <v>11960</v>
      </c>
    </row>
    <row r="3110" spans="1:4" ht="30">
      <c r="A3110" t="s">
        <v>11961</v>
      </c>
      <c r="B3110" s="1" t="s">
        <v>11962</v>
      </c>
      <c r="C3110" t="s">
        <v>11963</v>
      </c>
      <c r="D3110" t="s">
        <v>11964</v>
      </c>
    </row>
    <row r="3111" spans="1:4" ht="30">
      <c r="A3111" t="s">
        <v>11965</v>
      </c>
      <c r="B3111" s="1" t="s">
        <v>11966</v>
      </c>
      <c r="C3111" t="s">
        <v>11967</v>
      </c>
      <c r="D3111" t="s">
        <v>11968</v>
      </c>
    </row>
    <row r="3112" spans="1:4" ht="30">
      <c r="A3112" t="s">
        <v>11969</v>
      </c>
      <c r="B3112" s="1" t="s">
        <v>11970</v>
      </c>
      <c r="C3112" t="s">
        <v>11971</v>
      </c>
      <c r="D3112" t="s">
        <v>11972</v>
      </c>
    </row>
    <row r="3113" spans="1:4" ht="30">
      <c r="A3113" t="s">
        <v>11973</v>
      </c>
      <c r="B3113" s="1" t="s">
        <v>11974</v>
      </c>
      <c r="C3113" t="s">
        <v>11975</v>
      </c>
      <c r="D3113" t="s">
        <v>11976</v>
      </c>
    </row>
    <row r="3114" spans="1:4" ht="30">
      <c r="A3114" t="s">
        <v>11977</v>
      </c>
      <c r="B3114" s="1" t="s">
        <v>11978</v>
      </c>
      <c r="C3114" t="s">
        <v>11979</v>
      </c>
      <c r="D3114" t="s">
        <v>11980</v>
      </c>
    </row>
    <row r="3115" spans="1:4" ht="30">
      <c r="A3115" t="s">
        <v>11981</v>
      </c>
      <c r="B3115" s="1" t="s">
        <v>11982</v>
      </c>
      <c r="C3115" t="s">
        <v>11983</v>
      </c>
      <c r="D3115" t="s">
        <v>11984</v>
      </c>
    </row>
    <row r="3116" spans="1:4" ht="30">
      <c r="A3116" t="s">
        <v>11985</v>
      </c>
      <c r="B3116" s="1" t="s">
        <v>11986</v>
      </c>
      <c r="C3116" t="s">
        <v>11987</v>
      </c>
      <c r="D3116" t="s">
        <v>11988</v>
      </c>
    </row>
    <row r="3117" spans="1:4" ht="30">
      <c r="A3117" t="s">
        <v>11989</v>
      </c>
      <c r="B3117" s="1" t="s">
        <v>11990</v>
      </c>
      <c r="C3117" t="s">
        <v>11991</v>
      </c>
      <c r="D3117" t="s">
        <v>11992</v>
      </c>
    </row>
    <row r="3118" spans="1:4" ht="30">
      <c r="A3118" t="s">
        <v>7887</v>
      </c>
      <c r="B3118" s="1" t="s">
        <v>11993</v>
      </c>
      <c r="C3118" t="s">
        <v>11994</v>
      </c>
      <c r="D3118" t="s">
        <v>11995</v>
      </c>
    </row>
    <row r="3119" spans="1:4" ht="30">
      <c r="A3119" t="s">
        <v>11996</v>
      </c>
      <c r="B3119" s="1" t="s">
        <v>11997</v>
      </c>
      <c r="C3119" t="s">
        <v>11998</v>
      </c>
      <c r="D3119" t="s">
        <v>11999</v>
      </c>
    </row>
    <row r="3120" spans="1:4" ht="30">
      <c r="A3120" t="s">
        <v>12000</v>
      </c>
      <c r="B3120" s="1" t="s">
        <v>12001</v>
      </c>
      <c r="C3120" t="s">
        <v>12002</v>
      </c>
      <c r="D3120" t="s">
        <v>12003</v>
      </c>
    </row>
    <row r="3121" spans="1:4" ht="30">
      <c r="A3121" t="s">
        <v>12004</v>
      </c>
      <c r="B3121" s="1" t="s">
        <v>12005</v>
      </c>
      <c r="C3121" t="s">
        <v>12006</v>
      </c>
      <c r="D3121" t="s">
        <v>12007</v>
      </c>
    </row>
    <row r="3122" spans="1:4" ht="30">
      <c r="A3122" t="s">
        <v>12008</v>
      </c>
      <c r="B3122" s="1" t="s">
        <v>12009</v>
      </c>
      <c r="C3122" t="s">
        <v>12010</v>
      </c>
      <c r="D3122" t="s">
        <v>12011</v>
      </c>
    </row>
    <row r="3123" spans="1:4" ht="30">
      <c r="A3123" t="s">
        <v>12012</v>
      </c>
      <c r="B3123" s="1" t="s">
        <v>12013</v>
      </c>
      <c r="C3123">
        <v>9553597359</v>
      </c>
      <c r="D3123" t="s">
        <v>12014</v>
      </c>
    </row>
    <row r="3124" spans="1:4" ht="30">
      <c r="A3124" t="s">
        <v>12015</v>
      </c>
      <c r="B3124" s="1" t="s">
        <v>12016</v>
      </c>
      <c r="C3124">
        <v>757784865</v>
      </c>
      <c r="D3124" t="s">
        <v>12017</v>
      </c>
    </row>
    <row r="3125" spans="1:4" ht="30">
      <c r="A3125" t="s">
        <v>12018</v>
      </c>
      <c r="B3125" s="1" t="s">
        <v>12019</v>
      </c>
      <c r="C3125" t="s">
        <v>12020</v>
      </c>
      <c r="D3125" t="s">
        <v>12021</v>
      </c>
    </row>
    <row r="3126" spans="1:4" ht="30">
      <c r="A3126" t="s">
        <v>12022</v>
      </c>
      <c r="B3126" s="1" t="s">
        <v>12023</v>
      </c>
      <c r="C3126" t="s">
        <v>12024</v>
      </c>
      <c r="D3126" t="s">
        <v>12025</v>
      </c>
    </row>
    <row r="3127" spans="1:4" ht="30">
      <c r="A3127" t="s">
        <v>12026</v>
      </c>
      <c r="B3127" s="1" t="s">
        <v>12027</v>
      </c>
      <c r="C3127" t="s">
        <v>12028</v>
      </c>
      <c r="D3127" t="s">
        <v>12029</v>
      </c>
    </row>
    <row r="3128" spans="1:4" ht="30">
      <c r="A3128" t="s">
        <v>12030</v>
      </c>
      <c r="B3128" s="1" t="s">
        <v>12031</v>
      </c>
      <c r="C3128">
        <f>1-29-845-4516</f>
        <v>-5389</v>
      </c>
      <c r="D3128" t="s">
        <v>12032</v>
      </c>
    </row>
    <row r="3129" spans="1:4" ht="30">
      <c r="A3129" t="s">
        <v>12033</v>
      </c>
      <c r="B3129" s="1" t="s">
        <v>12034</v>
      </c>
      <c r="C3129" t="s">
        <v>12035</v>
      </c>
      <c r="D3129" t="s">
        <v>12036</v>
      </c>
    </row>
    <row r="3130" spans="1:4" ht="30">
      <c r="A3130" t="s">
        <v>12037</v>
      </c>
      <c r="B3130" s="1" t="s">
        <v>12038</v>
      </c>
      <c r="C3130" t="s">
        <v>12039</v>
      </c>
      <c r="D3130" t="s">
        <v>12040</v>
      </c>
    </row>
    <row r="3131" spans="1:4" ht="30">
      <c r="A3131" t="s">
        <v>12041</v>
      </c>
      <c r="B3131" s="1" t="s">
        <v>12042</v>
      </c>
      <c r="C3131" t="s">
        <v>12043</v>
      </c>
      <c r="D3131" t="s">
        <v>12044</v>
      </c>
    </row>
    <row r="3132" spans="1:4" ht="30">
      <c r="A3132" t="s">
        <v>12045</v>
      </c>
      <c r="B3132" s="1" t="s">
        <v>12046</v>
      </c>
      <c r="C3132" t="s">
        <v>12047</v>
      </c>
      <c r="D3132" t="s">
        <v>12048</v>
      </c>
    </row>
    <row r="3133" spans="1:4" ht="30">
      <c r="A3133" t="s">
        <v>12049</v>
      </c>
      <c r="B3133" s="1" t="s">
        <v>12050</v>
      </c>
      <c r="C3133">
        <v>7247327875</v>
      </c>
      <c r="D3133" t="s">
        <v>12051</v>
      </c>
    </row>
    <row r="3134" spans="1:4" ht="30">
      <c r="A3134" t="s">
        <v>12052</v>
      </c>
      <c r="B3134" s="1" t="s">
        <v>12053</v>
      </c>
      <c r="C3134" t="s">
        <v>12054</v>
      </c>
      <c r="D3134" t="s">
        <v>12055</v>
      </c>
    </row>
    <row r="3135" spans="1:4" ht="30">
      <c r="A3135" t="s">
        <v>12056</v>
      </c>
      <c r="B3135" s="1" t="s">
        <v>12057</v>
      </c>
      <c r="C3135">
        <f>1-994-49-7927</f>
        <v>-8969</v>
      </c>
      <c r="D3135" t="s">
        <v>12058</v>
      </c>
    </row>
    <row r="3136" spans="1:4" ht="30">
      <c r="A3136" t="s">
        <v>12059</v>
      </c>
      <c r="B3136" s="1" t="s">
        <v>12060</v>
      </c>
      <c r="C3136" t="s">
        <v>12061</v>
      </c>
      <c r="D3136" t="s">
        <v>12062</v>
      </c>
    </row>
    <row r="3137" spans="1:4" ht="30">
      <c r="A3137" t="s">
        <v>12063</v>
      </c>
      <c r="B3137" s="1" t="s">
        <v>12064</v>
      </c>
      <c r="C3137" t="s">
        <v>12065</v>
      </c>
      <c r="D3137" t="s">
        <v>12066</v>
      </c>
    </row>
    <row r="3138" spans="1:4" ht="30">
      <c r="A3138" t="s">
        <v>12067</v>
      </c>
      <c r="B3138" s="1" t="s">
        <v>12068</v>
      </c>
      <c r="C3138" t="s">
        <v>12069</v>
      </c>
      <c r="D3138" t="s">
        <v>12070</v>
      </c>
    </row>
    <row r="3139" spans="1:4" ht="30">
      <c r="A3139" t="s">
        <v>12071</v>
      </c>
      <c r="B3139" s="1" t="s">
        <v>12072</v>
      </c>
      <c r="C3139" t="s">
        <v>12073</v>
      </c>
      <c r="D3139" t="s">
        <v>12074</v>
      </c>
    </row>
    <row r="3140" spans="1:4" ht="30">
      <c r="A3140" t="s">
        <v>12075</v>
      </c>
      <c r="B3140" s="1" t="s">
        <v>12076</v>
      </c>
      <c r="C3140" t="s">
        <v>12077</v>
      </c>
      <c r="D3140" t="s">
        <v>12078</v>
      </c>
    </row>
    <row r="3141" spans="1:4" ht="30">
      <c r="A3141" t="s">
        <v>12079</v>
      </c>
      <c r="B3141" s="1" t="s">
        <v>12080</v>
      </c>
      <c r="C3141" t="s">
        <v>12081</v>
      </c>
      <c r="D3141" t="s">
        <v>12082</v>
      </c>
    </row>
    <row r="3142" spans="1:4" ht="30">
      <c r="A3142" t="s">
        <v>12083</v>
      </c>
      <c r="B3142" s="1" t="s">
        <v>12084</v>
      </c>
      <c r="C3142" t="s">
        <v>12085</v>
      </c>
      <c r="D3142" t="s">
        <v>12086</v>
      </c>
    </row>
    <row r="3143" spans="1:4" ht="30">
      <c r="A3143" t="s">
        <v>12087</v>
      </c>
      <c r="B3143" s="1" t="s">
        <v>12088</v>
      </c>
      <c r="C3143" t="s">
        <v>12089</v>
      </c>
      <c r="D3143" t="s">
        <v>12090</v>
      </c>
    </row>
    <row r="3144" spans="1:4" ht="30">
      <c r="A3144" t="s">
        <v>12091</v>
      </c>
      <c r="B3144" s="1" t="s">
        <v>12092</v>
      </c>
      <c r="C3144" t="s">
        <v>12093</v>
      </c>
      <c r="D3144" t="s">
        <v>12094</v>
      </c>
    </row>
    <row r="3145" spans="1:4" ht="30">
      <c r="A3145" t="s">
        <v>12095</v>
      </c>
      <c r="B3145" s="1" t="s">
        <v>12096</v>
      </c>
      <c r="C3145" t="s">
        <v>12097</v>
      </c>
      <c r="D3145" t="s">
        <v>12098</v>
      </c>
    </row>
    <row r="3146" spans="1:4" ht="30">
      <c r="A3146" t="s">
        <v>12099</v>
      </c>
      <c r="B3146" s="1" t="s">
        <v>12100</v>
      </c>
      <c r="C3146" t="s">
        <v>12101</v>
      </c>
      <c r="D3146" t="s">
        <v>12102</v>
      </c>
    </row>
    <row r="3147" spans="1:4" ht="30">
      <c r="A3147" t="s">
        <v>12103</v>
      </c>
      <c r="B3147" s="1" t="s">
        <v>12104</v>
      </c>
      <c r="C3147" t="s">
        <v>12105</v>
      </c>
      <c r="D3147" t="s">
        <v>12106</v>
      </c>
    </row>
    <row r="3148" spans="1:4" ht="30">
      <c r="A3148" t="s">
        <v>12107</v>
      </c>
      <c r="B3148" s="1" t="s">
        <v>12108</v>
      </c>
      <c r="C3148" t="s">
        <v>12109</v>
      </c>
      <c r="D3148" t="s">
        <v>12110</v>
      </c>
    </row>
    <row r="3149" spans="1:4" ht="30">
      <c r="A3149" t="s">
        <v>12111</v>
      </c>
      <c r="B3149" s="1" t="s">
        <v>12112</v>
      </c>
      <c r="C3149" t="s">
        <v>12113</v>
      </c>
      <c r="D3149" t="s">
        <v>12114</v>
      </c>
    </row>
    <row r="3150" spans="1:4" ht="30">
      <c r="A3150" t="s">
        <v>12115</v>
      </c>
      <c r="B3150" s="1" t="s">
        <v>12116</v>
      </c>
      <c r="C3150">
        <v>6131231715</v>
      </c>
      <c r="D3150" t="s">
        <v>12117</v>
      </c>
    </row>
    <row r="3151" spans="1:4" ht="30">
      <c r="A3151" t="s">
        <v>12118</v>
      </c>
      <c r="B3151" s="1" t="s">
        <v>12119</v>
      </c>
      <c r="C3151">
        <f>1-172-658-7796</f>
        <v>-8625</v>
      </c>
      <c r="D3151" t="s">
        <v>12120</v>
      </c>
    </row>
    <row r="3152" spans="1:4" ht="30">
      <c r="A3152" t="s">
        <v>12121</v>
      </c>
      <c r="B3152" s="1" t="s">
        <v>12122</v>
      </c>
      <c r="C3152" t="s">
        <v>12123</v>
      </c>
      <c r="D3152" t="s">
        <v>12124</v>
      </c>
    </row>
    <row r="3153" spans="1:4" ht="30">
      <c r="A3153" t="s">
        <v>12125</v>
      </c>
      <c r="B3153" s="1" t="s">
        <v>12126</v>
      </c>
      <c r="C3153" t="s">
        <v>12127</v>
      </c>
      <c r="D3153" t="s">
        <v>12128</v>
      </c>
    </row>
    <row r="3154" spans="1:4" ht="30">
      <c r="A3154" t="s">
        <v>12129</v>
      </c>
      <c r="B3154" s="1" t="s">
        <v>12130</v>
      </c>
      <c r="C3154" t="s">
        <v>12131</v>
      </c>
      <c r="D3154" t="s">
        <v>12132</v>
      </c>
    </row>
    <row r="3155" spans="1:4" ht="30">
      <c r="A3155" t="s">
        <v>12133</v>
      </c>
      <c r="B3155" s="1" t="s">
        <v>12134</v>
      </c>
      <c r="C3155" t="s">
        <v>12135</v>
      </c>
      <c r="D3155" t="s">
        <v>12136</v>
      </c>
    </row>
    <row r="3156" spans="1:4" ht="30">
      <c r="A3156" t="s">
        <v>12137</v>
      </c>
      <c r="B3156" s="1" t="s">
        <v>12138</v>
      </c>
      <c r="C3156" t="s">
        <v>12139</v>
      </c>
      <c r="D3156" t="s">
        <v>12140</v>
      </c>
    </row>
    <row r="3157" spans="1:4" ht="30">
      <c r="A3157" t="s">
        <v>12141</v>
      </c>
      <c r="B3157" s="1" t="s">
        <v>12142</v>
      </c>
      <c r="C3157">
        <v>1052728742</v>
      </c>
      <c r="D3157" t="s">
        <v>12143</v>
      </c>
    </row>
    <row r="3158" spans="1:4" ht="30">
      <c r="A3158" t="s">
        <v>12144</v>
      </c>
      <c r="B3158" s="1" t="s">
        <v>12145</v>
      </c>
      <c r="C3158">
        <f>1-219-475-5113</f>
        <v>-5806</v>
      </c>
      <c r="D3158" t="s">
        <v>12146</v>
      </c>
    </row>
    <row r="3159" spans="1:4" ht="30">
      <c r="A3159" t="s">
        <v>12147</v>
      </c>
      <c r="B3159" s="1" t="s">
        <v>12148</v>
      </c>
      <c r="C3159" t="s">
        <v>12149</v>
      </c>
      <c r="D3159" t="s">
        <v>12150</v>
      </c>
    </row>
    <row r="3160" spans="1:4" ht="30">
      <c r="A3160" t="s">
        <v>12151</v>
      </c>
      <c r="B3160" s="1" t="s">
        <v>12152</v>
      </c>
      <c r="C3160" t="s">
        <v>12153</v>
      </c>
      <c r="D3160" t="s">
        <v>12154</v>
      </c>
    </row>
    <row r="3161" spans="1:4" ht="30">
      <c r="A3161" t="s">
        <v>12155</v>
      </c>
      <c r="B3161" s="1" t="s">
        <v>12156</v>
      </c>
      <c r="C3161" t="s">
        <v>12157</v>
      </c>
      <c r="D3161" t="s">
        <v>12158</v>
      </c>
    </row>
    <row r="3162" spans="1:4" ht="30">
      <c r="A3162" t="s">
        <v>12159</v>
      </c>
      <c r="B3162" s="1" t="s">
        <v>12160</v>
      </c>
      <c r="C3162" t="s">
        <v>12161</v>
      </c>
      <c r="D3162" t="s">
        <v>12162</v>
      </c>
    </row>
    <row r="3163" spans="1:4" ht="30">
      <c r="A3163" t="s">
        <v>12163</v>
      </c>
      <c r="B3163" s="1" t="s">
        <v>12164</v>
      </c>
      <c r="C3163" t="s">
        <v>12165</v>
      </c>
      <c r="D3163" t="s">
        <v>12166</v>
      </c>
    </row>
    <row r="3164" spans="1:4" ht="30">
      <c r="A3164" t="s">
        <v>12167</v>
      </c>
      <c r="B3164" s="1" t="s">
        <v>12168</v>
      </c>
      <c r="C3164" t="s">
        <v>12169</v>
      </c>
      <c r="D3164" t="s">
        <v>12170</v>
      </c>
    </row>
    <row r="3165" spans="1:4" ht="30">
      <c r="A3165" t="s">
        <v>12171</v>
      </c>
      <c r="B3165" s="1" t="s">
        <v>12172</v>
      </c>
      <c r="C3165" t="s">
        <v>12173</v>
      </c>
      <c r="D3165" t="s">
        <v>12174</v>
      </c>
    </row>
    <row r="3166" spans="1:4" ht="30">
      <c r="A3166" t="s">
        <v>12175</v>
      </c>
      <c r="B3166" s="1" t="s">
        <v>12176</v>
      </c>
      <c r="C3166" t="s">
        <v>12177</v>
      </c>
      <c r="D3166" t="s">
        <v>12178</v>
      </c>
    </row>
    <row r="3167" spans="1:4" ht="30">
      <c r="A3167" t="s">
        <v>12179</v>
      </c>
      <c r="B3167" s="1" t="s">
        <v>12180</v>
      </c>
      <c r="C3167" t="s">
        <v>12181</v>
      </c>
      <c r="D3167" t="s">
        <v>12182</v>
      </c>
    </row>
    <row r="3168" spans="1:4" ht="30">
      <c r="A3168" t="s">
        <v>12183</v>
      </c>
      <c r="B3168" s="1" t="s">
        <v>12184</v>
      </c>
      <c r="C3168" t="s">
        <v>12185</v>
      </c>
      <c r="D3168" t="s">
        <v>12186</v>
      </c>
    </row>
    <row r="3169" spans="1:4" ht="30">
      <c r="A3169" t="s">
        <v>12187</v>
      </c>
      <c r="B3169" s="1" t="s">
        <v>12188</v>
      </c>
      <c r="C3169" t="s">
        <v>12189</v>
      </c>
      <c r="D3169" t="s">
        <v>12190</v>
      </c>
    </row>
    <row r="3170" spans="1:4" ht="30">
      <c r="A3170" t="s">
        <v>12191</v>
      </c>
      <c r="B3170" s="1" t="s">
        <v>12192</v>
      </c>
      <c r="C3170" t="s">
        <v>12193</v>
      </c>
      <c r="D3170" t="s">
        <v>12194</v>
      </c>
    </row>
    <row r="3171" spans="1:4" ht="30">
      <c r="A3171" t="s">
        <v>6850</v>
      </c>
      <c r="B3171" s="1" t="s">
        <v>12195</v>
      </c>
      <c r="C3171" t="s">
        <v>12196</v>
      </c>
      <c r="D3171" t="s">
        <v>12197</v>
      </c>
    </row>
    <row r="3172" spans="1:4" ht="30">
      <c r="A3172" t="s">
        <v>12198</v>
      </c>
      <c r="B3172" s="1" t="s">
        <v>12199</v>
      </c>
      <c r="C3172" t="s">
        <v>12200</v>
      </c>
      <c r="D3172" t="s">
        <v>12201</v>
      </c>
    </row>
    <row r="3173" spans="1:4" ht="30">
      <c r="A3173" t="s">
        <v>12202</v>
      </c>
      <c r="B3173" s="1" t="s">
        <v>12203</v>
      </c>
      <c r="C3173" t="s">
        <v>12204</v>
      </c>
      <c r="D3173" t="s">
        <v>12205</v>
      </c>
    </row>
    <row r="3174" spans="1:4" ht="30">
      <c r="A3174" t="s">
        <v>12206</v>
      </c>
      <c r="B3174" s="1" t="s">
        <v>12207</v>
      </c>
      <c r="C3174" t="s">
        <v>12208</v>
      </c>
      <c r="D3174" t="s">
        <v>12209</v>
      </c>
    </row>
    <row r="3175" spans="1:4" ht="30">
      <c r="A3175" t="s">
        <v>12210</v>
      </c>
      <c r="B3175" s="1" t="s">
        <v>12211</v>
      </c>
      <c r="C3175" t="s">
        <v>12212</v>
      </c>
      <c r="D3175" t="s">
        <v>12213</v>
      </c>
    </row>
    <row r="3176" spans="1:4" ht="30">
      <c r="A3176" t="s">
        <v>12214</v>
      </c>
      <c r="B3176" s="1" t="s">
        <v>12215</v>
      </c>
      <c r="C3176" t="s">
        <v>12216</v>
      </c>
      <c r="D3176" t="s">
        <v>12217</v>
      </c>
    </row>
    <row r="3177" spans="1:4" ht="30">
      <c r="A3177" t="s">
        <v>12218</v>
      </c>
      <c r="B3177" s="1" t="s">
        <v>12219</v>
      </c>
      <c r="C3177" t="s">
        <v>12220</v>
      </c>
      <c r="D3177" t="s">
        <v>12221</v>
      </c>
    </row>
    <row r="3178" spans="1:4" ht="30">
      <c r="A3178" t="s">
        <v>12222</v>
      </c>
      <c r="B3178" s="1" t="s">
        <v>12223</v>
      </c>
      <c r="C3178" t="s">
        <v>12224</v>
      </c>
      <c r="D3178" t="s">
        <v>12225</v>
      </c>
    </row>
    <row r="3179" spans="1:4" ht="30">
      <c r="A3179" t="s">
        <v>12226</v>
      </c>
      <c r="B3179" s="1" t="s">
        <v>12227</v>
      </c>
      <c r="C3179">
        <f>1-265-526-3916</f>
        <v>-4706</v>
      </c>
      <c r="D3179" t="s">
        <v>12228</v>
      </c>
    </row>
    <row r="3180" spans="1:4" ht="30">
      <c r="A3180" t="s">
        <v>12229</v>
      </c>
      <c r="B3180" s="1" t="s">
        <v>12230</v>
      </c>
      <c r="C3180" t="s">
        <v>12231</v>
      </c>
      <c r="D3180" t="s">
        <v>12232</v>
      </c>
    </row>
    <row r="3181" spans="1:4" ht="30">
      <c r="A3181" t="s">
        <v>12233</v>
      </c>
      <c r="B3181" s="1" t="s">
        <v>12234</v>
      </c>
      <c r="C3181" t="s">
        <v>12235</v>
      </c>
      <c r="D3181" t="s">
        <v>12236</v>
      </c>
    </row>
    <row r="3182" spans="1:4" ht="30">
      <c r="A3182" t="s">
        <v>12237</v>
      </c>
      <c r="B3182" s="1" t="s">
        <v>12238</v>
      </c>
      <c r="C3182" t="s">
        <v>12239</v>
      </c>
      <c r="D3182" t="s">
        <v>12240</v>
      </c>
    </row>
    <row r="3183" spans="1:4" ht="30">
      <c r="A3183" t="s">
        <v>5585</v>
      </c>
      <c r="B3183" s="1" t="s">
        <v>12241</v>
      </c>
      <c r="C3183" t="s">
        <v>12242</v>
      </c>
      <c r="D3183" t="s">
        <v>12243</v>
      </c>
    </row>
    <row r="3184" spans="1:4" ht="30">
      <c r="A3184" t="s">
        <v>12244</v>
      </c>
      <c r="B3184" s="1" t="s">
        <v>12245</v>
      </c>
      <c r="C3184">
        <v>8346786599</v>
      </c>
      <c r="D3184" t="s">
        <v>12246</v>
      </c>
    </row>
    <row r="3185" spans="1:4" ht="30">
      <c r="A3185" t="s">
        <v>12247</v>
      </c>
      <c r="B3185" s="1" t="s">
        <v>12248</v>
      </c>
      <c r="C3185" t="s">
        <v>12249</v>
      </c>
      <c r="D3185" t="s">
        <v>12250</v>
      </c>
    </row>
    <row r="3186" spans="1:4" ht="30">
      <c r="A3186" t="s">
        <v>12251</v>
      </c>
      <c r="B3186" s="1" t="s">
        <v>12252</v>
      </c>
      <c r="C3186" t="s">
        <v>12253</v>
      </c>
      <c r="D3186" t="s">
        <v>12254</v>
      </c>
    </row>
    <row r="3187" spans="1:4" ht="30">
      <c r="A3187" t="s">
        <v>12255</v>
      </c>
      <c r="B3187" s="1" t="s">
        <v>12256</v>
      </c>
      <c r="C3187" t="s">
        <v>12257</v>
      </c>
      <c r="D3187" t="s">
        <v>12258</v>
      </c>
    </row>
    <row r="3188" spans="1:4" ht="30">
      <c r="A3188" t="s">
        <v>12259</v>
      </c>
      <c r="B3188" s="1" t="s">
        <v>12260</v>
      </c>
      <c r="C3188" t="s">
        <v>12261</v>
      </c>
      <c r="D3188" t="s">
        <v>12262</v>
      </c>
    </row>
    <row r="3189" spans="1:4" ht="30">
      <c r="A3189" t="s">
        <v>12263</v>
      </c>
      <c r="B3189" s="1" t="s">
        <v>12264</v>
      </c>
      <c r="C3189" t="s">
        <v>12265</v>
      </c>
      <c r="D3189" t="s">
        <v>12266</v>
      </c>
    </row>
    <row r="3190" spans="1:4" ht="30">
      <c r="A3190" t="s">
        <v>12267</v>
      </c>
      <c r="B3190" s="1" t="s">
        <v>12268</v>
      </c>
      <c r="C3190" t="s">
        <v>12269</v>
      </c>
      <c r="D3190" t="s">
        <v>12270</v>
      </c>
    </row>
    <row r="3191" spans="1:4" ht="30">
      <c r="A3191" t="s">
        <v>12271</v>
      </c>
      <c r="B3191" s="1" t="s">
        <v>12272</v>
      </c>
      <c r="C3191" t="s">
        <v>12273</v>
      </c>
      <c r="D3191" t="s">
        <v>12274</v>
      </c>
    </row>
    <row r="3192" spans="1:4" ht="30">
      <c r="A3192" t="s">
        <v>12275</v>
      </c>
      <c r="B3192" s="1" t="s">
        <v>12276</v>
      </c>
      <c r="C3192" t="s">
        <v>12277</v>
      </c>
      <c r="D3192" t="s">
        <v>12278</v>
      </c>
    </row>
    <row r="3193" spans="1:4" ht="30">
      <c r="A3193" t="s">
        <v>12279</v>
      </c>
      <c r="B3193" s="1" t="s">
        <v>12280</v>
      </c>
      <c r="C3193" t="s">
        <v>12281</v>
      </c>
      <c r="D3193" t="s">
        <v>12282</v>
      </c>
    </row>
    <row r="3194" spans="1:4" ht="30">
      <c r="A3194" t="s">
        <v>12283</v>
      </c>
      <c r="B3194" s="1" t="s">
        <v>12284</v>
      </c>
      <c r="C3194" t="s">
        <v>12285</v>
      </c>
      <c r="D3194" t="s">
        <v>12286</v>
      </c>
    </row>
    <row r="3195" spans="1:4" ht="30">
      <c r="A3195" t="s">
        <v>12287</v>
      </c>
      <c r="B3195" s="1" t="s">
        <v>12288</v>
      </c>
      <c r="C3195" t="s">
        <v>12289</v>
      </c>
      <c r="D3195" t="s">
        <v>12290</v>
      </c>
    </row>
    <row r="3196" spans="1:4" ht="30">
      <c r="A3196" t="s">
        <v>12291</v>
      </c>
      <c r="B3196" s="1" t="s">
        <v>12292</v>
      </c>
      <c r="C3196" t="s">
        <v>12293</v>
      </c>
      <c r="D3196" t="s">
        <v>12294</v>
      </c>
    </row>
    <row r="3197" spans="1:4" ht="30">
      <c r="A3197" t="s">
        <v>12295</v>
      </c>
      <c r="B3197" s="1" t="s">
        <v>12296</v>
      </c>
      <c r="C3197" t="s">
        <v>12297</v>
      </c>
      <c r="D3197" t="s">
        <v>12298</v>
      </c>
    </row>
    <row r="3198" spans="1:4" ht="30">
      <c r="A3198" t="s">
        <v>12299</v>
      </c>
      <c r="B3198" s="1" t="s">
        <v>12300</v>
      </c>
      <c r="C3198" t="s">
        <v>12301</v>
      </c>
      <c r="D3198" t="s">
        <v>12302</v>
      </c>
    </row>
    <row r="3199" spans="1:4" ht="30">
      <c r="A3199" t="s">
        <v>12303</v>
      </c>
      <c r="B3199" s="1" t="s">
        <v>12304</v>
      </c>
      <c r="C3199" t="s">
        <v>12305</v>
      </c>
      <c r="D3199" t="s">
        <v>12306</v>
      </c>
    </row>
    <row r="3200" spans="1:4" ht="30">
      <c r="A3200" t="s">
        <v>12307</v>
      </c>
      <c r="B3200" s="1" t="s">
        <v>12308</v>
      </c>
      <c r="C3200" t="s">
        <v>12309</v>
      </c>
      <c r="D3200" t="s">
        <v>12310</v>
      </c>
    </row>
    <row r="3201" spans="1:4" ht="30">
      <c r="A3201" t="s">
        <v>12311</v>
      </c>
      <c r="B3201" s="1" t="s">
        <v>12312</v>
      </c>
      <c r="C3201">
        <v>6270065053</v>
      </c>
      <c r="D3201" t="s">
        <v>12313</v>
      </c>
    </row>
    <row r="3202" spans="1:4" ht="30">
      <c r="A3202" t="s">
        <v>12314</v>
      </c>
      <c r="B3202" s="1" t="s">
        <v>12315</v>
      </c>
      <c r="C3202" t="s">
        <v>12316</v>
      </c>
      <c r="D3202" t="s">
        <v>12317</v>
      </c>
    </row>
    <row r="3203" spans="1:4" ht="30">
      <c r="A3203" t="s">
        <v>12318</v>
      </c>
      <c r="B3203" s="1" t="s">
        <v>12319</v>
      </c>
      <c r="C3203" t="s">
        <v>12320</v>
      </c>
      <c r="D3203" t="s">
        <v>12321</v>
      </c>
    </row>
    <row r="3204" spans="1:4" ht="30">
      <c r="A3204" t="s">
        <v>12322</v>
      </c>
      <c r="B3204" s="1" t="s">
        <v>12323</v>
      </c>
      <c r="C3204" t="s">
        <v>12324</v>
      </c>
      <c r="D3204" t="s">
        <v>12325</v>
      </c>
    </row>
    <row r="3205" spans="1:4" ht="30">
      <c r="A3205" t="s">
        <v>12326</v>
      </c>
      <c r="B3205" s="1" t="s">
        <v>12327</v>
      </c>
      <c r="C3205" t="s">
        <v>12328</v>
      </c>
      <c r="D3205" t="s">
        <v>12329</v>
      </c>
    </row>
    <row r="3206" spans="1:4" ht="30">
      <c r="A3206" t="s">
        <v>12330</v>
      </c>
      <c r="B3206" s="1" t="s">
        <v>12331</v>
      </c>
      <c r="C3206">
        <v>9232856690</v>
      </c>
      <c r="D3206" t="s">
        <v>12332</v>
      </c>
    </row>
    <row r="3207" spans="1:4" ht="30">
      <c r="A3207" t="s">
        <v>12333</v>
      </c>
      <c r="B3207" s="1" t="s">
        <v>12334</v>
      </c>
      <c r="C3207" t="s">
        <v>12335</v>
      </c>
      <c r="D3207" t="s">
        <v>12336</v>
      </c>
    </row>
    <row r="3208" spans="1:4" ht="30">
      <c r="A3208" t="s">
        <v>12337</v>
      </c>
      <c r="B3208" s="1" t="s">
        <v>12338</v>
      </c>
      <c r="C3208" t="s">
        <v>12339</v>
      </c>
      <c r="D3208" t="s">
        <v>12340</v>
      </c>
    </row>
    <row r="3209" spans="1:4" ht="30">
      <c r="A3209" t="s">
        <v>12341</v>
      </c>
      <c r="B3209" s="1" t="s">
        <v>12342</v>
      </c>
      <c r="C3209" t="s">
        <v>12343</v>
      </c>
      <c r="D3209" t="s">
        <v>12344</v>
      </c>
    </row>
    <row r="3210" spans="1:4" ht="30">
      <c r="A3210" t="s">
        <v>12345</v>
      </c>
      <c r="B3210" s="1" t="s">
        <v>12346</v>
      </c>
      <c r="C3210">
        <v>9236388152</v>
      </c>
      <c r="D3210" t="s">
        <v>12347</v>
      </c>
    </row>
    <row r="3211" spans="1:4" ht="30">
      <c r="A3211" t="s">
        <v>8052</v>
      </c>
      <c r="B3211" s="1" t="s">
        <v>12348</v>
      </c>
      <c r="C3211" t="s">
        <v>12349</v>
      </c>
      <c r="D3211" t="s">
        <v>12350</v>
      </c>
    </row>
    <row r="3212" spans="1:4" ht="30">
      <c r="A3212" t="s">
        <v>12351</v>
      </c>
      <c r="B3212" s="1" t="s">
        <v>12352</v>
      </c>
      <c r="C3212" t="s">
        <v>12353</v>
      </c>
      <c r="D3212" t="s">
        <v>12354</v>
      </c>
    </row>
    <row r="3213" spans="1:4" ht="30">
      <c r="A3213" t="s">
        <v>12355</v>
      </c>
      <c r="B3213" s="1" t="s">
        <v>12356</v>
      </c>
      <c r="C3213" t="s">
        <v>12357</v>
      </c>
      <c r="D3213" t="s">
        <v>12358</v>
      </c>
    </row>
    <row r="3214" spans="1:4" ht="30">
      <c r="A3214" t="s">
        <v>12359</v>
      </c>
      <c r="B3214" s="1" t="s">
        <v>12360</v>
      </c>
      <c r="C3214" t="s">
        <v>12361</v>
      </c>
      <c r="D3214" t="s">
        <v>12362</v>
      </c>
    </row>
    <row r="3215" spans="1:4" ht="30">
      <c r="A3215" t="s">
        <v>12363</v>
      </c>
      <c r="B3215" s="1" t="s">
        <v>12364</v>
      </c>
      <c r="C3215" t="s">
        <v>12365</v>
      </c>
      <c r="D3215" t="s">
        <v>12366</v>
      </c>
    </row>
    <row r="3216" spans="1:4" ht="30">
      <c r="A3216" t="s">
        <v>12367</v>
      </c>
      <c r="B3216" s="1" t="s">
        <v>12368</v>
      </c>
      <c r="C3216" t="s">
        <v>12369</v>
      </c>
      <c r="D3216" t="s">
        <v>12370</v>
      </c>
    </row>
    <row r="3217" spans="1:4" ht="30">
      <c r="A3217" t="s">
        <v>12371</v>
      </c>
      <c r="B3217" s="1" t="s">
        <v>12372</v>
      </c>
      <c r="C3217" t="s">
        <v>12373</v>
      </c>
      <c r="D3217" t="s">
        <v>12374</v>
      </c>
    </row>
    <row r="3218" spans="1:4" ht="30">
      <c r="A3218" t="s">
        <v>12375</v>
      </c>
      <c r="B3218" s="1" t="s">
        <v>12376</v>
      </c>
      <c r="C3218" t="s">
        <v>12377</v>
      </c>
      <c r="D3218" t="s">
        <v>12378</v>
      </c>
    </row>
    <row r="3219" spans="1:4" ht="30">
      <c r="A3219" t="s">
        <v>12379</v>
      </c>
      <c r="B3219" s="1" t="s">
        <v>12380</v>
      </c>
      <c r="C3219" t="s">
        <v>12381</v>
      </c>
      <c r="D3219" t="s">
        <v>12382</v>
      </c>
    </row>
    <row r="3220" spans="1:4" ht="30">
      <c r="A3220" t="s">
        <v>12383</v>
      </c>
      <c r="B3220" s="1" t="s">
        <v>12384</v>
      </c>
      <c r="C3220" t="s">
        <v>12385</v>
      </c>
      <c r="D3220" t="s">
        <v>12386</v>
      </c>
    </row>
    <row r="3221" spans="1:4" ht="30">
      <c r="A3221" t="s">
        <v>12387</v>
      </c>
      <c r="B3221" s="1" t="s">
        <v>12388</v>
      </c>
      <c r="C3221" t="s">
        <v>12389</v>
      </c>
      <c r="D3221" t="s">
        <v>12390</v>
      </c>
    </row>
    <row r="3222" spans="1:4" ht="30">
      <c r="A3222" t="s">
        <v>12391</v>
      </c>
      <c r="B3222" s="1" t="s">
        <v>12392</v>
      </c>
      <c r="C3222" t="s">
        <v>12393</v>
      </c>
      <c r="D3222" t="s">
        <v>12394</v>
      </c>
    </row>
    <row r="3223" spans="1:4" ht="30">
      <c r="A3223" t="s">
        <v>12395</v>
      </c>
      <c r="B3223" s="1" t="s">
        <v>12396</v>
      </c>
      <c r="C3223" t="s">
        <v>12397</v>
      </c>
      <c r="D3223" t="s">
        <v>12398</v>
      </c>
    </row>
    <row r="3224" spans="1:4" ht="30">
      <c r="A3224" t="s">
        <v>12399</v>
      </c>
      <c r="B3224" s="1" t="s">
        <v>12400</v>
      </c>
      <c r="C3224" t="s">
        <v>12401</v>
      </c>
      <c r="D3224" t="s">
        <v>12402</v>
      </c>
    </row>
    <row r="3225" spans="1:4" ht="30">
      <c r="A3225" t="s">
        <v>12403</v>
      </c>
      <c r="B3225" s="1" t="s">
        <v>12404</v>
      </c>
      <c r="C3225" t="s">
        <v>12405</v>
      </c>
      <c r="D3225" t="s">
        <v>12406</v>
      </c>
    </row>
    <row r="3226" spans="1:4" ht="30">
      <c r="A3226" t="s">
        <v>12407</v>
      </c>
      <c r="B3226" s="1" t="s">
        <v>12408</v>
      </c>
      <c r="C3226" t="s">
        <v>12409</v>
      </c>
      <c r="D3226" t="s">
        <v>12410</v>
      </c>
    </row>
    <row r="3227" spans="1:4" ht="30">
      <c r="A3227" t="s">
        <v>12411</v>
      </c>
      <c r="B3227" s="1" t="s">
        <v>12412</v>
      </c>
      <c r="C3227" t="s">
        <v>12413</v>
      </c>
      <c r="D3227" t="s">
        <v>12414</v>
      </c>
    </row>
    <row r="3228" spans="1:4" ht="30">
      <c r="A3228" t="s">
        <v>12415</v>
      </c>
      <c r="B3228" s="1" t="s">
        <v>12416</v>
      </c>
      <c r="C3228" t="s">
        <v>12417</v>
      </c>
      <c r="D3228" t="s">
        <v>12418</v>
      </c>
    </row>
    <row r="3229" spans="1:4" ht="30">
      <c r="A3229" t="s">
        <v>12419</v>
      </c>
      <c r="B3229" s="1" t="s">
        <v>12420</v>
      </c>
      <c r="C3229" t="s">
        <v>12421</v>
      </c>
      <c r="D3229" t="s">
        <v>12422</v>
      </c>
    </row>
    <row r="3230" spans="1:4" ht="30">
      <c r="A3230" t="s">
        <v>12423</v>
      </c>
      <c r="B3230" s="1" t="s">
        <v>12424</v>
      </c>
      <c r="C3230" t="s">
        <v>12425</v>
      </c>
      <c r="D3230" t="s">
        <v>12426</v>
      </c>
    </row>
    <row r="3231" spans="1:4" ht="30">
      <c r="A3231" t="s">
        <v>12427</v>
      </c>
      <c r="B3231" s="1" t="s">
        <v>12428</v>
      </c>
      <c r="C3231" t="s">
        <v>12429</v>
      </c>
      <c r="D3231" t="s">
        <v>12430</v>
      </c>
    </row>
    <row r="3232" spans="1:4" ht="30">
      <c r="A3232" t="s">
        <v>12431</v>
      </c>
      <c r="B3232" s="1" t="s">
        <v>12432</v>
      </c>
      <c r="C3232" t="s">
        <v>12433</v>
      </c>
      <c r="D3232" t="s">
        <v>12434</v>
      </c>
    </row>
    <row r="3233" spans="1:4" ht="30">
      <c r="A3233" t="s">
        <v>12435</v>
      </c>
      <c r="B3233" s="1" t="s">
        <v>12436</v>
      </c>
      <c r="C3233" t="s">
        <v>12437</v>
      </c>
      <c r="D3233" t="s">
        <v>12438</v>
      </c>
    </row>
    <row r="3234" spans="1:4" ht="30">
      <c r="A3234" t="s">
        <v>12439</v>
      </c>
      <c r="B3234" s="1" t="s">
        <v>12440</v>
      </c>
      <c r="C3234" t="s">
        <v>12441</v>
      </c>
      <c r="D3234" t="s">
        <v>12442</v>
      </c>
    </row>
    <row r="3235" spans="1:4" ht="30">
      <c r="A3235" t="s">
        <v>12443</v>
      </c>
      <c r="B3235" s="1" t="s">
        <v>12444</v>
      </c>
      <c r="C3235">
        <v>688023449</v>
      </c>
      <c r="D3235" t="s">
        <v>12445</v>
      </c>
    </row>
    <row r="3236" spans="1:4" ht="30">
      <c r="A3236" t="s">
        <v>12446</v>
      </c>
      <c r="B3236" s="1" t="s">
        <v>12447</v>
      </c>
      <c r="C3236" t="s">
        <v>12448</v>
      </c>
      <c r="D3236" t="s">
        <v>12449</v>
      </c>
    </row>
    <row r="3237" spans="1:4" ht="30">
      <c r="A3237" t="s">
        <v>12450</v>
      </c>
      <c r="B3237" s="1" t="s">
        <v>12451</v>
      </c>
      <c r="C3237" t="s">
        <v>12452</v>
      </c>
      <c r="D3237" t="s">
        <v>12453</v>
      </c>
    </row>
    <row r="3238" spans="1:4" ht="30">
      <c r="A3238" t="s">
        <v>12454</v>
      </c>
      <c r="B3238" s="1" t="s">
        <v>12455</v>
      </c>
      <c r="C3238" t="s">
        <v>12456</v>
      </c>
      <c r="D3238" t="s">
        <v>12457</v>
      </c>
    </row>
    <row r="3239" spans="1:4" ht="30">
      <c r="A3239" t="s">
        <v>12458</v>
      </c>
      <c r="B3239" s="1" t="s">
        <v>12459</v>
      </c>
      <c r="C3239" t="s">
        <v>12460</v>
      </c>
      <c r="D3239" t="s">
        <v>12461</v>
      </c>
    </row>
    <row r="3240" spans="1:4" ht="30">
      <c r="A3240" t="s">
        <v>12462</v>
      </c>
      <c r="B3240" s="1" t="s">
        <v>12463</v>
      </c>
      <c r="C3240" t="s">
        <v>12464</v>
      </c>
      <c r="D3240" t="s">
        <v>12465</v>
      </c>
    </row>
    <row r="3241" spans="1:4" ht="30">
      <c r="A3241" t="s">
        <v>12466</v>
      </c>
      <c r="B3241" s="1" t="s">
        <v>12467</v>
      </c>
      <c r="C3241">
        <v>7052307786</v>
      </c>
      <c r="D3241" t="s">
        <v>12468</v>
      </c>
    </row>
    <row r="3242" spans="1:4" ht="30">
      <c r="A3242" t="s">
        <v>12469</v>
      </c>
      <c r="B3242" s="1" t="s">
        <v>12470</v>
      </c>
      <c r="C3242" t="s">
        <v>12471</v>
      </c>
      <c r="D3242" t="s">
        <v>12472</v>
      </c>
    </row>
    <row r="3243" spans="1:4" ht="30">
      <c r="A3243" t="s">
        <v>12473</v>
      </c>
      <c r="B3243" s="1" t="s">
        <v>12474</v>
      </c>
      <c r="C3243" t="s">
        <v>12475</v>
      </c>
      <c r="D3243" t="s">
        <v>12476</v>
      </c>
    </row>
    <row r="3244" spans="1:4" ht="30">
      <c r="A3244" t="s">
        <v>12477</v>
      </c>
      <c r="B3244" s="1" t="s">
        <v>12478</v>
      </c>
      <c r="C3244" t="s">
        <v>12479</v>
      </c>
      <c r="D3244" t="s">
        <v>12480</v>
      </c>
    </row>
    <row r="3245" spans="1:4" ht="30">
      <c r="A3245" t="s">
        <v>12481</v>
      </c>
      <c r="B3245" s="1" t="s">
        <v>12482</v>
      </c>
      <c r="C3245" t="s">
        <v>12483</v>
      </c>
      <c r="D3245" t="s">
        <v>12484</v>
      </c>
    </row>
    <row r="3246" spans="1:4" ht="30">
      <c r="A3246" t="s">
        <v>12485</v>
      </c>
      <c r="B3246" s="1" t="s">
        <v>12486</v>
      </c>
      <c r="C3246">
        <v>4593988858</v>
      </c>
      <c r="D3246" t="s">
        <v>12487</v>
      </c>
    </row>
    <row r="3247" spans="1:4" ht="30">
      <c r="A3247" t="s">
        <v>12488</v>
      </c>
      <c r="B3247" s="1" t="s">
        <v>12489</v>
      </c>
      <c r="C3247" t="s">
        <v>12490</v>
      </c>
      <c r="D3247" t="s">
        <v>12491</v>
      </c>
    </row>
    <row r="3248" spans="1:4" ht="30">
      <c r="A3248" t="s">
        <v>11580</v>
      </c>
      <c r="B3248" s="1" t="s">
        <v>12492</v>
      </c>
      <c r="C3248" t="s">
        <v>12493</v>
      </c>
      <c r="D3248" t="s">
        <v>12494</v>
      </c>
    </row>
    <row r="3249" spans="1:4" ht="30">
      <c r="A3249" t="s">
        <v>12495</v>
      </c>
      <c r="B3249" s="1" t="s">
        <v>12496</v>
      </c>
      <c r="C3249" t="s">
        <v>12497</v>
      </c>
      <c r="D3249" t="s">
        <v>12498</v>
      </c>
    </row>
    <row r="3250" spans="1:4" ht="30">
      <c r="A3250" t="s">
        <v>12499</v>
      </c>
      <c r="B3250" s="1" t="s">
        <v>12500</v>
      </c>
      <c r="C3250" t="s">
        <v>12501</v>
      </c>
      <c r="D3250" t="s">
        <v>12502</v>
      </c>
    </row>
    <row r="3251" spans="1:4" ht="30">
      <c r="A3251" t="s">
        <v>12503</v>
      </c>
      <c r="B3251" s="1" t="s">
        <v>12504</v>
      </c>
      <c r="C3251" t="s">
        <v>12505</v>
      </c>
      <c r="D3251" t="s">
        <v>12506</v>
      </c>
    </row>
    <row r="3252" spans="1:4" ht="30">
      <c r="A3252" t="s">
        <v>12507</v>
      </c>
      <c r="B3252" s="1" t="s">
        <v>12508</v>
      </c>
      <c r="C3252" t="s">
        <v>12509</v>
      </c>
      <c r="D3252" t="s">
        <v>12510</v>
      </c>
    </row>
    <row r="3253" spans="1:4" ht="30">
      <c r="A3253" t="s">
        <v>12511</v>
      </c>
      <c r="B3253" s="1" t="s">
        <v>12512</v>
      </c>
      <c r="C3253" t="s">
        <v>12513</v>
      </c>
      <c r="D3253" t="s">
        <v>12514</v>
      </c>
    </row>
    <row r="3254" spans="1:4" ht="30">
      <c r="A3254" t="s">
        <v>12515</v>
      </c>
      <c r="B3254" s="1" t="s">
        <v>12516</v>
      </c>
      <c r="C3254" t="s">
        <v>12517</v>
      </c>
      <c r="D3254" t="s">
        <v>12518</v>
      </c>
    </row>
    <row r="3255" spans="1:4" ht="30">
      <c r="A3255" t="s">
        <v>12519</v>
      </c>
      <c r="B3255" s="1" t="s">
        <v>12520</v>
      </c>
      <c r="C3255" t="s">
        <v>12521</v>
      </c>
      <c r="D3255" t="s">
        <v>12522</v>
      </c>
    </row>
    <row r="3256" spans="1:4" ht="30">
      <c r="A3256" t="s">
        <v>12523</v>
      </c>
      <c r="B3256" s="1" t="s">
        <v>12524</v>
      </c>
      <c r="C3256" t="s">
        <v>12525</v>
      </c>
      <c r="D3256" t="s">
        <v>12526</v>
      </c>
    </row>
    <row r="3257" spans="1:4" ht="30">
      <c r="A3257" t="s">
        <v>12527</v>
      </c>
      <c r="B3257" s="1" t="s">
        <v>12528</v>
      </c>
      <c r="C3257" t="s">
        <v>12529</v>
      </c>
      <c r="D3257" t="s">
        <v>12530</v>
      </c>
    </row>
    <row r="3258" spans="1:4" ht="30">
      <c r="A3258" t="s">
        <v>12531</v>
      </c>
      <c r="B3258" s="1" t="s">
        <v>12532</v>
      </c>
      <c r="C3258" t="s">
        <v>12533</v>
      </c>
      <c r="D3258" t="s">
        <v>12534</v>
      </c>
    </row>
    <row r="3259" spans="1:4" ht="30">
      <c r="A3259" t="s">
        <v>12535</v>
      </c>
      <c r="B3259" s="1" t="s">
        <v>12536</v>
      </c>
      <c r="C3259" t="s">
        <v>12537</v>
      </c>
      <c r="D3259" t="s">
        <v>12538</v>
      </c>
    </row>
    <row r="3260" spans="1:4" ht="30">
      <c r="A3260" t="s">
        <v>12539</v>
      </c>
      <c r="B3260" s="1" t="s">
        <v>12540</v>
      </c>
      <c r="C3260" t="s">
        <v>12541</v>
      </c>
      <c r="D3260" t="s">
        <v>12542</v>
      </c>
    </row>
    <row r="3261" spans="1:4" ht="30">
      <c r="A3261" t="s">
        <v>12543</v>
      </c>
      <c r="B3261" s="1" t="s">
        <v>12544</v>
      </c>
      <c r="C3261" t="s">
        <v>12545</v>
      </c>
      <c r="D3261" t="s">
        <v>12546</v>
      </c>
    </row>
    <row r="3262" spans="1:4" ht="30">
      <c r="A3262" t="s">
        <v>12547</v>
      </c>
      <c r="B3262" s="1" t="s">
        <v>12548</v>
      </c>
      <c r="C3262" t="s">
        <v>12549</v>
      </c>
      <c r="D3262" t="s">
        <v>12550</v>
      </c>
    </row>
    <row r="3263" spans="1:4" ht="30">
      <c r="A3263" t="s">
        <v>12551</v>
      </c>
      <c r="B3263" s="1" t="s">
        <v>12552</v>
      </c>
      <c r="C3263" t="s">
        <v>12553</v>
      </c>
      <c r="D3263" t="s">
        <v>12554</v>
      </c>
    </row>
    <row r="3264" spans="1:4" ht="30">
      <c r="A3264" t="s">
        <v>12555</v>
      </c>
      <c r="B3264" s="1" t="s">
        <v>12556</v>
      </c>
      <c r="C3264" t="s">
        <v>12557</v>
      </c>
      <c r="D3264" t="s">
        <v>12558</v>
      </c>
    </row>
    <row r="3265" spans="1:4" ht="30">
      <c r="A3265" t="s">
        <v>3643</v>
      </c>
      <c r="B3265" s="1" t="s">
        <v>12559</v>
      </c>
      <c r="C3265" t="s">
        <v>12560</v>
      </c>
      <c r="D3265" t="s">
        <v>12561</v>
      </c>
    </row>
    <row r="3266" spans="1:4" ht="30">
      <c r="A3266" t="s">
        <v>12562</v>
      </c>
      <c r="B3266" s="1" t="s">
        <v>12563</v>
      </c>
      <c r="C3266" t="s">
        <v>12564</v>
      </c>
      <c r="D3266" t="s">
        <v>12565</v>
      </c>
    </row>
    <row r="3267" spans="1:4" ht="30">
      <c r="A3267" t="s">
        <v>12566</v>
      </c>
      <c r="B3267" s="1" t="s">
        <v>12567</v>
      </c>
      <c r="C3267" t="s">
        <v>12568</v>
      </c>
      <c r="D3267" t="s">
        <v>12569</v>
      </c>
    </row>
    <row r="3268" spans="1:4" ht="30">
      <c r="A3268" t="s">
        <v>12570</v>
      </c>
      <c r="B3268" s="1" t="s">
        <v>12571</v>
      </c>
      <c r="C3268" t="s">
        <v>12572</v>
      </c>
      <c r="D3268" t="s">
        <v>12573</v>
      </c>
    </row>
    <row r="3269" spans="1:4" ht="30">
      <c r="A3269" t="s">
        <v>12574</v>
      </c>
      <c r="B3269" s="1" t="s">
        <v>12575</v>
      </c>
      <c r="C3269" t="s">
        <v>12576</v>
      </c>
      <c r="D3269" t="s">
        <v>12577</v>
      </c>
    </row>
    <row r="3270" spans="1:4" ht="30">
      <c r="A3270" t="s">
        <v>12578</v>
      </c>
      <c r="B3270" s="1" t="s">
        <v>12579</v>
      </c>
      <c r="C3270" t="s">
        <v>12580</v>
      </c>
      <c r="D3270" t="s">
        <v>12581</v>
      </c>
    </row>
    <row r="3271" spans="1:4" ht="30">
      <c r="A3271" t="s">
        <v>2835</v>
      </c>
      <c r="B3271" s="1" t="s">
        <v>12582</v>
      </c>
      <c r="C3271" t="s">
        <v>12583</v>
      </c>
      <c r="D3271" t="s">
        <v>12584</v>
      </c>
    </row>
    <row r="3272" spans="1:4" ht="30">
      <c r="A3272" t="s">
        <v>12585</v>
      </c>
      <c r="B3272" s="1" t="s">
        <v>12586</v>
      </c>
      <c r="C3272" t="s">
        <v>12587</v>
      </c>
      <c r="D3272" t="s">
        <v>12588</v>
      </c>
    </row>
    <row r="3273" spans="1:4" ht="30">
      <c r="A3273" t="s">
        <v>12589</v>
      </c>
      <c r="B3273" s="1" t="s">
        <v>12590</v>
      </c>
      <c r="C3273">
        <f>1-337-24-7084</f>
        <v>-7444</v>
      </c>
      <c r="D3273" t="s">
        <v>12591</v>
      </c>
    </row>
    <row r="3274" spans="1:4" ht="30">
      <c r="A3274" t="s">
        <v>12592</v>
      </c>
      <c r="B3274" s="1" t="s">
        <v>12593</v>
      </c>
      <c r="C3274" t="s">
        <v>12594</v>
      </c>
      <c r="D3274" t="s">
        <v>12595</v>
      </c>
    </row>
    <row r="3275" spans="1:4" ht="30">
      <c r="A3275" t="s">
        <v>3379</v>
      </c>
      <c r="B3275" s="1" t="s">
        <v>12596</v>
      </c>
      <c r="C3275" t="s">
        <v>12597</v>
      </c>
      <c r="D3275" t="s">
        <v>12598</v>
      </c>
    </row>
    <row r="3276" spans="1:4" ht="30">
      <c r="A3276" t="s">
        <v>12599</v>
      </c>
      <c r="B3276" s="1" t="s">
        <v>12600</v>
      </c>
      <c r="C3276" t="s">
        <v>12601</v>
      </c>
      <c r="D3276" t="s">
        <v>12602</v>
      </c>
    </row>
    <row r="3277" spans="1:4" ht="30">
      <c r="A3277" t="s">
        <v>12603</v>
      </c>
      <c r="B3277" s="1" t="s">
        <v>12604</v>
      </c>
      <c r="C3277">
        <v>4226754084</v>
      </c>
      <c r="D3277" t="s">
        <v>12605</v>
      </c>
    </row>
    <row r="3278" spans="1:4" ht="30">
      <c r="A3278" t="s">
        <v>12606</v>
      </c>
      <c r="B3278" s="1" t="s">
        <v>12607</v>
      </c>
      <c r="C3278" t="s">
        <v>12608</v>
      </c>
      <c r="D3278" t="s">
        <v>12609</v>
      </c>
    </row>
    <row r="3279" spans="1:4" ht="30">
      <c r="A3279" t="s">
        <v>12610</v>
      </c>
      <c r="B3279" s="1" t="s">
        <v>12611</v>
      </c>
      <c r="C3279" t="s">
        <v>12612</v>
      </c>
      <c r="D3279" t="s">
        <v>12613</v>
      </c>
    </row>
    <row r="3280" spans="1:4" ht="30">
      <c r="A3280" t="s">
        <v>12614</v>
      </c>
      <c r="B3280" s="1" t="s">
        <v>12615</v>
      </c>
      <c r="C3280" t="s">
        <v>12616</v>
      </c>
      <c r="D3280" t="s">
        <v>12617</v>
      </c>
    </row>
    <row r="3281" spans="1:4" ht="30">
      <c r="A3281" t="s">
        <v>12618</v>
      </c>
      <c r="B3281" s="1" t="s">
        <v>12619</v>
      </c>
      <c r="C3281" t="s">
        <v>12620</v>
      </c>
      <c r="D3281" t="s">
        <v>12621</v>
      </c>
    </row>
    <row r="3282" spans="1:4" ht="30">
      <c r="A3282" t="s">
        <v>12622</v>
      </c>
      <c r="B3282" s="1" t="s">
        <v>12623</v>
      </c>
      <c r="C3282" t="s">
        <v>12624</v>
      </c>
      <c r="D3282" t="s">
        <v>12625</v>
      </c>
    </row>
    <row r="3283" spans="1:4" ht="30">
      <c r="A3283" t="s">
        <v>12626</v>
      </c>
      <c r="B3283" s="1" t="s">
        <v>12627</v>
      </c>
      <c r="C3283" t="s">
        <v>12628</v>
      </c>
      <c r="D3283" t="s">
        <v>12629</v>
      </c>
    </row>
    <row r="3284" spans="1:4" ht="30">
      <c r="A3284" t="s">
        <v>12630</v>
      </c>
      <c r="B3284" s="1" t="s">
        <v>12631</v>
      </c>
      <c r="C3284" t="s">
        <v>12632</v>
      </c>
      <c r="D3284" t="s">
        <v>12633</v>
      </c>
    </row>
    <row r="3285" spans="1:4" ht="30">
      <c r="A3285" t="s">
        <v>12634</v>
      </c>
      <c r="B3285" s="1" t="s">
        <v>12635</v>
      </c>
      <c r="C3285" t="s">
        <v>12636</v>
      </c>
      <c r="D3285" t="s">
        <v>12637</v>
      </c>
    </row>
    <row r="3286" spans="1:4" ht="30">
      <c r="A3286" t="s">
        <v>12638</v>
      </c>
      <c r="B3286" s="1" t="s">
        <v>12639</v>
      </c>
      <c r="C3286" t="s">
        <v>12640</v>
      </c>
      <c r="D3286" t="s">
        <v>12641</v>
      </c>
    </row>
    <row r="3287" spans="1:4" ht="30">
      <c r="A3287" t="s">
        <v>12642</v>
      </c>
      <c r="B3287" s="1" t="s">
        <v>12643</v>
      </c>
      <c r="C3287" t="s">
        <v>12644</v>
      </c>
      <c r="D3287" t="s">
        <v>12645</v>
      </c>
    </row>
    <row r="3288" spans="1:4" ht="30">
      <c r="A3288" t="s">
        <v>12646</v>
      </c>
      <c r="B3288" s="1" t="s">
        <v>12647</v>
      </c>
      <c r="C3288" t="s">
        <v>12648</v>
      </c>
      <c r="D3288" t="s">
        <v>12649</v>
      </c>
    </row>
    <row r="3289" spans="1:4" ht="30">
      <c r="A3289" t="s">
        <v>12650</v>
      </c>
      <c r="B3289" s="1" t="s">
        <v>12651</v>
      </c>
      <c r="C3289">
        <v>8945211686</v>
      </c>
      <c r="D3289" t="s">
        <v>12652</v>
      </c>
    </row>
    <row r="3290" spans="1:4" ht="30">
      <c r="A3290" t="s">
        <v>12653</v>
      </c>
      <c r="B3290" s="1" t="s">
        <v>12654</v>
      </c>
      <c r="C3290" t="s">
        <v>12655</v>
      </c>
      <c r="D3290" t="s">
        <v>12656</v>
      </c>
    </row>
    <row r="3291" spans="1:4" ht="30">
      <c r="A3291" t="s">
        <v>12657</v>
      </c>
      <c r="B3291" s="1" t="s">
        <v>12658</v>
      </c>
      <c r="C3291" t="s">
        <v>12659</v>
      </c>
      <c r="D3291" t="s">
        <v>12660</v>
      </c>
    </row>
    <row r="3292" spans="1:4" ht="30">
      <c r="A3292" t="s">
        <v>5075</v>
      </c>
      <c r="B3292" s="1" t="s">
        <v>12661</v>
      </c>
      <c r="C3292" t="s">
        <v>12662</v>
      </c>
      <c r="D3292" t="s">
        <v>12663</v>
      </c>
    </row>
    <row r="3293" spans="1:4" ht="30">
      <c r="A3293" t="s">
        <v>12664</v>
      </c>
      <c r="B3293" s="1" t="s">
        <v>12665</v>
      </c>
      <c r="C3293" t="s">
        <v>12666</v>
      </c>
      <c r="D3293" t="s">
        <v>12667</v>
      </c>
    </row>
    <row r="3294" spans="1:4" ht="30">
      <c r="A3294" t="s">
        <v>12668</v>
      </c>
      <c r="B3294" s="1" t="s">
        <v>12669</v>
      </c>
      <c r="C3294" t="s">
        <v>12670</v>
      </c>
      <c r="D3294" t="s">
        <v>12671</v>
      </c>
    </row>
    <row r="3295" spans="1:4" ht="30">
      <c r="A3295" t="s">
        <v>12672</v>
      </c>
      <c r="B3295" s="1" t="s">
        <v>12673</v>
      </c>
      <c r="C3295" t="s">
        <v>12674</v>
      </c>
      <c r="D3295" t="s">
        <v>12675</v>
      </c>
    </row>
    <row r="3296" spans="1:4" ht="30">
      <c r="A3296" t="s">
        <v>12676</v>
      </c>
      <c r="B3296" s="1" t="s">
        <v>12677</v>
      </c>
      <c r="C3296" t="s">
        <v>12678</v>
      </c>
      <c r="D3296" t="s">
        <v>12679</v>
      </c>
    </row>
    <row r="3297" spans="1:4" ht="30">
      <c r="A3297" t="s">
        <v>12680</v>
      </c>
      <c r="B3297" s="1" t="s">
        <v>12681</v>
      </c>
      <c r="C3297" t="s">
        <v>12682</v>
      </c>
      <c r="D3297" t="s">
        <v>12683</v>
      </c>
    </row>
    <row r="3298" spans="1:4" ht="30">
      <c r="A3298" t="s">
        <v>12684</v>
      </c>
      <c r="B3298" s="1" t="s">
        <v>12685</v>
      </c>
      <c r="C3298">
        <v>1567316122</v>
      </c>
      <c r="D3298" t="s">
        <v>12686</v>
      </c>
    </row>
    <row r="3299" spans="1:4" ht="30">
      <c r="A3299" t="s">
        <v>12687</v>
      </c>
      <c r="B3299" s="1" t="s">
        <v>12688</v>
      </c>
      <c r="C3299">
        <f>1-645-618-9801</f>
        <v>-11063</v>
      </c>
      <c r="D3299" t="s">
        <v>12689</v>
      </c>
    </row>
    <row r="3300" spans="1:4" ht="30">
      <c r="A3300" t="s">
        <v>12690</v>
      </c>
      <c r="B3300" s="1" t="s">
        <v>12691</v>
      </c>
      <c r="C3300" t="s">
        <v>12692</v>
      </c>
      <c r="D3300" t="s">
        <v>12693</v>
      </c>
    </row>
    <row r="3301" spans="1:4" ht="30">
      <c r="A3301" t="s">
        <v>12694</v>
      </c>
      <c r="B3301" s="1" t="s">
        <v>12695</v>
      </c>
      <c r="C3301" t="s">
        <v>12696</v>
      </c>
      <c r="D3301" t="s">
        <v>12697</v>
      </c>
    </row>
    <row r="3302" spans="1:4" ht="30">
      <c r="A3302" t="s">
        <v>12698</v>
      </c>
      <c r="B3302" s="1" t="s">
        <v>12699</v>
      </c>
      <c r="C3302" t="s">
        <v>12700</v>
      </c>
      <c r="D3302" t="s">
        <v>12701</v>
      </c>
    </row>
    <row r="3303" spans="1:4" ht="30">
      <c r="A3303" t="s">
        <v>12702</v>
      </c>
      <c r="B3303" s="1" t="s">
        <v>12703</v>
      </c>
      <c r="C3303" t="s">
        <v>12704</v>
      </c>
      <c r="D3303" t="s">
        <v>12705</v>
      </c>
    </row>
    <row r="3304" spans="1:4" ht="30">
      <c r="A3304" t="s">
        <v>12706</v>
      </c>
      <c r="B3304" s="1" t="s">
        <v>12707</v>
      </c>
      <c r="C3304" t="s">
        <v>12708</v>
      </c>
      <c r="D3304" t="s">
        <v>12709</v>
      </c>
    </row>
    <row r="3305" spans="1:4" ht="30">
      <c r="A3305" t="s">
        <v>12710</v>
      </c>
      <c r="B3305" s="1" t="s">
        <v>12711</v>
      </c>
      <c r="C3305">
        <v>5739551068</v>
      </c>
      <c r="D3305" t="s">
        <v>12712</v>
      </c>
    </row>
    <row r="3306" spans="1:4" ht="30">
      <c r="A3306" t="s">
        <v>12713</v>
      </c>
      <c r="B3306" s="1" t="s">
        <v>12714</v>
      </c>
      <c r="C3306" t="s">
        <v>12715</v>
      </c>
      <c r="D3306" t="s">
        <v>12716</v>
      </c>
    </row>
    <row r="3307" spans="1:4" ht="30">
      <c r="A3307" t="s">
        <v>12717</v>
      </c>
      <c r="B3307" s="1" t="s">
        <v>12718</v>
      </c>
      <c r="C3307" t="s">
        <v>12719</v>
      </c>
      <c r="D3307" t="s">
        <v>12720</v>
      </c>
    </row>
    <row r="3308" spans="1:4" ht="30">
      <c r="A3308" t="s">
        <v>12721</v>
      </c>
      <c r="B3308" s="1" t="s">
        <v>12722</v>
      </c>
      <c r="C3308">
        <v>6710108675</v>
      </c>
      <c r="D3308" t="s">
        <v>12723</v>
      </c>
    </row>
    <row r="3309" spans="1:4" ht="30">
      <c r="A3309" t="s">
        <v>6356</v>
      </c>
      <c r="B3309" s="1" t="s">
        <v>12724</v>
      </c>
      <c r="C3309" t="s">
        <v>12725</v>
      </c>
      <c r="D3309" t="s">
        <v>12726</v>
      </c>
    </row>
    <row r="3310" spans="1:4" ht="30">
      <c r="A3310" t="s">
        <v>12727</v>
      </c>
      <c r="B3310" s="1" t="s">
        <v>12728</v>
      </c>
      <c r="C3310">
        <v>9276312188</v>
      </c>
      <c r="D3310" t="s">
        <v>12729</v>
      </c>
    </row>
    <row r="3311" spans="1:4" ht="30">
      <c r="A3311" t="s">
        <v>12730</v>
      </c>
      <c r="B3311" s="1" t="s">
        <v>12731</v>
      </c>
      <c r="C3311" t="s">
        <v>12732</v>
      </c>
      <c r="D3311" t="s">
        <v>12733</v>
      </c>
    </row>
    <row r="3312" spans="1:4" ht="30">
      <c r="A3312" t="s">
        <v>12734</v>
      </c>
      <c r="B3312" s="1" t="s">
        <v>12735</v>
      </c>
      <c r="C3312" t="s">
        <v>12736</v>
      </c>
      <c r="D3312" t="s">
        <v>12737</v>
      </c>
    </row>
    <row r="3313" spans="1:4" ht="30">
      <c r="A3313" t="s">
        <v>12738</v>
      </c>
      <c r="B3313" s="1" t="s">
        <v>12739</v>
      </c>
      <c r="C3313">
        <v>6776483170</v>
      </c>
      <c r="D3313" t="s">
        <v>12740</v>
      </c>
    </row>
    <row r="3314" spans="1:4" ht="30">
      <c r="A3314" t="s">
        <v>12741</v>
      </c>
      <c r="B3314" s="1" t="s">
        <v>12742</v>
      </c>
      <c r="C3314" t="s">
        <v>12743</v>
      </c>
      <c r="D3314" t="s">
        <v>12744</v>
      </c>
    </row>
    <row r="3315" spans="1:4" ht="30">
      <c r="A3315" t="s">
        <v>12745</v>
      </c>
      <c r="B3315" s="1" t="s">
        <v>12746</v>
      </c>
      <c r="C3315" t="s">
        <v>12747</v>
      </c>
      <c r="D3315" t="s">
        <v>12748</v>
      </c>
    </row>
    <row r="3316" spans="1:4" ht="30">
      <c r="A3316" t="s">
        <v>12749</v>
      </c>
      <c r="B3316" s="1" t="s">
        <v>12750</v>
      </c>
      <c r="C3316">
        <v>5271902962</v>
      </c>
      <c r="D3316" t="s">
        <v>12751</v>
      </c>
    </row>
    <row r="3317" spans="1:4" ht="30">
      <c r="A3317" t="s">
        <v>12752</v>
      </c>
      <c r="B3317" s="1" t="s">
        <v>12753</v>
      </c>
      <c r="C3317" t="s">
        <v>12754</v>
      </c>
      <c r="D3317" t="s">
        <v>12755</v>
      </c>
    </row>
    <row r="3318" spans="1:4" ht="30">
      <c r="A3318" t="s">
        <v>12756</v>
      </c>
      <c r="B3318" s="1" t="s">
        <v>12757</v>
      </c>
      <c r="C3318" t="s">
        <v>12758</v>
      </c>
      <c r="D3318" t="s">
        <v>12759</v>
      </c>
    </row>
    <row r="3319" spans="1:4" ht="30">
      <c r="A3319" t="s">
        <v>12760</v>
      </c>
      <c r="B3319" s="1" t="s">
        <v>12761</v>
      </c>
      <c r="C3319" t="s">
        <v>12762</v>
      </c>
      <c r="D3319" t="s">
        <v>12763</v>
      </c>
    </row>
    <row r="3320" spans="1:4" ht="30">
      <c r="A3320" t="s">
        <v>12764</v>
      </c>
      <c r="B3320" s="1" t="s">
        <v>12765</v>
      </c>
      <c r="C3320" t="s">
        <v>12766</v>
      </c>
      <c r="D3320" t="s">
        <v>12767</v>
      </c>
    </row>
    <row r="3321" spans="1:4" ht="30">
      <c r="A3321" t="s">
        <v>12768</v>
      </c>
      <c r="B3321" s="1" t="s">
        <v>12769</v>
      </c>
      <c r="C3321" t="s">
        <v>12770</v>
      </c>
      <c r="D3321" t="s">
        <v>12771</v>
      </c>
    </row>
    <row r="3322" spans="1:4" ht="30">
      <c r="A3322" t="s">
        <v>12772</v>
      </c>
      <c r="B3322" s="1" t="s">
        <v>12773</v>
      </c>
      <c r="C3322" t="s">
        <v>12774</v>
      </c>
      <c r="D3322" t="s">
        <v>12775</v>
      </c>
    </row>
    <row r="3323" spans="1:4" ht="30">
      <c r="A3323" t="s">
        <v>12776</v>
      </c>
      <c r="B3323" s="1" t="s">
        <v>12777</v>
      </c>
      <c r="C3323" t="s">
        <v>12778</v>
      </c>
      <c r="D3323" t="s">
        <v>12779</v>
      </c>
    </row>
    <row r="3324" spans="1:4" ht="30">
      <c r="A3324" t="s">
        <v>12780</v>
      </c>
      <c r="B3324" s="1" t="s">
        <v>12781</v>
      </c>
      <c r="C3324" t="s">
        <v>12782</v>
      </c>
      <c r="D3324" t="s">
        <v>12783</v>
      </c>
    </row>
    <row r="3325" spans="1:4" ht="30">
      <c r="A3325" t="s">
        <v>12784</v>
      </c>
      <c r="B3325" s="1" t="s">
        <v>12785</v>
      </c>
      <c r="C3325" t="s">
        <v>12786</v>
      </c>
      <c r="D3325" t="s">
        <v>12787</v>
      </c>
    </row>
    <row r="3326" spans="1:4" ht="30">
      <c r="A3326" t="s">
        <v>12788</v>
      </c>
      <c r="B3326" s="1" t="s">
        <v>12789</v>
      </c>
      <c r="C3326" t="s">
        <v>12790</v>
      </c>
      <c r="D3326" t="s">
        <v>12791</v>
      </c>
    </row>
    <row r="3327" spans="1:4" ht="30">
      <c r="A3327" t="s">
        <v>12792</v>
      </c>
      <c r="B3327" s="1" t="s">
        <v>12793</v>
      </c>
      <c r="C3327">
        <f>1-392-847-2176</f>
        <v>-3414</v>
      </c>
      <c r="D3327" t="s">
        <v>12794</v>
      </c>
    </row>
    <row r="3328" spans="1:4" ht="30">
      <c r="A3328" t="s">
        <v>12795</v>
      </c>
      <c r="B3328" s="1" t="s">
        <v>12796</v>
      </c>
      <c r="C3328" t="s">
        <v>12797</v>
      </c>
      <c r="D3328" t="s">
        <v>12798</v>
      </c>
    </row>
    <row r="3329" spans="1:4" ht="30">
      <c r="A3329" t="s">
        <v>12799</v>
      </c>
      <c r="B3329" s="1" t="s">
        <v>12800</v>
      </c>
      <c r="C3329" t="s">
        <v>12801</v>
      </c>
      <c r="D3329" t="s">
        <v>12802</v>
      </c>
    </row>
    <row r="3330" spans="1:4" ht="30">
      <c r="A3330" t="s">
        <v>12803</v>
      </c>
      <c r="B3330" s="1" t="s">
        <v>12804</v>
      </c>
      <c r="C3330" t="s">
        <v>12805</v>
      </c>
      <c r="D3330" t="s">
        <v>12806</v>
      </c>
    </row>
    <row r="3331" spans="1:4" ht="30">
      <c r="A3331" t="s">
        <v>12807</v>
      </c>
      <c r="B3331" s="1" t="s">
        <v>12808</v>
      </c>
      <c r="C3331" t="s">
        <v>12809</v>
      </c>
      <c r="D3331" t="s">
        <v>12810</v>
      </c>
    </row>
    <row r="3332" spans="1:4" ht="30">
      <c r="A3332" t="s">
        <v>12811</v>
      </c>
      <c r="B3332" s="1" t="s">
        <v>12812</v>
      </c>
      <c r="C3332" t="s">
        <v>12813</v>
      </c>
      <c r="D3332" t="s">
        <v>12814</v>
      </c>
    </row>
    <row r="3333" spans="1:4" ht="30">
      <c r="A3333" t="s">
        <v>12815</v>
      </c>
      <c r="B3333" s="1" t="s">
        <v>12816</v>
      </c>
      <c r="C3333" t="s">
        <v>12817</v>
      </c>
      <c r="D3333" t="s">
        <v>12818</v>
      </c>
    </row>
    <row r="3334" spans="1:4" ht="30">
      <c r="A3334" t="s">
        <v>12819</v>
      </c>
      <c r="B3334" s="1" t="s">
        <v>12820</v>
      </c>
      <c r="C3334" t="s">
        <v>12821</v>
      </c>
      <c r="D3334" t="s">
        <v>12822</v>
      </c>
    </row>
    <row r="3335" spans="1:4" ht="30">
      <c r="A3335" t="s">
        <v>3085</v>
      </c>
      <c r="B3335" s="1" t="s">
        <v>12823</v>
      </c>
      <c r="C3335" t="s">
        <v>12824</v>
      </c>
      <c r="D3335" t="s">
        <v>12825</v>
      </c>
    </row>
    <row r="3336" spans="1:4" ht="30">
      <c r="A3336" t="s">
        <v>12826</v>
      </c>
      <c r="B3336" s="1" t="s">
        <v>12827</v>
      </c>
      <c r="C3336" t="s">
        <v>12828</v>
      </c>
      <c r="D3336" t="s">
        <v>12829</v>
      </c>
    </row>
    <row r="3337" spans="1:4" ht="30">
      <c r="A3337" t="s">
        <v>12830</v>
      </c>
      <c r="B3337" s="1" t="s">
        <v>12831</v>
      </c>
      <c r="C3337" t="s">
        <v>12832</v>
      </c>
      <c r="D3337" t="s">
        <v>12833</v>
      </c>
    </row>
    <row r="3338" spans="1:4" ht="30">
      <c r="A3338" t="s">
        <v>12834</v>
      </c>
      <c r="B3338" s="1" t="s">
        <v>12835</v>
      </c>
      <c r="C3338" t="s">
        <v>12836</v>
      </c>
      <c r="D3338" t="s">
        <v>12837</v>
      </c>
    </row>
    <row r="3339" spans="1:4" ht="30">
      <c r="A3339" t="s">
        <v>12838</v>
      </c>
      <c r="B3339" s="1" t="s">
        <v>12839</v>
      </c>
      <c r="C3339">
        <v>8333250183</v>
      </c>
      <c r="D3339" t="s">
        <v>12840</v>
      </c>
    </row>
    <row r="3340" spans="1:4" ht="30">
      <c r="A3340" t="s">
        <v>12841</v>
      </c>
      <c r="B3340" s="1" t="s">
        <v>12842</v>
      </c>
      <c r="C3340" t="s">
        <v>12843</v>
      </c>
      <c r="D3340" t="s">
        <v>12844</v>
      </c>
    </row>
    <row r="3341" spans="1:4" ht="30">
      <c r="A3341" t="s">
        <v>12845</v>
      </c>
      <c r="B3341" s="1" t="s">
        <v>12846</v>
      </c>
      <c r="C3341" t="s">
        <v>12847</v>
      </c>
      <c r="D3341" t="s">
        <v>12848</v>
      </c>
    </row>
    <row r="3342" spans="1:4" ht="30">
      <c r="A3342" t="s">
        <v>12849</v>
      </c>
      <c r="B3342" s="1" t="s">
        <v>12850</v>
      </c>
      <c r="C3342" t="s">
        <v>12851</v>
      </c>
      <c r="D3342" t="s">
        <v>12852</v>
      </c>
    </row>
    <row r="3343" spans="1:4" ht="30">
      <c r="A3343" t="s">
        <v>12853</v>
      </c>
      <c r="B3343" s="1" t="s">
        <v>12854</v>
      </c>
      <c r="C3343" t="s">
        <v>12855</v>
      </c>
      <c r="D3343" t="s">
        <v>12856</v>
      </c>
    </row>
    <row r="3344" spans="1:4" ht="30">
      <c r="A3344" t="s">
        <v>12857</v>
      </c>
      <c r="B3344" s="1" t="s">
        <v>12858</v>
      </c>
      <c r="C3344" t="s">
        <v>12859</v>
      </c>
      <c r="D3344" t="s">
        <v>12860</v>
      </c>
    </row>
    <row r="3345" spans="1:4" ht="30">
      <c r="A3345" t="s">
        <v>12861</v>
      </c>
      <c r="B3345" s="1" t="s">
        <v>12862</v>
      </c>
      <c r="C3345" t="s">
        <v>12863</v>
      </c>
      <c r="D3345" t="s">
        <v>12864</v>
      </c>
    </row>
    <row r="3346" spans="1:4" ht="30">
      <c r="A3346" t="s">
        <v>12865</v>
      </c>
      <c r="B3346" s="1" t="s">
        <v>12866</v>
      </c>
      <c r="C3346" t="s">
        <v>12867</v>
      </c>
      <c r="D3346" t="s">
        <v>12868</v>
      </c>
    </row>
    <row r="3347" spans="1:4" ht="30">
      <c r="A3347" t="s">
        <v>679</v>
      </c>
      <c r="B3347" s="1" t="s">
        <v>12869</v>
      </c>
      <c r="C3347" t="s">
        <v>12870</v>
      </c>
      <c r="D3347" t="s">
        <v>12871</v>
      </c>
    </row>
    <row r="3348" spans="1:4" ht="30">
      <c r="A3348" t="s">
        <v>12872</v>
      </c>
      <c r="B3348" s="1" t="s">
        <v>12873</v>
      </c>
      <c r="C3348" t="s">
        <v>12874</v>
      </c>
      <c r="D3348" t="s">
        <v>12875</v>
      </c>
    </row>
    <row r="3349" spans="1:4" ht="30">
      <c r="A3349" t="s">
        <v>12876</v>
      </c>
      <c r="B3349" s="1" t="s">
        <v>12877</v>
      </c>
      <c r="C3349" t="s">
        <v>12878</v>
      </c>
      <c r="D3349" t="s">
        <v>12879</v>
      </c>
    </row>
    <row r="3350" spans="1:4" ht="30">
      <c r="A3350" t="s">
        <v>12880</v>
      </c>
      <c r="B3350" s="1" t="s">
        <v>12881</v>
      </c>
      <c r="C3350" t="s">
        <v>12882</v>
      </c>
      <c r="D3350" t="s">
        <v>12883</v>
      </c>
    </row>
    <row r="3351" spans="1:4" ht="30">
      <c r="A3351" t="s">
        <v>12884</v>
      </c>
      <c r="B3351" s="1" t="s">
        <v>12885</v>
      </c>
      <c r="C3351" t="s">
        <v>12886</v>
      </c>
      <c r="D3351" t="s">
        <v>12887</v>
      </c>
    </row>
    <row r="3352" spans="1:4" ht="30">
      <c r="A3352" t="s">
        <v>12888</v>
      </c>
      <c r="B3352" s="1" t="s">
        <v>12889</v>
      </c>
      <c r="C3352">
        <v>7312667006</v>
      </c>
      <c r="D3352" t="s">
        <v>12890</v>
      </c>
    </row>
    <row r="3353" spans="1:4" ht="30">
      <c r="A3353" t="s">
        <v>12891</v>
      </c>
      <c r="B3353" s="1" t="s">
        <v>12892</v>
      </c>
      <c r="C3353" t="s">
        <v>12893</v>
      </c>
      <c r="D3353" t="s">
        <v>12894</v>
      </c>
    </row>
    <row r="3354" spans="1:4" ht="30">
      <c r="A3354" t="s">
        <v>12895</v>
      </c>
      <c r="B3354" s="1" t="s">
        <v>12896</v>
      </c>
      <c r="C3354" t="s">
        <v>12897</v>
      </c>
      <c r="D3354" t="s">
        <v>12898</v>
      </c>
    </row>
    <row r="3355" spans="1:4" ht="30">
      <c r="A3355" t="s">
        <v>12899</v>
      </c>
      <c r="B3355" s="1" t="s">
        <v>12900</v>
      </c>
      <c r="C3355" t="s">
        <v>12901</v>
      </c>
      <c r="D3355" t="s">
        <v>12902</v>
      </c>
    </row>
    <row r="3356" spans="1:4" ht="30">
      <c r="A3356" t="s">
        <v>12903</v>
      </c>
      <c r="B3356" s="1" t="s">
        <v>12904</v>
      </c>
      <c r="C3356" t="s">
        <v>12905</v>
      </c>
      <c r="D3356" t="s">
        <v>12906</v>
      </c>
    </row>
    <row r="3357" spans="1:4" ht="30">
      <c r="A3357" t="s">
        <v>12907</v>
      </c>
      <c r="B3357" s="1" t="s">
        <v>12908</v>
      </c>
      <c r="C3357" t="s">
        <v>12909</v>
      </c>
      <c r="D3357" t="s">
        <v>12910</v>
      </c>
    </row>
    <row r="3358" spans="1:4" ht="30">
      <c r="A3358" t="s">
        <v>12911</v>
      </c>
      <c r="B3358" s="1" t="s">
        <v>12912</v>
      </c>
      <c r="C3358" t="s">
        <v>12913</v>
      </c>
      <c r="D3358" t="s">
        <v>12914</v>
      </c>
    </row>
    <row r="3359" spans="1:4" ht="30">
      <c r="A3359" t="s">
        <v>12915</v>
      </c>
      <c r="B3359" s="1" t="s">
        <v>12916</v>
      </c>
      <c r="C3359" t="s">
        <v>12917</v>
      </c>
      <c r="D3359" t="s">
        <v>12918</v>
      </c>
    </row>
    <row r="3360" spans="1:4" ht="30">
      <c r="A3360" t="s">
        <v>12919</v>
      </c>
      <c r="B3360" s="1" t="s">
        <v>12920</v>
      </c>
      <c r="C3360" t="s">
        <v>12921</v>
      </c>
      <c r="D3360" t="s">
        <v>12922</v>
      </c>
    </row>
    <row r="3361" spans="1:4" ht="30">
      <c r="A3361" t="s">
        <v>12923</v>
      </c>
      <c r="B3361" s="1" t="s">
        <v>12924</v>
      </c>
      <c r="C3361" t="s">
        <v>12925</v>
      </c>
      <c r="D3361" t="s">
        <v>12926</v>
      </c>
    </row>
    <row r="3362" spans="1:4" ht="30">
      <c r="A3362" t="s">
        <v>12927</v>
      </c>
      <c r="B3362" s="1" t="s">
        <v>12928</v>
      </c>
      <c r="C3362" t="s">
        <v>12929</v>
      </c>
      <c r="D3362" t="s">
        <v>12930</v>
      </c>
    </row>
    <row r="3363" spans="1:4" ht="30">
      <c r="A3363" t="s">
        <v>12931</v>
      </c>
      <c r="B3363" s="1" t="s">
        <v>12932</v>
      </c>
      <c r="C3363" t="s">
        <v>12933</v>
      </c>
      <c r="D3363" t="s">
        <v>12934</v>
      </c>
    </row>
    <row r="3364" spans="1:4" ht="30">
      <c r="A3364" t="s">
        <v>12935</v>
      </c>
      <c r="B3364" s="1" t="s">
        <v>12936</v>
      </c>
      <c r="C3364" t="s">
        <v>12937</v>
      </c>
      <c r="D3364" t="s">
        <v>12938</v>
      </c>
    </row>
    <row r="3365" spans="1:4" ht="30">
      <c r="A3365" t="s">
        <v>12939</v>
      </c>
      <c r="B3365" s="1" t="s">
        <v>12940</v>
      </c>
      <c r="C3365" t="s">
        <v>12941</v>
      </c>
      <c r="D3365" t="s">
        <v>12942</v>
      </c>
    </row>
    <row r="3366" spans="1:4" ht="30">
      <c r="A3366" t="s">
        <v>12943</v>
      </c>
      <c r="B3366" s="1" t="s">
        <v>12944</v>
      </c>
      <c r="C3366" t="s">
        <v>12945</v>
      </c>
      <c r="D3366" t="s">
        <v>12946</v>
      </c>
    </row>
    <row r="3367" spans="1:4" ht="30">
      <c r="A3367" t="s">
        <v>12947</v>
      </c>
      <c r="B3367" s="1" t="s">
        <v>12948</v>
      </c>
      <c r="C3367" t="s">
        <v>12949</v>
      </c>
      <c r="D3367" t="s">
        <v>12950</v>
      </c>
    </row>
    <row r="3368" spans="1:4" ht="30">
      <c r="A3368" t="s">
        <v>12951</v>
      </c>
      <c r="B3368" s="1" t="s">
        <v>12952</v>
      </c>
      <c r="C3368" t="s">
        <v>12953</v>
      </c>
      <c r="D3368" t="s">
        <v>12954</v>
      </c>
    </row>
    <row r="3369" spans="1:4" ht="30">
      <c r="A3369" t="s">
        <v>12955</v>
      </c>
      <c r="B3369" s="1" t="s">
        <v>12956</v>
      </c>
      <c r="C3369">
        <f>1-702-905-4572</f>
        <v>-6178</v>
      </c>
      <c r="D3369" t="s">
        <v>12957</v>
      </c>
    </row>
    <row r="3370" spans="1:4" ht="30">
      <c r="A3370" t="s">
        <v>12958</v>
      </c>
      <c r="B3370" s="1" t="s">
        <v>12959</v>
      </c>
      <c r="C3370" t="s">
        <v>12960</v>
      </c>
      <c r="D3370" t="s">
        <v>12961</v>
      </c>
    </row>
    <row r="3371" spans="1:4" ht="30">
      <c r="A3371" t="s">
        <v>12962</v>
      </c>
      <c r="B3371" s="1" t="s">
        <v>12963</v>
      </c>
      <c r="C3371" t="s">
        <v>12964</v>
      </c>
      <c r="D3371" t="s">
        <v>12965</v>
      </c>
    </row>
    <row r="3372" spans="1:4" ht="30">
      <c r="A3372" t="s">
        <v>12966</v>
      </c>
      <c r="B3372" s="1" t="s">
        <v>12967</v>
      </c>
      <c r="C3372" t="s">
        <v>12968</v>
      </c>
      <c r="D3372" t="s">
        <v>12969</v>
      </c>
    </row>
    <row r="3373" spans="1:4" ht="30">
      <c r="A3373" t="s">
        <v>3481</v>
      </c>
      <c r="B3373" s="1" t="s">
        <v>12970</v>
      </c>
      <c r="C3373">
        <v>1664404867</v>
      </c>
      <c r="D3373" t="s">
        <v>12971</v>
      </c>
    </row>
    <row r="3374" spans="1:4" ht="30">
      <c r="A3374" t="s">
        <v>12972</v>
      </c>
      <c r="B3374" s="1" t="s">
        <v>12973</v>
      </c>
      <c r="C3374">
        <v>7829589908</v>
      </c>
      <c r="D3374" t="s">
        <v>12974</v>
      </c>
    </row>
    <row r="3375" spans="1:4" ht="30">
      <c r="A3375" t="s">
        <v>6425</v>
      </c>
      <c r="B3375" s="1" t="s">
        <v>12975</v>
      </c>
      <c r="C3375" t="s">
        <v>12976</v>
      </c>
      <c r="D3375" t="s">
        <v>12977</v>
      </c>
    </row>
    <row r="3376" spans="1:4" ht="30">
      <c r="A3376" t="s">
        <v>12978</v>
      </c>
      <c r="B3376" s="1" t="s">
        <v>12979</v>
      </c>
      <c r="C3376" t="s">
        <v>12980</v>
      </c>
      <c r="D3376" t="s">
        <v>12981</v>
      </c>
    </row>
    <row r="3377" spans="1:4" ht="30">
      <c r="A3377" t="s">
        <v>12982</v>
      </c>
      <c r="B3377" s="1" t="s">
        <v>12983</v>
      </c>
      <c r="C3377" t="s">
        <v>12984</v>
      </c>
      <c r="D3377" t="s">
        <v>12985</v>
      </c>
    </row>
    <row r="3378" spans="1:4" ht="30">
      <c r="A3378" t="s">
        <v>12986</v>
      </c>
      <c r="B3378" s="1" t="s">
        <v>12987</v>
      </c>
      <c r="C3378" t="s">
        <v>12988</v>
      </c>
      <c r="D3378" t="s">
        <v>12989</v>
      </c>
    </row>
    <row r="3379" spans="1:4" ht="30">
      <c r="A3379" t="s">
        <v>12990</v>
      </c>
      <c r="B3379" s="1" t="s">
        <v>12991</v>
      </c>
      <c r="C3379" t="s">
        <v>12992</v>
      </c>
      <c r="D3379" t="s">
        <v>12993</v>
      </c>
    </row>
    <row r="3380" spans="1:4" ht="30">
      <c r="A3380" t="s">
        <v>12994</v>
      </c>
      <c r="B3380" s="1" t="s">
        <v>12995</v>
      </c>
      <c r="C3380" t="s">
        <v>12996</v>
      </c>
      <c r="D3380" t="s">
        <v>12997</v>
      </c>
    </row>
    <row r="3381" spans="1:4" ht="30">
      <c r="A3381" t="s">
        <v>12998</v>
      </c>
      <c r="B3381" s="1" t="s">
        <v>12999</v>
      </c>
      <c r="C3381" t="s">
        <v>13000</v>
      </c>
      <c r="D3381" t="s">
        <v>13001</v>
      </c>
    </row>
    <row r="3382" spans="1:4" ht="30">
      <c r="A3382" t="s">
        <v>13002</v>
      </c>
      <c r="B3382" s="1" t="s">
        <v>13003</v>
      </c>
      <c r="C3382" t="s">
        <v>13004</v>
      </c>
      <c r="D3382" t="s">
        <v>13005</v>
      </c>
    </row>
    <row r="3383" spans="1:4" ht="30">
      <c r="A3383" t="s">
        <v>13006</v>
      </c>
      <c r="B3383" s="1" t="s">
        <v>13007</v>
      </c>
      <c r="C3383" t="s">
        <v>13008</v>
      </c>
      <c r="D3383" t="s">
        <v>13009</v>
      </c>
    </row>
    <row r="3384" spans="1:4" ht="30">
      <c r="A3384" t="s">
        <v>13010</v>
      </c>
      <c r="B3384" s="1" t="s">
        <v>13011</v>
      </c>
      <c r="C3384" t="s">
        <v>13012</v>
      </c>
      <c r="D3384" t="s">
        <v>13013</v>
      </c>
    </row>
    <row r="3385" spans="1:4" ht="30">
      <c r="A3385" t="s">
        <v>13014</v>
      </c>
      <c r="B3385" s="1" t="s">
        <v>13015</v>
      </c>
      <c r="C3385" t="s">
        <v>13016</v>
      </c>
      <c r="D3385" t="s">
        <v>13017</v>
      </c>
    </row>
    <row r="3386" spans="1:4" ht="30">
      <c r="A3386" t="s">
        <v>13018</v>
      </c>
      <c r="B3386" s="1" t="s">
        <v>13019</v>
      </c>
      <c r="C3386" t="s">
        <v>13020</v>
      </c>
      <c r="D3386" t="s">
        <v>13021</v>
      </c>
    </row>
    <row r="3387" spans="1:4" ht="30">
      <c r="A3387" t="s">
        <v>13022</v>
      </c>
      <c r="B3387" s="1" t="s">
        <v>13023</v>
      </c>
      <c r="C3387" t="s">
        <v>13024</v>
      </c>
      <c r="D3387" t="s">
        <v>13025</v>
      </c>
    </row>
    <row r="3388" spans="1:4" ht="30">
      <c r="A3388" t="s">
        <v>13026</v>
      </c>
      <c r="B3388" s="1" t="s">
        <v>13027</v>
      </c>
      <c r="C3388" t="s">
        <v>13028</v>
      </c>
      <c r="D3388" t="s">
        <v>13029</v>
      </c>
    </row>
    <row r="3389" spans="1:4" ht="30">
      <c r="A3389" t="s">
        <v>13030</v>
      </c>
      <c r="B3389" s="1" t="s">
        <v>13031</v>
      </c>
      <c r="C3389" t="s">
        <v>13032</v>
      </c>
      <c r="D3389" t="s">
        <v>13033</v>
      </c>
    </row>
    <row r="3390" spans="1:4" ht="30">
      <c r="A3390" t="s">
        <v>13034</v>
      </c>
      <c r="B3390" s="1" t="s">
        <v>13035</v>
      </c>
      <c r="C3390">
        <v>3749473437</v>
      </c>
      <c r="D3390" t="s">
        <v>13036</v>
      </c>
    </row>
    <row r="3391" spans="1:4" ht="30">
      <c r="A3391" t="s">
        <v>13037</v>
      </c>
      <c r="B3391" s="1" t="s">
        <v>13038</v>
      </c>
      <c r="C3391" t="s">
        <v>13039</v>
      </c>
      <c r="D3391" t="s">
        <v>13040</v>
      </c>
    </row>
    <row r="3392" spans="1:4" ht="30">
      <c r="A3392" t="s">
        <v>13041</v>
      </c>
      <c r="B3392" s="1" t="s">
        <v>13042</v>
      </c>
      <c r="C3392" t="s">
        <v>13043</v>
      </c>
      <c r="D3392" t="s">
        <v>13044</v>
      </c>
    </row>
    <row r="3393" spans="1:4" ht="30">
      <c r="A3393" t="s">
        <v>13045</v>
      </c>
      <c r="B3393" s="1" t="s">
        <v>13046</v>
      </c>
      <c r="C3393" t="s">
        <v>13047</v>
      </c>
      <c r="D3393" t="s">
        <v>13048</v>
      </c>
    </row>
    <row r="3394" spans="1:4" ht="30">
      <c r="A3394" t="s">
        <v>13049</v>
      </c>
      <c r="B3394" s="1" t="s">
        <v>13050</v>
      </c>
      <c r="C3394" t="s">
        <v>13051</v>
      </c>
      <c r="D3394" t="s">
        <v>13052</v>
      </c>
    </row>
    <row r="3395" spans="1:4" ht="30">
      <c r="A3395" t="s">
        <v>13053</v>
      </c>
      <c r="B3395" s="1" t="s">
        <v>13054</v>
      </c>
      <c r="C3395" t="s">
        <v>13055</v>
      </c>
      <c r="D3395" t="s">
        <v>13056</v>
      </c>
    </row>
    <row r="3396" spans="1:4" ht="30">
      <c r="A3396" t="s">
        <v>13057</v>
      </c>
      <c r="B3396" s="1" t="s">
        <v>13058</v>
      </c>
      <c r="C3396" t="s">
        <v>13059</v>
      </c>
      <c r="D3396" t="s">
        <v>13060</v>
      </c>
    </row>
    <row r="3397" spans="1:4" ht="30">
      <c r="A3397" t="s">
        <v>4774</v>
      </c>
      <c r="B3397" s="1" t="s">
        <v>13061</v>
      </c>
      <c r="C3397" t="s">
        <v>13062</v>
      </c>
      <c r="D3397" t="s">
        <v>13063</v>
      </c>
    </row>
    <row r="3398" spans="1:4" ht="30">
      <c r="A3398" t="s">
        <v>13064</v>
      </c>
      <c r="B3398" s="1" t="s">
        <v>13065</v>
      </c>
      <c r="C3398" t="s">
        <v>13066</v>
      </c>
      <c r="D3398" t="s">
        <v>13067</v>
      </c>
    </row>
    <row r="3399" spans="1:4" ht="30">
      <c r="A3399" t="s">
        <v>13068</v>
      </c>
      <c r="B3399" s="1" t="s">
        <v>13069</v>
      </c>
      <c r="C3399" t="s">
        <v>13070</v>
      </c>
      <c r="D3399" t="s">
        <v>13071</v>
      </c>
    </row>
    <row r="3400" spans="1:4" ht="30">
      <c r="A3400" t="s">
        <v>13072</v>
      </c>
      <c r="B3400" s="1" t="s">
        <v>13073</v>
      </c>
      <c r="C3400" t="s">
        <v>13074</v>
      </c>
      <c r="D3400" t="s">
        <v>13075</v>
      </c>
    </row>
    <row r="3401" spans="1:4" ht="30">
      <c r="A3401" t="s">
        <v>1595</v>
      </c>
      <c r="B3401" s="1" t="s">
        <v>13076</v>
      </c>
      <c r="C3401" t="s">
        <v>13077</v>
      </c>
      <c r="D3401" t="s">
        <v>13078</v>
      </c>
    </row>
    <row r="3402" spans="1:4" ht="30">
      <c r="A3402" t="s">
        <v>13079</v>
      </c>
      <c r="B3402" s="1" t="s">
        <v>13080</v>
      </c>
      <c r="C3402" t="s">
        <v>13081</v>
      </c>
      <c r="D3402" t="s">
        <v>13082</v>
      </c>
    </row>
    <row r="3403" spans="1:4" ht="30">
      <c r="A3403" t="s">
        <v>13083</v>
      </c>
      <c r="B3403" s="1" t="s">
        <v>13084</v>
      </c>
      <c r="C3403" t="s">
        <v>13085</v>
      </c>
      <c r="D3403" t="s">
        <v>13086</v>
      </c>
    </row>
    <row r="3404" spans="1:4" ht="30">
      <c r="A3404" t="s">
        <v>13087</v>
      </c>
      <c r="B3404" s="1" t="s">
        <v>13088</v>
      </c>
      <c r="C3404" t="s">
        <v>13089</v>
      </c>
      <c r="D3404" t="s">
        <v>13090</v>
      </c>
    </row>
    <row r="3405" spans="1:4" ht="30">
      <c r="A3405" t="s">
        <v>13091</v>
      </c>
      <c r="B3405" s="1" t="s">
        <v>13092</v>
      </c>
      <c r="C3405" t="s">
        <v>13093</v>
      </c>
      <c r="D3405" t="s">
        <v>13094</v>
      </c>
    </row>
    <row r="3406" spans="1:4" ht="30">
      <c r="A3406" t="s">
        <v>13095</v>
      </c>
      <c r="B3406" s="1" t="s">
        <v>13096</v>
      </c>
      <c r="C3406" t="s">
        <v>13097</v>
      </c>
      <c r="D3406" t="s">
        <v>13098</v>
      </c>
    </row>
    <row r="3407" spans="1:4" ht="30">
      <c r="A3407" t="s">
        <v>13099</v>
      </c>
      <c r="B3407" s="1" t="s">
        <v>13100</v>
      </c>
      <c r="C3407" t="s">
        <v>13101</v>
      </c>
      <c r="D3407" t="s">
        <v>13102</v>
      </c>
    </row>
    <row r="3408" spans="1:4" ht="30">
      <c r="A3408" t="s">
        <v>13103</v>
      </c>
      <c r="B3408" s="1" t="s">
        <v>13104</v>
      </c>
      <c r="C3408" t="s">
        <v>13105</v>
      </c>
      <c r="D3408" t="s">
        <v>13106</v>
      </c>
    </row>
    <row r="3409" spans="1:4" ht="30">
      <c r="A3409" t="s">
        <v>13107</v>
      </c>
      <c r="B3409" s="1" t="s">
        <v>13108</v>
      </c>
      <c r="C3409" t="s">
        <v>13109</v>
      </c>
      <c r="D3409" t="s">
        <v>13110</v>
      </c>
    </row>
    <row r="3410" spans="1:4" ht="30">
      <c r="A3410" t="s">
        <v>13111</v>
      </c>
      <c r="B3410" s="1" t="s">
        <v>13112</v>
      </c>
      <c r="C3410" t="s">
        <v>13113</v>
      </c>
      <c r="D3410" t="s">
        <v>13114</v>
      </c>
    </row>
    <row r="3411" spans="1:4" ht="30">
      <c r="A3411" t="s">
        <v>13115</v>
      </c>
      <c r="B3411" s="1" t="s">
        <v>13116</v>
      </c>
      <c r="C3411" t="s">
        <v>13117</v>
      </c>
      <c r="D3411" t="s">
        <v>13118</v>
      </c>
    </row>
    <row r="3412" spans="1:4" ht="30">
      <c r="A3412" t="s">
        <v>13119</v>
      </c>
      <c r="B3412" s="1" t="s">
        <v>13120</v>
      </c>
      <c r="C3412" t="s">
        <v>13121</v>
      </c>
      <c r="D3412" t="s">
        <v>13122</v>
      </c>
    </row>
    <row r="3413" spans="1:4" ht="30">
      <c r="A3413" t="s">
        <v>13123</v>
      </c>
      <c r="B3413" s="1" t="s">
        <v>13124</v>
      </c>
      <c r="C3413" t="s">
        <v>13125</v>
      </c>
      <c r="D3413" t="s">
        <v>777</v>
      </c>
    </row>
    <row r="3414" spans="1:4" ht="30">
      <c r="A3414" t="s">
        <v>13126</v>
      </c>
      <c r="B3414" s="1" t="s">
        <v>13127</v>
      </c>
      <c r="C3414" t="s">
        <v>13128</v>
      </c>
      <c r="D3414" t="s">
        <v>13129</v>
      </c>
    </row>
    <row r="3415" spans="1:4" ht="30">
      <c r="A3415" t="s">
        <v>13130</v>
      </c>
      <c r="B3415" s="1" t="s">
        <v>13131</v>
      </c>
      <c r="C3415" t="s">
        <v>13132</v>
      </c>
      <c r="D3415" t="s">
        <v>13133</v>
      </c>
    </row>
    <row r="3416" spans="1:4" ht="30">
      <c r="A3416" t="s">
        <v>13134</v>
      </c>
      <c r="B3416" s="1" t="s">
        <v>13135</v>
      </c>
      <c r="C3416" t="s">
        <v>13136</v>
      </c>
      <c r="D3416" t="s">
        <v>13137</v>
      </c>
    </row>
    <row r="3417" spans="1:4" ht="30">
      <c r="A3417" t="s">
        <v>13138</v>
      </c>
      <c r="B3417" s="1" t="s">
        <v>13139</v>
      </c>
      <c r="C3417" t="s">
        <v>13140</v>
      </c>
      <c r="D3417" t="s">
        <v>13141</v>
      </c>
    </row>
    <row r="3418" spans="1:4" ht="30">
      <c r="A3418" t="s">
        <v>13142</v>
      </c>
      <c r="B3418" s="1" t="s">
        <v>13143</v>
      </c>
      <c r="C3418" t="s">
        <v>13144</v>
      </c>
      <c r="D3418" t="s">
        <v>13145</v>
      </c>
    </row>
    <row r="3419" spans="1:4" ht="30">
      <c r="A3419" t="s">
        <v>13146</v>
      </c>
      <c r="B3419" s="1" t="s">
        <v>13147</v>
      </c>
      <c r="C3419" t="s">
        <v>13148</v>
      </c>
      <c r="D3419" t="s">
        <v>13149</v>
      </c>
    </row>
    <row r="3420" spans="1:4" ht="30">
      <c r="A3420" t="s">
        <v>13150</v>
      </c>
      <c r="B3420" s="1" t="s">
        <v>13151</v>
      </c>
      <c r="C3420">
        <f>1-474-856-5781</f>
        <v>-7110</v>
      </c>
      <c r="D3420" t="s">
        <v>13152</v>
      </c>
    </row>
    <row r="3421" spans="1:4" ht="30">
      <c r="A3421" t="s">
        <v>13153</v>
      </c>
      <c r="B3421" s="1" t="s">
        <v>13154</v>
      </c>
      <c r="C3421" t="s">
        <v>13155</v>
      </c>
      <c r="D3421" t="s">
        <v>13156</v>
      </c>
    </row>
    <row r="3422" spans="1:4" ht="30">
      <c r="A3422" t="s">
        <v>13157</v>
      </c>
      <c r="B3422" s="1" t="s">
        <v>13158</v>
      </c>
      <c r="C3422" t="s">
        <v>13159</v>
      </c>
      <c r="D3422" t="s">
        <v>13160</v>
      </c>
    </row>
    <row r="3423" spans="1:4" ht="30">
      <c r="A3423" t="s">
        <v>13161</v>
      </c>
      <c r="B3423" s="1" t="s">
        <v>13162</v>
      </c>
      <c r="C3423" t="s">
        <v>13163</v>
      </c>
      <c r="D3423" t="s">
        <v>13164</v>
      </c>
    </row>
    <row r="3424" spans="1:4" ht="30">
      <c r="A3424" t="s">
        <v>13165</v>
      </c>
      <c r="B3424" s="1" t="s">
        <v>13166</v>
      </c>
      <c r="C3424" t="s">
        <v>13167</v>
      </c>
      <c r="D3424" t="s">
        <v>13168</v>
      </c>
    </row>
    <row r="3425" spans="1:4" ht="30">
      <c r="A3425" t="s">
        <v>13169</v>
      </c>
      <c r="B3425" s="1" t="s">
        <v>13170</v>
      </c>
      <c r="C3425" t="s">
        <v>13171</v>
      </c>
      <c r="D3425" t="s">
        <v>13172</v>
      </c>
    </row>
    <row r="3426" spans="1:4" ht="30">
      <c r="A3426" t="s">
        <v>13173</v>
      </c>
      <c r="B3426" s="1" t="s">
        <v>13174</v>
      </c>
      <c r="C3426" t="s">
        <v>13175</v>
      </c>
      <c r="D3426" t="s">
        <v>13176</v>
      </c>
    </row>
    <row r="3427" spans="1:4" ht="30">
      <c r="A3427" t="s">
        <v>13177</v>
      </c>
      <c r="B3427" s="1" t="s">
        <v>13178</v>
      </c>
      <c r="C3427" t="s">
        <v>13179</v>
      </c>
      <c r="D3427" t="s">
        <v>13180</v>
      </c>
    </row>
    <row r="3428" spans="1:4" ht="30">
      <c r="A3428" t="s">
        <v>13181</v>
      </c>
      <c r="B3428" s="1" t="s">
        <v>13182</v>
      </c>
      <c r="C3428" t="s">
        <v>13183</v>
      </c>
      <c r="D3428" t="s">
        <v>13184</v>
      </c>
    </row>
    <row r="3429" spans="1:4" ht="30">
      <c r="A3429" t="s">
        <v>13185</v>
      </c>
      <c r="B3429" s="1" t="s">
        <v>13186</v>
      </c>
      <c r="C3429" t="s">
        <v>13187</v>
      </c>
      <c r="D3429" t="s">
        <v>13188</v>
      </c>
    </row>
    <row r="3430" spans="1:4" ht="30">
      <c r="A3430" t="s">
        <v>13189</v>
      </c>
      <c r="B3430" s="1" t="s">
        <v>13190</v>
      </c>
      <c r="C3430" t="s">
        <v>13191</v>
      </c>
      <c r="D3430" t="s">
        <v>13192</v>
      </c>
    </row>
    <row r="3431" spans="1:4" ht="30">
      <c r="A3431" t="s">
        <v>13193</v>
      </c>
      <c r="B3431" s="1" t="s">
        <v>13194</v>
      </c>
      <c r="C3431" t="s">
        <v>13195</v>
      </c>
      <c r="D3431" t="s">
        <v>13196</v>
      </c>
    </row>
    <row r="3432" spans="1:4" ht="30">
      <c r="A3432" t="s">
        <v>13197</v>
      </c>
      <c r="B3432" s="1" t="s">
        <v>13198</v>
      </c>
      <c r="C3432" t="s">
        <v>13199</v>
      </c>
      <c r="D3432" t="s">
        <v>13200</v>
      </c>
    </row>
    <row r="3433" spans="1:4" ht="30">
      <c r="A3433" t="s">
        <v>5453</v>
      </c>
      <c r="B3433" s="1" t="s">
        <v>13201</v>
      </c>
      <c r="C3433" t="s">
        <v>13202</v>
      </c>
      <c r="D3433" t="s">
        <v>13203</v>
      </c>
    </row>
    <row r="3434" spans="1:4" ht="30">
      <c r="A3434" t="s">
        <v>13204</v>
      </c>
      <c r="B3434" s="1" t="s">
        <v>13205</v>
      </c>
      <c r="C3434" t="s">
        <v>13206</v>
      </c>
      <c r="D3434" t="s">
        <v>13207</v>
      </c>
    </row>
    <row r="3435" spans="1:4" ht="30">
      <c r="A3435" t="s">
        <v>13208</v>
      </c>
      <c r="B3435" s="1" t="s">
        <v>13209</v>
      </c>
      <c r="C3435" t="s">
        <v>13210</v>
      </c>
      <c r="D3435" t="s">
        <v>13211</v>
      </c>
    </row>
    <row r="3436" spans="1:4" ht="30">
      <c r="A3436" t="s">
        <v>13212</v>
      </c>
      <c r="B3436" s="1" t="s">
        <v>13213</v>
      </c>
      <c r="C3436" t="s">
        <v>13214</v>
      </c>
      <c r="D3436" t="s">
        <v>13215</v>
      </c>
    </row>
    <row r="3437" spans="1:4" ht="30">
      <c r="A3437" t="s">
        <v>13216</v>
      </c>
      <c r="B3437" s="1" t="s">
        <v>13217</v>
      </c>
      <c r="C3437" t="s">
        <v>13218</v>
      </c>
      <c r="D3437" t="s">
        <v>13219</v>
      </c>
    </row>
    <row r="3438" spans="1:4" ht="30">
      <c r="A3438" t="s">
        <v>13220</v>
      </c>
      <c r="B3438" s="1" t="s">
        <v>13221</v>
      </c>
      <c r="C3438" t="s">
        <v>13222</v>
      </c>
      <c r="D3438" t="s">
        <v>13223</v>
      </c>
    </row>
    <row r="3439" spans="1:4" ht="30">
      <c r="A3439" t="s">
        <v>13224</v>
      </c>
      <c r="B3439" s="1" t="s">
        <v>13225</v>
      </c>
      <c r="C3439" t="s">
        <v>13226</v>
      </c>
      <c r="D3439" t="s">
        <v>13227</v>
      </c>
    </row>
    <row r="3440" spans="1:4" ht="30">
      <c r="A3440" t="s">
        <v>13228</v>
      </c>
      <c r="B3440" s="1" t="s">
        <v>13229</v>
      </c>
      <c r="C3440" t="s">
        <v>13230</v>
      </c>
      <c r="D3440" t="s">
        <v>13231</v>
      </c>
    </row>
    <row r="3441" spans="1:4" ht="30">
      <c r="A3441" t="s">
        <v>13232</v>
      </c>
      <c r="B3441" s="1" t="s">
        <v>13233</v>
      </c>
      <c r="C3441" t="s">
        <v>13234</v>
      </c>
      <c r="D3441" t="s">
        <v>13235</v>
      </c>
    </row>
    <row r="3442" spans="1:4" ht="30">
      <c r="A3442" t="s">
        <v>13236</v>
      </c>
      <c r="B3442" s="1" t="s">
        <v>13237</v>
      </c>
      <c r="C3442" t="s">
        <v>13238</v>
      </c>
      <c r="D3442" t="s">
        <v>13239</v>
      </c>
    </row>
    <row r="3443" spans="1:4" ht="30">
      <c r="A3443" t="s">
        <v>13240</v>
      </c>
      <c r="B3443" s="1" t="s">
        <v>13241</v>
      </c>
      <c r="C3443">
        <f>1-346-975-3950</f>
        <v>-5270</v>
      </c>
      <c r="D3443" t="s">
        <v>13242</v>
      </c>
    </row>
    <row r="3444" spans="1:4" ht="30">
      <c r="A3444" t="s">
        <v>13243</v>
      </c>
      <c r="B3444" s="1" t="s">
        <v>13244</v>
      </c>
      <c r="C3444" t="s">
        <v>13245</v>
      </c>
      <c r="D3444" t="s">
        <v>13246</v>
      </c>
    </row>
    <row r="3445" spans="1:4" ht="30">
      <c r="A3445" t="s">
        <v>13247</v>
      </c>
      <c r="B3445" s="1" t="s">
        <v>13248</v>
      </c>
      <c r="C3445">
        <v>6506061379</v>
      </c>
      <c r="D3445" t="s">
        <v>13249</v>
      </c>
    </row>
    <row r="3446" spans="1:4" ht="30">
      <c r="A3446" t="s">
        <v>13250</v>
      </c>
      <c r="B3446" s="1" t="s">
        <v>13251</v>
      </c>
      <c r="C3446" t="s">
        <v>13252</v>
      </c>
      <c r="D3446" t="s">
        <v>13253</v>
      </c>
    </row>
    <row r="3447" spans="1:4" ht="30">
      <c r="A3447" t="s">
        <v>13254</v>
      </c>
      <c r="B3447" s="1" t="s">
        <v>13255</v>
      </c>
      <c r="C3447" t="s">
        <v>13256</v>
      </c>
      <c r="D3447" t="s">
        <v>13257</v>
      </c>
    </row>
    <row r="3448" spans="1:4" ht="30">
      <c r="A3448" t="s">
        <v>13258</v>
      </c>
      <c r="B3448" s="1" t="s">
        <v>13259</v>
      </c>
      <c r="C3448" t="s">
        <v>13260</v>
      </c>
      <c r="D3448" t="s">
        <v>13261</v>
      </c>
    </row>
    <row r="3449" spans="1:4" ht="30">
      <c r="A3449" t="s">
        <v>13262</v>
      </c>
      <c r="B3449" s="1" t="s">
        <v>13263</v>
      </c>
      <c r="C3449" t="s">
        <v>13264</v>
      </c>
      <c r="D3449" t="s">
        <v>13265</v>
      </c>
    </row>
    <row r="3450" spans="1:4" ht="30">
      <c r="A3450" t="s">
        <v>13266</v>
      </c>
      <c r="B3450" s="1" t="s">
        <v>13267</v>
      </c>
      <c r="C3450" t="s">
        <v>13268</v>
      </c>
      <c r="D3450" t="s">
        <v>13269</v>
      </c>
    </row>
    <row r="3451" spans="1:4" ht="30">
      <c r="A3451" t="s">
        <v>13270</v>
      </c>
      <c r="B3451" s="1" t="s">
        <v>13271</v>
      </c>
      <c r="C3451" t="s">
        <v>13272</v>
      </c>
      <c r="D3451" t="s">
        <v>13273</v>
      </c>
    </row>
    <row r="3452" spans="1:4" ht="30">
      <c r="A3452" t="s">
        <v>13274</v>
      </c>
      <c r="B3452" s="1" t="s">
        <v>13275</v>
      </c>
      <c r="C3452">
        <f>1-967-487-9290</f>
        <v>-10743</v>
      </c>
      <c r="D3452" t="s">
        <v>13276</v>
      </c>
    </row>
    <row r="3453" spans="1:4" ht="30">
      <c r="A3453" t="s">
        <v>13277</v>
      </c>
      <c r="B3453" s="1" t="s">
        <v>13278</v>
      </c>
      <c r="C3453" t="s">
        <v>13279</v>
      </c>
      <c r="D3453" t="s">
        <v>13280</v>
      </c>
    </row>
    <row r="3454" spans="1:4" ht="30">
      <c r="A3454" t="s">
        <v>13281</v>
      </c>
      <c r="B3454" s="1" t="s">
        <v>13282</v>
      </c>
      <c r="C3454" t="s">
        <v>13283</v>
      </c>
      <c r="D3454" t="s">
        <v>13284</v>
      </c>
    </row>
    <row r="3455" spans="1:4" ht="30">
      <c r="A3455" t="s">
        <v>13285</v>
      </c>
      <c r="B3455" s="1" t="s">
        <v>13286</v>
      </c>
      <c r="C3455" t="s">
        <v>13287</v>
      </c>
      <c r="D3455" t="s">
        <v>13288</v>
      </c>
    </row>
    <row r="3456" spans="1:4" ht="30">
      <c r="A3456" t="s">
        <v>13289</v>
      </c>
      <c r="B3456" s="1" t="s">
        <v>13290</v>
      </c>
      <c r="C3456" t="s">
        <v>13291</v>
      </c>
      <c r="D3456" t="s">
        <v>13292</v>
      </c>
    </row>
    <row r="3457" spans="1:4" ht="30">
      <c r="A3457" t="s">
        <v>13293</v>
      </c>
      <c r="B3457" s="1" t="s">
        <v>13294</v>
      </c>
      <c r="C3457" t="s">
        <v>13295</v>
      </c>
      <c r="D3457" t="s">
        <v>13296</v>
      </c>
    </row>
    <row r="3458" spans="1:4" ht="30">
      <c r="A3458" t="s">
        <v>13297</v>
      </c>
      <c r="B3458" s="1" t="s">
        <v>13298</v>
      </c>
      <c r="C3458" t="s">
        <v>13299</v>
      </c>
      <c r="D3458" t="s">
        <v>13300</v>
      </c>
    </row>
    <row r="3459" spans="1:4" ht="30">
      <c r="A3459" t="s">
        <v>13301</v>
      </c>
      <c r="B3459" s="1" t="s">
        <v>13302</v>
      </c>
      <c r="C3459" t="s">
        <v>13303</v>
      </c>
      <c r="D3459" t="s">
        <v>13304</v>
      </c>
    </row>
    <row r="3460" spans="1:4" ht="30">
      <c r="A3460" t="s">
        <v>13305</v>
      </c>
      <c r="B3460" s="1" t="s">
        <v>13306</v>
      </c>
      <c r="C3460" t="s">
        <v>13307</v>
      </c>
      <c r="D3460" t="s">
        <v>13308</v>
      </c>
    </row>
    <row r="3461" spans="1:4" ht="30">
      <c r="A3461" t="s">
        <v>13309</v>
      </c>
      <c r="B3461" s="1" t="s">
        <v>13310</v>
      </c>
      <c r="C3461" t="s">
        <v>13311</v>
      </c>
      <c r="D3461" t="s">
        <v>13312</v>
      </c>
    </row>
    <row r="3462" spans="1:4" ht="30">
      <c r="A3462" t="s">
        <v>13313</v>
      </c>
      <c r="B3462" s="1" t="s">
        <v>13314</v>
      </c>
      <c r="C3462" t="s">
        <v>13315</v>
      </c>
      <c r="D3462" t="s">
        <v>13316</v>
      </c>
    </row>
    <row r="3463" spans="1:4" ht="30">
      <c r="A3463" t="s">
        <v>13317</v>
      </c>
      <c r="B3463" s="1" t="s">
        <v>13318</v>
      </c>
      <c r="C3463" t="s">
        <v>13319</v>
      </c>
      <c r="D3463" t="s">
        <v>13320</v>
      </c>
    </row>
    <row r="3464" spans="1:4" ht="30">
      <c r="A3464" t="s">
        <v>13321</v>
      </c>
      <c r="B3464" s="1" t="s">
        <v>13322</v>
      </c>
      <c r="C3464">
        <v>9819212116</v>
      </c>
      <c r="D3464" t="s">
        <v>13323</v>
      </c>
    </row>
    <row r="3465" spans="1:4" ht="30">
      <c r="A3465" t="s">
        <v>13324</v>
      </c>
      <c r="B3465" s="1" t="s">
        <v>13325</v>
      </c>
      <c r="C3465" t="s">
        <v>13326</v>
      </c>
      <c r="D3465" t="s">
        <v>13327</v>
      </c>
    </row>
    <row r="3466" spans="1:4" ht="30">
      <c r="A3466" t="s">
        <v>13328</v>
      </c>
      <c r="B3466" s="1" t="s">
        <v>13329</v>
      </c>
      <c r="C3466" t="s">
        <v>13330</v>
      </c>
      <c r="D3466" t="s">
        <v>13331</v>
      </c>
    </row>
    <row r="3467" spans="1:4" ht="30">
      <c r="A3467" t="s">
        <v>13332</v>
      </c>
      <c r="B3467" s="1" t="s">
        <v>13333</v>
      </c>
      <c r="C3467">
        <f>1-949-965-5482</f>
        <v>-7395</v>
      </c>
      <c r="D3467" t="s">
        <v>13334</v>
      </c>
    </row>
    <row r="3468" spans="1:4" ht="30">
      <c r="A3468" t="s">
        <v>13335</v>
      </c>
      <c r="B3468" s="1" t="s">
        <v>13336</v>
      </c>
      <c r="C3468" t="s">
        <v>13337</v>
      </c>
      <c r="D3468" t="s">
        <v>13338</v>
      </c>
    </row>
    <row r="3469" spans="1:4" ht="30">
      <c r="A3469" t="s">
        <v>13339</v>
      </c>
      <c r="B3469" s="1" t="s">
        <v>13340</v>
      </c>
      <c r="C3469" t="s">
        <v>13341</v>
      </c>
      <c r="D3469" t="s">
        <v>13342</v>
      </c>
    </row>
    <row r="3470" spans="1:4" ht="30">
      <c r="A3470" t="s">
        <v>13343</v>
      </c>
      <c r="B3470" s="1" t="s">
        <v>13344</v>
      </c>
      <c r="C3470" t="s">
        <v>13345</v>
      </c>
      <c r="D3470" t="s">
        <v>13346</v>
      </c>
    </row>
    <row r="3471" spans="1:4" ht="30">
      <c r="A3471" t="s">
        <v>13347</v>
      </c>
      <c r="B3471" s="1" t="s">
        <v>13348</v>
      </c>
      <c r="C3471" t="s">
        <v>13349</v>
      </c>
      <c r="D3471" t="s">
        <v>9689</v>
      </c>
    </row>
    <row r="3472" spans="1:4" ht="30">
      <c r="A3472" t="s">
        <v>13350</v>
      </c>
      <c r="B3472" s="1" t="s">
        <v>13351</v>
      </c>
      <c r="C3472" t="s">
        <v>13352</v>
      </c>
      <c r="D3472" t="s">
        <v>13353</v>
      </c>
    </row>
    <row r="3473" spans="1:4" ht="30">
      <c r="A3473" t="s">
        <v>13354</v>
      </c>
      <c r="B3473" s="1" t="s">
        <v>13355</v>
      </c>
      <c r="C3473" t="s">
        <v>13356</v>
      </c>
      <c r="D3473" t="s">
        <v>13357</v>
      </c>
    </row>
    <row r="3474" spans="1:4" ht="30">
      <c r="A3474" t="s">
        <v>13358</v>
      </c>
      <c r="B3474" s="1" t="s">
        <v>13359</v>
      </c>
      <c r="C3474" t="s">
        <v>13360</v>
      </c>
      <c r="D3474" t="s">
        <v>13361</v>
      </c>
    </row>
    <row r="3475" spans="1:4" ht="30">
      <c r="A3475" t="s">
        <v>13362</v>
      </c>
      <c r="B3475" s="1" t="s">
        <v>13363</v>
      </c>
      <c r="C3475" t="s">
        <v>13364</v>
      </c>
      <c r="D3475" t="s">
        <v>13365</v>
      </c>
    </row>
    <row r="3476" spans="1:4" ht="30">
      <c r="A3476" t="s">
        <v>13366</v>
      </c>
      <c r="B3476" s="1" t="s">
        <v>13367</v>
      </c>
      <c r="C3476" t="s">
        <v>13368</v>
      </c>
      <c r="D3476" t="s">
        <v>13369</v>
      </c>
    </row>
    <row r="3477" spans="1:4" ht="30">
      <c r="A3477" t="s">
        <v>13370</v>
      </c>
      <c r="B3477" s="1" t="s">
        <v>13371</v>
      </c>
      <c r="C3477" t="s">
        <v>13372</v>
      </c>
      <c r="D3477" t="s">
        <v>13373</v>
      </c>
    </row>
    <row r="3478" spans="1:4" ht="30">
      <c r="A3478" t="s">
        <v>13374</v>
      </c>
      <c r="B3478" s="1" t="s">
        <v>13375</v>
      </c>
      <c r="C3478" t="s">
        <v>13376</v>
      </c>
      <c r="D3478" t="s">
        <v>13377</v>
      </c>
    </row>
    <row r="3479" spans="1:4" ht="30">
      <c r="A3479" t="s">
        <v>13378</v>
      </c>
      <c r="B3479" s="1" t="s">
        <v>13379</v>
      </c>
      <c r="C3479" t="s">
        <v>13380</v>
      </c>
      <c r="D3479" t="s">
        <v>13381</v>
      </c>
    </row>
    <row r="3480" spans="1:4" ht="30">
      <c r="A3480" t="s">
        <v>13382</v>
      </c>
      <c r="B3480" s="1" t="s">
        <v>13383</v>
      </c>
      <c r="C3480" t="s">
        <v>13384</v>
      </c>
      <c r="D3480" t="s">
        <v>13385</v>
      </c>
    </row>
    <row r="3481" spans="1:4" ht="30">
      <c r="A3481" t="s">
        <v>13386</v>
      </c>
      <c r="B3481" s="1" t="s">
        <v>13387</v>
      </c>
      <c r="C3481" t="s">
        <v>13388</v>
      </c>
      <c r="D3481" t="s">
        <v>13389</v>
      </c>
    </row>
    <row r="3482" spans="1:4" ht="30">
      <c r="A3482" t="s">
        <v>13390</v>
      </c>
      <c r="B3482" s="1" t="s">
        <v>13391</v>
      </c>
      <c r="C3482" t="s">
        <v>13392</v>
      </c>
      <c r="D3482" t="s">
        <v>13393</v>
      </c>
    </row>
    <row r="3483" spans="1:4" ht="30">
      <c r="A3483" t="s">
        <v>13394</v>
      </c>
      <c r="B3483" s="1" t="s">
        <v>13395</v>
      </c>
      <c r="C3483" t="s">
        <v>13396</v>
      </c>
      <c r="D3483" t="s">
        <v>13397</v>
      </c>
    </row>
    <row r="3484" spans="1:4" ht="30">
      <c r="A3484" t="s">
        <v>13398</v>
      </c>
      <c r="B3484" s="1" t="s">
        <v>13399</v>
      </c>
      <c r="C3484" t="s">
        <v>13400</v>
      </c>
      <c r="D3484" t="s">
        <v>13401</v>
      </c>
    </row>
    <row r="3485" spans="1:4" ht="30">
      <c r="A3485" t="s">
        <v>13402</v>
      </c>
      <c r="B3485" s="1" t="s">
        <v>13403</v>
      </c>
      <c r="C3485" t="s">
        <v>13404</v>
      </c>
      <c r="D3485" t="s">
        <v>13405</v>
      </c>
    </row>
    <row r="3486" spans="1:4" ht="30">
      <c r="A3486" t="s">
        <v>13406</v>
      </c>
      <c r="B3486" s="1" t="s">
        <v>13407</v>
      </c>
      <c r="C3486" t="s">
        <v>13408</v>
      </c>
      <c r="D3486" t="s">
        <v>13409</v>
      </c>
    </row>
    <row r="3487" spans="1:4" ht="30">
      <c r="A3487" t="s">
        <v>13410</v>
      </c>
      <c r="B3487" s="1" t="s">
        <v>13411</v>
      </c>
      <c r="C3487" t="s">
        <v>13412</v>
      </c>
      <c r="D3487" t="s">
        <v>13413</v>
      </c>
    </row>
    <row r="3488" spans="1:4" ht="30">
      <c r="A3488" t="s">
        <v>13414</v>
      </c>
      <c r="B3488" s="1" t="s">
        <v>13415</v>
      </c>
      <c r="C3488" t="s">
        <v>13416</v>
      </c>
      <c r="D3488" t="s">
        <v>13417</v>
      </c>
    </row>
    <row r="3489" spans="1:4" ht="30">
      <c r="A3489" t="s">
        <v>13418</v>
      </c>
      <c r="B3489" s="1" t="s">
        <v>13419</v>
      </c>
      <c r="C3489" t="s">
        <v>13420</v>
      </c>
      <c r="D3489" t="s">
        <v>13421</v>
      </c>
    </row>
    <row r="3490" spans="1:4" ht="30">
      <c r="A3490" t="s">
        <v>13422</v>
      </c>
      <c r="B3490" s="1" t="s">
        <v>13423</v>
      </c>
      <c r="C3490">
        <f>1-257-601-8478</f>
        <v>-9335</v>
      </c>
      <c r="D3490" t="s">
        <v>13424</v>
      </c>
    </row>
    <row r="3491" spans="1:4" ht="30">
      <c r="A3491" t="s">
        <v>13425</v>
      </c>
      <c r="B3491" s="1" t="s">
        <v>13426</v>
      </c>
      <c r="C3491" t="s">
        <v>13427</v>
      </c>
      <c r="D3491" t="s">
        <v>13428</v>
      </c>
    </row>
    <row r="3492" spans="1:4" ht="30">
      <c r="A3492" t="s">
        <v>13429</v>
      </c>
      <c r="B3492" s="1" t="s">
        <v>13430</v>
      </c>
      <c r="C3492" t="s">
        <v>13431</v>
      </c>
      <c r="D3492" t="s">
        <v>13432</v>
      </c>
    </row>
    <row r="3493" spans="1:4" ht="30">
      <c r="A3493" t="s">
        <v>13433</v>
      </c>
      <c r="B3493" s="1" t="s">
        <v>13434</v>
      </c>
      <c r="C3493" t="s">
        <v>13435</v>
      </c>
      <c r="D3493" t="s">
        <v>13436</v>
      </c>
    </row>
    <row r="3494" spans="1:4" ht="30">
      <c r="A3494" t="s">
        <v>13437</v>
      </c>
      <c r="B3494" s="1" t="s">
        <v>13438</v>
      </c>
      <c r="C3494" t="s">
        <v>13439</v>
      </c>
      <c r="D3494" t="s">
        <v>13440</v>
      </c>
    </row>
    <row r="3495" spans="1:4" ht="30">
      <c r="A3495" t="s">
        <v>13441</v>
      </c>
      <c r="B3495" s="1" t="s">
        <v>13442</v>
      </c>
      <c r="C3495" t="s">
        <v>13443</v>
      </c>
      <c r="D3495" t="s">
        <v>13444</v>
      </c>
    </row>
    <row r="3496" spans="1:4" ht="30">
      <c r="A3496" t="s">
        <v>13445</v>
      </c>
      <c r="B3496" s="1" t="s">
        <v>13446</v>
      </c>
      <c r="C3496" t="s">
        <v>13447</v>
      </c>
      <c r="D3496" t="s">
        <v>13448</v>
      </c>
    </row>
    <row r="3497" spans="1:4" ht="30">
      <c r="A3497" t="s">
        <v>13449</v>
      </c>
      <c r="B3497" s="1" t="s">
        <v>13450</v>
      </c>
      <c r="C3497" t="s">
        <v>13451</v>
      </c>
      <c r="D3497" t="s">
        <v>13452</v>
      </c>
    </row>
    <row r="3498" spans="1:4" ht="30">
      <c r="A3498" t="s">
        <v>13453</v>
      </c>
      <c r="B3498" s="1" t="s">
        <v>13454</v>
      </c>
      <c r="C3498" t="s">
        <v>13455</v>
      </c>
      <c r="D3498" t="s">
        <v>13456</v>
      </c>
    </row>
    <row r="3499" spans="1:4" ht="30">
      <c r="A3499" t="s">
        <v>13457</v>
      </c>
      <c r="B3499" s="1" t="s">
        <v>13458</v>
      </c>
      <c r="C3499" t="s">
        <v>13459</v>
      </c>
      <c r="D3499" t="s">
        <v>13460</v>
      </c>
    </row>
    <row r="3500" spans="1:4" ht="30">
      <c r="A3500" t="s">
        <v>13461</v>
      </c>
      <c r="B3500" s="1" t="s">
        <v>13462</v>
      </c>
      <c r="C3500" t="s">
        <v>13463</v>
      </c>
      <c r="D3500" t="s">
        <v>13464</v>
      </c>
    </row>
    <row r="3501" spans="1:4" ht="30">
      <c r="A3501" t="s">
        <v>13465</v>
      </c>
      <c r="B3501" s="1" t="s">
        <v>13466</v>
      </c>
      <c r="C3501" t="s">
        <v>13467</v>
      </c>
      <c r="D3501" t="s">
        <v>13468</v>
      </c>
    </row>
    <row r="3502" spans="1:4" ht="30">
      <c r="A3502" t="s">
        <v>13469</v>
      </c>
      <c r="B3502" s="1" t="s">
        <v>13470</v>
      </c>
      <c r="C3502" t="s">
        <v>13471</v>
      </c>
      <c r="D3502" t="s">
        <v>13472</v>
      </c>
    </row>
    <row r="3503" spans="1:4" ht="30">
      <c r="A3503" t="s">
        <v>11580</v>
      </c>
      <c r="B3503" s="1" t="s">
        <v>13473</v>
      </c>
      <c r="C3503" t="s">
        <v>13474</v>
      </c>
      <c r="D3503" t="s">
        <v>13475</v>
      </c>
    </row>
    <row r="3504" spans="1:4" ht="30">
      <c r="A3504" t="s">
        <v>13476</v>
      </c>
      <c r="B3504" s="1" t="s">
        <v>13477</v>
      </c>
      <c r="C3504" t="s">
        <v>13478</v>
      </c>
      <c r="D3504" t="s">
        <v>13479</v>
      </c>
    </row>
    <row r="3505" spans="1:4" ht="30">
      <c r="A3505" t="s">
        <v>13480</v>
      </c>
      <c r="B3505" s="1" t="s">
        <v>13481</v>
      </c>
      <c r="C3505" t="s">
        <v>13482</v>
      </c>
      <c r="D3505" t="s">
        <v>12759</v>
      </c>
    </row>
    <row r="3506" spans="1:4" ht="30">
      <c r="A3506" t="s">
        <v>13483</v>
      </c>
      <c r="B3506" s="1" t="s">
        <v>13484</v>
      </c>
      <c r="C3506" t="s">
        <v>13485</v>
      </c>
      <c r="D3506" t="s">
        <v>13486</v>
      </c>
    </row>
    <row r="3507" spans="1:4" ht="30">
      <c r="A3507" t="s">
        <v>13487</v>
      </c>
      <c r="B3507" s="1" t="s">
        <v>13488</v>
      </c>
      <c r="C3507" t="s">
        <v>13489</v>
      </c>
      <c r="D3507" t="s">
        <v>13490</v>
      </c>
    </row>
    <row r="3508" spans="1:4" ht="30">
      <c r="A3508" t="s">
        <v>13491</v>
      </c>
      <c r="B3508" s="1" t="s">
        <v>13492</v>
      </c>
      <c r="C3508" t="s">
        <v>13493</v>
      </c>
      <c r="D3508" t="s">
        <v>13494</v>
      </c>
    </row>
    <row r="3509" spans="1:4" ht="30">
      <c r="A3509" t="s">
        <v>13495</v>
      </c>
      <c r="B3509" s="1" t="s">
        <v>13496</v>
      </c>
      <c r="C3509">
        <f>1-419-662-303</f>
        <v>-1383</v>
      </c>
      <c r="D3509" t="s">
        <v>13497</v>
      </c>
    </row>
    <row r="3510" spans="1:4" ht="30">
      <c r="A3510" t="s">
        <v>13498</v>
      </c>
      <c r="B3510" s="1" t="s">
        <v>13499</v>
      </c>
      <c r="C3510" t="s">
        <v>13500</v>
      </c>
      <c r="D3510" t="s">
        <v>13501</v>
      </c>
    </row>
    <row r="3511" spans="1:4" ht="30">
      <c r="A3511" t="s">
        <v>13502</v>
      </c>
      <c r="B3511" s="1" t="s">
        <v>13503</v>
      </c>
      <c r="C3511" t="s">
        <v>13504</v>
      </c>
      <c r="D3511" t="s">
        <v>13505</v>
      </c>
    </row>
    <row r="3512" spans="1:4" ht="30">
      <c r="A3512" t="s">
        <v>13506</v>
      </c>
      <c r="B3512" s="1" t="s">
        <v>13507</v>
      </c>
      <c r="C3512" t="s">
        <v>13508</v>
      </c>
      <c r="D3512" t="s">
        <v>13509</v>
      </c>
    </row>
    <row r="3513" spans="1:4" ht="30">
      <c r="A3513" t="s">
        <v>13510</v>
      </c>
      <c r="B3513" s="1" t="s">
        <v>13511</v>
      </c>
      <c r="C3513" t="s">
        <v>13512</v>
      </c>
      <c r="D3513" t="s">
        <v>13513</v>
      </c>
    </row>
    <row r="3514" spans="1:4" ht="30">
      <c r="A3514" t="s">
        <v>13514</v>
      </c>
      <c r="B3514" s="1" t="s">
        <v>13515</v>
      </c>
      <c r="C3514" t="s">
        <v>13516</v>
      </c>
      <c r="D3514" t="s">
        <v>13517</v>
      </c>
    </row>
    <row r="3515" spans="1:4" ht="30">
      <c r="A3515" t="s">
        <v>13518</v>
      </c>
      <c r="B3515" s="1" t="s">
        <v>13519</v>
      </c>
      <c r="C3515">
        <v>6247970175</v>
      </c>
      <c r="D3515" t="s">
        <v>13520</v>
      </c>
    </row>
    <row r="3516" spans="1:4" ht="30">
      <c r="A3516" t="s">
        <v>1850</v>
      </c>
      <c r="B3516" s="1" t="s">
        <v>13521</v>
      </c>
      <c r="C3516">
        <f>1-44-78-8148</f>
        <v>-8269</v>
      </c>
      <c r="D3516" t="s">
        <v>13522</v>
      </c>
    </row>
    <row r="3517" spans="1:4" ht="30">
      <c r="A3517" t="s">
        <v>13523</v>
      </c>
      <c r="B3517" s="1" t="s">
        <v>13524</v>
      </c>
      <c r="C3517" t="s">
        <v>13525</v>
      </c>
      <c r="D3517" t="s">
        <v>13526</v>
      </c>
    </row>
    <row r="3518" spans="1:4" ht="30">
      <c r="A3518" t="s">
        <v>13527</v>
      </c>
      <c r="B3518" s="1" t="s">
        <v>13528</v>
      </c>
      <c r="C3518" t="s">
        <v>13529</v>
      </c>
      <c r="D3518" t="s">
        <v>13530</v>
      </c>
    </row>
    <row r="3519" spans="1:4" ht="30">
      <c r="A3519" t="s">
        <v>13531</v>
      </c>
      <c r="B3519" s="1" t="s">
        <v>13532</v>
      </c>
      <c r="C3519" t="s">
        <v>13533</v>
      </c>
      <c r="D3519" t="s">
        <v>13534</v>
      </c>
    </row>
    <row r="3520" spans="1:4" ht="30">
      <c r="A3520" t="s">
        <v>5869</v>
      </c>
      <c r="B3520" s="1" t="s">
        <v>13535</v>
      </c>
      <c r="C3520">
        <f>1-706-785-3352</f>
        <v>-4842</v>
      </c>
      <c r="D3520" t="s">
        <v>13536</v>
      </c>
    </row>
    <row r="3521" spans="1:4" ht="30">
      <c r="A3521" t="s">
        <v>13537</v>
      </c>
      <c r="B3521" s="1" t="s">
        <v>13538</v>
      </c>
      <c r="C3521" t="s">
        <v>13539</v>
      </c>
      <c r="D3521" t="s">
        <v>13540</v>
      </c>
    </row>
    <row r="3522" spans="1:4" ht="30">
      <c r="A3522" t="s">
        <v>13541</v>
      </c>
      <c r="B3522" s="1" t="s">
        <v>13542</v>
      </c>
      <c r="C3522" t="s">
        <v>13543</v>
      </c>
      <c r="D3522" t="s">
        <v>13544</v>
      </c>
    </row>
    <row r="3523" spans="1:4" ht="30">
      <c r="A3523" t="s">
        <v>13545</v>
      </c>
      <c r="B3523" s="1" t="s">
        <v>13546</v>
      </c>
      <c r="C3523" t="s">
        <v>13547</v>
      </c>
      <c r="D3523" t="s">
        <v>13548</v>
      </c>
    </row>
    <row r="3524" spans="1:4" ht="30">
      <c r="A3524" t="s">
        <v>13549</v>
      </c>
      <c r="B3524" s="1" t="s">
        <v>13550</v>
      </c>
      <c r="C3524" t="s">
        <v>13551</v>
      </c>
      <c r="D3524" t="s">
        <v>13552</v>
      </c>
    </row>
    <row r="3525" spans="1:4" ht="30">
      <c r="A3525" t="s">
        <v>13553</v>
      </c>
      <c r="B3525" s="1" t="s">
        <v>13554</v>
      </c>
      <c r="C3525" t="s">
        <v>13555</v>
      </c>
      <c r="D3525" t="s">
        <v>13556</v>
      </c>
    </row>
    <row r="3526" spans="1:4" ht="30">
      <c r="A3526" t="s">
        <v>13557</v>
      </c>
      <c r="B3526" s="1" t="s">
        <v>13558</v>
      </c>
      <c r="C3526" t="s">
        <v>13559</v>
      </c>
      <c r="D3526" t="s">
        <v>13560</v>
      </c>
    </row>
    <row r="3527" spans="1:4" ht="30">
      <c r="A3527" t="s">
        <v>13561</v>
      </c>
      <c r="B3527" s="1" t="s">
        <v>13562</v>
      </c>
      <c r="C3527" t="s">
        <v>13563</v>
      </c>
      <c r="D3527" t="s">
        <v>13564</v>
      </c>
    </row>
    <row r="3528" spans="1:4" ht="30">
      <c r="A3528" t="s">
        <v>13565</v>
      </c>
      <c r="B3528" s="1" t="s">
        <v>13566</v>
      </c>
      <c r="C3528" t="s">
        <v>13567</v>
      </c>
      <c r="D3528" t="s">
        <v>13568</v>
      </c>
    </row>
    <row r="3529" spans="1:4" ht="30">
      <c r="A3529" t="s">
        <v>13569</v>
      </c>
      <c r="B3529" s="1" t="s">
        <v>13570</v>
      </c>
      <c r="C3529" t="s">
        <v>13571</v>
      </c>
      <c r="D3529" t="s">
        <v>13572</v>
      </c>
    </row>
    <row r="3530" spans="1:4" ht="30">
      <c r="A3530" t="s">
        <v>13573</v>
      </c>
      <c r="B3530" s="1" t="s">
        <v>13574</v>
      </c>
      <c r="C3530" t="s">
        <v>13575</v>
      </c>
      <c r="D3530" t="s">
        <v>13576</v>
      </c>
    </row>
    <row r="3531" spans="1:4" ht="30">
      <c r="A3531" t="s">
        <v>13577</v>
      </c>
      <c r="B3531" s="1" t="s">
        <v>13578</v>
      </c>
      <c r="C3531" t="s">
        <v>13579</v>
      </c>
      <c r="D3531" t="s">
        <v>13580</v>
      </c>
    </row>
    <row r="3532" spans="1:4" ht="30">
      <c r="A3532" t="s">
        <v>13581</v>
      </c>
      <c r="B3532" s="1" t="s">
        <v>13582</v>
      </c>
      <c r="C3532" t="s">
        <v>13583</v>
      </c>
      <c r="D3532" t="s">
        <v>13584</v>
      </c>
    </row>
    <row r="3533" spans="1:4" ht="30">
      <c r="A3533" t="s">
        <v>13585</v>
      </c>
      <c r="B3533" s="1" t="s">
        <v>13586</v>
      </c>
      <c r="C3533" t="s">
        <v>13587</v>
      </c>
      <c r="D3533" t="s">
        <v>13588</v>
      </c>
    </row>
    <row r="3534" spans="1:4" ht="30">
      <c r="A3534" t="s">
        <v>13589</v>
      </c>
      <c r="B3534" s="1" t="s">
        <v>13590</v>
      </c>
      <c r="C3534" t="s">
        <v>13591</v>
      </c>
      <c r="D3534" t="s">
        <v>13592</v>
      </c>
    </row>
    <row r="3535" spans="1:4" ht="30">
      <c r="A3535" t="s">
        <v>13593</v>
      </c>
      <c r="B3535" s="1" t="s">
        <v>13594</v>
      </c>
      <c r="C3535" t="s">
        <v>13595</v>
      </c>
      <c r="D3535" t="s">
        <v>13596</v>
      </c>
    </row>
    <row r="3536" spans="1:4" ht="30">
      <c r="A3536" t="s">
        <v>13597</v>
      </c>
      <c r="B3536" s="1" t="s">
        <v>13598</v>
      </c>
      <c r="C3536" t="s">
        <v>13599</v>
      </c>
      <c r="D3536" t="s">
        <v>13600</v>
      </c>
    </row>
    <row r="3537" spans="1:4" ht="30">
      <c r="A3537" t="s">
        <v>13601</v>
      </c>
      <c r="B3537" s="1" t="s">
        <v>13602</v>
      </c>
      <c r="C3537" t="s">
        <v>13603</v>
      </c>
      <c r="D3537" t="s">
        <v>13604</v>
      </c>
    </row>
    <row r="3538" spans="1:4" ht="30">
      <c r="A3538" t="s">
        <v>6862</v>
      </c>
      <c r="B3538" s="1" t="s">
        <v>13605</v>
      </c>
      <c r="C3538" t="s">
        <v>13606</v>
      </c>
      <c r="D3538" t="s">
        <v>13607</v>
      </c>
    </row>
    <row r="3539" spans="1:4" ht="30">
      <c r="A3539" t="s">
        <v>13608</v>
      </c>
      <c r="B3539" s="1" t="s">
        <v>13609</v>
      </c>
      <c r="C3539" t="s">
        <v>13610</v>
      </c>
      <c r="D3539" t="s">
        <v>13611</v>
      </c>
    </row>
    <row r="3540" spans="1:4" ht="30">
      <c r="A3540" t="s">
        <v>13612</v>
      </c>
      <c r="B3540" s="1" t="s">
        <v>13613</v>
      </c>
      <c r="C3540" t="s">
        <v>13614</v>
      </c>
      <c r="D3540" t="s">
        <v>13615</v>
      </c>
    </row>
    <row r="3541" spans="1:4" ht="30">
      <c r="A3541" t="s">
        <v>13616</v>
      </c>
      <c r="B3541" s="1" t="s">
        <v>13617</v>
      </c>
      <c r="C3541">
        <f>1-796-126-8433</f>
        <v>-9354</v>
      </c>
      <c r="D3541" t="s">
        <v>13618</v>
      </c>
    </row>
    <row r="3542" spans="1:4" ht="30">
      <c r="A3542" t="s">
        <v>13619</v>
      </c>
      <c r="B3542" s="1" t="s">
        <v>13620</v>
      </c>
      <c r="C3542" t="s">
        <v>13621</v>
      </c>
      <c r="D3542" t="s">
        <v>13622</v>
      </c>
    </row>
    <row r="3543" spans="1:4" ht="30">
      <c r="A3543" t="s">
        <v>13623</v>
      </c>
      <c r="B3543" s="1" t="s">
        <v>13624</v>
      </c>
      <c r="C3543" t="s">
        <v>13625</v>
      </c>
      <c r="D3543" t="s">
        <v>13626</v>
      </c>
    </row>
    <row r="3544" spans="1:4" ht="30">
      <c r="A3544" t="s">
        <v>1326</v>
      </c>
      <c r="B3544" s="1" t="s">
        <v>13627</v>
      </c>
      <c r="C3544" t="s">
        <v>13628</v>
      </c>
      <c r="D3544" t="s">
        <v>13629</v>
      </c>
    </row>
    <row r="3545" spans="1:4" ht="30">
      <c r="A3545" t="s">
        <v>13630</v>
      </c>
      <c r="B3545" s="1" t="s">
        <v>13631</v>
      </c>
      <c r="C3545" t="s">
        <v>13632</v>
      </c>
      <c r="D3545" t="s">
        <v>13633</v>
      </c>
    </row>
    <row r="3546" spans="1:4" ht="30">
      <c r="A3546" t="s">
        <v>12721</v>
      </c>
      <c r="B3546" s="1" t="s">
        <v>13634</v>
      </c>
      <c r="C3546" t="s">
        <v>13635</v>
      </c>
      <c r="D3546" t="s">
        <v>13636</v>
      </c>
    </row>
    <row r="3547" spans="1:4" ht="30">
      <c r="A3547" t="s">
        <v>13637</v>
      </c>
      <c r="B3547" s="1" t="s">
        <v>13638</v>
      </c>
      <c r="C3547" t="s">
        <v>13639</v>
      </c>
      <c r="D3547" t="s">
        <v>13640</v>
      </c>
    </row>
    <row r="3548" spans="1:4" ht="30">
      <c r="A3548" t="s">
        <v>13641</v>
      </c>
      <c r="B3548" s="1" t="s">
        <v>13642</v>
      </c>
      <c r="C3548" t="s">
        <v>13643</v>
      </c>
      <c r="D3548" t="s">
        <v>13644</v>
      </c>
    </row>
    <row r="3549" spans="1:4" ht="30">
      <c r="A3549" t="s">
        <v>13645</v>
      </c>
      <c r="B3549" s="1" t="s">
        <v>13646</v>
      </c>
      <c r="C3549" t="s">
        <v>13647</v>
      </c>
      <c r="D3549" t="s">
        <v>13648</v>
      </c>
    </row>
    <row r="3550" spans="1:4" ht="30">
      <c r="A3550" t="s">
        <v>13649</v>
      </c>
      <c r="B3550" s="1" t="s">
        <v>13650</v>
      </c>
      <c r="C3550">
        <v>8352950515</v>
      </c>
      <c r="D3550" t="s">
        <v>13651</v>
      </c>
    </row>
    <row r="3551" spans="1:4" ht="30">
      <c r="A3551" t="s">
        <v>13652</v>
      </c>
      <c r="B3551" s="1" t="s">
        <v>13653</v>
      </c>
      <c r="C3551">
        <v>1885601681</v>
      </c>
      <c r="D3551" t="s">
        <v>13654</v>
      </c>
    </row>
    <row r="3552" spans="1:4" ht="30">
      <c r="A3552" t="s">
        <v>13655</v>
      </c>
      <c r="B3552" s="1" t="s">
        <v>13656</v>
      </c>
      <c r="C3552" t="s">
        <v>13657</v>
      </c>
      <c r="D3552" t="s">
        <v>13658</v>
      </c>
    </row>
    <row r="3553" spans="1:4" ht="30">
      <c r="A3553" t="s">
        <v>13659</v>
      </c>
      <c r="B3553" s="1" t="s">
        <v>13660</v>
      </c>
      <c r="C3553" t="s">
        <v>13661</v>
      </c>
      <c r="D3553" t="s">
        <v>13662</v>
      </c>
    </row>
    <row r="3554" spans="1:4" ht="30">
      <c r="A3554" t="s">
        <v>13663</v>
      </c>
      <c r="B3554" s="1" t="s">
        <v>13664</v>
      </c>
      <c r="C3554">
        <v>7126613108</v>
      </c>
      <c r="D3554" t="s">
        <v>13665</v>
      </c>
    </row>
    <row r="3555" spans="1:4" ht="30">
      <c r="A3555" t="s">
        <v>13666</v>
      </c>
      <c r="B3555" s="1" t="s">
        <v>13667</v>
      </c>
      <c r="C3555" t="s">
        <v>13668</v>
      </c>
      <c r="D3555" t="s">
        <v>13669</v>
      </c>
    </row>
    <row r="3556" spans="1:4" ht="30">
      <c r="A3556" t="s">
        <v>13670</v>
      </c>
      <c r="B3556" s="1" t="s">
        <v>13671</v>
      </c>
      <c r="C3556" t="s">
        <v>13672</v>
      </c>
      <c r="D3556" t="s">
        <v>13673</v>
      </c>
    </row>
    <row r="3557" spans="1:4" ht="30">
      <c r="A3557" t="s">
        <v>13674</v>
      </c>
      <c r="B3557" s="1" t="s">
        <v>13675</v>
      </c>
      <c r="C3557" t="s">
        <v>13676</v>
      </c>
      <c r="D3557" t="s">
        <v>13677</v>
      </c>
    </row>
    <row r="3558" spans="1:4" ht="30">
      <c r="A3558" t="s">
        <v>13678</v>
      </c>
      <c r="B3558" s="1" t="s">
        <v>13679</v>
      </c>
      <c r="C3558" t="s">
        <v>13680</v>
      </c>
      <c r="D3558" t="s">
        <v>13681</v>
      </c>
    </row>
    <row r="3559" spans="1:4" ht="30">
      <c r="A3559" t="s">
        <v>13682</v>
      </c>
      <c r="B3559" s="1" t="s">
        <v>13683</v>
      </c>
      <c r="C3559" t="s">
        <v>13684</v>
      </c>
      <c r="D3559" t="s">
        <v>13685</v>
      </c>
    </row>
    <row r="3560" spans="1:4" ht="30">
      <c r="A3560" t="s">
        <v>13686</v>
      </c>
      <c r="B3560" s="1" t="s">
        <v>13687</v>
      </c>
      <c r="C3560" t="s">
        <v>13688</v>
      </c>
      <c r="D3560" t="s">
        <v>13689</v>
      </c>
    </row>
    <row r="3561" spans="1:4" ht="30">
      <c r="A3561" t="s">
        <v>13690</v>
      </c>
      <c r="B3561" s="1" t="s">
        <v>13691</v>
      </c>
      <c r="C3561" t="s">
        <v>13692</v>
      </c>
      <c r="D3561" t="s">
        <v>13693</v>
      </c>
    </row>
    <row r="3562" spans="1:4" ht="30">
      <c r="A3562" t="s">
        <v>13694</v>
      </c>
      <c r="B3562" s="1" t="s">
        <v>13695</v>
      </c>
      <c r="C3562" t="s">
        <v>13696</v>
      </c>
      <c r="D3562" t="s">
        <v>13697</v>
      </c>
    </row>
    <row r="3563" spans="1:4" ht="30">
      <c r="A3563" t="s">
        <v>13698</v>
      </c>
      <c r="B3563" s="1" t="s">
        <v>13699</v>
      </c>
      <c r="C3563" t="s">
        <v>13700</v>
      </c>
      <c r="D3563" t="s">
        <v>13701</v>
      </c>
    </row>
    <row r="3564" spans="1:4" ht="30">
      <c r="A3564" t="s">
        <v>13702</v>
      </c>
      <c r="B3564" s="1" t="s">
        <v>13703</v>
      </c>
      <c r="C3564" t="s">
        <v>13704</v>
      </c>
      <c r="D3564" t="s">
        <v>13705</v>
      </c>
    </row>
    <row r="3565" spans="1:4" ht="30">
      <c r="A3565" t="s">
        <v>13706</v>
      </c>
      <c r="B3565" s="1" t="s">
        <v>13707</v>
      </c>
      <c r="C3565" t="s">
        <v>13708</v>
      </c>
      <c r="D3565" t="s">
        <v>13709</v>
      </c>
    </row>
    <row r="3566" spans="1:4" ht="30">
      <c r="A3566" t="s">
        <v>13710</v>
      </c>
      <c r="B3566" s="1" t="s">
        <v>13711</v>
      </c>
      <c r="C3566" t="s">
        <v>13712</v>
      </c>
      <c r="D3566" t="s">
        <v>13713</v>
      </c>
    </row>
    <row r="3567" spans="1:4" ht="30">
      <c r="A3567" t="s">
        <v>13714</v>
      </c>
      <c r="B3567" s="1" t="s">
        <v>13715</v>
      </c>
      <c r="C3567" t="s">
        <v>13716</v>
      </c>
      <c r="D3567" t="s">
        <v>13717</v>
      </c>
    </row>
    <row r="3568" spans="1:4" ht="30">
      <c r="A3568" t="s">
        <v>13718</v>
      </c>
      <c r="B3568" s="1" t="s">
        <v>13719</v>
      </c>
      <c r="C3568" t="s">
        <v>13720</v>
      </c>
      <c r="D3568" t="s">
        <v>13721</v>
      </c>
    </row>
    <row r="3569" spans="1:4" ht="30">
      <c r="A3569" t="s">
        <v>13722</v>
      </c>
      <c r="B3569" s="1" t="s">
        <v>13723</v>
      </c>
      <c r="C3569" t="s">
        <v>13724</v>
      </c>
      <c r="D3569" t="s">
        <v>13725</v>
      </c>
    </row>
    <row r="3570" spans="1:4" ht="30">
      <c r="A3570" t="s">
        <v>13726</v>
      </c>
      <c r="B3570" s="1" t="s">
        <v>13727</v>
      </c>
      <c r="C3570">
        <v>2160541807</v>
      </c>
      <c r="D3570" t="s">
        <v>13728</v>
      </c>
    </row>
    <row r="3571" spans="1:4" ht="30">
      <c r="A3571" t="s">
        <v>13729</v>
      </c>
      <c r="B3571" s="1" t="s">
        <v>13730</v>
      </c>
      <c r="C3571" t="s">
        <v>13731</v>
      </c>
      <c r="D3571" t="s">
        <v>13732</v>
      </c>
    </row>
    <row r="3572" spans="1:4" ht="30">
      <c r="A3572" t="s">
        <v>13733</v>
      </c>
      <c r="B3572" s="1" t="s">
        <v>13734</v>
      </c>
      <c r="C3572" t="s">
        <v>13735</v>
      </c>
      <c r="D3572" t="s">
        <v>13736</v>
      </c>
    </row>
    <row r="3573" spans="1:4" ht="30">
      <c r="A3573" t="s">
        <v>13737</v>
      </c>
      <c r="B3573" s="1" t="s">
        <v>13738</v>
      </c>
      <c r="C3573" t="s">
        <v>13739</v>
      </c>
      <c r="D3573" t="s">
        <v>13740</v>
      </c>
    </row>
    <row r="3574" spans="1:4" ht="30">
      <c r="A3574" t="s">
        <v>13741</v>
      </c>
      <c r="B3574" s="1" t="s">
        <v>13742</v>
      </c>
      <c r="C3574">
        <v>1751285399</v>
      </c>
      <c r="D3574" t="s">
        <v>13743</v>
      </c>
    </row>
    <row r="3575" spans="1:4" ht="30">
      <c r="A3575" t="s">
        <v>13744</v>
      </c>
      <c r="B3575" s="1" t="s">
        <v>13745</v>
      </c>
      <c r="C3575" t="s">
        <v>13746</v>
      </c>
      <c r="D3575" t="s">
        <v>13747</v>
      </c>
    </row>
    <row r="3576" spans="1:4" ht="30">
      <c r="A3576" t="s">
        <v>13748</v>
      </c>
      <c r="B3576" s="1" t="s">
        <v>13749</v>
      </c>
      <c r="C3576" t="s">
        <v>13750</v>
      </c>
      <c r="D3576" t="s">
        <v>13751</v>
      </c>
    </row>
    <row r="3577" spans="1:4" ht="30">
      <c r="A3577" t="s">
        <v>13752</v>
      </c>
      <c r="B3577" s="1" t="s">
        <v>13753</v>
      </c>
      <c r="C3577">
        <v>1668308685</v>
      </c>
      <c r="D3577" t="s">
        <v>13754</v>
      </c>
    </row>
    <row r="3578" spans="1:4" ht="30">
      <c r="A3578" t="s">
        <v>13755</v>
      </c>
      <c r="B3578" s="1" t="s">
        <v>13756</v>
      </c>
      <c r="C3578" t="s">
        <v>13757</v>
      </c>
      <c r="D3578" t="s">
        <v>13758</v>
      </c>
    </row>
    <row r="3579" spans="1:4" ht="30">
      <c r="A3579" t="s">
        <v>13759</v>
      </c>
      <c r="B3579" s="1" t="s">
        <v>13760</v>
      </c>
      <c r="C3579" t="s">
        <v>13761</v>
      </c>
      <c r="D3579" t="s">
        <v>13762</v>
      </c>
    </row>
    <row r="3580" spans="1:4" ht="30">
      <c r="A3580" t="s">
        <v>13763</v>
      </c>
      <c r="B3580" s="1" t="s">
        <v>13764</v>
      </c>
      <c r="C3580" t="s">
        <v>13765</v>
      </c>
      <c r="D3580" t="s">
        <v>3366</v>
      </c>
    </row>
    <row r="3581" spans="1:4" ht="30">
      <c r="A3581" t="s">
        <v>13766</v>
      </c>
      <c r="B3581" s="1" t="s">
        <v>13767</v>
      </c>
      <c r="C3581" t="s">
        <v>13768</v>
      </c>
      <c r="D3581" t="s">
        <v>13769</v>
      </c>
    </row>
    <row r="3582" spans="1:4" ht="30">
      <c r="A3582" t="s">
        <v>13770</v>
      </c>
      <c r="B3582" s="1" t="s">
        <v>13771</v>
      </c>
      <c r="C3582" t="s">
        <v>13772</v>
      </c>
      <c r="D3582" t="s">
        <v>13773</v>
      </c>
    </row>
    <row r="3583" spans="1:4" ht="30">
      <c r="A3583" t="s">
        <v>13774</v>
      </c>
      <c r="B3583" s="1" t="s">
        <v>13775</v>
      </c>
      <c r="C3583" t="s">
        <v>13776</v>
      </c>
      <c r="D3583" t="s">
        <v>13777</v>
      </c>
    </row>
    <row r="3584" spans="1:4" ht="30">
      <c r="A3584" t="s">
        <v>13778</v>
      </c>
      <c r="B3584" s="1" t="s">
        <v>13779</v>
      </c>
      <c r="C3584" t="s">
        <v>13780</v>
      </c>
      <c r="D3584" t="s">
        <v>13781</v>
      </c>
    </row>
    <row r="3585" spans="1:4" ht="30">
      <c r="A3585" t="s">
        <v>13782</v>
      </c>
      <c r="B3585" s="1" t="s">
        <v>13783</v>
      </c>
      <c r="C3585" t="s">
        <v>13784</v>
      </c>
      <c r="D3585" t="s">
        <v>13785</v>
      </c>
    </row>
    <row r="3586" spans="1:4" ht="30">
      <c r="A3586" t="s">
        <v>13786</v>
      </c>
      <c r="B3586" s="1" t="s">
        <v>13787</v>
      </c>
      <c r="C3586" t="s">
        <v>13788</v>
      </c>
      <c r="D3586" t="s">
        <v>13789</v>
      </c>
    </row>
    <row r="3587" spans="1:4" ht="30">
      <c r="A3587" t="s">
        <v>13790</v>
      </c>
      <c r="B3587" s="1" t="s">
        <v>13791</v>
      </c>
      <c r="C3587" t="s">
        <v>13792</v>
      </c>
      <c r="D3587" t="s">
        <v>13793</v>
      </c>
    </row>
    <row r="3588" spans="1:4" ht="30">
      <c r="A3588" t="s">
        <v>13794</v>
      </c>
      <c r="B3588" s="1" t="s">
        <v>13795</v>
      </c>
      <c r="C3588" t="s">
        <v>13796</v>
      </c>
      <c r="D3588" t="s">
        <v>13797</v>
      </c>
    </row>
    <row r="3589" spans="1:4" ht="30">
      <c r="A3589" t="s">
        <v>13798</v>
      </c>
      <c r="B3589" s="1" t="s">
        <v>13799</v>
      </c>
      <c r="C3589" t="s">
        <v>13800</v>
      </c>
      <c r="D3589" t="s">
        <v>13801</v>
      </c>
    </row>
    <row r="3590" spans="1:4" ht="30">
      <c r="A3590" t="s">
        <v>13802</v>
      </c>
      <c r="B3590" s="1" t="s">
        <v>13803</v>
      </c>
      <c r="C3590" t="s">
        <v>13804</v>
      </c>
      <c r="D3590" t="s">
        <v>13805</v>
      </c>
    </row>
    <row r="3591" spans="1:4" ht="30">
      <c r="A3591" t="s">
        <v>13806</v>
      </c>
      <c r="B3591" s="1" t="s">
        <v>13807</v>
      </c>
      <c r="C3591" t="s">
        <v>13808</v>
      </c>
      <c r="D3591" t="s">
        <v>13809</v>
      </c>
    </row>
    <row r="3592" spans="1:4" ht="30">
      <c r="A3592" t="s">
        <v>13810</v>
      </c>
      <c r="B3592" s="1" t="s">
        <v>13811</v>
      </c>
      <c r="C3592" t="s">
        <v>13812</v>
      </c>
      <c r="D3592" t="s">
        <v>13813</v>
      </c>
    </row>
    <row r="3593" spans="1:4" ht="30">
      <c r="A3593" t="s">
        <v>13814</v>
      </c>
      <c r="B3593" s="1" t="s">
        <v>13815</v>
      </c>
      <c r="C3593" t="s">
        <v>13816</v>
      </c>
      <c r="D3593" t="s">
        <v>13817</v>
      </c>
    </row>
    <row r="3594" spans="1:4" ht="30">
      <c r="A3594" t="s">
        <v>13818</v>
      </c>
      <c r="B3594" s="1" t="s">
        <v>13819</v>
      </c>
      <c r="C3594" t="s">
        <v>13820</v>
      </c>
      <c r="D3594" t="s">
        <v>13821</v>
      </c>
    </row>
    <row r="3595" spans="1:4" ht="30">
      <c r="A3595" t="s">
        <v>13822</v>
      </c>
      <c r="B3595" s="1" t="s">
        <v>13823</v>
      </c>
      <c r="C3595" t="s">
        <v>13824</v>
      </c>
      <c r="D3595" t="s">
        <v>13825</v>
      </c>
    </row>
    <row r="3596" spans="1:4" ht="30">
      <c r="A3596" t="s">
        <v>13826</v>
      </c>
      <c r="B3596" s="1" t="s">
        <v>13827</v>
      </c>
      <c r="C3596" t="s">
        <v>13828</v>
      </c>
      <c r="D3596" t="s">
        <v>13829</v>
      </c>
    </row>
    <row r="3597" spans="1:4" ht="30">
      <c r="A3597" t="s">
        <v>13830</v>
      </c>
      <c r="B3597" s="1" t="s">
        <v>13831</v>
      </c>
      <c r="C3597" t="s">
        <v>13832</v>
      </c>
      <c r="D3597" t="s">
        <v>13833</v>
      </c>
    </row>
    <row r="3598" spans="1:4" ht="30">
      <c r="A3598" t="s">
        <v>13834</v>
      </c>
      <c r="B3598" s="1" t="s">
        <v>13835</v>
      </c>
      <c r="C3598" t="s">
        <v>13836</v>
      </c>
      <c r="D3598" t="s">
        <v>13837</v>
      </c>
    </row>
    <row r="3599" spans="1:4" ht="30">
      <c r="A3599" t="s">
        <v>13838</v>
      </c>
      <c r="B3599" s="1" t="s">
        <v>13839</v>
      </c>
      <c r="C3599" t="s">
        <v>13840</v>
      </c>
      <c r="D3599" t="s">
        <v>13841</v>
      </c>
    </row>
    <row r="3600" spans="1:4" ht="30">
      <c r="A3600" t="s">
        <v>13842</v>
      </c>
      <c r="B3600" s="1" t="s">
        <v>13843</v>
      </c>
      <c r="C3600" t="s">
        <v>13844</v>
      </c>
      <c r="D3600" t="s">
        <v>13845</v>
      </c>
    </row>
    <row r="3601" spans="1:4" ht="30">
      <c r="A3601" t="s">
        <v>13846</v>
      </c>
      <c r="B3601" s="1" t="s">
        <v>13847</v>
      </c>
      <c r="C3601" t="s">
        <v>13848</v>
      </c>
      <c r="D3601" t="s">
        <v>13849</v>
      </c>
    </row>
    <row r="3602" spans="1:4" ht="30">
      <c r="A3602" t="s">
        <v>13850</v>
      </c>
      <c r="B3602" s="1" t="s">
        <v>13851</v>
      </c>
      <c r="C3602" t="s">
        <v>13852</v>
      </c>
      <c r="D3602" t="s">
        <v>13853</v>
      </c>
    </row>
    <row r="3603" spans="1:4" ht="30">
      <c r="A3603" t="s">
        <v>13854</v>
      </c>
      <c r="B3603" s="1" t="s">
        <v>13855</v>
      </c>
      <c r="C3603" t="s">
        <v>13856</v>
      </c>
      <c r="D3603" t="s">
        <v>13857</v>
      </c>
    </row>
    <row r="3604" spans="1:4" ht="30">
      <c r="A3604" t="s">
        <v>13858</v>
      </c>
      <c r="B3604" s="1" t="s">
        <v>13859</v>
      </c>
      <c r="C3604" t="s">
        <v>13860</v>
      </c>
      <c r="D3604" t="s">
        <v>13861</v>
      </c>
    </row>
    <row r="3605" spans="1:4" ht="30">
      <c r="A3605" t="s">
        <v>13862</v>
      </c>
      <c r="B3605" s="1" t="s">
        <v>13863</v>
      </c>
      <c r="C3605">
        <v>8762408969</v>
      </c>
      <c r="D3605" t="s">
        <v>13864</v>
      </c>
    </row>
    <row r="3606" spans="1:4" ht="30">
      <c r="A3606" t="s">
        <v>4575</v>
      </c>
      <c r="B3606" s="1" t="s">
        <v>13865</v>
      </c>
      <c r="C3606" t="s">
        <v>13866</v>
      </c>
      <c r="D3606" t="s">
        <v>13867</v>
      </c>
    </row>
    <row r="3607" spans="1:4" ht="30">
      <c r="A3607" t="s">
        <v>13868</v>
      </c>
      <c r="B3607" s="1" t="s">
        <v>13869</v>
      </c>
      <c r="C3607" t="s">
        <v>13870</v>
      </c>
      <c r="D3607" t="s">
        <v>13871</v>
      </c>
    </row>
    <row r="3608" spans="1:4" ht="30">
      <c r="A3608" t="s">
        <v>13872</v>
      </c>
      <c r="B3608" s="1" t="s">
        <v>13873</v>
      </c>
      <c r="C3608" t="s">
        <v>13874</v>
      </c>
      <c r="D3608" t="s">
        <v>13875</v>
      </c>
    </row>
    <row r="3609" spans="1:4" ht="30">
      <c r="A3609" t="s">
        <v>13876</v>
      </c>
      <c r="B3609" s="1" t="s">
        <v>13877</v>
      </c>
      <c r="C3609" t="s">
        <v>13878</v>
      </c>
      <c r="D3609" t="s">
        <v>13879</v>
      </c>
    </row>
    <row r="3610" spans="1:4" ht="30">
      <c r="A3610" t="s">
        <v>13880</v>
      </c>
      <c r="B3610" s="1" t="s">
        <v>13881</v>
      </c>
      <c r="C3610" t="s">
        <v>13882</v>
      </c>
      <c r="D3610" t="s">
        <v>13883</v>
      </c>
    </row>
    <row r="3611" spans="1:4" ht="30">
      <c r="A3611" t="s">
        <v>3743</v>
      </c>
      <c r="B3611" s="1" t="s">
        <v>13884</v>
      </c>
      <c r="C3611" t="s">
        <v>13885</v>
      </c>
      <c r="D3611" t="s">
        <v>13886</v>
      </c>
    </row>
    <row r="3612" spans="1:4" ht="30">
      <c r="A3612" t="s">
        <v>13887</v>
      </c>
      <c r="B3612" s="1" t="s">
        <v>13888</v>
      </c>
      <c r="C3612" t="s">
        <v>13889</v>
      </c>
      <c r="D3612" t="s">
        <v>13890</v>
      </c>
    </row>
    <row r="3613" spans="1:4" ht="30">
      <c r="A3613" t="s">
        <v>13891</v>
      </c>
      <c r="B3613" s="1" t="s">
        <v>13892</v>
      </c>
      <c r="C3613" t="s">
        <v>13893</v>
      </c>
      <c r="D3613" t="s">
        <v>13894</v>
      </c>
    </row>
    <row r="3614" spans="1:4" ht="30">
      <c r="A3614" t="s">
        <v>13895</v>
      </c>
      <c r="B3614" s="1" t="s">
        <v>13896</v>
      </c>
      <c r="C3614" t="s">
        <v>13897</v>
      </c>
      <c r="D3614" t="s">
        <v>13898</v>
      </c>
    </row>
    <row r="3615" spans="1:4" ht="30">
      <c r="A3615" t="s">
        <v>13899</v>
      </c>
      <c r="B3615" s="1" t="s">
        <v>13900</v>
      </c>
      <c r="C3615" t="s">
        <v>13901</v>
      </c>
      <c r="D3615" t="s">
        <v>13902</v>
      </c>
    </row>
    <row r="3616" spans="1:4" ht="30">
      <c r="A3616" t="s">
        <v>13903</v>
      </c>
      <c r="B3616" s="1" t="s">
        <v>13904</v>
      </c>
      <c r="C3616">
        <f>1-283-964-8261</f>
        <v>-9507</v>
      </c>
      <c r="D3616" t="s">
        <v>13905</v>
      </c>
    </row>
    <row r="3617" spans="1:4" ht="30">
      <c r="A3617" t="s">
        <v>13906</v>
      </c>
      <c r="B3617" s="1" t="s">
        <v>13907</v>
      </c>
      <c r="C3617" t="s">
        <v>13908</v>
      </c>
      <c r="D3617" t="s">
        <v>1333</v>
      </c>
    </row>
    <row r="3618" spans="1:4" ht="30">
      <c r="A3618" t="s">
        <v>13909</v>
      </c>
      <c r="B3618" s="1" t="s">
        <v>13910</v>
      </c>
      <c r="C3618" t="s">
        <v>13911</v>
      </c>
      <c r="D3618" t="s">
        <v>13912</v>
      </c>
    </row>
    <row r="3619" spans="1:4" ht="30">
      <c r="A3619" t="s">
        <v>13913</v>
      </c>
      <c r="B3619" s="1" t="s">
        <v>13914</v>
      </c>
      <c r="C3619">
        <f>1-765-760-5377</f>
        <v>-6901</v>
      </c>
      <c r="D3619" t="s">
        <v>13915</v>
      </c>
    </row>
    <row r="3620" spans="1:4" ht="30">
      <c r="A3620" t="s">
        <v>13916</v>
      </c>
      <c r="B3620" s="1" t="s">
        <v>13917</v>
      </c>
      <c r="C3620" t="s">
        <v>13918</v>
      </c>
      <c r="D3620" t="s">
        <v>13919</v>
      </c>
    </row>
    <row r="3621" spans="1:4" ht="30">
      <c r="A3621" t="s">
        <v>13920</v>
      </c>
      <c r="B3621" s="1" t="s">
        <v>13921</v>
      </c>
      <c r="C3621" t="s">
        <v>13922</v>
      </c>
      <c r="D3621" t="s">
        <v>13923</v>
      </c>
    </row>
    <row r="3622" spans="1:4" ht="30">
      <c r="A3622" t="s">
        <v>13924</v>
      </c>
      <c r="B3622" s="1" t="s">
        <v>13925</v>
      </c>
      <c r="C3622" t="s">
        <v>13926</v>
      </c>
      <c r="D3622" t="s">
        <v>13927</v>
      </c>
    </row>
    <row r="3623" spans="1:4" ht="30">
      <c r="A3623" t="s">
        <v>13928</v>
      </c>
      <c r="B3623" s="1" t="s">
        <v>13929</v>
      </c>
      <c r="C3623" t="s">
        <v>13930</v>
      </c>
      <c r="D3623" t="s">
        <v>13931</v>
      </c>
    </row>
    <row r="3624" spans="1:4" ht="30">
      <c r="A3624" t="s">
        <v>13932</v>
      </c>
      <c r="B3624" s="1" t="s">
        <v>13933</v>
      </c>
      <c r="C3624" t="s">
        <v>13934</v>
      </c>
      <c r="D3624" t="s">
        <v>13935</v>
      </c>
    </row>
    <row r="3625" spans="1:4" ht="30">
      <c r="A3625" t="s">
        <v>13936</v>
      </c>
      <c r="B3625" s="1" t="s">
        <v>13937</v>
      </c>
      <c r="C3625" t="s">
        <v>13938</v>
      </c>
      <c r="D3625" t="s">
        <v>13939</v>
      </c>
    </row>
    <row r="3626" spans="1:4" ht="30">
      <c r="A3626" t="s">
        <v>13940</v>
      </c>
      <c r="B3626" s="1" t="s">
        <v>13941</v>
      </c>
      <c r="C3626" t="s">
        <v>13942</v>
      </c>
      <c r="D3626" t="s">
        <v>13943</v>
      </c>
    </row>
    <row r="3627" spans="1:4" ht="30">
      <c r="A3627" t="s">
        <v>13944</v>
      </c>
      <c r="B3627" s="1" t="s">
        <v>13945</v>
      </c>
      <c r="C3627">
        <v>1393956059</v>
      </c>
      <c r="D3627" t="s">
        <v>13946</v>
      </c>
    </row>
    <row r="3628" spans="1:4" ht="30">
      <c r="A3628" t="s">
        <v>13947</v>
      </c>
      <c r="B3628" s="1" t="s">
        <v>13948</v>
      </c>
      <c r="C3628" t="s">
        <v>13949</v>
      </c>
      <c r="D3628" t="s">
        <v>13950</v>
      </c>
    </row>
    <row r="3629" spans="1:4" ht="30">
      <c r="A3629" t="s">
        <v>13951</v>
      </c>
      <c r="B3629" s="1" t="s">
        <v>13952</v>
      </c>
      <c r="C3629" t="s">
        <v>13953</v>
      </c>
      <c r="D3629" t="s">
        <v>13954</v>
      </c>
    </row>
    <row r="3630" spans="1:4" ht="30">
      <c r="A3630" t="s">
        <v>13955</v>
      </c>
      <c r="B3630" s="1" t="s">
        <v>13956</v>
      </c>
      <c r="C3630" t="s">
        <v>13957</v>
      </c>
      <c r="D3630" t="s">
        <v>13958</v>
      </c>
    </row>
    <row r="3631" spans="1:4" ht="30">
      <c r="A3631" t="s">
        <v>13959</v>
      </c>
      <c r="B3631" s="1" t="s">
        <v>13960</v>
      </c>
      <c r="C3631" t="s">
        <v>13961</v>
      </c>
      <c r="D3631" t="s">
        <v>13962</v>
      </c>
    </row>
    <row r="3632" spans="1:4" ht="30">
      <c r="A3632" t="s">
        <v>7162</v>
      </c>
      <c r="B3632" s="1" t="s">
        <v>13963</v>
      </c>
      <c r="C3632" t="s">
        <v>13964</v>
      </c>
      <c r="D3632" t="s">
        <v>13965</v>
      </c>
    </row>
    <row r="3633" spans="1:4" ht="30">
      <c r="A3633" t="s">
        <v>13966</v>
      </c>
      <c r="B3633" s="1" t="s">
        <v>13967</v>
      </c>
      <c r="C3633" t="s">
        <v>13968</v>
      </c>
      <c r="D3633" t="s">
        <v>13969</v>
      </c>
    </row>
    <row r="3634" spans="1:4" ht="30">
      <c r="A3634" t="s">
        <v>13970</v>
      </c>
      <c r="B3634" s="1" t="s">
        <v>13971</v>
      </c>
      <c r="C3634" t="s">
        <v>13972</v>
      </c>
      <c r="D3634" t="s">
        <v>13973</v>
      </c>
    </row>
    <row r="3635" spans="1:4" ht="30">
      <c r="A3635" t="s">
        <v>13974</v>
      </c>
      <c r="B3635" s="1" t="s">
        <v>13975</v>
      </c>
      <c r="C3635" t="s">
        <v>13976</v>
      </c>
      <c r="D3635" t="s">
        <v>13977</v>
      </c>
    </row>
    <row r="3636" spans="1:4" ht="30">
      <c r="A3636" t="s">
        <v>13978</v>
      </c>
      <c r="B3636" s="1" t="s">
        <v>13979</v>
      </c>
      <c r="C3636" t="s">
        <v>13980</v>
      </c>
      <c r="D3636" t="s">
        <v>13981</v>
      </c>
    </row>
    <row r="3637" spans="1:4" ht="30">
      <c r="A3637" t="s">
        <v>13982</v>
      </c>
      <c r="B3637" s="1" t="s">
        <v>13983</v>
      </c>
      <c r="C3637" t="s">
        <v>13984</v>
      </c>
      <c r="D3637" t="s">
        <v>13985</v>
      </c>
    </row>
    <row r="3638" spans="1:4" ht="30">
      <c r="A3638" t="s">
        <v>13986</v>
      </c>
      <c r="B3638" s="1" t="s">
        <v>13987</v>
      </c>
      <c r="C3638" t="s">
        <v>13988</v>
      </c>
      <c r="D3638" t="s">
        <v>13989</v>
      </c>
    </row>
    <row r="3639" spans="1:4" ht="30">
      <c r="A3639" t="s">
        <v>13990</v>
      </c>
      <c r="B3639" s="1" t="s">
        <v>13991</v>
      </c>
      <c r="C3639" t="s">
        <v>13992</v>
      </c>
      <c r="D3639" t="s">
        <v>13993</v>
      </c>
    </row>
    <row r="3640" spans="1:4" ht="30">
      <c r="A3640" t="s">
        <v>13994</v>
      </c>
      <c r="B3640" s="1" t="s">
        <v>13995</v>
      </c>
      <c r="C3640" t="s">
        <v>13996</v>
      </c>
      <c r="D3640" t="s">
        <v>13997</v>
      </c>
    </row>
    <row r="3641" spans="1:4" ht="30">
      <c r="A3641" t="s">
        <v>13998</v>
      </c>
      <c r="B3641" s="1" t="s">
        <v>13999</v>
      </c>
      <c r="C3641" t="s">
        <v>14000</v>
      </c>
      <c r="D3641" t="s">
        <v>14001</v>
      </c>
    </row>
    <row r="3642" spans="1:4" ht="30">
      <c r="A3642" t="s">
        <v>14002</v>
      </c>
      <c r="B3642" s="1" t="s">
        <v>14003</v>
      </c>
      <c r="C3642" t="s">
        <v>14004</v>
      </c>
      <c r="D3642" t="s">
        <v>14005</v>
      </c>
    </row>
    <row r="3643" spans="1:4" ht="30">
      <c r="A3643" t="s">
        <v>14006</v>
      </c>
      <c r="B3643" s="1" t="s">
        <v>14007</v>
      </c>
      <c r="C3643" t="s">
        <v>14008</v>
      </c>
      <c r="D3643" t="s">
        <v>14009</v>
      </c>
    </row>
    <row r="3644" spans="1:4" ht="30">
      <c r="A3644" t="s">
        <v>14010</v>
      </c>
      <c r="B3644" s="1" t="s">
        <v>14011</v>
      </c>
      <c r="C3644">
        <v>1523277006</v>
      </c>
      <c r="D3644" t="s">
        <v>14012</v>
      </c>
    </row>
    <row r="3645" spans="1:4" ht="30">
      <c r="A3645" t="s">
        <v>14013</v>
      </c>
      <c r="B3645" s="1" t="s">
        <v>14014</v>
      </c>
      <c r="C3645" t="s">
        <v>14015</v>
      </c>
      <c r="D3645" t="s">
        <v>14016</v>
      </c>
    </row>
    <row r="3646" spans="1:4" ht="30">
      <c r="A3646" t="s">
        <v>14017</v>
      </c>
      <c r="B3646" s="1" t="s">
        <v>14018</v>
      </c>
      <c r="C3646">
        <v>8285058750</v>
      </c>
      <c r="D3646" t="s">
        <v>14019</v>
      </c>
    </row>
    <row r="3647" spans="1:4" ht="30">
      <c r="A3647" t="s">
        <v>14020</v>
      </c>
      <c r="B3647" s="1" t="s">
        <v>14021</v>
      </c>
      <c r="C3647" t="s">
        <v>14022</v>
      </c>
      <c r="D3647" t="s">
        <v>14023</v>
      </c>
    </row>
    <row r="3648" spans="1:4" ht="30">
      <c r="A3648" t="s">
        <v>14024</v>
      </c>
      <c r="B3648" s="1" t="s">
        <v>14025</v>
      </c>
      <c r="C3648" t="s">
        <v>14026</v>
      </c>
      <c r="D3648" t="s">
        <v>14027</v>
      </c>
    </row>
    <row r="3649" spans="1:4" ht="30">
      <c r="A3649" t="s">
        <v>14028</v>
      </c>
      <c r="B3649" s="1" t="s">
        <v>14029</v>
      </c>
      <c r="C3649" t="s">
        <v>14030</v>
      </c>
      <c r="D3649" t="s">
        <v>14031</v>
      </c>
    </row>
    <row r="3650" spans="1:4" ht="30">
      <c r="A3650" t="s">
        <v>14032</v>
      </c>
      <c r="B3650" s="1" t="s">
        <v>14033</v>
      </c>
      <c r="C3650" t="s">
        <v>14034</v>
      </c>
      <c r="D3650" t="s">
        <v>14035</v>
      </c>
    </row>
    <row r="3651" spans="1:4" ht="30">
      <c r="A3651" t="s">
        <v>14036</v>
      </c>
      <c r="B3651" s="1" t="s">
        <v>14037</v>
      </c>
      <c r="C3651" t="s">
        <v>14038</v>
      </c>
      <c r="D3651" t="s">
        <v>14039</v>
      </c>
    </row>
    <row r="3652" spans="1:4" ht="30">
      <c r="A3652" t="s">
        <v>14040</v>
      </c>
      <c r="B3652" s="1" t="s">
        <v>14041</v>
      </c>
      <c r="C3652" t="s">
        <v>14042</v>
      </c>
      <c r="D3652" t="s">
        <v>14043</v>
      </c>
    </row>
    <row r="3653" spans="1:4" ht="30">
      <c r="A3653" t="s">
        <v>14044</v>
      </c>
      <c r="B3653" s="1" t="s">
        <v>14045</v>
      </c>
      <c r="C3653" t="s">
        <v>14046</v>
      </c>
      <c r="D3653" t="s">
        <v>14047</v>
      </c>
    </row>
    <row r="3654" spans="1:4" ht="30">
      <c r="A3654" t="s">
        <v>14048</v>
      </c>
      <c r="B3654" s="1" t="s">
        <v>14049</v>
      </c>
      <c r="C3654" t="s">
        <v>14050</v>
      </c>
      <c r="D3654" t="s">
        <v>14051</v>
      </c>
    </row>
    <row r="3655" spans="1:4" ht="30">
      <c r="A3655" t="s">
        <v>14052</v>
      </c>
      <c r="B3655" s="1" t="s">
        <v>14053</v>
      </c>
      <c r="C3655" t="s">
        <v>14054</v>
      </c>
      <c r="D3655" t="s">
        <v>14055</v>
      </c>
    </row>
    <row r="3656" spans="1:4" ht="30">
      <c r="A3656" t="s">
        <v>14056</v>
      </c>
      <c r="B3656" s="1" t="s">
        <v>14057</v>
      </c>
      <c r="C3656">
        <v>5369612083</v>
      </c>
      <c r="D3656" t="s">
        <v>14058</v>
      </c>
    </row>
    <row r="3657" spans="1:4" ht="30">
      <c r="A3657" t="s">
        <v>14059</v>
      </c>
      <c r="B3657" s="1" t="s">
        <v>14060</v>
      </c>
      <c r="C3657" t="s">
        <v>14061</v>
      </c>
      <c r="D3657" t="s">
        <v>14062</v>
      </c>
    </row>
    <row r="3658" spans="1:4" ht="30">
      <c r="A3658" t="s">
        <v>14063</v>
      </c>
      <c r="B3658" s="1" t="s">
        <v>14064</v>
      </c>
      <c r="C3658" t="s">
        <v>14065</v>
      </c>
      <c r="D3658" t="s">
        <v>14066</v>
      </c>
    </row>
    <row r="3659" spans="1:4" ht="30">
      <c r="A3659" t="s">
        <v>14067</v>
      </c>
      <c r="B3659" s="1" t="s">
        <v>14068</v>
      </c>
      <c r="C3659" t="s">
        <v>14069</v>
      </c>
      <c r="D3659" t="s">
        <v>14070</v>
      </c>
    </row>
    <row r="3660" spans="1:4" ht="30">
      <c r="A3660" t="s">
        <v>14071</v>
      </c>
      <c r="B3660" s="1" t="s">
        <v>14072</v>
      </c>
      <c r="C3660" t="s">
        <v>14073</v>
      </c>
      <c r="D3660" t="s">
        <v>14074</v>
      </c>
    </row>
    <row r="3661" spans="1:4" ht="30">
      <c r="A3661" t="s">
        <v>14075</v>
      </c>
      <c r="B3661" s="1" t="s">
        <v>14076</v>
      </c>
      <c r="C3661" t="s">
        <v>14077</v>
      </c>
      <c r="D3661" t="s">
        <v>14078</v>
      </c>
    </row>
    <row r="3662" spans="1:4" ht="30">
      <c r="A3662" t="s">
        <v>14079</v>
      </c>
      <c r="B3662" s="1" t="s">
        <v>14080</v>
      </c>
      <c r="C3662" t="s">
        <v>14081</v>
      </c>
      <c r="D3662" t="s">
        <v>14082</v>
      </c>
    </row>
    <row r="3663" spans="1:4" ht="30">
      <c r="A3663" t="s">
        <v>14083</v>
      </c>
      <c r="B3663" s="1" t="s">
        <v>14084</v>
      </c>
      <c r="C3663" t="s">
        <v>14085</v>
      </c>
      <c r="D3663" t="s">
        <v>14086</v>
      </c>
    </row>
    <row r="3664" spans="1:4" ht="30">
      <c r="A3664" t="s">
        <v>14087</v>
      </c>
      <c r="B3664" s="1" t="s">
        <v>14088</v>
      </c>
      <c r="C3664">
        <v>3675030912</v>
      </c>
      <c r="D3664" t="s">
        <v>14089</v>
      </c>
    </row>
    <row r="3665" spans="1:4" ht="30">
      <c r="A3665" t="s">
        <v>14090</v>
      </c>
      <c r="B3665" s="1" t="s">
        <v>14091</v>
      </c>
      <c r="C3665" t="s">
        <v>14092</v>
      </c>
      <c r="D3665" t="s">
        <v>14093</v>
      </c>
    </row>
    <row r="3666" spans="1:4" ht="30">
      <c r="A3666" t="s">
        <v>14094</v>
      </c>
      <c r="B3666" s="1" t="s">
        <v>14095</v>
      </c>
      <c r="C3666" t="s">
        <v>14096</v>
      </c>
      <c r="D3666" t="s">
        <v>14097</v>
      </c>
    </row>
    <row r="3667" spans="1:4" ht="30">
      <c r="A3667" t="s">
        <v>14098</v>
      </c>
      <c r="B3667" s="1" t="s">
        <v>14099</v>
      </c>
      <c r="C3667" t="s">
        <v>14100</v>
      </c>
      <c r="D3667" t="s">
        <v>14101</v>
      </c>
    </row>
    <row r="3668" spans="1:4" ht="30">
      <c r="A3668" t="s">
        <v>14102</v>
      </c>
      <c r="B3668" s="1" t="s">
        <v>14103</v>
      </c>
      <c r="C3668" t="s">
        <v>14104</v>
      </c>
      <c r="D3668" t="s">
        <v>14105</v>
      </c>
    </row>
    <row r="3669" spans="1:4" ht="30">
      <c r="A3669" t="s">
        <v>14106</v>
      </c>
      <c r="B3669" s="1" t="s">
        <v>14107</v>
      </c>
      <c r="C3669" t="s">
        <v>14108</v>
      </c>
      <c r="D3669" t="s">
        <v>14109</v>
      </c>
    </row>
    <row r="3670" spans="1:4" ht="30">
      <c r="A3670" t="s">
        <v>14110</v>
      </c>
      <c r="B3670" s="1" t="s">
        <v>14111</v>
      </c>
      <c r="C3670" t="s">
        <v>14112</v>
      </c>
      <c r="D3670" t="s">
        <v>14113</v>
      </c>
    </row>
    <row r="3671" spans="1:4" ht="30">
      <c r="A3671" t="s">
        <v>14114</v>
      </c>
      <c r="B3671" s="1" t="s">
        <v>14115</v>
      </c>
      <c r="C3671" t="s">
        <v>14116</v>
      </c>
      <c r="D3671" t="s">
        <v>14117</v>
      </c>
    </row>
    <row r="3672" spans="1:4" ht="30">
      <c r="A3672" t="s">
        <v>14118</v>
      </c>
      <c r="B3672" s="1" t="s">
        <v>14119</v>
      </c>
      <c r="C3672">
        <v>5027306362</v>
      </c>
      <c r="D3672" t="s">
        <v>14120</v>
      </c>
    </row>
    <row r="3673" spans="1:4" ht="30">
      <c r="A3673" t="s">
        <v>14121</v>
      </c>
      <c r="B3673" s="1" t="s">
        <v>14122</v>
      </c>
      <c r="C3673" t="s">
        <v>14123</v>
      </c>
      <c r="D3673" t="s">
        <v>14124</v>
      </c>
    </row>
    <row r="3674" spans="1:4" ht="30">
      <c r="A3674" t="s">
        <v>14125</v>
      </c>
      <c r="B3674" s="1" t="s">
        <v>14126</v>
      </c>
      <c r="C3674" t="s">
        <v>14127</v>
      </c>
      <c r="D3674" t="s">
        <v>14128</v>
      </c>
    </row>
    <row r="3675" spans="1:4" ht="30">
      <c r="A3675" t="s">
        <v>14129</v>
      </c>
      <c r="B3675" s="1" t="s">
        <v>14130</v>
      </c>
      <c r="C3675" t="s">
        <v>14131</v>
      </c>
      <c r="D3675" t="s">
        <v>14132</v>
      </c>
    </row>
    <row r="3676" spans="1:4" ht="30">
      <c r="A3676" t="s">
        <v>9331</v>
      </c>
      <c r="B3676" s="1" t="s">
        <v>14133</v>
      </c>
      <c r="C3676" t="s">
        <v>14134</v>
      </c>
      <c r="D3676" t="s">
        <v>14135</v>
      </c>
    </row>
    <row r="3677" spans="1:4" ht="30">
      <c r="A3677" t="s">
        <v>14136</v>
      </c>
      <c r="B3677" s="1" t="s">
        <v>14137</v>
      </c>
      <c r="C3677" t="s">
        <v>14138</v>
      </c>
      <c r="D3677" t="s">
        <v>14139</v>
      </c>
    </row>
    <row r="3678" spans="1:4" ht="30">
      <c r="A3678" t="s">
        <v>14140</v>
      </c>
      <c r="B3678" s="1" t="s">
        <v>14141</v>
      </c>
      <c r="C3678" t="s">
        <v>14142</v>
      </c>
      <c r="D3678" t="s">
        <v>14143</v>
      </c>
    </row>
    <row r="3679" spans="1:4" ht="30">
      <c r="A3679" t="s">
        <v>12727</v>
      </c>
      <c r="B3679" s="1" t="s">
        <v>14144</v>
      </c>
      <c r="C3679" t="s">
        <v>14145</v>
      </c>
      <c r="D3679" t="s">
        <v>14146</v>
      </c>
    </row>
    <row r="3680" spans="1:4" ht="30">
      <c r="A3680" t="s">
        <v>14147</v>
      </c>
      <c r="B3680" s="1" t="s">
        <v>14148</v>
      </c>
      <c r="C3680" t="s">
        <v>14149</v>
      </c>
      <c r="D3680" t="s">
        <v>14150</v>
      </c>
    </row>
    <row r="3681" spans="1:4" ht="30">
      <c r="A3681" t="s">
        <v>14151</v>
      </c>
      <c r="B3681" s="1" t="s">
        <v>14152</v>
      </c>
      <c r="C3681" t="s">
        <v>14153</v>
      </c>
      <c r="D3681" t="s">
        <v>14154</v>
      </c>
    </row>
    <row r="3682" spans="1:4" ht="30">
      <c r="A3682" t="s">
        <v>14155</v>
      </c>
      <c r="B3682" s="1" t="s">
        <v>14156</v>
      </c>
      <c r="C3682" t="s">
        <v>14157</v>
      </c>
      <c r="D3682" t="s">
        <v>14158</v>
      </c>
    </row>
    <row r="3683" spans="1:4" ht="30">
      <c r="A3683" t="s">
        <v>14159</v>
      </c>
      <c r="B3683" s="1" t="s">
        <v>14160</v>
      </c>
      <c r="C3683" t="s">
        <v>14161</v>
      </c>
      <c r="D3683" t="s">
        <v>14162</v>
      </c>
    </row>
    <row r="3684" spans="1:4" ht="30">
      <c r="A3684" t="s">
        <v>14163</v>
      </c>
      <c r="B3684" s="1" t="s">
        <v>14164</v>
      </c>
      <c r="C3684" t="s">
        <v>14165</v>
      </c>
      <c r="D3684" t="s">
        <v>14166</v>
      </c>
    </row>
    <row r="3685" spans="1:4" ht="30">
      <c r="A3685" t="s">
        <v>14167</v>
      </c>
      <c r="B3685" s="1" t="s">
        <v>14168</v>
      </c>
      <c r="C3685" t="s">
        <v>14169</v>
      </c>
      <c r="D3685" t="s">
        <v>14170</v>
      </c>
    </row>
    <row r="3686" spans="1:4" ht="30">
      <c r="A3686" t="s">
        <v>14171</v>
      </c>
      <c r="B3686" s="1" t="s">
        <v>14172</v>
      </c>
      <c r="C3686" t="s">
        <v>14173</v>
      </c>
      <c r="D3686" t="s">
        <v>14174</v>
      </c>
    </row>
    <row r="3687" spans="1:4" ht="30">
      <c r="A3687" t="s">
        <v>14175</v>
      </c>
      <c r="B3687" s="1" t="s">
        <v>14176</v>
      </c>
      <c r="C3687">
        <v>7640610048</v>
      </c>
      <c r="D3687" t="s">
        <v>14177</v>
      </c>
    </row>
    <row r="3688" spans="1:4" ht="30">
      <c r="A3688" t="s">
        <v>14178</v>
      </c>
      <c r="B3688" s="1" t="s">
        <v>14179</v>
      </c>
      <c r="C3688">
        <v>6861204452</v>
      </c>
      <c r="D3688" t="s">
        <v>14180</v>
      </c>
    </row>
    <row r="3689" spans="1:4" ht="30">
      <c r="A3689" t="s">
        <v>14181</v>
      </c>
      <c r="B3689" s="1" t="s">
        <v>14182</v>
      </c>
      <c r="C3689" t="s">
        <v>14183</v>
      </c>
      <c r="D3689" t="s">
        <v>14184</v>
      </c>
    </row>
    <row r="3690" spans="1:4" ht="30">
      <c r="A3690" t="s">
        <v>14185</v>
      </c>
      <c r="B3690" s="1" t="s">
        <v>14186</v>
      </c>
      <c r="C3690" t="s">
        <v>14187</v>
      </c>
      <c r="D3690" t="s">
        <v>14188</v>
      </c>
    </row>
    <row r="3691" spans="1:4" ht="30">
      <c r="A3691" t="s">
        <v>14189</v>
      </c>
      <c r="B3691" s="1" t="s">
        <v>14190</v>
      </c>
      <c r="C3691" t="s">
        <v>14191</v>
      </c>
      <c r="D3691" t="s">
        <v>14192</v>
      </c>
    </row>
    <row r="3692" spans="1:4" ht="30">
      <c r="A3692" t="s">
        <v>14193</v>
      </c>
      <c r="B3692" s="1" t="s">
        <v>14194</v>
      </c>
      <c r="C3692" t="s">
        <v>14195</v>
      </c>
      <c r="D3692" t="s">
        <v>14196</v>
      </c>
    </row>
    <row r="3693" spans="1:4" ht="30">
      <c r="A3693" t="s">
        <v>14197</v>
      </c>
      <c r="B3693" s="1" t="s">
        <v>14198</v>
      </c>
      <c r="C3693" t="s">
        <v>14199</v>
      </c>
      <c r="D3693" t="s">
        <v>14200</v>
      </c>
    </row>
    <row r="3694" spans="1:4" ht="30">
      <c r="A3694" t="s">
        <v>14201</v>
      </c>
      <c r="B3694" s="1" t="s">
        <v>14202</v>
      </c>
      <c r="C3694" t="s">
        <v>14203</v>
      </c>
      <c r="D3694" t="s">
        <v>14204</v>
      </c>
    </row>
    <row r="3695" spans="1:4" ht="30">
      <c r="A3695" t="s">
        <v>14205</v>
      </c>
      <c r="B3695" s="1" t="s">
        <v>14206</v>
      </c>
      <c r="C3695" t="s">
        <v>14207</v>
      </c>
      <c r="D3695" t="s">
        <v>14208</v>
      </c>
    </row>
    <row r="3696" spans="1:4" ht="30">
      <c r="A3696" t="s">
        <v>14209</v>
      </c>
      <c r="B3696" s="1" t="s">
        <v>14210</v>
      </c>
      <c r="C3696" t="s">
        <v>14211</v>
      </c>
      <c r="D3696" t="s">
        <v>14212</v>
      </c>
    </row>
    <row r="3697" spans="1:4" ht="30">
      <c r="A3697" t="s">
        <v>14213</v>
      </c>
      <c r="B3697" s="1" t="s">
        <v>14214</v>
      </c>
      <c r="C3697" t="s">
        <v>14215</v>
      </c>
      <c r="D3697" t="s">
        <v>14216</v>
      </c>
    </row>
    <row r="3698" spans="1:4" ht="30">
      <c r="A3698" t="s">
        <v>14217</v>
      </c>
      <c r="B3698" s="1" t="s">
        <v>14218</v>
      </c>
      <c r="C3698" t="s">
        <v>14219</v>
      </c>
      <c r="D3698" t="s">
        <v>14220</v>
      </c>
    </row>
    <row r="3699" spans="1:4" ht="30">
      <c r="A3699" t="s">
        <v>14221</v>
      </c>
      <c r="B3699" s="1" t="s">
        <v>14222</v>
      </c>
      <c r="C3699" t="s">
        <v>14223</v>
      </c>
      <c r="D3699" t="s">
        <v>14224</v>
      </c>
    </row>
    <row r="3700" spans="1:4" ht="30">
      <c r="A3700" t="s">
        <v>14225</v>
      </c>
      <c r="B3700" s="1" t="s">
        <v>14226</v>
      </c>
      <c r="C3700" t="s">
        <v>14227</v>
      </c>
      <c r="D3700" t="s">
        <v>14228</v>
      </c>
    </row>
    <row r="3701" spans="1:4" ht="30">
      <c r="A3701" t="s">
        <v>14229</v>
      </c>
      <c r="B3701" s="1" t="s">
        <v>14230</v>
      </c>
      <c r="C3701" t="s">
        <v>14231</v>
      </c>
      <c r="D3701" t="s">
        <v>14232</v>
      </c>
    </row>
    <row r="3702" spans="1:4" ht="30">
      <c r="A3702" t="s">
        <v>14233</v>
      </c>
      <c r="B3702" s="1" t="s">
        <v>14234</v>
      </c>
      <c r="C3702" t="s">
        <v>14235</v>
      </c>
      <c r="D3702" t="s">
        <v>14236</v>
      </c>
    </row>
    <row r="3703" spans="1:4" ht="30">
      <c r="A3703" t="s">
        <v>14237</v>
      </c>
      <c r="B3703" s="1" t="s">
        <v>14238</v>
      </c>
      <c r="C3703" t="s">
        <v>14239</v>
      </c>
      <c r="D3703" t="s">
        <v>14240</v>
      </c>
    </row>
    <row r="3704" spans="1:4" ht="30">
      <c r="A3704" t="s">
        <v>14241</v>
      </c>
      <c r="B3704" s="1" t="s">
        <v>14242</v>
      </c>
      <c r="C3704" t="s">
        <v>14243</v>
      </c>
      <c r="D3704" t="s">
        <v>14244</v>
      </c>
    </row>
    <row r="3705" spans="1:4" ht="30">
      <c r="A3705" t="s">
        <v>14245</v>
      </c>
      <c r="B3705" s="1" t="s">
        <v>14246</v>
      </c>
      <c r="C3705" t="s">
        <v>14247</v>
      </c>
      <c r="D3705" t="s">
        <v>14248</v>
      </c>
    </row>
    <row r="3706" spans="1:4" ht="30">
      <c r="A3706" t="s">
        <v>14249</v>
      </c>
      <c r="B3706" s="1" t="s">
        <v>14250</v>
      </c>
      <c r="C3706" t="s">
        <v>14251</v>
      </c>
      <c r="D3706" t="s">
        <v>14252</v>
      </c>
    </row>
    <row r="3707" spans="1:4" ht="30">
      <c r="A3707" t="s">
        <v>14253</v>
      </c>
      <c r="B3707" s="1" t="s">
        <v>14254</v>
      </c>
      <c r="C3707" t="s">
        <v>14255</v>
      </c>
      <c r="D3707" t="s">
        <v>14256</v>
      </c>
    </row>
    <row r="3708" spans="1:4" ht="30">
      <c r="A3708" t="s">
        <v>14257</v>
      </c>
      <c r="B3708" s="1" t="s">
        <v>14258</v>
      </c>
      <c r="C3708" t="s">
        <v>14259</v>
      </c>
      <c r="D3708" t="s">
        <v>14260</v>
      </c>
    </row>
    <row r="3709" spans="1:4" ht="30">
      <c r="A3709" t="s">
        <v>14261</v>
      </c>
      <c r="B3709" s="1" t="s">
        <v>14262</v>
      </c>
      <c r="C3709" t="s">
        <v>14263</v>
      </c>
      <c r="D3709" t="s">
        <v>14264</v>
      </c>
    </row>
    <row r="3710" spans="1:4" ht="30">
      <c r="A3710" t="s">
        <v>14265</v>
      </c>
      <c r="B3710" s="1" t="s">
        <v>14266</v>
      </c>
      <c r="C3710" t="s">
        <v>14267</v>
      </c>
      <c r="D3710" t="s">
        <v>14268</v>
      </c>
    </row>
    <row r="3711" spans="1:4" ht="30">
      <c r="A3711" t="s">
        <v>14269</v>
      </c>
      <c r="B3711" s="1" t="s">
        <v>14270</v>
      </c>
      <c r="C3711" t="s">
        <v>14271</v>
      </c>
      <c r="D3711" t="s">
        <v>14272</v>
      </c>
    </row>
    <row r="3712" spans="1:4" ht="30">
      <c r="A3712" t="s">
        <v>14273</v>
      </c>
      <c r="B3712" s="1" t="s">
        <v>14274</v>
      </c>
      <c r="C3712" t="s">
        <v>14275</v>
      </c>
      <c r="D3712" t="s">
        <v>14276</v>
      </c>
    </row>
    <row r="3713" spans="1:4" ht="30">
      <c r="A3713" t="s">
        <v>14277</v>
      </c>
      <c r="B3713" s="1" t="s">
        <v>14278</v>
      </c>
      <c r="C3713" t="s">
        <v>14279</v>
      </c>
      <c r="D3713" t="s">
        <v>14280</v>
      </c>
    </row>
    <row r="3714" spans="1:4" ht="30">
      <c r="A3714" t="s">
        <v>14281</v>
      </c>
      <c r="B3714" s="1" t="s">
        <v>14282</v>
      </c>
      <c r="C3714" t="s">
        <v>14283</v>
      </c>
      <c r="D3714" t="s">
        <v>14284</v>
      </c>
    </row>
    <row r="3715" spans="1:4" ht="30">
      <c r="A3715" t="s">
        <v>14285</v>
      </c>
      <c r="B3715" s="1" t="s">
        <v>14286</v>
      </c>
      <c r="C3715">
        <f>1-665-107-2772</f>
        <v>-3543</v>
      </c>
      <c r="D3715" t="s">
        <v>14287</v>
      </c>
    </row>
    <row r="3716" spans="1:4" ht="30">
      <c r="A3716" t="s">
        <v>14288</v>
      </c>
      <c r="B3716" s="1" t="s">
        <v>14289</v>
      </c>
      <c r="C3716" t="s">
        <v>14290</v>
      </c>
      <c r="D3716" t="s">
        <v>14291</v>
      </c>
    </row>
    <row r="3717" spans="1:4" ht="30">
      <c r="A3717" t="s">
        <v>14292</v>
      </c>
      <c r="B3717" s="1" t="s">
        <v>14293</v>
      </c>
      <c r="C3717" t="s">
        <v>14294</v>
      </c>
      <c r="D3717" t="s">
        <v>14295</v>
      </c>
    </row>
    <row r="3718" spans="1:4" ht="30">
      <c r="A3718" t="s">
        <v>14296</v>
      </c>
      <c r="B3718" s="1" t="s">
        <v>14297</v>
      </c>
      <c r="C3718" t="s">
        <v>14298</v>
      </c>
      <c r="D3718" t="s">
        <v>14299</v>
      </c>
    </row>
    <row r="3719" spans="1:4" ht="30">
      <c r="A3719" t="s">
        <v>14300</v>
      </c>
      <c r="B3719" s="1" t="s">
        <v>14301</v>
      </c>
      <c r="C3719" t="s">
        <v>14302</v>
      </c>
      <c r="D3719" t="s">
        <v>14303</v>
      </c>
    </row>
    <row r="3720" spans="1:4" ht="30">
      <c r="A3720" t="s">
        <v>14304</v>
      </c>
      <c r="B3720" s="1" t="s">
        <v>14305</v>
      </c>
      <c r="C3720" t="s">
        <v>14306</v>
      </c>
      <c r="D3720" t="s">
        <v>14307</v>
      </c>
    </row>
    <row r="3721" spans="1:4" ht="30">
      <c r="A3721" t="s">
        <v>14308</v>
      </c>
      <c r="B3721" s="1" t="s">
        <v>14309</v>
      </c>
      <c r="C3721" t="s">
        <v>14310</v>
      </c>
      <c r="D3721" t="s">
        <v>14311</v>
      </c>
    </row>
    <row r="3722" spans="1:4" ht="30">
      <c r="A3722" t="s">
        <v>14312</v>
      </c>
      <c r="B3722" s="1" t="s">
        <v>14313</v>
      </c>
      <c r="C3722" t="s">
        <v>14314</v>
      </c>
      <c r="D3722" t="s">
        <v>14315</v>
      </c>
    </row>
    <row r="3723" spans="1:4" ht="30">
      <c r="A3723" t="s">
        <v>14316</v>
      </c>
      <c r="B3723" s="1" t="s">
        <v>14317</v>
      </c>
      <c r="C3723" t="s">
        <v>14318</v>
      </c>
      <c r="D3723" t="s">
        <v>14319</v>
      </c>
    </row>
    <row r="3724" spans="1:4" ht="30">
      <c r="A3724" t="s">
        <v>14320</v>
      </c>
      <c r="B3724" s="1" t="s">
        <v>14321</v>
      </c>
      <c r="C3724" t="s">
        <v>14322</v>
      </c>
      <c r="D3724" t="s">
        <v>14323</v>
      </c>
    </row>
    <row r="3725" spans="1:4" ht="30">
      <c r="A3725" t="s">
        <v>3085</v>
      </c>
      <c r="B3725" s="1" t="s">
        <v>14324</v>
      </c>
      <c r="C3725" t="s">
        <v>14325</v>
      </c>
      <c r="D3725" t="s">
        <v>14326</v>
      </c>
    </row>
    <row r="3726" spans="1:4" ht="30">
      <c r="A3726" t="s">
        <v>14327</v>
      </c>
      <c r="B3726" s="1" t="s">
        <v>14328</v>
      </c>
      <c r="C3726" t="s">
        <v>14329</v>
      </c>
      <c r="D3726" t="s">
        <v>14330</v>
      </c>
    </row>
    <row r="3727" spans="1:4" ht="30">
      <c r="A3727" t="s">
        <v>14331</v>
      </c>
      <c r="B3727" s="1" t="s">
        <v>14332</v>
      </c>
      <c r="C3727" t="s">
        <v>14333</v>
      </c>
      <c r="D3727" t="s">
        <v>14334</v>
      </c>
    </row>
    <row r="3728" spans="1:4" ht="30">
      <c r="A3728" t="s">
        <v>14335</v>
      </c>
      <c r="B3728" s="1" t="s">
        <v>14336</v>
      </c>
      <c r="C3728" t="s">
        <v>14337</v>
      </c>
      <c r="D3728" t="s">
        <v>14338</v>
      </c>
    </row>
    <row r="3729" spans="1:4" ht="30">
      <c r="A3729" t="s">
        <v>14339</v>
      </c>
      <c r="B3729" s="1" t="s">
        <v>14340</v>
      </c>
      <c r="C3729" t="s">
        <v>14341</v>
      </c>
      <c r="D3729" t="s">
        <v>14342</v>
      </c>
    </row>
    <row r="3730" spans="1:4" ht="30">
      <c r="A3730" t="s">
        <v>14343</v>
      </c>
      <c r="B3730" s="1" t="s">
        <v>14344</v>
      </c>
      <c r="C3730" t="s">
        <v>14345</v>
      </c>
      <c r="D3730" t="s">
        <v>14346</v>
      </c>
    </row>
    <row r="3731" spans="1:4" ht="30">
      <c r="A3731" t="s">
        <v>14347</v>
      </c>
      <c r="B3731" s="1" t="s">
        <v>14348</v>
      </c>
      <c r="C3731">
        <v>8056499808</v>
      </c>
      <c r="D3731" t="s">
        <v>14349</v>
      </c>
    </row>
    <row r="3732" spans="1:4" ht="30">
      <c r="A3732" t="s">
        <v>14350</v>
      </c>
      <c r="B3732" s="1" t="s">
        <v>14351</v>
      </c>
      <c r="C3732">
        <f>1-771-17-9849</f>
        <v>-10636</v>
      </c>
      <c r="D3732" t="s">
        <v>14352</v>
      </c>
    </row>
    <row r="3733" spans="1:4" ht="30">
      <c r="A3733" t="s">
        <v>14353</v>
      </c>
      <c r="B3733" s="1" t="s">
        <v>14354</v>
      </c>
      <c r="C3733" t="s">
        <v>14355</v>
      </c>
      <c r="D3733" t="s">
        <v>14356</v>
      </c>
    </row>
    <row r="3734" spans="1:4" ht="30">
      <c r="A3734" t="s">
        <v>14357</v>
      </c>
      <c r="B3734" s="1" t="s">
        <v>14358</v>
      </c>
      <c r="C3734" t="s">
        <v>14359</v>
      </c>
      <c r="D3734" t="s">
        <v>14360</v>
      </c>
    </row>
    <row r="3735" spans="1:4" ht="30">
      <c r="A3735" t="s">
        <v>14361</v>
      </c>
      <c r="B3735" s="1" t="s">
        <v>14362</v>
      </c>
      <c r="C3735" t="s">
        <v>14363</v>
      </c>
      <c r="D3735" t="s">
        <v>14364</v>
      </c>
    </row>
    <row r="3736" spans="1:4" ht="30">
      <c r="A3736" t="s">
        <v>14365</v>
      </c>
      <c r="B3736" s="1" t="s">
        <v>14366</v>
      </c>
      <c r="C3736" t="s">
        <v>14367</v>
      </c>
      <c r="D3736" t="s">
        <v>14368</v>
      </c>
    </row>
    <row r="3737" spans="1:4" ht="30">
      <c r="A3737" t="s">
        <v>14369</v>
      </c>
      <c r="B3737" s="1" t="s">
        <v>14370</v>
      </c>
      <c r="C3737">
        <v>1215622523</v>
      </c>
      <c r="D3737" t="s">
        <v>14371</v>
      </c>
    </row>
    <row r="3738" spans="1:4" ht="30">
      <c r="A3738" t="s">
        <v>14372</v>
      </c>
      <c r="B3738" s="1" t="s">
        <v>14373</v>
      </c>
      <c r="C3738" t="s">
        <v>14374</v>
      </c>
      <c r="D3738" t="s">
        <v>14375</v>
      </c>
    </row>
    <row r="3739" spans="1:4" ht="30">
      <c r="A3739" t="s">
        <v>14376</v>
      </c>
      <c r="B3739" s="1" t="s">
        <v>14377</v>
      </c>
      <c r="C3739" t="s">
        <v>14378</v>
      </c>
      <c r="D3739" t="s">
        <v>14379</v>
      </c>
    </row>
    <row r="3740" spans="1:4" ht="30">
      <c r="A3740" t="s">
        <v>14380</v>
      </c>
      <c r="B3740" s="1" t="s">
        <v>14381</v>
      </c>
      <c r="C3740" t="s">
        <v>14382</v>
      </c>
      <c r="D3740" t="s">
        <v>14383</v>
      </c>
    </row>
    <row r="3741" spans="1:4" ht="30">
      <c r="A3741" t="s">
        <v>14384</v>
      </c>
      <c r="B3741" s="1" t="s">
        <v>14385</v>
      </c>
      <c r="C3741" t="s">
        <v>14386</v>
      </c>
      <c r="D3741" t="s">
        <v>14387</v>
      </c>
    </row>
    <row r="3742" spans="1:4" ht="30">
      <c r="A3742" t="s">
        <v>14388</v>
      </c>
      <c r="B3742" s="1" t="s">
        <v>14389</v>
      </c>
      <c r="C3742" t="s">
        <v>14390</v>
      </c>
      <c r="D3742" t="s">
        <v>14391</v>
      </c>
    </row>
    <row r="3743" spans="1:4" ht="30">
      <c r="A3743" t="s">
        <v>14392</v>
      </c>
      <c r="B3743" s="1" t="s">
        <v>14393</v>
      </c>
      <c r="C3743" t="s">
        <v>14394</v>
      </c>
      <c r="D3743" t="s">
        <v>14395</v>
      </c>
    </row>
    <row r="3744" spans="1:4" ht="30">
      <c r="A3744" t="s">
        <v>14396</v>
      </c>
      <c r="B3744" s="1" t="s">
        <v>14397</v>
      </c>
      <c r="C3744" t="s">
        <v>14398</v>
      </c>
      <c r="D3744" t="s">
        <v>14399</v>
      </c>
    </row>
    <row r="3745" spans="1:4" ht="30">
      <c r="A3745" t="s">
        <v>14400</v>
      </c>
      <c r="B3745" s="1" t="s">
        <v>14401</v>
      </c>
      <c r="C3745">
        <v>5120804509</v>
      </c>
      <c r="D3745" t="s">
        <v>14402</v>
      </c>
    </row>
    <row r="3746" spans="1:4" ht="30">
      <c r="A3746" t="s">
        <v>14403</v>
      </c>
      <c r="B3746" s="1" t="s">
        <v>14404</v>
      </c>
      <c r="C3746" t="s">
        <v>14405</v>
      </c>
      <c r="D3746" t="s">
        <v>14406</v>
      </c>
    </row>
    <row r="3747" spans="1:4" ht="30">
      <c r="A3747" t="s">
        <v>14407</v>
      </c>
      <c r="B3747" s="1" t="s">
        <v>14408</v>
      </c>
      <c r="C3747" t="s">
        <v>14409</v>
      </c>
      <c r="D3747" t="s">
        <v>14410</v>
      </c>
    </row>
    <row r="3748" spans="1:4" ht="30">
      <c r="A3748" t="s">
        <v>14411</v>
      </c>
      <c r="B3748" s="1" t="s">
        <v>14412</v>
      </c>
      <c r="C3748" t="s">
        <v>14413</v>
      </c>
      <c r="D3748" t="s">
        <v>14414</v>
      </c>
    </row>
    <row r="3749" spans="1:4" ht="30">
      <c r="A3749" t="s">
        <v>14415</v>
      </c>
      <c r="B3749" s="1" t="s">
        <v>14416</v>
      </c>
      <c r="C3749" t="s">
        <v>14417</v>
      </c>
      <c r="D3749" t="s">
        <v>14418</v>
      </c>
    </row>
    <row r="3750" spans="1:4" ht="30">
      <c r="A3750" t="s">
        <v>14419</v>
      </c>
      <c r="B3750" s="1" t="s">
        <v>14420</v>
      </c>
      <c r="C3750" t="s">
        <v>14421</v>
      </c>
      <c r="D3750" t="s">
        <v>14422</v>
      </c>
    </row>
    <row r="3751" spans="1:4" ht="30">
      <c r="A3751" t="s">
        <v>14423</v>
      </c>
      <c r="B3751" s="1" t="s">
        <v>14424</v>
      </c>
      <c r="C3751" t="s">
        <v>14425</v>
      </c>
      <c r="D3751" t="s">
        <v>14426</v>
      </c>
    </row>
    <row r="3752" spans="1:4" ht="30">
      <c r="A3752" t="s">
        <v>14427</v>
      </c>
      <c r="B3752" s="1" t="s">
        <v>14428</v>
      </c>
      <c r="C3752" t="s">
        <v>14429</v>
      </c>
      <c r="D3752" t="s">
        <v>14430</v>
      </c>
    </row>
    <row r="3753" spans="1:4" ht="30">
      <c r="A3753" t="s">
        <v>14431</v>
      </c>
      <c r="B3753" s="1" t="s">
        <v>14432</v>
      </c>
      <c r="C3753" t="s">
        <v>14433</v>
      </c>
      <c r="D3753" t="s">
        <v>14434</v>
      </c>
    </row>
    <row r="3754" spans="1:4" ht="30">
      <c r="A3754" t="s">
        <v>14435</v>
      </c>
      <c r="B3754" s="1" t="s">
        <v>14436</v>
      </c>
      <c r="C3754" t="s">
        <v>14437</v>
      </c>
      <c r="D3754" t="s">
        <v>14438</v>
      </c>
    </row>
    <row r="3755" spans="1:4" ht="30">
      <c r="A3755" t="s">
        <v>14439</v>
      </c>
      <c r="B3755" s="1" t="s">
        <v>14440</v>
      </c>
      <c r="C3755" t="s">
        <v>14441</v>
      </c>
      <c r="D3755" t="s">
        <v>14442</v>
      </c>
    </row>
    <row r="3756" spans="1:4" ht="30">
      <c r="A3756" t="s">
        <v>14443</v>
      </c>
      <c r="B3756" s="1" t="s">
        <v>14444</v>
      </c>
      <c r="C3756">
        <v>2468400233</v>
      </c>
      <c r="D3756" t="s">
        <v>14445</v>
      </c>
    </row>
    <row r="3757" spans="1:4" ht="30">
      <c r="A3757" t="s">
        <v>14446</v>
      </c>
      <c r="B3757" s="1" t="s">
        <v>14447</v>
      </c>
      <c r="C3757" t="s">
        <v>14448</v>
      </c>
      <c r="D3757" t="s">
        <v>14449</v>
      </c>
    </row>
    <row r="3758" spans="1:4" ht="30">
      <c r="A3758" t="s">
        <v>14450</v>
      </c>
      <c r="B3758" s="1" t="s">
        <v>14451</v>
      </c>
      <c r="C3758" t="s">
        <v>14452</v>
      </c>
      <c r="D3758" t="s">
        <v>14453</v>
      </c>
    </row>
    <row r="3759" spans="1:4" ht="30">
      <c r="A3759" t="s">
        <v>14454</v>
      </c>
      <c r="B3759" s="1" t="s">
        <v>14455</v>
      </c>
      <c r="C3759" t="s">
        <v>14456</v>
      </c>
      <c r="D3759" t="s">
        <v>14457</v>
      </c>
    </row>
    <row r="3760" spans="1:4" ht="30">
      <c r="A3760" t="s">
        <v>14458</v>
      </c>
      <c r="B3760" s="1" t="s">
        <v>14459</v>
      </c>
      <c r="C3760">
        <v>5141757901</v>
      </c>
      <c r="D3760" t="s">
        <v>14460</v>
      </c>
    </row>
    <row r="3761" spans="1:4" ht="30">
      <c r="A3761" t="s">
        <v>14461</v>
      </c>
      <c r="B3761" s="1" t="s">
        <v>14462</v>
      </c>
      <c r="C3761" t="s">
        <v>14463</v>
      </c>
      <c r="D3761" t="s">
        <v>14464</v>
      </c>
    </row>
    <row r="3762" spans="1:4" ht="30">
      <c r="A3762" t="s">
        <v>14465</v>
      </c>
      <c r="B3762" s="1" t="s">
        <v>14466</v>
      </c>
      <c r="C3762" t="s">
        <v>14467</v>
      </c>
      <c r="D3762" t="s">
        <v>14468</v>
      </c>
    </row>
    <row r="3763" spans="1:4" ht="30">
      <c r="A3763" t="s">
        <v>14469</v>
      </c>
      <c r="B3763" s="1" t="s">
        <v>14470</v>
      </c>
      <c r="C3763" t="s">
        <v>14471</v>
      </c>
      <c r="D3763" t="s">
        <v>14472</v>
      </c>
    </row>
    <row r="3764" spans="1:4" ht="30">
      <c r="A3764" t="s">
        <v>14473</v>
      </c>
      <c r="B3764" s="1" t="s">
        <v>14474</v>
      </c>
      <c r="C3764" t="s">
        <v>14475</v>
      </c>
      <c r="D3764" t="s">
        <v>14476</v>
      </c>
    </row>
    <row r="3765" spans="1:4" ht="30">
      <c r="A3765" t="s">
        <v>14477</v>
      </c>
      <c r="B3765" s="1" t="s">
        <v>14478</v>
      </c>
      <c r="C3765" t="s">
        <v>14479</v>
      </c>
      <c r="D3765" t="s">
        <v>14480</v>
      </c>
    </row>
    <row r="3766" spans="1:4" ht="30">
      <c r="A3766" t="s">
        <v>14481</v>
      </c>
      <c r="B3766" s="1" t="s">
        <v>14482</v>
      </c>
      <c r="C3766" t="s">
        <v>14483</v>
      </c>
      <c r="D3766" t="s">
        <v>14484</v>
      </c>
    </row>
    <row r="3767" spans="1:4" ht="30">
      <c r="A3767" t="s">
        <v>14485</v>
      </c>
      <c r="B3767" s="1" t="s">
        <v>14486</v>
      </c>
      <c r="C3767" t="s">
        <v>14487</v>
      </c>
      <c r="D3767" t="s">
        <v>14488</v>
      </c>
    </row>
    <row r="3768" spans="1:4" ht="30">
      <c r="A3768" t="s">
        <v>14489</v>
      </c>
      <c r="B3768" s="1" t="s">
        <v>14490</v>
      </c>
      <c r="C3768">
        <v>2147135245</v>
      </c>
      <c r="D3768" t="s">
        <v>14491</v>
      </c>
    </row>
    <row r="3769" spans="1:4" ht="30">
      <c r="A3769" t="s">
        <v>14492</v>
      </c>
      <c r="B3769" s="1" t="s">
        <v>14493</v>
      </c>
      <c r="C3769" t="s">
        <v>14494</v>
      </c>
      <c r="D3769" t="s">
        <v>14495</v>
      </c>
    </row>
    <row r="3770" spans="1:4" ht="30">
      <c r="A3770" t="s">
        <v>14496</v>
      </c>
      <c r="B3770" s="1" t="s">
        <v>14497</v>
      </c>
      <c r="C3770" t="s">
        <v>14498</v>
      </c>
      <c r="D3770" t="s">
        <v>14499</v>
      </c>
    </row>
    <row r="3771" spans="1:4" ht="30">
      <c r="A3771" t="s">
        <v>14500</v>
      </c>
      <c r="B3771" s="1" t="s">
        <v>14501</v>
      </c>
      <c r="C3771">
        <f>1-709-729-1612</f>
        <v>-3049</v>
      </c>
      <c r="D3771" t="s">
        <v>14502</v>
      </c>
    </row>
    <row r="3772" spans="1:4" ht="30">
      <c r="A3772" t="s">
        <v>14503</v>
      </c>
      <c r="B3772" s="1" t="s">
        <v>14504</v>
      </c>
      <c r="C3772" t="s">
        <v>14505</v>
      </c>
      <c r="D3772" t="s">
        <v>14506</v>
      </c>
    </row>
    <row r="3773" spans="1:4" ht="30">
      <c r="A3773" t="s">
        <v>14507</v>
      </c>
      <c r="B3773" s="1" t="s">
        <v>14508</v>
      </c>
      <c r="C3773" t="s">
        <v>14509</v>
      </c>
      <c r="D3773" t="s">
        <v>14510</v>
      </c>
    </row>
    <row r="3774" spans="1:4" ht="30">
      <c r="A3774" t="s">
        <v>14511</v>
      </c>
      <c r="B3774" s="1" t="s">
        <v>14512</v>
      </c>
      <c r="C3774" t="s">
        <v>14513</v>
      </c>
      <c r="D3774" t="s">
        <v>14514</v>
      </c>
    </row>
    <row r="3775" spans="1:4" ht="30">
      <c r="A3775" t="s">
        <v>14515</v>
      </c>
      <c r="B3775" s="1" t="s">
        <v>14516</v>
      </c>
      <c r="C3775">
        <v>1464876810</v>
      </c>
      <c r="D3775" t="s">
        <v>14517</v>
      </c>
    </row>
    <row r="3776" spans="1:4" ht="30">
      <c r="A3776" t="s">
        <v>14518</v>
      </c>
      <c r="B3776" s="1" t="s">
        <v>14519</v>
      </c>
      <c r="C3776" t="s">
        <v>14520</v>
      </c>
      <c r="D3776" t="s">
        <v>14521</v>
      </c>
    </row>
    <row r="3777" spans="1:4" ht="30">
      <c r="A3777" t="s">
        <v>14522</v>
      </c>
      <c r="B3777" s="1" t="s">
        <v>14523</v>
      </c>
      <c r="C3777" t="s">
        <v>14524</v>
      </c>
      <c r="D3777" t="s">
        <v>14525</v>
      </c>
    </row>
    <row r="3778" spans="1:4" ht="30">
      <c r="A3778" t="s">
        <v>14526</v>
      </c>
      <c r="B3778" s="1" t="s">
        <v>14527</v>
      </c>
      <c r="C3778" t="s">
        <v>14528</v>
      </c>
      <c r="D3778" t="s">
        <v>14529</v>
      </c>
    </row>
    <row r="3779" spans="1:4" ht="30">
      <c r="A3779" t="s">
        <v>14530</v>
      </c>
      <c r="B3779" s="1" t="s">
        <v>14531</v>
      </c>
      <c r="C3779" t="s">
        <v>14532</v>
      </c>
      <c r="D3779" t="s">
        <v>14533</v>
      </c>
    </row>
    <row r="3780" spans="1:4" ht="30">
      <c r="A3780" t="s">
        <v>14534</v>
      </c>
      <c r="B3780" s="1" t="s">
        <v>14535</v>
      </c>
      <c r="C3780" t="s">
        <v>14536</v>
      </c>
      <c r="D3780" t="s">
        <v>14537</v>
      </c>
    </row>
    <row r="3781" spans="1:4" ht="30">
      <c r="A3781" t="s">
        <v>14538</v>
      </c>
      <c r="B3781" s="1" t="s">
        <v>14539</v>
      </c>
      <c r="C3781" t="s">
        <v>14540</v>
      </c>
      <c r="D3781" t="s">
        <v>14541</v>
      </c>
    </row>
    <row r="3782" spans="1:4" ht="30">
      <c r="A3782" t="s">
        <v>14542</v>
      </c>
      <c r="B3782" s="1" t="s">
        <v>14543</v>
      </c>
      <c r="C3782" t="s">
        <v>14544</v>
      </c>
      <c r="D3782" t="s">
        <v>14545</v>
      </c>
    </row>
    <row r="3783" spans="1:4" ht="30">
      <c r="A3783" t="s">
        <v>14546</v>
      </c>
      <c r="B3783" s="1" t="s">
        <v>14547</v>
      </c>
      <c r="C3783" t="s">
        <v>14548</v>
      </c>
      <c r="D3783" t="s">
        <v>14549</v>
      </c>
    </row>
    <row r="3784" spans="1:4" ht="30">
      <c r="A3784" t="s">
        <v>836</v>
      </c>
      <c r="B3784" s="1" t="s">
        <v>14550</v>
      </c>
      <c r="C3784" t="s">
        <v>14551</v>
      </c>
      <c r="D3784" t="s">
        <v>14552</v>
      </c>
    </row>
    <row r="3785" spans="1:4" ht="30">
      <c r="A3785" t="s">
        <v>14553</v>
      </c>
      <c r="B3785" s="1" t="s">
        <v>14554</v>
      </c>
      <c r="C3785">
        <v>504687115</v>
      </c>
      <c r="D3785" t="s">
        <v>14555</v>
      </c>
    </row>
    <row r="3786" spans="1:4" ht="30">
      <c r="A3786" t="s">
        <v>14556</v>
      </c>
      <c r="B3786" s="1" t="s">
        <v>14557</v>
      </c>
      <c r="C3786" t="s">
        <v>14558</v>
      </c>
      <c r="D3786" t="s">
        <v>14559</v>
      </c>
    </row>
    <row r="3787" spans="1:4" ht="30">
      <c r="A3787" t="s">
        <v>14560</v>
      </c>
      <c r="B3787" s="1" t="s">
        <v>14561</v>
      </c>
      <c r="C3787" t="s">
        <v>14562</v>
      </c>
      <c r="D3787" t="s">
        <v>14563</v>
      </c>
    </row>
    <row r="3788" spans="1:4" ht="30">
      <c r="A3788" t="s">
        <v>14564</v>
      </c>
      <c r="B3788" s="1" t="s">
        <v>14565</v>
      </c>
      <c r="C3788" t="s">
        <v>14566</v>
      </c>
      <c r="D3788" t="s">
        <v>14567</v>
      </c>
    </row>
    <row r="3789" spans="1:4" ht="30">
      <c r="A3789" t="s">
        <v>14568</v>
      </c>
      <c r="B3789" s="1" t="s">
        <v>14569</v>
      </c>
      <c r="C3789" t="s">
        <v>14570</v>
      </c>
      <c r="D3789" t="s">
        <v>14571</v>
      </c>
    </row>
    <row r="3790" spans="1:4" ht="30">
      <c r="A3790" t="s">
        <v>14572</v>
      </c>
      <c r="B3790" s="1" t="s">
        <v>14573</v>
      </c>
      <c r="C3790" t="s">
        <v>14574</v>
      </c>
      <c r="D3790" t="s">
        <v>14575</v>
      </c>
    </row>
    <row r="3791" spans="1:4" ht="30">
      <c r="A3791" t="s">
        <v>8699</v>
      </c>
      <c r="B3791" s="1" t="s">
        <v>14576</v>
      </c>
      <c r="C3791" t="s">
        <v>14577</v>
      </c>
      <c r="D3791" t="s">
        <v>14578</v>
      </c>
    </row>
    <row r="3792" spans="1:4" ht="30">
      <c r="A3792" t="s">
        <v>14579</v>
      </c>
      <c r="B3792" s="1" t="s">
        <v>14580</v>
      </c>
      <c r="C3792" t="s">
        <v>14581</v>
      </c>
      <c r="D3792" t="s">
        <v>14582</v>
      </c>
    </row>
    <row r="3793" spans="1:4" ht="30">
      <c r="A3793" t="s">
        <v>14583</v>
      </c>
      <c r="B3793" s="1" t="s">
        <v>14584</v>
      </c>
      <c r="C3793" t="s">
        <v>14585</v>
      </c>
      <c r="D3793" t="s">
        <v>14586</v>
      </c>
    </row>
    <row r="3794" spans="1:4" ht="30">
      <c r="A3794" t="s">
        <v>14587</v>
      </c>
      <c r="B3794" s="1" t="s">
        <v>14588</v>
      </c>
      <c r="C3794" t="s">
        <v>14589</v>
      </c>
      <c r="D3794" t="s">
        <v>14590</v>
      </c>
    </row>
    <row r="3795" spans="1:4" ht="30">
      <c r="A3795" t="s">
        <v>1686</v>
      </c>
      <c r="B3795" s="1" t="s">
        <v>14591</v>
      </c>
      <c r="C3795" t="s">
        <v>14592</v>
      </c>
      <c r="D3795" t="s">
        <v>14593</v>
      </c>
    </row>
    <row r="3796" spans="1:4" ht="30">
      <c r="A3796" t="s">
        <v>14594</v>
      </c>
      <c r="B3796" s="1" t="s">
        <v>14595</v>
      </c>
      <c r="C3796" t="s">
        <v>14596</v>
      </c>
      <c r="D3796" t="s">
        <v>14597</v>
      </c>
    </row>
    <row r="3797" spans="1:4" ht="30">
      <c r="A3797" t="s">
        <v>14598</v>
      </c>
      <c r="B3797" s="1" t="s">
        <v>14599</v>
      </c>
      <c r="C3797" t="s">
        <v>14600</v>
      </c>
      <c r="D3797" t="s">
        <v>14601</v>
      </c>
    </row>
    <row r="3798" spans="1:4" ht="30">
      <c r="A3798" t="s">
        <v>14602</v>
      </c>
      <c r="B3798" s="1" t="s">
        <v>14603</v>
      </c>
      <c r="C3798" t="s">
        <v>14604</v>
      </c>
      <c r="D3798" t="s">
        <v>14605</v>
      </c>
    </row>
    <row r="3799" spans="1:4" ht="30">
      <c r="A3799" t="s">
        <v>14606</v>
      </c>
      <c r="B3799" s="1" t="s">
        <v>14607</v>
      </c>
      <c r="C3799" t="s">
        <v>14608</v>
      </c>
      <c r="D3799" t="s">
        <v>14609</v>
      </c>
    </row>
    <row r="3800" spans="1:4" ht="30">
      <c r="A3800" t="s">
        <v>14610</v>
      </c>
      <c r="B3800" s="1" t="s">
        <v>14611</v>
      </c>
      <c r="C3800" t="s">
        <v>14612</v>
      </c>
      <c r="D3800" t="s">
        <v>14613</v>
      </c>
    </row>
    <row r="3801" spans="1:4" ht="30">
      <c r="A3801" t="s">
        <v>14614</v>
      </c>
      <c r="B3801" s="1" t="s">
        <v>14615</v>
      </c>
      <c r="C3801" t="s">
        <v>14616</v>
      </c>
      <c r="D3801" t="s">
        <v>14617</v>
      </c>
    </row>
    <row r="3802" spans="1:4" ht="30">
      <c r="A3802" t="s">
        <v>14618</v>
      </c>
      <c r="B3802" s="1" t="s">
        <v>14619</v>
      </c>
      <c r="C3802" t="s">
        <v>14620</v>
      </c>
      <c r="D3802" t="s">
        <v>14621</v>
      </c>
    </row>
    <row r="3803" spans="1:4" ht="30">
      <c r="A3803" t="s">
        <v>14622</v>
      </c>
      <c r="B3803" s="1" t="s">
        <v>14623</v>
      </c>
      <c r="C3803" t="s">
        <v>14624</v>
      </c>
      <c r="D3803" t="s">
        <v>14625</v>
      </c>
    </row>
    <row r="3804" spans="1:4" ht="30">
      <c r="A3804" t="s">
        <v>14626</v>
      </c>
      <c r="B3804" s="1" t="s">
        <v>14627</v>
      </c>
      <c r="C3804" t="s">
        <v>14628</v>
      </c>
      <c r="D3804" t="s">
        <v>14629</v>
      </c>
    </row>
    <row r="3805" spans="1:4" ht="30">
      <c r="A3805" t="s">
        <v>14630</v>
      </c>
      <c r="B3805" s="1" t="s">
        <v>14631</v>
      </c>
      <c r="C3805" t="s">
        <v>14632</v>
      </c>
      <c r="D3805" t="s">
        <v>14633</v>
      </c>
    </row>
    <row r="3806" spans="1:4" ht="30">
      <c r="A3806" t="s">
        <v>14634</v>
      </c>
      <c r="B3806" s="1" t="s">
        <v>14635</v>
      </c>
      <c r="C3806" t="s">
        <v>14636</v>
      </c>
      <c r="D3806" t="s">
        <v>14637</v>
      </c>
    </row>
    <row r="3807" spans="1:4" ht="30">
      <c r="A3807" t="s">
        <v>14638</v>
      </c>
      <c r="B3807" s="1" t="s">
        <v>14639</v>
      </c>
      <c r="C3807" t="s">
        <v>14640</v>
      </c>
      <c r="D3807" t="s">
        <v>14641</v>
      </c>
    </row>
    <row r="3808" spans="1:4" ht="30">
      <c r="A3808" t="s">
        <v>14642</v>
      </c>
      <c r="B3808" s="1" t="s">
        <v>14643</v>
      </c>
      <c r="C3808" t="s">
        <v>14644</v>
      </c>
      <c r="D3808" t="s">
        <v>14645</v>
      </c>
    </row>
    <row r="3809" spans="1:4" ht="30">
      <c r="A3809" t="s">
        <v>14646</v>
      </c>
      <c r="B3809" s="1" t="s">
        <v>14647</v>
      </c>
      <c r="C3809">
        <f>1-630-261-2746</f>
        <v>-3636</v>
      </c>
      <c r="D3809" t="s">
        <v>14648</v>
      </c>
    </row>
    <row r="3810" spans="1:4" ht="30">
      <c r="A3810" t="s">
        <v>14649</v>
      </c>
      <c r="B3810" s="1" t="s">
        <v>14650</v>
      </c>
      <c r="C3810" t="s">
        <v>14651</v>
      </c>
      <c r="D3810" t="s">
        <v>14652</v>
      </c>
    </row>
    <row r="3811" spans="1:4" ht="30">
      <c r="A3811" t="s">
        <v>14653</v>
      </c>
      <c r="B3811" s="1" t="s">
        <v>14654</v>
      </c>
      <c r="C3811">
        <f>1-45-652-3394</f>
        <v>-4090</v>
      </c>
      <c r="D3811" t="s">
        <v>14655</v>
      </c>
    </row>
    <row r="3812" spans="1:4" ht="30">
      <c r="A3812" t="s">
        <v>14656</v>
      </c>
      <c r="B3812" s="1" t="s">
        <v>14657</v>
      </c>
      <c r="C3812" t="s">
        <v>14658</v>
      </c>
      <c r="D3812" t="s">
        <v>14659</v>
      </c>
    </row>
    <row r="3813" spans="1:4" ht="30">
      <c r="A3813" t="s">
        <v>14660</v>
      </c>
      <c r="B3813" s="1" t="s">
        <v>14661</v>
      </c>
      <c r="C3813" t="s">
        <v>14662</v>
      </c>
      <c r="D3813" t="s">
        <v>14663</v>
      </c>
    </row>
    <row r="3814" spans="1:4" ht="30">
      <c r="A3814" t="s">
        <v>14664</v>
      </c>
      <c r="B3814" s="1" t="s">
        <v>14665</v>
      </c>
      <c r="C3814" t="s">
        <v>14666</v>
      </c>
      <c r="D3814" t="s">
        <v>14667</v>
      </c>
    </row>
    <row r="3815" spans="1:4" ht="30">
      <c r="A3815" t="s">
        <v>14668</v>
      </c>
      <c r="B3815" s="1" t="s">
        <v>14669</v>
      </c>
      <c r="C3815">
        <f>1-828-355-9705</f>
        <v>-10887</v>
      </c>
      <c r="D3815" t="s">
        <v>14670</v>
      </c>
    </row>
    <row r="3816" spans="1:4" ht="30">
      <c r="A3816" t="s">
        <v>14671</v>
      </c>
      <c r="B3816" s="1" t="s">
        <v>14672</v>
      </c>
      <c r="C3816">
        <v>1859737985</v>
      </c>
      <c r="D3816" t="s">
        <v>14673</v>
      </c>
    </row>
    <row r="3817" spans="1:4" ht="30">
      <c r="A3817" t="s">
        <v>14674</v>
      </c>
      <c r="B3817" s="1" t="s">
        <v>14675</v>
      </c>
      <c r="C3817" t="s">
        <v>14676</v>
      </c>
      <c r="D3817" t="s">
        <v>14677</v>
      </c>
    </row>
    <row r="3818" spans="1:4" ht="30">
      <c r="A3818" t="s">
        <v>14678</v>
      </c>
      <c r="B3818" s="1" t="s">
        <v>14679</v>
      </c>
      <c r="C3818" t="s">
        <v>14680</v>
      </c>
      <c r="D3818" t="s">
        <v>14681</v>
      </c>
    </row>
    <row r="3819" spans="1:4" ht="30">
      <c r="A3819" t="s">
        <v>14682</v>
      </c>
      <c r="B3819" s="1" t="s">
        <v>14683</v>
      </c>
      <c r="C3819" t="s">
        <v>14684</v>
      </c>
      <c r="D3819" t="s">
        <v>14685</v>
      </c>
    </row>
    <row r="3820" spans="1:4" ht="30">
      <c r="A3820" t="s">
        <v>14686</v>
      </c>
      <c r="B3820" s="1" t="s">
        <v>14687</v>
      </c>
      <c r="C3820">
        <v>6386207360</v>
      </c>
      <c r="D3820" t="s">
        <v>738</v>
      </c>
    </row>
    <row r="3821" spans="1:4" ht="30">
      <c r="A3821" t="s">
        <v>14688</v>
      </c>
      <c r="B3821" s="1" t="s">
        <v>14689</v>
      </c>
      <c r="C3821" t="s">
        <v>14690</v>
      </c>
      <c r="D3821" t="s">
        <v>14691</v>
      </c>
    </row>
    <row r="3822" spans="1:4" ht="30">
      <c r="A3822" t="s">
        <v>14692</v>
      </c>
      <c r="B3822" s="1" t="s">
        <v>14693</v>
      </c>
      <c r="C3822">
        <v>1181423468</v>
      </c>
      <c r="D3822" t="s">
        <v>14694</v>
      </c>
    </row>
    <row r="3823" spans="1:4" ht="30">
      <c r="A3823" t="s">
        <v>14695</v>
      </c>
      <c r="B3823" s="1" t="s">
        <v>14696</v>
      </c>
      <c r="C3823">
        <f>1-281-98-7738</f>
        <v>-8116</v>
      </c>
      <c r="D3823" t="s">
        <v>14697</v>
      </c>
    </row>
    <row r="3824" spans="1:4" ht="30">
      <c r="A3824" t="s">
        <v>14698</v>
      </c>
      <c r="B3824" s="1" t="s">
        <v>14699</v>
      </c>
      <c r="C3824" t="s">
        <v>14700</v>
      </c>
      <c r="D3824" t="s">
        <v>14701</v>
      </c>
    </row>
    <row r="3825" spans="1:4" ht="30">
      <c r="A3825" t="s">
        <v>14702</v>
      </c>
      <c r="B3825" s="1" t="s">
        <v>14703</v>
      </c>
      <c r="C3825" t="s">
        <v>14704</v>
      </c>
      <c r="D3825" t="s">
        <v>14705</v>
      </c>
    </row>
    <row r="3826" spans="1:4" ht="30">
      <c r="A3826" t="s">
        <v>14706</v>
      </c>
      <c r="B3826" s="1" t="s">
        <v>14707</v>
      </c>
      <c r="C3826" t="s">
        <v>14708</v>
      </c>
      <c r="D3826" t="s">
        <v>14709</v>
      </c>
    </row>
    <row r="3827" spans="1:4" ht="30">
      <c r="A3827" t="s">
        <v>11250</v>
      </c>
      <c r="B3827" s="1" t="s">
        <v>14710</v>
      </c>
      <c r="C3827">
        <v>44201722</v>
      </c>
      <c r="D3827" t="s">
        <v>14711</v>
      </c>
    </row>
    <row r="3828" spans="1:4" ht="30">
      <c r="A3828" t="s">
        <v>14712</v>
      </c>
      <c r="B3828" s="1" t="s">
        <v>14713</v>
      </c>
      <c r="C3828" t="s">
        <v>14714</v>
      </c>
      <c r="D3828" t="s">
        <v>14715</v>
      </c>
    </row>
    <row r="3829" spans="1:4" ht="30">
      <c r="A3829" t="s">
        <v>14716</v>
      </c>
      <c r="B3829" s="1" t="s">
        <v>14717</v>
      </c>
      <c r="C3829">
        <f>1-260-708-4904</f>
        <v>-5871</v>
      </c>
      <c r="D3829" t="s">
        <v>14718</v>
      </c>
    </row>
    <row r="3830" spans="1:4" ht="30">
      <c r="A3830" t="s">
        <v>14719</v>
      </c>
      <c r="B3830" s="1" t="s">
        <v>14720</v>
      </c>
      <c r="C3830" t="s">
        <v>14721</v>
      </c>
      <c r="D3830" t="s">
        <v>14722</v>
      </c>
    </row>
    <row r="3831" spans="1:4" ht="30">
      <c r="A3831" t="s">
        <v>14723</v>
      </c>
      <c r="B3831" s="1" t="s">
        <v>14724</v>
      </c>
      <c r="C3831" t="s">
        <v>14725</v>
      </c>
      <c r="D3831" t="s">
        <v>14726</v>
      </c>
    </row>
    <row r="3832" spans="1:4" ht="30">
      <c r="A3832" t="s">
        <v>14727</v>
      </c>
      <c r="B3832" s="1" t="s">
        <v>14728</v>
      </c>
      <c r="C3832" t="s">
        <v>14729</v>
      </c>
      <c r="D3832" t="s">
        <v>14730</v>
      </c>
    </row>
    <row r="3833" spans="1:4" ht="30">
      <c r="A3833" t="s">
        <v>14731</v>
      </c>
      <c r="B3833" s="1" t="s">
        <v>14732</v>
      </c>
      <c r="C3833" t="s">
        <v>14733</v>
      </c>
      <c r="D3833" t="s">
        <v>14734</v>
      </c>
    </row>
    <row r="3834" spans="1:4" ht="30">
      <c r="A3834" t="s">
        <v>14735</v>
      </c>
      <c r="B3834" s="1" t="s">
        <v>14736</v>
      </c>
      <c r="C3834" t="s">
        <v>14737</v>
      </c>
      <c r="D3834" t="s">
        <v>14738</v>
      </c>
    </row>
    <row r="3835" spans="1:4" ht="30">
      <c r="A3835" t="s">
        <v>14739</v>
      </c>
      <c r="B3835" s="1" t="s">
        <v>14740</v>
      </c>
      <c r="C3835" t="s">
        <v>14741</v>
      </c>
      <c r="D3835" t="s">
        <v>14742</v>
      </c>
    </row>
    <row r="3836" spans="1:4" ht="30">
      <c r="A3836" t="s">
        <v>10331</v>
      </c>
      <c r="B3836" s="1" t="s">
        <v>14743</v>
      </c>
      <c r="C3836">
        <f>1-163-353-4424</f>
        <v>-4939</v>
      </c>
      <c r="D3836" t="s">
        <v>14744</v>
      </c>
    </row>
    <row r="3837" spans="1:4" ht="30">
      <c r="A3837" t="s">
        <v>14745</v>
      </c>
      <c r="B3837" s="1" t="s">
        <v>14746</v>
      </c>
      <c r="C3837" t="s">
        <v>14747</v>
      </c>
      <c r="D3837" t="s">
        <v>14748</v>
      </c>
    </row>
    <row r="3838" spans="1:4" ht="30">
      <c r="A3838" t="s">
        <v>14749</v>
      </c>
      <c r="B3838" s="1" t="s">
        <v>14750</v>
      </c>
      <c r="C3838" t="s">
        <v>14751</v>
      </c>
      <c r="D3838" t="s">
        <v>14752</v>
      </c>
    </row>
    <row r="3839" spans="1:4" ht="30">
      <c r="A3839" t="s">
        <v>14753</v>
      </c>
      <c r="B3839" s="1" t="s">
        <v>14754</v>
      </c>
      <c r="C3839" t="s">
        <v>14755</v>
      </c>
      <c r="D3839" t="s">
        <v>14756</v>
      </c>
    </row>
    <row r="3840" spans="1:4" ht="30">
      <c r="A3840" t="s">
        <v>14757</v>
      </c>
      <c r="B3840" s="1" t="s">
        <v>14758</v>
      </c>
      <c r="C3840" t="s">
        <v>14759</v>
      </c>
      <c r="D3840" t="s">
        <v>14760</v>
      </c>
    </row>
    <row r="3841" spans="1:4" ht="30">
      <c r="A3841" t="s">
        <v>14761</v>
      </c>
      <c r="B3841" s="1" t="s">
        <v>14762</v>
      </c>
      <c r="C3841" t="s">
        <v>14763</v>
      </c>
      <c r="D3841" t="s">
        <v>14764</v>
      </c>
    </row>
    <row r="3842" spans="1:4" ht="30">
      <c r="A3842" t="s">
        <v>14765</v>
      </c>
      <c r="B3842" s="1" t="s">
        <v>14766</v>
      </c>
      <c r="C3842" t="s">
        <v>14767</v>
      </c>
      <c r="D3842" t="s">
        <v>14768</v>
      </c>
    </row>
    <row r="3843" spans="1:4" ht="30">
      <c r="A3843" t="s">
        <v>10775</v>
      </c>
      <c r="B3843" s="1" t="s">
        <v>14769</v>
      </c>
      <c r="C3843" t="s">
        <v>14770</v>
      </c>
      <c r="D3843" t="s">
        <v>14771</v>
      </c>
    </row>
    <row r="3844" spans="1:4" ht="30">
      <c r="A3844" t="s">
        <v>14772</v>
      </c>
      <c r="B3844" s="1" t="s">
        <v>14773</v>
      </c>
      <c r="C3844" t="s">
        <v>14774</v>
      </c>
      <c r="D3844" t="s">
        <v>14775</v>
      </c>
    </row>
    <row r="3845" spans="1:4" ht="30">
      <c r="A3845" t="s">
        <v>14776</v>
      </c>
      <c r="B3845" s="1" t="s">
        <v>14777</v>
      </c>
      <c r="C3845" t="s">
        <v>14778</v>
      </c>
      <c r="D3845" t="s">
        <v>14779</v>
      </c>
    </row>
    <row r="3846" spans="1:4" ht="30">
      <c r="A3846" t="s">
        <v>14780</v>
      </c>
      <c r="B3846" s="1" t="s">
        <v>14781</v>
      </c>
      <c r="C3846">
        <f>1-231-55-7592</f>
        <v>-7877</v>
      </c>
      <c r="D3846" t="s">
        <v>14782</v>
      </c>
    </row>
    <row r="3847" spans="1:4" ht="30">
      <c r="A3847" t="s">
        <v>14783</v>
      </c>
      <c r="B3847" s="1" t="s">
        <v>14784</v>
      </c>
      <c r="C3847" t="s">
        <v>14785</v>
      </c>
      <c r="D3847" t="s">
        <v>14786</v>
      </c>
    </row>
    <row r="3848" spans="1:4" ht="30">
      <c r="A3848" t="s">
        <v>14787</v>
      </c>
      <c r="B3848" s="1" t="s">
        <v>14788</v>
      </c>
      <c r="C3848" t="s">
        <v>14789</v>
      </c>
      <c r="D3848" t="s">
        <v>14790</v>
      </c>
    </row>
    <row r="3849" spans="1:4" ht="30">
      <c r="A3849" t="s">
        <v>14791</v>
      </c>
      <c r="B3849" s="1" t="s">
        <v>14792</v>
      </c>
      <c r="C3849" t="s">
        <v>14793</v>
      </c>
      <c r="D3849" t="s">
        <v>14794</v>
      </c>
    </row>
    <row r="3850" spans="1:4" ht="30">
      <c r="A3850" t="s">
        <v>14795</v>
      </c>
      <c r="B3850" s="1" t="s">
        <v>14796</v>
      </c>
      <c r="C3850" t="s">
        <v>14797</v>
      </c>
      <c r="D3850" t="s">
        <v>14798</v>
      </c>
    </row>
    <row r="3851" spans="1:4" ht="30">
      <c r="A3851" t="s">
        <v>14799</v>
      </c>
      <c r="B3851" s="1" t="s">
        <v>14800</v>
      </c>
      <c r="C3851" t="s">
        <v>14801</v>
      </c>
      <c r="D3851" t="s">
        <v>14802</v>
      </c>
    </row>
    <row r="3852" spans="1:4" ht="30">
      <c r="A3852" t="s">
        <v>12672</v>
      </c>
      <c r="B3852" s="1" t="s">
        <v>14803</v>
      </c>
      <c r="C3852" t="s">
        <v>14804</v>
      </c>
      <c r="D3852" t="s">
        <v>14805</v>
      </c>
    </row>
    <row r="3853" spans="1:4" ht="30">
      <c r="A3853" t="s">
        <v>14806</v>
      </c>
      <c r="B3853" s="1" t="s">
        <v>14807</v>
      </c>
      <c r="C3853" t="s">
        <v>14808</v>
      </c>
      <c r="D3853" t="s">
        <v>14809</v>
      </c>
    </row>
    <row r="3854" spans="1:4" ht="30">
      <c r="A3854" t="s">
        <v>14810</v>
      </c>
      <c r="B3854" s="1" t="s">
        <v>14811</v>
      </c>
      <c r="C3854" t="s">
        <v>14812</v>
      </c>
      <c r="D3854" t="s">
        <v>14813</v>
      </c>
    </row>
    <row r="3855" spans="1:4" ht="30">
      <c r="A3855" t="s">
        <v>14814</v>
      </c>
      <c r="B3855" s="1" t="s">
        <v>14815</v>
      </c>
      <c r="C3855" t="s">
        <v>14816</v>
      </c>
      <c r="D3855" t="s">
        <v>14817</v>
      </c>
    </row>
    <row r="3856" spans="1:4" ht="30">
      <c r="A3856" t="s">
        <v>14818</v>
      </c>
      <c r="B3856" s="1" t="s">
        <v>14819</v>
      </c>
      <c r="C3856" t="s">
        <v>14820</v>
      </c>
      <c r="D3856" t="s">
        <v>14821</v>
      </c>
    </row>
    <row r="3857" spans="1:4" ht="30">
      <c r="A3857" t="s">
        <v>14822</v>
      </c>
      <c r="B3857" s="1" t="s">
        <v>14823</v>
      </c>
      <c r="C3857" t="s">
        <v>14824</v>
      </c>
      <c r="D3857" t="s">
        <v>14825</v>
      </c>
    </row>
    <row r="3858" spans="1:4" ht="30">
      <c r="A3858" t="s">
        <v>14826</v>
      </c>
      <c r="B3858" s="1" t="s">
        <v>14827</v>
      </c>
      <c r="C3858" t="s">
        <v>14828</v>
      </c>
      <c r="D3858" t="s">
        <v>14829</v>
      </c>
    </row>
    <row r="3859" spans="1:4" ht="30">
      <c r="A3859" t="s">
        <v>1299</v>
      </c>
      <c r="B3859" s="1" t="s">
        <v>14830</v>
      </c>
      <c r="C3859" t="s">
        <v>14831</v>
      </c>
      <c r="D3859" t="s">
        <v>14832</v>
      </c>
    </row>
    <row r="3860" spans="1:4" ht="30">
      <c r="A3860" t="s">
        <v>14833</v>
      </c>
      <c r="B3860" s="1" t="s">
        <v>14834</v>
      </c>
      <c r="C3860" t="s">
        <v>14835</v>
      </c>
      <c r="D3860" t="s">
        <v>14836</v>
      </c>
    </row>
    <row r="3861" spans="1:4" ht="30">
      <c r="A3861" t="s">
        <v>14837</v>
      </c>
      <c r="B3861" s="1" t="s">
        <v>14838</v>
      </c>
      <c r="C3861" t="s">
        <v>14839</v>
      </c>
      <c r="D3861" t="s">
        <v>14840</v>
      </c>
    </row>
    <row r="3862" spans="1:4" ht="30">
      <c r="A3862" t="s">
        <v>14841</v>
      </c>
      <c r="B3862" s="1" t="s">
        <v>14842</v>
      </c>
      <c r="C3862">
        <f>1-421-297-7539</f>
        <v>-8256</v>
      </c>
      <c r="D3862" t="s">
        <v>14843</v>
      </c>
    </row>
    <row r="3863" spans="1:4" ht="30">
      <c r="A3863" t="s">
        <v>14844</v>
      </c>
      <c r="B3863" s="1" t="s">
        <v>14845</v>
      </c>
      <c r="C3863" t="s">
        <v>14846</v>
      </c>
      <c r="D3863" t="s">
        <v>14847</v>
      </c>
    </row>
    <row r="3864" spans="1:4" ht="30">
      <c r="A3864" t="s">
        <v>14848</v>
      </c>
      <c r="B3864" s="1" t="s">
        <v>14849</v>
      </c>
      <c r="C3864" t="s">
        <v>14850</v>
      </c>
      <c r="D3864" t="s">
        <v>14851</v>
      </c>
    </row>
    <row r="3865" spans="1:4" ht="30">
      <c r="A3865" t="s">
        <v>14852</v>
      </c>
      <c r="B3865" s="1" t="s">
        <v>14853</v>
      </c>
      <c r="C3865" t="s">
        <v>14854</v>
      </c>
      <c r="D3865" t="s">
        <v>14855</v>
      </c>
    </row>
    <row r="3866" spans="1:4" ht="30">
      <c r="A3866" t="s">
        <v>14856</v>
      </c>
      <c r="B3866" s="1" t="s">
        <v>14857</v>
      </c>
      <c r="C3866" t="s">
        <v>14858</v>
      </c>
      <c r="D3866" t="s">
        <v>14859</v>
      </c>
    </row>
    <row r="3867" spans="1:4" ht="30">
      <c r="A3867" t="s">
        <v>14860</v>
      </c>
      <c r="B3867" s="1" t="s">
        <v>14861</v>
      </c>
      <c r="C3867" t="s">
        <v>14862</v>
      </c>
      <c r="D3867" t="s">
        <v>14863</v>
      </c>
    </row>
    <row r="3868" spans="1:4" ht="30">
      <c r="A3868" t="s">
        <v>14864</v>
      </c>
      <c r="B3868" s="1" t="s">
        <v>14865</v>
      </c>
      <c r="C3868" t="s">
        <v>14866</v>
      </c>
      <c r="D3868" t="s">
        <v>14867</v>
      </c>
    </row>
    <row r="3869" spans="1:4" ht="30">
      <c r="A3869" t="s">
        <v>14868</v>
      </c>
      <c r="B3869" s="1" t="s">
        <v>14869</v>
      </c>
      <c r="C3869" t="s">
        <v>14870</v>
      </c>
      <c r="D3869" t="s">
        <v>14871</v>
      </c>
    </row>
    <row r="3870" spans="1:4" ht="30">
      <c r="A3870" t="s">
        <v>14872</v>
      </c>
      <c r="B3870" s="1" t="s">
        <v>14873</v>
      </c>
      <c r="C3870" t="s">
        <v>14874</v>
      </c>
      <c r="D3870" t="s">
        <v>14875</v>
      </c>
    </row>
    <row r="3871" spans="1:4" ht="30">
      <c r="A3871" t="s">
        <v>14876</v>
      </c>
      <c r="B3871" s="1" t="s">
        <v>14877</v>
      </c>
      <c r="C3871" t="s">
        <v>14878</v>
      </c>
      <c r="D3871" t="s">
        <v>14879</v>
      </c>
    </row>
    <row r="3872" spans="1:4" ht="30">
      <c r="A3872" t="s">
        <v>14880</v>
      </c>
      <c r="B3872" s="1" t="s">
        <v>14881</v>
      </c>
      <c r="C3872" t="s">
        <v>14882</v>
      </c>
      <c r="D3872" t="s">
        <v>14883</v>
      </c>
    </row>
    <row r="3873" spans="1:4" ht="30">
      <c r="A3873" t="s">
        <v>14884</v>
      </c>
      <c r="B3873" s="1" t="s">
        <v>14885</v>
      </c>
      <c r="C3873" t="s">
        <v>14886</v>
      </c>
      <c r="D3873" t="s">
        <v>14887</v>
      </c>
    </row>
    <row r="3874" spans="1:4" ht="30">
      <c r="A3874" t="s">
        <v>14888</v>
      </c>
      <c r="B3874" s="1" t="s">
        <v>14889</v>
      </c>
      <c r="C3874" t="s">
        <v>14890</v>
      </c>
      <c r="D3874" t="s">
        <v>14891</v>
      </c>
    </row>
    <row r="3875" spans="1:4" ht="30">
      <c r="A3875" t="s">
        <v>14892</v>
      </c>
      <c r="B3875" s="1" t="s">
        <v>14893</v>
      </c>
      <c r="C3875">
        <v>3993627700</v>
      </c>
      <c r="D3875" t="s">
        <v>14894</v>
      </c>
    </row>
    <row r="3876" spans="1:4" ht="30">
      <c r="A3876" t="s">
        <v>14895</v>
      </c>
      <c r="B3876" s="1" t="s">
        <v>14896</v>
      </c>
      <c r="C3876" t="s">
        <v>14897</v>
      </c>
      <c r="D3876" t="s">
        <v>14898</v>
      </c>
    </row>
    <row r="3877" spans="1:4" ht="30">
      <c r="A3877" t="s">
        <v>14899</v>
      </c>
      <c r="B3877" s="1" t="s">
        <v>14900</v>
      </c>
      <c r="C3877" t="s">
        <v>14901</v>
      </c>
      <c r="D3877" t="s">
        <v>14902</v>
      </c>
    </row>
    <row r="3878" spans="1:4" ht="30">
      <c r="A3878" t="s">
        <v>14903</v>
      </c>
      <c r="B3878" s="1" t="s">
        <v>14904</v>
      </c>
      <c r="C3878" t="s">
        <v>14905</v>
      </c>
      <c r="D3878" t="s">
        <v>14906</v>
      </c>
    </row>
    <row r="3879" spans="1:4" ht="30">
      <c r="A3879" t="s">
        <v>14907</v>
      </c>
      <c r="B3879" s="1" t="s">
        <v>14908</v>
      </c>
      <c r="C3879">
        <f>1-360-862-3753</f>
        <v>-4974</v>
      </c>
      <c r="D3879" t="s">
        <v>14909</v>
      </c>
    </row>
    <row r="3880" spans="1:4" ht="30">
      <c r="A3880" t="s">
        <v>14910</v>
      </c>
      <c r="B3880" s="1" t="s">
        <v>14911</v>
      </c>
      <c r="C3880" t="s">
        <v>14912</v>
      </c>
      <c r="D3880" t="s">
        <v>14913</v>
      </c>
    </row>
    <row r="3881" spans="1:4" ht="30">
      <c r="A3881" t="s">
        <v>14914</v>
      </c>
      <c r="B3881" s="1" t="s">
        <v>14915</v>
      </c>
      <c r="C3881">
        <v>384321661</v>
      </c>
      <c r="D3881" t="s">
        <v>14916</v>
      </c>
    </row>
    <row r="3882" spans="1:4" ht="30">
      <c r="A3882" t="s">
        <v>14917</v>
      </c>
      <c r="B3882" s="1" t="s">
        <v>14918</v>
      </c>
      <c r="C3882" t="s">
        <v>14919</v>
      </c>
      <c r="D3882" t="s">
        <v>14920</v>
      </c>
    </row>
    <row r="3883" spans="1:4" ht="30">
      <c r="A3883" t="s">
        <v>14921</v>
      </c>
      <c r="B3883" s="1" t="s">
        <v>14922</v>
      </c>
      <c r="C3883" t="s">
        <v>14923</v>
      </c>
      <c r="D3883" t="s">
        <v>14924</v>
      </c>
    </row>
    <row r="3884" spans="1:4" ht="30">
      <c r="A3884" t="s">
        <v>14925</v>
      </c>
      <c r="B3884" s="1" t="s">
        <v>14926</v>
      </c>
      <c r="C3884">
        <v>3077774882</v>
      </c>
      <c r="D3884" t="s">
        <v>14927</v>
      </c>
    </row>
    <row r="3885" spans="1:4" ht="30">
      <c r="A3885" t="s">
        <v>14928</v>
      </c>
      <c r="B3885" s="1" t="s">
        <v>14929</v>
      </c>
      <c r="C3885" t="s">
        <v>14930</v>
      </c>
      <c r="D3885" t="s">
        <v>14931</v>
      </c>
    </row>
    <row r="3886" spans="1:4" ht="30">
      <c r="A3886" t="s">
        <v>14932</v>
      </c>
      <c r="B3886" s="1" t="s">
        <v>14933</v>
      </c>
      <c r="C3886">
        <v>2844317626</v>
      </c>
      <c r="D3886" t="s">
        <v>14934</v>
      </c>
    </row>
    <row r="3887" spans="1:4" ht="30">
      <c r="A3887" t="s">
        <v>14935</v>
      </c>
      <c r="B3887" s="1" t="s">
        <v>14936</v>
      </c>
      <c r="C3887" t="s">
        <v>14937</v>
      </c>
      <c r="D3887" t="s">
        <v>14938</v>
      </c>
    </row>
    <row r="3888" spans="1:4" ht="30">
      <c r="A3888" t="s">
        <v>14939</v>
      </c>
      <c r="B3888" s="1" t="s">
        <v>14940</v>
      </c>
      <c r="C3888" t="s">
        <v>14941</v>
      </c>
      <c r="D3888" t="s">
        <v>14942</v>
      </c>
    </row>
    <row r="3889" spans="1:4" ht="30">
      <c r="A3889" t="s">
        <v>14943</v>
      </c>
      <c r="B3889" s="1" t="s">
        <v>14944</v>
      </c>
      <c r="C3889" t="s">
        <v>14945</v>
      </c>
      <c r="D3889" t="s">
        <v>14946</v>
      </c>
    </row>
    <row r="3890" spans="1:4" ht="30">
      <c r="A3890" t="s">
        <v>14947</v>
      </c>
      <c r="B3890" s="1" t="s">
        <v>14948</v>
      </c>
      <c r="C3890" t="s">
        <v>14949</v>
      </c>
      <c r="D3890" t="s">
        <v>14950</v>
      </c>
    </row>
    <row r="3891" spans="1:4" ht="30">
      <c r="A3891" t="s">
        <v>14951</v>
      </c>
      <c r="B3891" s="1" t="s">
        <v>14952</v>
      </c>
      <c r="C3891" t="s">
        <v>14953</v>
      </c>
      <c r="D3891" t="s">
        <v>14954</v>
      </c>
    </row>
    <row r="3892" spans="1:4" ht="30">
      <c r="A3892" t="s">
        <v>8466</v>
      </c>
      <c r="B3892" s="1" t="s">
        <v>14955</v>
      </c>
      <c r="C3892" t="s">
        <v>14956</v>
      </c>
      <c r="D3892" t="s">
        <v>14957</v>
      </c>
    </row>
    <row r="3893" spans="1:4" ht="30">
      <c r="A3893" t="s">
        <v>14958</v>
      </c>
      <c r="B3893" s="1" t="s">
        <v>14959</v>
      </c>
      <c r="C3893" t="s">
        <v>14960</v>
      </c>
      <c r="D3893" t="s">
        <v>14961</v>
      </c>
    </row>
    <row r="3894" spans="1:4" ht="30">
      <c r="A3894" t="s">
        <v>14962</v>
      </c>
      <c r="B3894" s="1" t="s">
        <v>14963</v>
      </c>
      <c r="C3894" t="s">
        <v>14964</v>
      </c>
      <c r="D3894" t="s">
        <v>14965</v>
      </c>
    </row>
    <row r="3895" spans="1:4" ht="30">
      <c r="A3895" t="s">
        <v>14966</v>
      </c>
      <c r="B3895" s="1" t="s">
        <v>14967</v>
      </c>
      <c r="C3895" t="s">
        <v>14968</v>
      </c>
      <c r="D3895" t="s">
        <v>14969</v>
      </c>
    </row>
    <row r="3896" spans="1:4" ht="30">
      <c r="A3896" t="s">
        <v>14970</v>
      </c>
      <c r="B3896" s="1" t="s">
        <v>14971</v>
      </c>
      <c r="C3896" t="s">
        <v>14972</v>
      </c>
      <c r="D3896" t="s">
        <v>14973</v>
      </c>
    </row>
    <row r="3897" spans="1:4" ht="30">
      <c r="A3897" t="s">
        <v>14974</v>
      </c>
      <c r="B3897" s="1" t="s">
        <v>14975</v>
      </c>
      <c r="C3897" t="s">
        <v>14976</v>
      </c>
      <c r="D3897" t="s">
        <v>14977</v>
      </c>
    </row>
    <row r="3898" spans="1:4" ht="30">
      <c r="A3898" t="s">
        <v>14978</v>
      </c>
      <c r="B3898" s="1" t="s">
        <v>14979</v>
      </c>
      <c r="C3898" t="s">
        <v>14980</v>
      </c>
      <c r="D3898" t="s">
        <v>14981</v>
      </c>
    </row>
    <row r="3899" spans="1:4" ht="30">
      <c r="A3899" t="s">
        <v>14982</v>
      </c>
      <c r="B3899" s="1" t="s">
        <v>14983</v>
      </c>
      <c r="C3899" t="s">
        <v>14984</v>
      </c>
      <c r="D3899" t="s">
        <v>14985</v>
      </c>
    </row>
    <row r="3900" spans="1:4" ht="30">
      <c r="A3900" t="s">
        <v>11670</v>
      </c>
      <c r="B3900" s="1" t="s">
        <v>14986</v>
      </c>
      <c r="C3900" t="s">
        <v>14987</v>
      </c>
      <c r="D3900" t="s">
        <v>14988</v>
      </c>
    </row>
    <row r="3901" spans="1:4" ht="30">
      <c r="A3901" t="s">
        <v>340</v>
      </c>
      <c r="B3901" s="1" t="s">
        <v>14989</v>
      </c>
      <c r="C3901" t="s">
        <v>14990</v>
      </c>
      <c r="D3901" t="s">
        <v>14991</v>
      </c>
    </row>
    <row r="3902" spans="1:4" ht="30">
      <c r="A3902" t="s">
        <v>14992</v>
      </c>
      <c r="B3902" s="1" t="s">
        <v>14993</v>
      </c>
      <c r="C3902">
        <v>2454879480</v>
      </c>
      <c r="D3902" t="s">
        <v>14994</v>
      </c>
    </row>
    <row r="3903" spans="1:4" ht="30">
      <c r="A3903" t="s">
        <v>14995</v>
      </c>
      <c r="B3903" s="1" t="s">
        <v>14996</v>
      </c>
      <c r="C3903" t="s">
        <v>14997</v>
      </c>
      <c r="D3903" t="s">
        <v>14998</v>
      </c>
    </row>
    <row r="3904" spans="1:4" ht="30">
      <c r="A3904" t="s">
        <v>14999</v>
      </c>
      <c r="B3904" s="1" t="s">
        <v>15000</v>
      </c>
      <c r="C3904" t="s">
        <v>15001</v>
      </c>
      <c r="D3904" t="s">
        <v>15002</v>
      </c>
    </row>
    <row r="3905" spans="1:4" ht="30">
      <c r="A3905" t="s">
        <v>15003</v>
      </c>
      <c r="B3905" s="1" t="s">
        <v>15004</v>
      </c>
      <c r="C3905" t="s">
        <v>15005</v>
      </c>
      <c r="D3905" t="s">
        <v>15006</v>
      </c>
    </row>
    <row r="3906" spans="1:4" ht="30">
      <c r="A3906" t="s">
        <v>15007</v>
      </c>
      <c r="B3906" s="1" t="s">
        <v>15008</v>
      </c>
      <c r="C3906">
        <v>9815768664</v>
      </c>
      <c r="D3906" t="s">
        <v>10208</v>
      </c>
    </row>
    <row r="3907" spans="1:4" ht="30">
      <c r="A3907" t="s">
        <v>6800</v>
      </c>
      <c r="B3907" s="1" t="s">
        <v>15009</v>
      </c>
      <c r="C3907" t="s">
        <v>15010</v>
      </c>
      <c r="D3907" t="s">
        <v>15011</v>
      </c>
    </row>
    <row r="3908" spans="1:4" ht="30">
      <c r="A3908" t="s">
        <v>15012</v>
      </c>
      <c r="B3908" s="1" t="s">
        <v>15013</v>
      </c>
      <c r="C3908" t="s">
        <v>15014</v>
      </c>
      <c r="D3908" t="s">
        <v>15015</v>
      </c>
    </row>
    <row r="3909" spans="1:4" ht="30">
      <c r="A3909" t="s">
        <v>15016</v>
      </c>
      <c r="B3909" s="1" t="s">
        <v>15017</v>
      </c>
      <c r="C3909" t="s">
        <v>15018</v>
      </c>
      <c r="D3909" t="s">
        <v>15019</v>
      </c>
    </row>
    <row r="3910" spans="1:4" ht="30">
      <c r="A3910" t="s">
        <v>15020</v>
      </c>
      <c r="B3910" s="1" t="s">
        <v>15021</v>
      </c>
      <c r="C3910" t="s">
        <v>15022</v>
      </c>
      <c r="D3910" t="s">
        <v>15023</v>
      </c>
    </row>
    <row r="3911" spans="1:4" ht="30">
      <c r="A3911" t="s">
        <v>15024</v>
      </c>
      <c r="B3911" s="1" t="s">
        <v>15025</v>
      </c>
      <c r="C3911" t="s">
        <v>15026</v>
      </c>
      <c r="D3911" t="s">
        <v>12914</v>
      </c>
    </row>
    <row r="3912" spans="1:4" ht="30">
      <c r="A3912" t="s">
        <v>15027</v>
      </c>
      <c r="B3912" s="1" t="s">
        <v>15028</v>
      </c>
      <c r="C3912" t="s">
        <v>15029</v>
      </c>
      <c r="D3912" t="s">
        <v>15030</v>
      </c>
    </row>
    <row r="3913" spans="1:4" ht="30">
      <c r="A3913" t="s">
        <v>15031</v>
      </c>
      <c r="B3913" s="1" t="s">
        <v>15032</v>
      </c>
      <c r="C3913" t="s">
        <v>15033</v>
      </c>
      <c r="D3913" t="s">
        <v>15034</v>
      </c>
    </row>
    <row r="3914" spans="1:4" ht="30">
      <c r="A3914" t="s">
        <v>15035</v>
      </c>
      <c r="B3914" s="1" t="s">
        <v>15036</v>
      </c>
      <c r="C3914" t="s">
        <v>15037</v>
      </c>
      <c r="D3914" t="s">
        <v>15038</v>
      </c>
    </row>
    <row r="3915" spans="1:4" ht="30">
      <c r="A3915" t="s">
        <v>15039</v>
      </c>
      <c r="B3915" s="1" t="s">
        <v>15040</v>
      </c>
      <c r="C3915">
        <v>4830318804</v>
      </c>
      <c r="D3915" t="s">
        <v>15041</v>
      </c>
    </row>
    <row r="3916" spans="1:4" ht="30">
      <c r="A3916" t="s">
        <v>15042</v>
      </c>
      <c r="B3916" s="1" t="s">
        <v>15043</v>
      </c>
      <c r="C3916" t="s">
        <v>15044</v>
      </c>
      <c r="D3916" t="s">
        <v>15045</v>
      </c>
    </row>
    <row r="3917" spans="1:4" ht="30">
      <c r="A3917" t="s">
        <v>15046</v>
      </c>
      <c r="B3917" s="1" t="s">
        <v>15047</v>
      </c>
      <c r="C3917" t="s">
        <v>15048</v>
      </c>
      <c r="D3917" t="s">
        <v>15049</v>
      </c>
    </row>
    <row r="3918" spans="1:4" ht="30">
      <c r="A3918" t="s">
        <v>15050</v>
      </c>
      <c r="B3918" s="1" t="s">
        <v>15051</v>
      </c>
      <c r="C3918" t="s">
        <v>15052</v>
      </c>
      <c r="D3918" t="s">
        <v>15053</v>
      </c>
    </row>
    <row r="3919" spans="1:4" ht="30">
      <c r="A3919" t="s">
        <v>15054</v>
      </c>
      <c r="B3919" s="1" t="s">
        <v>15055</v>
      </c>
      <c r="C3919">
        <f>1-770-996-1377</f>
        <v>-3142</v>
      </c>
      <c r="D3919" t="s">
        <v>15056</v>
      </c>
    </row>
    <row r="3920" spans="1:4" ht="30">
      <c r="A3920" t="s">
        <v>15057</v>
      </c>
      <c r="B3920" s="1" t="s">
        <v>15058</v>
      </c>
      <c r="C3920" t="s">
        <v>15059</v>
      </c>
      <c r="D3920" t="s">
        <v>15060</v>
      </c>
    </row>
    <row r="3921" spans="1:4" ht="30">
      <c r="A3921" t="s">
        <v>15061</v>
      </c>
      <c r="B3921" s="1" t="s">
        <v>15062</v>
      </c>
      <c r="C3921" t="s">
        <v>15063</v>
      </c>
      <c r="D3921" t="s">
        <v>15064</v>
      </c>
    </row>
    <row r="3922" spans="1:4" ht="30">
      <c r="A3922" t="s">
        <v>15065</v>
      </c>
      <c r="B3922" s="1" t="s">
        <v>15066</v>
      </c>
      <c r="C3922" t="s">
        <v>15067</v>
      </c>
      <c r="D3922" t="s">
        <v>15068</v>
      </c>
    </row>
    <row r="3923" spans="1:4" ht="30">
      <c r="A3923" t="s">
        <v>15069</v>
      </c>
      <c r="B3923" s="1" t="s">
        <v>15070</v>
      </c>
      <c r="C3923" t="s">
        <v>15071</v>
      </c>
      <c r="D3923" t="s">
        <v>15072</v>
      </c>
    </row>
    <row r="3924" spans="1:4" ht="30">
      <c r="A3924" t="s">
        <v>15073</v>
      </c>
      <c r="B3924" s="1" t="s">
        <v>15074</v>
      </c>
      <c r="C3924" t="s">
        <v>15075</v>
      </c>
      <c r="D3924" t="s">
        <v>15076</v>
      </c>
    </row>
    <row r="3925" spans="1:4" ht="30">
      <c r="A3925" t="s">
        <v>15077</v>
      </c>
      <c r="B3925" s="1" t="s">
        <v>15078</v>
      </c>
      <c r="C3925">
        <v>1864802369</v>
      </c>
      <c r="D3925" t="s">
        <v>15079</v>
      </c>
    </row>
    <row r="3926" spans="1:4" ht="30">
      <c r="A3926" t="s">
        <v>15080</v>
      </c>
      <c r="B3926" s="1" t="s">
        <v>15081</v>
      </c>
      <c r="C3926" t="s">
        <v>15082</v>
      </c>
      <c r="D3926" t="s">
        <v>15083</v>
      </c>
    </row>
    <row r="3927" spans="1:4" ht="30">
      <c r="A3927" t="s">
        <v>15084</v>
      </c>
      <c r="B3927" s="1" t="s">
        <v>15085</v>
      </c>
      <c r="C3927" t="s">
        <v>15086</v>
      </c>
      <c r="D3927" t="s">
        <v>15087</v>
      </c>
    </row>
    <row r="3928" spans="1:4" ht="30">
      <c r="A3928" t="s">
        <v>15088</v>
      </c>
      <c r="B3928" s="1" t="s">
        <v>15089</v>
      </c>
      <c r="C3928" t="s">
        <v>15090</v>
      </c>
      <c r="D3928" t="s">
        <v>15091</v>
      </c>
    </row>
    <row r="3929" spans="1:4" ht="30">
      <c r="A3929" t="s">
        <v>15092</v>
      </c>
      <c r="B3929" s="1" t="s">
        <v>15093</v>
      </c>
      <c r="C3929" t="s">
        <v>15094</v>
      </c>
      <c r="D3929" t="s">
        <v>15095</v>
      </c>
    </row>
    <row r="3930" spans="1:4" ht="30">
      <c r="A3930" t="s">
        <v>15096</v>
      </c>
      <c r="B3930" s="1" t="s">
        <v>15097</v>
      </c>
      <c r="C3930" t="s">
        <v>15098</v>
      </c>
      <c r="D3930" t="s">
        <v>15099</v>
      </c>
    </row>
    <row r="3931" spans="1:4" ht="30">
      <c r="A3931" t="s">
        <v>15100</v>
      </c>
      <c r="B3931" s="1" t="s">
        <v>15101</v>
      </c>
      <c r="C3931" t="s">
        <v>15102</v>
      </c>
      <c r="D3931" t="s">
        <v>15103</v>
      </c>
    </row>
    <row r="3932" spans="1:4" ht="30">
      <c r="A3932" t="s">
        <v>15104</v>
      </c>
      <c r="B3932" s="1" t="s">
        <v>15105</v>
      </c>
      <c r="C3932" t="s">
        <v>15106</v>
      </c>
      <c r="D3932" t="s">
        <v>15107</v>
      </c>
    </row>
    <row r="3933" spans="1:4" ht="30">
      <c r="A3933" t="s">
        <v>15108</v>
      </c>
      <c r="B3933" s="1" t="s">
        <v>15109</v>
      </c>
      <c r="C3933" t="s">
        <v>15110</v>
      </c>
      <c r="D3933" t="s">
        <v>15111</v>
      </c>
    </row>
    <row r="3934" spans="1:4" ht="30">
      <c r="A3934" t="s">
        <v>15112</v>
      </c>
      <c r="B3934" s="1" t="s">
        <v>15113</v>
      </c>
      <c r="C3934" t="s">
        <v>15114</v>
      </c>
      <c r="D3934" t="s">
        <v>15115</v>
      </c>
    </row>
    <row r="3935" spans="1:4" ht="30">
      <c r="A3935" t="s">
        <v>15116</v>
      </c>
      <c r="B3935" s="1" t="s">
        <v>15117</v>
      </c>
      <c r="C3935" t="s">
        <v>15118</v>
      </c>
      <c r="D3935" t="s">
        <v>15119</v>
      </c>
    </row>
    <row r="3936" spans="1:4" ht="30">
      <c r="A3936" t="s">
        <v>15120</v>
      </c>
      <c r="B3936" s="1" t="s">
        <v>15121</v>
      </c>
      <c r="C3936" t="s">
        <v>15122</v>
      </c>
      <c r="D3936" t="s">
        <v>15123</v>
      </c>
    </row>
    <row r="3937" spans="1:4" ht="30">
      <c r="A3937" t="s">
        <v>15124</v>
      </c>
      <c r="B3937" s="1" t="s">
        <v>15125</v>
      </c>
      <c r="C3937" t="s">
        <v>15126</v>
      </c>
      <c r="D3937" t="s">
        <v>15127</v>
      </c>
    </row>
    <row r="3938" spans="1:4" ht="30">
      <c r="A3938" t="s">
        <v>15128</v>
      </c>
      <c r="B3938" s="1" t="s">
        <v>15129</v>
      </c>
      <c r="C3938">
        <v>7472612041</v>
      </c>
      <c r="D3938" t="s">
        <v>15130</v>
      </c>
    </row>
    <row r="3939" spans="1:4" ht="30">
      <c r="A3939" t="s">
        <v>15131</v>
      </c>
      <c r="B3939" s="1" t="s">
        <v>15132</v>
      </c>
      <c r="C3939" t="s">
        <v>15133</v>
      </c>
      <c r="D3939" t="s">
        <v>15134</v>
      </c>
    </row>
    <row r="3940" spans="1:4" ht="30">
      <c r="A3940" t="s">
        <v>15135</v>
      </c>
      <c r="B3940" s="1" t="s">
        <v>15136</v>
      </c>
      <c r="C3940" t="s">
        <v>15137</v>
      </c>
      <c r="D3940" t="s">
        <v>15138</v>
      </c>
    </row>
    <row r="3941" spans="1:4" ht="30">
      <c r="A3941" t="s">
        <v>15139</v>
      </c>
      <c r="B3941" s="1" t="s">
        <v>15140</v>
      </c>
      <c r="C3941" t="s">
        <v>15141</v>
      </c>
      <c r="D3941" t="s">
        <v>15142</v>
      </c>
    </row>
    <row r="3942" spans="1:4" ht="30">
      <c r="A3942" t="s">
        <v>15143</v>
      </c>
      <c r="B3942" s="1" t="s">
        <v>15144</v>
      </c>
      <c r="C3942" t="s">
        <v>15145</v>
      </c>
      <c r="D3942" t="s">
        <v>15146</v>
      </c>
    </row>
    <row r="3943" spans="1:4" ht="30">
      <c r="A3943" t="s">
        <v>15147</v>
      </c>
      <c r="B3943" s="1" t="s">
        <v>15148</v>
      </c>
      <c r="C3943" t="s">
        <v>15149</v>
      </c>
      <c r="D3943" t="s">
        <v>15150</v>
      </c>
    </row>
    <row r="3944" spans="1:4" ht="30">
      <c r="A3944" t="s">
        <v>15151</v>
      </c>
      <c r="B3944" s="1" t="s">
        <v>15152</v>
      </c>
      <c r="C3944">
        <f>1-30-230-1935</f>
        <v>-2194</v>
      </c>
      <c r="D3944" t="s">
        <v>15153</v>
      </c>
    </row>
    <row r="3945" spans="1:4" ht="30">
      <c r="A3945" t="s">
        <v>15154</v>
      </c>
      <c r="B3945" s="1" t="s">
        <v>15155</v>
      </c>
      <c r="C3945" t="s">
        <v>15156</v>
      </c>
      <c r="D3945" t="s">
        <v>15157</v>
      </c>
    </row>
    <row r="3946" spans="1:4" ht="30">
      <c r="A3946" t="s">
        <v>15158</v>
      </c>
      <c r="B3946" s="1" t="s">
        <v>15159</v>
      </c>
      <c r="C3946" t="s">
        <v>15160</v>
      </c>
      <c r="D3946" t="s">
        <v>15161</v>
      </c>
    </row>
    <row r="3947" spans="1:4" ht="30">
      <c r="A3947" t="s">
        <v>15162</v>
      </c>
      <c r="B3947" s="1" t="s">
        <v>15163</v>
      </c>
      <c r="C3947" t="s">
        <v>15164</v>
      </c>
      <c r="D3947" t="s">
        <v>15165</v>
      </c>
    </row>
    <row r="3948" spans="1:4" ht="30">
      <c r="A3948" t="s">
        <v>15166</v>
      </c>
      <c r="B3948" s="1" t="s">
        <v>15167</v>
      </c>
      <c r="C3948" t="s">
        <v>15168</v>
      </c>
      <c r="D3948" t="s">
        <v>15169</v>
      </c>
    </row>
    <row r="3949" spans="1:4" ht="30">
      <c r="A3949" t="s">
        <v>15170</v>
      </c>
      <c r="B3949" s="1" t="s">
        <v>15171</v>
      </c>
      <c r="C3949" t="s">
        <v>15172</v>
      </c>
      <c r="D3949" t="s">
        <v>15173</v>
      </c>
    </row>
    <row r="3950" spans="1:4" ht="30">
      <c r="A3950" t="s">
        <v>15174</v>
      </c>
      <c r="B3950" s="1" t="s">
        <v>15175</v>
      </c>
      <c r="C3950">
        <f>1-885-674-137</f>
        <v>-1695</v>
      </c>
      <c r="D3950" t="s">
        <v>15176</v>
      </c>
    </row>
    <row r="3951" spans="1:4" ht="30">
      <c r="A3951" t="s">
        <v>15177</v>
      </c>
      <c r="B3951" s="1" t="s">
        <v>15178</v>
      </c>
      <c r="C3951" t="s">
        <v>15179</v>
      </c>
      <c r="D3951" t="s">
        <v>15180</v>
      </c>
    </row>
    <row r="3952" spans="1:4" ht="30">
      <c r="A3952" t="s">
        <v>15181</v>
      </c>
      <c r="B3952" s="1" t="s">
        <v>15182</v>
      </c>
      <c r="C3952" t="s">
        <v>15183</v>
      </c>
      <c r="D3952" t="s">
        <v>15184</v>
      </c>
    </row>
    <row r="3953" spans="1:4" ht="30">
      <c r="A3953" t="s">
        <v>15185</v>
      </c>
      <c r="B3953" s="1" t="s">
        <v>15186</v>
      </c>
      <c r="C3953" t="s">
        <v>15187</v>
      </c>
      <c r="D3953" t="s">
        <v>15188</v>
      </c>
    </row>
    <row r="3954" spans="1:4" ht="30">
      <c r="A3954" t="s">
        <v>15189</v>
      </c>
      <c r="B3954" s="1" t="s">
        <v>15190</v>
      </c>
      <c r="C3954">
        <f>1-962-468-6437</f>
        <v>-7866</v>
      </c>
      <c r="D3954" t="s">
        <v>15191</v>
      </c>
    </row>
    <row r="3955" spans="1:4" ht="30">
      <c r="A3955" t="s">
        <v>15192</v>
      </c>
      <c r="B3955" s="1" t="s">
        <v>15193</v>
      </c>
      <c r="C3955" t="s">
        <v>15194</v>
      </c>
      <c r="D3955" t="s">
        <v>15195</v>
      </c>
    </row>
    <row r="3956" spans="1:4" ht="30">
      <c r="A3956" t="s">
        <v>15196</v>
      </c>
      <c r="B3956" s="1" t="s">
        <v>15197</v>
      </c>
      <c r="C3956" t="s">
        <v>15198</v>
      </c>
      <c r="D3956" t="s">
        <v>15199</v>
      </c>
    </row>
    <row r="3957" spans="1:4" ht="30">
      <c r="A3957" t="s">
        <v>15200</v>
      </c>
      <c r="B3957" s="1" t="s">
        <v>15201</v>
      </c>
      <c r="C3957" t="s">
        <v>15202</v>
      </c>
      <c r="D3957" t="s">
        <v>15203</v>
      </c>
    </row>
    <row r="3958" spans="1:4" ht="30">
      <c r="A3958" t="s">
        <v>15204</v>
      </c>
      <c r="B3958" s="1" t="s">
        <v>15205</v>
      </c>
      <c r="C3958" t="s">
        <v>15206</v>
      </c>
      <c r="D3958" t="s">
        <v>15207</v>
      </c>
    </row>
    <row r="3959" spans="1:4" ht="30">
      <c r="A3959" t="s">
        <v>15208</v>
      </c>
      <c r="B3959" s="1" t="s">
        <v>15209</v>
      </c>
      <c r="C3959">
        <v>5220728393</v>
      </c>
      <c r="D3959" t="s">
        <v>15210</v>
      </c>
    </row>
    <row r="3960" spans="1:4" ht="30">
      <c r="A3960" t="s">
        <v>15211</v>
      </c>
      <c r="B3960" s="1" t="s">
        <v>15212</v>
      </c>
      <c r="C3960" t="s">
        <v>15213</v>
      </c>
      <c r="D3960" t="s">
        <v>15214</v>
      </c>
    </row>
    <row r="3961" spans="1:4" ht="30">
      <c r="A3961" t="s">
        <v>15215</v>
      </c>
      <c r="B3961" s="1" t="s">
        <v>15216</v>
      </c>
      <c r="C3961" t="s">
        <v>15217</v>
      </c>
      <c r="D3961" t="s">
        <v>15218</v>
      </c>
    </row>
    <row r="3962" spans="1:4" ht="30">
      <c r="A3962" t="s">
        <v>15219</v>
      </c>
      <c r="B3962" s="1" t="s">
        <v>15220</v>
      </c>
      <c r="C3962" t="s">
        <v>15221</v>
      </c>
      <c r="D3962" t="s">
        <v>15222</v>
      </c>
    </row>
    <row r="3963" spans="1:4" ht="30">
      <c r="A3963" t="s">
        <v>15223</v>
      </c>
      <c r="B3963" s="1" t="s">
        <v>15224</v>
      </c>
      <c r="C3963" t="s">
        <v>15225</v>
      </c>
      <c r="D3963" t="s">
        <v>15226</v>
      </c>
    </row>
    <row r="3964" spans="1:4" ht="30">
      <c r="A3964" t="s">
        <v>15227</v>
      </c>
      <c r="B3964" s="1" t="s">
        <v>15228</v>
      </c>
      <c r="C3964" t="s">
        <v>15229</v>
      </c>
      <c r="D3964" t="s">
        <v>15230</v>
      </c>
    </row>
    <row r="3965" spans="1:4" ht="30">
      <c r="A3965" t="s">
        <v>15231</v>
      </c>
      <c r="B3965" s="1" t="s">
        <v>15232</v>
      </c>
      <c r="C3965" t="s">
        <v>15233</v>
      </c>
      <c r="D3965" t="s">
        <v>15234</v>
      </c>
    </row>
    <row r="3966" spans="1:4" ht="30">
      <c r="A3966" t="s">
        <v>15235</v>
      </c>
      <c r="B3966" s="1" t="s">
        <v>15236</v>
      </c>
      <c r="C3966" t="s">
        <v>15237</v>
      </c>
      <c r="D3966" t="s">
        <v>15238</v>
      </c>
    </row>
    <row r="3967" spans="1:4" ht="30">
      <c r="A3967" t="s">
        <v>15239</v>
      </c>
      <c r="B3967" s="1" t="s">
        <v>15240</v>
      </c>
      <c r="C3967" t="s">
        <v>15241</v>
      </c>
      <c r="D3967" t="s">
        <v>15242</v>
      </c>
    </row>
    <row r="3968" spans="1:4" ht="30">
      <c r="A3968" t="s">
        <v>15243</v>
      </c>
      <c r="B3968" s="1" t="s">
        <v>15244</v>
      </c>
      <c r="C3968" t="s">
        <v>15245</v>
      </c>
      <c r="D3968" t="s">
        <v>15246</v>
      </c>
    </row>
    <row r="3969" spans="1:4" ht="30">
      <c r="A3969" t="s">
        <v>15247</v>
      </c>
      <c r="B3969" s="1" t="s">
        <v>15248</v>
      </c>
      <c r="C3969" t="s">
        <v>15249</v>
      </c>
      <c r="D3969" t="s">
        <v>15250</v>
      </c>
    </row>
    <row r="3970" spans="1:4" ht="30">
      <c r="A3970" t="s">
        <v>15251</v>
      </c>
      <c r="B3970" s="1" t="s">
        <v>15252</v>
      </c>
      <c r="C3970" t="s">
        <v>15253</v>
      </c>
      <c r="D3970" t="s">
        <v>15254</v>
      </c>
    </row>
    <row r="3971" spans="1:4" ht="30">
      <c r="A3971" t="s">
        <v>15255</v>
      </c>
      <c r="B3971" s="1" t="s">
        <v>15256</v>
      </c>
      <c r="C3971" t="s">
        <v>15257</v>
      </c>
      <c r="D3971" t="s">
        <v>15258</v>
      </c>
    </row>
    <row r="3972" spans="1:4" ht="30">
      <c r="A3972" t="s">
        <v>15259</v>
      </c>
      <c r="B3972" s="1" t="s">
        <v>15260</v>
      </c>
      <c r="C3972" t="s">
        <v>15261</v>
      </c>
      <c r="D3972" t="s">
        <v>15262</v>
      </c>
    </row>
    <row r="3973" spans="1:4" ht="30">
      <c r="A3973" t="s">
        <v>15263</v>
      </c>
      <c r="B3973" s="1" t="s">
        <v>15264</v>
      </c>
      <c r="C3973" t="s">
        <v>15265</v>
      </c>
      <c r="D3973" t="s">
        <v>15266</v>
      </c>
    </row>
    <row r="3974" spans="1:4" ht="30">
      <c r="A3974" t="s">
        <v>15267</v>
      </c>
      <c r="B3974" s="1" t="s">
        <v>15268</v>
      </c>
      <c r="C3974" t="s">
        <v>15269</v>
      </c>
      <c r="D3974" t="s">
        <v>15270</v>
      </c>
    </row>
    <row r="3975" spans="1:4" ht="30">
      <c r="A3975" t="s">
        <v>15271</v>
      </c>
      <c r="B3975" s="1" t="s">
        <v>15272</v>
      </c>
      <c r="C3975" t="s">
        <v>15273</v>
      </c>
      <c r="D3975" t="s">
        <v>15274</v>
      </c>
    </row>
    <row r="3976" spans="1:4" ht="30">
      <c r="A3976" t="s">
        <v>15275</v>
      </c>
      <c r="B3976" s="1" t="s">
        <v>15276</v>
      </c>
      <c r="C3976" t="s">
        <v>15277</v>
      </c>
      <c r="D3976" t="s">
        <v>15278</v>
      </c>
    </row>
    <row r="3977" spans="1:4" ht="30">
      <c r="A3977" t="s">
        <v>15279</v>
      </c>
      <c r="B3977" s="1" t="s">
        <v>15280</v>
      </c>
      <c r="C3977">
        <v>1252816268</v>
      </c>
      <c r="D3977" t="s">
        <v>15281</v>
      </c>
    </row>
    <row r="3978" spans="1:4" ht="30">
      <c r="A3978" t="s">
        <v>15282</v>
      </c>
      <c r="B3978" s="1" t="s">
        <v>15283</v>
      </c>
      <c r="C3978" t="s">
        <v>15284</v>
      </c>
      <c r="D3978" t="s">
        <v>15285</v>
      </c>
    </row>
    <row r="3979" spans="1:4" ht="30">
      <c r="A3979" t="s">
        <v>15286</v>
      </c>
      <c r="B3979" s="1" t="s">
        <v>15287</v>
      </c>
      <c r="C3979" t="s">
        <v>15288</v>
      </c>
      <c r="D3979" t="s">
        <v>15289</v>
      </c>
    </row>
    <row r="3980" spans="1:4" ht="30">
      <c r="A3980" t="s">
        <v>15290</v>
      </c>
      <c r="B3980" s="1" t="s">
        <v>15291</v>
      </c>
      <c r="C3980" t="s">
        <v>15292</v>
      </c>
      <c r="D3980" t="s">
        <v>15293</v>
      </c>
    </row>
    <row r="3981" spans="1:4" ht="30">
      <c r="A3981" t="s">
        <v>15294</v>
      </c>
      <c r="B3981" s="1" t="s">
        <v>15295</v>
      </c>
      <c r="C3981">
        <v>72639494</v>
      </c>
      <c r="D3981" t="s">
        <v>15296</v>
      </c>
    </row>
    <row r="3982" spans="1:4" ht="30">
      <c r="A3982" t="s">
        <v>15297</v>
      </c>
      <c r="B3982" s="1" t="s">
        <v>15298</v>
      </c>
      <c r="C3982" t="s">
        <v>15299</v>
      </c>
      <c r="D3982" t="s">
        <v>15300</v>
      </c>
    </row>
    <row r="3983" spans="1:4" ht="30">
      <c r="A3983" t="s">
        <v>15301</v>
      </c>
      <c r="B3983" s="1" t="s">
        <v>15302</v>
      </c>
      <c r="C3983" t="s">
        <v>15303</v>
      </c>
      <c r="D3983" t="s">
        <v>15304</v>
      </c>
    </row>
    <row r="3984" spans="1:4" ht="30">
      <c r="A3984" t="s">
        <v>15305</v>
      </c>
      <c r="B3984" s="1" t="s">
        <v>15306</v>
      </c>
      <c r="C3984" t="s">
        <v>15307</v>
      </c>
      <c r="D3984" t="s">
        <v>15308</v>
      </c>
    </row>
    <row r="3985" spans="1:4" ht="30">
      <c r="A3985" t="s">
        <v>15309</v>
      </c>
      <c r="B3985" s="1" t="s">
        <v>15310</v>
      </c>
      <c r="C3985" t="s">
        <v>15311</v>
      </c>
      <c r="D3985" t="s">
        <v>15312</v>
      </c>
    </row>
    <row r="3986" spans="1:4" ht="30">
      <c r="A3986" t="s">
        <v>15313</v>
      </c>
      <c r="B3986" s="1" t="s">
        <v>15314</v>
      </c>
      <c r="C3986" t="s">
        <v>15315</v>
      </c>
      <c r="D3986" t="s">
        <v>15316</v>
      </c>
    </row>
    <row r="3987" spans="1:4" ht="30">
      <c r="A3987" t="s">
        <v>15317</v>
      </c>
      <c r="B3987" s="1" t="s">
        <v>15318</v>
      </c>
      <c r="C3987" t="s">
        <v>15319</v>
      </c>
      <c r="D3987" t="s">
        <v>15320</v>
      </c>
    </row>
    <row r="3988" spans="1:4" ht="30">
      <c r="A3988" t="s">
        <v>15321</v>
      </c>
      <c r="B3988" s="1" t="s">
        <v>15322</v>
      </c>
      <c r="C3988" t="s">
        <v>15323</v>
      </c>
      <c r="D3988" t="s">
        <v>15324</v>
      </c>
    </row>
    <row r="3989" spans="1:4" ht="30">
      <c r="A3989" t="s">
        <v>15325</v>
      </c>
      <c r="B3989" s="1" t="s">
        <v>15326</v>
      </c>
      <c r="C3989">
        <v>5357979800</v>
      </c>
      <c r="D3989" t="s">
        <v>15327</v>
      </c>
    </row>
    <row r="3990" spans="1:4" ht="30">
      <c r="A3990" t="s">
        <v>15328</v>
      </c>
      <c r="B3990" s="1" t="s">
        <v>15329</v>
      </c>
      <c r="C3990" t="s">
        <v>15330</v>
      </c>
      <c r="D3990" t="s">
        <v>15331</v>
      </c>
    </row>
    <row r="3991" spans="1:4" ht="30">
      <c r="A3991" t="s">
        <v>15332</v>
      </c>
      <c r="B3991" s="1" t="s">
        <v>15333</v>
      </c>
      <c r="C3991" t="s">
        <v>15334</v>
      </c>
      <c r="D3991" t="s">
        <v>15335</v>
      </c>
    </row>
    <row r="3992" spans="1:4" ht="30">
      <c r="A3992" t="s">
        <v>15336</v>
      </c>
      <c r="B3992" s="1" t="s">
        <v>15337</v>
      </c>
      <c r="C3992" t="s">
        <v>15338</v>
      </c>
      <c r="D3992" t="s">
        <v>15339</v>
      </c>
    </row>
    <row r="3993" spans="1:4" ht="30">
      <c r="A3993" t="s">
        <v>15340</v>
      </c>
      <c r="B3993" s="1" t="s">
        <v>15341</v>
      </c>
      <c r="C3993" t="s">
        <v>15342</v>
      </c>
      <c r="D3993" t="s">
        <v>15343</v>
      </c>
    </row>
    <row r="3994" spans="1:4" ht="30">
      <c r="A3994" t="s">
        <v>15344</v>
      </c>
      <c r="B3994" s="1" t="s">
        <v>15345</v>
      </c>
      <c r="C3994" t="s">
        <v>15346</v>
      </c>
      <c r="D3994" t="s">
        <v>15347</v>
      </c>
    </row>
    <row r="3995" spans="1:4" ht="30">
      <c r="A3995" t="s">
        <v>15348</v>
      </c>
      <c r="B3995" s="1" t="s">
        <v>15349</v>
      </c>
      <c r="C3995" t="s">
        <v>15350</v>
      </c>
      <c r="D3995" t="s">
        <v>15351</v>
      </c>
    </row>
    <row r="3996" spans="1:4" ht="30">
      <c r="A3996" t="s">
        <v>15352</v>
      </c>
      <c r="B3996" s="1" t="s">
        <v>15353</v>
      </c>
      <c r="C3996" t="s">
        <v>15354</v>
      </c>
      <c r="D3996" t="s">
        <v>15355</v>
      </c>
    </row>
    <row r="3997" spans="1:4" ht="30">
      <c r="A3997" t="s">
        <v>15356</v>
      </c>
      <c r="B3997" s="1" t="s">
        <v>15357</v>
      </c>
      <c r="C3997" t="s">
        <v>15358</v>
      </c>
      <c r="D3997" t="s">
        <v>15359</v>
      </c>
    </row>
    <row r="3998" spans="1:4" ht="30">
      <c r="A3998" t="s">
        <v>15360</v>
      </c>
      <c r="B3998" s="1" t="s">
        <v>15361</v>
      </c>
      <c r="C3998" t="s">
        <v>15362</v>
      </c>
      <c r="D3998" t="s">
        <v>15363</v>
      </c>
    </row>
    <row r="3999" spans="1:4" ht="30">
      <c r="A3999" t="s">
        <v>15364</v>
      </c>
      <c r="B3999" s="1" t="s">
        <v>15365</v>
      </c>
      <c r="C3999" t="s">
        <v>15366</v>
      </c>
      <c r="D3999" t="s">
        <v>15367</v>
      </c>
    </row>
    <row r="4000" spans="1:4" ht="30">
      <c r="A4000" t="s">
        <v>15368</v>
      </c>
      <c r="B4000" s="1" t="s">
        <v>15369</v>
      </c>
      <c r="C4000" t="s">
        <v>15370</v>
      </c>
      <c r="D4000" t="s">
        <v>15371</v>
      </c>
    </row>
    <row r="4001" spans="1:4" ht="30">
      <c r="A4001" t="s">
        <v>15372</v>
      </c>
      <c r="B4001" s="1" t="s">
        <v>15373</v>
      </c>
      <c r="C4001" t="s">
        <v>15374</v>
      </c>
      <c r="D4001" t="s">
        <v>15375</v>
      </c>
    </row>
    <row r="4002" spans="1:4" ht="30">
      <c r="A4002" t="s">
        <v>15376</v>
      </c>
      <c r="B4002" s="1" t="s">
        <v>15377</v>
      </c>
      <c r="C4002" t="s">
        <v>15378</v>
      </c>
      <c r="D4002" t="s">
        <v>15379</v>
      </c>
    </row>
    <row r="4003" spans="1:4" ht="30">
      <c r="A4003" t="s">
        <v>11054</v>
      </c>
      <c r="B4003" s="1" t="s">
        <v>15380</v>
      </c>
      <c r="C4003" t="s">
        <v>15381</v>
      </c>
      <c r="D4003" t="s">
        <v>15382</v>
      </c>
    </row>
    <row r="4004" spans="1:4" ht="30">
      <c r="A4004" t="s">
        <v>15383</v>
      </c>
      <c r="B4004" s="1" t="s">
        <v>15384</v>
      </c>
      <c r="C4004" t="s">
        <v>15385</v>
      </c>
      <c r="D4004" t="s">
        <v>15386</v>
      </c>
    </row>
    <row r="4005" spans="1:4" ht="30">
      <c r="A4005" t="s">
        <v>15387</v>
      </c>
      <c r="B4005" s="1" t="s">
        <v>15388</v>
      </c>
      <c r="C4005" t="s">
        <v>15389</v>
      </c>
      <c r="D4005" t="s">
        <v>15390</v>
      </c>
    </row>
    <row r="4006" spans="1:4" ht="30">
      <c r="A4006" t="s">
        <v>15391</v>
      </c>
      <c r="B4006" s="1" t="s">
        <v>15392</v>
      </c>
      <c r="C4006" t="s">
        <v>15393</v>
      </c>
      <c r="D4006" t="s">
        <v>15394</v>
      </c>
    </row>
    <row r="4007" spans="1:4" ht="30">
      <c r="A4007" t="s">
        <v>15395</v>
      </c>
      <c r="B4007" s="1" t="s">
        <v>15396</v>
      </c>
      <c r="C4007" t="s">
        <v>15397</v>
      </c>
      <c r="D4007" t="s">
        <v>15398</v>
      </c>
    </row>
    <row r="4008" spans="1:4" ht="30">
      <c r="A4008" t="s">
        <v>15399</v>
      </c>
      <c r="B4008" s="1" t="s">
        <v>15400</v>
      </c>
      <c r="C4008" t="s">
        <v>15401</v>
      </c>
      <c r="D4008" t="s">
        <v>15402</v>
      </c>
    </row>
    <row r="4009" spans="1:4" ht="30">
      <c r="A4009" t="s">
        <v>15403</v>
      </c>
      <c r="B4009" s="1" t="s">
        <v>15404</v>
      </c>
      <c r="C4009" t="s">
        <v>15405</v>
      </c>
      <c r="D4009" t="s">
        <v>15406</v>
      </c>
    </row>
    <row r="4010" spans="1:4" ht="30">
      <c r="A4010" t="s">
        <v>15407</v>
      </c>
      <c r="B4010" s="1" t="s">
        <v>15408</v>
      </c>
      <c r="C4010" t="s">
        <v>15409</v>
      </c>
      <c r="D4010" t="s">
        <v>15410</v>
      </c>
    </row>
    <row r="4011" spans="1:4" ht="30">
      <c r="A4011" t="s">
        <v>15411</v>
      </c>
      <c r="B4011" s="1" t="s">
        <v>15412</v>
      </c>
      <c r="C4011" t="s">
        <v>15413</v>
      </c>
      <c r="D4011" t="s">
        <v>15414</v>
      </c>
    </row>
    <row r="4012" spans="1:4" ht="30">
      <c r="A4012" t="s">
        <v>15415</v>
      </c>
      <c r="B4012" s="1" t="s">
        <v>15416</v>
      </c>
      <c r="C4012" t="s">
        <v>15417</v>
      </c>
      <c r="D4012" t="s">
        <v>15418</v>
      </c>
    </row>
    <row r="4013" spans="1:4" ht="30">
      <c r="A4013" t="s">
        <v>15419</v>
      </c>
      <c r="B4013" s="1" t="s">
        <v>15420</v>
      </c>
      <c r="C4013" t="s">
        <v>15421</v>
      </c>
      <c r="D4013" t="s">
        <v>15422</v>
      </c>
    </row>
    <row r="4014" spans="1:4" ht="30">
      <c r="A4014" t="s">
        <v>15423</v>
      </c>
      <c r="B4014" s="1" t="s">
        <v>15424</v>
      </c>
      <c r="C4014" t="s">
        <v>15425</v>
      </c>
      <c r="D4014" t="s">
        <v>15426</v>
      </c>
    </row>
    <row r="4015" spans="1:4" ht="30">
      <c r="A4015" t="s">
        <v>15427</v>
      </c>
      <c r="B4015" s="1" t="s">
        <v>15428</v>
      </c>
      <c r="C4015" t="s">
        <v>15429</v>
      </c>
      <c r="D4015" t="s">
        <v>15430</v>
      </c>
    </row>
    <row r="4016" spans="1:4" ht="30">
      <c r="A4016" t="s">
        <v>15431</v>
      </c>
      <c r="B4016" s="1" t="s">
        <v>15432</v>
      </c>
      <c r="C4016" t="s">
        <v>15433</v>
      </c>
      <c r="D4016" t="s">
        <v>15434</v>
      </c>
    </row>
    <row r="4017" spans="1:4" ht="30">
      <c r="A4017" t="s">
        <v>12371</v>
      </c>
      <c r="B4017" s="1" t="s">
        <v>15435</v>
      </c>
      <c r="C4017" t="s">
        <v>15436</v>
      </c>
      <c r="D4017" t="s">
        <v>15437</v>
      </c>
    </row>
    <row r="4018" spans="1:4" ht="30">
      <c r="A4018" t="s">
        <v>15438</v>
      </c>
      <c r="B4018" s="1" t="s">
        <v>15439</v>
      </c>
      <c r="C4018" t="s">
        <v>15440</v>
      </c>
      <c r="D4018" t="s">
        <v>15441</v>
      </c>
    </row>
    <row r="4019" spans="1:4" ht="30">
      <c r="A4019" t="s">
        <v>15442</v>
      </c>
      <c r="B4019" s="1" t="s">
        <v>15443</v>
      </c>
      <c r="C4019" t="s">
        <v>15444</v>
      </c>
      <c r="D4019" t="s">
        <v>15445</v>
      </c>
    </row>
    <row r="4020" spans="1:4" ht="30">
      <c r="A4020" t="s">
        <v>15073</v>
      </c>
      <c r="B4020" s="1" t="s">
        <v>15446</v>
      </c>
      <c r="C4020" t="s">
        <v>15447</v>
      </c>
      <c r="D4020" t="s">
        <v>15448</v>
      </c>
    </row>
    <row r="4021" spans="1:4" ht="30">
      <c r="A4021" t="s">
        <v>15449</v>
      </c>
      <c r="B4021" s="1" t="s">
        <v>15450</v>
      </c>
      <c r="C4021" t="s">
        <v>15451</v>
      </c>
      <c r="D4021" t="s">
        <v>15452</v>
      </c>
    </row>
    <row r="4022" spans="1:4" ht="30">
      <c r="A4022" t="s">
        <v>15453</v>
      </c>
      <c r="B4022" s="1" t="s">
        <v>15454</v>
      </c>
      <c r="C4022" t="s">
        <v>15455</v>
      </c>
      <c r="D4022" t="s">
        <v>15456</v>
      </c>
    </row>
    <row r="4023" spans="1:4" ht="30">
      <c r="A4023" t="s">
        <v>15457</v>
      </c>
      <c r="B4023" s="1" t="s">
        <v>15458</v>
      </c>
      <c r="C4023" t="s">
        <v>15459</v>
      </c>
      <c r="D4023" t="s">
        <v>15460</v>
      </c>
    </row>
    <row r="4024" spans="1:4" ht="30">
      <c r="A4024" t="s">
        <v>15461</v>
      </c>
      <c r="B4024" s="1" t="s">
        <v>15462</v>
      </c>
      <c r="C4024" t="s">
        <v>15463</v>
      </c>
      <c r="D4024" t="s">
        <v>15464</v>
      </c>
    </row>
    <row r="4025" spans="1:4" ht="30">
      <c r="A4025" t="s">
        <v>15465</v>
      </c>
      <c r="B4025" s="1" t="s">
        <v>15466</v>
      </c>
      <c r="C4025" t="s">
        <v>15467</v>
      </c>
      <c r="D4025" t="s">
        <v>15468</v>
      </c>
    </row>
    <row r="4026" spans="1:4" ht="30">
      <c r="A4026" t="s">
        <v>15469</v>
      </c>
      <c r="B4026" s="1" t="s">
        <v>15470</v>
      </c>
      <c r="C4026" t="s">
        <v>15471</v>
      </c>
      <c r="D4026" t="s">
        <v>15472</v>
      </c>
    </row>
    <row r="4027" spans="1:4" ht="30">
      <c r="A4027" t="s">
        <v>15473</v>
      </c>
      <c r="B4027" s="1" t="s">
        <v>15474</v>
      </c>
      <c r="C4027" t="s">
        <v>15475</v>
      </c>
      <c r="D4027" t="s">
        <v>15476</v>
      </c>
    </row>
    <row r="4028" spans="1:4" ht="30">
      <c r="A4028" t="s">
        <v>15477</v>
      </c>
      <c r="B4028" s="1" t="s">
        <v>15478</v>
      </c>
      <c r="C4028" t="s">
        <v>15479</v>
      </c>
      <c r="D4028" t="s">
        <v>15480</v>
      </c>
    </row>
    <row r="4029" spans="1:4" ht="30">
      <c r="A4029" t="s">
        <v>15481</v>
      </c>
      <c r="B4029" s="1" t="s">
        <v>15482</v>
      </c>
      <c r="C4029" t="s">
        <v>15483</v>
      </c>
      <c r="D4029" t="s">
        <v>15484</v>
      </c>
    </row>
    <row r="4030" spans="1:4" ht="30">
      <c r="A4030" t="s">
        <v>14489</v>
      </c>
      <c r="B4030" s="1" t="s">
        <v>15485</v>
      </c>
      <c r="C4030" t="s">
        <v>15486</v>
      </c>
      <c r="D4030" t="s">
        <v>15487</v>
      </c>
    </row>
    <row r="4031" spans="1:4" ht="30">
      <c r="A4031" t="s">
        <v>15488</v>
      </c>
      <c r="B4031" s="1" t="s">
        <v>15489</v>
      </c>
      <c r="C4031" t="s">
        <v>15490</v>
      </c>
      <c r="D4031" t="s">
        <v>15491</v>
      </c>
    </row>
    <row r="4032" spans="1:4" ht="30">
      <c r="A4032" t="s">
        <v>15492</v>
      </c>
      <c r="B4032" s="1" t="s">
        <v>15493</v>
      </c>
      <c r="C4032">
        <f>1-784-290-2588</f>
        <v>-3661</v>
      </c>
      <c r="D4032" t="s">
        <v>15494</v>
      </c>
    </row>
    <row r="4033" spans="1:4" ht="30">
      <c r="A4033" t="s">
        <v>15495</v>
      </c>
      <c r="B4033" s="1" t="s">
        <v>15496</v>
      </c>
      <c r="C4033" t="s">
        <v>15497</v>
      </c>
      <c r="D4033" t="s">
        <v>15498</v>
      </c>
    </row>
    <row r="4034" spans="1:4" ht="30">
      <c r="A4034" t="s">
        <v>15499</v>
      </c>
      <c r="B4034" s="1" t="s">
        <v>15500</v>
      </c>
      <c r="C4034" t="s">
        <v>15501</v>
      </c>
      <c r="D4034" t="s">
        <v>15502</v>
      </c>
    </row>
    <row r="4035" spans="1:4" ht="30">
      <c r="A4035" t="s">
        <v>15503</v>
      </c>
      <c r="B4035" s="1" t="s">
        <v>15504</v>
      </c>
      <c r="C4035" t="s">
        <v>15505</v>
      </c>
      <c r="D4035" t="s">
        <v>15506</v>
      </c>
    </row>
    <row r="4036" spans="1:4" ht="30">
      <c r="A4036" t="s">
        <v>15507</v>
      </c>
      <c r="B4036" s="1" t="s">
        <v>15508</v>
      </c>
      <c r="C4036" t="s">
        <v>15509</v>
      </c>
      <c r="D4036" t="s">
        <v>15510</v>
      </c>
    </row>
    <row r="4037" spans="1:4" ht="30">
      <c r="A4037" t="s">
        <v>15511</v>
      </c>
      <c r="B4037" s="1" t="s">
        <v>15512</v>
      </c>
      <c r="C4037" t="s">
        <v>15513</v>
      </c>
      <c r="D4037" t="s">
        <v>15514</v>
      </c>
    </row>
    <row r="4038" spans="1:4" ht="30">
      <c r="A4038" t="s">
        <v>15515</v>
      </c>
      <c r="B4038" s="1" t="s">
        <v>15516</v>
      </c>
      <c r="C4038" t="s">
        <v>15517</v>
      </c>
      <c r="D4038" t="s">
        <v>15518</v>
      </c>
    </row>
    <row r="4039" spans="1:4" ht="30">
      <c r="A4039" t="s">
        <v>15519</v>
      </c>
      <c r="B4039" s="1" t="s">
        <v>15520</v>
      </c>
      <c r="C4039" t="s">
        <v>15521</v>
      </c>
      <c r="D4039" t="s">
        <v>15522</v>
      </c>
    </row>
    <row r="4040" spans="1:4" ht="30">
      <c r="A4040" t="s">
        <v>15523</v>
      </c>
      <c r="B4040" s="1" t="s">
        <v>15524</v>
      </c>
      <c r="C4040" t="s">
        <v>15525</v>
      </c>
      <c r="D4040" t="s">
        <v>15526</v>
      </c>
    </row>
    <row r="4041" spans="1:4" ht="30">
      <c r="A4041" t="s">
        <v>15527</v>
      </c>
      <c r="B4041" s="1" t="s">
        <v>15528</v>
      </c>
      <c r="C4041" t="s">
        <v>15529</v>
      </c>
      <c r="D4041" t="s">
        <v>15530</v>
      </c>
    </row>
    <row r="4042" spans="1:4" ht="30">
      <c r="A4042" t="s">
        <v>15531</v>
      </c>
      <c r="B4042" s="1" t="s">
        <v>15532</v>
      </c>
      <c r="C4042" t="s">
        <v>15533</v>
      </c>
      <c r="D4042" t="s">
        <v>15534</v>
      </c>
    </row>
    <row r="4043" spans="1:4" ht="30">
      <c r="A4043" t="s">
        <v>15535</v>
      </c>
      <c r="B4043" s="1" t="s">
        <v>15536</v>
      </c>
      <c r="C4043" t="s">
        <v>15537</v>
      </c>
      <c r="D4043" t="s">
        <v>15538</v>
      </c>
    </row>
    <row r="4044" spans="1:4" ht="30">
      <c r="A4044" t="s">
        <v>15539</v>
      </c>
      <c r="B4044" s="1" t="s">
        <v>15540</v>
      </c>
      <c r="C4044" t="s">
        <v>15541</v>
      </c>
      <c r="D4044" t="s">
        <v>15542</v>
      </c>
    </row>
    <row r="4045" spans="1:4" ht="30">
      <c r="A4045" t="s">
        <v>15543</v>
      </c>
      <c r="B4045" s="1" t="s">
        <v>15544</v>
      </c>
      <c r="C4045" t="s">
        <v>15545</v>
      </c>
      <c r="D4045" t="s">
        <v>15546</v>
      </c>
    </row>
    <row r="4046" spans="1:4" ht="30">
      <c r="A4046" t="s">
        <v>15547</v>
      </c>
      <c r="B4046" s="1" t="s">
        <v>15548</v>
      </c>
      <c r="C4046" t="s">
        <v>15549</v>
      </c>
      <c r="D4046" t="s">
        <v>15550</v>
      </c>
    </row>
    <row r="4047" spans="1:4" ht="30">
      <c r="A4047" t="s">
        <v>15551</v>
      </c>
      <c r="B4047" s="1" t="s">
        <v>15552</v>
      </c>
      <c r="C4047">
        <f>1-237-680-9004</f>
        <v>-9920</v>
      </c>
      <c r="D4047" t="s">
        <v>15553</v>
      </c>
    </row>
    <row r="4048" spans="1:4" ht="30">
      <c r="A4048" t="s">
        <v>15554</v>
      </c>
      <c r="B4048" s="1" t="s">
        <v>15555</v>
      </c>
      <c r="C4048" t="s">
        <v>15556</v>
      </c>
      <c r="D4048" t="s">
        <v>15557</v>
      </c>
    </row>
    <row r="4049" spans="1:4" ht="30">
      <c r="A4049" t="s">
        <v>15558</v>
      </c>
      <c r="B4049" s="1" t="s">
        <v>15559</v>
      </c>
      <c r="C4049" t="s">
        <v>15560</v>
      </c>
      <c r="D4049" t="s">
        <v>15561</v>
      </c>
    </row>
    <row r="4050" spans="1:4" ht="30">
      <c r="A4050" t="s">
        <v>15562</v>
      </c>
      <c r="B4050" s="1" t="s">
        <v>15563</v>
      </c>
      <c r="C4050" t="s">
        <v>15564</v>
      </c>
      <c r="D4050" t="s">
        <v>15565</v>
      </c>
    </row>
    <row r="4051" spans="1:4" ht="30">
      <c r="A4051" t="s">
        <v>15566</v>
      </c>
      <c r="B4051" s="1" t="s">
        <v>15567</v>
      </c>
      <c r="C4051" t="s">
        <v>15568</v>
      </c>
      <c r="D4051" t="s">
        <v>15569</v>
      </c>
    </row>
    <row r="4052" spans="1:4" ht="30">
      <c r="A4052" t="s">
        <v>15570</v>
      </c>
      <c r="B4052" s="1" t="s">
        <v>15571</v>
      </c>
      <c r="C4052" t="s">
        <v>15572</v>
      </c>
      <c r="D4052" t="s">
        <v>15573</v>
      </c>
    </row>
    <row r="4053" spans="1:4" ht="30">
      <c r="A4053" t="s">
        <v>15574</v>
      </c>
      <c r="B4053" s="1" t="s">
        <v>15575</v>
      </c>
      <c r="C4053" t="s">
        <v>15576</v>
      </c>
      <c r="D4053" t="s">
        <v>15577</v>
      </c>
    </row>
    <row r="4054" spans="1:4" ht="30">
      <c r="A4054" t="s">
        <v>15578</v>
      </c>
      <c r="B4054" s="1" t="s">
        <v>15579</v>
      </c>
      <c r="C4054" t="s">
        <v>15580</v>
      </c>
      <c r="D4054" t="s">
        <v>15581</v>
      </c>
    </row>
    <row r="4055" spans="1:4" ht="30">
      <c r="A4055" t="s">
        <v>15582</v>
      </c>
      <c r="B4055" s="1" t="s">
        <v>15583</v>
      </c>
      <c r="C4055" t="s">
        <v>15584</v>
      </c>
      <c r="D4055" t="s">
        <v>15585</v>
      </c>
    </row>
    <row r="4056" spans="1:4" ht="30">
      <c r="A4056" t="s">
        <v>15586</v>
      </c>
      <c r="B4056" s="1" t="s">
        <v>15587</v>
      </c>
      <c r="C4056" t="s">
        <v>15588</v>
      </c>
      <c r="D4056" t="s">
        <v>15589</v>
      </c>
    </row>
    <row r="4057" spans="1:4" ht="30">
      <c r="A4057" t="s">
        <v>15590</v>
      </c>
      <c r="B4057" s="1" t="s">
        <v>15591</v>
      </c>
      <c r="C4057" t="s">
        <v>15592</v>
      </c>
      <c r="D4057" t="s">
        <v>15593</v>
      </c>
    </row>
    <row r="4058" spans="1:4" ht="30">
      <c r="A4058" t="s">
        <v>15594</v>
      </c>
      <c r="B4058" s="1" t="s">
        <v>15595</v>
      </c>
      <c r="C4058" t="s">
        <v>15596</v>
      </c>
      <c r="D4058" t="s">
        <v>15597</v>
      </c>
    </row>
    <row r="4059" spans="1:4" ht="30">
      <c r="A4059" t="s">
        <v>15598</v>
      </c>
      <c r="B4059" s="1" t="s">
        <v>15599</v>
      </c>
      <c r="C4059">
        <v>8375250067</v>
      </c>
      <c r="D4059" t="s">
        <v>15600</v>
      </c>
    </row>
    <row r="4060" spans="1:4" ht="30">
      <c r="A4060" t="s">
        <v>15601</v>
      </c>
      <c r="B4060" s="1" t="s">
        <v>15602</v>
      </c>
      <c r="C4060" t="s">
        <v>15603</v>
      </c>
      <c r="D4060" t="s">
        <v>15604</v>
      </c>
    </row>
    <row r="4061" spans="1:4" ht="30">
      <c r="A4061" t="s">
        <v>15605</v>
      </c>
      <c r="B4061" s="1" t="s">
        <v>15606</v>
      </c>
      <c r="C4061" t="s">
        <v>15607</v>
      </c>
      <c r="D4061" t="s">
        <v>15608</v>
      </c>
    </row>
    <row r="4062" spans="1:4" ht="30">
      <c r="A4062" t="s">
        <v>15609</v>
      </c>
      <c r="B4062" s="1" t="s">
        <v>15610</v>
      </c>
      <c r="C4062" t="s">
        <v>15611</v>
      </c>
      <c r="D4062" t="s">
        <v>15612</v>
      </c>
    </row>
    <row r="4063" spans="1:4" ht="30">
      <c r="A4063" t="s">
        <v>15613</v>
      </c>
      <c r="B4063" s="1" t="s">
        <v>15614</v>
      </c>
      <c r="C4063">
        <f>1-253-343-6717</f>
        <v>-7312</v>
      </c>
      <c r="D4063" t="s">
        <v>15615</v>
      </c>
    </row>
    <row r="4064" spans="1:4" ht="30">
      <c r="A4064" t="s">
        <v>15616</v>
      </c>
      <c r="B4064" s="1" t="s">
        <v>15617</v>
      </c>
      <c r="C4064" t="s">
        <v>15618</v>
      </c>
      <c r="D4064" t="s">
        <v>15619</v>
      </c>
    </row>
    <row r="4065" spans="1:4" ht="30">
      <c r="A4065" t="s">
        <v>15620</v>
      </c>
      <c r="B4065" s="1" t="s">
        <v>15621</v>
      </c>
      <c r="C4065" t="s">
        <v>15622</v>
      </c>
      <c r="D4065" t="s">
        <v>15623</v>
      </c>
    </row>
    <row r="4066" spans="1:4" ht="30">
      <c r="A4066" t="s">
        <v>15624</v>
      </c>
      <c r="B4066" s="1" t="s">
        <v>15625</v>
      </c>
      <c r="C4066" t="s">
        <v>15626</v>
      </c>
      <c r="D4066" t="s">
        <v>15627</v>
      </c>
    </row>
    <row r="4067" spans="1:4" ht="30">
      <c r="A4067" t="s">
        <v>15628</v>
      </c>
      <c r="B4067" s="1" t="s">
        <v>15629</v>
      </c>
      <c r="C4067" t="s">
        <v>15630</v>
      </c>
      <c r="D4067" t="s">
        <v>15631</v>
      </c>
    </row>
    <row r="4068" spans="1:4" ht="30">
      <c r="A4068" t="s">
        <v>15632</v>
      </c>
      <c r="B4068" s="1" t="s">
        <v>15633</v>
      </c>
      <c r="C4068" t="s">
        <v>15634</v>
      </c>
      <c r="D4068" t="s">
        <v>15635</v>
      </c>
    </row>
    <row r="4069" spans="1:4" ht="30">
      <c r="A4069" t="s">
        <v>15636</v>
      </c>
      <c r="B4069" s="1" t="s">
        <v>15637</v>
      </c>
      <c r="C4069">
        <f>1-898-191-8250</f>
        <v>-9338</v>
      </c>
      <c r="D4069" t="s">
        <v>15638</v>
      </c>
    </row>
    <row r="4070" spans="1:4" ht="30">
      <c r="A4070" t="s">
        <v>15639</v>
      </c>
      <c r="B4070" s="1" t="s">
        <v>15640</v>
      </c>
      <c r="C4070" t="s">
        <v>15641</v>
      </c>
      <c r="D4070" t="s">
        <v>15642</v>
      </c>
    </row>
    <row r="4071" spans="1:4" ht="30">
      <c r="A4071" t="s">
        <v>15643</v>
      </c>
      <c r="B4071" s="1" t="s">
        <v>15644</v>
      </c>
      <c r="C4071" t="s">
        <v>15645</v>
      </c>
      <c r="D4071" t="s">
        <v>15646</v>
      </c>
    </row>
    <row r="4072" spans="1:4" ht="30">
      <c r="A4072" t="s">
        <v>15647</v>
      </c>
      <c r="B4072" s="1" t="s">
        <v>15648</v>
      </c>
      <c r="C4072" t="s">
        <v>15649</v>
      </c>
      <c r="D4072" t="s">
        <v>15650</v>
      </c>
    </row>
    <row r="4073" spans="1:4" ht="30">
      <c r="A4073" t="s">
        <v>15651</v>
      </c>
      <c r="B4073" s="1" t="s">
        <v>15652</v>
      </c>
      <c r="C4073" t="s">
        <v>15653</v>
      </c>
      <c r="D4073" t="s">
        <v>15654</v>
      </c>
    </row>
    <row r="4074" spans="1:4" ht="30">
      <c r="A4074" t="s">
        <v>11379</v>
      </c>
      <c r="B4074" s="1" t="s">
        <v>15655</v>
      </c>
      <c r="C4074" t="s">
        <v>15656</v>
      </c>
      <c r="D4074" t="s">
        <v>15657</v>
      </c>
    </row>
    <row r="4075" spans="1:4" ht="30">
      <c r="A4075" t="s">
        <v>15658</v>
      </c>
      <c r="B4075" s="1" t="s">
        <v>15659</v>
      </c>
      <c r="C4075" t="s">
        <v>15660</v>
      </c>
      <c r="D4075" t="s">
        <v>15661</v>
      </c>
    </row>
    <row r="4076" spans="1:4" ht="30">
      <c r="A4076" t="s">
        <v>15662</v>
      </c>
      <c r="B4076" s="1" t="s">
        <v>15663</v>
      </c>
      <c r="C4076" t="s">
        <v>15664</v>
      </c>
      <c r="D4076" t="s">
        <v>15665</v>
      </c>
    </row>
    <row r="4077" spans="1:4" ht="30">
      <c r="A4077" t="s">
        <v>15666</v>
      </c>
      <c r="B4077" s="1" t="s">
        <v>15667</v>
      </c>
      <c r="C4077" t="s">
        <v>15668</v>
      </c>
      <c r="D4077" t="s">
        <v>15669</v>
      </c>
    </row>
    <row r="4078" spans="1:4" ht="30">
      <c r="A4078" t="s">
        <v>15670</v>
      </c>
      <c r="B4078" s="1" t="s">
        <v>15671</v>
      </c>
      <c r="C4078" t="s">
        <v>15672</v>
      </c>
      <c r="D4078" t="s">
        <v>15673</v>
      </c>
    </row>
    <row r="4079" spans="1:4" ht="30">
      <c r="A4079" t="s">
        <v>15674</v>
      </c>
      <c r="B4079" s="1" t="s">
        <v>15675</v>
      </c>
      <c r="C4079" t="s">
        <v>15676</v>
      </c>
      <c r="D4079" t="s">
        <v>15677</v>
      </c>
    </row>
    <row r="4080" spans="1:4" ht="30">
      <c r="A4080" t="s">
        <v>15678</v>
      </c>
      <c r="B4080" s="1" t="s">
        <v>15679</v>
      </c>
      <c r="C4080" t="s">
        <v>15680</v>
      </c>
      <c r="D4080" t="s">
        <v>15681</v>
      </c>
    </row>
    <row r="4081" spans="1:4" ht="30">
      <c r="A4081" t="s">
        <v>15682</v>
      </c>
      <c r="B4081" s="1" t="s">
        <v>15683</v>
      </c>
      <c r="C4081" t="s">
        <v>15684</v>
      </c>
      <c r="D4081" t="s">
        <v>15685</v>
      </c>
    </row>
    <row r="4082" spans="1:4" ht="30">
      <c r="A4082" t="s">
        <v>15686</v>
      </c>
      <c r="B4082" s="1" t="s">
        <v>15687</v>
      </c>
      <c r="C4082" t="s">
        <v>15688</v>
      </c>
      <c r="D4082" t="s">
        <v>15689</v>
      </c>
    </row>
    <row r="4083" spans="1:4" ht="30">
      <c r="A4083" t="s">
        <v>15690</v>
      </c>
      <c r="B4083" s="1" t="s">
        <v>15691</v>
      </c>
      <c r="C4083" t="s">
        <v>15692</v>
      </c>
      <c r="D4083" t="s">
        <v>15693</v>
      </c>
    </row>
    <row r="4084" spans="1:4" ht="30">
      <c r="A4084" t="s">
        <v>15694</v>
      </c>
      <c r="B4084" s="1" t="s">
        <v>15695</v>
      </c>
      <c r="C4084" t="s">
        <v>15696</v>
      </c>
      <c r="D4084" t="s">
        <v>15697</v>
      </c>
    </row>
    <row r="4085" spans="1:4" ht="30">
      <c r="A4085" t="s">
        <v>15698</v>
      </c>
      <c r="B4085" s="1" t="s">
        <v>15699</v>
      </c>
      <c r="C4085" t="s">
        <v>15700</v>
      </c>
      <c r="D4085" t="s">
        <v>15701</v>
      </c>
    </row>
    <row r="4086" spans="1:4" ht="30">
      <c r="A4086" t="s">
        <v>15702</v>
      </c>
      <c r="B4086" s="1" t="s">
        <v>15703</v>
      </c>
      <c r="C4086">
        <v>2950851739</v>
      </c>
      <c r="D4086" t="s">
        <v>15704</v>
      </c>
    </row>
    <row r="4087" spans="1:4" ht="30">
      <c r="A4087" t="s">
        <v>15705</v>
      </c>
      <c r="B4087" s="1" t="s">
        <v>15706</v>
      </c>
      <c r="C4087" t="s">
        <v>15707</v>
      </c>
      <c r="D4087" t="s">
        <v>15708</v>
      </c>
    </row>
    <row r="4088" spans="1:4" ht="30">
      <c r="A4088" t="s">
        <v>15709</v>
      </c>
      <c r="B4088" s="1" t="s">
        <v>15710</v>
      </c>
      <c r="C4088" t="s">
        <v>15711</v>
      </c>
      <c r="D4088" t="s">
        <v>15712</v>
      </c>
    </row>
    <row r="4089" spans="1:4" ht="30">
      <c r="A4089" t="s">
        <v>15713</v>
      </c>
      <c r="B4089" s="1" t="s">
        <v>15714</v>
      </c>
      <c r="C4089" t="s">
        <v>15715</v>
      </c>
      <c r="D4089" t="s">
        <v>15716</v>
      </c>
    </row>
    <row r="4090" spans="1:4" ht="30">
      <c r="A4090" t="s">
        <v>15717</v>
      </c>
      <c r="B4090" s="1" t="s">
        <v>15718</v>
      </c>
      <c r="C4090" t="s">
        <v>15719</v>
      </c>
      <c r="D4090" t="s">
        <v>15720</v>
      </c>
    </row>
    <row r="4091" spans="1:4" ht="30">
      <c r="A4091" t="s">
        <v>15721</v>
      </c>
      <c r="B4091" s="1" t="s">
        <v>15722</v>
      </c>
      <c r="C4091" t="s">
        <v>15723</v>
      </c>
      <c r="D4091" t="s">
        <v>15724</v>
      </c>
    </row>
    <row r="4092" spans="1:4" ht="30">
      <c r="A4092" t="s">
        <v>15725</v>
      </c>
      <c r="B4092" s="1" t="s">
        <v>15726</v>
      </c>
      <c r="C4092" t="s">
        <v>15727</v>
      </c>
      <c r="D4092" t="s">
        <v>15728</v>
      </c>
    </row>
    <row r="4093" spans="1:4" ht="30">
      <c r="A4093" t="s">
        <v>5597</v>
      </c>
      <c r="B4093" s="1" t="s">
        <v>15729</v>
      </c>
      <c r="C4093">
        <f>1-309-958-1434</f>
        <v>-2700</v>
      </c>
      <c r="D4093" t="s">
        <v>15730</v>
      </c>
    </row>
    <row r="4094" spans="1:4" ht="30">
      <c r="A4094" t="s">
        <v>3852</v>
      </c>
      <c r="B4094" s="1" t="s">
        <v>15731</v>
      </c>
      <c r="C4094" t="s">
        <v>15732</v>
      </c>
      <c r="D4094" t="s">
        <v>15733</v>
      </c>
    </row>
    <row r="4095" spans="1:4" ht="30">
      <c r="A4095" t="s">
        <v>15734</v>
      </c>
      <c r="B4095" s="1" t="s">
        <v>15735</v>
      </c>
      <c r="C4095" t="s">
        <v>15736</v>
      </c>
      <c r="D4095" t="s">
        <v>15737</v>
      </c>
    </row>
    <row r="4096" spans="1:4" ht="30">
      <c r="A4096" t="s">
        <v>15738</v>
      </c>
      <c r="B4096" s="1" t="s">
        <v>15739</v>
      </c>
      <c r="C4096" t="s">
        <v>15740</v>
      </c>
      <c r="D4096" t="s">
        <v>15741</v>
      </c>
    </row>
    <row r="4097" spans="1:4" ht="30">
      <c r="A4097" t="s">
        <v>15742</v>
      </c>
      <c r="B4097" s="1" t="s">
        <v>15743</v>
      </c>
      <c r="C4097" t="s">
        <v>15744</v>
      </c>
      <c r="D4097" t="s">
        <v>15745</v>
      </c>
    </row>
    <row r="4098" spans="1:4" ht="30">
      <c r="A4098" t="s">
        <v>15746</v>
      </c>
      <c r="B4098" s="1" t="s">
        <v>15747</v>
      </c>
      <c r="C4098" t="s">
        <v>15748</v>
      </c>
      <c r="D4098" t="s">
        <v>15749</v>
      </c>
    </row>
    <row r="4099" spans="1:4" ht="30">
      <c r="A4099" t="s">
        <v>15750</v>
      </c>
      <c r="B4099" s="1" t="s">
        <v>15751</v>
      </c>
      <c r="C4099" t="s">
        <v>15752</v>
      </c>
      <c r="D4099" t="s">
        <v>15753</v>
      </c>
    </row>
    <row r="4100" spans="1:4" ht="30">
      <c r="A4100" t="s">
        <v>15754</v>
      </c>
      <c r="B4100" s="1" t="s">
        <v>15755</v>
      </c>
      <c r="C4100">
        <v>2686986544</v>
      </c>
      <c r="D4100" t="s">
        <v>15756</v>
      </c>
    </row>
    <row r="4101" spans="1:4" ht="30">
      <c r="A4101" t="s">
        <v>15757</v>
      </c>
      <c r="B4101" s="1" t="s">
        <v>15758</v>
      </c>
      <c r="C4101" t="s">
        <v>15759</v>
      </c>
      <c r="D4101" t="s">
        <v>15760</v>
      </c>
    </row>
    <row r="4102" spans="1:4" ht="30">
      <c r="A4102" t="s">
        <v>15761</v>
      </c>
      <c r="B4102" s="1" t="s">
        <v>15762</v>
      </c>
      <c r="C4102" t="s">
        <v>15763</v>
      </c>
      <c r="D4102" t="s">
        <v>15764</v>
      </c>
    </row>
    <row r="4103" spans="1:4" ht="30">
      <c r="A4103" t="s">
        <v>15765</v>
      </c>
      <c r="B4103" s="1" t="s">
        <v>15766</v>
      </c>
      <c r="C4103" t="s">
        <v>15767</v>
      </c>
      <c r="D4103" t="s">
        <v>15768</v>
      </c>
    </row>
    <row r="4104" spans="1:4" ht="30">
      <c r="A4104" t="s">
        <v>15769</v>
      </c>
      <c r="B4104" s="1" t="s">
        <v>15770</v>
      </c>
      <c r="C4104" t="s">
        <v>15771</v>
      </c>
      <c r="D4104" t="s">
        <v>15772</v>
      </c>
    </row>
    <row r="4105" spans="1:4" ht="30">
      <c r="A4105" t="s">
        <v>15773</v>
      </c>
      <c r="B4105" s="1" t="s">
        <v>15774</v>
      </c>
      <c r="C4105">
        <v>8253352491</v>
      </c>
      <c r="D4105" t="s">
        <v>15775</v>
      </c>
    </row>
    <row r="4106" spans="1:4" ht="30">
      <c r="A4106" t="s">
        <v>15776</v>
      </c>
      <c r="B4106" s="1" t="s">
        <v>15777</v>
      </c>
      <c r="C4106" t="s">
        <v>15778</v>
      </c>
      <c r="D4106" t="s">
        <v>15779</v>
      </c>
    </row>
    <row r="4107" spans="1:4" ht="30">
      <c r="A4107" t="s">
        <v>15780</v>
      </c>
      <c r="B4107" s="1" t="s">
        <v>15781</v>
      </c>
      <c r="C4107" t="s">
        <v>15782</v>
      </c>
      <c r="D4107" t="s">
        <v>15783</v>
      </c>
    </row>
    <row r="4108" spans="1:4" ht="30">
      <c r="A4108" t="s">
        <v>15784</v>
      </c>
      <c r="B4108" s="1" t="s">
        <v>15785</v>
      </c>
      <c r="C4108" t="s">
        <v>15786</v>
      </c>
      <c r="D4108" t="s">
        <v>15787</v>
      </c>
    </row>
    <row r="4109" spans="1:4" ht="30">
      <c r="A4109" t="s">
        <v>15788</v>
      </c>
      <c r="B4109" s="1" t="s">
        <v>15789</v>
      </c>
      <c r="C4109" t="s">
        <v>15790</v>
      </c>
      <c r="D4109" t="s">
        <v>15791</v>
      </c>
    </row>
    <row r="4110" spans="1:4" ht="30">
      <c r="A4110" t="s">
        <v>15792</v>
      </c>
      <c r="B4110" s="1" t="s">
        <v>15793</v>
      </c>
      <c r="C4110" t="s">
        <v>15794</v>
      </c>
      <c r="D4110" t="s">
        <v>15795</v>
      </c>
    </row>
    <row r="4111" spans="1:4" ht="30">
      <c r="A4111" t="s">
        <v>15796</v>
      </c>
      <c r="B4111" s="1" t="s">
        <v>15797</v>
      </c>
      <c r="C4111" t="s">
        <v>15798</v>
      </c>
      <c r="D4111" t="s">
        <v>15799</v>
      </c>
    </row>
    <row r="4112" spans="1:4" ht="30">
      <c r="A4112" t="s">
        <v>15800</v>
      </c>
      <c r="B4112" s="1" t="s">
        <v>15801</v>
      </c>
      <c r="C4112" t="s">
        <v>15802</v>
      </c>
      <c r="D4112" t="s">
        <v>15803</v>
      </c>
    </row>
    <row r="4113" spans="1:4" ht="30">
      <c r="A4113" t="s">
        <v>15804</v>
      </c>
      <c r="B4113" s="1" t="s">
        <v>15805</v>
      </c>
      <c r="C4113" t="s">
        <v>15806</v>
      </c>
      <c r="D4113" t="s">
        <v>15807</v>
      </c>
    </row>
    <row r="4114" spans="1:4" ht="30">
      <c r="A4114" t="s">
        <v>15808</v>
      </c>
      <c r="B4114" s="1" t="s">
        <v>15809</v>
      </c>
      <c r="C4114" t="s">
        <v>15810</v>
      </c>
      <c r="D4114" t="s">
        <v>15811</v>
      </c>
    </row>
    <row r="4115" spans="1:4" ht="30">
      <c r="A4115" t="s">
        <v>15812</v>
      </c>
      <c r="B4115" s="1" t="s">
        <v>15813</v>
      </c>
      <c r="C4115" t="s">
        <v>15814</v>
      </c>
      <c r="D4115" t="s">
        <v>15815</v>
      </c>
    </row>
    <row r="4116" spans="1:4" ht="30">
      <c r="A4116" t="s">
        <v>15816</v>
      </c>
      <c r="B4116" s="1" t="s">
        <v>15817</v>
      </c>
      <c r="C4116" t="s">
        <v>15818</v>
      </c>
      <c r="D4116" t="s">
        <v>15819</v>
      </c>
    </row>
    <row r="4117" spans="1:4" ht="30">
      <c r="A4117" t="s">
        <v>15820</v>
      </c>
      <c r="B4117" s="1" t="s">
        <v>15821</v>
      </c>
      <c r="C4117" t="s">
        <v>15822</v>
      </c>
      <c r="D4117" t="s">
        <v>15823</v>
      </c>
    </row>
    <row r="4118" spans="1:4" ht="30">
      <c r="A4118" t="s">
        <v>15824</v>
      </c>
      <c r="B4118" s="1" t="s">
        <v>15825</v>
      </c>
      <c r="C4118" t="s">
        <v>15826</v>
      </c>
      <c r="D4118" t="s">
        <v>15827</v>
      </c>
    </row>
    <row r="4119" spans="1:4" ht="30">
      <c r="A4119" t="s">
        <v>15828</v>
      </c>
      <c r="B4119" s="1" t="s">
        <v>15829</v>
      </c>
      <c r="C4119" t="s">
        <v>15830</v>
      </c>
      <c r="D4119" t="s">
        <v>15831</v>
      </c>
    </row>
    <row r="4120" spans="1:4" ht="30">
      <c r="A4120" t="s">
        <v>15832</v>
      </c>
      <c r="B4120" s="1" t="s">
        <v>15833</v>
      </c>
      <c r="C4120" t="s">
        <v>15834</v>
      </c>
      <c r="D4120" t="s">
        <v>15835</v>
      </c>
    </row>
    <row r="4121" spans="1:4" ht="30">
      <c r="A4121" t="s">
        <v>15836</v>
      </c>
      <c r="B4121" s="1" t="s">
        <v>15837</v>
      </c>
      <c r="C4121" t="s">
        <v>15838</v>
      </c>
      <c r="D4121" t="s">
        <v>15839</v>
      </c>
    </row>
    <row r="4122" spans="1:4" ht="30">
      <c r="A4122" t="s">
        <v>15840</v>
      </c>
      <c r="B4122" s="1" t="s">
        <v>15841</v>
      </c>
      <c r="C4122" t="s">
        <v>15842</v>
      </c>
      <c r="D4122" t="s">
        <v>15843</v>
      </c>
    </row>
    <row r="4123" spans="1:4" ht="30">
      <c r="A4123" t="s">
        <v>15844</v>
      </c>
      <c r="B4123" s="1" t="s">
        <v>15845</v>
      </c>
      <c r="C4123" t="s">
        <v>15846</v>
      </c>
      <c r="D4123" t="s">
        <v>15847</v>
      </c>
    </row>
    <row r="4124" spans="1:4" ht="30">
      <c r="A4124" t="s">
        <v>15848</v>
      </c>
      <c r="B4124" s="1" t="s">
        <v>15849</v>
      </c>
      <c r="C4124" t="s">
        <v>15850</v>
      </c>
      <c r="D4124" t="s">
        <v>15851</v>
      </c>
    </row>
    <row r="4125" spans="1:4" ht="30">
      <c r="A4125" t="s">
        <v>15852</v>
      </c>
      <c r="B4125" s="1" t="s">
        <v>15853</v>
      </c>
      <c r="C4125" t="s">
        <v>15854</v>
      </c>
      <c r="D4125" t="s">
        <v>15855</v>
      </c>
    </row>
    <row r="4126" spans="1:4" ht="30">
      <c r="A4126" t="s">
        <v>15856</v>
      </c>
      <c r="B4126" s="1" t="s">
        <v>15857</v>
      </c>
      <c r="C4126" t="s">
        <v>15858</v>
      </c>
      <c r="D4126" t="s">
        <v>15859</v>
      </c>
    </row>
    <row r="4127" spans="1:4" ht="30">
      <c r="A4127" t="s">
        <v>15860</v>
      </c>
      <c r="B4127" s="1" t="s">
        <v>15861</v>
      </c>
      <c r="C4127" t="s">
        <v>15862</v>
      </c>
      <c r="D4127" t="s">
        <v>15863</v>
      </c>
    </row>
    <row r="4128" spans="1:4" ht="30">
      <c r="A4128" t="s">
        <v>15864</v>
      </c>
      <c r="B4128" s="1" t="s">
        <v>15865</v>
      </c>
      <c r="C4128" t="s">
        <v>15866</v>
      </c>
      <c r="D4128" t="s">
        <v>15867</v>
      </c>
    </row>
    <row r="4129" spans="1:4" ht="30">
      <c r="A4129" t="s">
        <v>15868</v>
      </c>
      <c r="B4129" s="1" t="s">
        <v>15869</v>
      </c>
      <c r="C4129" t="s">
        <v>15870</v>
      </c>
      <c r="D4129" t="s">
        <v>15871</v>
      </c>
    </row>
    <row r="4130" spans="1:4" ht="30">
      <c r="A4130" t="s">
        <v>15872</v>
      </c>
      <c r="B4130" s="1" t="s">
        <v>15873</v>
      </c>
      <c r="C4130" t="s">
        <v>15874</v>
      </c>
      <c r="D4130" t="s">
        <v>15875</v>
      </c>
    </row>
    <row r="4131" spans="1:4" ht="30">
      <c r="A4131" t="s">
        <v>15876</v>
      </c>
      <c r="B4131" s="1" t="s">
        <v>15877</v>
      </c>
      <c r="C4131" t="s">
        <v>15878</v>
      </c>
      <c r="D4131" t="s">
        <v>15879</v>
      </c>
    </row>
    <row r="4132" spans="1:4" ht="30">
      <c r="A4132" t="s">
        <v>15880</v>
      </c>
      <c r="B4132" s="1" t="s">
        <v>15881</v>
      </c>
      <c r="C4132" t="s">
        <v>15882</v>
      </c>
      <c r="D4132" t="s">
        <v>15883</v>
      </c>
    </row>
    <row r="4133" spans="1:4" ht="30">
      <c r="A4133" t="s">
        <v>15884</v>
      </c>
      <c r="B4133" s="1" t="s">
        <v>15885</v>
      </c>
      <c r="C4133" t="s">
        <v>15886</v>
      </c>
      <c r="D4133" t="s">
        <v>15887</v>
      </c>
    </row>
    <row r="4134" spans="1:4" ht="30">
      <c r="A4134" t="s">
        <v>15888</v>
      </c>
      <c r="B4134" s="1" t="s">
        <v>15889</v>
      </c>
      <c r="C4134" t="s">
        <v>15890</v>
      </c>
      <c r="D4134" t="s">
        <v>15891</v>
      </c>
    </row>
    <row r="4135" spans="1:4" ht="30">
      <c r="A4135" t="s">
        <v>15892</v>
      </c>
      <c r="B4135" s="1" t="s">
        <v>15893</v>
      </c>
      <c r="C4135" t="s">
        <v>15894</v>
      </c>
      <c r="D4135" t="s">
        <v>15895</v>
      </c>
    </row>
    <row r="4136" spans="1:4" ht="30">
      <c r="A4136" t="s">
        <v>15896</v>
      </c>
      <c r="B4136" s="1" t="s">
        <v>15897</v>
      </c>
      <c r="C4136">
        <v>8015732541</v>
      </c>
      <c r="D4136" t="s">
        <v>15898</v>
      </c>
    </row>
    <row r="4137" spans="1:4" ht="30">
      <c r="A4137" t="s">
        <v>15899</v>
      </c>
      <c r="B4137" s="1" t="s">
        <v>15900</v>
      </c>
      <c r="C4137" t="s">
        <v>15901</v>
      </c>
      <c r="D4137" t="s">
        <v>15902</v>
      </c>
    </row>
    <row r="4138" spans="1:4" ht="30">
      <c r="A4138" t="s">
        <v>15903</v>
      </c>
      <c r="B4138" s="1" t="s">
        <v>15904</v>
      </c>
      <c r="C4138" t="s">
        <v>15905</v>
      </c>
      <c r="D4138" t="s">
        <v>15906</v>
      </c>
    </row>
    <row r="4139" spans="1:4" ht="30">
      <c r="A4139" t="s">
        <v>15907</v>
      </c>
      <c r="B4139" s="1" t="s">
        <v>15908</v>
      </c>
      <c r="C4139" t="s">
        <v>15909</v>
      </c>
      <c r="D4139" t="s">
        <v>15910</v>
      </c>
    </row>
    <row r="4140" spans="1:4" ht="30">
      <c r="A4140" t="s">
        <v>15911</v>
      </c>
      <c r="B4140" s="1" t="s">
        <v>15912</v>
      </c>
      <c r="C4140" t="s">
        <v>15913</v>
      </c>
      <c r="D4140" t="s">
        <v>15914</v>
      </c>
    </row>
    <row r="4141" spans="1:4" ht="30">
      <c r="A4141" t="s">
        <v>15915</v>
      </c>
      <c r="B4141" s="1" t="s">
        <v>15916</v>
      </c>
      <c r="C4141" t="s">
        <v>15917</v>
      </c>
      <c r="D4141" t="s">
        <v>15918</v>
      </c>
    </row>
    <row r="4142" spans="1:4" ht="30">
      <c r="A4142" t="s">
        <v>15919</v>
      </c>
      <c r="B4142" s="1" t="s">
        <v>15920</v>
      </c>
      <c r="C4142" t="s">
        <v>15921</v>
      </c>
      <c r="D4142" t="s">
        <v>15922</v>
      </c>
    </row>
    <row r="4143" spans="1:4" ht="30">
      <c r="A4143" t="s">
        <v>15923</v>
      </c>
      <c r="B4143" s="1" t="s">
        <v>15924</v>
      </c>
      <c r="C4143" t="s">
        <v>15925</v>
      </c>
      <c r="D4143" t="s">
        <v>15926</v>
      </c>
    </row>
    <row r="4144" spans="1:4" ht="30">
      <c r="A4144" t="s">
        <v>15927</v>
      </c>
      <c r="B4144" s="1" t="s">
        <v>15928</v>
      </c>
      <c r="C4144" t="s">
        <v>15929</v>
      </c>
      <c r="D4144" t="s">
        <v>15930</v>
      </c>
    </row>
    <row r="4145" spans="1:4" ht="30">
      <c r="A4145" t="s">
        <v>15931</v>
      </c>
      <c r="B4145" s="1" t="s">
        <v>15932</v>
      </c>
      <c r="C4145" t="s">
        <v>15933</v>
      </c>
      <c r="D4145" t="s">
        <v>15934</v>
      </c>
    </row>
    <row r="4146" spans="1:4" ht="30">
      <c r="A4146" t="s">
        <v>15935</v>
      </c>
      <c r="B4146" s="1" t="s">
        <v>15936</v>
      </c>
      <c r="C4146" t="s">
        <v>15937</v>
      </c>
      <c r="D4146" t="s">
        <v>15938</v>
      </c>
    </row>
    <row r="4147" spans="1:4" ht="30">
      <c r="A4147" t="s">
        <v>15939</v>
      </c>
      <c r="B4147" s="1" t="s">
        <v>15940</v>
      </c>
      <c r="C4147" t="s">
        <v>15941</v>
      </c>
      <c r="D4147" t="s">
        <v>15942</v>
      </c>
    </row>
    <row r="4148" spans="1:4" ht="30">
      <c r="A4148" t="s">
        <v>15943</v>
      </c>
      <c r="B4148" s="1" t="s">
        <v>15944</v>
      </c>
      <c r="C4148">
        <v>4579354429</v>
      </c>
      <c r="D4148" t="s">
        <v>15945</v>
      </c>
    </row>
    <row r="4149" spans="1:4" ht="30">
      <c r="A4149" t="s">
        <v>15946</v>
      </c>
      <c r="B4149" s="1" t="s">
        <v>15947</v>
      </c>
      <c r="C4149" t="s">
        <v>15948</v>
      </c>
      <c r="D4149" t="s">
        <v>15949</v>
      </c>
    </row>
    <row r="4150" spans="1:4" ht="30">
      <c r="A4150" t="s">
        <v>15950</v>
      </c>
      <c r="B4150" s="1" t="s">
        <v>15951</v>
      </c>
      <c r="C4150" t="s">
        <v>15952</v>
      </c>
      <c r="D4150" t="s">
        <v>15953</v>
      </c>
    </row>
    <row r="4151" spans="1:4" ht="30">
      <c r="A4151" t="s">
        <v>15954</v>
      </c>
      <c r="B4151" s="1" t="s">
        <v>15955</v>
      </c>
      <c r="C4151" t="s">
        <v>15956</v>
      </c>
      <c r="D4151" t="s">
        <v>15957</v>
      </c>
    </row>
    <row r="4152" spans="1:4" ht="30">
      <c r="A4152" t="s">
        <v>15958</v>
      </c>
      <c r="B4152" s="1" t="s">
        <v>15959</v>
      </c>
      <c r="C4152" t="s">
        <v>15960</v>
      </c>
      <c r="D4152" t="s">
        <v>15961</v>
      </c>
    </row>
    <row r="4153" spans="1:4" ht="30">
      <c r="A4153" t="s">
        <v>15962</v>
      </c>
      <c r="B4153" s="1" t="s">
        <v>15963</v>
      </c>
      <c r="C4153" t="s">
        <v>15964</v>
      </c>
      <c r="D4153" t="s">
        <v>15965</v>
      </c>
    </row>
    <row r="4154" spans="1:4" ht="30">
      <c r="A4154" t="s">
        <v>15966</v>
      </c>
      <c r="B4154" s="1" t="s">
        <v>15967</v>
      </c>
      <c r="C4154" t="s">
        <v>15968</v>
      </c>
      <c r="D4154" t="s">
        <v>15969</v>
      </c>
    </row>
    <row r="4155" spans="1:4" ht="30">
      <c r="A4155" t="s">
        <v>15970</v>
      </c>
      <c r="B4155" s="1" t="s">
        <v>15971</v>
      </c>
      <c r="C4155" t="s">
        <v>15972</v>
      </c>
      <c r="D4155" t="s">
        <v>15973</v>
      </c>
    </row>
    <row r="4156" spans="1:4" ht="30">
      <c r="A4156" t="s">
        <v>15974</v>
      </c>
      <c r="B4156" s="1" t="s">
        <v>15975</v>
      </c>
      <c r="C4156" t="s">
        <v>15976</v>
      </c>
      <c r="D4156" t="s">
        <v>15977</v>
      </c>
    </row>
    <row r="4157" spans="1:4" ht="30">
      <c r="A4157" t="s">
        <v>15978</v>
      </c>
      <c r="B4157" s="1" t="s">
        <v>15979</v>
      </c>
      <c r="C4157" t="s">
        <v>15980</v>
      </c>
      <c r="D4157" t="s">
        <v>15981</v>
      </c>
    </row>
    <row r="4158" spans="1:4" ht="30">
      <c r="A4158" t="s">
        <v>15982</v>
      </c>
      <c r="B4158" s="1" t="s">
        <v>15983</v>
      </c>
      <c r="C4158" t="s">
        <v>15984</v>
      </c>
      <c r="D4158" t="s">
        <v>15985</v>
      </c>
    </row>
    <row r="4159" spans="1:4" ht="30">
      <c r="A4159" t="s">
        <v>15986</v>
      </c>
      <c r="B4159" s="1" t="s">
        <v>15987</v>
      </c>
      <c r="C4159" t="s">
        <v>15988</v>
      </c>
      <c r="D4159" t="s">
        <v>10862</v>
      </c>
    </row>
    <row r="4160" spans="1:4" ht="30">
      <c r="A4160" t="s">
        <v>15989</v>
      </c>
      <c r="B4160" s="1" t="s">
        <v>15990</v>
      </c>
      <c r="C4160" t="s">
        <v>15991</v>
      </c>
      <c r="D4160" t="s">
        <v>15992</v>
      </c>
    </row>
    <row r="4161" spans="1:4" ht="30">
      <c r="A4161" t="s">
        <v>14757</v>
      </c>
      <c r="B4161" s="1" t="s">
        <v>15993</v>
      </c>
      <c r="C4161" t="s">
        <v>15994</v>
      </c>
      <c r="D4161" t="s">
        <v>15995</v>
      </c>
    </row>
    <row r="4162" spans="1:4" ht="30">
      <c r="A4162" t="s">
        <v>15996</v>
      </c>
      <c r="B4162" s="1" t="s">
        <v>15997</v>
      </c>
      <c r="C4162" t="s">
        <v>15998</v>
      </c>
      <c r="D4162" t="s">
        <v>15999</v>
      </c>
    </row>
    <row r="4163" spans="1:4" ht="30">
      <c r="A4163" t="s">
        <v>16000</v>
      </c>
      <c r="B4163" s="1" t="s">
        <v>16001</v>
      </c>
      <c r="C4163" t="s">
        <v>16002</v>
      </c>
      <c r="D4163" t="s">
        <v>16003</v>
      </c>
    </row>
    <row r="4164" spans="1:4" ht="30">
      <c r="A4164" t="s">
        <v>16004</v>
      </c>
      <c r="B4164" s="1" t="s">
        <v>16005</v>
      </c>
      <c r="C4164" t="s">
        <v>16006</v>
      </c>
      <c r="D4164" t="s">
        <v>16007</v>
      </c>
    </row>
    <row r="4165" spans="1:4" ht="30">
      <c r="A4165" t="s">
        <v>16008</v>
      </c>
      <c r="B4165" s="1" t="s">
        <v>16009</v>
      </c>
      <c r="C4165" t="s">
        <v>16010</v>
      </c>
      <c r="D4165" t="s">
        <v>16011</v>
      </c>
    </row>
    <row r="4166" spans="1:4" ht="30">
      <c r="A4166" t="s">
        <v>1656</v>
      </c>
      <c r="B4166" s="1" t="s">
        <v>16012</v>
      </c>
      <c r="C4166" t="s">
        <v>16013</v>
      </c>
      <c r="D4166" t="s">
        <v>16014</v>
      </c>
    </row>
    <row r="4167" spans="1:4" ht="30">
      <c r="A4167" t="s">
        <v>16015</v>
      </c>
      <c r="B4167" s="1" t="s">
        <v>16016</v>
      </c>
      <c r="C4167" t="s">
        <v>16017</v>
      </c>
      <c r="D4167" t="s">
        <v>16018</v>
      </c>
    </row>
    <row r="4168" spans="1:4" ht="30">
      <c r="A4168" t="s">
        <v>16019</v>
      </c>
      <c r="B4168" s="1" t="s">
        <v>16020</v>
      </c>
      <c r="C4168" t="s">
        <v>16021</v>
      </c>
      <c r="D4168" t="s">
        <v>16022</v>
      </c>
    </row>
    <row r="4169" spans="1:4" ht="30">
      <c r="A4169" t="s">
        <v>16023</v>
      </c>
      <c r="B4169" s="1" t="s">
        <v>16024</v>
      </c>
      <c r="C4169" t="s">
        <v>16025</v>
      </c>
      <c r="D4169" t="s">
        <v>16026</v>
      </c>
    </row>
    <row r="4170" spans="1:4" ht="30">
      <c r="A4170" t="s">
        <v>16027</v>
      </c>
      <c r="B4170" s="1" t="s">
        <v>16028</v>
      </c>
      <c r="C4170" t="s">
        <v>16029</v>
      </c>
      <c r="D4170" t="s">
        <v>16030</v>
      </c>
    </row>
    <row r="4171" spans="1:4" ht="30">
      <c r="A4171" t="s">
        <v>16031</v>
      </c>
      <c r="B4171" s="1" t="s">
        <v>16032</v>
      </c>
      <c r="C4171" t="s">
        <v>16033</v>
      </c>
      <c r="D4171" t="s">
        <v>16034</v>
      </c>
    </row>
    <row r="4172" spans="1:4" ht="30">
      <c r="A4172" t="s">
        <v>16035</v>
      </c>
      <c r="B4172" s="1" t="s">
        <v>16036</v>
      </c>
      <c r="C4172">
        <v>5993044698</v>
      </c>
      <c r="D4172" t="s">
        <v>16037</v>
      </c>
    </row>
    <row r="4173" spans="1:4" ht="30">
      <c r="A4173" t="s">
        <v>16038</v>
      </c>
      <c r="B4173" s="1" t="s">
        <v>16039</v>
      </c>
      <c r="C4173" t="s">
        <v>16040</v>
      </c>
      <c r="D4173" t="s">
        <v>16041</v>
      </c>
    </row>
    <row r="4174" spans="1:4" ht="30">
      <c r="A4174" t="s">
        <v>16042</v>
      </c>
      <c r="B4174" s="1" t="s">
        <v>16043</v>
      </c>
      <c r="C4174">
        <v>8725473823</v>
      </c>
      <c r="D4174" t="s">
        <v>16044</v>
      </c>
    </row>
    <row r="4175" spans="1:4" ht="30">
      <c r="A4175" t="s">
        <v>16045</v>
      </c>
      <c r="B4175" s="1" t="s">
        <v>16046</v>
      </c>
      <c r="C4175" t="s">
        <v>16047</v>
      </c>
      <c r="D4175" t="s">
        <v>16048</v>
      </c>
    </row>
    <row r="4176" spans="1:4" ht="30">
      <c r="A4176" t="s">
        <v>16049</v>
      </c>
      <c r="B4176" s="1" t="s">
        <v>16050</v>
      </c>
      <c r="C4176" t="s">
        <v>16051</v>
      </c>
      <c r="D4176" t="s">
        <v>16052</v>
      </c>
    </row>
    <row r="4177" spans="1:4" ht="30">
      <c r="A4177" t="s">
        <v>16053</v>
      </c>
      <c r="B4177" s="1" t="s">
        <v>16054</v>
      </c>
      <c r="C4177" t="s">
        <v>16055</v>
      </c>
      <c r="D4177" t="s">
        <v>16056</v>
      </c>
    </row>
    <row r="4178" spans="1:4" ht="30">
      <c r="A4178" t="s">
        <v>16057</v>
      </c>
      <c r="B4178" s="1" t="s">
        <v>16058</v>
      </c>
      <c r="C4178">
        <f>1-994-711-6216</f>
        <v>-7920</v>
      </c>
      <c r="D4178" t="s">
        <v>16059</v>
      </c>
    </row>
    <row r="4179" spans="1:4" ht="30">
      <c r="A4179" t="s">
        <v>16060</v>
      </c>
      <c r="B4179" s="1" t="s">
        <v>16061</v>
      </c>
      <c r="C4179" t="s">
        <v>16062</v>
      </c>
      <c r="D4179" t="s">
        <v>16063</v>
      </c>
    </row>
    <row r="4180" spans="1:4" ht="30">
      <c r="A4180" t="s">
        <v>16064</v>
      </c>
      <c r="B4180" s="1" t="s">
        <v>16065</v>
      </c>
      <c r="C4180" t="s">
        <v>16066</v>
      </c>
      <c r="D4180" t="s">
        <v>16067</v>
      </c>
    </row>
    <row r="4181" spans="1:4" ht="30">
      <c r="A4181" t="s">
        <v>16068</v>
      </c>
      <c r="B4181" s="1" t="s">
        <v>16069</v>
      </c>
      <c r="C4181" t="s">
        <v>16070</v>
      </c>
      <c r="D4181" t="s">
        <v>16071</v>
      </c>
    </row>
    <row r="4182" spans="1:4" ht="30">
      <c r="A4182" t="s">
        <v>16072</v>
      </c>
      <c r="B4182" s="1" t="s">
        <v>16073</v>
      </c>
      <c r="C4182" t="s">
        <v>16074</v>
      </c>
      <c r="D4182" t="s">
        <v>16075</v>
      </c>
    </row>
    <row r="4183" spans="1:4" ht="30">
      <c r="A4183" t="s">
        <v>16076</v>
      </c>
      <c r="B4183" s="1" t="s">
        <v>16077</v>
      </c>
      <c r="C4183" t="s">
        <v>16078</v>
      </c>
      <c r="D4183" t="s">
        <v>16079</v>
      </c>
    </row>
    <row r="4184" spans="1:4" ht="30">
      <c r="A4184" t="s">
        <v>16080</v>
      </c>
      <c r="B4184" s="1" t="s">
        <v>16081</v>
      </c>
      <c r="C4184" t="s">
        <v>16082</v>
      </c>
      <c r="D4184" t="s">
        <v>16083</v>
      </c>
    </row>
    <row r="4185" spans="1:4" ht="30">
      <c r="A4185" t="s">
        <v>16084</v>
      </c>
      <c r="B4185" s="1" t="s">
        <v>16085</v>
      </c>
      <c r="C4185" t="s">
        <v>16086</v>
      </c>
      <c r="D4185" t="s">
        <v>16087</v>
      </c>
    </row>
    <row r="4186" spans="1:4" ht="30">
      <c r="A4186" t="s">
        <v>5578</v>
      </c>
      <c r="B4186" s="1" t="s">
        <v>16088</v>
      </c>
      <c r="C4186" t="s">
        <v>16089</v>
      </c>
      <c r="D4186" t="s">
        <v>16090</v>
      </c>
    </row>
    <row r="4187" spans="1:4" ht="30">
      <c r="A4187" t="s">
        <v>14083</v>
      </c>
      <c r="B4187" s="1" t="s">
        <v>16091</v>
      </c>
      <c r="C4187" t="s">
        <v>16092</v>
      </c>
      <c r="D4187" t="s">
        <v>16093</v>
      </c>
    </row>
    <row r="4188" spans="1:4" ht="30">
      <c r="A4188" t="s">
        <v>16094</v>
      </c>
      <c r="B4188" s="1" t="s">
        <v>16095</v>
      </c>
      <c r="C4188" t="s">
        <v>16096</v>
      </c>
      <c r="D4188" t="s">
        <v>16097</v>
      </c>
    </row>
    <row r="4189" spans="1:4" ht="30">
      <c r="A4189" t="s">
        <v>16098</v>
      </c>
      <c r="B4189" s="1" t="s">
        <v>16099</v>
      </c>
      <c r="C4189" t="s">
        <v>16100</v>
      </c>
      <c r="D4189" t="s">
        <v>16101</v>
      </c>
    </row>
    <row r="4190" spans="1:4" ht="30">
      <c r="A4190" t="s">
        <v>16102</v>
      </c>
      <c r="B4190" s="1" t="s">
        <v>16103</v>
      </c>
      <c r="C4190" t="s">
        <v>16104</v>
      </c>
      <c r="D4190" t="s">
        <v>16105</v>
      </c>
    </row>
    <row r="4191" spans="1:4" ht="30">
      <c r="A4191" t="s">
        <v>16106</v>
      </c>
      <c r="B4191" s="1" t="s">
        <v>16107</v>
      </c>
      <c r="C4191" t="s">
        <v>16108</v>
      </c>
      <c r="D4191" t="s">
        <v>16109</v>
      </c>
    </row>
    <row r="4192" spans="1:4" ht="30">
      <c r="A4192" t="s">
        <v>16110</v>
      </c>
      <c r="B4192" s="1" t="s">
        <v>16111</v>
      </c>
      <c r="C4192" t="s">
        <v>16112</v>
      </c>
      <c r="D4192" t="s">
        <v>16113</v>
      </c>
    </row>
    <row r="4193" spans="1:4" ht="30">
      <c r="A4193" t="s">
        <v>16114</v>
      </c>
      <c r="B4193" s="1" t="s">
        <v>16115</v>
      </c>
      <c r="C4193" t="s">
        <v>16116</v>
      </c>
      <c r="D4193" t="s">
        <v>16117</v>
      </c>
    </row>
    <row r="4194" spans="1:4" ht="30">
      <c r="A4194" t="s">
        <v>16118</v>
      </c>
      <c r="B4194" s="1" t="s">
        <v>16119</v>
      </c>
      <c r="C4194" t="s">
        <v>16120</v>
      </c>
      <c r="D4194" t="s">
        <v>16121</v>
      </c>
    </row>
    <row r="4195" spans="1:4" ht="30">
      <c r="A4195" t="s">
        <v>16122</v>
      </c>
      <c r="B4195" s="1" t="s">
        <v>16123</v>
      </c>
      <c r="C4195" t="s">
        <v>16124</v>
      </c>
      <c r="D4195" t="s">
        <v>16125</v>
      </c>
    </row>
    <row r="4196" spans="1:4" ht="30">
      <c r="A4196" t="s">
        <v>16126</v>
      </c>
      <c r="B4196" s="1" t="s">
        <v>16127</v>
      </c>
      <c r="C4196" t="s">
        <v>16128</v>
      </c>
      <c r="D4196" t="s">
        <v>16129</v>
      </c>
    </row>
    <row r="4197" spans="1:4" ht="30">
      <c r="A4197" t="s">
        <v>16130</v>
      </c>
      <c r="B4197" s="1" t="s">
        <v>16131</v>
      </c>
      <c r="C4197" t="s">
        <v>16132</v>
      </c>
      <c r="D4197" t="s">
        <v>16133</v>
      </c>
    </row>
    <row r="4198" spans="1:4" ht="30">
      <c r="A4198" t="s">
        <v>16134</v>
      </c>
      <c r="B4198" s="1" t="s">
        <v>16135</v>
      </c>
      <c r="C4198" t="s">
        <v>16136</v>
      </c>
      <c r="D4198" t="s">
        <v>16137</v>
      </c>
    </row>
    <row r="4199" spans="1:4" ht="30">
      <c r="A4199" t="s">
        <v>16138</v>
      </c>
      <c r="B4199" s="1" t="s">
        <v>16139</v>
      </c>
      <c r="C4199" t="s">
        <v>16140</v>
      </c>
      <c r="D4199" t="s">
        <v>16141</v>
      </c>
    </row>
    <row r="4200" spans="1:4" ht="30">
      <c r="A4200" t="s">
        <v>16142</v>
      </c>
      <c r="B4200" s="1" t="s">
        <v>16143</v>
      </c>
      <c r="C4200">
        <f>1-419-282-9920</f>
        <v>-10620</v>
      </c>
      <c r="D4200" t="s">
        <v>16144</v>
      </c>
    </row>
    <row r="4201" spans="1:4" ht="30">
      <c r="A4201" t="s">
        <v>16145</v>
      </c>
      <c r="B4201" s="1" t="s">
        <v>16146</v>
      </c>
      <c r="C4201" t="s">
        <v>16147</v>
      </c>
      <c r="D4201" t="s">
        <v>16148</v>
      </c>
    </row>
    <row r="4202" spans="1:4" ht="30">
      <c r="A4202" t="s">
        <v>16149</v>
      </c>
      <c r="B4202" s="1" t="s">
        <v>16150</v>
      </c>
      <c r="C4202" t="s">
        <v>16151</v>
      </c>
      <c r="D4202" t="s">
        <v>16152</v>
      </c>
    </row>
    <row r="4203" spans="1:4" ht="30">
      <c r="A4203" t="s">
        <v>16153</v>
      </c>
      <c r="B4203" s="1" t="s">
        <v>16154</v>
      </c>
      <c r="C4203" t="s">
        <v>16155</v>
      </c>
      <c r="D4203" t="s">
        <v>16156</v>
      </c>
    </row>
    <row r="4204" spans="1:4" ht="30">
      <c r="A4204" t="s">
        <v>16157</v>
      </c>
      <c r="B4204" s="1" t="s">
        <v>16158</v>
      </c>
      <c r="C4204" t="s">
        <v>16159</v>
      </c>
      <c r="D4204" t="s">
        <v>16160</v>
      </c>
    </row>
    <row r="4205" spans="1:4" ht="30">
      <c r="A4205" t="s">
        <v>16161</v>
      </c>
      <c r="B4205" s="1" t="s">
        <v>16162</v>
      </c>
      <c r="C4205" t="s">
        <v>16163</v>
      </c>
      <c r="D4205" t="s">
        <v>16164</v>
      </c>
    </row>
    <row r="4206" spans="1:4" ht="30">
      <c r="A4206" t="s">
        <v>16165</v>
      </c>
      <c r="B4206" s="1" t="s">
        <v>16166</v>
      </c>
      <c r="C4206">
        <v>124093604</v>
      </c>
      <c r="D4206" t="s">
        <v>16167</v>
      </c>
    </row>
    <row r="4207" spans="1:4" ht="30">
      <c r="A4207" t="s">
        <v>16168</v>
      </c>
      <c r="B4207" s="1" t="s">
        <v>16169</v>
      </c>
      <c r="C4207" t="s">
        <v>16170</v>
      </c>
      <c r="D4207" t="s">
        <v>16171</v>
      </c>
    </row>
    <row r="4208" spans="1:4" ht="30">
      <c r="A4208" t="s">
        <v>16172</v>
      </c>
      <c r="B4208" s="1" t="s">
        <v>16173</v>
      </c>
      <c r="C4208" t="s">
        <v>16174</v>
      </c>
      <c r="D4208" t="s">
        <v>16175</v>
      </c>
    </row>
    <row r="4209" spans="1:4" ht="30">
      <c r="A4209" t="s">
        <v>16176</v>
      </c>
      <c r="B4209" s="1" t="s">
        <v>16177</v>
      </c>
      <c r="C4209" t="s">
        <v>16178</v>
      </c>
      <c r="D4209" t="s">
        <v>16179</v>
      </c>
    </row>
    <row r="4210" spans="1:4" ht="30">
      <c r="A4210" t="s">
        <v>16180</v>
      </c>
      <c r="B4210" s="1" t="s">
        <v>16181</v>
      </c>
      <c r="C4210" t="s">
        <v>16182</v>
      </c>
      <c r="D4210" t="s">
        <v>16183</v>
      </c>
    </row>
    <row r="4211" spans="1:4" ht="30">
      <c r="A4211" t="s">
        <v>16184</v>
      </c>
      <c r="B4211" s="1" t="s">
        <v>16185</v>
      </c>
      <c r="C4211" t="s">
        <v>16186</v>
      </c>
      <c r="D4211" t="s">
        <v>16187</v>
      </c>
    </row>
    <row r="4212" spans="1:4" ht="30">
      <c r="A4212" t="s">
        <v>16188</v>
      </c>
      <c r="B4212" s="1" t="s">
        <v>16189</v>
      </c>
      <c r="C4212" t="s">
        <v>16190</v>
      </c>
      <c r="D4212" t="s">
        <v>16191</v>
      </c>
    </row>
    <row r="4213" spans="1:4" ht="30">
      <c r="A4213" t="s">
        <v>16192</v>
      </c>
      <c r="B4213" s="1" t="s">
        <v>16193</v>
      </c>
      <c r="C4213">
        <v>7709653342</v>
      </c>
      <c r="D4213" t="s">
        <v>16194</v>
      </c>
    </row>
    <row r="4214" spans="1:4" ht="30">
      <c r="A4214" t="s">
        <v>16195</v>
      </c>
      <c r="B4214" s="1" t="s">
        <v>16196</v>
      </c>
      <c r="C4214" t="s">
        <v>16197</v>
      </c>
      <c r="D4214" t="s">
        <v>16198</v>
      </c>
    </row>
    <row r="4215" spans="1:4" ht="30">
      <c r="A4215" t="s">
        <v>16199</v>
      </c>
      <c r="B4215" s="1" t="s">
        <v>16200</v>
      </c>
      <c r="C4215" t="s">
        <v>16201</v>
      </c>
      <c r="D4215" t="s">
        <v>16202</v>
      </c>
    </row>
    <row r="4216" spans="1:4" ht="30">
      <c r="A4216" t="s">
        <v>16203</v>
      </c>
      <c r="B4216" s="1" t="s">
        <v>16204</v>
      </c>
      <c r="C4216" t="s">
        <v>16205</v>
      </c>
      <c r="D4216" t="s">
        <v>16206</v>
      </c>
    </row>
    <row r="4217" spans="1:4" ht="30">
      <c r="A4217" t="s">
        <v>657</v>
      </c>
      <c r="B4217" s="1" t="s">
        <v>16207</v>
      </c>
      <c r="C4217" t="s">
        <v>16208</v>
      </c>
      <c r="D4217" t="s">
        <v>16209</v>
      </c>
    </row>
    <row r="4218" spans="1:4" ht="30">
      <c r="A4218" t="s">
        <v>16210</v>
      </c>
      <c r="B4218" s="1" t="s">
        <v>16211</v>
      </c>
      <c r="C4218" t="s">
        <v>16212</v>
      </c>
      <c r="D4218" t="s">
        <v>16213</v>
      </c>
    </row>
    <row r="4219" spans="1:4" ht="30">
      <c r="A4219" t="s">
        <v>16214</v>
      </c>
      <c r="B4219" s="1" t="s">
        <v>16215</v>
      </c>
      <c r="C4219" t="s">
        <v>16216</v>
      </c>
      <c r="D4219" t="s">
        <v>16217</v>
      </c>
    </row>
    <row r="4220" spans="1:4" ht="30">
      <c r="A4220" t="s">
        <v>16218</v>
      </c>
      <c r="B4220" s="1" t="s">
        <v>16219</v>
      </c>
      <c r="C4220" t="s">
        <v>16220</v>
      </c>
      <c r="D4220" t="s">
        <v>16221</v>
      </c>
    </row>
    <row r="4221" spans="1:4" ht="30">
      <c r="A4221" t="s">
        <v>16222</v>
      </c>
      <c r="B4221" s="1" t="s">
        <v>16223</v>
      </c>
      <c r="C4221">
        <f>1-959-268-1540</f>
        <v>-2766</v>
      </c>
      <c r="D4221" t="s">
        <v>16224</v>
      </c>
    </row>
    <row r="4222" spans="1:4" ht="30">
      <c r="A4222" t="s">
        <v>16225</v>
      </c>
      <c r="B4222" s="1" t="s">
        <v>16226</v>
      </c>
      <c r="C4222" t="s">
        <v>16227</v>
      </c>
      <c r="D4222" t="s">
        <v>16228</v>
      </c>
    </row>
    <row r="4223" spans="1:4" ht="30">
      <c r="A4223" t="s">
        <v>16229</v>
      </c>
      <c r="B4223" s="1" t="s">
        <v>16230</v>
      </c>
      <c r="C4223" t="s">
        <v>16231</v>
      </c>
      <c r="D4223" t="s">
        <v>16232</v>
      </c>
    </row>
    <row r="4224" spans="1:4" ht="30">
      <c r="A4224" t="s">
        <v>16233</v>
      </c>
      <c r="B4224" s="1" t="s">
        <v>16234</v>
      </c>
      <c r="C4224" t="s">
        <v>16235</v>
      </c>
      <c r="D4224" t="s">
        <v>16236</v>
      </c>
    </row>
    <row r="4225" spans="1:4" ht="30">
      <c r="A4225" t="s">
        <v>16237</v>
      </c>
      <c r="B4225" s="1" t="s">
        <v>16238</v>
      </c>
      <c r="C4225" t="s">
        <v>16239</v>
      </c>
      <c r="D4225" t="s">
        <v>16240</v>
      </c>
    </row>
    <row r="4226" spans="1:4" ht="30">
      <c r="A4226" t="s">
        <v>16241</v>
      </c>
      <c r="B4226" s="1" t="s">
        <v>16242</v>
      </c>
      <c r="C4226" t="s">
        <v>16243</v>
      </c>
      <c r="D4226" t="s">
        <v>16244</v>
      </c>
    </row>
    <row r="4227" spans="1:4" ht="30">
      <c r="A4227" t="s">
        <v>16245</v>
      </c>
      <c r="B4227" s="1" t="s">
        <v>16246</v>
      </c>
      <c r="C4227" t="s">
        <v>16247</v>
      </c>
      <c r="D4227" t="s">
        <v>16248</v>
      </c>
    </row>
    <row r="4228" spans="1:4" ht="30">
      <c r="A4228" t="s">
        <v>16249</v>
      </c>
      <c r="B4228" s="1" t="s">
        <v>16250</v>
      </c>
      <c r="C4228" t="s">
        <v>16251</v>
      </c>
      <c r="D4228" t="s">
        <v>16252</v>
      </c>
    </row>
    <row r="4229" spans="1:4" ht="30">
      <c r="A4229" t="s">
        <v>16253</v>
      </c>
      <c r="B4229" s="1" t="s">
        <v>16254</v>
      </c>
      <c r="C4229">
        <v>6836653359</v>
      </c>
      <c r="D4229" t="s">
        <v>16255</v>
      </c>
    </row>
    <row r="4230" spans="1:4" ht="30">
      <c r="A4230" t="s">
        <v>16256</v>
      </c>
      <c r="B4230" s="1" t="s">
        <v>16257</v>
      </c>
      <c r="C4230" t="s">
        <v>16258</v>
      </c>
      <c r="D4230" t="s">
        <v>16259</v>
      </c>
    </row>
    <row r="4231" spans="1:4" ht="30">
      <c r="A4231" t="s">
        <v>16260</v>
      </c>
      <c r="B4231" s="1" t="s">
        <v>16261</v>
      </c>
      <c r="C4231" t="s">
        <v>16262</v>
      </c>
      <c r="D4231" t="s">
        <v>16263</v>
      </c>
    </row>
    <row r="4232" spans="1:4" ht="30">
      <c r="A4232" t="s">
        <v>16264</v>
      </c>
      <c r="B4232" s="1" t="s">
        <v>16265</v>
      </c>
      <c r="C4232" t="s">
        <v>16266</v>
      </c>
      <c r="D4232" t="s">
        <v>16267</v>
      </c>
    </row>
    <row r="4233" spans="1:4" ht="30">
      <c r="A4233" t="s">
        <v>16268</v>
      </c>
      <c r="B4233" s="1" t="s">
        <v>16269</v>
      </c>
      <c r="C4233" t="s">
        <v>16270</v>
      </c>
      <c r="D4233" t="s">
        <v>16271</v>
      </c>
    </row>
    <row r="4234" spans="1:4" ht="30">
      <c r="A4234" t="s">
        <v>16272</v>
      </c>
      <c r="B4234" s="1" t="s">
        <v>16273</v>
      </c>
      <c r="C4234" t="s">
        <v>16274</v>
      </c>
      <c r="D4234" t="s">
        <v>16275</v>
      </c>
    </row>
    <row r="4235" spans="1:4" ht="30">
      <c r="A4235" t="s">
        <v>16276</v>
      </c>
      <c r="B4235" s="1" t="s">
        <v>16277</v>
      </c>
      <c r="C4235" t="s">
        <v>16278</v>
      </c>
      <c r="D4235" t="s">
        <v>16279</v>
      </c>
    </row>
    <row r="4236" spans="1:4" ht="30">
      <c r="A4236" t="s">
        <v>16280</v>
      </c>
      <c r="B4236" s="1" t="s">
        <v>16281</v>
      </c>
      <c r="C4236">
        <v>1132999234</v>
      </c>
      <c r="D4236" t="s">
        <v>16282</v>
      </c>
    </row>
    <row r="4237" spans="1:4" ht="30">
      <c r="A4237" t="s">
        <v>16283</v>
      </c>
      <c r="B4237" s="1" t="s">
        <v>16284</v>
      </c>
      <c r="C4237" t="s">
        <v>16285</v>
      </c>
      <c r="D4237" t="s">
        <v>16286</v>
      </c>
    </row>
    <row r="4238" spans="1:4" ht="30">
      <c r="A4238" t="s">
        <v>16287</v>
      </c>
      <c r="B4238" s="1" t="s">
        <v>16288</v>
      </c>
      <c r="C4238" t="s">
        <v>16289</v>
      </c>
      <c r="D4238" t="s">
        <v>16290</v>
      </c>
    </row>
    <row r="4239" spans="1:4" ht="30">
      <c r="A4239" t="s">
        <v>16291</v>
      </c>
      <c r="B4239" s="1" t="s">
        <v>16292</v>
      </c>
      <c r="C4239" t="s">
        <v>16293</v>
      </c>
      <c r="D4239" t="s">
        <v>16294</v>
      </c>
    </row>
    <row r="4240" spans="1:4" ht="30">
      <c r="A4240" t="s">
        <v>16295</v>
      </c>
      <c r="B4240" s="1" t="s">
        <v>16296</v>
      </c>
      <c r="C4240" t="s">
        <v>16297</v>
      </c>
      <c r="D4240" t="s">
        <v>16298</v>
      </c>
    </row>
    <row r="4241" spans="1:4" ht="30">
      <c r="A4241" t="s">
        <v>16299</v>
      </c>
      <c r="B4241" s="1" t="s">
        <v>16300</v>
      </c>
      <c r="C4241" t="s">
        <v>16301</v>
      </c>
      <c r="D4241" t="s">
        <v>16302</v>
      </c>
    </row>
    <row r="4242" spans="1:4" ht="30">
      <c r="A4242" t="s">
        <v>16303</v>
      </c>
      <c r="B4242" s="1" t="s">
        <v>16304</v>
      </c>
      <c r="C4242">
        <v>4947131400</v>
      </c>
      <c r="D4242" t="s">
        <v>16305</v>
      </c>
    </row>
    <row r="4243" spans="1:4" ht="30">
      <c r="A4243" t="s">
        <v>16306</v>
      </c>
      <c r="B4243" s="1" t="s">
        <v>16307</v>
      </c>
      <c r="C4243" t="s">
        <v>16308</v>
      </c>
      <c r="D4243" t="s">
        <v>16309</v>
      </c>
    </row>
    <row r="4244" spans="1:4" ht="30">
      <c r="A4244" t="s">
        <v>12159</v>
      </c>
      <c r="B4244" s="1" t="s">
        <v>16310</v>
      </c>
      <c r="C4244">
        <f>1-905-981-3764</f>
        <v>-5649</v>
      </c>
      <c r="D4244" t="s">
        <v>16311</v>
      </c>
    </row>
    <row r="4245" spans="1:4" ht="30">
      <c r="A4245" t="s">
        <v>16312</v>
      </c>
      <c r="B4245" s="1" t="s">
        <v>16313</v>
      </c>
      <c r="C4245" t="s">
        <v>16314</v>
      </c>
      <c r="D4245" t="s">
        <v>16315</v>
      </c>
    </row>
    <row r="4246" spans="1:4" ht="30">
      <c r="A4246" t="s">
        <v>16316</v>
      </c>
      <c r="B4246" s="1" t="s">
        <v>16317</v>
      </c>
      <c r="C4246" t="s">
        <v>16318</v>
      </c>
      <c r="D4246" t="s">
        <v>16319</v>
      </c>
    </row>
    <row r="4247" spans="1:4" ht="30">
      <c r="A4247" t="s">
        <v>16320</v>
      </c>
      <c r="B4247" s="1" t="s">
        <v>16321</v>
      </c>
      <c r="C4247" t="s">
        <v>16322</v>
      </c>
      <c r="D4247" t="s">
        <v>16323</v>
      </c>
    </row>
    <row r="4248" spans="1:4" ht="30">
      <c r="A4248" t="s">
        <v>16324</v>
      </c>
      <c r="B4248" s="1" t="s">
        <v>16325</v>
      </c>
      <c r="C4248" t="s">
        <v>16326</v>
      </c>
      <c r="D4248" t="s">
        <v>16327</v>
      </c>
    </row>
    <row r="4249" spans="1:4" ht="30">
      <c r="A4249" t="s">
        <v>16328</v>
      </c>
      <c r="B4249" s="1" t="s">
        <v>16329</v>
      </c>
      <c r="C4249" t="s">
        <v>16330</v>
      </c>
      <c r="D4249" t="s">
        <v>16331</v>
      </c>
    </row>
    <row r="4250" spans="1:4" ht="30">
      <c r="A4250" t="s">
        <v>16332</v>
      </c>
      <c r="B4250" s="1" t="s">
        <v>16333</v>
      </c>
      <c r="C4250">
        <v>5737087460</v>
      </c>
      <c r="D4250" t="s">
        <v>16334</v>
      </c>
    </row>
    <row r="4251" spans="1:4" ht="30">
      <c r="A4251" t="s">
        <v>16335</v>
      </c>
      <c r="B4251" s="1" t="s">
        <v>16336</v>
      </c>
      <c r="C4251" t="s">
        <v>16337</v>
      </c>
      <c r="D4251" t="s">
        <v>16338</v>
      </c>
    </row>
    <row r="4252" spans="1:4" ht="30">
      <c r="A4252" t="s">
        <v>16339</v>
      </c>
      <c r="B4252" s="1" t="s">
        <v>16340</v>
      </c>
      <c r="C4252" t="s">
        <v>16341</v>
      </c>
      <c r="D4252" t="s">
        <v>16342</v>
      </c>
    </row>
    <row r="4253" spans="1:4" ht="30">
      <c r="A4253" t="s">
        <v>16343</v>
      </c>
      <c r="B4253" s="1" t="s">
        <v>16344</v>
      </c>
      <c r="C4253" t="s">
        <v>16345</v>
      </c>
      <c r="D4253" t="s">
        <v>16346</v>
      </c>
    </row>
    <row r="4254" spans="1:4" ht="30">
      <c r="A4254" t="s">
        <v>16347</v>
      </c>
      <c r="B4254" s="1" t="s">
        <v>16348</v>
      </c>
      <c r="C4254" t="s">
        <v>16349</v>
      </c>
      <c r="D4254" t="s">
        <v>16350</v>
      </c>
    </row>
    <row r="4255" spans="1:4" ht="30">
      <c r="A4255" t="s">
        <v>16351</v>
      </c>
      <c r="B4255" s="1" t="s">
        <v>16352</v>
      </c>
      <c r="C4255" t="s">
        <v>16353</v>
      </c>
      <c r="D4255" t="s">
        <v>16354</v>
      </c>
    </row>
    <row r="4256" spans="1:4" ht="30">
      <c r="A4256" t="s">
        <v>16355</v>
      </c>
      <c r="B4256" s="1" t="s">
        <v>16356</v>
      </c>
      <c r="C4256">
        <v>8520241841</v>
      </c>
      <c r="D4256" t="s">
        <v>16357</v>
      </c>
    </row>
    <row r="4257" spans="1:4" ht="30">
      <c r="A4257" t="s">
        <v>127</v>
      </c>
      <c r="B4257" s="1" t="s">
        <v>16358</v>
      </c>
      <c r="C4257" t="s">
        <v>16359</v>
      </c>
      <c r="D4257" t="s">
        <v>16360</v>
      </c>
    </row>
    <row r="4258" spans="1:4" ht="30">
      <c r="A4258" t="s">
        <v>16361</v>
      </c>
      <c r="B4258" s="1" t="s">
        <v>16362</v>
      </c>
      <c r="C4258" t="s">
        <v>16363</v>
      </c>
      <c r="D4258" t="s">
        <v>16364</v>
      </c>
    </row>
    <row r="4259" spans="1:4" ht="30">
      <c r="A4259" t="s">
        <v>16365</v>
      </c>
      <c r="B4259" s="1" t="s">
        <v>16366</v>
      </c>
      <c r="C4259" t="s">
        <v>16367</v>
      </c>
      <c r="D4259" t="s">
        <v>16368</v>
      </c>
    </row>
    <row r="4260" spans="1:4" ht="30">
      <c r="A4260" t="s">
        <v>16369</v>
      </c>
      <c r="B4260" s="1" t="s">
        <v>16370</v>
      </c>
      <c r="C4260" t="s">
        <v>16371</v>
      </c>
      <c r="D4260" t="s">
        <v>16372</v>
      </c>
    </row>
    <row r="4261" spans="1:4" ht="30">
      <c r="A4261" t="s">
        <v>16373</v>
      </c>
      <c r="B4261" s="1" t="s">
        <v>16374</v>
      </c>
      <c r="C4261" t="s">
        <v>16375</v>
      </c>
      <c r="D4261" t="s">
        <v>16376</v>
      </c>
    </row>
    <row r="4262" spans="1:4" ht="30">
      <c r="A4262" t="s">
        <v>16377</v>
      </c>
      <c r="B4262" s="1" t="s">
        <v>16378</v>
      </c>
      <c r="C4262">
        <v>3308102690</v>
      </c>
      <c r="D4262" t="s">
        <v>16379</v>
      </c>
    </row>
    <row r="4263" spans="1:4" ht="30">
      <c r="A4263" t="s">
        <v>16380</v>
      </c>
      <c r="B4263" s="1" t="s">
        <v>16381</v>
      </c>
      <c r="C4263" t="s">
        <v>16382</v>
      </c>
      <c r="D4263" t="s">
        <v>16383</v>
      </c>
    </row>
    <row r="4264" spans="1:4" ht="30">
      <c r="A4264" t="s">
        <v>16384</v>
      </c>
      <c r="B4264" s="1" t="s">
        <v>16385</v>
      </c>
      <c r="C4264" t="s">
        <v>16386</v>
      </c>
      <c r="D4264" t="s">
        <v>16387</v>
      </c>
    </row>
    <row r="4265" spans="1:4" ht="30">
      <c r="A4265" t="s">
        <v>16388</v>
      </c>
      <c r="B4265" s="1" t="s">
        <v>16389</v>
      </c>
      <c r="C4265" t="s">
        <v>16390</v>
      </c>
      <c r="D4265" t="s">
        <v>16391</v>
      </c>
    </row>
    <row r="4266" spans="1:4" ht="30">
      <c r="A4266" t="s">
        <v>16392</v>
      </c>
      <c r="B4266" s="1" t="s">
        <v>16393</v>
      </c>
      <c r="C4266" t="s">
        <v>16394</v>
      </c>
      <c r="D4266" t="s">
        <v>16395</v>
      </c>
    </row>
    <row r="4267" spans="1:4" ht="30">
      <c r="A4267" t="s">
        <v>16396</v>
      </c>
      <c r="B4267" s="1" t="s">
        <v>16397</v>
      </c>
      <c r="C4267" t="s">
        <v>16398</v>
      </c>
      <c r="D4267" t="s">
        <v>16399</v>
      </c>
    </row>
    <row r="4268" spans="1:4" ht="30">
      <c r="A4268" t="s">
        <v>6049</v>
      </c>
      <c r="B4268" s="1" t="s">
        <v>16400</v>
      </c>
      <c r="C4268" t="s">
        <v>16401</v>
      </c>
      <c r="D4268" t="s">
        <v>16402</v>
      </c>
    </row>
    <row r="4269" spans="1:4" ht="30">
      <c r="A4269" t="s">
        <v>16403</v>
      </c>
      <c r="B4269" s="1" t="s">
        <v>16404</v>
      </c>
      <c r="C4269" t="s">
        <v>16405</v>
      </c>
      <c r="D4269" t="s">
        <v>16406</v>
      </c>
    </row>
    <row r="4270" spans="1:4" ht="30">
      <c r="A4270" t="s">
        <v>16407</v>
      </c>
      <c r="B4270" s="1" t="s">
        <v>16408</v>
      </c>
      <c r="C4270" t="s">
        <v>16409</v>
      </c>
      <c r="D4270" t="s">
        <v>16410</v>
      </c>
    </row>
    <row r="4271" spans="1:4" ht="30">
      <c r="A4271" t="s">
        <v>16411</v>
      </c>
      <c r="B4271" s="1" t="s">
        <v>16412</v>
      </c>
      <c r="C4271" t="s">
        <v>16413</v>
      </c>
      <c r="D4271" t="s">
        <v>16414</v>
      </c>
    </row>
    <row r="4272" spans="1:4" ht="30">
      <c r="A4272" t="s">
        <v>16415</v>
      </c>
      <c r="B4272" s="1" t="s">
        <v>16416</v>
      </c>
      <c r="C4272" t="s">
        <v>16417</v>
      </c>
      <c r="D4272" t="s">
        <v>16418</v>
      </c>
    </row>
    <row r="4273" spans="1:4" ht="30">
      <c r="A4273" t="s">
        <v>16419</v>
      </c>
      <c r="B4273" s="1" t="s">
        <v>16420</v>
      </c>
      <c r="C4273" t="s">
        <v>16421</v>
      </c>
      <c r="D4273" t="s">
        <v>16422</v>
      </c>
    </row>
    <row r="4274" spans="1:4" ht="30">
      <c r="A4274" t="s">
        <v>16423</v>
      </c>
      <c r="B4274" s="1" t="s">
        <v>16424</v>
      </c>
      <c r="C4274" t="s">
        <v>16425</v>
      </c>
      <c r="D4274" t="s">
        <v>16426</v>
      </c>
    </row>
    <row r="4275" spans="1:4" ht="30">
      <c r="A4275" t="s">
        <v>4223</v>
      </c>
      <c r="B4275" s="1" t="s">
        <v>16427</v>
      </c>
      <c r="C4275">
        <v>4987699327</v>
      </c>
      <c r="D4275" t="s">
        <v>16428</v>
      </c>
    </row>
    <row r="4276" spans="1:4" ht="30">
      <c r="A4276" t="s">
        <v>16429</v>
      </c>
      <c r="B4276" s="1" t="s">
        <v>16430</v>
      </c>
      <c r="C4276" t="s">
        <v>16431</v>
      </c>
      <c r="D4276" t="s">
        <v>9748</v>
      </c>
    </row>
    <row r="4277" spans="1:4" ht="30">
      <c r="A4277" t="s">
        <v>16432</v>
      </c>
      <c r="B4277" s="1" t="s">
        <v>16433</v>
      </c>
      <c r="C4277" t="s">
        <v>16434</v>
      </c>
      <c r="D4277" t="s">
        <v>16435</v>
      </c>
    </row>
    <row r="4278" spans="1:4" ht="30">
      <c r="A4278" t="s">
        <v>16436</v>
      </c>
      <c r="B4278" s="1" t="s">
        <v>16437</v>
      </c>
      <c r="C4278" t="s">
        <v>16438</v>
      </c>
      <c r="D4278" t="s">
        <v>16439</v>
      </c>
    </row>
    <row r="4279" spans="1:4" ht="30">
      <c r="A4279" t="s">
        <v>16440</v>
      </c>
      <c r="B4279" s="1" t="s">
        <v>16441</v>
      </c>
      <c r="C4279" t="s">
        <v>16442</v>
      </c>
      <c r="D4279" t="s">
        <v>16443</v>
      </c>
    </row>
    <row r="4280" spans="1:4" ht="30">
      <c r="A4280" t="s">
        <v>16444</v>
      </c>
      <c r="B4280" s="1" t="s">
        <v>16445</v>
      </c>
      <c r="C4280" t="s">
        <v>16446</v>
      </c>
      <c r="D4280" t="s">
        <v>16447</v>
      </c>
    </row>
    <row r="4281" spans="1:4" ht="30">
      <c r="A4281" t="s">
        <v>207</v>
      </c>
      <c r="B4281" s="1" t="s">
        <v>16448</v>
      </c>
      <c r="C4281" t="s">
        <v>16449</v>
      </c>
      <c r="D4281" t="s">
        <v>16450</v>
      </c>
    </row>
    <row r="4282" spans="1:4" ht="30">
      <c r="A4282" t="s">
        <v>16451</v>
      </c>
      <c r="B4282" s="1" t="s">
        <v>16452</v>
      </c>
      <c r="C4282">
        <v>3693836210</v>
      </c>
      <c r="D4282" t="s">
        <v>16453</v>
      </c>
    </row>
    <row r="4283" spans="1:4" ht="30">
      <c r="A4283" t="s">
        <v>16454</v>
      </c>
      <c r="B4283" s="1" t="s">
        <v>16455</v>
      </c>
      <c r="C4283" t="s">
        <v>16456</v>
      </c>
      <c r="D4283" t="s">
        <v>16457</v>
      </c>
    </row>
    <row r="4284" spans="1:4" ht="30">
      <c r="A4284" t="s">
        <v>16458</v>
      </c>
      <c r="B4284" s="1" t="s">
        <v>16459</v>
      </c>
      <c r="C4284" t="s">
        <v>16460</v>
      </c>
      <c r="D4284" t="s">
        <v>16461</v>
      </c>
    </row>
    <row r="4285" spans="1:4" ht="30">
      <c r="A4285" t="s">
        <v>16462</v>
      </c>
      <c r="B4285" s="1" t="s">
        <v>16463</v>
      </c>
      <c r="C4285" t="s">
        <v>16464</v>
      </c>
      <c r="D4285" t="s">
        <v>16465</v>
      </c>
    </row>
    <row r="4286" spans="1:4" ht="30">
      <c r="A4286" t="s">
        <v>16466</v>
      </c>
      <c r="B4286" s="1" t="s">
        <v>16467</v>
      </c>
      <c r="C4286" t="s">
        <v>16468</v>
      </c>
      <c r="D4286" t="s">
        <v>16469</v>
      </c>
    </row>
    <row r="4287" spans="1:4" ht="30">
      <c r="A4287" t="s">
        <v>16470</v>
      </c>
      <c r="B4287" s="1" t="s">
        <v>16471</v>
      </c>
      <c r="C4287" t="s">
        <v>16472</v>
      </c>
      <c r="D4287" t="s">
        <v>16473</v>
      </c>
    </row>
    <row r="4288" spans="1:4" ht="30">
      <c r="A4288" t="s">
        <v>16474</v>
      </c>
      <c r="B4288" s="1" t="s">
        <v>16475</v>
      </c>
      <c r="C4288" t="s">
        <v>16476</v>
      </c>
      <c r="D4288" t="s">
        <v>16477</v>
      </c>
    </row>
    <row r="4289" spans="1:4" ht="30">
      <c r="A4289" t="s">
        <v>16478</v>
      </c>
      <c r="B4289" s="1" t="s">
        <v>16479</v>
      </c>
      <c r="C4289" t="s">
        <v>16480</v>
      </c>
      <c r="D4289" t="s">
        <v>16481</v>
      </c>
    </row>
    <row r="4290" spans="1:4" ht="30">
      <c r="A4290" t="s">
        <v>16482</v>
      </c>
      <c r="B4290" s="1" t="s">
        <v>16483</v>
      </c>
      <c r="C4290" t="s">
        <v>16484</v>
      </c>
      <c r="D4290" t="s">
        <v>16485</v>
      </c>
    </row>
    <row r="4291" spans="1:4" ht="30">
      <c r="A4291" t="s">
        <v>16486</v>
      </c>
      <c r="B4291" s="1" t="s">
        <v>16487</v>
      </c>
      <c r="C4291" t="s">
        <v>16488</v>
      </c>
      <c r="D4291" t="s">
        <v>16489</v>
      </c>
    </row>
    <row r="4292" spans="1:4" ht="30">
      <c r="A4292" t="s">
        <v>16490</v>
      </c>
      <c r="B4292" s="1" t="s">
        <v>16491</v>
      </c>
      <c r="C4292" t="s">
        <v>16492</v>
      </c>
      <c r="D4292" t="s">
        <v>16493</v>
      </c>
    </row>
    <row r="4293" spans="1:4" ht="30">
      <c r="A4293" t="s">
        <v>16494</v>
      </c>
      <c r="B4293" s="1" t="s">
        <v>16495</v>
      </c>
      <c r="C4293" t="s">
        <v>16496</v>
      </c>
      <c r="D4293" t="s">
        <v>16497</v>
      </c>
    </row>
    <row r="4294" spans="1:4" ht="30">
      <c r="A4294" t="s">
        <v>16498</v>
      </c>
      <c r="B4294" s="1" t="s">
        <v>16499</v>
      </c>
      <c r="C4294" t="s">
        <v>16500</v>
      </c>
      <c r="D4294" t="s">
        <v>16501</v>
      </c>
    </row>
    <row r="4295" spans="1:4" ht="30">
      <c r="A4295" t="s">
        <v>16502</v>
      </c>
      <c r="B4295" s="1" t="s">
        <v>16503</v>
      </c>
      <c r="C4295" t="s">
        <v>16504</v>
      </c>
      <c r="D4295" t="s">
        <v>16505</v>
      </c>
    </row>
    <row r="4296" spans="1:4" ht="30">
      <c r="A4296" t="s">
        <v>16506</v>
      </c>
      <c r="B4296" s="1" t="s">
        <v>16507</v>
      </c>
      <c r="C4296" t="s">
        <v>16508</v>
      </c>
      <c r="D4296" t="s">
        <v>16509</v>
      </c>
    </row>
    <row r="4297" spans="1:4" ht="30">
      <c r="A4297" t="s">
        <v>16510</v>
      </c>
      <c r="B4297" s="1" t="s">
        <v>16511</v>
      </c>
      <c r="C4297" t="s">
        <v>16512</v>
      </c>
      <c r="D4297" t="s">
        <v>16513</v>
      </c>
    </row>
    <row r="4298" spans="1:4" ht="30">
      <c r="A4298" t="s">
        <v>16514</v>
      </c>
      <c r="B4298" s="1" t="s">
        <v>16515</v>
      </c>
      <c r="C4298" t="s">
        <v>16516</v>
      </c>
      <c r="D4298" t="s">
        <v>16517</v>
      </c>
    </row>
    <row r="4299" spans="1:4" ht="30">
      <c r="A4299" t="s">
        <v>16518</v>
      </c>
      <c r="B4299" s="1" t="s">
        <v>16519</v>
      </c>
      <c r="C4299" t="s">
        <v>16520</v>
      </c>
      <c r="D4299" t="s">
        <v>16521</v>
      </c>
    </row>
    <row r="4300" spans="1:4" ht="30">
      <c r="A4300" t="s">
        <v>16522</v>
      </c>
      <c r="B4300" s="1" t="s">
        <v>16523</v>
      </c>
      <c r="C4300" t="s">
        <v>16524</v>
      </c>
      <c r="D4300" t="s">
        <v>16525</v>
      </c>
    </row>
    <row r="4301" spans="1:4" ht="30">
      <c r="A4301" t="s">
        <v>16526</v>
      </c>
      <c r="B4301" s="1" t="s">
        <v>16527</v>
      </c>
      <c r="C4301">
        <v>6391186930</v>
      </c>
      <c r="D4301" t="s">
        <v>16528</v>
      </c>
    </row>
    <row r="4302" spans="1:4" ht="30">
      <c r="A4302" t="s">
        <v>16529</v>
      </c>
      <c r="B4302" s="1" t="s">
        <v>16530</v>
      </c>
      <c r="C4302" t="s">
        <v>16531</v>
      </c>
      <c r="D4302" t="s">
        <v>16532</v>
      </c>
    </row>
    <row r="4303" spans="1:4" ht="30">
      <c r="A4303" t="s">
        <v>16533</v>
      </c>
      <c r="B4303" s="1" t="s">
        <v>16534</v>
      </c>
      <c r="C4303" t="s">
        <v>16535</v>
      </c>
      <c r="D4303" t="s">
        <v>16536</v>
      </c>
    </row>
    <row r="4304" spans="1:4" ht="30">
      <c r="A4304" t="s">
        <v>16537</v>
      </c>
      <c r="B4304" s="1" t="s">
        <v>16538</v>
      </c>
      <c r="C4304">
        <f>1-12-82-4100</f>
        <v>-4193</v>
      </c>
      <c r="D4304" t="s">
        <v>16539</v>
      </c>
    </row>
    <row r="4305" spans="1:4" ht="30">
      <c r="A4305" t="s">
        <v>16540</v>
      </c>
      <c r="B4305" s="1" t="s">
        <v>16541</v>
      </c>
      <c r="C4305" t="s">
        <v>16542</v>
      </c>
      <c r="D4305" t="s">
        <v>16543</v>
      </c>
    </row>
    <row r="4306" spans="1:4" ht="30">
      <c r="A4306" t="s">
        <v>16544</v>
      </c>
      <c r="B4306" s="1" t="s">
        <v>16545</v>
      </c>
      <c r="C4306" t="s">
        <v>16546</v>
      </c>
      <c r="D4306" t="s">
        <v>16547</v>
      </c>
    </row>
    <row r="4307" spans="1:4" ht="30">
      <c r="A4307" t="s">
        <v>3420</v>
      </c>
      <c r="B4307" s="1" t="s">
        <v>16548</v>
      </c>
      <c r="C4307" t="s">
        <v>16549</v>
      </c>
      <c r="D4307" t="s">
        <v>16550</v>
      </c>
    </row>
    <row r="4308" spans="1:4" ht="30">
      <c r="A4308" t="s">
        <v>16551</v>
      </c>
      <c r="B4308" s="1" t="s">
        <v>16552</v>
      </c>
      <c r="C4308" t="s">
        <v>16553</v>
      </c>
      <c r="D4308" t="s">
        <v>16554</v>
      </c>
    </row>
    <row r="4309" spans="1:4" ht="30">
      <c r="A4309" t="s">
        <v>16555</v>
      </c>
      <c r="B4309" s="1" t="s">
        <v>16556</v>
      </c>
      <c r="C4309" t="s">
        <v>16557</v>
      </c>
      <c r="D4309" t="s">
        <v>16558</v>
      </c>
    </row>
    <row r="4310" spans="1:4" ht="30">
      <c r="A4310" t="s">
        <v>16295</v>
      </c>
      <c r="B4310" s="1" t="s">
        <v>16559</v>
      </c>
      <c r="C4310" t="s">
        <v>16560</v>
      </c>
      <c r="D4310" t="s">
        <v>16561</v>
      </c>
    </row>
    <row r="4311" spans="1:4" ht="30">
      <c r="A4311" t="s">
        <v>16562</v>
      </c>
      <c r="B4311" s="1" t="s">
        <v>16563</v>
      </c>
      <c r="C4311" t="s">
        <v>16564</v>
      </c>
      <c r="D4311" t="s">
        <v>16565</v>
      </c>
    </row>
    <row r="4312" spans="1:4" ht="30">
      <c r="A4312" t="s">
        <v>16566</v>
      </c>
      <c r="B4312" s="1" t="s">
        <v>16567</v>
      </c>
      <c r="C4312" t="s">
        <v>16568</v>
      </c>
      <c r="D4312" t="s">
        <v>16569</v>
      </c>
    </row>
    <row r="4313" spans="1:4" ht="30">
      <c r="A4313" t="s">
        <v>16570</v>
      </c>
      <c r="B4313" s="1" t="s">
        <v>16571</v>
      </c>
      <c r="C4313">
        <v>8106544441</v>
      </c>
      <c r="D4313" t="s">
        <v>16572</v>
      </c>
    </row>
    <row r="4314" spans="1:4" ht="30">
      <c r="A4314" t="s">
        <v>16573</v>
      </c>
      <c r="B4314" s="1" t="s">
        <v>16574</v>
      </c>
      <c r="C4314" t="s">
        <v>16575</v>
      </c>
      <c r="D4314" t="s">
        <v>16576</v>
      </c>
    </row>
    <row r="4315" spans="1:4" ht="30">
      <c r="A4315" t="s">
        <v>16577</v>
      </c>
      <c r="B4315" s="1" t="s">
        <v>16578</v>
      </c>
      <c r="C4315" t="s">
        <v>16579</v>
      </c>
      <c r="D4315" t="s">
        <v>16580</v>
      </c>
    </row>
    <row r="4316" spans="1:4" ht="30">
      <c r="A4316" t="s">
        <v>16581</v>
      </c>
      <c r="B4316" s="1" t="s">
        <v>16582</v>
      </c>
      <c r="C4316" t="s">
        <v>16583</v>
      </c>
      <c r="D4316" t="s">
        <v>16584</v>
      </c>
    </row>
    <row r="4317" spans="1:4" ht="30">
      <c r="A4317" t="s">
        <v>16585</v>
      </c>
      <c r="B4317" s="1" t="s">
        <v>16586</v>
      </c>
      <c r="C4317" t="s">
        <v>16587</v>
      </c>
      <c r="D4317" t="s">
        <v>16588</v>
      </c>
    </row>
    <row r="4318" spans="1:4" ht="30">
      <c r="A4318" t="s">
        <v>16589</v>
      </c>
      <c r="B4318" s="1" t="s">
        <v>16590</v>
      </c>
      <c r="C4318">
        <v>6308291324</v>
      </c>
      <c r="D4318" t="s">
        <v>16591</v>
      </c>
    </row>
    <row r="4319" spans="1:4" ht="30">
      <c r="A4319" t="s">
        <v>16592</v>
      </c>
      <c r="B4319" s="1" t="s">
        <v>16593</v>
      </c>
      <c r="C4319" t="s">
        <v>16594</v>
      </c>
      <c r="D4319" t="s">
        <v>16595</v>
      </c>
    </row>
    <row r="4320" spans="1:4" ht="30">
      <c r="A4320" t="s">
        <v>16596</v>
      </c>
      <c r="B4320" s="1" t="s">
        <v>16597</v>
      </c>
      <c r="C4320" t="s">
        <v>16598</v>
      </c>
      <c r="D4320" t="s">
        <v>16599</v>
      </c>
    </row>
    <row r="4321" spans="1:4" ht="30">
      <c r="A4321" t="s">
        <v>16600</v>
      </c>
      <c r="B4321" s="1" t="s">
        <v>16601</v>
      </c>
      <c r="C4321" t="s">
        <v>16602</v>
      </c>
      <c r="D4321" t="s">
        <v>16603</v>
      </c>
    </row>
    <row r="4322" spans="1:4" ht="30">
      <c r="A4322" t="s">
        <v>16604</v>
      </c>
      <c r="B4322" s="1" t="s">
        <v>16605</v>
      </c>
      <c r="C4322">
        <v>9075853926</v>
      </c>
      <c r="D4322" t="s">
        <v>2004</v>
      </c>
    </row>
    <row r="4323" spans="1:4" ht="30">
      <c r="A4323" t="s">
        <v>9671</v>
      </c>
      <c r="B4323" s="1" t="s">
        <v>16606</v>
      </c>
      <c r="C4323" t="s">
        <v>16607</v>
      </c>
      <c r="D4323" t="s">
        <v>16608</v>
      </c>
    </row>
    <row r="4324" spans="1:4" ht="30">
      <c r="A4324" t="s">
        <v>11670</v>
      </c>
      <c r="B4324" s="1" t="s">
        <v>16609</v>
      </c>
      <c r="C4324">
        <f>1-126-954-1027</f>
        <v>-2106</v>
      </c>
      <c r="D4324" t="s">
        <v>16610</v>
      </c>
    </row>
    <row r="4325" spans="1:4" ht="30">
      <c r="A4325" t="s">
        <v>16611</v>
      </c>
      <c r="B4325" s="1" t="s">
        <v>16612</v>
      </c>
      <c r="C4325" t="s">
        <v>16613</v>
      </c>
      <c r="D4325" t="s">
        <v>16614</v>
      </c>
    </row>
    <row r="4326" spans="1:4" ht="30">
      <c r="A4326" t="s">
        <v>16615</v>
      </c>
      <c r="B4326" s="1" t="s">
        <v>16616</v>
      </c>
      <c r="C4326">
        <v>8482374194</v>
      </c>
      <c r="D4326" t="s">
        <v>16617</v>
      </c>
    </row>
    <row r="4327" spans="1:4" ht="30">
      <c r="A4327" t="s">
        <v>16618</v>
      </c>
      <c r="B4327" s="1" t="s">
        <v>16619</v>
      </c>
      <c r="C4327" t="s">
        <v>16620</v>
      </c>
      <c r="D4327" t="s">
        <v>16621</v>
      </c>
    </row>
    <row r="4328" spans="1:4" ht="30">
      <c r="A4328" t="s">
        <v>15757</v>
      </c>
      <c r="B4328" s="1" t="s">
        <v>16622</v>
      </c>
      <c r="C4328">
        <v>750142345</v>
      </c>
      <c r="D4328" t="s">
        <v>16623</v>
      </c>
    </row>
    <row r="4329" spans="1:4" ht="30">
      <c r="A4329" t="s">
        <v>16624</v>
      </c>
      <c r="B4329" s="1" t="s">
        <v>16625</v>
      </c>
      <c r="C4329" t="s">
        <v>16626</v>
      </c>
      <c r="D4329" t="s">
        <v>16627</v>
      </c>
    </row>
    <row r="4330" spans="1:4" ht="30">
      <c r="A4330" t="s">
        <v>16628</v>
      </c>
      <c r="B4330" s="1" t="s">
        <v>16629</v>
      </c>
      <c r="C4330" t="s">
        <v>16630</v>
      </c>
      <c r="D4330" t="s">
        <v>16631</v>
      </c>
    </row>
    <row r="4331" spans="1:4" ht="30">
      <c r="A4331" t="s">
        <v>5026</v>
      </c>
      <c r="B4331" s="1" t="s">
        <v>16632</v>
      </c>
      <c r="C4331" t="s">
        <v>16633</v>
      </c>
      <c r="D4331" t="s">
        <v>16634</v>
      </c>
    </row>
    <row r="4332" spans="1:4" ht="30">
      <c r="A4332" t="s">
        <v>16635</v>
      </c>
      <c r="B4332" s="1" t="s">
        <v>16636</v>
      </c>
      <c r="C4332" t="s">
        <v>16637</v>
      </c>
      <c r="D4332" t="s">
        <v>16638</v>
      </c>
    </row>
    <row r="4333" spans="1:4" ht="30">
      <c r="A4333" t="s">
        <v>8382</v>
      </c>
      <c r="B4333" s="1" t="s">
        <v>16639</v>
      </c>
      <c r="C4333">
        <v>1224783627</v>
      </c>
      <c r="D4333" t="s">
        <v>16640</v>
      </c>
    </row>
    <row r="4334" spans="1:4" ht="30">
      <c r="A4334" t="s">
        <v>16641</v>
      </c>
      <c r="B4334" s="1" t="s">
        <v>16642</v>
      </c>
      <c r="C4334" t="s">
        <v>16643</v>
      </c>
      <c r="D4334" t="s">
        <v>16644</v>
      </c>
    </row>
    <row r="4335" spans="1:4" ht="30">
      <c r="A4335" t="s">
        <v>16645</v>
      </c>
      <c r="B4335" s="1" t="s">
        <v>16646</v>
      </c>
      <c r="C4335" t="s">
        <v>16647</v>
      </c>
      <c r="D4335" t="s">
        <v>16648</v>
      </c>
    </row>
    <row r="4336" spans="1:4" ht="30">
      <c r="A4336" t="s">
        <v>16649</v>
      </c>
      <c r="B4336" s="1" t="s">
        <v>16650</v>
      </c>
      <c r="C4336" t="s">
        <v>16651</v>
      </c>
      <c r="D4336" t="s">
        <v>16652</v>
      </c>
    </row>
    <row r="4337" spans="1:4" ht="30">
      <c r="A4337" t="s">
        <v>16653</v>
      </c>
      <c r="B4337" s="1" t="s">
        <v>16654</v>
      </c>
      <c r="C4337" t="s">
        <v>16655</v>
      </c>
      <c r="D4337" t="s">
        <v>16656</v>
      </c>
    </row>
    <row r="4338" spans="1:4" ht="30">
      <c r="A4338" t="s">
        <v>16657</v>
      </c>
      <c r="B4338" s="1" t="s">
        <v>16658</v>
      </c>
      <c r="C4338" t="s">
        <v>16659</v>
      </c>
      <c r="D4338" t="s">
        <v>16660</v>
      </c>
    </row>
    <row r="4339" spans="1:4" ht="30">
      <c r="A4339" t="s">
        <v>16661</v>
      </c>
      <c r="B4339" s="1" t="s">
        <v>16662</v>
      </c>
      <c r="C4339" t="s">
        <v>16663</v>
      </c>
      <c r="D4339" t="s">
        <v>16664</v>
      </c>
    </row>
    <row r="4340" spans="1:4" ht="30">
      <c r="A4340" t="s">
        <v>16665</v>
      </c>
      <c r="B4340" s="1" t="s">
        <v>16666</v>
      </c>
      <c r="C4340" t="s">
        <v>16667</v>
      </c>
      <c r="D4340" t="s">
        <v>16668</v>
      </c>
    </row>
    <row r="4341" spans="1:4" ht="30">
      <c r="A4341" t="s">
        <v>16669</v>
      </c>
      <c r="B4341" s="1" t="s">
        <v>16670</v>
      </c>
      <c r="C4341" t="s">
        <v>16671</v>
      </c>
      <c r="D4341" t="s">
        <v>16672</v>
      </c>
    </row>
    <row r="4342" spans="1:4" ht="30">
      <c r="A4342" t="s">
        <v>16673</v>
      </c>
      <c r="B4342" s="1" t="s">
        <v>16674</v>
      </c>
      <c r="C4342" t="s">
        <v>16675</v>
      </c>
      <c r="D4342" t="s">
        <v>16676</v>
      </c>
    </row>
    <row r="4343" spans="1:4" ht="30">
      <c r="A4343" t="s">
        <v>16677</v>
      </c>
      <c r="B4343" s="1" t="s">
        <v>16678</v>
      </c>
      <c r="C4343" t="s">
        <v>16679</v>
      </c>
      <c r="D4343" t="s">
        <v>16680</v>
      </c>
    </row>
    <row r="4344" spans="1:4" ht="30">
      <c r="A4344" t="s">
        <v>16681</v>
      </c>
      <c r="B4344" s="1" t="s">
        <v>16682</v>
      </c>
      <c r="C4344" t="s">
        <v>16683</v>
      </c>
      <c r="D4344" t="s">
        <v>16684</v>
      </c>
    </row>
    <row r="4345" spans="1:4" ht="30">
      <c r="A4345" t="s">
        <v>16685</v>
      </c>
      <c r="B4345" s="1" t="s">
        <v>16686</v>
      </c>
      <c r="C4345" t="s">
        <v>16687</v>
      </c>
      <c r="D4345" t="s">
        <v>16688</v>
      </c>
    </row>
    <row r="4346" spans="1:4" ht="30">
      <c r="A4346" t="s">
        <v>16689</v>
      </c>
      <c r="B4346" s="1" t="s">
        <v>16690</v>
      </c>
      <c r="C4346" t="s">
        <v>16691</v>
      </c>
      <c r="D4346" t="s">
        <v>16692</v>
      </c>
    </row>
    <row r="4347" spans="1:4" ht="30">
      <c r="A4347" t="s">
        <v>16693</v>
      </c>
      <c r="B4347" s="1" t="s">
        <v>16694</v>
      </c>
      <c r="C4347" t="s">
        <v>16695</v>
      </c>
      <c r="D4347" t="s">
        <v>16696</v>
      </c>
    </row>
    <row r="4348" spans="1:4" ht="30">
      <c r="A4348" t="s">
        <v>16697</v>
      </c>
      <c r="B4348" s="1" t="s">
        <v>16698</v>
      </c>
      <c r="C4348" t="s">
        <v>16699</v>
      </c>
      <c r="D4348" t="s">
        <v>16700</v>
      </c>
    </row>
    <row r="4349" spans="1:4" ht="30">
      <c r="A4349" t="s">
        <v>7762</v>
      </c>
      <c r="B4349" s="1" t="s">
        <v>16701</v>
      </c>
      <c r="C4349" t="s">
        <v>16702</v>
      </c>
      <c r="D4349" t="s">
        <v>16703</v>
      </c>
    </row>
    <row r="4350" spans="1:4" ht="30">
      <c r="A4350" t="s">
        <v>16704</v>
      </c>
      <c r="B4350" s="1" t="s">
        <v>16705</v>
      </c>
      <c r="C4350" t="s">
        <v>16706</v>
      </c>
      <c r="D4350" t="s">
        <v>16707</v>
      </c>
    </row>
    <row r="4351" spans="1:4" ht="30">
      <c r="A4351" t="s">
        <v>16708</v>
      </c>
      <c r="B4351" s="1" t="s">
        <v>16709</v>
      </c>
      <c r="C4351" t="s">
        <v>16710</v>
      </c>
      <c r="D4351" t="s">
        <v>9342</v>
      </c>
    </row>
    <row r="4352" spans="1:4" ht="30">
      <c r="A4352" t="s">
        <v>16711</v>
      </c>
      <c r="B4352" s="1" t="s">
        <v>16712</v>
      </c>
      <c r="C4352" t="s">
        <v>16713</v>
      </c>
      <c r="D4352" t="s">
        <v>16714</v>
      </c>
    </row>
    <row r="4353" spans="1:4" ht="30">
      <c r="A4353" t="s">
        <v>16715</v>
      </c>
      <c r="B4353" s="1" t="s">
        <v>16716</v>
      </c>
      <c r="C4353" t="s">
        <v>16717</v>
      </c>
      <c r="D4353" t="s">
        <v>16718</v>
      </c>
    </row>
    <row r="4354" spans="1:4" ht="30">
      <c r="A4354" t="s">
        <v>16719</v>
      </c>
      <c r="B4354" s="1" t="s">
        <v>16720</v>
      </c>
      <c r="C4354" t="s">
        <v>16721</v>
      </c>
      <c r="D4354" t="s">
        <v>16722</v>
      </c>
    </row>
    <row r="4355" spans="1:4" ht="30">
      <c r="A4355" t="s">
        <v>16723</v>
      </c>
      <c r="B4355" s="1" t="s">
        <v>16724</v>
      </c>
      <c r="C4355" t="s">
        <v>16725</v>
      </c>
      <c r="D4355" t="s">
        <v>16726</v>
      </c>
    </row>
    <row r="4356" spans="1:4" ht="30">
      <c r="A4356" t="s">
        <v>16727</v>
      </c>
      <c r="B4356" s="1" t="s">
        <v>16728</v>
      </c>
      <c r="C4356" t="s">
        <v>16729</v>
      </c>
      <c r="D4356" t="s">
        <v>16730</v>
      </c>
    </row>
    <row r="4357" spans="1:4" ht="30">
      <c r="A4357" t="s">
        <v>16731</v>
      </c>
      <c r="B4357" s="1" t="s">
        <v>16732</v>
      </c>
      <c r="C4357" t="s">
        <v>16733</v>
      </c>
      <c r="D4357" t="s">
        <v>16734</v>
      </c>
    </row>
    <row r="4358" spans="1:4" ht="30">
      <c r="A4358" t="s">
        <v>16735</v>
      </c>
      <c r="B4358" s="1" t="s">
        <v>16736</v>
      </c>
      <c r="C4358">
        <v>213937972</v>
      </c>
      <c r="D4358" t="s">
        <v>16737</v>
      </c>
    </row>
    <row r="4359" spans="1:4" ht="30">
      <c r="A4359" t="s">
        <v>16738</v>
      </c>
      <c r="B4359" s="1" t="s">
        <v>16739</v>
      </c>
      <c r="C4359" t="s">
        <v>16740</v>
      </c>
      <c r="D4359" t="s">
        <v>16741</v>
      </c>
    </row>
    <row r="4360" spans="1:4" ht="30">
      <c r="A4360" t="s">
        <v>16742</v>
      </c>
      <c r="B4360" s="1" t="s">
        <v>16743</v>
      </c>
      <c r="C4360">
        <v>4267816078</v>
      </c>
      <c r="D4360" t="s">
        <v>16744</v>
      </c>
    </row>
    <row r="4361" spans="1:4" ht="30">
      <c r="A4361" t="s">
        <v>16745</v>
      </c>
      <c r="B4361" s="1" t="s">
        <v>16746</v>
      </c>
      <c r="C4361" t="s">
        <v>16747</v>
      </c>
      <c r="D4361" t="s">
        <v>16748</v>
      </c>
    </row>
    <row r="4362" spans="1:4" ht="30">
      <c r="A4362" t="s">
        <v>16749</v>
      </c>
      <c r="B4362" s="1" t="s">
        <v>16750</v>
      </c>
      <c r="C4362">
        <f>1-267-162-5649</f>
        <v>-6077</v>
      </c>
      <c r="D4362" t="s">
        <v>16751</v>
      </c>
    </row>
    <row r="4363" spans="1:4" ht="30">
      <c r="A4363" t="s">
        <v>16752</v>
      </c>
      <c r="B4363" s="1" t="s">
        <v>16753</v>
      </c>
      <c r="C4363" t="s">
        <v>16754</v>
      </c>
      <c r="D4363" t="s">
        <v>16755</v>
      </c>
    </row>
    <row r="4364" spans="1:4" ht="30">
      <c r="A4364" t="s">
        <v>16756</v>
      </c>
      <c r="B4364" s="1" t="s">
        <v>16757</v>
      </c>
      <c r="C4364" t="s">
        <v>16758</v>
      </c>
      <c r="D4364" t="s">
        <v>16759</v>
      </c>
    </row>
    <row r="4365" spans="1:4" ht="30">
      <c r="A4365" t="s">
        <v>16760</v>
      </c>
      <c r="B4365" s="1" t="s">
        <v>16761</v>
      </c>
      <c r="C4365" t="s">
        <v>16762</v>
      </c>
      <c r="D4365" t="s">
        <v>16763</v>
      </c>
    </row>
    <row r="4366" spans="1:4" ht="30">
      <c r="A4366" t="s">
        <v>16764</v>
      </c>
      <c r="B4366" s="1" t="s">
        <v>16765</v>
      </c>
      <c r="C4366" t="s">
        <v>16766</v>
      </c>
      <c r="D4366" t="s">
        <v>16767</v>
      </c>
    </row>
    <row r="4367" spans="1:4" ht="30">
      <c r="A4367" t="s">
        <v>16768</v>
      </c>
      <c r="B4367" s="1" t="s">
        <v>16769</v>
      </c>
      <c r="C4367" t="s">
        <v>16770</v>
      </c>
      <c r="D4367" t="s">
        <v>16771</v>
      </c>
    </row>
    <row r="4368" spans="1:4" ht="30">
      <c r="A4368" t="s">
        <v>16772</v>
      </c>
      <c r="B4368" s="1" t="s">
        <v>16773</v>
      </c>
      <c r="C4368" t="s">
        <v>16774</v>
      </c>
      <c r="D4368" t="s">
        <v>16775</v>
      </c>
    </row>
    <row r="4369" spans="1:4" ht="30">
      <c r="A4369" t="s">
        <v>16776</v>
      </c>
      <c r="B4369" s="1" t="s">
        <v>16777</v>
      </c>
      <c r="C4369" t="s">
        <v>16778</v>
      </c>
      <c r="D4369" t="s">
        <v>16779</v>
      </c>
    </row>
    <row r="4370" spans="1:4" ht="30">
      <c r="A4370" t="s">
        <v>16780</v>
      </c>
      <c r="B4370" s="1" t="s">
        <v>16781</v>
      </c>
      <c r="C4370" t="s">
        <v>16782</v>
      </c>
      <c r="D4370" t="s">
        <v>16783</v>
      </c>
    </row>
    <row r="4371" spans="1:4" ht="30">
      <c r="A4371" t="s">
        <v>16784</v>
      </c>
      <c r="B4371" s="1" t="s">
        <v>16785</v>
      </c>
      <c r="C4371" t="s">
        <v>16786</v>
      </c>
      <c r="D4371" t="s">
        <v>16787</v>
      </c>
    </row>
    <row r="4372" spans="1:4" ht="30">
      <c r="A4372" t="s">
        <v>16788</v>
      </c>
      <c r="B4372" s="1" t="s">
        <v>16789</v>
      </c>
      <c r="C4372" t="s">
        <v>16790</v>
      </c>
      <c r="D4372" t="s">
        <v>16791</v>
      </c>
    </row>
    <row r="4373" spans="1:4" ht="30">
      <c r="A4373" t="s">
        <v>16792</v>
      </c>
      <c r="B4373" s="1" t="s">
        <v>16793</v>
      </c>
      <c r="C4373" t="s">
        <v>16794</v>
      </c>
      <c r="D4373" t="s">
        <v>16795</v>
      </c>
    </row>
    <row r="4374" spans="1:4" ht="30">
      <c r="A4374" t="s">
        <v>16796</v>
      </c>
      <c r="B4374" s="1" t="s">
        <v>16797</v>
      </c>
      <c r="C4374" t="s">
        <v>16798</v>
      </c>
      <c r="D4374" t="s">
        <v>16799</v>
      </c>
    </row>
    <row r="4375" spans="1:4" ht="30">
      <c r="A4375" t="s">
        <v>16800</v>
      </c>
      <c r="B4375" s="1" t="s">
        <v>16801</v>
      </c>
      <c r="C4375" t="s">
        <v>16802</v>
      </c>
      <c r="D4375" t="s">
        <v>16803</v>
      </c>
    </row>
    <row r="4376" spans="1:4" ht="30">
      <c r="A4376" t="s">
        <v>16804</v>
      </c>
      <c r="B4376" s="1" t="s">
        <v>16805</v>
      </c>
      <c r="C4376" t="s">
        <v>16806</v>
      </c>
      <c r="D4376" t="s">
        <v>16807</v>
      </c>
    </row>
    <row r="4377" spans="1:4" ht="30">
      <c r="A4377" t="s">
        <v>16808</v>
      </c>
      <c r="B4377" s="1" t="s">
        <v>16809</v>
      </c>
      <c r="C4377" t="s">
        <v>16810</v>
      </c>
      <c r="D4377" t="s">
        <v>16811</v>
      </c>
    </row>
    <row r="4378" spans="1:4" ht="30">
      <c r="A4378" t="s">
        <v>16812</v>
      </c>
      <c r="B4378" s="1" t="s">
        <v>16813</v>
      </c>
      <c r="C4378" t="s">
        <v>16814</v>
      </c>
      <c r="D4378" t="s">
        <v>16815</v>
      </c>
    </row>
    <row r="4379" spans="1:4" ht="30">
      <c r="A4379" t="s">
        <v>16816</v>
      </c>
      <c r="B4379" s="1" t="s">
        <v>16817</v>
      </c>
      <c r="C4379" t="s">
        <v>16818</v>
      </c>
      <c r="D4379" t="s">
        <v>16819</v>
      </c>
    </row>
    <row r="4380" spans="1:4" ht="30">
      <c r="A4380" t="s">
        <v>16820</v>
      </c>
      <c r="B4380" s="1" t="s">
        <v>16821</v>
      </c>
      <c r="C4380" t="s">
        <v>16822</v>
      </c>
      <c r="D4380" t="s">
        <v>16823</v>
      </c>
    </row>
    <row r="4381" spans="1:4" ht="30">
      <c r="A4381" t="s">
        <v>16824</v>
      </c>
      <c r="B4381" s="1" t="s">
        <v>16825</v>
      </c>
      <c r="C4381" t="s">
        <v>16826</v>
      </c>
      <c r="D4381" t="s">
        <v>16827</v>
      </c>
    </row>
    <row r="4382" spans="1:4" ht="30">
      <c r="A4382" t="s">
        <v>11379</v>
      </c>
      <c r="B4382" s="1" t="s">
        <v>16828</v>
      </c>
      <c r="C4382" t="s">
        <v>16829</v>
      </c>
      <c r="D4382" t="s">
        <v>16830</v>
      </c>
    </row>
    <row r="4383" spans="1:4" ht="30">
      <c r="A4383" t="s">
        <v>16831</v>
      </c>
      <c r="B4383" s="1" t="s">
        <v>16832</v>
      </c>
      <c r="C4383" t="s">
        <v>16833</v>
      </c>
      <c r="D4383" t="s">
        <v>16834</v>
      </c>
    </row>
    <row r="4384" spans="1:4" ht="30">
      <c r="A4384" t="s">
        <v>16835</v>
      </c>
      <c r="B4384" s="1" t="s">
        <v>16836</v>
      </c>
      <c r="C4384" t="s">
        <v>16837</v>
      </c>
      <c r="D4384" t="s">
        <v>16838</v>
      </c>
    </row>
    <row r="4385" spans="1:4" ht="30">
      <c r="A4385" t="s">
        <v>16839</v>
      </c>
      <c r="B4385" s="1" t="s">
        <v>16840</v>
      </c>
      <c r="C4385" t="s">
        <v>16841</v>
      </c>
      <c r="D4385" t="s">
        <v>16842</v>
      </c>
    </row>
    <row r="4386" spans="1:4" ht="30">
      <c r="A4386" t="s">
        <v>16843</v>
      </c>
      <c r="B4386" s="1" t="s">
        <v>16844</v>
      </c>
      <c r="C4386" t="s">
        <v>16845</v>
      </c>
      <c r="D4386" t="s">
        <v>16846</v>
      </c>
    </row>
    <row r="4387" spans="1:4" ht="30">
      <c r="A4387" t="s">
        <v>8546</v>
      </c>
      <c r="B4387" s="1" t="s">
        <v>16847</v>
      </c>
      <c r="C4387" t="s">
        <v>16848</v>
      </c>
      <c r="D4387" t="s">
        <v>16849</v>
      </c>
    </row>
    <row r="4388" spans="1:4" ht="30">
      <c r="A4388" t="s">
        <v>16850</v>
      </c>
      <c r="B4388" s="1" t="s">
        <v>16851</v>
      </c>
      <c r="C4388" t="s">
        <v>16852</v>
      </c>
      <c r="D4388" t="s">
        <v>16853</v>
      </c>
    </row>
    <row r="4389" spans="1:4" ht="30">
      <c r="A4389" t="s">
        <v>16854</v>
      </c>
      <c r="B4389" s="1" t="s">
        <v>16855</v>
      </c>
      <c r="C4389" t="s">
        <v>16856</v>
      </c>
      <c r="D4389" t="s">
        <v>16857</v>
      </c>
    </row>
    <row r="4390" spans="1:4" ht="30">
      <c r="A4390" t="s">
        <v>16858</v>
      </c>
      <c r="B4390" s="1" t="s">
        <v>16859</v>
      </c>
      <c r="C4390">
        <v>6677240904</v>
      </c>
      <c r="D4390" t="s">
        <v>16860</v>
      </c>
    </row>
    <row r="4391" spans="1:4" ht="30">
      <c r="A4391" t="s">
        <v>16861</v>
      </c>
      <c r="B4391" s="1" t="s">
        <v>16862</v>
      </c>
      <c r="C4391" t="s">
        <v>16863</v>
      </c>
      <c r="D4391" t="s">
        <v>16864</v>
      </c>
    </row>
    <row r="4392" spans="1:4" ht="30">
      <c r="A4392" t="s">
        <v>16865</v>
      </c>
      <c r="B4392" s="1" t="s">
        <v>16866</v>
      </c>
      <c r="C4392" t="s">
        <v>16867</v>
      </c>
      <c r="D4392" t="s">
        <v>16868</v>
      </c>
    </row>
    <row r="4393" spans="1:4" ht="30">
      <c r="A4393" t="s">
        <v>16869</v>
      </c>
      <c r="B4393" s="1" t="s">
        <v>16870</v>
      </c>
      <c r="C4393" t="s">
        <v>16871</v>
      </c>
      <c r="D4393" t="s">
        <v>16872</v>
      </c>
    </row>
    <row r="4394" spans="1:4" ht="30">
      <c r="A4394" t="s">
        <v>16873</v>
      </c>
      <c r="B4394" s="1" t="s">
        <v>16874</v>
      </c>
      <c r="C4394" t="s">
        <v>16875</v>
      </c>
      <c r="D4394" t="s">
        <v>16876</v>
      </c>
    </row>
    <row r="4395" spans="1:4" ht="30">
      <c r="A4395" t="s">
        <v>16877</v>
      </c>
      <c r="B4395" s="1" t="s">
        <v>16878</v>
      </c>
      <c r="C4395" t="s">
        <v>16879</v>
      </c>
      <c r="D4395" t="s">
        <v>16880</v>
      </c>
    </row>
    <row r="4396" spans="1:4" ht="30">
      <c r="A4396" t="s">
        <v>16881</v>
      </c>
      <c r="B4396" s="1" t="s">
        <v>16882</v>
      </c>
      <c r="C4396" t="s">
        <v>16883</v>
      </c>
      <c r="D4396" t="s">
        <v>16884</v>
      </c>
    </row>
    <row r="4397" spans="1:4" ht="30">
      <c r="A4397" t="s">
        <v>16885</v>
      </c>
      <c r="B4397" s="1" t="s">
        <v>16886</v>
      </c>
      <c r="C4397" t="s">
        <v>16887</v>
      </c>
      <c r="D4397" t="s">
        <v>16888</v>
      </c>
    </row>
    <row r="4398" spans="1:4" ht="30">
      <c r="A4398" t="s">
        <v>16889</v>
      </c>
      <c r="B4398" s="1" t="s">
        <v>16890</v>
      </c>
      <c r="C4398" t="s">
        <v>16891</v>
      </c>
      <c r="D4398" t="s">
        <v>114</v>
      </c>
    </row>
    <row r="4399" spans="1:4" ht="30">
      <c r="A4399" t="s">
        <v>16892</v>
      </c>
      <c r="B4399" s="1" t="s">
        <v>16893</v>
      </c>
      <c r="C4399">
        <v>9883315014</v>
      </c>
      <c r="D4399" t="s">
        <v>16894</v>
      </c>
    </row>
    <row r="4400" spans="1:4" ht="30">
      <c r="A4400" t="s">
        <v>10050</v>
      </c>
      <c r="B4400" s="1" t="s">
        <v>16895</v>
      </c>
      <c r="C4400" t="s">
        <v>16896</v>
      </c>
      <c r="D4400" t="s">
        <v>16897</v>
      </c>
    </row>
    <row r="4401" spans="1:4" ht="30">
      <c r="A4401" t="s">
        <v>16898</v>
      </c>
      <c r="B4401" s="1" t="s">
        <v>16899</v>
      </c>
      <c r="C4401" t="s">
        <v>16900</v>
      </c>
      <c r="D4401" t="s">
        <v>16901</v>
      </c>
    </row>
    <row r="4402" spans="1:4" ht="30">
      <c r="A4402" t="s">
        <v>16902</v>
      </c>
      <c r="B4402" s="1" t="s">
        <v>16903</v>
      </c>
      <c r="C4402" t="s">
        <v>16904</v>
      </c>
      <c r="D4402" t="s">
        <v>16905</v>
      </c>
    </row>
    <row r="4403" spans="1:4" ht="30">
      <c r="A4403" t="s">
        <v>16906</v>
      </c>
      <c r="B4403" s="1" t="s">
        <v>16907</v>
      </c>
      <c r="C4403" t="s">
        <v>16908</v>
      </c>
      <c r="D4403" t="s">
        <v>16909</v>
      </c>
    </row>
    <row r="4404" spans="1:4" ht="30">
      <c r="A4404" t="s">
        <v>16910</v>
      </c>
      <c r="B4404" s="1" t="s">
        <v>16911</v>
      </c>
      <c r="C4404" t="s">
        <v>16912</v>
      </c>
      <c r="D4404" t="s">
        <v>16913</v>
      </c>
    </row>
    <row r="4405" spans="1:4" ht="30">
      <c r="A4405" t="s">
        <v>16914</v>
      </c>
      <c r="B4405" s="1" t="s">
        <v>16915</v>
      </c>
      <c r="C4405" t="s">
        <v>16916</v>
      </c>
      <c r="D4405" t="s">
        <v>16917</v>
      </c>
    </row>
    <row r="4406" spans="1:4" ht="30">
      <c r="A4406" t="s">
        <v>16918</v>
      </c>
      <c r="B4406" s="1" t="s">
        <v>16919</v>
      </c>
      <c r="C4406">
        <v>6852499435</v>
      </c>
      <c r="D4406" t="s">
        <v>16920</v>
      </c>
    </row>
    <row r="4407" spans="1:4" ht="30">
      <c r="A4407" t="s">
        <v>16921</v>
      </c>
      <c r="B4407" s="1" t="s">
        <v>16922</v>
      </c>
      <c r="C4407" t="s">
        <v>16923</v>
      </c>
      <c r="D4407" t="s">
        <v>16924</v>
      </c>
    </row>
    <row r="4408" spans="1:4" ht="30">
      <c r="A4408" t="s">
        <v>16925</v>
      </c>
      <c r="B4408" s="1" t="s">
        <v>16926</v>
      </c>
      <c r="C4408" t="s">
        <v>16927</v>
      </c>
      <c r="D4408" t="s">
        <v>16928</v>
      </c>
    </row>
    <row r="4409" spans="1:4" ht="30">
      <c r="A4409" t="s">
        <v>11077</v>
      </c>
      <c r="B4409" s="1" t="s">
        <v>16929</v>
      </c>
      <c r="C4409" t="s">
        <v>16930</v>
      </c>
      <c r="D4409" t="s">
        <v>16931</v>
      </c>
    </row>
    <row r="4410" spans="1:4" ht="30">
      <c r="A4410" t="s">
        <v>16932</v>
      </c>
      <c r="B4410" s="1" t="s">
        <v>16933</v>
      </c>
      <c r="C4410" t="s">
        <v>16934</v>
      </c>
      <c r="D4410" t="s">
        <v>16935</v>
      </c>
    </row>
    <row r="4411" spans="1:4" ht="30">
      <c r="A4411" t="s">
        <v>16936</v>
      </c>
      <c r="B4411" s="1" t="s">
        <v>16937</v>
      </c>
      <c r="C4411" t="s">
        <v>16938</v>
      </c>
      <c r="D4411" t="s">
        <v>16939</v>
      </c>
    </row>
    <row r="4412" spans="1:4" ht="30">
      <c r="A4412" t="s">
        <v>16940</v>
      </c>
      <c r="B4412" s="1" t="s">
        <v>16941</v>
      </c>
      <c r="C4412">
        <v>8572845361</v>
      </c>
      <c r="D4412" t="s">
        <v>16942</v>
      </c>
    </row>
    <row r="4413" spans="1:4" ht="30">
      <c r="A4413" t="s">
        <v>16943</v>
      </c>
      <c r="B4413" s="1" t="s">
        <v>16944</v>
      </c>
      <c r="C4413" t="s">
        <v>16945</v>
      </c>
      <c r="D4413" t="s">
        <v>16946</v>
      </c>
    </row>
    <row r="4414" spans="1:4" ht="30">
      <c r="A4414" t="s">
        <v>16947</v>
      </c>
      <c r="B4414" s="1" t="s">
        <v>16948</v>
      </c>
      <c r="C4414" t="s">
        <v>16949</v>
      </c>
      <c r="D4414" t="s">
        <v>16950</v>
      </c>
    </row>
    <row r="4415" spans="1:4" ht="30">
      <c r="A4415" t="s">
        <v>16951</v>
      </c>
      <c r="B4415" s="1" t="s">
        <v>16952</v>
      </c>
      <c r="C4415" t="s">
        <v>16953</v>
      </c>
      <c r="D4415" t="s">
        <v>16954</v>
      </c>
    </row>
    <row r="4416" spans="1:4" ht="30">
      <c r="A4416" t="s">
        <v>16955</v>
      </c>
      <c r="B4416" s="1" t="s">
        <v>16956</v>
      </c>
      <c r="C4416" t="s">
        <v>16957</v>
      </c>
      <c r="D4416" t="s">
        <v>16958</v>
      </c>
    </row>
    <row r="4417" spans="1:4" ht="30">
      <c r="A4417" t="s">
        <v>16959</v>
      </c>
      <c r="B4417" s="1" t="s">
        <v>16960</v>
      </c>
      <c r="C4417" t="s">
        <v>16961</v>
      </c>
      <c r="D4417" t="s">
        <v>16962</v>
      </c>
    </row>
    <row r="4418" spans="1:4" ht="30">
      <c r="A4418" t="s">
        <v>16963</v>
      </c>
      <c r="B4418" s="1" t="s">
        <v>16964</v>
      </c>
      <c r="C4418" t="s">
        <v>16965</v>
      </c>
      <c r="D4418" t="s">
        <v>16966</v>
      </c>
    </row>
    <row r="4419" spans="1:4" ht="30">
      <c r="A4419" t="s">
        <v>16967</v>
      </c>
      <c r="B4419" s="1" t="s">
        <v>16968</v>
      </c>
      <c r="C4419" t="s">
        <v>16969</v>
      </c>
      <c r="D4419" t="s">
        <v>16970</v>
      </c>
    </row>
    <row r="4420" spans="1:4" ht="30">
      <c r="A4420" t="s">
        <v>16971</v>
      </c>
      <c r="B4420" s="1" t="s">
        <v>16972</v>
      </c>
      <c r="C4420">
        <v>5992710483</v>
      </c>
      <c r="D4420" t="s">
        <v>16973</v>
      </c>
    </row>
    <row r="4421" spans="1:4" ht="30">
      <c r="A4421" t="s">
        <v>16974</v>
      </c>
      <c r="B4421" s="1" t="s">
        <v>16975</v>
      </c>
      <c r="C4421" t="s">
        <v>16976</v>
      </c>
      <c r="D4421" t="s">
        <v>16977</v>
      </c>
    </row>
    <row r="4422" spans="1:4" ht="30">
      <c r="A4422" t="s">
        <v>16978</v>
      </c>
      <c r="B4422" s="1" t="s">
        <v>16979</v>
      </c>
      <c r="C4422" t="s">
        <v>16980</v>
      </c>
      <c r="D4422" t="s">
        <v>16981</v>
      </c>
    </row>
    <row r="4423" spans="1:4" ht="30">
      <c r="A4423" t="s">
        <v>16982</v>
      </c>
      <c r="B4423" s="1" t="s">
        <v>16983</v>
      </c>
      <c r="C4423" t="s">
        <v>16984</v>
      </c>
      <c r="D4423" t="s">
        <v>16985</v>
      </c>
    </row>
    <row r="4424" spans="1:4" ht="30">
      <c r="A4424" t="s">
        <v>16986</v>
      </c>
      <c r="B4424" s="1" t="s">
        <v>16987</v>
      </c>
      <c r="C4424" t="s">
        <v>16988</v>
      </c>
      <c r="D4424" t="s">
        <v>16989</v>
      </c>
    </row>
    <row r="4425" spans="1:4" ht="30">
      <c r="A4425" t="s">
        <v>16990</v>
      </c>
      <c r="B4425" s="1" t="s">
        <v>16991</v>
      </c>
      <c r="C4425" t="s">
        <v>16992</v>
      </c>
      <c r="D4425" t="s">
        <v>16993</v>
      </c>
    </row>
    <row r="4426" spans="1:4" ht="30">
      <c r="A4426" t="s">
        <v>16994</v>
      </c>
      <c r="B4426" s="1" t="s">
        <v>16995</v>
      </c>
      <c r="C4426" t="s">
        <v>16996</v>
      </c>
      <c r="D4426" t="s">
        <v>16997</v>
      </c>
    </row>
    <row r="4427" spans="1:4" ht="30">
      <c r="A4427" t="s">
        <v>16998</v>
      </c>
      <c r="B4427" s="1" t="s">
        <v>16999</v>
      </c>
      <c r="C4427" t="s">
        <v>17000</v>
      </c>
      <c r="D4427" t="s">
        <v>17001</v>
      </c>
    </row>
    <row r="4428" spans="1:4" ht="30">
      <c r="A4428" t="s">
        <v>17002</v>
      </c>
      <c r="B4428" s="1" t="s">
        <v>17003</v>
      </c>
      <c r="C4428" t="s">
        <v>17004</v>
      </c>
      <c r="D4428" t="s">
        <v>17005</v>
      </c>
    </row>
    <row r="4429" spans="1:4" ht="30">
      <c r="A4429" t="s">
        <v>17006</v>
      </c>
      <c r="B4429" s="1" t="s">
        <v>17007</v>
      </c>
      <c r="C4429">
        <v>2743897346</v>
      </c>
      <c r="D4429" t="s">
        <v>17008</v>
      </c>
    </row>
    <row r="4430" spans="1:4" ht="30">
      <c r="A4430" t="s">
        <v>17009</v>
      </c>
      <c r="B4430" s="1" t="s">
        <v>17010</v>
      </c>
      <c r="C4430" t="s">
        <v>17011</v>
      </c>
      <c r="D4430" t="s">
        <v>17012</v>
      </c>
    </row>
    <row r="4431" spans="1:4" ht="30">
      <c r="A4431" t="s">
        <v>17013</v>
      </c>
      <c r="B4431" s="1" t="s">
        <v>17014</v>
      </c>
      <c r="C4431" t="s">
        <v>17015</v>
      </c>
      <c r="D4431" t="s">
        <v>17016</v>
      </c>
    </row>
    <row r="4432" spans="1:4" ht="30">
      <c r="A4432" t="s">
        <v>17017</v>
      </c>
      <c r="B4432" s="1" t="s">
        <v>17018</v>
      </c>
      <c r="C4432" t="s">
        <v>17019</v>
      </c>
      <c r="D4432" t="s">
        <v>17020</v>
      </c>
    </row>
    <row r="4433" spans="1:4" ht="30">
      <c r="A4433" t="s">
        <v>17021</v>
      </c>
      <c r="B4433" s="1" t="s">
        <v>17022</v>
      </c>
      <c r="C4433" t="s">
        <v>17023</v>
      </c>
      <c r="D4433" t="s">
        <v>17024</v>
      </c>
    </row>
    <row r="4434" spans="1:4" ht="30">
      <c r="A4434" t="s">
        <v>17025</v>
      </c>
      <c r="B4434" s="1" t="s">
        <v>17026</v>
      </c>
      <c r="C4434" t="s">
        <v>17027</v>
      </c>
      <c r="D4434" t="s">
        <v>17028</v>
      </c>
    </row>
    <row r="4435" spans="1:4" ht="30">
      <c r="A4435" t="s">
        <v>17029</v>
      </c>
      <c r="B4435" s="1" t="s">
        <v>17030</v>
      </c>
      <c r="C4435" t="s">
        <v>17031</v>
      </c>
      <c r="D4435" t="s">
        <v>17032</v>
      </c>
    </row>
    <row r="4436" spans="1:4" ht="30">
      <c r="A4436" t="s">
        <v>17033</v>
      </c>
      <c r="B4436" s="1" t="s">
        <v>17034</v>
      </c>
      <c r="C4436" t="s">
        <v>17035</v>
      </c>
      <c r="D4436" t="s">
        <v>17036</v>
      </c>
    </row>
    <row r="4437" spans="1:4" ht="30">
      <c r="A4437" t="s">
        <v>17037</v>
      </c>
      <c r="B4437" s="1" t="s">
        <v>17038</v>
      </c>
      <c r="C4437" t="s">
        <v>17039</v>
      </c>
      <c r="D4437" t="s">
        <v>17040</v>
      </c>
    </row>
    <row r="4438" spans="1:4" ht="30">
      <c r="A4438" t="s">
        <v>17041</v>
      </c>
      <c r="B4438" s="1" t="s">
        <v>17042</v>
      </c>
      <c r="C4438" t="s">
        <v>17043</v>
      </c>
      <c r="D4438" t="s">
        <v>17044</v>
      </c>
    </row>
    <row r="4439" spans="1:4" ht="30">
      <c r="A4439" t="s">
        <v>17045</v>
      </c>
      <c r="B4439" s="1" t="s">
        <v>17046</v>
      </c>
      <c r="C4439" t="s">
        <v>17047</v>
      </c>
      <c r="D4439" t="s">
        <v>17048</v>
      </c>
    </row>
    <row r="4440" spans="1:4" ht="30">
      <c r="A4440" t="s">
        <v>17049</v>
      </c>
      <c r="B4440" s="1" t="s">
        <v>17050</v>
      </c>
      <c r="C4440" t="s">
        <v>17051</v>
      </c>
      <c r="D4440" t="s">
        <v>17052</v>
      </c>
    </row>
    <row r="4441" spans="1:4" ht="30">
      <c r="A4441" t="s">
        <v>17053</v>
      </c>
      <c r="B4441" s="1" t="s">
        <v>17054</v>
      </c>
      <c r="C4441" t="s">
        <v>17055</v>
      </c>
      <c r="D4441" t="s">
        <v>17056</v>
      </c>
    </row>
    <row r="4442" spans="1:4" ht="30">
      <c r="A4442" t="s">
        <v>17057</v>
      </c>
      <c r="B4442" s="1" t="s">
        <v>17058</v>
      </c>
      <c r="C4442" t="s">
        <v>17059</v>
      </c>
      <c r="D4442" t="s">
        <v>17060</v>
      </c>
    </row>
    <row r="4443" spans="1:4" ht="30">
      <c r="A4443" t="s">
        <v>17061</v>
      </c>
      <c r="B4443" s="1" t="s">
        <v>17062</v>
      </c>
      <c r="C4443">
        <f>1-241-19-7589</f>
        <v>-7848</v>
      </c>
      <c r="D4443" t="s">
        <v>17063</v>
      </c>
    </row>
    <row r="4444" spans="1:4" ht="30">
      <c r="A4444" t="s">
        <v>15935</v>
      </c>
      <c r="B4444" s="1" t="s">
        <v>17064</v>
      </c>
      <c r="C4444" t="s">
        <v>17065</v>
      </c>
      <c r="D4444" t="s">
        <v>17066</v>
      </c>
    </row>
    <row r="4445" spans="1:4" ht="30">
      <c r="A4445" t="s">
        <v>17067</v>
      </c>
      <c r="B4445" s="1" t="s">
        <v>17068</v>
      </c>
      <c r="C4445" t="s">
        <v>17069</v>
      </c>
      <c r="D4445" t="s">
        <v>17070</v>
      </c>
    </row>
    <row r="4446" spans="1:4" ht="30">
      <c r="A4446" t="s">
        <v>17071</v>
      </c>
      <c r="B4446" s="1" t="s">
        <v>17072</v>
      </c>
      <c r="C4446" t="s">
        <v>17073</v>
      </c>
      <c r="D4446" t="s">
        <v>17074</v>
      </c>
    </row>
    <row r="4447" spans="1:4" ht="30">
      <c r="A4447" t="s">
        <v>17075</v>
      </c>
      <c r="B4447" s="1" t="s">
        <v>17076</v>
      </c>
      <c r="C4447" t="s">
        <v>17077</v>
      </c>
      <c r="D4447" t="s">
        <v>17078</v>
      </c>
    </row>
    <row r="4448" spans="1:4" ht="30">
      <c r="A4448" t="s">
        <v>17079</v>
      </c>
      <c r="B4448" s="1" t="s">
        <v>17080</v>
      </c>
      <c r="C4448">
        <f>1-868-38-133</f>
        <v>-1038</v>
      </c>
      <c r="D4448" t="s">
        <v>17081</v>
      </c>
    </row>
    <row r="4449" spans="1:4" ht="30">
      <c r="A4449" t="s">
        <v>17082</v>
      </c>
      <c r="B4449" s="1" t="s">
        <v>17083</v>
      </c>
      <c r="C4449" t="s">
        <v>17084</v>
      </c>
      <c r="D4449" t="s">
        <v>17085</v>
      </c>
    </row>
    <row r="4450" spans="1:4" ht="30">
      <c r="A4450" t="s">
        <v>17086</v>
      </c>
      <c r="B4450" s="1" t="s">
        <v>17087</v>
      </c>
      <c r="C4450" t="s">
        <v>17088</v>
      </c>
      <c r="D4450" t="s">
        <v>17089</v>
      </c>
    </row>
    <row r="4451" spans="1:4" ht="30">
      <c r="A4451" t="s">
        <v>17090</v>
      </c>
      <c r="B4451" s="1" t="s">
        <v>17091</v>
      </c>
      <c r="C4451" t="s">
        <v>17092</v>
      </c>
      <c r="D4451" t="s">
        <v>17093</v>
      </c>
    </row>
    <row r="4452" spans="1:4" ht="30">
      <c r="A4452" t="s">
        <v>17094</v>
      </c>
      <c r="B4452" s="1" t="s">
        <v>17095</v>
      </c>
      <c r="C4452" t="s">
        <v>17096</v>
      </c>
      <c r="D4452" t="s">
        <v>17097</v>
      </c>
    </row>
    <row r="4453" spans="1:4" ht="30">
      <c r="A4453" t="s">
        <v>17098</v>
      </c>
      <c r="B4453" s="1" t="s">
        <v>17099</v>
      </c>
      <c r="C4453" t="s">
        <v>17100</v>
      </c>
      <c r="D4453" t="s">
        <v>17101</v>
      </c>
    </row>
    <row r="4454" spans="1:4" ht="30">
      <c r="A4454" t="s">
        <v>17102</v>
      </c>
      <c r="B4454" s="1" t="s">
        <v>17103</v>
      </c>
      <c r="C4454" t="s">
        <v>17104</v>
      </c>
      <c r="D4454" t="s">
        <v>17105</v>
      </c>
    </row>
    <row r="4455" spans="1:4" ht="30">
      <c r="A4455" t="s">
        <v>17106</v>
      </c>
      <c r="B4455" s="1" t="s">
        <v>17107</v>
      </c>
      <c r="C4455" t="s">
        <v>17108</v>
      </c>
      <c r="D4455" t="s">
        <v>17109</v>
      </c>
    </row>
    <row r="4456" spans="1:4" ht="30">
      <c r="A4456" t="s">
        <v>17110</v>
      </c>
      <c r="B4456" s="1" t="s">
        <v>17111</v>
      </c>
      <c r="C4456">
        <v>8265232957</v>
      </c>
      <c r="D4456" t="s">
        <v>17112</v>
      </c>
    </row>
    <row r="4457" spans="1:4" ht="30">
      <c r="A4457" t="s">
        <v>17113</v>
      </c>
      <c r="B4457" s="1" t="s">
        <v>17114</v>
      </c>
      <c r="C4457" t="s">
        <v>17115</v>
      </c>
      <c r="D4457" t="s">
        <v>17116</v>
      </c>
    </row>
    <row r="4458" spans="1:4" ht="30">
      <c r="A4458" t="s">
        <v>17117</v>
      </c>
      <c r="B4458" s="1" t="s">
        <v>17118</v>
      </c>
      <c r="C4458" t="s">
        <v>17119</v>
      </c>
      <c r="D4458" t="s">
        <v>17120</v>
      </c>
    </row>
    <row r="4459" spans="1:4" ht="30">
      <c r="A4459" t="s">
        <v>10775</v>
      </c>
      <c r="B4459" s="1" t="s">
        <v>17121</v>
      </c>
      <c r="C4459" t="s">
        <v>17122</v>
      </c>
      <c r="D4459" t="s">
        <v>17123</v>
      </c>
    </row>
    <row r="4460" spans="1:4" ht="30">
      <c r="A4460" t="s">
        <v>17124</v>
      </c>
      <c r="B4460" s="1" t="s">
        <v>17125</v>
      </c>
      <c r="C4460" t="s">
        <v>17126</v>
      </c>
      <c r="D4460" t="s">
        <v>17127</v>
      </c>
    </row>
    <row r="4461" spans="1:4" ht="30">
      <c r="A4461" t="s">
        <v>17128</v>
      </c>
      <c r="B4461" s="1" t="s">
        <v>17129</v>
      </c>
      <c r="C4461" t="s">
        <v>17130</v>
      </c>
      <c r="D4461" t="s">
        <v>17131</v>
      </c>
    </row>
    <row r="4462" spans="1:4" ht="30">
      <c r="A4462" t="s">
        <v>17132</v>
      </c>
      <c r="B4462" s="1" t="s">
        <v>17133</v>
      </c>
      <c r="C4462" t="s">
        <v>17134</v>
      </c>
      <c r="D4462" t="s">
        <v>17135</v>
      </c>
    </row>
    <row r="4463" spans="1:4" ht="30">
      <c r="A4463" t="s">
        <v>17136</v>
      </c>
      <c r="B4463" s="1" t="s">
        <v>17137</v>
      </c>
      <c r="C4463" t="s">
        <v>17138</v>
      </c>
      <c r="D4463" t="s">
        <v>17139</v>
      </c>
    </row>
    <row r="4464" spans="1:4" ht="30">
      <c r="A4464" t="s">
        <v>17140</v>
      </c>
      <c r="B4464" s="1" t="s">
        <v>17141</v>
      </c>
      <c r="C4464" t="s">
        <v>17142</v>
      </c>
      <c r="D4464" t="s">
        <v>17143</v>
      </c>
    </row>
    <row r="4465" spans="1:4" ht="30">
      <c r="A4465" t="s">
        <v>17144</v>
      </c>
      <c r="B4465" s="1" t="s">
        <v>17145</v>
      </c>
      <c r="C4465" t="s">
        <v>17146</v>
      </c>
      <c r="D4465" t="s">
        <v>17147</v>
      </c>
    </row>
    <row r="4466" spans="1:4" ht="30">
      <c r="A4466" t="s">
        <v>17148</v>
      </c>
      <c r="B4466" s="1" t="s">
        <v>17149</v>
      </c>
      <c r="C4466" t="s">
        <v>17150</v>
      </c>
      <c r="D4466" t="s">
        <v>17151</v>
      </c>
    </row>
    <row r="4467" spans="1:4" ht="30">
      <c r="A4467" t="s">
        <v>17152</v>
      </c>
      <c r="B4467" s="1" t="s">
        <v>17153</v>
      </c>
      <c r="C4467">
        <f>1-327-962-250</f>
        <v>-1538</v>
      </c>
      <c r="D4467" t="s">
        <v>17154</v>
      </c>
    </row>
    <row r="4468" spans="1:4" ht="30">
      <c r="A4468" t="s">
        <v>17155</v>
      </c>
      <c r="B4468" s="1" t="s">
        <v>17156</v>
      </c>
      <c r="C4468" t="s">
        <v>17157</v>
      </c>
      <c r="D4468" t="s">
        <v>17158</v>
      </c>
    </row>
    <row r="4469" spans="1:4" ht="30">
      <c r="A4469" t="s">
        <v>17159</v>
      </c>
      <c r="B4469" s="1" t="s">
        <v>17160</v>
      </c>
      <c r="C4469" t="s">
        <v>17161</v>
      </c>
      <c r="D4469" t="s">
        <v>17162</v>
      </c>
    </row>
    <row r="4470" spans="1:4" ht="30">
      <c r="A4470" t="s">
        <v>17163</v>
      </c>
      <c r="B4470" s="1" t="s">
        <v>17164</v>
      </c>
      <c r="C4470" t="s">
        <v>17165</v>
      </c>
      <c r="D4470" t="s">
        <v>17166</v>
      </c>
    </row>
    <row r="4471" spans="1:4" ht="30">
      <c r="A4471" t="s">
        <v>17167</v>
      </c>
      <c r="B4471" s="1" t="s">
        <v>17168</v>
      </c>
      <c r="C4471" t="s">
        <v>17169</v>
      </c>
      <c r="D4471" t="s">
        <v>17170</v>
      </c>
    </row>
    <row r="4472" spans="1:4" ht="30">
      <c r="A4472" t="s">
        <v>17171</v>
      </c>
      <c r="B4472" s="1" t="s">
        <v>17172</v>
      </c>
      <c r="C4472" t="s">
        <v>17173</v>
      </c>
      <c r="D4472" t="s">
        <v>17174</v>
      </c>
    </row>
    <row r="4473" spans="1:4" ht="30">
      <c r="A4473" t="s">
        <v>17175</v>
      </c>
      <c r="B4473" s="1" t="s">
        <v>17176</v>
      </c>
      <c r="C4473" t="s">
        <v>17177</v>
      </c>
      <c r="D4473" t="s">
        <v>17178</v>
      </c>
    </row>
    <row r="4474" spans="1:4" ht="30">
      <c r="A4474" t="s">
        <v>17179</v>
      </c>
      <c r="B4474" s="1" t="s">
        <v>17180</v>
      </c>
      <c r="C4474" t="s">
        <v>17181</v>
      </c>
      <c r="D4474" t="s">
        <v>17182</v>
      </c>
    </row>
    <row r="4475" spans="1:4" ht="30">
      <c r="A4475" t="s">
        <v>17183</v>
      </c>
      <c r="B4475" s="1" t="s">
        <v>17184</v>
      </c>
      <c r="C4475" t="s">
        <v>17185</v>
      </c>
      <c r="D4475" t="s">
        <v>17186</v>
      </c>
    </row>
    <row r="4476" spans="1:4" ht="30">
      <c r="A4476" t="s">
        <v>17187</v>
      </c>
      <c r="B4476" s="1" t="s">
        <v>17188</v>
      </c>
      <c r="C4476" t="s">
        <v>17189</v>
      </c>
      <c r="D4476" t="s">
        <v>17190</v>
      </c>
    </row>
    <row r="4477" spans="1:4" ht="30">
      <c r="A4477" t="s">
        <v>17191</v>
      </c>
      <c r="B4477" s="1" t="s">
        <v>17192</v>
      </c>
      <c r="C4477">
        <f>1-137-438-410</f>
        <v>-984</v>
      </c>
      <c r="D4477" t="s">
        <v>17193</v>
      </c>
    </row>
    <row r="4478" spans="1:4" ht="30">
      <c r="A4478" t="s">
        <v>17194</v>
      </c>
      <c r="B4478" s="1" t="s">
        <v>17195</v>
      </c>
      <c r="C4478" t="s">
        <v>17196</v>
      </c>
      <c r="D4478" t="s">
        <v>17197</v>
      </c>
    </row>
    <row r="4479" spans="1:4" ht="30">
      <c r="A4479" t="s">
        <v>17198</v>
      </c>
      <c r="B4479" s="1" t="s">
        <v>17199</v>
      </c>
      <c r="C4479" t="s">
        <v>17200</v>
      </c>
      <c r="D4479" t="s">
        <v>17201</v>
      </c>
    </row>
    <row r="4480" spans="1:4" ht="30">
      <c r="A4480" t="s">
        <v>17202</v>
      </c>
      <c r="B4480" s="1" t="s">
        <v>17203</v>
      </c>
      <c r="C4480" t="s">
        <v>17204</v>
      </c>
      <c r="D4480" t="s">
        <v>17205</v>
      </c>
    </row>
    <row r="4481" spans="1:4" ht="30">
      <c r="A4481" t="s">
        <v>17206</v>
      </c>
      <c r="B4481" s="1" t="s">
        <v>17207</v>
      </c>
      <c r="C4481" t="s">
        <v>17208</v>
      </c>
      <c r="D4481" t="s">
        <v>17209</v>
      </c>
    </row>
    <row r="4482" spans="1:4" ht="30">
      <c r="A4482" t="s">
        <v>17210</v>
      </c>
      <c r="B4482" s="1" t="s">
        <v>17211</v>
      </c>
      <c r="C4482" t="s">
        <v>17212</v>
      </c>
      <c r="D4482" t="s">
        <v>17213</v>
      </c>
    </row>
    <row r="4483" spans="1:4" ht="30">
      <c r="A4483" t="s">
        <v>17214</v>
      </c>
      <c r="B4483" s="1" t="s">
        <v>17215</v>
      </c>
      <c r="C4483">
        <v>3361448396</v>
      </c>
      <c r="D4483" t="s">
        <v>17216</v>
      </c>
    </row>
    <row r="4484" spans="1:4" ht="30">
      <c r="A4484" t="s">
        <v>17217</v>
      </c>
      <c r="B4484" s="1" t="s">
        <v>17218</v>
      </c>
      <c r="C4484">
        <v>5832794679</v>
      </c>
      <c r="D4484" t="s">
        <v>17219</v>
      </c>
    </row>
    <row r="4485" spans="1:4" ht="30">
      <c r="A4485" t="s">
        <v>17220</v>
      </c>
      <c r="B4485" s="1" t="s">
        <v>17221</v>
      </c>
      <c r="C4485" t="s">
        <v>17222</v>
      </c>
      <c r="D4485" t="s">
        <v>17223</v>
      </c>
    </row>
    <row r="4486" spans="1:4" ht="30">
      <c r="A4486" t="s">
        <v>17224</v>
      </c>
      <c r="B4486" s="1" t="s">
        <v>17225</v>
      </c>
      <c r="C4486">
        <f>1-139-600-4261</f>
        <v>-4999</v>
      </c>
      <c r="D4486" t="s">
        <v>17226</v>
      </c>
    </row>
    <row r="4487" spans="1:4" ht="30">
      <c r="A4487" t="s">
        <v>17227</v>
      </c>
      <c r="B4487" s="1" t="s">
        <v>17228</v>
      </c>
      <c r="C4487" t="s">
        <v>17229</v>
      </c>
      <c r="D4487" t="s">
        <v>17230</v>
      </c>
    </row>
    <row r="4488" spans="1:4" ht="30">
      <c r="A4488" t="s">
        <v>17231</v>
      </c>
      <c r="B4488" s="1" t="s">
        <v>17232</v>
      </c>
      <c r="C4488" t="s">
        <v>17233</v>
      </c>
      <c r="D4488" t="s">
        <v>17234</v>
      </c>
    </row>
    <row r="4489" spans="1:4" ht="30">
      <c r="A4489" t="s">
        <v>17235</v>
      </c>
      <c r="B4489" s="1" t="s">
        <v>17236</v>
      </c>
      <c r="C4489" t="s">
        <v>17237</v>
      </c>
      <c r="D4489" t="s">
        <v>17238</v>
      </c>
    </row>
    <row r="4490" spans="1:4" ht="30">
      <c r="A4490" t="s">
        <v>17239</v>
      </c>
      <c r="B4490" s="1" t="s">
        <v>17240</v>
      </c>
      <c r="C4490" t="s">
        <v>17241</v>
      </c>
      <c r="D4490" t="s">
        <v>17242</v>
      </c>
    </row>
    <row r="4491" spans="1:4" ht="30">
      <c r="A4491" t="s">
        <v>17243</v>
      </c>
      <c r="B4491" s="1" t="s">
        <v>17244</v>
      </c>
      <c r="C4491" t="s">
        <v>17245</v>
      </c>
      <c r="D4491" t="s">
        <v>6055</v>
      </c>
    </row>
    <row r="4492" spans="1:4" ht="30">
      <c r="A4492" t="s">
        <v>17246</v>
      </c>
      <c r="B4492" s="1" t="s">
        <v>17247</v>
      </c>
      <c r="C4492" t="s">
        <v>17248</v>
      </c>
      <c r="D4492" t="s">
        <v>17249</v>
      </c>
    </row>
    <row r="4493" spans="1:4" ht="30">
      <c r="A4493" t="s">
        <v>17250</v>
      </c>
      <c r="B4493" s="1" t="s">
        <v>17251</v>
      </c>
      <c r="C4493">
        <v>8521228042</v>
      </c>
      <c r="D4493" t="s">
        <v>17252</v>
      </c>
    </row>
    <row r="4494" spans="1:4" ht="30">
      <c r="A4494" t="s">
        <v>17253</v>
      </c>
      <c r="B4494" s="1" t="s">
        <v>17254</v>
      </c>
      <c r="C4494" t="s">
        <v>17255</v>
      </c>
      <c r="D4494" t="s">
        <v>17256</v>
      </c>
    </row>
    <row r="4495" spans="1:4" ht="30">
      <c r="A4495" t="s">
        <v>17257</v>
      </c>
      <c r="B4495" s="1" t="s">
        <v>17258</v>
      </c>
      <c r="C4495" t="s">
        <v>17259</v>
      </c>
      <c r="D4495" t="s">
        <v>17260</v>
      </c>
    </row>
    <row r="4496" spans="1:4" ht="30">
      <c r="A4496" t="s">
        <v>17261</v>
      </c>
      <c r="B4496" s="1" t="s">
        <v>17262</v>
      </c>
      <c r="C4496">
        <v>8905348021</v>
      </c>
      <c r="D4496" t="s">
        <v>17263</v>
      </c>
    </row>
    <row r="4497" spans="1:4" ht="30">
      <c r="A4497" t="s">
        <v>1386</v>
      </c>
      <c r="B4497" s="1" t="s">
        <v>17264</v>
      </c>
      <c r="C4497" t="s">
        <v>17265</v>
      </c>
      <c r="D4497" t="s">
        <v>17266</v>
      </c>
    </row>
    <row r="4498" spans="1:4" ht="30">
      <c r="A4498" t="s">
        <v>17267</v>
      </c>
      <c r="B4498" s="1" t="s">
        <v>17268</v>
      </c>
      <c r="C4498" t="s">
        <v>17269</v>
      </c>
      <c r="D4498" t="s">
        <v>17270</v>
      </c>
    </row>
    <row r="4499" spans="1:4" ht="30">
      <c r="A4499" t="s">
        <v>17271</v>
      </c>
      <c r="B4499" s="1" t="s">
        <v>17272</v>
      </c>
      <c r="C4499" t="s">
        <v>17273</v>
      </c>
      <c r="D4499" t="s">
        <v>17274</v>
      </c>
    </row>
    <row r="4500" spans="1:4" ht="30">
      <c r="A4500" t="s">
        <v>17275</v>
      </c>
      <c r="B4500" s="1" t="s">
        <v>17276</v>
      </c>
      <c r="C4500" t="s">
        <v>17277</v>
      </c>
      <c r="D4500" t="s">
        <v>17278</v>
      </c>
    </row>
    <row r="4501" spans="1:4" ht="30">
      <c r="A4501" t="s">
        <v>17279</v>
      </c>
      <c r="B4501" s="1" t="s">
        <v>17280</v>
      </c>
      <c r="C4501" t="s">
        <v>17281</v>
      </c>
      <c r="D4501" t="s">
        <v>17282</v>
      </c>
    </row>
    <row r="4502" spans="1:4" ht="30">
      <c r="A4502" t="s">
        <v>17283</v>
      </c>
      <c r="B4502" s="1" t="s">
        <v>17284</v>
      </c>
      <c r="C4502" t="s">
        <v>17285</v>
      </c>
      <c r="D4502" t="s">
        <v>17286</v>
      </c>
    </row>
    <row r="4503" spans="1:4" ht="30">
      <c r="A4503" t="s">
        <v>17287</v>
      </c>
      <c r="B4503" s="1" t="s">
        <v>17288</v>
      </c>
      <c r="C4503" t="s">
        <v>17289</v>
      </c>
      <c r="D4503" t="s">
        <v>17290</v>
      </c>
    </row>
    <row r="4504" spans="1:4" ht="30">
      <c r="A4504" t="s">
        <v>17291</v>
      </c>
      <c r="B4504" s="1" t="s">
        <v>17292</v>
      </c>
      <c r="C4504" t="s">
        <v>17293</v>
      </c>
      <c r="D4504" t="s">
        <v>17294</v>
      </c>
    </row>
    <row r="4505" spans="1:4" ht="30">
      <c r="A4505" t="s">
        <v>17295</v>
      </c>
      <c r="B4505" s="1" t="s">
        <v>17296</v>
      </c>
      <c r="C4505" t="s">
        <v>17297</v>
      </c>
      <c r="D4505" t="s">
        <v>17298</v>
      </c>
    </row>
    <row r="4506" spans="1:4" ht="30">
      <c r="A4506" t="s">
        <v>17299</v>
      </c>
      <c r="B4506" s="1" t="s">
        <v>17300</v>
      </c>
      <c r="C4506">
        <v>9271701471</v>
      </c>
      <c r="D4506" t="s">
        <v>17301</v>
      </c>
    </row>
    <row r="4507" spans="1:4" ht="30">
      <c r="A4507" t="s">
        <v>17302</v>
      </c>
      <c r="B4507" s="1" t="s">
        <v>17303</v>
      </c>
      <c r="C4507" t="s">
        <v>17304</v>
      </c>
      <c r="D4507" t="s">
        <v>17305</v>
      </c>
    </row>
    <row r="4508" spans="1:4" ht="30">
      <c r="A4508" t="s">
        <v>17306</v>
      </c>
      <c r="B4508" s="1" t="s">
        <v>17307</v>
      </c>
      <c r="C4508" t="s">
        <v>17308</v>
      </c>
      <c r="D4508" t="s">
        <v>17309</v>
      </c>
    </row>
    <row r="4509" spans="1:4" ht="30">
      <c r="A4509" t="s">
        <v>17310</v>
      </c>
      <c r="B4509" s="1" t="s">
        <v>17311</v>
      </c>
      <c r="C4509" t="s">
        <v>17312</v>
      </c>
      <c r="D4509" t="s">
        <v>17313</v>
      </c>
    </row>
    <row r="4510" spans="1:4" ht="30">
      <c r="A4510" t="s">
        <v>17314</v>
      </c>
      <c r="B4510" s="1" t="s">
        <v>17315</v>
      </c>
      <c r="C4510" t="s">
        <v>17316</v>
      </c>
      <c r="D4510" t="s">
        <v>17317</v>
      </c>
    </row>
    <row r="4511" spans="1:4" ht="30">
      <c r="A4511" t="s">
        <v>17318</v>
      </c>
      <c r="B4511" s="1" t="s">
        <v>17319</v>
      </c>
      <c r="C4511" t="s">
        <v>17320</v>
      </c>
      <c r="D4511" t="s">
        <v>17321</v>
      </c>
    </row>
    <row r="4512" spans="1:4" ht="30">
      <c r="A4512" t="s">
        <v>17322</v>
      </c>
      <c r="B4512" s="1" t="s">
        <v>17323</v>
      </c>
      <c r="C4512" t="s">
        <v>17324</v>
      </c>
      <c r="D4512" t="s">
        <v>17325</v>
      </c>
    </row>
    <row r="4513" spans="1:4" ht="30">
      <c r="A4513" t="s">
        <v>17326</v>
      </c>
      <c r="B4513" s="1" t="s">
        <v>17327</v>
      </c>
      <c r="C4513">
        <f>1-193-919-4761</f>
        <v>-5872</v>
      </c>
      <c r="D4513" t="s">
        <v>17328</v>
      </c>
    </row>
    <row r="4514" spans="1:4" ht="30">
      <c r="A4514" t="s">
        <v>17329</v>
      </c>
      <c r="B4514" s="1" t="s">
        <v>17330</v>
      </c>
      <c r="C4514" t="s">
        <v>17331</v>
      </c>
      <c r="D4514" t="s">
        <v>17332</v>
      </c>
    </row>
    <row r="4515" spans="1:4" ht="30">
      <c r="A4515" t="s">
        <v>17333</v>
      </c>
      <c r="B4515" s="1" t="s">
        <v>17334</v>
      </c>
      <c r="C4515" t="s">
        <v>17335</v>
      </c>
      <c r="D4515" t="s">
        <v>17336</v>
      </c>
    </row>
    <row r="4516" spans="1:4" ht="30">
      <c r="A4516" t="s">
        <v>17337</v>
      </c>
      <c r="B4516" s="1" t="s">
        <v>17338</v>
      </c>
      <c r="C4516" t="s">
        <v>17339</v>
      </c>
      <c r="D4516" t="s">
        <v>3750</v>
      </c>
    </row>
    <row r="4517" spans="1:4" ht="30">
      <c r="A4517" t="s">
        <v>17340</v>
      </c>
      <c r="B4517" s="1" t="s">
        <v>17341</v>
      </c>
      <c r="C4517">
        <v>7013026163</v>
      </c>
      <c r="D4517" t="s">
        <v>17342</v>
      </c>
    </row>
    <row r="4518" spans="1:4" ht="30">
      <c r="A4518" t="s">
        <v>17343</v>
      </c>
      <c r="B4518" s="1" t="s">
        <v>17344</v>
      </c>
      <c r="C4518" t="s">
        <v>17345</v>
      </c>
      <c r="D4518" t="s">
        <v>17346</v>
      </c>
    </row>
    <row r="4519" spans="1:4" ht="30">
      <c r="A4519" t="s">
        <v>17347</v>
      </c>
      <c r="B4519" s="1" t="s">
        <v>17348</v>
      </c>
      <c r="C4519">
        <v>7308711883</v>
      </c>
      <c r="D4519" t="s">
        <v>17349</v>
      </c>
    </row>
    <row r="4520" spans="1:4" ht="30">
      <c r="A4520" t="s">
        <v>17350</v>
      </c>
      <c r="B4520" s="1" t="s">
        <v>17351</v>
      </c>
      <c r="C4520" t="s">
        <v>17352</v>
      </c>
      <c r="D4520" t="s">
        <v>17353</v>
      </c>
    </row>
    <row r="4521" spans="1:4" ht="30">
      <c r="A4521" t="s">
        <v>17354</v>
      </c>
      <c r="B4521" s="1" t="s">
        <v>17355</v>
      </c>
      <c r="C4521" t="s">
        <v>17356</v>
      </c>
      <c r="D4521" t="s">
        <v>17357</v>
      </c>
    </row>
    <row r="4522" spans="1:4" ht="30">
      <c r="A4522" t="s">
        <v>17358</v>
      </c>
      <c r="B4522" s="1" t="s">
        <v>17359</v>
      </c>
      <c r="C4522" t="s">
        <v>17360</v>
      </c>
      <c r="D4522" t="s">
        <v>17361</v>
      </c>
    </row>
    <row r="4523" spans="1:4" ht="30">
      <c r="A4523" t="s">
        <v>17362</v>
      </c>
      <c r="B4523" s="1" t="s">
        <v>17363</v>
      </c>
      <c r="C4523" t="s">
        <v>17364</v>
      </c>
      <c r="D4523" t="s">
        <v>17365</v>
      </c>
    </row>
    <row r="4524" spans="1:4" ht="30">
      <c r="A4524" t="s">
        <v>17366</v>
      </c>
      <c r="B4524" s="1" t="s">
        <v>17367</v>
      </c>
      <c r="C4524" t="s">
        <v>17368</v>
      </c>
      <c r="D4524" t="s">
        <v>17369</v>
      </c>
    </row>
    <row r="4525" spans="1:4" ht="30">
      <c r="A4525" t="s">
        <v>17370</v>
      </c>
      <c r="B4525" s="1" t="s">
        <v>17371</v>
      </c>
      <c r="C4525" t="s">
        <v>17372</v>
      </c>
      <c r="D4525" t="s">
        <v>17373</v>
      </c>
    </row>
    <row r="4526" spans="1:4" ht="30">
      <c r="A4526" t="s">
        <v>17374</v>
      </c>
      <c r="B4526" s="1" t="s">
        <v>17375</v>
      </c>
      <c r="C4526" t="s">
        <v>17376</v>
      </c>
      <c r="D4526" t="s">
        <v>17377</v>
      </c>
    </row>
    <row r="4527" spans="1:4" ht="30">
      <c r="A4527" t="s">
        <v>17378</v>
      </c>
      <c r="B4527" s="1" t="s">
        <v>17379</v>
      </c>
      <c r="C4527" t="s">
        <v>17380</v>
      </c>
      <c r="D4527" t="s">
        <v>17381</v>
      </c>
    </row>
    <row r="4528" spans="1:4" ht="30">
      <c r="A4528" t="s">
        <v>17382</v>
      </c>
      <c r="B4528" s="1" t="s">
        <v>17383</v>
      </c>
      <c r="C4528" t="s">
        <v>17384</v>
      </c>
      <c r="D4528" t="s">
        <v>17385</v>
      </c>
    </row>
    <row r="4529" spans="1:4" ht="30">
      <c r="A4529" t="s">
        <v>17386</v>
      </c>
      <c r="B4529" s="1" t="s">
        <v>17387</v>
      </c>
      <c r="C4529">
        <f>1-481-971-7199</f>
        <v>-8650</v>
      </c>
      <c r="D4529" t="s">
        <v>17388</v>
      </c>
    </row>
    <row r="4530" spans="1:4" ht="30">
      <c r="A4530" t="s">
        <v>17389</v>
      </c>
      <c r="B4530" s="1" t="s">
        <v>17390</v>
      </c>
      <c r="C4530">
        <v>7607143493</v>
      </c>
      <c r="D4530" t="s">
        <v>17391</v>
      </c>
    </row>
    <row r="4531" spans="1:4" ht="30">
      <c r="A4531" t="s">
        <v>17392</v>
      </c>
      <c r="B4531" s="1" t="s">
        <v>17393</v>
      </c>
      <c r="C4531">
        <f>1-786-918-4393</f>
        <v>-6096</v>
      </c>
      <c r="D4531" t="s">
        <v>17394</v>
      </c>
    </row>
    <row r="4532" spans="1:4" ht="30">
      <c r="A4532" t="s">
        <v>17395</v>
      </c>
      <c r="B4532" s="1" t="s">
        <v>17396</v>
      </c>
      <c r="C4532" t="s">
        <v>17397</v>
      </c>
      <c r="D4532" t="s">
        <v>17398</v>
      </c>
    </row>
    <row r="4533" spans="1:4" ht="30">
      <c r="A4533" t="s">
        <v>17399</v>
      </c>
      <c r="B4533" s="1" t="s">
        <v>17400</v>
      </c>
      <c r="C4533" t="s">
        <v>17401</v>
      </c>
      <c r="D4533" t="s">
        <v>17402</v>
      </c>
    </row>
    <row r="4534" spans="1:4" ht="30">
      <c r="A4534" t="s">
        <v>17403</v>
      </c>
      <c r="B4534" s="1" t="s">
        <v>17404</v>
      </c>
      <c r="C4534" t="s">
        <v>17405</v>
      </c>
      <c r="D4534" t="s">
        <v>17406</v>
      </c>
    </row>
    <row r="4535" spans="1:4" ht="30">
      <c r="A4535" t="s">
        <v>17407</v>
      </c>
      <c r="B4535" s="1" t="s">
        <v>17408</v>
      </c>
      <c r="C4535" t="s">
        <v>17409</v>
      </c>
      <c r="D4535" t="s">
        <v>17410</v>
      </c>
    </row>
    <row r="4536" spans="1:4" ht="30">
      <c r="A4536" t="s">
        <v>17411</v>
      </c>
      <c r="B4536" s="1" t="s">
        <v>17412</v>
      </c>
      <c r="C4536" t="s">
        <v>17413</v>
      </c>
      <c r="D4536" t="s">
        <v>17414</v>
      </c>
    </row>
    <row r="4537" spans="1:4" ht="30">
      <c r="A4537" t="s">
        <v>17415</v>
      </c>
      <c r="B4537" s="1" t="s">
        <v>17416</v>
      </c>
      <c r="C4537" t="s">
        <v>17417</v>
      </c>
      <c r="D4537" t="s">
        <v>17418</v>
      </c>
    </row>
    <row r="4538" spans="1:4" ht="30">
      <c r="A4538" t="s">
        <v>17419</v>
      </c>
      <c r="B4538" s="1" t="s">
        <v>17420</v>
      </c>
      <c r="C4538">
        <v>5893501234</v>
      </c>
      <c r="D4538" t="s">
        <v>17421</v>
      </c>
    </row>
    <row r="4539" spans="1:4" ht="30">
      <c r="A4539" t="s">
        <v>17422</v>
      </c>
      <c r="B4539" s="1" t="s">
        <v>17423</v>
      </c>
      <c r="C4539" t="s">
        <v>17424</v>
      </c>
      <c r="D4539" t="s">
        <v>17425</v>
      </c>
    </row>
    <row r="4540" spans="1:4" ht="30">
      <c r="A4540" t="s">
        <v>17426</v>
      </c>
      <c r="B4540" s="1" t="s">
        <v>17427</v>
      </c>
      <c r="C4540" t="s">
        <v>17428</v>
      </c>
      <c r="D4540" t="s">
        <v>17429</v>
      </c>
    </row>
    <row r="4541" spans="1:4" ht="30">
      <c r="A4541" t="s">
        <v>17430</v>
      </c>
      <c r="B4541" s="1" t="s">
        <v>17431</v>
      </c>
      <c r="C4541">
        <f>1-495-7-4328</f>
        <v>-4829</v>
      </c>
      <c r="D4541" t="s">
        <v>17432</v>
      </c>
    </row>
    <row r="4542" spans="1:4" ht="30">
      <c r="A4542" t="s">
        <v>17433</v>
      </c>
      <c r="B4542" s="1" t="s">
        <v>17434</v>
      </c>
      <c r="C4542" t="s">
        <v>17435</v>
      </c>
      <c r="D4542" t="s">
        <v>17436</v>
      </c>
    </row>
    <row r="4543" spans="1:4" ht="30">
      <c r="A4543" t="s">
        <v>17437</v>
      </c>
      <c r="B4543" s="1" t="s">
        <v>17438</v>
      </c>
      <c r="C4543" t="s">
        <v>17439</v>
      </c>
      <c r="D4543" t="s">
        <v>17440</v>
      </c>
    </row>
    <row r="4544" spans="1:4" ht="30">
      <c r="A4544" t="s">
        <v>17441</v>
      </c>
      <c r="B4544" s="1" t="s">
        <v>17442</v>
      </c>
      <c r="C4544" t="s">
        <v>17443</v>
      </c>
      <c r="D4544" t="s">
        <v>17444</v>
      </c>
    </row>
    <row r="4545" spans="1:4" ht="30">
      <c r="A4545" t="s">
        <v>17445</v>
      </c>
      <c r="B4545" s="1" t="s">
        <v>17446</v>
      </c>
      <c r="C4545" t="s">
        <v>17447</v>
      </c>
      <c r="D4545" t="s">
        <v>17448</v>
      </c>
    </row>
    <row r="4546" spans="1:4" ht="30">
      <c r="A4546" t="s">
        <v>17449</v>
      </c>
      <c r="B4546" s="1" t="s">
        <v>17450</v>
      </c>
      <c r="C4546" t="s">
        <v>17451</v>
      </c>
      <c r="D4546" t="s">
        <v>17452</v>
      </c>
    </row>
    <row r="4547" spans="1:4" ht="30">
      <c r="A4547" t="s">
        <v>17453</v>
      </c>
      <c r="B4547" s="1" t="s">
        <v>17454</v>
      </c>
      <c r="C4547" t="s">
        <v>17455</v>
      </c>
      <c r="D4547" t="s">
        <v>17456</v>
      </c>
    </row>
    <row r="4548" spans="1:4" ht="30">
      <c r="A4548" t="s">
        <v>17457</v>
      </c>
      <c r="B4548" s="1" t="s">
        <v>17458</v>
      </c>
      <c r="C4548" t="s">
        <v>17459</v>
      </c>
      <c r="D4548" t="s">
        <v>17460</v>
      </c>
    </row>
    <row r="4549" spans="1:4" ht="30">
      <c r="A4549" t="s">
        <v>17461</v>
      </c>
      <c r="B4549" s="1" t="s">
        <v>17462</v>
      </c>
      <c r="C4549" t="s">
        <v>17463</v>
      </c>
      <c r="D4549" t="s">
        <v>17464</v>
      </c>
    </row>
    <row r="4550" spans="1:4" ht="30">
      <c r="A4550" t="s">
        <v>17465</v>
      </c>
      <c r="B4550" s="1" t="s">
        <v>17466</v>
      </c>
      <c r="C4550" t="s">
        <v>17467</v>
      </c>
      <c r="D4550" t="s">
        <v>17468</v>
      </c>
    </row>
    <row r="4551" spans="1:4" ht="30">
      <c r="A4551" t="s">
        <v>17469</v>
      </c>
      <c r="B4551" s="1" t="s">
        <v>17470</v>
      </c>
      <c r="C4551" t="s">
        <v>17471</v>
      </c>
      <c r="D4551" t="s">
        <v>17472</v>
      </c>
    </row>
    <row r="4552" spans="1:4" ht="30">
      <c r="A4552" t="s">
        <v>17473</v>
      </c>
      <c r="B4552" s="1" t="s">
        <v>17474</v>
      </c>
      <c r="C4552" t="s">
        <v>17475</v>
      </c>
      <c r="D4552" t="s">
        <v>17476</v>
      </c>
    </row>
    <row r="4553" spans="1:4" ht="30">
      <c r="A4553" t="s">
        <v>17477</v>
      </c>
      <c r="B4553" s="1" t="s">
        <v>17478</v>
      </c>
      <c r="C4553" t="s">
        <v>17479</v>
      </c>
      <c r="D4553" t="s">
        <v>17480</v>
      </c>
    </row>
    <row r="4554" spans="1:4" ht="30">
      <c r="A4554" t="s">
        <v>17481</v>
      </c>
      <c r="B4554" s="1" t="s">
        <v>17482</v>
      </c>
      <c r="C4554" t="s">
        <v>17483</v>
      </c>
      <c r="D4554" t="s">
        <v>1266</v>
      </c>
    </row>
    <row r="4555" spans="1:4" ht="30">
      <c r="A4555" t="s">
        <v>17484</v>
      </c>
      <c r="B4555" s="1" t="s">
        <v>17485</v>
      </c>
      <c r="C4555" t="s">
        <v>17486</v>
      </c>
      <c r="D4555" t="s">
        <v>17487</v>
      </c>
    </row>
    <row r="4556" spans="1:4" ht="30">
      <c r="A4556" t="s">
        <v>17488</v>
      </c>
      <c r="B4556" s="1" t="s">
        <v>17489</v>
      </c>
      <c r="C4556">
        <f>1-839-13-5099</f>
        <v>-5950</v>
      </c>
      <c r="D4556" t="s">
        <v>17490</v>
      </c>
    </row>
    <row r="4557" spans="1:4" ht="30">
      <c r="A4557" t="s">
        <v>17491</v>
      </c>
      <c r="B4557" s="1" t="s">
        <v>17492</v>
      </c>
      <c r="C4557" t="s">
        <v>17493</v>
      </c>
      <c r="D4557" t="s">
        <v>17494</v>
      </c>
    </row>
    <row r="4558" spans="1:4" ht="30">
      <c r="A4558" t="s">
        <v>17495</v>
      </c>
      <c r="B4558" s="1" t="s">
        <v>17496</v>
      </c>
      <c r="C4558">
        <v>4226987639</v>
      </c>
      <c r="D4558" t="s">
        <v>17497</v>
      </c>
    </row>
    <row r="4559" spans="1:4" ht="30">
      <c r="A4559" t="s">
        <v>17498</v>
      </c>
      <c r="B4559" s="1" t="s">
        <v>17499</v>
      </c>
      <c r="C4559" t="s">
        <v>17500</v>
      </c>
      <c r="D4559" t="s">
        <v>17421</v>
      </c>
    </row>
    <row r="4560" spans="1:4" ht="30">
      <c r="A4560" t="s">
        <v>17501</v>
      </c>
      <c r="B4560" s="1" t="s">
        <v>17502</v>
      </c>
      <c r="C4560" t="s">
        <v>17503</v>
      </c>
      <c r="D4560" t="s">
        <v>17504</v>
      </c>
    </row>
    <row r="4561" spans="1:4" ht="30">
      <c r="A4561" t="s">
        <v>17505</v>
      </c>
      <c r="B4561" s="1" t="s">
        <v>17506</v>
      </c>
      <c r="C4561" t="s">
        <v>17507</v>
      </c>
      <c r="D4561" t="s">
        <v>17508</v>
      </c>
    </row>
    <row r="4562" spans="1:4" ht="30">
      <c r="A4562" t="s">
        <v>17509</v>
      </c>
      <c r="B4562" s="1" t="s">
        <v>17510</v>
      </c>
      <c r="C4562" t="s">
        <v>17511</v>
      </c>
      <c r="D4562" t="s">
        <v>17512</v>
      </c>
    </row>
    <row r="4563" spans="1:4" ht="30">
      <c r="A4563" t="s">
        <v>17513</v>
      </c>
      <c r="B4563" s="1" t="s">
        <v>17514</v>
      </c>
      <c r="C4563" t="s">
        <v>17515</v>
      </c>
      <c r="D4563" t="s">
        <v>17516</v>
      </c>
    </row>
    <row r="4564" spans="1:4" ht="30">
      <c r="A4564" t="s">
        <v>17517</v>
      </c>
      <c r="B4564" s="1" t="s">
        <v>17518</v>
      </c>
      <c r="C4564" t="s">
        <v>17519</v>
      </c>
      <c r="D4564" t="s">
        <v>17520</v>
      </c>
    </row>
    <row r="4565" spans="1:4" ht="30">
      <c r="A4565" t="s">
        <v>17521</v>
      </c>
      <c r="B4565" s="1" t="s">
        <v>17522</v>
      </c>
      <c r="C4565" t="s">
        <v>17523</v>
      </c>
      <c r="D4565" t="s">
        <v>17524</v>
      </c>
    </row>
    <row r="4566" spans="1:4" ht="30">
      <c r="A4566" t="s">
        <v>17525</v>
      </c>
      <c r="B4566" s="1" t="s">
        <v>17526</v>
      </c>
      <c r="C4566" t="s">
        <v>17527</v>
      </c>
      <c r="D4566" t="s">
        <v>17528</v>
      </c>
    </row>
    <row r="4567" spans="1:4" ht="30">
      <c r="A4567" t="s">
        <v>17529</v>
      </c>
      <c r="B4567" s="1" t="s">
        <v>17530</v>
      </c>
      <c r="C4567" t="s">
        <v>17531</v>
      </c>
      <c r="D4567" t="s">
        <v>17532</v>
      </c>
    </row>
    <row r="4568" spans="1:4" ht="30">
      <c r="A4568" t="s">
        <v>17533</v>
      </c>
      <c r="B4568" s="1" t="s">
        <v>17534</v>
      </c>
      <c r="C4568" t="s">
        <v>17535</v>
      </c>
      <c r="D4568" t="s">
        <v>17536</v>
      </c>
    </row>
    <row r="4569" spans="1:4" ht="30">
      <c r="A4569" t="s">
        <v>17537</v>
      </c>
      <c r="B4569" s="1" t="s">
        <v>17538</v>
      </c>
      <c r="C4569" t="s">
        <v>17539</v>
      </c>
      <c r="D4569" t="s">
        <v>17540</v>
      </c>
    </row>
    <row r="4570" spans="1:4" ht="30">
      <c r="A4570" t="s">
        <v>11792</v>
      </c>
      <c r="B4570" s="1" t="s">
        <v>17541</v>
      </c>
      <c r="C4570">
        <v>6229513877</v>
      </c>
      <c r="D4570" t="s">
        <v>17542</v>
      </c>
    </row>
    <row r="4571" spans="1:4" ht="30">
      <c r="A4571" t="s">
        <v>17543</v>
      </c>
      <c r="B4571" s="1" t="s">
        <v>17544</v>
      </c>
      <c r="C4571" t="s">
        <v>17545</v>
      </c>
      <c r="D4571" t="s">
        <v>17546</v>
      </c>
    </row>
    <row r="4572" spans="1:4" ht="30">
      <c r="A4572" t="s">
        <v>17547</v>
      </c>
      <c r="B4572" s="1" t="s">
        <v>17548</v>
      </c>
      <c r="C4572" t="s">
        <v>17549</v>
      </c>
      <c r="D4572" t="s">
        <v>17550</v>
      </c>
    </row>
    <row r="4573" spans="1:4" ht="30">
      <c r="A4573" t="s">
        <v>17551</v>
      </c>
      <c r="B4573" s="1" t="s">
        <v>17552</v>
      </c>
      <c r="C4573" t="s">
        <v>17553</v>
      </c>
      <c r="D4573" t="s">
        <v>17554</v>
      </c>
    </row>
    <row r="4574" spans="1:4" ht="30">
      <c r="A4574" t="s">
        <v>17555</v>
      </c>
      <c r="B4574" s="1" t="s">
        <v>17556</v>
      </c>
      <c r="C4574" t="s">
        <v>17557</v>
      </c>
      <c r="D4574" t="s">
        <v>17558</v>
      </c>
    </row>
    <row r="4575" spans="1:4" ht="30">
      <c r="A4575" t="s">
        <v>17559</v>
      </c>
      <c r="B4575" s="1" t="s">
        <v>17560</v>
      </c>
      <c r="C4575" t="s">
        <v>17561</v>
      </c>
      <c r="D4575" t="s">
        <v>17562</v>
      </c>
    </row>
    <row r="4576" spans="1:4" ht="30">
      <c r="A4576" t="s">
        <v>17563</v>
      </c>
      <c r="B4576" s="1" t="s">
        <v>17564</v>
      </c>
      <c r="C4576" t="s">
        <v>17565</v>
      </c>
      <c r="D4576" t="s">
        <v>17566</v>
      </c>
    </row>
    <row r="4577" spans="1:4" ht="30">
      <c r="A4577" t="s">
        <v>17567</v>
      </c>
      <c r="B4577" s="1" t="s">
        <v>17568</v>
      </c>
      <c r="C4577" t="s">
        <v>17569</v>
      </c>
      <c r="D4577" t="s">
        <v>17570</v>
      </c>
    </row>
    <row r="4578" spans="1:4" ht="30">
      <c r="A4578" t="s">
        <v>17571</v>
      </c>
      <c r="B4578" s="1" t="s">
        <v>17572</v>
      </c>
      <c r="C4578" t="s">
        <v>17573</v>
      </c>
      <c r="D4578" t="s">
        <v>17574</v>
      </c>
    </row>
    <row r="4579" spans="1:4" ht="30">
      <c r="A4579" t="s">
        <v>17575</v>
      </c>
      <c r="B4579" s="1" t="s">
        <v>17576</v>
      </c>
      <c r="C4579" t="s">
        <v>17577</v>
      </c>
      <c r="D4579" t="s">
        <v>17578</v>
      </c>
    </row>
    <row r="4580" spans="1:4" ht="30">
      <c r="A4580" t="s">
        <v>17579</v>
      </c>
      <c r="B4580" s="1" t="s">
        <v>17580</v>
      </c>
      <c r="C4580" t="s">
        <v>17581</v>
      </c>
      <c r="D4580" t="s">
        <v>17582</v>
      </c>
    </row>
    <row r="4581" spans="1:4" ht="30">
      <c r="A4581" t="s">
        <v>17583</v>
      </c>
      <c r="B4581" s="1" t="s">
        <v>17584</v>
      </c>
      <c r="C4581" t="s">
        <v>17585</v>
      </c>
      <c r="D4581" t="s">
        <v>17586</v>
      </c>
    </row>
    <row r="4582" spans="1:4" ht="30">
      <c r="A4582" t="s">
        <v>4539</v>
      </c>
      <c r="B4582" s="1" t="s">
        <v>17587</v>
      </c>
      <c r="C4582" t="s">
        <v>17588</v>
      </c>
      <c r="D4582" t="s">
        <v>17589</v>
      </c>
    </row>
    <row r="4583" spans="1:4" ht="30">
      <c r="A4583" t="s">
        <v>17590</v>
      </c>
      <c r="B4583" s="1" t="s">
        <v>17591</v>
      </c>
      <c r="C4583" t="s">
        <v>17592</v>
      </c>
      <c r="D4583" t="s">
        <v>17593</v>
      </c>
    </row>
    <row r="4584" spans="1:4" ht="30">
      <c r="A4584" t="s">
        <v>17594</v>
      </c>
      <c r="B4584" s="1" t="s">
        <v>17595</v>
      </c>
      <c r="C4584" t="s">
        <v>17596</v>
      </c>
      <c r="D4584" t="s">
        <v>17597</v>
      </c>
    </row>
    <row r="4585" spans="1:4" ht="30">
      <c r="A4585" t="s">
        <v>17598</v>
      </c>
      <c r="B4585" s="1" t="s">
        <v>17599</v>
      </c>
      <c r="C4585" t="s">
        <v>17600</v>
      </c>
      <c r="D4585" t="s">
        <v>17601</v>
      </c>
    </row>
    <row r="4586" spans="1:4" ht="30">
      <c r="A4586" t="s">
        <v>17602</v>
      </c>
      <c r="B4586" s="1" t="s">
        <v>17603</v>
      </c>
      <c r="C4586" t="s">
        <v>17604</v>
      </c>
      <c r="D4586" t="s">
        <v>17605</v>
      </c>
    </row>
    <row r="4587" spans="1:4" ht="30">
      <c r="A4587" t="s">
        <v>7710</v>
      </c>
      <c r="B4587" s="1" t="s">
        <v>17606</v>
      </c>
      <c r="C4587">
        <v>4037853928</v>
      </c>
      <c r="D4587" t="s">
        <v>17607</v>
      </c>
    </row>
    <row r="4588" spans="1:4" ht="30">
      <c r="A4588" t="s">
        <v>17608</v>
      </c>
      <c r="B4588" s="1" t="s">
        <v>17609</v>
      </c>
      <c r="C4588" t="s">
        <v>17610</v>
      </c>
      <c r="D4588" t="s">
        <v>17611</v>
      </c>
    </row>
    <row r="4589" spans="1:4" ht="30">
      <c r="A4589" t="s">
        <v>17612</v>
      </c>
      <c r="B4589" s="1" t="s">
        <v>17613</v>
      </c>
      <c r="C4589" t="s">
        <v>17614</v>
      </c>
      <c r="D4589" t="s">
        <v>17615</v>
      </c>
    </row>
    <row r="4590" spans="1:4" ht="30">
      <c r="A4590" t="s">
        <v>17616</v>
      </c>
      <c r="B4590" s="1" t="s">
        <v>17617</v>
      </c>
      <c r="C4590" t="s">
        <v>17618</v>
      </c>
      <c r="D4590" t="s">
        <v>17619</v>
      </c>
    </row>
    <row r="4591" spans="1:4" ht="30">
      <c r="A4591" t="s">
        <v>17620</v>
      </c>
      <c r="B4591" s="1" t="s">
        <v>17621</v>
      </c>
      <c r="C4591" t="s">
        <v>17622</v>
      </c>
      <c r="D4591" t="s">
        <v>17623</v>
      </c>
    </row>
    <row r="4592" spans="1:4" ht="30">
      <c r="A4592" t="s">
        <v>17624</v>
      </c>
      <c r="B4592" s="1" t="s">
        <v>17625</v>
      </c>
      <c r="C4592" t="s">
        <v>17626</v>
      </c>
      <c r="D4592" t="s">
        <v>17627</v>
      </c>
    </row>
    <row r="4593" spans="1:4" ht="30">
      <c r="A4593" t="s">
        <v>17628</v>
      </c>
      <c r="B4593" s="1" t="s">
        <v>17629</v>
      </c>
      <c r="C4593" t="s">
        <v>17630</v>
      </c>
      <c r="D4593" t="s">
        <v>17631</v>
      </c>
    </row>
    <row r="4594" spans="1:4" ht="30">
      <c r="A4594" t="s">
        <v>17632</v>
      </c>
      <c r="B4594" s="1" t="s">
        <v>17633</v>
      </c>
      <c r="C4594" t="s">
        <v>17634</v>
      </c>
      <c r="D4594" t="s">
        <v>17635</v>
      </c>
    </row>
    <row r="4595" spans="1:4" ht="30">
      <c r="A4595" t="s">
        <v>17636</v>
      </c>
      <c r="B4595" s="1" t="s">
        <v>17637</v>
      </c>
      <c r="C4595" t="s">
        <v>17638</v>
      </c>
      <c r="D4595" t="s">
        <v>17639</v>
      </c>
    </row>
    <row r="4596" spans="1:4" ht="30">
      <c r="A4596" t="s">
        <v>17640</v>
      </c>
      <c r="B4596" s="1" t="s">
        <v>17641</v>
      </c>
      <c r="C4596" t="s">
        <v>17642</v>
      </c>
      <c r="D4596" t="s">
        <v>17643</v>
      </c>
    </row>
    <row r="4597" spans="1:4" ht="30">
      <c r="A4597" t="s">
        <v>5197</v>
      </c>
      <c r="B4597" s="1" t="s">
        <v>17644</v>
      </c>
      <c r="C4597">
        <f>1-176-100-8574</f>
        <v>-8849</v>
      </c>
      <c r="D4597" t="s">
        <v>17645</v>
      </c>
    </row>
    <row r="4598" spans="1:4" ht="30">
      <c r="A4598" t="s">
        <v>17646</v>
      </c>
      <c r="B4598" s="1" t="s">
        <v>17647</v>
      </c>
      <c r="C4598" t="s">
        <v>17648</v>
      </c>
      <c r="D4598" t="s">
        <v>17649</v>
      </c>
    </row>
    <row r="4599" spans="1:4" ht="30">
      <c r="A4599" t="s">
        <v>17650</v>
      </c>
      <c r="B4599" s="1" t="s">
        <v>17651</v>
      </c>
      <c r="C4599" t="s">
        <v>17652</v>
      </c>
      <c r="D4599" t="s">
        <v>17653</v>
      </c>
    </row>
    <row r="4600" spans="1:4" ht="30">
      <c r="A4600" t="s">
        <v>17654</v>
      </c>
      <c r="B4600" s="1" t="s">
        <v>17655</v>
      </c>
      <c r="C4600" t="s">
        <v>17656</v>
      </c>
      <c r="D4600" t="s">
        <v>17657</v>
      </c>
    </row>
    <row r="4601" spans="1:4" ht="30">
      <c r="A4601" t="s">
        <v>17658</v>
      </c>
      <c r="B4601" s="1" t="s">
        <v>17659</v>
      </c>
      <c r="C4601">
        <v>4459238148</v>
      </c>
      <c r="D4601" t="s">
        <v>17660</v>
      </c>
    </row>
    <row r="4602" spans="1:4" ht="30">
      <c r="A4602" t="s">
        <v>17661</v>
      </c>
      <c r="B4602" s="1" t="s">
        <v>17662</v>
      </c>
      <c r="C4602" t="s">
        <v>17663</v>
      </c>
      <c r="D4602" t="s">
        <v>17664</v>
      </c>
    </row>
    <row r="4603" spans="1:4" ht="30">
      <c r="A4603" t="s">
        <v>17665</v>
      </c>
      <c r="B4603" s="1" t="s">
        <v>17666</v>
      </c>
      <c r="C4603" t="s">
        <v>17667</v>
      </c>
      <c r="D4603" t="s">
        <v>17668</v>
      </c>
    </row>
    <row r="4604" spans="1:4" ht="30">
      <c r="A4604" t="s">
        <v>17669</v>
      </c>
      <c r="B4604" s="1" t="s">
        <v>17670</v>
      </c>
      <c r="C4604" t="s">
        <v>17671</v>
      </c>
      <c r="D4604" t="s">
        <v>17672</v>
      </c>
    </row>
    <row r="4605" spans="1:4" ht="30">
      <c r="A4605" t="s">
        <v>17673</v>
      </c>
      <c r="B4605" s="1" t="s">
        <v>17674</v>
      </c>
      <c r="C4605" t="s">
        <v>17675</v>
      </c>
      <c r="D4605" t="s">
        <v>17676</v>
      </c>
    </row>
    <row r="4606" spans="1:4" ht="30">
      <c r="A4606" t="s">
        <v>17677</v>
      </c>
      <c r="B4606" s="1" t="s">
        <v>17678</v>
      </c>
      <c r="C4606">
        <f>1-708-724-4618</f>
        <v>-6049</v>
      </c>
      <c r="D4606" t="s">
        <v>17679</v>
      </c>
    </row>
    <row r="4607" spans="1:4" ht="30">
      <c r="A4607" t="s">
        <v>17680</v>
      </c>
      <c r="B4607" s="1" t="s">
        <v>17681</v>
      </c>
      <c r="C4607">
        <v>2345381552</v>
      </c>
      <c r="D4607" t="s">
        <v>17682</v>
      </c>
    </row>
    <row r="4608" spans="1:4" ht="30">
      <c r="A4608" t="s">
        <v>17683</v>
      </c>
      <c r="B4608" s="1" t="s">
        <v>17684</v>
      </c>
      <c r="C4608" t="s">
        <v>17685</v>
      </c>
      <c r="D4608" t="s">
        <v>17686</v>
      </c>
    </row>
    <row r="4609" spans="1:4" ht="30">
      <c r="A4609" t="s">
        <v>17687</v>
      </c>
      <c r="B4609" s="1" t="s">
        <v>17688</v>
      </c>
      <c r="C4609" t="s">
        <v>17689</v>
      </c>
      <c r="D4609" t="s">
        <v>17690</v>
      </c>
    </row>
    <row r="4610" spans="1:4" ht="30">
      <c r="A4610" t="s">
        <v>17691</v>
      </c>
      <c r="B4610" s="1" t="s">
        <v>17692</v>
      </c>
      <c r="C4610" t="s">
        <v>17693</v>
      </c>
      <c r="D4610" t="s">
        <v>17694</v>
      </c>
    </row>
    <row r="4611" spans="1:4" ht="30">
      <c r="A4611" t="s">
        <v>17695</v>
      </c>
      <c r="B4611" s="1" t="s">
        <v>17696</v>
      </c>
      <c r="C4611" t="s">
        <v>17697</v>
      </c>
      <c r="D4611" t="s">
        <v>17698</v>
      </c>
    </row>
    <row r="4612" spans="1:4" ht="30">
      <c r="A4612" t="s">
        <v>17699</v>
      </c>
      <c r="B4612" s="1" t="s">
        <v>17700</v>
      </c>
      <c r="C4612">
        <v>4181440877</v>
      </c>
      <c r="D4612" t="s">
        <v>17701</v>
      </c>
    </row>
    <row r="4613" spans="1:4" ht="30">
      <c r="A4613" t="s">
        <v>5026</v>
      </c>
      <c r="B4613" s="1" t="s">
        <v>17702</v>
      </c>
      <c r="C4613" t="s">
        <v>17703</v>
      </c>
      <c r="D4613" t="s">
        <v>17704</v>
      </c>
    </row>
    <row r="4614" spans="1:4" ht="30">
      <c r="A4614" t="s">
        <v>17705</v>
      </c>
      <c r="B4614" s="1" t="s">
        <v>17706</v>
      </c>
      <c r="C4614">
        <f>1-817-7-8959</f>
        <v>-9782</v>
      </c>
      <c r="D4614" t="s">
        <v>17707</v>
      </c>
    </row>
    <row r="4615" spans="1:4" ht="30">
      <c r="A4615" t="s">
        <v>17708</v>
      </c>
      <c r="B4615" s="1" t="s">
        <v>17709</v>
      </c>
      <c r="C4615" t="s">
        <v>17710</v>
      </c>
      <c r="D4615" t="s">
        <v>17711</v>
      </c>
    </row>
    <row r="4616" spans="1:4" ht="30">
      <c r="A4616" t="s">
        <v>17712</v>
      </c>
      <c r="B4616" s="1" t="s">
        <v>17713</v>
      </c>
      <c r="C4616">
        <v>8256753960</v>
      </c>
      <c r="D4616" t="s">
        <v>17714</v>
      </c>
    </row>
    <row r="4617" spans="1:4" ht="30">
      <c r="A4617" t="s">
        <v>17715</v>
      </c>
      <c r="B4617" s="1" t="s">
        <v>17716</v>
      </c>
      <c r="C4617" t="s">
        <v>17717</v>
      </c>
      <c r="D4617" t="s">
        <v>17718</v>
      </c>
    </row>
    <row r="4618" spans="1:4" ht="30">
      <c r="A4618" t="s">
        <v>17719</v>
      </c>
      <c r="B4618" s="1" t="s">
        <v>17720</v>
      </c>
      <c r="C4618" t="s">
        <v>17721</v>
      </c>
      <c r="D4618" t="s">
        <v>17722</v>
      </c>
    </row>
    <row r="4619" spans="1:4" ht="30">
      <c r="A4619" t="s">
        <v>17723</v>
      </c>
      <c r="B4619" s="1" t="s">
        <v>17724</v>
      </c>
      <c r="C4619" t="s">
        <v>17725</v>
      </c>
      <c r="D4619" t="s">
        <v>17726</v>
      </c>
    </row>
    <row r="4620" spans="1:4" ht="30">
      <c r="A4620" t="s">
        <v>17727</v>
      </c>
      <c r="B4620" s="1" t="s">
        <v>17728</v>
      </c>
      <c r="C4620" t="s">
        <v>17729</v>
      </c>
      <c r="D4620" t="s">
        <v>17730</v>
      </c>
    </row>
    <row r="4621" spans="1:4" ht="30">
      <c r="A4621" t="s">
        <v>17731</v>
      </c>
      <c r="B4621" s="1" t="s">
        <v>17732</v>
      </c>
      <c r="C4621">
        <f>1-657-369-2195</f>
        <v>-3220</v>
      </c>
      <c r="D4621" t="s">
        <v>17733</v>
      </c>
    </row>
    <row r="4622" spans="1:4" ht="30">
      <c r="A4622" t="s">
        <v>17734</v>
      </c>
      <c r="B4622" s="1" t="s">
        <v>17735</v>
      </c>
      <c r="C4622" t="s">
        <v>17736</v>
      </c>
      <c r="D4622" t="s">
        <v>17737</v>
      </c>
    </row>
    <row r="4623" spans="1:4" ht="30">
      <c r="A4623" t="s">
        <v>17738</v>
      </c>
      <c r="B4623" s="1" t="s">
        <v>17739</v>
      </c>
      <c r="C4623" t="s">
        <v>17740</v>
      </c>
      <c r="D4623" t="s">
        <v>17741</v>
      </c>
    </row>
    <row r="4624" spans="1:4" ht="30">
      <c r="A4624" t="s">
        <v>6364</v>
      </c>
      <c r="B4624" s="1" t="s">
        <v>17742</v>
      </c>
      <c r="C4624" t="s">
        <v>17743</v>
      </c>
      <c r="D4624" t="s">
        <v>17744</v>
      </c>
    </row>
    <row r="4625" spans="1:4" ht="30">
      <c r="A4625" t="s">
        <v>17745</v>
      </c>
      <c r="B4625" s="1" t="s">
        <v>17746</v>
      </c>
      <c r="C4625" t="s">
        <v>17747</v>
      </c>
      <c r="D4625" t="s">
        <v>17748</v>
      </c>
    </row>
    <row r="4626" spans="1:4" ht="30">
      <c r="A4626" t="s">
        <v>17749</v>
      </c>
      <c r="B4626" s="1" t="s">
        <v>17750</v>
      </c>
      <c r="C4626" t="s">
        <v>17751</v>
      </c>
      <c r="D4626" t="s">
        <v>17752</v>
      </c>
    </row>
    <row r="4627" spans="1:4" ht="30">
      <c r="A4627" t="s">
        <v>17753</v>
      </c>
      <c r="B4627" s="1" t="s">
        <v>17754</v>
      </c>
      <c r="C4627" t="s">
        <v>17755</v>
      </c>
      <c r="D4627" t="s">
        <v>17756</v>
      </c>
    </row>
    <row r="4628" spans="1:4" ht="30">
      <c r="A4628" t="s">
        <v>17757</v>
      </c>
      <c r="B4628" s="1" t="s">
        <v>17758</v>
      </c>
      <c r="C4628" t="s">
        <v>17759</v>
      </c>
      <c r="D4628" t="s">
        <v>17760</v>
      </c>
    </row>
    <row r="4629" spans="1:4" ht="30">
      <c r="A4629" t="s">
        <v>17761</v>
      </c>
      <c r="B4629" s="1" t="s">
        <v>17762</v>
      </c>
      <c r="C4629" t="s">
        <v>17763</v>
      </c>
      <c r="D4629" t="s">
        <v>17764</v>
      </c>
    </row>
    <row r="4630" spans="1:4" ht="30">
      <c r="A4630" t="s">
        <v>17765</v>
      </c>
      <c r="B4630" s="1" t="s">
        <v>17766</v>
      </c>
      <c r="C4630">
        <v>8235010172</v>
      </c>
      <c r="D4630" t="s">
        <v>17767</v>
      </c>
    </row>
    <row r="4631" spans="1:4" ht="30">
      <c r="A4631" t="s">
        <v>17768</v>
      </c>
      <c r="B4631" s="1" t="s">
        <v>17769</v>
      </c>
      <c r="C4631" t="s">
        <v>17770</v>
      </c>
      <c r="D4631" t="s">
        <v>17771</v>
      </c>
    </row>
    <row r="4632" spans="1:4" ht="30">
      <c r="A4632" t="s">
        <v>17772</v>
      </c>
      <c r="B4632" s="1" t="s">
        <v>17773</v>
      </c>
      <c r="C4632">
        <v>529829969</v>
      </c>
      <c r="D4632" t="s">
        <v>17774</v>
      </c>
    </row>
    <row r="4633" spans="1:4" ht="30">
      <c r="A4633" t="s">
        <v>17775</v>
      </c>
      <c r="B4633" s="1" t="s">
        <v>17776</v>
      </c>
      <c r="C4633">
        <v>1705896112</v>
      </c>
      <c r="D4633" t="s">
        <v>17777</v>
      </c>
    </row>
    <row r="4634" spans="1:4" ht="30">
      <c r="A4634" t="s">
        <v>17778</v>
      </c>
      <c r="B4634" s="1" t="s">
        <v>17779</v>
      </c>
      <c r="C4634" t="s">
        <v>17780</v>
      </c>
      <c r="D4634" t="s">
        <v>16815</v>
      </c>
    </row>
    <row r="4635" spans="1:4" ht="30">
      <c r="A4635" t="s">
        <v>17781</v>
      </c>
      <c r="B4635" s="1" t="s">
        <v>17782</v>
      </c>
      <c r="C4635" t="s">
        <v>17783</v>
      </c>
      <c r="D4635" t="s">
        <v>17784</v>
      </c>
    </row>
    <row r="4636" spans="1:4" ht="30">
      <c r="A4636" t="s">
        <v>17785</v>
      </c>
      <c r="B4636" s="1" t="s">
        <v>17786</v>
      </c>
      <c r="C4636" t="s">
        <v>17787</v>
      </c>
      <c r="D4636" t="s">
        <v>17788</v>
      </c>
    </row>
    <row r="4637" spans="1:4" ht="30">
      <c r="A4637" t="s">
        <v>17789</v>
      </c>
      <c r="B4637" s="1" t="s">
        <v>17790</v>
      </c>
      <c r="C4637" t="s">
        <v>17791</v>
      </c>
      <c r="D4637" t="s">
        <v>17792</v>
      </c>
    </row>
    <row r="4638" spans="1:4" ht="30">
      <c r="A4638" t="s">
        <v>17793</v>
      </c>
      <c r="B4638" s="1" t="s">
        <v>17794</v>
      </c>
      <c r="C4638" t="s">
        <v>17795</v>
      </c>
      <c r="D4638" t="s">
        <v>17796</v>
      </c>
    </row>
    <row r="4639" spans="1:4" ht="30">
      <c r="A4639" t="s">
        <v>17797</v>
      </c>
      <c r="B4639" s="1" t="s">
        <v>17798</v>
      </c>
      <c r="C4639" t="s">
        <v>17799</v>
      </c>
      <c r="D4639" t="s">
        <v>17800</v>
      </c>
    </row>
    <row r="4640" spans="1:4" ht="30">
      <c r="A4640" t="s">
        <v>17801</v>
      </c>
      <c r="B4640" s="1" t="s">
        <v>17802</v>
      </c>
      <c r="C4640" t="s">
        <v>17803</v>
      </c>
      <c r="D4640" t="s">
        <v>17804</v>
      </c>
    </row>
    <row r="4641" spans="1:4" ht="30">
      <c r="A4641" t="s">
        <v>17805</v>
      </c>
      <c r="B4641" s="1" t="s">
        <v>17806</v>
      </c>
      <c r="C4641" t="s">
        <v>17807</v>
      </c>
      <c r="D4641" t="s">
        <v>17808</v>
      </c>
    </row>
    <row r="4642" spans="1:4" ht="30">
      <c r="A4642" t="s">
        <v>17809</v>
      </c>
      <c r="B4642" s="1" t="s">
        <v>17810</v>
      </c>
      <c r="C4642">
        <v>2082619509</v>
      </c>
      <c r="D4642" t="s">
        <v>17811</v>
      </c>
    </row>
    <row r="4643" spans="1:4" ht="30">
      <c r="A4643" t="s">
        <v>17812</v>
      </c>
      <c r="B4643" s="1" t="s">
        <v>17813</v>
      </c>
      <c r="C4643" t="s">
        <v>17814</v>
      </c>
      <c r="D4643" t="s">
        <v>8059</v>
      </c>
    </row>
    <row r="4644" spans="1:4" ht="30">
      <c r="A4644" t="s">
        <v>17815</v>
      </c>
      <c r="B4644" s="1" t="s">
        <v>17816</v>
      </c>
      <c r="C4644">
        <v>7955787401</v>
      </c>
      <c r="D4644" t="s">
        <v>17817</v>
      </c>
    </row>
    <row r="4645" spans="1:4" ht="30">
      <c r="A4645" t="s">
        <v>17818</v>
      </c>
      <c r="B4645" s="1" t="s">
        <v>17819</v>
      </c>
      <c r="C4645" t="s">
        <v>17820</v>
      </c>
      <c r="D4645" t="s">
        <v>17821</v>
      </c>
    </row>
    <row r="4646" spans="1:4" ht="30">
      <c r="A4646" t="s">
        <v>17822</v>
      </c>
      <c r="B4646" s="1" t="s">
        <v>17823</v>
      </c>
      <c r="C4646" t="s">
        <v>17824</v>
      </c>
      <c r="D4646" t="s">
        <v>17825</v>
      </c>
    </row>
    <row r="4647" spans="1:4" ht="30">
      <c r="A4647" t="s">
        <v>17826</v>
      </c>
      <c r="B4647" s="1" t="s">
        <v>17827</v>
      </c>
      <c r="C4647" t="s">
        <v>17828</v>
      </c>
      <c r="D4647" t="s">
        <v>17829</v>
      </c>
    </row>
    <row r="4648" spans="1:4" ht="30">
      <c r="A4648" t="s">
        <v>17830</v>
      </c>
      <c r="B4648" s="1" t="s">
        <v>17831</v>
      </c>
      <c r="C4648" t="s">
        <v>17832</v>
      </c>
      <c r="D4648" t="s">
        <v>17833</v>
      </c>
    </row>
    <row r="4649" spans="1:4" ht="30">
      <c r="A4649" t="s">
        <v>17834</v>
      </c>
      <c r="B4649" s="1" t="s">
        <v>17835</v>
      </c>
      <c r="C4649" t="s">
        <v>17836</v>
      </c>
      <c r="D4649" t="s">
        <v>17837</v>
      </c>
    </row>
    <row r="4650" spans="1:4" ht="30">
      <c r="A4650" t="s">
        <v>17838</v>
      </c>
      <c r="B4650" s="1" t="s">
        <v>17839</v>
      </c>
      <c r="C4650" t="s">
        <v>17840</v>
      </c>
      <c r="D4650" t="s">
        <v>17841</v>
      </c>
    </row>
    <row r="4651" spans="1:4" ht="30">
      <c r="A4651" t="s">
        <v>17842</v>
      </c>
      <c r="B4651" s="1" t="s">
        <v>17843</v>
      </c>
      <c r="C4651" t="s">
        <v>17844</v>
      </c>
      <c r="D4651" t="s">
        <v>17845</v>
      </c>
    </row>
    <row r="4652" spans="1:4" ht="30">
      <c r="A4652" t="s">
        <v>17846</v>
      </c>
      <c r="B4652" s="1" t="s">
        <v>17847</v>
      </c>
      <c r="C4652" t="s">
        <v>17848</v>
      </c>
      <c r="D4652" t="s">
        <v>17849</v>
      </c>
    </row>
    <row r="4653" spans="1:4" ht="30">
      <c r="A4653" t="s">
        <v>17850</v>
      </c>
      <c r="B4653" s="1" t="s">
        <v>17851</v>
      </c>
      <c r="C4653" t="s">
        <v>17852</v>
      </c>
      <c r="D4653" t="s">
        <v>17853</v>
      </c>
    </row>
    <row r="4654" spans="1:4" ht="30">
      <c r="A4654" t="s">
        <v>17854</v>
      </c>
      <c r="B4654" s="1" t="s">
        <v>17855</v>
      </c>
      <c r="C4654" t="s">
        <v>17856</v>
      </c>
      <c r="D4654" t="s">
        <v>17857</v>
      </c>
    </row>
    <row r="4655" spans="1:4" ht="30">
      <c r="A4655" t="s">
        <v>17858</v>
      </c>
      <c r="B4655" s="1" t="s">
        <v>17859</v>
      </c>
      <c r="C4655" t="s">
        <v>17860</v>
      </c>
      <c r="D4655" t="s">
        <v>17861</v>
      </c>
    </row>
    <row r="4656" spans="1:4" ht="30">
      <c r="A4656" t="s">
        <v>17862</v>
      </c>
      <c r="B4656" s="1" t="s">
        <v>17863</v>
      </c>
      <c r="C4656" t="s">
        <v>17864</v>
      </c>
      <c r="D4656" t="s">
        <v>17865</v>
      </c>
    </row>
    <row r="4657" spans="1:4" ht="30">
      <c r="A4657" t="s">
        <v>17866</v>
      </c>
      <c r="B4657" s="1" t="s">
        <v>17867</v>
      </c>
      <c r="C4657" t="s">
        <v>17868</v>
      </c>
      <c r="D4657" t="s">
        <v>17869</v>
      </c>
    </row>
    <row r="4658" spans="1:4" ht="30">
      <c r="A4658" t="s">
        <v>17870</v>
      </c>
      <c r="B4658" s="1" t="s">
        <v>17871</v>
      </c>
      <c r="C4658" t="s">
        <v>17872</v>
      </c>
      <c r="D4658" t="s">
        <v>17873</v>
      </c>
    </row>
    <row r="4659" spans="1:4" ht="30">
      <c r="A4659" t="s">
        <v>17874</v>
      </c>
      <c r="B4659" s="1" t="s">
        <v>17875</v>
      </c>
      <c r="C4659" t="s">
        <v>17876</v>
      </c>
      <c r="D4659" t="s">
        <v>17877</v>
      </c>
    </row>
    <row r="4660" spans="1:4" ht="30">
      <c r="A4660" t="s">
        <v>17878</v>
      </c>
      <c r="B4660" s="1" t="s">
        <v>17879</v>
      </c>
      <c r="C4660" t="s">
        <v>17880</v>
      </c>
      <c r="D4660" t="s">
        <v>17881</v>
      </c>
    </row>
    <row r="4661" spans="1:4" ht="30">
      <c r="A4661" t="s">
        <v>17882</v>
      </c>
      <c r="B4661" s="1" t="s">
        <v>17883</v>
      </c>
      <c r="C4661" t="s">
        <v>17884</v>
      </c>
      <c r="D4661" t="s">
        <v>17885</v>
      </c>
    </row>
    <row r="4662" spans="1:4" ht="30">
      <c r="A4662" t="s">
        <v>17886</v>
      </c>
      <c r="B4662" s="1" t="s">
        <v>17887</v>
      </c>
      <c r="C4662" t="s">
        <v>17888</v>
      </c>
      <c r="D4662" t="s">
        <v>17889</v>
      </c>
    </row>
    <row r="4663" spans="1:4" ht="30">
      <c r="A4663" t="s">
        <v>17890</v>
      </c>
      <c r="B4663" s="1" t="s">
        <v>17891</v>
      </c>
      <c r="C4663" t="s">
        <v>17892</v>
      </c>
      <c r="D4663" t="s">
        <v>17893</v>
      </c>
    </row>
    <row r="4664" spans="1:4" ht="30">
      <c r="A4664" t="s">
        <v>17894</v>
      </c>
      <c r="B4664" s="1" t="s">
        <v>17895</v>
      </c>
      <c r="C4664" t="s">
        <v>17896</v>
      </c>
      <c r="D4664" t="s">
        <v>17897</v>
      </c>
    </row>
    <row r="4665" spans="1:4" ht="30">
      <c r="A4665" t="s">
        <v>17898</v>
      </c>
      <c r="B4665" s="1" t="s">
        <v>17899</v>
      </c>
      <c r="C4665">
        <f>1-599-953-7920</f>
        <v>-9471</v>
      </c>
      <c r="D4665" t="s">
        <v>17900</v>
      </c>
    </row>
    <row r="4666" spans="1:4" ht="30">
      <c r="A4666" t="s">
        <v>17901</v>
      </c>
      <c r="B4666" s="1" t="s">
        <v>17902</v>
      </c>
      <c r="C4666" t="s">
        <v>17903</v>
      </c>
      <c r="D4666" t="s">
        <v>17904</v>
      </c>
    </row>
    <row r="4667" spans="1:4" ht="30">
      <c r="A4667" t="s">
        <v>17905</v>
      </c>
      <c r="B4667" s="1" t="s">
        <v>17906</v>
      </c>
      <c r="C4667" t="s">
        <v>17907</v>
      </c>
      <c r="D4667" t="s">
        <v>17908</v>
      </c>
    </row>
    <row r="4668" spans="1:4" ht="30">
      <c r="A4668" t="s">
        <v>17909</v>
      </c>
      <c r="B4668" s="1" t="s">
        <v>17910</v>
      </c>
      <c r="C4668" t="s">
        <v>17911</v>
      </c>
      <c r="D4668" t="s">
        <v>17912</v>
      </c>
    </row>
    <row r="4669" spans="1:4" ht="30">
      <c r="A4669" t="s">
        <v>17913</v>
      </c>
      <c r="B4669" s="1" t="s">
        <v>17914</v>
      </c>
      <c r="C4669" t="s">
        <v>17915</v>
      </c>
      <c r="D4669" t="s">
        <v>17916</v>
      </c>
    </row>
    <row r="4670" spans="1:4" ht="30">
      <c r="A4670" t="s">
        <v>17917</v>
      </c>
      <c r="B4670" s="1" t="s">
        <v>17918</v>
      </c>
      <c r="C4670" t="s">
        <v>17919</v>
      </c>
      <c r="D4670" t="s">
        <v>17920</v>
      </c>
    </row>
    <row r="4671" spans="1:4" ht="30">
      <c r="A4671" t="s">
        <v>17921</v>
      </c>
      <c r="B4671" s="1" t="s">
        <v>17922</v>
      </c>
      <c r="C4671" t="s">
        <v>17923</v>
      </c>
      <c r="D4671" t="s">
        <v>17924</v>
      </c>
    </row>
    <row r="4672" spans="1:4" ht="30">
      <c r="A4672" t="s">
        <v>17925</v>
      </c>
      <c r="B4672" s="1" t="s">
        <v>17926</v>
      </c>
      <c r="C4672" t="s">
        <v>17927</v>
      </c>
      <c r="D4672" t="s">
        <v>17928</v>
      </c>
    </row>
    <row r="4673" spans="1:4" ht="30">
      <c r="A4673" t="s">
        <v>17929</v>
      </c>
      <c r="B4673" s="1" t="s">
        <v>17930</v>
      </c>
      <c r="C4673" t="s">
        <v>17931</v>
      </c>
      <c r="D4673" t="s">
        <v>17932</v>
      </c>
    </row>
    <row r="4674" spans="1:4" ht="30">
      <c r="A4674" t="s">
        <v>17933</v>
      </c>
      <c r="B4674" s="1" t="s">
        <v>17934</v>
      </c>
      <c r="C4674">
        <v>133883225</v>
      </c>
      <c r="D4674" t="s">
        <v>17935</v>
      </c>
    </row>
    <row r="4675" spans="1:4" ht="30">
      <c r="A4675" t="s">
        <v>17936</v>
      </c>
      <c r="B4675" s="1" t="s">
        <v>17937</v>
      </c>
      <c r="C4675" t="s">
        <v>17938</v>
      </c>
      <c r="D4675" t="s">
        <v>17939</v>
      </c>
    </row>
    <row r="4676" spans="1:4" ht="30">
      <c r="A4676" t="s">
        <v>17940</v>
      </c>
      <c r="B4676" s="1" t="s">
        <v>17941</v>
      </c>
      <c r="C4676" t="s">
        <v>17942</v>
      </c>
      <c r="D4676" t="s">
        <v>17943</v>
      </c>
    </row>
    <row r="4677" spans="1:4" ht="30">
      <c r="A4677" t="s">
        <v>17944</v>
      </c>
      <c r="B4677" s="1" t="s">
        <v>17945</v>
      </c>
      <c r="C4677" t="s">
        <v>17946</v>
      </c>
      <c r="D4677" t="s">
        <v>17947</v>
      </c>
    </row>
    <row r="4678" spans="1:4" ht="30">
      <c r="A4678" t="s">
        <v>4735</v>
      </c>
      <c r="B4678" s="1" t="s">
        <v>17948</v>
      </c>
      <c r="C4678" t="s">
        <v>17949</v>
      </c>
      <c r="D4678" t="s">
        <v>17950</v>
      </c>
    </row>
    <row r="4679" spans="1:4" ht="30">
      <c r="A4679" t="s">
        <v>17951</v>
      </c>
      <c r="B4679" s="1" t="s">
        <v>17952</v>
      </c>
      <c r="C4679" t="s">
        <v>17953</v>
      </c>
      <c r="D4679" t="s">
        <v>17954</v>
      </c>
    </row>
    <row r="4680" spans="1:4" ht="30">
      <c r="A4680" t="s">
        <v>17955</v>
      </c>
      <c r="B4680" s="1" t="s">
        <v>17956</v>
      </c>
      <c r="C4680" t="s">
        <v>17957</v>
      </c>
      <c r="D4680" t="s">
        <v>17958</v>
      </c>
    </row>
    <row r="4681" spans="1:4" ht="30">
      <c r="A4681" t="s">
        <v>17959</v>
      </c>
      <c r="B4681" s="1" t="s">
        <v>17960</v>
      </c>
      <c r="C4681" t="s">
        <v>17961</v>
      </c>
      <c r="D4681" t="s">
        <v>17962</v>
      </c>
    </row>
    <row r="4682" spans="1:4" ht="30">
      <c r="A4682" t="s">
        <v>17963</v>
      </c>
      <c r="B4682" s="1" t="s">
        <v>17964</v>
      </c>
      <c r="C4682" t="s">
        <v>17965</v>
      </c>
      <c r="D4682" t="s">
        <v>17966</v>
      </c>
    </row>
    <row r="4683" spans="1:4" ht="30">
      <c r="A4683" t="s">
        <v>17967</v>
      </c>
      <c r="B4683" s="1" t="s">
        <v>17968</v>
      </c>
      <c r="C4683" t="s">
        <v>17969</v>
      </c>
      <c r="D4683" t="s">
        <v>17970</v>
      </c>
    </row>
    <row r="4684" spans="1:4" ht="30">
      <c r="A4684" t="s">
        <v>13806</v>
      </c>
      <c r="B4684" s="1" t="s">
        <v>17971</v>
      </c>
      <c r="C4684" t="s">
        <v>17972</v>
      </c>
      <c r="D4684" t="s">
        <v>17973</v>
      </c>
    </row>
    <row r="4685" spans="1:4" ht="30">
      <c r="A4685" t="s">
        <v>17974</v>
      </c>
      <c r="B4685" s="1" t="s">
        <v>17975</v>
      </c>
      <c r="C4685" t="s">
        <v>17976</v>
      </c>
      <c r="D4685" t="s">
        <v>17977</v>
      </c>
    </row>
    <row r="4686" spans="1:4" ht="30">
      <c r="A4686" t="s">
        <v>17978</v>
      </c>
      <c r="B4686" s="1" t="s">
        <v>17979</v>
      </c>
      <c r="C4686" t="s">
        <v>17980</v>
      </c>
      <c r="D4686" t="s">
        <v>17981</v>
      </c>
    </row>
    <row r="4687" spans="1:4" ht="30">
      <c r="A4687" t="s">
        <v>17982</v>
      </c>
      <c r="B4687" s="1" t="s">
        <v>17983</v>
      </c>
      <c r="C4687" t="s">
        <v>17984</v>
      </c>
      <c r="D4687" t="s">
        <v>17985</v>
      </c>
    </row>
    <row r="4688" spans="1:4" ht="30">
      <c r="A4688" t="s">
        <v>17986</v>
      </c>
      <c r="B4688" s="1" t="s">
        <v>17987</v>
      </c>
      <c r="C4688" t="s">
        <v>17988</v>
      </c>
      <c r="D4688" t="s">
        <v>17989</v>
      </c>
    </row>
    <row r="4689" spans="1:4" ht="30">
      <c r="A4689" t="s">
        <v>17990</v>
      </c>
      <c r="B4689" s="1" t="s">
        <v>17991</v>
      </c>
      <c r="C4689" t="s">
        <v>17992</v>
      </c>
      <c r="D4689" t="s">
        <v>17993</v>
      </c>
    </row>
    <row r="4690" spans="1:4" ht="30">
      <c r="A4690" t="s">
        <v>17994</v>
      </c>
      <c r="B4690" s="1" t="s">
        <v>17995</v>
      </c>
      <c r="C4690" t="s">
        <v>17996</v>
      </c>
      <c r="D4690" t="s">
        <v>17997</v>
      </c>
    </row>
    <row r="4691" spans="1:4" ht="30">
      <c r="A4691" t="s">
        <v>17998</v>
      </c>
      <c r="B4691" s="1" t="s">
        <v>17999</v>
      </c>
      <c r="C4691" t="s">
        <v>18000</v>
      </c>
      <c r="D4691" t="s">
        <v>18001</v>
      </c>
    </row>
    <row r="4692" spans="1:4" ht="30">
      <c r="A4692" t="s">
        <v>18002</v>
      </c>
      <c r="B4692" s="1" t="s">
        <v>18003</v>
      </c>
      <c r="C4692" t="s">
        <v>18004</v>
      </c>
      <c r="D4692" t="s">
        <v>11053</v>
      </c>
    </row>
    <row r="4693" spans="1:4" ht="30">
      <c r="A4693" t="s">
        <v>18005</v>
      </c>
      <c r="B4693" s="1" t="s">
        <v>18006</v>
      </c>
      <c r="C4693" t="s">
        <v>18007</v>
      </c>
      <c r="D4693" t="s">
        <v>18008</v>
      </c>
    </row>
    <row r="4694" spans="1:4" ht="30">
      <c r="A4694" t="s">
        <v>18009</v>
      </c>
      <c r="B4694" s="1" t="s">
        <v>18010</v>
      </c>
      <c r="C4694" t="s">
        <v>18011</v>
      </c>
      <c r="D4694" t="s">
        <v>18012</v>
      </c>
    </row>
    <row r="4695" spans="1:4" ht="30">
      <c r="A4695" t="s">
        <v>18013</v>
      </c>
      <c r="B4695" s="1" t="s">
        <v>18014</v>
      </c>
      <c r="C4695" t="s">
        <v>18015</v>
      </c>
      <c r="D4695" t="s">
        <v>18016</v>
      </c>
    </row>
    <row r="4696" spans="1:4" ht="30">
      <c r="A4696" t="s">
        <v>18017</v>
      </c>
      <c r="B4696" s="1" t="s">
        <v>18018</v>
      </c>
      <c r="C4696" t="s">
        <v>18019</v>
      </c>
      <c r="D4696" t="s">
        <v>18020</v>
      </c>
    </row>
    <row r="4697" spans="1:4" ht="30">
      <c r="A4697" t="s">
        <v>18021</v>
      </c>
      <c r="B4697" s="1" t="s">
        <v>18022</v>
      </c>
      <c r="C4697" t="s">
        <v>18023</v>
      </c>
      <c r="D4697" t="s">
        <v>18024</v>
      </c>
    </row>
    <row r="4698" spans="1:4" ht="30">
      <c r="A4698" t="s">
        <v>18025</v>
      </c>
      <c r="B4698" s="1" t="s">
        <v>18026</v>
      </c>
      <c r="C4698" t="s">
        <v>18027</v>
      </c>
      <c r="D4698" t="s">
        <v>18028</v>
      </c>
    </row>
    <row r="4699" spans="1:4" ht="30">
      <c r="A4699" t="s">
        <v>18029</v>
      </c>
      <c r="B4699" s="1" t="s">
        <v>18030</v>
      </c>
      <c r="C4699" t="s">
        <v>18031</v>
      </c>
      <c r="D4699" t="s">
        <v>18032</v>
      </c>
    </row>
    <row r="4700" spans="1:4" ht="30">
      <c r="A4700" t="s">
        <v>18033</v>
      </c>
      <c r="B4700" s="1" t="s">
        <v>18034</v>
      </c>
      <c r="C4700" t="s">
        <v>18035</v>
      </c>
      <c r="D4700" t="s">
        <v>18036</v>
      </c>
    </row>
    <row r="4701" spans="1:4" ht="30">
      <c r="A4701" t="s">
        <v>18037</v>
      </c>
      <c r="B4701" s="1" t="s">
        <v>18038</v>
      </c>
      <c r="C4701" t="s">
        <v>18039</v>
      </c>
      <c r="D4701" t="s">
        <v>18040</v>
      </c>
    </row>
    <row r="4702" spans="1:4" ht="30">
      <c r="A4702" t="s">
        <v>17501</v>
      </c>
      <c r="B4702" s="1" t="s">
        <v>18041</v>
      </c>
      <c r="C4702" t="s">
        <v>18042</v>
      </c>
      <c r="D4702" t="s">
        <v>18043</v>
      </c>
    </row>
    <row r="4703" spans="1:4" ht="30">
      <c r="A4703" t="s">
        <v>18044</v>
      </c>
      <c r="B4703" s="1" t="s">
        <v>18045</v>
      </c>
      <c r="C4703" t="s">
        <v>18046</v>
      </c>
      <c r="D4703" t="s">
        <v>18047</v>
      </c>
    </row>
    <row r="4704" spans="1:4" ht="30">
      <c r="A4704" t="s">
        <v>18048</v>
      </c>
      <c r="B4704" s="1" t="s">
        <v>18049</v>
      </c>
      <c r="C4704" t="s">
        <v>18050</v>
      </c>
      <c r="D4704" t="s">
        <v>18051</v>
      </c>
    </row>
    <row r="4705" spans="1:4" ht="30">
      <c r="A4705" t="s">
        <v>18052</v>
      </c>
      <c r="B4705" s="1" t="s">
        <v>18053</v>
      </c>
      <c r="C4705" t="s">
        <v>18054</v>
      </c>
      <c r="D4705" t="s">
        <v>18055</v>
      </c>
    </row>
    <row r="4706" spans="1:4" ht="30">
      <c r="A4706" t="s">
        <v>18056</v>
      </c>
      <c r="B4706" s="1" t="s">
        <v>18057</v>
      </c>
      <c r="C4706" t="s">
        <v>18058</v>
      </c>
      <c r="D4706" t="s">
        <v>18059</v>
      </c>
    </row>
    <row r="4707" spans="1:4" ht="30">
      <c r="A4707" t="s">
        <v>18060</v>
      </c>
      <c r="B4707" s="1" t="s">
        <v>18061</v>
      </c>
      <c r="C4707" t="s">
        <v>18062</v>
      </c>
      <c r="D4707" t="s">
        <v>18063</v>
      </c>
    </row>
    <row r="4708" spans="1:4" ht="30">
      <c r="A4708" t="s">
        <v>14407</v>
      </c>
      <c r="B4708" s="1" t="s">
        <v>18064</v>
      </c>
      <c r="C4708">
        <v>4975888710</v>
      </c>
      <c r="D4708" t="s">
        <v>18065</v>
      </c>
    </row>
    <row r="4709" spans="1:4" ht="30">
      <c r="A4709" t="s">
        <v>18066</v>
      </c>
      <c r="B4709" s="1" t="s">
        <v>18067</v>
      </c>
      <c r="C4709" t="s">
        <v>18068</v>
      </c>
      <c r="D4709" t="s">
        <v>18069</v>
      </c>
    </row>
    <row r="4710" spans="1:4" ht="30">
      <c r="A4710" t="s">
        <v>18070</v>
      </c>
      <c r="B4710" s="1" t="s">
        <v>18071</v>
      </c>
      <c r="C4710" t="s">
        <v>18072</v>
      </c>
      <c r="D4710" t="s">
        <v>18073</v>
      </c>
    </row>
    <row r="4711" spans="1:4" ht="30">
      <c r="A4711" t="s">
        <v>18074</v>
      </c>
      <c r="B4711" s="1" t="s">
        <v>18075</v>
      </c>
      <c r="C4711" t="s">
        <v>18076</v>
      </c>
      <c r="D4711" t="s">
        <v>18077</v>
      </c>
    </row>
    <row r="4712" spans="1:4" ht="30">
      <c r="A4712" t="s">
        <v>13087</v>
      </c>
      <c r="B4712" s="1" t="s">
        <v>18078</v>
      </c>
      <c r="C4712" t="s">
        <v>18079</v>
      </c>
      <c r="D4712" t="s">
        <v>18080</v>
      </c>
    </row>
    <row r="4713" spans="1:4" ht="30">
      <c r="A4713" t="s">
        <v>18081</v>
      </c>
      <c r="B4713" s="1" t="s">
        <v>18082</v>
      </c>
      <c r="C4713" t="s">
        <v>18083</v>
      </c>
      <c r="D4713" t="s">
        <v>18084</v>
      </c>
    </row>
    <row r="4714" spans="1:4" ht="30">
      <c r="A4714" t="s">
        <v>18085</v>
      </c>
      <c r="B4714" s="1" t="s">
        <v>18086</v>
      </c>
      <c r="C4714" t="s">
        <v>18087</v>
      </c>
      <c r="D4714" t="s">
        <v>18088</v>
      </c>
    </row>
    <row r="4715" spans="1:4" ht="30">
      <c r="A4715" t="s">
        <v>18089</v>
      </c>
      <c r="B4715" s="1" t="s">
        <v>18090</v>
      </c>
      <c r="C4715" t="s">
        <v>18091</v>
      </c>
      <c r="D4715" t="s">
        <v>18092</v>
      </c>
    </row>
    <row r="4716" spans="1:4" ht="30">
      <c r="A4716" t="s">
        <v>18093</v>
      </c>
      <c r="B4716" s="1" t="s">
        <v>18094</v>
      </c>
      <c r="C4716">
        <v>8286126070</v>
      </c>
      <c r="D4716" t="s">
        <v>18095</v>
      </c>
    </row>
    <row r="4717" spans="1:4" ht="30">
      <c r="A4717" t="s">
        <v>18096</v>
      </c>
      <c r="B4717" s="1" t="s">
        <v>18097</v>
      </c>
      <c r="C4717" t="s">
        <v>18098</v>
      </c>
      <c r="D4717" t="s">
        <v>18099</v>
      </c>
    </row>
    <row r="4718" spans="1:4" ht="30">
      <c r="A4718" t="s">
        <v>18100</v>
      </c>
      <c r="B4718" s="1" t="s">
        <v>18101</v>
      </c>
      <c r="C4718">
        <v>62296023</v>
      </c>
      <c r="D4718" t="s">
        <v>18102</v>
      </c>
    </row>
    <row r="4719" spans="1:4" ht="30">
      <c r="A4719" t="s">
        <v>18103</v>
      </c>
      <c r="B4719" s="1" t="s">
        <v>18104</v>
      </c>
      <c r="C4719" t="s">
        <v>18105</v>
      </c>
      <c r="D4719" t="s">
        <v>18106</v>
      </c>
    </row>
    <row r="4720" spans="1:4" ht="30">
      <c r="A4720" t="s">
        <v>18107</v>
      </c>
      <c r="B4720" s="1" t="s">
        <v>18108</v>
      </c>
      <c r="C4720" t="s">
        <v>18109</v>
      </c>
      <c r="D4720" t="s">
        <v>18110</v>
      </c>
    </row>
    <row r="4721" spans="1:4" ht="30">
      <c r="A4721" t="s">
        <v>18111</v>
      </c>
      <c r="B4721" s="1" t="s">
        <v>18112</v>
      </c>
      <c r="C4721" t="s">
        <v>18113</v>
      </c>
      <c r="D4721" t="s">
        <v>18114</v>
      </c>
    </row>
    <row r="4722" spans="1:4" ht="30">
      <c r="A4722" t="s">
        <v>18115</v>
      </c>
      <c r="B4722" s="1" t="s">
        <v>18116</v>
      </c>
      <c r="C4722" t="s">
        <v>18117</v>
      </c>
      <c r="D4722" t="s">
        <v>18118</v>
      </c>
    </row>
    <row r="4723" spans="1:4" ht="30">
      <c r="A4723" t="s">
        <v>18119</v>
      </c>
      <c r="B4723" s="1" t="s">
        <v>18120</v>
      </c>
      <c r="C4723" t="s">
        <v>18121</v>
      </c>
      <c r="D4723" t="s">
        <v>18122</v>
      </c>
    </row>
    <row r="4724" spans="1:4" ht="30">
      <c r="A4724" t="s">
        <v>18123</v>
      </c>
      <c r="B4724" s="1" t="s">
        <v>18124</v>
      </c>
      <c r="C4724" t="s">
        <v>18125</v>
      </c>
      <c r="D4724" t="s">
        <v>18126</v>
      </c>
    </row>
    <row r="4725" spans="1:4" ht="30">
      <c r="A4725" t="s">
        <v>18127</v>
      </c>
      <c r="B4725" s="1" t="s">
        <v>18128</v>
      </c>
      <c r="C4725" t="s">
        <v>18129</v>
      </c>
      <c r="D4725" t="s">
        <v>18130</v>
      </c>
    </row>
    <row r="4726" spans="1:4" ht="30">
      <c r="A4726" t="s">
        <v>18131</v>
      </c>
      <c r="B4726" s="1" t="s">
        <v>18132</v>
      </c>
      <c r="C4726" t="s">
        <v>18133</v>
      </c>
      <c r="D4726" t="s">
        <v>18134</v>
      </c>
    </row>
    <row r="4727" spans="1:4" ht="30">
      <c r="A4727" t="s">
        <v>18135</v>
      </c>
      <c r="B4727" s="1" t="s">
        <v>18136</v>
      </c>
      <c r="C4727" t="s">
        <v>18137</v>
      </c>
      <c r="D4727" t="s">
        <v>18138</v>
      </c>
    </row>
    <row r="4728" spans="1:4" ht="30">
      <c r="A4728" t="s">
        <v>18139</v>
      </c>
      <c r="B4728" s="1" t="s">
        <v>18140</v>
      </c>
      <c r="C4728" t="s">
        <v>18141</v>
      </c>
      <c r="D4728" t="s">
        <v>18142</v>
      </c>
    </row>
    <row r="4729" spans="1:4" ht="30">
      <c r="A4729" t="s">
        <v>18143</v>
      </c>
      <c r="B4729" s="1" t="s">
        <v>18144</v>
      </c>
      <c r="C4729" t="s">
        <v>18145</v>
      </c>
      <c r="D4729" t="s">
        <v>18146</v>
      </c>
    </row>
    <row r="4730" spans="1:4" ht="30">
      <c r="A4730" t="s">
        <v>18147</v>
      </c>
      <c r="B4730" s="1" t="s">
        <v>18148</v>
      </c>
      <c r="C4730" t="s">
        <v>18149</v>
      </c>
      <c r="D4730" t="s">
        <v>18150</v>
      </c>
    </row>
    <row r="4731" spans="1:4" ht="30">
      <c r="A4731" t="s">
        <v>18151</v>
      </c>
      <c r="B4731" s="1" t="s">
        <v>18152</v>
      </c>
      <c r="C4731" t="s">
        <v>18153</v>
      </c>
      <c r="D4731" t="s">
        <v>18154</v>
      </c>
    </row>
    <row r="4732" spans="1:4" ht="30">
      <c r="A4732" t="s">
        <v>18155</v>
      </c>
      <c r="B4732" s="1" t="s">
        <v>18156</v>
      </c>
      <c r="C4732" t="s">
        <v>18157</v>
      </c>
      <c r="D4732" t="s">
        <v>18158</v>
      </c>
    </row>
    <row r="4733" spans="1:4" ht="30">
      <c r="A4733" t="s">
        <v>18159</v>
      </c>
      <c r="B4733" s="1" t="s">
        <v>18160</v>
      </c>
      <c r="C4733">
        <v>6323208403</v>
      </c>
      <c r="D4733" t="s">
        <v>18161</v>
      </c>
    </row>
    <row r="4734" spans="1:4" ht="30">
      <c r="A4734" t="s">
        <v>18162</v>
      </c>
      <c r="B4734" s="1" t="s">
        <v>18163</v>
      </c>
      <c r="C4734" t="s">
        <v>18164</v>
      </c>
      <c r="D4734" t="s">
        <v>18165</v>
      </c>
    </row>
    <row r="4735" spans="1:4" ht="30">
      <c r="A4735" t="s">
        <v>18166</v>
      </c>
      <c r="B4735" s="1" t="s">
        <v>18167</v>
      </c>
      <c r="C4735" t="s">
        <v>18168</v>
      </c>
      <c r="D4735" t="s">
        <v>18169</v>
      </c>
    </row>
    <row r="4736" spans="1:4" ht="30">
      <c r="A4736" t="s">
        <v>18170</v>
      </c>
      <c r="B4736" s="1" t="s">
        <v>18171</v>
      </c>
      <c r="C4736" t="s">
        <v>18172</v>
      </c>
      <c r="D4736" t="s">
        <v>18173</v>
      </c>
    </row>
    <row r="4737" spans="1:4" ht="30">
      <c r="A4737" t="s">
        <v>18174</v>
      </c>
      <c r="B4737" s="1" t="s">
        <v>18175</v>
      </c>
      <c r="C4737" t="s">
        <v>18176</v>
      </c>
      <c r="D4737" t="s">
        <v>18177</v>
      </c>
    </row>
    <row r="4738" spans="1:4" ht="30">
      <c r="A4738" t="s">
        <v>18178</v>
      </c>
      <c r="B4738" s="1" t="s">
        <v>18179</v>
      </c>
      <c r="C4738">
        <f>1-970-49-1217</f>
        <v>-2235</v>
      </c>
      <c r="D4738" t="s">
        <v>18180</v>
      </c>
    </row>
    <row r="4739" spans="1:4" ht="30">
      <c r="A4739" t="s">
        <v>18181</v>
      </c>
      <c r="B4739" s="1" t="s">
        <v>18182</v>
      </c>
      <c r="C4739" t="s">
        <v>18183</v>
      </c>
      <c r="D4739" t="s">
        <v>18184</v>
      </c>
    </row>
    <row r="4740" spans="1:4" ht="30">
      <c r="A4740" t="s">
        <v>18185</v>
      </c>
      <c r="B4740" s="1" t="s">
        <v>18186</v>
      </c>
      <c r="C4740">
        <v>8586473835</v>
      </c>
      <c r="D4740" t="s">
        <v>18187</v>
      </c>
    </row>
    <row r="4741" spans="1:4" ht="30">
      <c r="A4741" t="s">
        <v>18188</v>
      </c>
      <c r="B4741" s="1" t="s">
        <v>18189</v>
      </c>
      <c r="C4741" t="s">
        <v>18190</v>
      </c>
      <c r="D4741" t="s">
        <v>18191</v>
      </c>
    </row>
    <row r="4742" spans="1:4" ht="30">
      <c r="A4742" t="s">
        <v>18192</v>
      </c>
      <c r="B4742" s="1" t="s">
        <v>18193</v>
      </c>
      <c r="C4742" t="s">
        <v>18194</v>
      </c>
      <c r="D4742" t="s">
        <v>18195</v>
      </c>
    </row>
    <row r="4743" spans="1:4" ht="30">
      <c r="A4743" t="s">
        <v>18196</v>
      </c>
      <c r="B4743" s="1" t="s">
        <v>18197</v>
      </c>
      <c r="C4743" t="s">
        <v>18198</v>
      </c>
      <c r="D4743" t="s">
        <v>18199</v>
      </c>
    </row>
    <row r="4744" spans="1:4" ht="30">
      <c r="A4744" t="s">
        <v>18200</v>
      </c>
      <c r="B4744" s="1" t="s">
        <v>18201</v>
      </c>
      <c r="C4744" t="s">
        <v>18202</v>
      </c>
      <c r="D4744" t="s">
        <v>18203</v>
      </c>
    </row>
    <row r="4745" spans="1:4" ht="30">
      <c r="A4745" t="s">
        <v>18204</v>
      </c>
      <c r="B4745" s="1" t="s">
        <v>18205</v>
      </c>
      <c r="C4745" t="s">
        <v>18206</v>
      </c>
      <c r="D4745" t="s">
        <v>18207</v>
      </c>
    </row>
    <row r="4746" spans="1:4" ht="30">
      <c r="A4746" t="s">
        <v>18208</v>
      </c>
      <c r="B4746" s="1" t="s">
        <v>18209</v>
      </c>
      <c r="C4746" t="s">
        <v>18210</v>
      </c>
      <c r="D4746" t="s">
        <v>18211</v>
      </c>
    </row>
    <row r="4747" spans="1:4" ht="30">
      <c r="A4747" t="s">
        <v>18212</v>
      </c>
      <c r="B4747" s="1" t="s">
        <v>18213</v>
      </c>
      <c r="C4747" t="s">
        <v>18214</v>
      </c>
      <c r="D4747" t="s">
        <v>18215</v>
      </c>
    </row>
    <row r="4748" spans="1:4" ht="30">
      <c r="A4748" t="s">
        <v>18216</v>
      </c>
      <c r="B4748" s="1" t="s">
        <v>18217</v>
      </c>
      <c r="C4748" t="s">
        <v>18218</v>
      </c>
      <c r="D4748" t="s">
        <v>18219</v>
      </c>
    </row>
    <row r="4749" spans="1:4" ht="30">
      <c r="A4749" t="s">
        <v>18220</v>
      </c>
      <c r="B4749" s="1" t="s">
        <v>18221</v>
      </c>
      <c r="C4749" t="s">
        <v>18222</v>
      </c>
      <c r="D4749" t="s">
        <v>18223</v>
      </c>
    </row>
    <row r="4750" spans="1:4" ht="30">
      <c r="A4750" t="s">
        <v>18224</v>
      </c>
      <c r="B4750" s="1" t="s">
        <v>18225</v>
      </c>
      <c r="C4750" t="s">
        <v>18226</v>
      </c>
      <c r="D4750" t="s">
        <v>18227</v>
      </c>
    </row>
    <row r="4751" spans="1:4" ht="30">
      <c r="A4751" t="s">
        <v>18228</v>
      </c>
      <c r="B4751" s="1" t="s">
        <v>18229</v>
      </c>
      <c r="C4751" t="s">
        <v>18230</v>
      </c>
      <c r="D4751" t="s">
        <v>18231</v>
      </c>
    </row>
    <row r="4752" spans="1:4" ht="30">
      <c r="A4752" t="s">
        <v>18232</v>
      </c>
      <c r="B4752" s="1" t="s">
        <v>18233</v>
      </c>
      <c r="C4752" t="s">
        <v>18234</v>
      </c>
      <c r="D4752" t="s">
        <v>18235</v>
      </c>
    </row>
    <row r="4753" spans="1:4" ht="30">
      <c r="A4753" t="s">
        <v>18236</v>
      </c>
      <c r="B4753" s="1" t="s">
        <v>18237</v>
      </c>
      <c r="C4753" t="s">
        <v>18238</v>
      </c>
      <c r="D4753" t="s">
        <v>18239</v>
      </c>
    </row>
    <row r="4754" spans="1:4" ht="30">
      <c r="A4754" t="s">
        <v>18240</v>
      </c>
      <c r="B4754" s="1" t="s">
        <v>18241</v>
      </c>
      <c r="C4754" t="s">
        <v>18242</v>
      </c>
      <c r="D4754" t="s">
        <v>18243</v>
      </c>
    </row>
    <row r="4755" spans="1:4" ht="30">
      <c r="A4755" t="s">
        <v>18244</v>
      </c>
      <c r="B4755" s="1" t="s">
        <v>18245</v>
      </c>
      <c r="C4755" t="s">
        <v>18246</v>
      </c>
      <c r="D4755" t="s">
        <v>18247</v>
      </c>
    </row>
    <row r="4756" spans="1:4" ht="30">
      <c r="A4756" t="s">
        <v>18248</v>
      </c>
      <c r="B4756" s="1" t="s">
        <v>18249</v>
      </c>
      <c r="C4756" t="s">
        <v>18250</v>
      </c>
      <c r="D4756" t="s">
        <v>18251</v>
      </c>
    </row>
    <row r="4757" spans="1:4" ht="30">
      <c r="A4757" t="s">
        <v>18252</v>
      </c>
      <c r="B4757" s="1" t="s">
        <v>18253</v>
      </c>
      <c r="C4757" t="s">
        <v>18254</v>
      </c>
      <c r="D4757" t="s">
        <v>18255</v>
      </c>
    </row>
    <row r="4758" spans="1:4" ht="30">
      <c r="A4758" t="s">
        <v>18256</v>
      </c>
      <c r="B4758" s="1" t="s">
        <v>18257</v>
      </c>
      <c r="C4758" t="s">
        <v>18258</v>
      </c>
      <c r="D4758" t="s">
        <v>18259</v>
      </c>
    </row>
    <row r="4759" spans="1:4" ht="30">
      <c r="A4759" t="s">
        <v>18260</v>
      </c>
      <c r="B4759" s="1" t="s">
        <v>18261</v>
      </c>
      <c r="C4759" t="s">
        <v>18262</v>
      </c>
      <c r="D4759" t="s">
        <v>18263</v>
      </c>
    </row>
    <row r="4760" spans="1:4" ht="30">
      <c r="A4760" t="s">
        <v>18264</v>
      </c>
      <c r="B4760" s="1" t="s">
        <v>18265</v>
      </c>
      <c r="C4760" t="s">
        <v>18266</v>
      </c>
      <c r="D4760" t="s">
        <v>18267</v>
      </c>
    </row>
    <row r="4761" spans="1:4" ht="30">
      <c r="A4761" t="s">
        <v>18268</v>
      </c>
      <c r="B4761" s="1" t="s">
        <v>18269</v>
      </c>
      <c r="C4761" t="s">
        <v>18270</v>
      </c>
      <c r="D4761" t="s">
        <v>18271</v>
      </c>
    </row>
    <row r="4762" spans="1:4" ht="30">
      <c r="A4762" t="s">
        <v>18272</v>
      </c>
      <c r="B4762" s="1" t="s">
        <v>18273</v>
      </c>
      <c r="C4762" t="s">
        <v>18274</v>
      </c>
      <c r="D4762" t="s">
        <v>18275</v>
      </c>
    </row>
    <row r="4763" spans="1:4" ht="30">
      <c r="A4763" t="s">
        <v>18276</v>
      </c>
      <c r="B4763" s="1" t="s">
        <v>18277</v>
      </c>
      <c r="C4763" t="s">
        <v>18278</v>
      </c>
      <c r="D4763" t="s">
        <v>18279</v>
      </c>
    </row>
    <row r="4764" spans="1:4" ht="30">
      <c r="A4764" t="s">
        <v>18280</v>
      </c>
      <c r="B4764" s="1" t="s">
        <v>18281</v>
      </c>
      <c r="C4764" t="s">
        <v>18282</v>
      </c>
      <c r="D4764" t="s">
        <v>18283</v>
      </c>
    </row>
    <row r="4765" spans="1:4" ht="30">
      <c r="A4765" t="s">
        <v>8331</v>
      </c>
      <c r="B4765" s="1" t="s">
        <v>18284</v>
      </c>
      <c r="C4765" t="s">
        <v>18285</v>
      </c>
      <c r="D4765" t="s">
        <v>18286</v>
      </c>
    </row>
    <row r="4766" spans="1:4" ht="30">
      <c r="A4766" t="s">
        <v>18287</v>
      </c>
      <c r="B4766" s="1" t="s">
        <v>18288</v>
      </c>
      <c r="C4766" t="s">
        <v>18289</v>
      </c>
      <c r="D4766" t="s">
        <v>18290</v>
      </c>
    </row>
    <row r="4767" spans="1:4" ht="30">
      <c r="A4767" t="s">
        <v>18291</v>
      </c>
      <c r="B4767" s="1" t="s">
        <v>18292</v>
      </c>
      <c r="C4767" t="s">
        <v>18293</v>
      </c>
      <c r="D4767" t="s">
        <v>18294</v>
      </c>
    </row>
    <row r="4768" spans="1:4" ht="30">
      <c r="A4768" t="s">
        <v>18295</v>
      </c>
      <c r="B4768" s="1" t="s">
        <v>18296</v>
      </c>
      <c r="C4768" t="s">
        <v>18297</v>
      </c>
      <c r="D4768" t="s">
        <v>18298</v>
      </c>
    </row>
    <row r="4769" spans="1:4" ht="30">
      <c r="A4769" t="s">
        <v>18299</v>
      </c>
      <c r="B4769" s="1" t="s">
        <v>18300</v>
      </c>
      <c r="C4769" t="s">
        <v>18301</v>
      </c>
      <c r="D4769" t="s">
        <v>18302</v>
      </c>
    </row>
    <row r="4770" spans="1:4" ht="30">
      <c r="A4770" t="s">
        <v>18303</v>
      </c>
      <c r="B4770" s="1" t="s">
        <v>18304</v>
      </c>
      <c r="C4770" t="s">
        <v>18305</v>
      </c>
      <c r="D4770" t="s">
        <v>18306</v>
      </c>
    </row>
    <row r="4771" spans="1:4" ht="30">
      <c r="A4771" t="s">
        <v>18307</v>
      </c>
      <c r="B4771" s="1" t="s">
        <v>18308</v>
      </c>
      <c r="C4771" t="s">
        <v>18309</v>
      </c>
      <c r="D4771" t="s">
        <v>18310</v>
      </c>
    </row>
    <row r="4772" spans="1:4" ht="30">
      <c r="A4772" t="s">
        <v>18311</v>
      </c>
      <c r="B4772" s="1" t="s">
        <v>18312</v>
      </c>
      <c r="C4772" t="s">
        <v>18313</v>
      </c>
      <c r="D4772" t="s">
        <v>18314</v>
      </c>
    </row>
    <row r="4773" spans="1:4" ht="30">
      <c r="A4773" t="s">
        <v>18315</v>
      </c>
      <c r="B4773" s="1" t="s">
        <v>18316</v>
      </c>
      <c r="C4773" t="s">
        <v>18317</v>
      </c>
      <c r="D4773" t="s">
        <v>18318</v>
      </c>
    </row>
    <row r="4774" spans="1:4" ht="30">
      <c r="A4774" t="s">
        <v>18319</v>
      </c>
      <c r="B4774" s="1" t="s">
        <v>18320</v>
      </c>
      <c r="C4774" t="s">
        <v>18321</v>
      </c>
      <c r="D4774" t="s">
        <v>18322</v>
      </c>
    </row>
    <row r="4775" spans="1:4" ht="30">
      <c r="A4775" t="s">
        <v>2262</v>
      </c>
      <c r="B4775" s="1" t="s">
        <v>18323</v>
      </c>
      <c r="C4775">
        <v>2871082948</v>
      </c>
      <c r="D4775" t="s">
        <v>18324</v>
      </c>
    </row>
    <row r="4776" spans="1:4" ht="30">
      <c r="A4776" t="s">
        <v>872</v>
      </c>
      <c r="B4776" s="1" t="s">
        <v>18325</v>
      </c>
      <c r="C4776" t="s">
        <v>18326</v>
      </c>
      <c r="D4776" t="s">
        <v>18327</v>
      </c>
    </row>
    <row r="4777" spans="1:4" ht="30">
      <c r="A4777" t="s">
        <v>18328</v>
      </c>
      <c r="B4777" s="1" t="s">
        <v>18329</v>
      </c>
      <c r="C4777" t="s">
        <v>18330</v>
      </c>
      <c r="D4777" t="s">
        <v>18331</v>
      </c>
    </row>
    <row r="4778" spans="1:4" ht="30">
      <c r="A4778" t="s">
        <v>18332</v>
      </c>
      <c r="B4778" s="1" t="s">
        <v>18333</v>
      </c>
      <c r="C4778" t="s">
        <v>18334</v>
      </c>
      <c r="D4778" t="s">
        <v>18335</v>
      </c>
    </row>
    <row r="4779" spans="1:4" ht="30">
      <c r="A4779" t="s">
        <v>18336</v>
      </c>
      <c r="B4779" s="1" t="s">
        <v>18337</v>
      </c>
      <c r="C4779" t="s">
        <v>18338</v>
      </c>
      <c r="D4779" t="s">
        <v>18339</v>
      </c>
    </row>
    <row r="4780" spans="1:4" ht="30">
      <c r="A4780" t="s">
        <v>5279</v>
      </c>
      <c r="B4780" s="1" t="s">
        <v>18340</v>
      </c>
      <c r="C4780" t="s">
        <v>18341</v>
      </c>
      <c r="D4780" t="s">
        <v>18342</v>
      </c>
    </row>
    <row r="4781" spans="1:4" ht="30">
      <c r="A4781" t="s">
        <v>2751</v>
      </c>
      <c r="B4781" s="1" t="s">
        <v>18343</v>
      </c>
      <c r="C4781" t="s">
        <v>18344</v>
      </c>
      <c r="D4781" t="s">
        <v>18345</v>
      </c>
    </row>
    <row r="4782" spans="1:4" ht="30">
      <c r="A4782" t="s">
        <v>18346</v>
      </c>
      <c r="B4782" s="1" t="s">
        <v>18347</v>
      </c>
      <c r="C4782" t="s">
        <v>18348</v>
      </c>
      <c r="D4782" t="s">
        <v>18349</v>
      </c>
    </row>
    <row r="4783" spans="1:4" ht="30">
      <c r="A4783" t="s">
        <v>18350</v>
      </c>
      <c r="B4783" s="1" t="s">
        <v>18351</v>
      </c>
      <c r="C4783" t="s">
        <v>18352</v>
      </c>
      <c r="D4783" t="s">
        <v>18353</v>
      </c>
    </row>
    <row r="4784" spans="1:4" ht="30">
      <c r="A4784" t="s">
        <v>18354</v>
      </c>
      <c r="B4784" s="1" t="s">
        <v>18355</v>
      </c>
      <c r="C4784" t="s">
        <v>18356</v>
      </c>
      <c r="D4784" t="s">
        <v>18357</v>
      </c>
    </row>
    <row r="4785" spans="1:4" ht="30">
      <c r="A4785" t="s">
        <v>18358</v>
      </c>
      <c r="B4785" s="1" t="s">
        <v>18359</v>
      </c>
      <c r="C4785">
        <v>2185689653</v>
      </c>
      <c r="D4785" t="s">
        <v>18360</v>
      </c>
    </row>
    <row r="4786" spans="1:4" ht="30">
      <c r="A4786" t="s">
        <v>18361</v>
      </c>
      <c r="B4786" s="1" t="s">
        <v>18362</v>
      </c>
      <c r="C4786" t="s">
        <v>18363</v>
      </c>
      <c r="D4786" t="s">
        <v>18364</v>
      </c>
    </row>
    <row r="4787" spans="1:4" ht="30">
      <c r="A4787" t="s">
        <v>18365</v>
      </c>
      <c r="B4787" s="1" t="s">
        <v>18366</v>
      </c>
      <c r="C4787" t="s">
        <v>18367</v>
      </c>
      <c r="D4787" t="s">
        <v>10220</v>
      </c>
    </row>
    <row r="4788" spans="1:4" ht="30">
      <c r="A4788" t="s">
        <v>18368</v>
      </c>
      <c r="B4788" s="1" t="s">
        <v>18369</v>
      </c>
      <c r="C4788" t="s">
        <v>18370</v>
      </c>
      <c r="D4788" t="s">
        <v>18371</v>
      </c>
    </row>
    <row r="4789" spans="1:4" ht="30">
      <c r="A4789" t="s">
        <v>18372</v>
      </c>
      <c r="B4789" s="1" t="s">
        <v>18373</v>
      </c>
      <c r="C4789" t="s">
        <v>18374</v>
      </c>
      <c r="D4789" t="s">
        <v>18375</v>
      </c>
    </row>
    <row r="4790" spans="1:4" ht="30">
      <c r="A4790" t="s">
        <v>18376</v>
      </c>
      <c r="B4790" s="1" t="s">
        <v>18377</v>
      </c>
      <c r="C4790" t="s">
        <v>18378</v>
      </c>
      <c r="D4790" t="s">
        <v>18379</v>
      </c>
    </row>
    <row r="4791" spans="1:4" ht="30">
      <c r="A4791" t="s">
        <v>18380</v>
      </c>
      <c r="B4791" s="1" t="s">
        <v>18381</v>
      </c>
      <c r="C4791" t="s">
        <v>18382</v>
      </c>
      <c r="D4791" t="s">
        <v>18383</v>
      </c>
    </row>
    <row r="4792" spans="1:4" ht="30">
      <c r="A4792" t="s">
        <v>18384</v>
      </c>
      <c r="B4792" s="1" t="s">
        <v>18385</v>
      </c>
      <c r="C4792" t="s">
        <v>18386</v>
      </c>
      <c r="D4792" t="s">
        <v>18387</v>
      </c>
    </row>
    <row r="4793" spans="1:4" ht="30">
      <c r="A4793" t="s">
        <v>18388</v>
      </c>
      <c r="B4793" s="1" t="s">
        <v>18389</v>
      </c>
      <c r="C4793" t="s">
        <v>18390</v>
      </c>
      <c r="D4793" t="s">
        <v>18391</v>
      </c>
    </row>
    <row r="4794" spans="1:4" ht="30">
      <c r="A4794" t="s">
        <v>18392</v>
      </c>
      <c r="B4794" s="1" t="s">
        <v>18393</v>
      </c>
      <c r="C4794" t="s">
        <v>18394</v>
      </c>
      <c r="D4794" t="s">
        <v>18395</v>
      </c>
    </row>
    <row r="4795" spans="1:4" ht="30">
      <c r="A4795" t="s">
        <v>15511</v>
      </c>
      <c r="B4795" s="1" t="s">
        <v>18396</v>
      </c>
      <c r="C4795" t="s">
        <v>18397</v>
      </c>
      <c r="D4795" t="s">
        <v>18398</v>
      </c>
    </row>
    <row r="4796" spans="1:4" ht="30">
      <c r="A4796" t="s">
        <v>18399</v>
      </c>
      <c r="B4796" s="1" t="s">
        <v>18400</v>
      </c>
      <c r="C4796" t="s">
        <v>18401</v>
      </c>
      <c r="D4796" t="s">
        <v>18402</v>
      </c>
    </row>
    <row r="4797" spans="1:4" ht="30">
      <c r="A4797" t="s">
        <v>7033</v>
      </c>
      <c r="B4797" s="1" t="s">
        <v>18403</v>
      </c>
      <c r="C4797">
        <f>1-391-58-7184</f>
        <v>-7632</v>
      </c>
      <c r="D4797" t="s">
        <v>18404</v>
      </c>
    </row>
    <row r="4798" spans="1:4" ht="30">
      <c r="A4798" t="s">
        <v>18405</v>
      </c>
      <c r="B4798" s="1" t="s">
        <v>18406</v>
      </c>
      <c r="C4798" t="s">
        <v>18407</v>
      </c>
      <c r="D4798" t="s">
        <v>18408</v>
      </c>
    </row>
    <row r="4799" spans="1:4" ht="30">
      <c r="A4799" t="s">
        <v>18409</v>
      </c>
      <c r="B4799" s="1" t="s">
        <v>18410</v>
      </c>
      <c r="C4799" t="s">
        <v>18411</v>
      </c>
      <c r="D4799" t="s">
        <v>18412</v>
      </c>
    </row>
    <row r="4800" spans="1:4" ht="30">
      <c r="A4800" t="s">
        <v>14155</v>
      </c>
      <c r="B4800" s="1" t="s">
        <v>18413</v>
      </c>
      <c r="C4800" t="s">
        <v>18414</v>
      </c>
      <c r="D4800" t="s">
        <v>18415</v>
      </c>
    </row>
    <row r="4801" spans="1:4" ht="30">
      <c r="A4801" t="s">
        <v>18416</v>
      </c>
      <c r="B4801" s="1" t="s">
        <v>18417</v>
      </c>
      <c r="C4801" t="s">
        <v>18418</v>
      </c>
      <c r="D4801" t="s">
        <v>18419</v>
      </c>
    </row>
    <row r="4802" spans="1:4" ht="30">
      <c r="A4802" t="s">
        <v>18420</v>
      </c>
      <c r="B4802" s="1" t="s">
        <v>18421</v>
      </c>
      <c r="C4802" t="s">
        <v>18422</v>
      </c>
      <c r="D4802" t="s">
        <v>18423</v>
      </c>
    </row>
    <row r="4803" spans="1:4" ht="30">
      <c r="A4803" t="s">
        <v>18424</v>
      </c>
      <c r="B4803" s="1" t="s">
        <v>18425</v>
      </c>
      <c r="C4803" t="s">
        <v>18426</v>
      </c>
      <c r="D4803" t="s">
        <v>18427</v>
      </c>
    </row>
    <row r="4804" spans="1:4" ht="30">
      <c r="A4804" t="s">
        <v>18428</v>
      </c>
      <c r="B4804" s="1" t="s">
        <v>18429</v>
      </c>
      <c r="C4804" t="s">
        <v>18430</v>
      </c>
      <c r="D4804" t="s">
        <v>18431</v>
      </c>
    </row>
    <row r="4805" spans="1:4" ht="30">
      <c r="A4805" t="s">
        <v>18432</v>
      </c>
      <c r="B4805" s="1" t="s">
        <v>18433</v>
      </c>
      <c r="C4805" t="s">
        <v>18434</v>
      </c>
      <c r="D4805" t="s">
        <v>18435</v>
      </c>
    </row>
    <row r="4806" spans="1:4" ht="30">
      <c r="A4806" t="s">
        <v>18436</v>
      </c>
      <c r="B4806" s="1" t="s">
        <v>18437</v>
      </c>
      <c r="C4806">
        <v>9485376801</v>
      </c>
      <c r="D4806" t="s">
        <v>18438</v>
      </c>
    </row>
    <row r="4807" spans="1:4" ht="30">
      <c r="A4807" t="s">
        <v>18439</v>
      </c>
      <c r="B4807" s="1" t="s">
        <v>18440</v>
      </c>
      <c r="C4807" t="s">
        <v>18441</v>
      </c>
      <c r="D4807" t="s">
        <v>18442</v>
      </c>
    </row>
    <row r="4808" spans="1:4" ht="30">
      <c r="A4808" t="s">
        <v>18443</v>
      </c>
      <c r="B4808" s="1" t="s">
        <v>18444</v>
      </c>
      <c r="C4808" t="s">
        <v>18445</v>
      </c>
      <c r="D4808" t="s">
        <v>18446</v>
      </c>
    </row>
    <row r="4809" spans="1:4" ht="30">
      <c r="A4809" t="s">
        <v>18447</v>
      </c>
      <c r="B4809" s="1" t="s">
        <v>18448</v>
      </c>
      <c r="C4809" t="s">
        <v>18449</v>
      </c>
      <c r="D4809" t="s">
        <v>18450</v>
      </c>
    </row>
    <row r="4810" spans="1:4" ht="30">
      <c r="A4810" t="s">
        <v>18451</v>
      </c>
      <c r="B4810" s="1" t="s">
        <v>18452</v>
      </c>
      <c r="C4810" t="s">
        <v>18453</v>
      </c>
      <c r="D4810" t="s">
        <v>18454</v>
      </c>
    </row>
    <row r="4811" spans="1:4" ht="30">
      <c r="A4811" t="s">
        <v>18455</v>
      </c>
      <c r="B4811" s="1" t="s">
        <v>18456</v>
      </c>
      <c r="C4811" t="s">
        <v>18457</v>
      </c>
      <c r="D4811" t="s">
        <v>18458</v>
      </c>
    </row>
    <row r="4812" spans="1:4" ht="30">
      <c r="A4812" t="s">
        <v>18459</v>
      </c>
      <c r="B4812" s="1" t="s">
        <v>18460</v>
      </c>
      <c r="C4812" t="s">
        <v>18461</v>
      </c>
      <c r="D4812" t="s">
        <v>18462</v>
      </c>
    </row>
    <row r="4813" spans="1:4" ht="30">
      <c r="A4813" t="s">
        <v>18463</v>
      </c>
      <c r="B4813" s="1" t="s">
        <v>18464</v>
      </c>
      <c r="C4813" t="s">
        <v>18465</v>
      </c>
      <c r="D4813" t="s">
        <v>18466</v>
      </c>
    </row>
    <row r="4814" spans="1:4" ht="30">
      <c r="A4814" t="s">
        <v>18467</v>
      </c>
      <c r="B4814" s="1" t="s">
        <v>18468</v>
      </c>
      <c r="C4814" t="s">
        <v>18469</v>
      </c>
      <c r="D4814" t="s">
        <v>18470</v>
      </c>
    </row>
    <row r="4815" spans="1:4" ht="30">
      <c r="A4815" t="s">
        <v>18471</v>
      </c>
      <c r="B4815" s="1" t="s">
        <v>18472</v>
      </c>
      <c r="C4815" t="s">
        <v>18473</v>
      </c>
      <c r="D4815" t="s">
        <v>18474</v>
      </c>
    </row>
    <row r="4816" spans="1:4" ht="30">
      <c r="A4816" t="s">
        <v>18475</v>
      </c>
      <c r="B4816" s="1" t="s">
        <v>18476</v>
      </c>
      <c r="C4816" t="s">
        <v>18477</v>
      </c>
      <c r="D4816" t="s">
        <v>18478</v>
      </c>
    </row>
    <row r="4817" spans="1:4" ht="30">
      <c r="A4817" t="s">
        <v>18479</v>
      </c>
      <c r="B4817" s="1" t="s">
        <v>18480</v>
      </c>
      <c r="C4817" t="s">
        <v>18481</v>
      </c>
      <c r="D4817" t="s">
        <v>18482</v>
      </c>
    </row>
    <row r="4818" spans="1:4" ht="30">
      <c r="A4818" t="s">
        <v>18483</v>
      </c>
      <c r="B4818" s="1" t="s">
        <v>18484</v>
      </c>
      <c r="C4818" t="s">
        <v>18485</v>
      </c>
      <c r="D4818" t="s">
        <v>18486</v>
      </c>
    </row>
    <row r="4819" spans="1:4" ht="30">
      <c r="A4819" t="s">
        <v>18487</v>
      </c>
      <c r="B4819" s="1" t="s">
        <v>18488</v>
      </c>
      <c r="C4819">
        <v>9773723249</v>
      </c>
      <c r="D4819" t="s">
        <v>18489</v>
      </c>
    </row>
    <row r="4820" spans="1:4" ht="30">
      <c r="A4820" t="s">
        <v>18490</v>
      </c>
      <c r="B4820" s="1" t="s">
        <v>18491</v>
      </c>
      <c r="C4820" t="s">
        <v>18492</v>
      </c>
      <c r="D4820" t="s">
        <v>18493</v>
      </c>
    </row>
    <row r="4821" spans="1:4" ht="30">
      <c r="A4821" t="s">
        <v>18494</v>
      </c>
      <c r="B4821" s="1" t="s">
        <v>18495</v>
      </c>
      <c r="C4821" t="s">
        <v>18496</v>
      </c>
      <c r="D4821" t="s">
        <v>18497</v>
      </c>
    </row>
    <row r="4822" spans="1:4" ht="30">
      <c r="A4822" t="s">
        <v>18498</v>
      </c>
      <c r="B4822" s="1" t="s">
        <v>18499</v>
      </c>
      <c r="C4822" t="s">
        <v>18500</v>
      </c>
      <c r="D4822" t="s">
        <v>18501</v>
      </c>
    </row>
    <row r="4823" spans="1:4" ht="30">
      <c r="A4823" t="s">
        <v>18502</v>
      </c>
      <c r="B4823" s="1" t="s">
        <v>18503</v>
      </c>
      <c r="C4823" t="s">
        <v>18504</v>
      </c>
      <c r="D4823" t="s">
        <v>18505</v>
      </c>
    </row>
    <row r="4824" spans="1:4" ht="30">
      <c r="A4824" t="s">
        <v>18506</v>
      </c>
      <c r="B4824" s="1" t="s">
        <v>18507</v>
      </c>
      <c r="C4824" t="s">
        <v>18508</v>
      </c>
      <c r="D4824" t="s">
        <v>18509</v>
      </c>
    </row>
    <row r="4825" spans="1:4" ht="30">
      <c r="A4825" t="s">
        <v>18510</v>
      </c>
      <c r="B4825" s="1" t="s">
        <v>18511</v>
      </c>
      <c r="C4825" t="s">
        <v>18512</v>
      </c>
      <c r="D4825" t="s">
        <v>18513</v>
      </c>
    </row>
    <row r="4826" spans="1:4" ht="30">
      <c r="A4826" t="s">
        <v>18514</v>
      </c>
      <c r="B4826" s="1" t="s">
        <v>18515</v>
      </c>
      <c r="C4826" t="s">
        <v>18516</v>
      </c>
      <c r="D4826" t="s">
        <v>18517</v>
      </c>
    </row>
    <row r="4827" spans="1:4" ht="30">
      <c r="A4827" t="s">
        <v>18518</v>
      </c>
      <c r="B4827" s="1" t="s">
        <v>18519</v>
      </c>
      <c r="C4827" t="s">
        <v>18520</v>
      </c>
      <c r="D4827" t="s">
        <v>18521</v>
      </c>
    </row>
    <row r="4828" spans="1:4" ht="30">
      <c r="A4828" t="s">
        <v>18522</v>
      </c>
      <c r="B4828" s="1" t="s">
        <v>18523</v>
      </c>
      <c r="C4828" t="s">
        <v>18524</v>
      </c>
      <c r="D4828" t="s">
        <v>18525</v>
      </c>
    </row>
    <row r="4829" spans="1:4" ht="30">
      <c r="A4829" t="s">
        <v>18526</v>
      </c>
      <c r="B4829" s="1" t="s">
        <v>18527</v>
      </c>
      <c r="C4829">
        <v>5934437444</v>
      </c>
      <c r="D4829" t="s">
        <v>18528</v>
      </c>
    </row>
    <row r="4830" spans="1:4" ht="30">
      <c r="A4830" t="s">
        <v>18529</v>
      </c>
      <c r="B4830" s="1" t="s">
        <v>18530</v>
      </c>
      <c r="C4830" t="s">
        <v>18531</v>
      </c>
      <c r="D4830" t="s">
        <v>18532</v>
      </c>
    </row>
    <row r="4831" spans="1:4" ht="30">
      <c r="A4831" t="s">
        <v>18533</v>
      </c>
      <c r="B4831" s="1" t="s">
        <v>18534</v>
      </c>
      <c r="C4831" t="s">
        <v>18535</v>
      </c>
      <c r="D4831" t="s">
        <v>18536</v>
      </c>
    </row>
    <row r="4832" spans="1:4" ht="30">
      <c r="A4832" t="s">
        <v>18537</v>
      </c>
      <c r="B4832" s="1" t="s">
        <v>18538</v>
      </c>
      <c r="C4832">
        <v>7803174752</v>
      </c>
      <c r="D4832" t="s">
        <v>18539</v>
      </c>
    </row>
    <row r="4833" spans="1:4" ht="30">
      <c r="A4833" t="s">
        <v>18540</v>
      </c>
      <c r="B4833" s="1" t="s">
        <v>18541</v>
      </c>
      <c r="C4833" t="s">
        <v>18542</v>
      </c>
      <c r="D4833" t="s">
        <v>18543</v>
      </c>
    </row>
    <row r="4834" spans="1:4" ht="30">
      <c r="A4834" t="s">
        <v>18544</v>
      </c>
      <c r="B4834" s="1" t="s">
        <v>18545</v>
      </c>
      <c r="C4834" t="s">
        <v>18546</v>
      </c>
      <c r="D4834" t="s">
        <v>18547</v>
      </c>
    </row>
    <row r="4835" spans="1:4" ht="30">
      <c r="A4835" t="s">
        <v>18548</v>
      </c>
      <c r="B4835" s="1" t="s">
        <v>18549</v>
      </c>
      <c r="C4835" t="s">
        <v>18550</v>
      </c>
      <c r="D4835" t="s">
        <v>18551</v>
      </c>
    </row>
    <row r="4836" spans="1:4" ht="30">
      <c r="A4836" t="s">
        <v>18552</v>
      </c>
      <c r="B4836" s="1" t="s">
        <v>18553</v>
      </c>
      <c r="C4836" t="s">
        <v>18554</v>
      </c>
      <c r="D4836" t="s">
        <v>18555</v>
      </c>
    </row>
    <row r="4837" spans="1:4" ht="30">
      <c r="A4837" t="s">
        <v>18556</v>
      </c>
      <c r="B4837" s="1" t="s">
        <v>18557</v>
      </c>
      <c r="C4837">
        <f>1-567-931-659</f>
        <v>-2156</v>
      </c>
      <c r="D4837" t="s">
        <v>18558</v>
      </c>
    </row>
    <row r="4838" spans="1:4" ht="30">
      <c r="A4838" t="s">
        <v>18559</v>
      </c>
      <c r="B4838" s="1" t="s">
        <v>18560</v>
      </c>
      <c r="C4838" t="s">
        <v>18561</v>
      </c>
      <c r="D4838" t="s">
        <v>18562</v>
      </c>
    </row>
    <row r="4839" spans="1:4" ht="30">
      <c r="A4839" t="s">
        <v>18563</v>
      </c>
      <c r="B4839" s="1" t="s">
        <v>18564</v>
      </c>
      <c r="C4839" t="s">
        <v>18565</v>
      </c>
      <c r="D4839" t="s">
        <v>18566</v>
      </c>
    </row>
    <row r="4840" spans="1:4" ht="30">
      <c r="A4840" t="s">
        <v>18567</v>
      </c>
      <c r="B4840" s="1" t="s">
        <v>18568</v>
      </c>
      <c r="C4840" t="s">
        <v>18569</v>
      </c>
      <c r="D4840" t="s">
        <v>18570</v>
      </c>
    </row>
    <row r="4841" spans="1:4" ht="30">
      <c r="A4841" t="s">
        <v>18571</v>
      </c>
      <c r="B4841" s="1" t="s">
        <v>18572</v>
      </c>
      <c r="C4841" t="s">
        <v>18573</v>
      </c>
      <c r="D4841" t="s">
        <v>18574</v>
      </c>
    </row>
    <row r="4842" spans="1:4" ht="30">
      <c r="A4842" t="s">
        <v>18575</v>
      </c>
      <c r="B4842" s="1" t="s">
        <v>18576</v>
      </c>
      <c r="C4842" t="s">
        <v>18577</v>
      </c>
      <c r="D4842" t="s">
        <v>18578</v>
      </c>
    </row>
    <row r="4843" spans="1:4" ht="30">
      <c r="A4843" t="s">
        <v>18579</v>
      </c>
      <c r="B4843" s="1" t="s">
        <v>18580</v>
      </c>
      <c r="C4843" t="s">
        <v>18581</v>
      </c>
      <c r="D4843" t="s">
        <v>18582</v>
      </c>
    </row>
    <row r="4844" spans="1:4" ht="30">
      <c r="A4844" t="s">
        <v>18583</v>
      </c>
      <c r="B4844" s="1" t="s">
        <v>18584</v>
      </c>
      <c r="C4844" t="s">
        <v>18585</v>
      </c>
      <c r="D4844" t="s">
        <v>18586</v>
      </c>
    </row>
    <row r="4845" spans="1:4" ht="30">
      <c r="A4845" t="s">
        <v>18587</v>
      </c>
      <c r="B4845" s="1" t="s">
        <v>18588</v>
      </c>
      <c r="C4845">
        <f>1-274-448-3567</f>
        <v>-4288</v>
      </c>
      <c r="D4845" t="s">
        <v>18589</v>
      </c>
    </row>
    <row r="4846" spans="1:4" ht="30">
      <c r="A4846" t="s">
        <v>18590</v>
      </c>
      <c r="B4846" s="1" t="s">
        <v>18591</v>
      </c>
      <c r="C4846" t="s">
        <v>18592</v>
      </c>
      <c r="D4846" t="s">
        <v>18593</v>
      </c>
    </row>
    <row r="4847" spans="1:4" ht="30">
      <c r="A4847" t="s">
        <v>18594</v>
      </c>
      <c r="B4847" s="1" t="s">
        <v>18595</v>
      </c>
      <c r="C4847" t="s">
        <v>18596</v>
      </c>
      <c r="D4847" t="s">
        <v>18597</v>
      </c>
    </row>
    <row r="4848" spans="1:4" ht="30">
      <c r="A4848" t="s">
        <v>18598</v>
      </c>
      <c r="B4848" s="1" t="s">
        <v>18599</v>
      </c>
      <c r="C4848" t="s">
        <v>18600</v>
      </c>
      <c r="D4848" t="s">
        <v>18601</v>
      </c>
    </row>
    <row r="4849" spans="1:4" ht="30">
      <c r="A4849" t="s">
        <v>18602</v>
      </c>
      <c r="B4849" s="1" t="s">
        <v>18603</v>
      </c>
      <c r="C4849" t="s">
        <v>18604</v>
      </c>
      <c r="D4849" t="s">
        <v>18605</v>
      </c>
    </row>
    <row r="4850" spans="1:4" ht="30">
      <c r="A4850" t="s">
        <v>18606</v>
      </c>
      <c r="B4850" s="1" t="s">
        <v>18607</v>
      </c>
      <c r="C4850" t="s">
        <v>18608</v>
      </c>
      <c r="D4850" t="s">
        <v>18609</v>
      </c>
    </row>
    <row r="4851" spans="1:4" ht="30">
      <c r="A4851" t="s">
        <v>18610</v>
      </c>
      <c r="B4851" s="1" t="s">
        <v>18611</v>
      </c>
      <c r="C4851">
        <f>1-683-596-4419</f>
        <v>-5697</v>
      </c>
      <c r="D4851" t="s">
        <v>18612</v>
      </c>
    </row>
    <row r="4852" spans="1:4" ht="30">
      <c r="A4852" t="s">
        <v>18613</v>
      </c>
      <c r="B4852" s="1" t="s">
        <v>18614</v>
      </c>
      <c r="C4852" t="s">
        <v>18615</v>
      </c>
      <c r="D4852" t="s">
        <v>18616</v>
      </c>
    </row>
    <row r="4853" spans="1:4" ht="30">
      <c r="A4853" t="s">
        <v>18617</v>
      </c>
      <c r="B4853" s="1" t="s">
        <v>18618</v>
      </c>
      <c r="C4853" t="s">
        <v>18619</v>
      </c>
      <c r="D4853" t="s">
        <v>18620</v>
      </c>
    </row>
    <row r="4854" spans="1:4" ht="30">
      <c r="A4854" t="s">
        <v>18621</v>
      </c>
      <c r="B4854" s="1" t="s">
        <v>18622</v>
      </c>
      <c r="C4854" t="s">
        <v>18623</v>
      </c>
      <c r="D4854" t="s">
        <v>18624</v>
      </c>
    </row>
    <row r="4855" spans="1:4" ht="30">
      <c r="A4855" t="s">
        <v>18625</v>
      </c>
      <c r="B4855" s="1" t="s">
        <v>18626</v>
      </c>
      <c r="C4855" t="s">
        <v>18627</v>
      </c>
      <c r="D4855" t="s">
        <v>18628</v>
      </c>
    </row>
    <row r="4856" spans="1:4" ht="30">
      <c r="A4856" t="s">
        <v>18629</v>
      </c>
      <c r="B4856" s="1" t="s">
        <v>18630</v>
      </c>
      <c r="C4856" t="s">
        <v>18631</v>
      </c>
      <c r="D4856" t="s">
        <v>18632</v>
      </c>
    </row>
    <row r="4857" spans="1:4" ht="30">
      <c r="A4857" t="s">
        <v>18633</v>
      </c>
      <c r="B4857" s="1" t="s">
        <v>18634</v>
      </c>
      <c r="C4857" t="s">
        <v>18635</v>
      </c>
      <c r="D4857" t="s">
        <v>18636</v>
      </c>
    </row>
    <row r="4858" spans="1:4" ht="30">
      <c r="A4858" t="s">
        <v>18637</v>
      </c>
      <c r="B4858" s="1" t="s">
        <v>18638</v>
      </c>
      <c r="C4858" t="s">
        <v>18639</v>
      </c>
      <c r="D4858" t="s">
        <v>18640</v>
      </c>
    </row>
    <row r="4859" spans="1:4" ht="30">
      <c r="A4859" t="s">
        <v>18641</v>
      </c>
      <c r="B4859" s="1" t="s">
        <v>18642</v>
      </c>
      <c r="C4859">
        <v>1577874638</v>
      </c>
      <c r="D4859" t="s">
        <v>18643</v>
      </c>
    </row>
    <row r="4860" spans="1:4" ht="30">
      <c r="A4860" t="s">
        <v>18644</v>
      </c>
      <c r="B4860" s="1" t="s">
        <v>18645</v>
      </c>
      <c r="C4860">
        <v>8338028572</v>
      </c>
      <c r="D4860" t="s">
        <v>18646</v>
      </c>
    </row>
    <row r="4861" spans="1:4" ht="30">
      <c r="A4861" t="s">
        <v>18647</v>
      </c>
      <c r="B4861" s="1" t="s">
        <v>18648</v>
      </c>
      <c r="C4861" t="s">
        <v>18649</v>
      </c>
      <c r="D4861" t="s">
        <v>18650</v>
      </c>
    </row>
    <row r="4862" spans="1:4" ht="30">
      <c r="A4862" t="s">
        <v>18651</v>
      </c>
      <c r="B4862" s="1" t="s">
        <v>18652</v>
      </c>
      <c r="C4862" t="s">
        <v>18653</v>
      </c>
      <c r="D4862" t="s">
        <v>18654</v>
      </c>
    </row>
    <row r="4863" spans="1:4" ht="30">
      <c r="A4863" t="s">
        <v>18655</v>
      </c>
      <c r="B4863" s="1" t="s">
        <v>18656</v>
      </c>
      <c r="C4863" t="s">
        <v>18657</v>
      </c>
      <c r="D4863" t="s">
        <v>18658</v>
      </c>
    </row>
    <row r="4864" spans="1:4" ht="30">
      <c r="A4864" t="s">
        <v>18659</v>
      </c>
      <c r="B4864" s="1" t="s">
        <v>18660</v>
      </c>
      <c r="C4864" t="s">
        <v>18661</v>
      </c>
      <c r="D4864" t="s">
        <v>18662</v>
      </c>
    </row>
    <row r="4865" spans="1:4" ht="30">
      <c r="A4865" t="s">
        <v>18663</v>
      </c>
      <c r="B4865" s="1" t="s">
        <v>18664</v>
      </c>
      <c r="C4865">
        <v>5772905258</v>
      </c>
      <c r="D4865" t="s">
        <v>18665</v>
      </c>
    </row>
    <row r="4866" spans="1:4" ht="30">
      <c r="A4866" t="s">
        <v>18666</v>
      </c>
      <c r="B4866" s="1" t="s">
        <v>18667</v>
      </c>
      <c r="C4866" t="s">
        <v>18668</v>
      </c>
      <c r="D4866" t="s">
        <v>18669</v>
      </c>
    </row>
    <row r="4867" spans="1:4" ht="30">
      <c r="A4867" t="s">
        <v>18670</v>
      </c>
      <c r="B4867" s="1" t="s">
        <v>18671</v>
      </c>
      <c r="C4867" t="s">
        <v>18672</v>
      </c>
      <c r="D4867" t="s">
        <v>18673</v>
      </c>
    </row>
    <row r="4868" spans="1:4" ht="30">
      <c r="A4868" t="s">
        <v>18674</v>
      </c>
      <c r="B4868" s="1" t="s">
        <v>18675</v>
      </c>
      <c r="C4868" t="s">
        <v>18676</v>
      </c>
      <c r="D4868" t="s">
        <v>18677</v>
      </c>
    </row>
    <row r="4869" spans="1:4" ht="30">
      <c r="A4869" t="s">
        <v>18678</v>
      </c>
      <c r="B4869" s="1" t="s">
        <v>18679</v>
      </c>
      <c r="C4869" t="s">
        <v>18680</v>
      </c>
      <c r="D4869" t="s">
        <v>18681</v>
      </c>
    </row>
    <row r="4870" spans="1:4" ht="30">
      <c r="A4870" t="s">
        <v>18682</v>
      </c>
      <c r="B4870" s="1" t="s">
        <v>18683</v>
      </c>
      <c r="C4870" t="s">
        <v>18684</v>
      </c>
      <c r="D4870" t="s">
        <v>18685</v>
      </c>
    </row>
    <row r="4871" spans="1:4" ht="30">
      <c r="A4871" t="s">
        <v>18686</v>
      </c>
      <c r="B4871" s="1" t="s">
        <v>18687</v>
      </c>
      <c r="C4871" t="s">
        <v>18688</v>
      </c>
      <c r="D4871" t="s">
        <v>18689</v>
      </c>
    </row>
    <row r="4872" spans="1:4" ht="30">
      <c r="A4872" t="s">
        <v>18690</v>
      </c>
      <c r="B4872" s="1" t="s">
        <v>18691</v>
      </c>
      <c r="C4872" t="s">
        <v>18692</v>
      </c>
      <c r="D4872" t="s">
        <v>18693</v>
      </c>
    </row>
    <row r="4873" spans="1:4" ht="30">
      <c r="A4873" t="s">
        <v>14481</v>
      </c>
      <c r="B4873" s="1" t="s">
        <v>18694</v>
      </c>
      <c r="C4873" t="s">
        <v>18695</v>
      </c>
      <c r="D4873" t="s">
        <v>18696</v>
      </c>
    </row>
    <row r="4874" spans="1:4" ht="30">
      <c r="A4874" t="s">
        <v>18697</v>
      </c>
      <c r="B4874" s="1" t="s">
        <v>18698</v>
      </c>
      <c r="C4874" t="s">
        <v>18699</v>
      </c>
      <c r="D4874" t="s">
        <v>18700</v>
      </c>
    </row>
    <row r="4875" spans="1:4" ht="30">
      <c r="A4875" t="s">
        <v>18701</v>
      </c>
      <c r="B4875" s="1" t="s">
        <v>18702</v>
      </c>
      <c r="C4875" t="s">
        <v>18703</v>
      </c>
      <c r="D4875" t="s">
        <v>18704</v>
      </c>
    </row>
    <row r="4876" spans="1:4" ht="30">
      <c r="A4876" t="s">
        <v>18705</v>
      </c>
      <c r="B4876" s="1" t="s">
        <v>18706</v>
      </c>
      <c r="C4876" t="s">
        <v>18707</v>
      </c>
      <c r="D4876" t="s">
        <v>18708</v>
      </c>
    </row>
    <row r="4877" spans="1:4" ht="30">
      <c r="A4877" t="s">
        <v>18709</v>
      </c>
      <c r="B4877" s="1" t="s">
        <v>18710</v>
      </c>
      <c r="C4877" t="s">
        <v>18711</v>
      </c>
      <c r="D4877" t="s">
        <v>18712</v>
      </c>
    </row>
    <row r="4878" spans="1:4" ht="30">
      <c r="A4878" t="s">
        <v>18713</v>
      </c>
      <c r="B4878" s="1" t="s">
        <v>18714</v>
      </c>
      <c r="C4878" t="s">
        <v>18715</v>
      </c>
      <c r="D4878" t="s">
        <v>18716</v>
      </c>
    </row>
    <row r="4879" spans="1:4" ht="30">
      <c r="A4879" t="s">
        <v>18717</v>
      </c>
      <c r="B4879" s="1" t="s">
        <v>18718</v>
      </c>
      <c r="C4879" t="s">
        <v>18719</v>
      </c>
      <c r="D4879" t="s">
        <v>18720</v>
      </c>
    </row>
    <row r="4880" spans="1:4" ht="30">
      <c r="A4880" t="s">
        <v>18721</v>
      </c>
      <c r="B4880" s="1" t="s">
        <v>18722</v>
      </c>
      <c r="C4880">
        <v>4232251891</v>
      </c>
      <c r="D4880" t="s">
        <v>18723</v>
      </c>
    </row>
    <row r="4881" spans="1:4" ht="30">
      <c r="A4881" t="s">
        <v>18724</v>
      </c>
      <c r="B4881" s="1" t="s">
        <v>18725</v>
      </c>
      <c r="C4881" t="s">
        <v>18726</v>
      </c>
      <c r="D4881" t="s">
        <v>18727</v>
      </c>
    </row>
    <row r="4882" spans="1:4" ht="30">
      <c r="A4882" t="s">
        <v>18728</v>
      </c>
      <c r="B4882" s="1" t="s">
        <v>18729</v>
      </c>
      <c r="C4882" t="s">
        <v>18730</v>
      </c>
      <c r="D4882" t="s">
        <v>18731</v>
      </c>
    </row>
    <row r="4883" spans="1:4" ht="30">
      <c r="A4883" t="s">
        <v>18732</v>
      </c>
      <c r="B4883" s="1" t="s">
        <v>18733</v>
      </c>
      <c r="C4883" t="s">
        <v>18734</v>
      </c>
      <c r="D4883" t="s">
        <v>18735</v>
      </c>
    </row>
    <row r="4884" spans="1:4" ht="30">
      <c r="A4884" t="s">
        <v>18736</v>
      </c>
      <c r="B4884" s="1" t="s">
        <v>18737</v>
      </c>
      <c r="C4884">
        <v>8234425609</v>
      </c>
      <c r="D4884" t="s">
        <v>18738</v>
      </c>
    </row>
    <row r="4885" spans="1:4" ht="30">
      <c r="A4885" t="s">
        <v>18739</v>
      </c>
      <c r="B4885" s="1" t="s">
        <v>18740</v>
      </c>
      <c r="C4885" t="s">
        <v>18741</v>
      </c>
      <c r="D4885" t="s">
        <v>18742</v>
      </c>
    </row>
    <row r="4886" spans="1:4" ht="30">
      <c r="A4886" t="s">
        <v>18743</v>
      </c>
      <c r="B4886" s="1" t="s">
        <v>18744</v>
      </c>
      <c r="C4886" t="s">
        <v>18745</v>
      </c>
      <c r="D4886" t="s">
        <v>18746</v>
      </c>
    </row>
    <row r="4887" spans="1:4" ht="30">
      <c r="A4887" t="s">
        <v>18747</v>
      </c>
      <c r="B4887" s="1" t="s">
        <v>18748</v>
      </c>
      <c r="C4887" t="s">
        <v>18749</v>
      </c>
      <c r="D4887" t="s">
        <v>18750</v>
      </c>
    </row>
    <row r="4888" spans="1:4" ht="30">
      <c r="A4888" t="s">
        <v>18751</v>
      </c>
      <c r="B4888" s="1" t="s">
        <v>18752</v>
      </c>
      <c r="C4888" t="s">
        <v>18753</v>
      </c>
      <c r="D4888" t="s">
        <v>18754</v>
      </c>
    </row>
    <row r="4889" spans="1:4" ht="30">
      <c r="A4889" t="s">
        <v>18755</v>
      </c>
      <c r="B4889" s="1" t="s">
        <v>18756</v>
      </c>
      <c r="C4889">
        <v>3462406333</v>
      </c>
      <c r="D4889" t="s">
        <v>18757</v>
      </c>
    </row>
    <row r="4890" spans="1:4" ht="30">
      <c r="A4890" t="s">
        <v>18758</v>
      </c>
      <c r="B4890" s="1" t="s">
        <v>18759</v>
      </c>
      <c r="C4890" t="s">
        <v>18760</v>
      </c>
      <c r="D4890" t="s">
        <v>18761</v>
      </c>
    </row>
    <row r="4891" spans="1:4" ht="30">
      <c r="A4891" t="s">
        <v>18762</v>
      </c>
      <c r="B4891" s="1" t="s">
        <v>18763</v>
      </c>
      <c r="C4891" t="s">
        <v>18764</v>
      </c>
      <c r="D4891" t="s">
        <v>18765</v>
      </c>
    </row>
    <row r="4892" spans="1:4" ht="30">
      <c r="A4892" t="s">
        <v>18766</v>
      </c>
      <c r="B4892" s="1" t="s">
        <v>18767</v>
      </c>
      <c r="C4892" t="s">
        <v>18768</v>
      </c>
      <c r="D4892" t="s">
        <v>18769</v>
      </c>
    </row>
    <row r="4893" spans="1:4" ht="30">
      <c r="A4893" t="s">
        <v>18770</v>
      </c>
      <c r="B4893" s="1" t="s">
        <v>18771</v>
      </c>
      <c r="C4893" t="s">
        <v>18772</v>
      </c>
      <c r="D4893" t="s">
        <v>18773</v>
      </c>
    </row>
    <row r="4894" spans="1:4" ht="30">
      <c r="A4894" t="s">
        <v>18774</v>
      </c>
      <c r="B4894" s="1" t="s">
        <v>18775</v>
      </c>
      <c r="C4894" t="s">
        <v>18776</v>
      </c>
      <c r="D4894" t="s">
        <v>18777</v>
      </c>
    </row>
    <row r="4895" spans="1:4" ht="30">
      <c r="A4895" t="s">
        <v>18778</v>
      </c>
      <c r="B4895" s="1" t="s">
        <v>18779</v>
      </c>
      <c r="C4895" t="s">
        <v>18780</v>
      </c>
      <c r="D4895" t="s">
        <v>18781</v>
      </c>
    </row>
    <row r="4896" spans="1:4" ht="30">
      <c r="A4896" t="s">
        <v>18782</v>
      </c>
      <c r="B4896" s="1" t="s">
        <v>18783</v>
      </c>
      <c r="C4896" t="s">
        <v>18784</v>
      </c>
      <c r="D4896" t="s">
        <v>18785</v>
      </c>
    </row>
    <row r="4897" spans="1:4" ht="30">
      <c r="A4897" t="s">
        <v>18786</v>
      </c>
      <c r="B4897" s="1" t="s">
        <v>18787</v>
      </c>
      <c r="C4897" t="s">
        <v>18788</v>
      </c>
      <c r="D4897" t="s">
        <v>18789</v>
      </c>
    </row>
    <row r="4898" spans="1:4" ht="30">
      <c r="A4898" t="s">
        <v>18790</v>
      </c>
      <c r="B4898" s="1" t="s">
        <v>18791</v>
      </c>
      <c r="C4898" t="s">
        <v>18792</v>
      </c>
      <c r="D4898" t="s">
        <v>18793</v>
      </c>
    </row>
    <row r="4899" spans="1:4" ht="30">
      <c r="A4899" t="s">
        <v>18794</v>
      </c>
      <c r="B4899" s="1" t="s">
        <v>18795</v>
      </c>
      <c r="C4899" t="s">
        <v>18796</v>
      </c>
      <c r="D4899" t="s">
        <v>18797</v>
      </c>
    </row>
    <row r="4900" spans="1:4" ht="30">
      <c r="A4900" t="s">
        <v>18798</v>
      </c>
      <c r="B4900" s="1" t="s">
        <v>18799</v>
      </c>
      <c r="C4900">
        <v>8013891370</v>
      </c>
      <c r="D4900" t="s">
        <v>18800</v>
      </c>
    </row>
    <row r="4901" spans="1:4" ht="30">
      <c r="A4901" t="s">
        <v>18801</v>
      </c>
      <c r="B4901" s="1" t="s">
        <v>18802</v>
      </c>
      <c r="C4901" t="s">
        <v>18803</v>
      </c>
      <c r="D4901" t="s">
        <v>18804</v>
      </c>
    </row>
    <row r="4902" spans="1:4" ht="30">
      <c r="A4902" t="s">
        <v>18805</v>
      </c>
      <c r="B4902" s="1" t="s">
        <v>18806</v>
      </c>
      <c r="C4902" t="s">
        <v>18807</v>
      </c>
      <c r="D4902" t="s">
        <v>18808</v>
      </c>
    </row>
    <row r="4903" spans="1:4" ht="30">
      <c r="A4903" t="s">
        <v>18809</v>
      </c>
      <c r="B4903" s="1" t="s">
        <v>18810</v>
      </c>
      <c r="C4903" t="s">
        <v>18811</v>
      </c>
      <c r="D4903" t="s">
        <v>18812</v>
      </c>
    </row>
    <row r="4904" spans="1:4" ht="30">
      <c r="A4904" t="s">
        <v>15223</v>
      </c>
      <c r="B4904" s="1" t="s">
        <v>18813</v>
      </c>
      <c r="C4904" t="s">
        <v>18814</v>
      </c>
      <c r="D4904" t="s">
        <v>18815</v>
      </c>
    </row>
    <row r="4905" spans="1:4" ht="30">
      <c r="A4905" t="s">
        <v>18816</v>
      </c>
      <c r="B4905" s="1" t="s">
        <v>18817</v>
      </c>
      <c r="C4905" t="s">
        <v>18818</v>
      </c>
      <c r="D4905" t="s">
        <v>18819</v>
      </c>
    </row>
    <row r="4906" spans="1:4" ht="30">
      <c r="A4906" t="s">
        <v>18820</v>
      </c>
      <c r="B4906" s="1" t="s">
        <v>18821</v>
      </c>
      <c r="C4906" t="s">
        <v>18822</v>
      </c>
      <c r="D4906" t="s">
        <v>18823</v>
      </c>
    </row>
    <row r="4907" spans="1:4" ht="30">
      <c r="A4907" t="s">
        <v>18824</v>
      </c>
      <c r="B4907" s="1" t="s">
        <v>18825</v>
      </c>
      <c r="C4907">
        <f>1-737-235-6652</f>
        <v>-7623</v>
      </c>
      <c r="D4907" t="s">
        <v>18826</v>
      </c>
    </row>
    <row r="4908" spans="1:4" ht="30">
      <c r="A4908" t="s">
        <v>18827</v>
      </c>
      <c r="B4908" s="1" t="s">
        <v>18828</v>
      </c>
      <c r="C4908" t="s">
        <v>18829</v>
      </c>
      <c r="D4908" t="s">
        <v>18830</v>
      </c>
    </row>
    <row r="4909" spans="1:4" ht="30">
      <c r="A4909" t="s">
        <v>18831</v>
      </c>
      <c r="B4909" s="1" t="s">
        <v>18832</v>
      </c>
      <c r="C4909" t="s">
        <v>18833</v>
      </c>
      <c r="D4909" t="s">
        <v>18834</v>
      </c>
    </row>
    <row r="4910" spans="1:4" ht="30">
      <c r="A4910" t="s">
        <v>18835</v>
      </c>
      <c r="B4910" s="1" t="s">
        <v>18836</v>
      </c>
      <c r="C4910" t="s">
        <v>18837</v>
      </c>
      <c r="D4910" t="s">
        <v>18838</v>
      </c>
    </row>
    <row r="4911" spans="1:4" ht="30">
      <c r="A4911" t="s">
        <v>18839</v>
      </c>
      <c r="B4911" s="1" t="s">
        <v>18840</v>
      </c>
      <c r="C4911" t="s">
        <v>18841</v>
      </c>
      <c r="D4911" t="s">
        <v>18842</v>
      </c>
    </row>
    <row r="4912" spans="1:4" ht="30">
      <c r="A4912" t="s">
        <v>12653</v>
      </c>
      <c r="B4912" s="1" t="s">
        <v>18843</v>
      </c>
      <c r="C4912" t="s">
        <v>18844</v>
      </c>
      <c r="D4912" t="s">
        <v>18845</v>
      </c>
    </row>
    <row r="4913" spans="1:4" ht="30">
      <c r="A4913" t="s">
        <v>18846</v>
      </c>
      <c r="B4913" s="1" t="s">
        <v>18847</v>
      </c>
      <c r="C4913" t="s">
        <v>18848</v>
      </c>
      <c r="D4913" t="s">
        <v>18849</v>
      </c>
    </row>
    <row r="4914" spans="1:4" ht="30">
      <c r="A4914" t="s">
        <v>18850</v>
      </c>
      <c r="B4914" s="1" t="s">
        <v>18851</v>
      </c>
      <c r="C4914" t="s">
        <v>18852</v>
      </c>
      <c r="D4914" t="s">
        <v>18853</v>
      </c>
    </row>
    <row r="4915" spans="1:4" ht="30">
      <c r="A4915" t="s">
        <v>18854</v>
      </c>
      <c r="B4915" s="1" t="s">
        <v>18855</v>
      </c>
      <c r="C4915" t="s">
        <v>18856</v>
      </c>
      <c r="D4915" t="s">
        <v>18857</v>
      </c>
    </row>
    <row r="4916" spans="1:4" ht="30">
      <c r="A4916" t="s">
        <v>18858</v>
      </c>
      <c r="B4916" s="1" t="s">
        <v>18859</v>
      </c>
      <c r="C4916" t="s">
        <v>18860</v>
      </c>
      <c r="D4916" t="s">
        <v>18861</v>
      </c>
    </row>
    <row r="4917" spans="1:4" ht="30">
      <c r="A4917" t="s">
        <v>18862</v>
      </c>
      <c r="B4917" s="1" t="s">
        <v>18863</v>
      </c>
      <c r="C4917" t="s">
        <v>18864</v>
      </c>
      <c r="D4917" t="s">
        <v>18865</v>
      </c>
    </row>
    <row r="4918" spans="1:4" ht="30">
      <c r="A4918" t="s">
        <v>18866</v>
      </c>
      <c r="B4918" s="1" t="s">
        <v>18867</v>
      </c>
      <c r="C4918" t="s">
        <v>18868</v>
      </c>
      <c r="D4918" t="s">
        <v>18869</v>
      </c>
    </row>
    <row r="4919" spans="1:4" ht="30">
      <c r="A4919" t="s">
        <v>18870</v>
      </c>
      <c r="B4919" s="1" t="s">
        <v>18871</v>
      </c>
      <c r="C4919" t="s">
        <v>18872</v>
      </c>
      <c r="D4919" t="s">
        <v>18873</v>
      </c>
    </row>
    <row r="4920" spans="1:4" ht="30">
      <c r="A4920" t="s">
        <v>18874</v>
      </c>
      <c r="B4920" s="1" t="s">
        <v>18875</v>
      </c>
      <c r="C4920" t="s">
        <v>18876</v>
      </c>
      <c r="D4920" t="s">
        <v>18877</v>
      </c>
    </row>
    <row r="4921" spans="1:4" ht="30">
      <c r="A4921" t="s">
        <v>18878</v>
      </c>
      <c r="B4921" s="1" t="s">
        <v>18879</v>
      </c>
      <c r="C4921" t="s">
        <v>18880</v>
      </c>
      <c r="D4921" t="s">
        <v>18881</v>
      </c>
    </row>
    <row r="4922" spans="1:4" ht="30">
      <c r="A4922" t="s">
        <v>18882</v>
      </c>
      <c r="B4922" s="1" t="s">
        <v>18883</v>
      </c>
      <c r="C4922" t="s">
        <v>18884</v>
      </c>
      <c r="D4922" t="s">
        <v>18885</v>
      </c>
    </row>
    <row r="4923" spans="1:4" ht="30">
      <c r="A4923" t="s">
        <v>18886</v>
      </c>
      <c r="B4923" s="1" t="s">
        <v>18887</v>
      </c>
      <c r="C4923">
        <f>1-356-956-6795</f>
        <v>-8106</v>
      </c>
      <c r="D4923" t="s">
        <v>18888</v>
      </c>
    </row>
    <row r="4924" spans="1:4" ht="30">
      <c r="A4924" t="s">
        <v>18889</v>
      </c>
      <c r="B4924" s="1" t="s">
        <v>18890</v>
      </c>
      <c r="C4924">
        <f>1-1-215-8302</f>
        <v>-8517</v>
      </c>
      <c r="D4924" t="s">
        <v>18891</v>
      </c>
    </row>
    <row r="4925" spans="1:4" ht="30">
      <c r="A4925" t="s">
        <v>18892</v>
      </c>
      <c r="B4925" s="1" t="s">
        <v>18893</v>
      </c>
      <c r="C4925" t="s">
        <v>18894</v>
      </c>
      <c r="D4925" t="s">
        <v>18895</v>
      </c>
    </row>
    <row r="4926" spans="1:4" ht="30">
      <c r="A4926" t="s">
        <v>18896</v>
      </c>
      <c r="B4926" s="1" t="s">
        <v>18897</v>
      </c>
      <c r="C4926" t="s">
        <v>18898</v>
      </c>
      <c r="D4926" t="s">
        <v>18899</v>
      </c>
    </row>
    <row r="4927" spans="1:4" ht="30">
      <c r="A4927" t="s">
        <v>18900</v>
      </c>
      <c r="B4927" s="1" t="s">
        <v>18901</v>
      </c>
      <c r="C4927" t="s">
        <v>18902</v>
      </c>
      <c r="D4927" t="s">
        <v>18903</v>
      </c>
    </row>
    <row r="4928" spans="1:4" ht="30">
      <c r="A4928" t="s">
        <v>18904</v>
      </c>
      <c r="B4928" s="1" t="s">
        <v>18905</v>
      </c>
      <c r="C4928" t="s">
        <v>18906</v>
      </c>
      <c r="D4928" t="s">
        <v>18907</v>
      </c>
    </row>
    <row r="4929" spans="1:4" ht="30">
      <c r="A4929" t="s">
        <v>18908</v>
      </c>
      <c r="B4929" s="1" t="s">
        <v>18909</v>
      </c>
      <c r="C4929" t="s">
        <v>18910</v>
      </c>
      <c r="D4929" t="s">
        <v>18911</v>
      </c>
    </row>
    <row r="4930" spans="1:4" ht="30">
      <c r="A4930" t="s">
        <v>18912</v>
      </c>
      <c r="B4930" s="1" t="s">
        <v>18913</v>
      </c>
      <c r="C4930">
        <f>1-364-888-847</f>
        <v>-2098</v>
      </c>
      <c r="D4930" t="s">
        <v>18914</v>
      </c>
    </row>
    <row r="4931" spans="1:4" ht="30">
      <c r="A4931" t="s">
        <v>18915</v>
      </c>
      <c r="B4931" s="1" t="s">
        <v>18916</v>
      </c>
      <c r="C4931" t="s">
        <v>18917</v>
      </c>
      <c r="D4931" t="s">
        <v>18918</v>
      </c>
    </row>
    <row r="4932" spans="1:4" ht="30">
      <c r="A4932" t="s">
        <v>18919</v>
      </c>
      <c r="B4932" s="1" t="s">
        <v>18920</v>
      </c>
      <c r="C4932" t="s">
        <v>18921</v>
      </c>
      <c r="D4932" t="s">
        <v>18922</v>
      </c>
    </row>
    <row r="4933" spans="1:4" ht="30">
      <c r="A4933" t="s">
        <v>18923</v>
      </c>
      <c r="B4933" s="1" t="s">
        <v>18924</v>
      </c>
      <c r="C4933" t="s">
        <v>18925</v>
      </c>
      <c r="D4933" t="s">
        <v>18926</v>
      </c>
    </row>
    <row r="4934" spans="1:4" ht="30">
      <c r="A4934" t="s">
        <v>18927</v>
      </c>
      <c r="B4934" s="1" t="s">
        <v>18928</v>
      </c>
      <c r="C4934" t="s">
        <v>18929</v>
      </c>
      <c r="D4934" t="s">
        <v>18930</v>
      </c>
    </row>
    <row r="4935" spans="1:4" ht="30">
      <c r="A4935" t="s">
        <v>18931</v>
      </c>
      <c r="B4935" s="1" t="s">
        <v>18932</v>
      </c>
      <c r="C4935" t="s">
        <v>18933</v>
      </c>
      <c r="D4935" t="s">
        <v>18934</v>
      </c>
    </row>
    <row r="4936" spans="1:4" ht="30">
      <c r="A4936" t="s">
        <v>18935</v>
      </c>
      <c r="B4936" s="1" t="s">
        <v>18936</v>
      </c>
      <c r="C4936" t="s">
        <v>18937</v>
      </c>
      <c r="D4936" t="s">
        <v>18938</v>
      </c>
    </row>
    <row r="4937" spans="1:4" ht="30">
      <c r="A4937" t="s">
        <v>18939</v>
      </c>
      <c r="B4937" s="1" t="s">
        <v>18940</v>
      </c>
      <c r="C4937" t="s">
        <v>18941</v>
      </c>
      <c r="D4937" t="s">
        <v>18942</v>
      </c>
    </row>
    <row r="4938" spans="1:4" ht="30">
      <c r="A4938" t="s">
        <v>18943</v>
      </c>
      <c r="B4938" s="1" t="s">
        <v>18944</v>
      </c>
      <c r="C4938" t="s">
        <v>18945</v>
      </c>
      <c r="D4938" t="s">
        <v>18946</v>
      </c>
    </row>
    <row r="4939" spans="1:4" ht="30">
      <c r="A4939" t="s">
        <v>18947</v>
      </c>
      <c r="B4939" s="1" t="s">
        <v>18948</v>
      </c>
      <c r="C4939" t="s">
        <v>18949</v>
      </c>
      <c r="D4939" t="s">
        <v>18950</v>
      </c>
    </row>
    <row r="4940" spans="1:4" ht="30">
      <c r="A4940" t="s">
        <v>18951</v>
      </c>
      <c r="B4940" s="1" t="s">
        <v>18952</v>
      </c>
      <c r="C4940" t="s">
        <v>18953</v>
      </c>
      <c r="D4940" t="s">
        <v>18954</v>
      </c>
    </row>
    <row r="4941" spans="1:4" ht="30">
      <c r="A4941" t="s">
        <v>18955</v>
      </c>
      <c r="B4941" s="1" t="s">
        <v>18956</v>
      </c>
      <c r="C4941">
        <v>7311707719</v>
      </c>
      <c r="D4941" t="s">
        <v>18957</v>
      </c>
    </row>
    <row r="4942" spans="1:4" ht="30">
      <c r="A4942" t="s">
        <v>18958</v>
      </c>
      <c r="B4942" s="1" t="s">
        <v>18959</v>
      </c>
      <c r="C4942" t="s">
        <v>18960</v>
      </c>
      <c r="D4942" t="s">
        <v>18961</v>
      </c>
    </row>
    <row r="4943" spans="1:4" ht="30">
      <c r="A4943" t="s">
        <v>18962</v>
      </c>
      <c r="B4943" s="1" t="s">
        <v>18963</v>
      </c>
      <c r="C4943" t="s">
        <v>18964</v>
      </c>
      <c r="D4943" t="s">
        <v>18965</v>
      </c>
    </row>
    <row r="4944" spans="1:4" ht="30">
      <c r="A4944" t="s">
        <v>18966</v>
      </c>
      <c r="B4944" s="1" t="s">
        <v>18967</v>
      </c>
      <c r="C4944" t="s">
        <v>18968</v>
      </c>
      <c r="D4944" t="s">
        <v>18969</v>
      </c>
    </row>
    <row r="4945" spans="1:4" ht="30">
      <c r="A4945" t="s">
        <v>18970</v>
      </c>
      <c r="B4945" s="1" t="s">
        <v>18971</v>
      </c>
      <c r="C4945">
        <f>1-210-935-9649</f>
        <v>-10793</v>
      </c>
      <c r="D4945" t="s">
        <v>18972</v>
      </c>
    </row>
    <row r="4946" spans="1:4" ht="30">
      <c r="A4946" t="s">
        <v>18973</v>
      </c>
      <c r="B4946" s="1" t="s">
        <v>18974</v>
      </c>
      <c r="C4946" t="s">
        <v>18975</v>
      </c>
      <c r="D4946" t="s">
        <v>18976</v>
      </c>
    </row>
    <row r="4947" spans="1:4" ht="30">
      <c r="A4947" t="s">
        <v>18977</v>
      </c>
      <c r="B4947" s="1" t="s">
        <v>18978</v>
      </c>
      <c r="C4947" t="s">
        <v>18979</v>
      </c>
      <c r="D4947" t="s">
        <v>18980</v>
      </c>
    </row>
    <row r="4948" spans="1:4" ht="30">
      <c r="A4948" t="s">
        <v>18981</v>
      </c>
      <c r="B4948" s="1" t="s">
        <v>18982</v>
      </c>
      <c r="C4948" t="s">
        <v>18983</v>
      </c>
      <c r="D4948" t="s">
        <v>18984</v>
      </c>
    </row>
    <row r="4949" spans="1:4" ht="30">
      <c r="A4949" t="s">
        <v>18985</v>
      </c>
      <c r="B4949" s="1" t="s">
        <v>18986</v>
      </c>
      <c r="C4949" t="s">
        <v>18987</v>
      </c>
      <c r="D4949" t="s">
        <v>18988</v>
      </c>
    </row>
    <row r="4950" spans="1:4" ht="30">
      <c r="A4950" t="s">
        <v>18989</v>
      </c>
      <c r="B4950" s="1" t="s">
        <v>18990</v>
      </c>
      <c r="C4950" t="s">
        <v>18991</v>
      </c>
      <c r="D4950" t="s">
        <v>18992</v>
      </c>
    </row>
    <row r="4951" spans="1:4" ht="30">
      <c r="A4951" t="s">
        <v>18993</v>
      </c>
      <c r="B4951" s="1" t="s">
        <v>18994</v>
      </c>
      <c r="C4951" t="s">
        <v>18995</v>
      </c>
      <c r="D4951" t="s">
        <v>18996</v>
      </c>
    </row>
    <row r="4952" spans="1:4" ht="30">
      <c r="A4952" t="s">
        <v>18997</v>
      </c>
      <c r="B4952" s="1" t="s">
        <v>18998</v>
      </c>
      <c r="C4952" t="s">
        <v>18999</v>
      </c>
      <c r="D4952" t="s">
        <v>19000</v>
      </c>
    </row>
    <row r="4953" spans="1:4" ht="30">
      <c r="A4953" t="s">
        <v>19001</v>
      </c>
      <c r="B4953" s="1" t="s">
        <v>19002</v>
      </c>
      <c r="C4953" t="s">
        <v>19003</v>
      </c>
      <c r="D4953" t="s">
        <v>19004</v>
      </c>
    </row>
    <row r="4954" spans="1:4" ht="30">
      <c r="A4954" t="s">
        <v>19005</v>
      </c>
      <c r="B4954" s="1" t="s">
        <v>19006</v>
      </c>
      <c r="C4954">
        <v>8825298634</v>
      </c>
      <c r="D4954" t="s">
        <v>19007</v>
      </c>
    </row>
    <row r="4955" spans="1:4" ht="30">
      <c r="A4955" t="s">
        <v>19008</v>
      </c>
      <c r="B4955" s="1" t="s">
        <v>19009</v>
      </c>
      <c r="C4955" t="s">
        <v>19010</v>
      </c>
      <c r="D4955" t="s">
        <v>19011</v>
      </c>
    </row>
    <row r="4956" spans="1:4" ht="30">
      <c r="A4956" t="s">
        <v>19012</v>
      </c>
      <c r="B4956" s="1" t="s">
        <v>19013</v>
      </c>
      <c r="C4956" t="s">
        <v>19014</v>
      </c>
      <c r="D4956" t="s">
        <v>19015</v>
      </c>
    </row>
    <row r="4957" spans="1:4" ht="30">
      <c r="A4957" t="s">
        <v>19016</v>
      </c>
      <c r="B4957" s="1" t="s">
        <v>19017</v>
      </c>
      <c r="C4957" t="s">
        <v>19018</v>
      </c>
      <c r="D4957" t="s">
        <v>19019</v>
      </c>
    </row>
    <row r="4958" spans="1:4" ht="30">
      <c r="A4958" t="s">
        <v>19020</v>
      </c>
      <c r="B4958" s="1" t="s">
        <v>19021</v>
      </c>
      <c r="C4958" t="s">
        <v>19022</v>
      </c>
      <c r="D4958" t="s">
        <v>19023</v>
      </c>
    </row>
    <row r="4959" spans="1:4" ht="30">
      <c r="A4959" t="s">
        <v>19024</v>
      </c>
      <c r="B4959" s="1" t="s">
        <v>19025</v>
      </c>
      <c r="C4959">
        <f>1-533-201-726</f>
        <v>-1459</v>
      </c>
      <c r="D4959" t="s">
        <v>19026</v>
      </c>
    </row>
    <row r="4960" spans="1:4" ht="30">
      <c r="A4960" t="s">
        <v>19027</v>
      </c>
      <c r="B4960" s="1" t="s">
        <v>19028</v>
      </c>
      <c r="C4960" t="s">
        <v>19029</v>
      </c>
      <c r="D4960" t="s">
        <v>19030</v>
      </c>
    </row>
    <row r="4961" spans="1:4" ht="30">
      <c r="A4961" t="s">
        <v>19031</v>
      </c>
      <c r="B4961" s="1" t="s">
        <v>19032</v>
      </c>
      <c r="C4961" t="s">
        <v>19033</v>
      </c>
      <c r="D4961" t="s">
        <v>19034</v>
      </c>
    </row>
    <row r="4962" spans="1:4" ht="30">
      <c r="A4962" t="s">
        <v>19035</v>
      </c>
      <c r="B4962" s="1" t="s">
        <v>19036</v>
      </c>
      <c r="C4962" t="s">
        <v>19037</v>
      </c>
      <c r="D4962" t="s">
        <v>19038</v>
      </c>
    </row>
    <row r="4963" spans="1:4" ht="30">
      <c r="A4963" t="s">
        <v>19039</v>
      </c>
      <c r="B4963" s="1" t="s">
        <v>19040</v>
      </c>
      <c r="C4963" t="s">
        <v>19041</v>
      </c>
      <c r="D4963" t="s">
        <v>19042</v>
      </c>
    </row>
    <row r="4964" spans="1:4" ht="30">
      <c r="A4964" t="s">
        <v>19043</v>
      </c>
      <c r="B4964" s="1" t="s">
        <v>19044</v>
      </c>
      <c r="C4964" t="s">
        <v>19045</v>
      </c>
      <c r="D4964" t="s">
        <v>19046</v>
      </c>
    </row>
    <row r="4965" spans="1:4" ht="30">
      <c r="A4965" t="s">
        <v>19047</v>
      </c>
      <c r="B4965" s="1" t="s">
        <v>19048</v>
      </c>
      <c r="C4965" t="s">
        <v>19049</v>
      </c>
      <c r="D4965" t="s">
        <v>19050</v>
      </c>
    </row>
    <row r="4966" spans="1:4" ht="30">
      <c r="A4966" t="s">
        <v>19051</v>
      </c>
      <c r="B4966" s="1" t="s">
        <v>19052</v>
      </c>
      <c r="C4966" t="s">
        <v>19053</v>
      </c>
      <c r="D4966" t="s">
        <v>19054</v>
      </c>
    </row>
    <row r="4967" spans="1:4" ht="30">
      <c r="A4967" t="s">
        <v>19055</v>
      </c>
      <c r="B4967" s="1" t="s">
        <v>19056</v>
      </c>
      <c r="C4967" t="s">
        <v>19057</v>
      </c>
      <c r="D4967" t="s">
        <v>19058</v>
      </c>
    </row>
    <row r="4968" spans="1:4" ht="30">
      <c r="A4968" t="s">
        <v>19059</v>
      </c>
      <c r="B4968" s="1" t="s">
        <v>19060</v>
      </c>
      <c r="C4968">
        <v>6827895176</v>
      </c>
      <c r="D4968" t="s">
        <v>19061</v>
      </c>
    </row>
    <row r="4969" spans="1:4" ht="30">
      <c r="A4969" t="s">
        <v>19062</v>
      </c>
      <c r="B4969" s="1" t="s">
        <v>19063</v>
      </c>
      <c r="C4969" t="s">
        <v>19064</v>
      </c>
      <c r="D4969" t="s">
        <v>19065</v>
      </c>
    </row>
    <row r="4970" spans="1:4" ht="30">
      <c r="A4970" t="s">
        <v>19066</v>
      </c>
      <c r="B4970" s="1" t="s">
        <v>19067</v>
      </c>
      <c r="C4970">
        <v>3649869318</v>
      </c>
      <c r="D4970" t="s">
        <v>19068</v>
      </c>
    </row>
    <row r="4971" spans="1:4" ht="30">
      <c r="A4971" t="s">
        <v>19069</v>
      </c>
      <c r="B4971" s="1" t="s">
        <v>19070</v>
      </c>
      <c r="C4971">
        <v>9754839604</v>
      </c>
      <c r="D4971" t="s">
        <v>19071</v>
      </c>
    </row>
    <row r="4972" spans="1:4" ht="30">
      <c r="A4972" t="s">
        <v>19072</v>
      </c>
      <c r="B4972" s="1" t="s">
        <v>19073</v>
      </c>
      <c r="C4972" t="s">
        <v>19074</v>
      </c>
      <c r="D4972" t="s">
        <v>19075</v>
      </c>
    </row>
    <row r="4973" spans="1:4" ht="30">
      <c r="A4973" t="s">
        <v>19076</v>
      </c>
      <c r="B4973" s="1" t="s">
        <v>19077</v>
      </c>
      <c r="C4973">
        <v>6177298546</v>
      </c>
      <c r="D4973" t="s">
        <v>19078</v>
      </c>
    </row>
    <row r="4974" spans="1:4" ht="30">
      <c r="A4974" t="s">
        <v>19079</v>
      </c>
      <c r="B4974" s="1" t="s">
        <v>19080</v>
      </c>
      <c r="C4974" t="s">
        <v>19081</v>
      </c>
      <c r="D4974" t="s">
        <v>19082</v>
      </c>
    </row>
    <row r="4975" spans="1:4" ht="30">
      <c r="A4975" t="s">
        <v>19083</v>
      </c>
      <c r="B4975" s="1" t="s">
        <v>19084</v>
      </c>
      <c r="C4975" t="s">
        <v>19085</v>
      </c>
      <c r="D4975" t="s">
        <v>19086</v>
      </c>
    </row>
    <row r="4976" spans="1:4" ht="30">
      <c r="A4976" t="s">
        <v>19087</v>
      </c>
      <c r="B4976" s="1" t="s">
        <v>19088</v>
      </c>
      <c r="C4976" t="s">
        <v>19089</v>
      </c>
      <c r="D4976" t="s">
        <v>19090</v>
      </c>
    </row>
    <row r="4977" spans="1:4" ht="30">
      <c r="A4977" t="s">
        <v>19091</v>
      </c>
      <c r="B4977" s="1" t="s">
        <v>19092</v>
      </c>
      <c r="C4977" t="s">
        <v>19093</v>
      </c>
      <c r="D4977" t="s">
        <v>19094</v>
      </c>
    </row>
    <row r="4978" spans="1:4" ht="30">
      <c r="A4978" t="s">
        <v>19095</v>
      </c>
      <c r="B4978" s="1" t="s">
        <v>19096</v>
      </c>
      <c r="C4978" t="s">
        <v>19097</v>
      </c>
      <c r="D4978" t="s">
        <v>19098</v>
      </c>
    </row>
    <row r="4979" spans="1:4" ht="30">
      <c r="A4979" t="s">
        <v>19099</v>
      </c>
      <c r="B4979" s="1" t="s">
        <v>19100</v>
      </c>
      <c r="C4979" t="s">
        <v>19101</v>
      </c>
      <c r="D4979" t="s">
        <v>19102</v>
      </c>
    </row>
    <row r="4980" spans="1:4" ht="30">
      <c r="A4980" t="s">
        <v>19103</v>
      </c>
      <c r="B4980" s="1" t="s">
        <v>19104</v>
      </c>
      <c r="C4980" t="s">
        <v>19105</v>
      </c>
      <c r="D4980" t="s">
        <v>19106</v>
      </c>
    </row>
    <row r="4981" spans="1:4" ht="30">
      <c r="A4981" t="s">
        <v>19107</v>
      </c>
      <c r="B4981" s="1" t="s">
        <v>19108</v>
      </c>
      <c r="C4981" t="s">
        <v>19109</v>
      </c>
      <c r="D4981" t="s">
        <v>19110</v>
      </c>
    </row>
    <row r="4982" spans="1:4" ht="30">
      <c r="A4982" t="s">
        <v>19111</v>
      </c>
      <c r="B4982" s="1" t="s">
        <v>19112</v>
      </c>
      <c r="C4982" t="s">
        <v>19113</v>
      </c>
      <c r="D4982" t="s">
        <v>19114</v>
      </c>
    </row>
    <row r="4983" spans="1:4" ht="30">
      <c r="A4983" t="s">
        <v>19115</v>
      </c>
      <c r="B4983" s="1" t="s">
        <v>19116</v>
      </c>
      <c r="C4983" t="s">
        <v>19117</v>
      </c>
      <c r="D4983" t="s">
        <v>19118</v>
      </c>
    </row>
    <row r="4984" spans="1:4" ht="30">
      <c r="A4984" t="s">
        <v>19119</v>
      </c>
      <c r="B4984" s="1" t="s">
        <v>19120</v>
      </c>
      <c r="C4984" t="s">
        <v>19121</v>
      </c>
      <c r="D4984" t="s">
        <v>19122</v>
      </c>
    </row>
    <row r="4985" spans="1:4" ht="30">
      <c r="A4985" t="s">
        <v>19123</v>
      </c>
      <c r="B4985" s="1" t="s">
        <v>19124</v>
      </c>
      <c r="C4985">
        <v>747535335</v>
      </c>
      <c r="D4985" t="s">
        <v>19125</v>
      </c>
    </row>
    <row r="4986" spans="1:4" ht="30">
      <c r="A4986" t="s">
        <v>19126</v>
      </c>
      <c r="B4986" s="1" t="s">
        <v>19127</v>
      </c>
      <c r="C4986" t="s">
        <v>19128</v>
      </c>
      <c r="D4986" t="s">
        <v>19129</v>
      </c>
    </row>
    <row r="4987" spans="1:4" ht="30">
      <c r="A4987" t="s">
        <v>11580</v>
      </c>
      <c r="B4987" s="1" t="s">
        <v>19130</v>
      </c>
      <c r="C4987" t="s">
        <v>19131</v>
      </c>
      <c r="D4987" t="s">
        <v>19132</v>
      </c>
    </row>
    <row r="4988" spans="1:4" ht="30">
      <c r="A4988" t="s">
        <v>19133</v>
      </c>
      <c r="B4988" s="1" t="s">
        <v>19134</v>
      </c>
      <c r="C4988" t="s">
        <v>19135</v>
      </c>
      <c r="D4988" t="s">
        <v>19136</v>
      </c>
    </row>
    <row r="4989" spans="1:4" ht="30">
      <c r="A4989" t="s">
        <v>19137</v>
      </c>
      <c r="B4989" s="1" t="s">
        <v>19138</v>
      </c>
      <c r="C4989" t="s">
        <v>19139</v>
      </c>
      <c r="D4989" t="s">
        <v>19140</v>
      </c>
    </row>
    <row r="4990" spans="1:4" ht="30">
      <c r="A4990" t="s">
        <v>19141</v>
      </c>
      <c r="B4990" s="1" t="s">
        <v>19142</v>
      </c>
      <c r="C4990" t="s">
        <v>19143</v>
      </c>
      <c r="D4990" t="s">
        <v>19144</v>
      </c>
    </row>
    <row r="4991" spans="1:4" ht="30">
      <c r="A4991" t="s">
        <v>19145</v>
      </c>
      <c r="B4991" s="1" t="s">
        <v>19146</v>
      </c>
      <c r="C4991" t="s">
        <v>19147</v>
      </c>
      <c r="D4991" t="s">
        <v>19148</v>
      </c>
    </row>
    <row r="4992" spans="1:4" ht="30">
      <c r="A4992" t="s">
        <v>19149</v>
      </c>
      <c r="B4992" s="1" t="s">
        <v>19150</v>
      </c>
      <c r="C4992" t="s">
        <v>19151</v>
      </c>
      <c r="D4992" t="s">
        <v>19152</v>
      </c>
    </row>
    <row r="4993" spans="1:4" ht="30">
      <c r="A4993" t="s">
        <v>19153</v>
      </c>
      <c r="B4993" s="1" t="s">
        <v>19154</v>
      </c>
      <c r="C4993">
        <f>1-859-715-3977</f>
        <v>-5550</v>
      </c>
      <c r="D4993" t="s">
        <v>19155</v>
      </c>
    </row>
    <row r="4994" spans="1:4" ht="30">
      <c r="A4994" t="s">
        <v>935</v>
      </c>
      <c r="B4994" s="1" t="s">
        <v>19156</v>
      </c>
      <c r="C4994">
        <v>3630018498</v>
      </c>
      <c r="D4994" t="s">
        <v>19157</v>
      </c>
    </row>
    <row r="4995" spans="1:4" ht="30">
      <c r="A4995" t="s">
        <v>19158</v>
      </c>
      <c r="B4995" s="1" t="s">
        <v>19159</v>
      </c>
      <c r="C4995" t="s">
        <v>19160</v>
      </c>
      <c r="D4995" t="s">
        <v>19161</v>
      </c>
    </row>
    <row r="4996" spans="1:4" ht="30">
      <c r="A4996" t="s">
        <v>19162</v>
      </c>
      <c r="B4996" s="1" t="s">
        <v>19163</v>
      </c>
      <c r="C4996" t="s">
        <v>19164</v>
      </c>
      <c r="D4996" t="s">
        <v>19165</v>
      </c>
    </row>
    <row r="4997" spans="1:4" ht="30">
      <c r="A4997" t="s">
        <v>19166</v>
      </c>
      <c r="B4997" s="1" t="s">
        <v>19167</v>
      </c>
      <c r="C4997" t="s">
        <v>19168</v>
      </c>
      <c r="D4997" t="s">
        <v>19169</v>
      </c>
    </row>
    <row r="4998" spans="1:4" ht="30">
      <c r="A4998" t="s">
        <v>19170</v>
      </c>
      <c r="B4998" s="1" t="s">
        <v>19171</v>
      </c>
      <c r="C4998" t="s">
        <v>19172</v>
      </c>
      <c r="D4998" t="s">
        <v>19173</v>
      </c>
    </row>
    <row r="4999" spans="1:4" ht="30">
      <c r="A4999" t="s">
        <v>19174</v>
      </c>
      <c r="B4999" s="1" t="s">
        <v>19175</v>
      </c>
      <c r="C4999" t="s">
        <v>19176</v>
      </c>
      <c r="D4999" t="s">
        <v>19177</v>
      </c>
    </row>
    <row r="5000" spans="1:4" ht="30">
      <c r="A5000" t="s">
        <v>19178</v>
      </c>
      <c r="B5000" s="1" t="s">
        <v>19179</v>
      </c>
      <c r="C5000" t="s">
        <v>19180</v>
      </c>
      <c r="D5000" t="s">
        <v>19181</v>
      </c>
    </row>
    <row r="5001" spans="1:4" ht="30">
      <c r="A5001" t="s">
        <v>19182</v>
      </c>
      <c r="B5001" s="1" t="s">
        <v>19183</v>
      </c>
      <c r="C5001" t="s">
        <v>19184</v>
      </c>
      <c r="D5001" t="s">
        <v>19185</v>
      </c>
    </row>
  </sheetData>
  <sheetProtection algorithmName="SHA-512" hashValue="160UlsQgzaYqe8+KGsQ1dt6wfcRiyHwQmNS6M3uKIqMgeyGLsHNwo8B47/BNSuxvRHdmOw4srjaoOXYl2kZZUA==" saltValue="QPPDA9+KgEpek2WAXBBDRQ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5001"/>
  <sheetViews>
    <sheetView workbookViewId="0">
      <selection activeCell="D17" sqref="D17"/>
    </sheetView>
  </sheetViews>
  <sheetFormatPr defaultRowHeight="15"/>
  <cols>
    <col min="1" max="1" width="21.33203125" style="6" customWidth="1"/>
    <col min="2" max="2" width="12.6640625" style="6" customWidth="1"/>
    <col min="3" max="3" width="25" style="6" customWidth="1"/>
    <col min="4" max="4" width="13" style="6" customWidth="1"/>
    <col min="5" max="5" width="38.88671875" style="6" bestFit="1" customWidth="1"/>
    <col min="6" max="6" width="20.77734375" style="6" customWidth="1"/>
    <col min="7" max="7" width="16.109375" style="6" customWidth="1"/>
    <col min="8" max="8" width="14.5546875" style="6" customWidth="1"/>
    <col min="9" max="16384" width="8.88671875" style="6"/>
  </cols>
  <sheetData>
    <row r="1" spans="1:8" s="5" customFormat="1" ht="16.5" thickBot="1">
      <c r="A1" s="5" t="s">
        <v>0</v>
      </c>
      <c r="B1" s="5" t="s">
        <v>19188</v>
      </c>
      <c r="C1" s="5" t="s">
        <v>19193</v>
      </c>
      <c r="D1" s="5" t="s">
        <v>19194</v>
      </c>
      <c r="E1" s="5" t="s">
        <v>19202</v>
      </c>
      <c r="F1" s="5" t="s">
        <v>19203</v>
      </c>
      <c r="G1" s="5" t="s">
        <v>19413</v>
      </c>
      <c r="H1" s="5" t="s">
        <v>19414</v>
      </c>
    </row>
    <row r="2" spans="1:8">
      <c r="A2" s="6" t="s">
        <v>4</v>
      </c>
      <c r="B2" s="6" t="str" cm="1">
        <f t="array" ref="B2">IF(SUM(--ISNUMBER(SEARCH(Honorific,A2)))&gt;0,LEFT(A2,FIND(" ",A2)-1),"")</f>
        <v/>
      </c>
      <c r="C2" s="6" t="str">
        <f>IF(B2="",A2,RIGHT(A2,LEN(A2)-LEN(B2)-1))</f>
        <v>Kathryn Walker</v>
      </c>
      <c r="D2" s="6" t="str" cm="1">
        <f t="array" ref="D2">IF(SUM(--ISNUMBER(SEARCH(Credentials,C2)))&gt;0,TRIM(RIGHT(SUBSTITUTE(C2," ",REPT(" ", 99)), 99)),"")</f>
        <v/>
      </c>
      <c r="E2" s="6" t="str">
        <f>IF(D2="",C2,LEFT(C2,LEN(C2)-LEN(D2)))</f>
        <v>Kathryn Walker</v>
      </c>
      <c r="F2" s="6" t="s">
        <v>4</v>
      </c>
      <c r="G2" s="7" t="s">
        <v>19415</v>
      </c>
      <c r="H2" s="7" t="s">
        <v>19416</v>
      </c>
    </row>
    <row r="3" spans="1:8">
      <c r="A3" s="6" t="s">
        <v>8</v>
      </c>
      <c r="B3" s="6" t="str" cm="1">
        <f t="array" ref="B3">IF(SUM(--ISNUMBER(SEARCH(Honorific,A3)))&gt;0,LEFT(A3,FIND(" ",A3)-1),"")</f>
        <v/>
      </c>
      <c r="C3" s="6" t="str">
        <f t="shared" ref="C3:C66" si="0">IF(B3="",A3,RIGHT(A3,LEN(A3)-LEN(B3)-1))</f>
        <v>Cody Jennings</v>
      </c>
      <c r="D3" s="6" t="str" cm="1">
        <f t="array" ref="D3">IF(SUM(--ISNUMBER(SEARCH(Credentials,C3)))&gt;0,TRIM(RIGHT(SUBSTITUTE(C3," ",REPT(" ", 99)), 99)),"")</f>
        <v/>
      </c>
      <c r="E3" s="6" t="str">
        <f t="shared" ref="E3:E66" si="1">IF(D3="",C3,LEFT(C3,LEN(C3)-LEN(D3)))</f>
        <v>Cody Jennings</v>
      </c>
      <c r="F3" s="6" t="s">
        <v>8</v>
      </c>
      <c r="G3" s="7" t="s">
        <v>19417</v>
      </c>
      <c r="H3" s="7" t="s">
        <v>19418</v>
      </c>
    </row>
    <row r="4" spans="1:8">
      <c r="A4" s="6" t="s">
        <v>11</v>
      </c>
      <c r="B4" s="6" t="str" cm="1">
        <f t="array" ref="B4">IF(SUM(--ISNUMBER(SEARCH(Honorific,A4)))&gt;0,LEFT(A4,FIND(" ",A4)-1),"")</f>
        <v/>
      </c>
      <c r="C4" s="6" t="str">
        <f t="shared" si="0"/>
        <v>Gregory Wright</v>
      </c>
      <c r="D4" s="6" t="str" cm="1">
        <f t="array" ref="D4">IF(SUM(--ISNUMBER(SEARCH(Credentials,C4)))&gt;0,TRIM(RIGHT(SUBSTITUTE(C4," ",REPT(" ", 99)), 99)),"")</f>
        <v/>
      </c>
      <c r="E4" s="6" t="str">
        <f t="shared" si="1"/>
        <v>Gregory Wright</v>
      </c>
      <c r="F4" s="6" t="s">
        <v>11</v>
      </c>
      <c r="G4" s="7" t="s">
        <v>19419</v>
      </c>
      <c r="H4" s="7" t="s">
        <v>19420</v>
      </c>
    </row>
    <row r="5" spans="1:8">
      <c r="A5" s="6" t="s">
        <v>15</v>
      </c>
      <c r="B5" s="6" t="str" cm="1">
        <f t="array" ref="B5">IF(SUM(--ISNUMBER(SEARCH(Honorific,A5)))&gt;0,LEFT(A5,FIND(" ",A5)-1),"")</f>
        <v/>
      </c>
      <c r="C5" s="6" t="str">
        <f t="shared" si="0"/>
        <v>Latasha Farrell</v>
      </c>
      <c r="D5" s="6" t="str" cm="1">
        <f t="array" ref="D5">IF(SUM(--ISNUMBER(SEARCH(Credentials,C5)))&gt;0,TRIM(RIGHT(SUBSTITUTE(C5," ",REPT(" ", 99)), 99)),"")</f>
        <v/>
      </c>
      <c r="E5" s="6" t="str">
        <f t="shared" si="1"/>
        <v>Latasha Farrell</v>
      </c>
      <c r="F5" s="6" t="s">
        <v>15</v>
      </c>
      <c r="G5" s="7" t="s">
        <v>19421</v>
      </c>
      <c r="H5" s="7" t="s">
        <v>19422</v>
      </c>
    </row>
    <row r="6" spans="1:8">
      <c r="A6" s="6" t="s">
        <v>19</v>
      </c>
      <c r="B6" s="6" t="str" cm="1">
        <f t="array" ref="B6">IF(SUM(--ISNUMBER(SEARCH(Honorific,A6)))&gt;0,LEFT(A6,FIND(" ",A6)-1),"")</f>
        <v/>
      </c>
      <c r="C6" s="6" t="str">
        <f t="shared" si="0"/>
        <v>Heather Lee</v>
      </c>
      <c r="D6" s="6" t="str" cm="1">
        <f t="array" ref="D6">IF(SUM(--ISNUMBER(SEARCH(Credentials,C6)))&gt;0,TRIM(RIGHT(SUBSTITUTE(C6," ",REPT(" ", 99)), 99)),"")</f>
        <v/>
      </c>
      <c r="E6" s="6" t="str">
        <f t="shared" si="1"/>
        <v>Heather Lee</v>
      </c>
      <c r="F6" s="6" t="s">
        <v>19</v>
      </c>
      <c r="G6" s="7" t="s">
        <v>19423</v>
      </c>
      <c r="H6" s="7" t="s">
        <v>19424</v>
      </c>
    </row>
    <row r="7" spans="1:8">
      <c r="A7" s="6" t="s">
        <v>23</v>
      </c>
      <c r="B7" s="6" t="str" cm="1">
        <f t="array" ref="B7">IF(SUM(--ISNUMBER(SEARCH(Honorific,A7)))&gt;0,LEFT(A7,FIND(" ",A7)-1),"")</f>
        <v/>
      </c>
      <c r="C7" s="6" t="str">
        <f t="shared" si="0"/>
        <v>Lisa Cantrell</v>
      </c>
      <c r="D7" s="6" t="str" cm="1">
        <f t="array" ref="D7">IF(SUM(--ISNUMBER(SEARCH(Credentials,C7)))&gt;0,TRIM(RIGHT(SUBSTITUTE(C7," ",REPT(" ", 99)), 99)),"")</f>
        <v/>
      </c>
      <c r="E7" s="6" t="str">
        <f t="shared" si="1"/>
        <v>Lisa Cantrell</v>
      </c>
      <c r="F7" s="6" t="s">
        <v>23</v>
      </c>
      <c r="G7" s="7" t="s">
        <v>19425</v>
      </c>
      <c r="H7" s="7" t="s">
        <v>19426</v>
      </c>
    </row>
    <row r="8" spans="1:8">
      <c r="A8" s="6" t="s">
        <v>27</v>
      </c>
      <c r="B8" s="6" t="str" cm="1">
        <f t="array" ref="B8">IF(SUM(--ISNUMBER(SEARCH(Honorific,A8)))&gt;0,LEFT(A8,FIND(" ",A8)-1),"")</f>
        <v/>
      </c>
      <c r="C8" s="6" t="str">
        <f t="shared" si="0"/>
        <v>April Dunlap</v>
      </c>
      <c r="D8" s="6" t="str" cm="1">
        <f t="array" ref="D8">IF(SUM(--ISNUMBER(SEARCH(Credentials,C8)))&gt;0,TRIM(RIGHT(SUBSTITUTE(C8," ",REPT(" ", 99)), 99)),"")</f>
        <v/>
      </c>
      <c r="E8" s="6" t="str">
        <f t="shared" si="1"/>
        <v>April Dunlap</v>
      </c>
      <c r="F8" s="6" t="s">
        <v>27</v>
      </c>
      <c r="G8" s="7" t="s">
        <v>19427</v>
      </c>
      <c r="H8" s="7" t="s">
        <v>19428</v>
      </c>
    </row>
    <row r="9" spans="1:8">
      <c r="A9" s="6" t="s">
        <v>30</v>
      </c>
      <c r="B9" s="6" t="str" cm="1">
        <f t="array" ref="B9">IF(SUM(--ISNUMBER(SEARCH(Honorific,A9)))&gt;0,LEFT(A9,FIND(" ",A9)-1),"")</f>
        <v/>
      </c>
      <c r="C9" s="6" t="str">
        <f t="shared" si="0"/>
        <v>Christina Robinson</v>
      </c>
      <c r="D9" s="6" t="str" cm="1">
        <f t="array" ref="D9">IF(SUM(--ISNUMBER(SEARCH(Credentials,C9)))&gt;0,TRIM(RIGHT(SUBSTITUTE(C9," ",REPT(" ", 99)), 99)),"")</f>
        <v/>
      </c>
      <c r="E9" s="6" t="str">
        <f t="shared" si="1"/>
        <v>Christina Robinson</v>
      </c>
      <c r="F9" s="6" t="s">
        <v>30</v>
      </c>
      <c r="G9" s="7" t="s">
        <v>19429</v>
      </c>
      <c r="H9" s="7" t="s">
        <v>19430</v>
      </c>
    </row>
    <row r="10" spans="1:8">
      <c r="A10" s="6" t="s">
        <v>34</v>
      </c>
      <c r="B10" s="6" t="str" cm="1">
        <f t="array" ref="B10">IF(SUM(--ISNUMBER(SEARCH(Honorific,A10)))&gt;0,LEFT(A10,FIND(" ",A10)-1),"")</f>
        <v/>
      </c>
      <c r="C10" s="6" t="str">
        <f t="shared" si="0"/>
        <v>Renee Sexton</v>
      </c>
      <c r="D10" s="6" t="str" cm="1">
        <f t="array" ref="D10">IF(SUM(--ISNUMBER(SEARCH(Credentials,C10)))&gt;0,TRIM(RIGHT(SUBSTITUTE(C10," ",REPT(" ", 99)), 99)),"")</f>
        <v/>
      </c>
      <c r="E10" s="6" t="str">
        <f t="shared" si="1"/>
        <v>Renee Sexton</v>
      </c>
      <c r="F10" s="6" t="s">
        <v>34</v>
      </c>
      <c r="G10" s="7" t="s">
        <v>19431</v>
      </c>
      <c r="H10" s="7" t="s">
        <v>19432</v>
      </c>
    </row>
    <row r="11" spans="1:8">
      <c r="A11" s="6" t="s">
        <v>38</v>
      </c>
      <c r="B11" s="6" t="str" cm="1">
        <f t="array" ref="B11">IF(SUM(--ISNUMBER(SEARCH(Honorific,A11)))&gt;0,LEFT(A11,FIND(" ",A11)-1),"")</f>
        <v/>
      </c>
      <c r="C11" s="6" t="str">
        <f t="shared" si="0"/>
        <v>James Hale</v>
      </c>
      <c r="D11" s="6" t="str" cm="1">
        <f t="array" ref="D11">IF(SUM(--ISNUMBER(SEARCH(Credentials,C11)))&gt;0,TRIM(RIGHT(SUBSTITUTE(C11," ",REPT(" ", 99)), 99)),"")</f>
        <v/>
      </c>
      <c r="E11" s="6" t="str">
        <f t="shared" si="1"/>
        <v>James Hale</v>
      </c>
      <c r="F11" s="6" t="s">
        <v>38</v>
      </c>
      <c r="G11" s="7" t="s">
        <v>19433</v>
      </c>
      <c r="H11" s="7" t="s">
        <v>19434</v>
      </c>
    </row>
    <row r="12" spans="1:8">
      <c r="A12" s="6" t="s">
        <v>42</v>
      </c>
      <c r="B12" s="6" t="str" cm="1">
        <f t="array" ref="B12">IF(SUM(--ISNUMBER(SEARCH(Honorific,A12)))&gt;0,LEFT(A12,FIND(" ",A12)-1),"")</f>
        <v/>
      </c>
      <c r="C12" s="6" t="str">
        <f t="shared" si="0"/>
        <v>Amanda Wong</v>
      </c>
      <c r="D12" s="6" t="str" cm="1">
        <f t="array" ref="D12">IF(SUM(--ISNUMBER(SEARCH(Credentials,C12)))&gt;0,TRIM(RIGHT(SUBSTITUTE(C12," ",REPT(" ", 99)), 99)),"")</f>
        <v/>
      </c>
      <c r="E12" s="6" t="str">
        <f t="shared" si="1"/>
        <v>Amanda Wong</v>
      </c>
      <c r="F12" s="6" t="s">
        <v>42</v>
      </c>
      <c r="G12" s="7" t="s">
        <v>19435</v>
      </c>
      <c r="H12" s="7" t="s">
        <v>19436</v>
      </c>
    </row>
    <row r="13" spans="1:8">
      <c r="A13" s="6" t="s">
        <v>46</v>
      </c>
      <c r="B13" s="6" t="str" cm="1">
        <f t="array" ref="B13">IF(SUM(--ISNUMBER(SEARCH(Honorific,A13)))&gt;0,LEFT(A13,FIND(" ",A13)-1),"")</f>
        <v/>
      </c>
      <c r="C13" s="6" t="str">
        <f t="shared" si="0"/>
        <v>William Anthony</v>
      </c>
      <c r="D13" s="6" t="str" cm="1">
        <f t="array" ref="D13">IF(SUM(--ISNUMBER(SEARCH(Credentials,C13)))&gt;0,TRIM(RIGHT(SUBSTITUTE(C13," ",REPT(" ", 99)), 99)),"")</f>
        <v/>
      </c>
      <c r="E13" s="6" t="str">
        <f t="shared" si="1"/>
        <v>William Anthony</v>
      </c>
      <c r="F13" s="6" t="s">
        <v>46</v>
      </c>
      <c r="G13" s="7" t="s">
        <v>19437</v>
      </c>
      <c r="H13" s="7" t="s">
        <v>19438</v>
      </c>
    </row>
    <row r="14" spans="1:8">
      <c r="A14" s="6" t="s">
        <v>50</v>
      </c>
      <c r="B14" s="6" t="str" cm="1">
        <f t="array" ref="B14">IF(SUM(--ISNUMBER(SEARCH(Honorific,A14)))&gt;0,LEFT(A14,FIND(" ",A14)-1),"")</f>
        <v/>
      </c>
      <c r="C14" s="6" t="str">
        <f t="shared" si="0"/>
        <v>Edward Stevens</v>
      </c>
      <c r="D14" s="6" t="str" cm="1">
        <f t="array" ref="D14">IF(SUM(--ISNUMBER(SEARCH(Credentials,C14)))&gt;0,TRIM(RIGHT(SUBSTITUTE(C14," ",REPT(" ", 99)), 99)),"")</f>
        <v/>
      </c>
      <c r="E14" s="6" t="str">
        <f t="shared" si="1"/>
        <v>Edward Stevens</v>
      </c>
      <c r="F14" s="6" t="s">
        <v>50</v>
      </c>
      <c r="G14" s="7" t="s">
        <v>19439</v>
      </c>
      <c r="H14" s="7" t="s">
        <v>19440</v>
      </c>
    </row>
    <row r="15" spans="1:8">
      <c r="A15" s="6" t="s">
        <v>54</v>
      </c>
      <c r="B15" s="6" t="str" cm="1">
        <f t="array" ref="B15">IF(SUM(--ISNUMBER(SEARCH(Honorific,A15)))&gt;0,LEFT(A15,FIND(" ",A15)-1),"")</f>
        <v/>
      </c>
      <c r="C15" s="6" t="str">
        <f t="shared" si="0"/>
        <v>Kayla Brown</v>
      </c>
      <c r="D15" s="6" t="str" cm="1">
        <f t="array" ref="D15">IF(SUM(--ISNUMBER(SEARCH(Credentials,C15)))&gt;0,TRIM(RIGHT(SUBSTITUTE(C15," ",REPT(" ", 99)), 99)),"")</f>
        <v/>
      </c>
      <c r="E15" s="6" t="str">
        <f t="shared" si="1"/>
        <v>Kayla Brown</v>
      </c>
      <c r="F15" s="6" t="s">
        <v>54</v>
      </c>
      <c r="G15" s="7" t="s">
        <v>19441</v>
      </c>
      <c r="H15" s="7" t="s">
        <v>19442</v>
      </c>
    </row>
    <row r="16" spans="1:8">
      <c r="A16" s="6" t="s">
        <v>58</v>
      </c>
      <c r="B16" s="6" t="str" cm="1">
        <f t="array" ref="B16">IF(SUM(--ISNUMBER(SEARCH(Honorific,A16)))&gt;0,LEFT(A16,FIND(" ",A16)-1),"")</f>
        <v/>
      </c>
      <c r="C16" s="6" t="str">
        <f t="shared" si="0"/>
        <v>Ricardo Hernandez</v>
      </c>
      <c r="D16" s="6" t="str" cm="1">
        <f t="array" ref="D16">IF(SUM(--ISNUMBER(SEARCH(Credentials,C16)))&gt;0,TRIM(RIGHT(SUBSTITUTE(C16," ",REPT(" ", 99)), 99)),"")</f>
        <v/>
      </c>
      <c r="E16" s="6" t="str">
        <f t="shared" si="1"/>
        <v>Ricardo Hernandez</v>
      </c>
      <c r="F16" s="6" t="s">
        <v>58</v>
      </c>
      <c r="G16" s="7" t="s">
        <v>19443</v>
      </c>
      <c r="H16" s="7" t="s">
        <v>19444</v>
      </c>
    </row>
    <row r="17" spans="1:8">
      <c r="A17" s="6" t="s">
        <v>62</v>
      </c>
      <c r="B17" s="6" t="str" cm="1">
        <f t="array" ref="B17">IF(SUM(--ISNUMBER(SEARCH(Honorific,A17)))&gt;0,LEFT(A17,FIND(" ",A17)-1),"")</f>
        <v/>
      </c>
      <c r="C17" s="6" t="str">
        <f t="shared" si="0"/>
        <v>Brenda Waters</v>
      </c>
      <c r="D17" s="6" t="str" cm="1">
        <f t="array" ref="D17">IF(SUM(--ISNUMBER(SEARCH(Credentials,C17)))&gt;0,TRIM(RIGHT(SUBSTITUTE(C17," ",REPT(" ", 99)), 99)),"")</f>
        <v/>
      </c>
      <c r="E17" s="6" t="str">
        <f t="shared" si="1"/>
        <v>Brenda Waters</v>
      </c>
      <c r="F17" s="6" t="s">
        <v>62</v>
      </c>
      <c r="G17" s="7" t="s">
        <v>19445</v>
      </c>
      <c r="H17" s="7" t="s">
        <v>19446</v>
      </c>
    </row>
    <row r="18" spans="1:8">
      <c r="A18" s="6" t="s">
        <v>66</v>
      </c>
      <c r="B18" s="6" t="str" cm="1">
        <f t="array" ref="B18">IF(SUM(--ISNUMBER(SEARCH(Honorific,A18)))&gt;0,LEFT(A18,FIND(" ",A18)-1),"")</f>
        <v/>
      </c>
      <c r="C18" s="6" t="str">
        <f t="shared" si="0"/>
        <v>Leonard Barnes</v>
      </c>
      <c r="D18" s="6" t="str" cm="1">
        <f t="array" ref="D18">IF(SUM(--ISNUMBER(SEARCH(Credentials,C18)))&gt;0,TRIM(RIGHT(SUBSTITUTE(C18," ",REPT(" ", 99)), 99)),"")</f>
        <v/>
      </c>
      <c r="E18" s="6" t="str">
        <f t="shared" si="1"/>
        <v>Leonard Barnes</v>
      </c>
      <c r="F18" s="6" t="s">
        <v>66</v>
      </c>
      <c r="G18" s="7" t="s">
        <v>19447</v>
      </c>
      <c r="H18" s="7" t="s">
        <v>19448</v>
      </c>
    </row>
    <row r="19" spans="1:8">
      <c r="A19" s="6" t="s">
        <v>70</v>
      </c>
      <c r="B19" s="6" t="str" cm="1">
        <f t="array" ref="B19">IF(SUM(--ISNUMBER(SEARCH(Honorific,A19)))&gt;0,LEFT(A19,FIND(" ",A19)-1),"")</f>
        <v/>
      </c>
      <c r="C19" s="6" t="str">
        <f t="shared" si="0"/>
        <v>Sydney Smith</v>
      </c>
      <c r="D19" s="6" t="str" cm="1">
        <f t="array" ref="D19">IF(SUM(--ISNUMBER(SEARCH(Credentials,C19)))&gt;0,TRIM(RIGHT(SUBSTITUTE(C19," ",REPT(" ", 99)), 99)),"")</f>
        <v/>
      </c>
      <c r="E19" s="6" t="str">
        <f t="shared" si="1"/>
        <v>Sydney Smith</v>
      </c>
      <c r="F19" s="6" t="s">
        <v>70</v>
      </c>
      <c r="G19" s="7" t="s">
        <v>19449</v>
      </c>
      <c r="H19" s="7" t="s">
        <v>19450</v>
      </c>
    </row>
    <row r="20" spans="1:8">
      <c r="A20" s="6" t="s">
        <v>74</v>
      </c>
      <c r="B20" s="6" t="str" cm="1">
        <f t="array" ref="B20">IF(SUM(--ISNUMBER(SEARCH(Honorific,A20)))&gt;0,LEFT(A20,FIND(" ",A20)-1),"")</f>
        <v/>
      </c>
      <c r="C20" s="6" t="str">
        <f t="shared" si="0"/>
        <v>James Berry</v>
      </c>
      <c r="D20" s="6" t="str" cm="1">
        <f t="array" ref="D20">IF(SUM(--ISNUMBER(SEARCH(Credentials,C20)))&gt;0,TRIM(RIGHT(SUBSTITUTE(C20," ",REPT(" ", 99)), 99)),"")</f>
        <v/>
      </c>
      <c r="E20" s="6" t="str">
        <f t="shared" si="1"/>
        <v>James Berry</v>
      </c>
      <c r="F20" s="6" t="s">
        <v>74</v>
      </c>
      <c r="G20" s="7" t="s">
        <v>19433</v>
      </c>
      <c r="H20" s="7" t="s">
        <v>19451</v>
      </c>
    </row>
    <row r="21" spans="1:8">
      <c r="A21" s="6" t="s">
        <v>77</v>
      </c>
      <c r="B21" s="6" t="str" cm="1">
        <f t="array" ref="B21">IF(SUM(--ISNUMBER(SEARCH(Honorific,A21)))&gt;0,LEFT(A21,FIND(" ",A21)-1),"")</f>
        <v/>
      </c>
      <c r="C21" s="6" t="str">
        <f t="shared" si="0"/>
        <v>Ryan Salazar</v>
      </c>
      <c r="D21" s="6" t="str" cm="1">
        <f t="array" ref="D21">IF(SUM(--ISNUMBER(SEARCH(Credentials,C21)))&gt;0,TRIM(RIGHT(SUBSTITUTE(C21," ",REPT(" ", 99)), 99)),"")</f>
        <v/>
      </c>
      <c r="E21" s="6" t="str">
        <f t="shared" si="1"/>
        <v>Ryan Salazar</v>
      </c>
      <c r="F21" s="6" t="s">
        <v>77</v>
      </c>
      <c r="G21" s="7" t="s">
        <v>19452</v>
      </c>
      <c r="H21" s="7" t="s">
        <v>19453</v>
      </c>
    </row>
    <row r="22" spans="1:8">
      <c r="A22" s="6" t="s">
        <v>81</v>
      </c>
      <c r="B22" s="6" t="str" cm="1">
        <f t="array" ref="B22">IF(SUM(--ISNUMBER(SEARCH(Honorific,A22)))&gt;0,LEFT(A22,FIND(" ",A22)-1),"")</f>
        <v/>
      </c>
      <c r="C22" s="6" t="str">
        <f t="shared" si="0"/>
        <v>Stephanie Martin</v>
      </c>
      <c r="D22" s="6" t="str" cm="1">
        <f t="array" ref="D22">IF(SUM(--ISNUMBER(SEARCH(Credentials,C22)))&gt;0,TRIM(RIGHT(SUBSTITUTE(C22," ",REPT(" ", 99)), 99)),"")</f>
        <v/>
      </c>
      <c r="E22" s="6" t="str">
        <f t="shared" si="1"/>
        <v>Stephanie Martin</v>
      </c>
      <c r="F22" s="6" t="s">
        <v>81</v>
      </c>
      <c r="G22" s="7" t="s">
        <v>19454</v>
      </c>
      <c r="H22" s="7" t="s">
        <v>19455</v>
      </c>
    </row>
    <row r="23" spans="1:8">
      <c r="A23" s="6" t="s">
        <v>85</v>
      </c>
      <c r="B23" s="6" t="str" cm="1">
        <f t="array" ref="B23">IF(SUM(--ISNUMBER(SEARCH(Honorific,A23)))&gt;0,LEFT(A23,FIND(" ",A23)-1),"")</f>
        <v/>
      </c>
      <c r="C23" s="6" t="str">
        <f t="shared" si="0"/>
        <v>Cesar Farmer</v>
      </c>
      <c r="D23" s="6" t="str" cm="1">
        <f t="array" ref="D23">IF(SUM(--ISNUMBER(SEARCH(Credentials,C23)))&gt;0,TRIM(RIGHT(SUBSTITUTE(C23," ",REPT(" ", 99)), 99)),"")</f>
        <v/>
      </c>
      <c r="E23" s="6" t="str">
        <f t="shared" si="1"/>
        <v>Cesar Farmer</v>
      </c>
      <c r="F23" s="6" t="s">
        <v>85</v>
      </c>
      <c r="G23" s="7" t="s">
        <v>19456</v>
      </c>
      <c r="H23" s="7" t="s">
        <v>19457</v>
      </c>
    </row>
    <row r="24" spans="1:8">
      <c r="A24" s="6" t="s">
        <v>89</v>
      </c>
      <c r="B24" s="6" t="str" cm="1">
        <f t="array" ref="B24">IF(SUM(--ISNUMBER(SEARCH(Honorific,A24)))&gt;0,LEFT(A24,FIND(" ",A24)-1),"")</f>
        <v/>
      </c>
      <c r="C24" s="6" t="str">
        <f t="shared" si="0"/>
        <v>Kimberly Robertson</v>
      </c>
      <c r="D24" s="6" t="str" cm="1">
        <f t="array" ref="D24">IF(SUM(--ISNUMBER(SEARCH(Credentials,C24)))&gt;0,TRIM(RIGHT(SUBSTITUTE(C24," ",REPT(" ", 99)), 99)),"")</f>
        <v/>
      </c>
      <c r="E24" s="6" t="str">
        <f t="shared" si="1"/>
        <v>Kimberly Robertson</v>
      </c>
      <c r="F24" s="6" t="s">
        <v>89</v>
      </c>
      <c r="G24" s="7" t="s">
        <v>19458</v>
      </c>
      <c r="H24" s="7" t="s">
        <v>19459</v>
      </c>
    </row>
    <row r="25" spans="1:8">
      <c r="A25" s="6" t="s">
        <v>93</v>
      </c>
      <c r="B25" s="6" t="str" cm="1">
        <f t="array" ref="B25">IF(SUM(--ISNUMBER(SEARCH(Honorific,A25)))&gt;0,LEFT(A25,FIND(" ",A25)-1),"")</f>
        <v/>
      </c>
      <c r="C25" s="6" t="str">
        <f t="shared" si="0"/>
        <v>Mandy Gibson</v>
      </c>
      <c r="D25" s="6" t="str" cm="1">
        <f t="array" ref="D25">IF(SUM(--ISNUMBER(SEARCH(Credentials,C25)))&gt;0,TRIM(RIGHT(SUBSTITUTE(C25," ",REPT(" ", 99)), 99)),"")</f>
        <v/>
      </c>
      <c r="E25" s="6" t="str">
        <f t="shared" si="1"/>
        <v>Mandy Gibson</v>
      </c>
      <c r="F25" s="6" t="s">
        <v>93</v>
      </c>
      <c r="G25" s="7" t="s">
        <v>19460</v>
      </c>
      <c r="H25" s="7" t="s">
        <v>19461</v>
      </c>
    </row>
    <row r="26" spans="1:8">
      <c r="A26" s="6" t="s">
        <v>96</v>
      </c>
      <c r="B26" s="6" t="str" cm="1">
        <f t="array" ref="B26">IF(SUM(--ISNUMBER(SEARCH(Honorific,A26)))&gt;0,LEFT(A26,FIND(" ",A26)-1),"")</f>
        <v/>
      </c>
      <c r="C26" s="6" t="str">
        <f t="shared" si="0"/>
        <v>Vanessa Huff</v>
      </c>
      <c r="D26" s="6" t="str" cm="1">
        <f t="array" ref="D26">IF(SUM(--ISNUMBER(SEARCH(Credentials,C26)))&gt;0,TRIM(RIGHT(SUBSTITUTE(C26," ",REPT(" ", 99)), 99)),"")</f>
        <v/>
      </c>
      <c r="E26" s="6" t="str">
        <f t="shared" si="1"/>
        <v>Vanessa Huff</v>
      </c>
      <c r="F26" s="6" t="s">
        <v>96</v>
      </c>
      <c r="G26" s="7" t="s">
        <v>19462</v>
      </c>
      <c r="H26" s="7" t="s">
        <v>19463</v>
      </c>
    </row>
    <row r="27" spans="1:8">
      <c r="A27" s="6" t="s">
        <v>100</v>
      </c>
      <c r="B27" s="6" t="str" cm="1">
        <f t="array" ref="B27">IF(SUM(--ISNUMBER(SEARCH(Honorific,A27)))&gt;0,LEFT(A27,FIND(" ",A27)-1),"")</f>
        <v/>
      </c>
      <c r="C27" s="6" t="str">
        <f t="shared" si="0"/>
        <v>Nancy Cervantes</v>
      </c>
      <c r="D27" s="6" t="str" cm="1">
        <f t="array" ref="D27">IF(SUM(--ISNUMBER(SEARCH(Credentials,C27)))&gt;0,TRIM(RIGHT(SUBSTITUTE(C27," ",REPT(" ", 99)), 99)),"")</f>
        <v/>
      </c>
      <c r="E27" s="6" t="str">
        <f t="shared" si="1"/>
        <v>Nancy Cervantes</v>
      </c>
      <c r="F27" s="6" t="s">
        <v>100</v>
      </c>
      <c r="G27" s="7" t="s">
        <v>19464</v>
      </c>
      <c r="H27" s="7" t="s">
        <v>19465</v>
      </c>
    </row>
    <row r="28" spans="1:8">
      <c r="A28" s="6" t="s">
        <v>104</v>
      </c>
      <c r="B28" s="6" t="str" cm="1">
        <f t="array" ref="B28">IF(SUM(--ISNUMBER(SEARCH(Honorific,A28)))&gt;0,LEFT(A28,FIND(" ",A28)-1),"")</f>
        <v/>
      </c>
      <c r="C28" s="6" t="str">
        <f t="shared" si="0"/>
        <v>Michael Hawkins</v>
      </c>
      <c r="D28" s="6" t="str" cm="1">
        <f t="array" ref="D28">IF(SUM(--ISNUMBER(SEARCH(Credentials,C28)))&gt;0,TRIM(RIGHT(SUBSTITUTE(C28," ",REPT(" ", 99)), 99)),"")</f>
        <v/>
      </c>
      <c r="E28" s="6" t="str">
        <f t="shared" si="1"/>
        <v>Michael Hawkins</v>
      </c>
      <c r="F28" s="6" t="s">
        <v>104</v>
      </c>
      <c r="G28" s="7" t="s">
        <v>19466</v>
      </c>
      <c r="H28" s="7" t="s">
        <v>19467</v>
      </c>
    </row>
    <row r="29" spans="1:8">
      <c r="A29" s="6" t="s">
        <v>108</v>
      </c>
      <c r="B29" s="6" t="str" cm="1">
        <f t="array" ref="B29">IF(SUM(--ISNUMBER(SEARCH(Honorific,A29)))&gt;0,LEFT(A29,FIND(" ",A29)-1),"")</f>
        <v/>
      </c>
      <c r="C29" s="6" t="str">
        <f t="shared" si="0"/>
        <v>Travis Griffin DVM</v>
      </c>
      <c r="D29" s="6" t="str" cm="1">
        <f t="array" ref="D29">IF(SUM(--ISNUMBER(SEARCH(Credentials,C29)))&gt;0,TRIM(RIGHT(SUBSTITUTE(C29," ",REPT(" ", 99)), 99)),"")</f>
        <v>DVM</v>
      </c>
      <c r="E29" s="6" t="str">
        <f t="shared" si="1"/>
        <v xml:space="preserve">Travis Griffin </v>
      </c>
      <c r="F29" s="6" t="s">
        <v>19204</v>
      </c>
      <c r="G29" s="7" t="s">
        <v>19468</v>
      </c>
      <c r="H29" s="7" t="s">
        <v>19469</v>
      </c>
    </row>
    <row r="30" spans="1:8">
      <c r="A30" s="6" t="s">
        <v>112</v>
      </c>
      <c r="B30" s="6" t="str" cm="1">
        <f t="array" ref="B30">IF(SUM(--ISNUMBER(SEARCH(Honorific,A30)))&gt;0,LEFT(A30,FIND(" ",A30)-1),"")</f>
        <v/>
      </c>
      <c r="C30" s="6" t="str">
        <f t="shared" si="0"/>
        <v>Diana Watson</v>
      </c>
      <c r="D30" s="6" t="str" cm="1">
        <f t="array" ref="D30">IF(SUM(--ISNUMBER(SEARCH(Credentials,C30)))&gt;0,TRIM(RIGHT(SUBSTITUTE(C30," ",REPT(" ", 99)), 99)),"")</f>
        <v/>
      </c>
      <c r="E30" s="6" t="str">
        <f t="shared" si="1"/>
        <v>Diana Watson</v>
      </c>
      <c r="F30" s="6" t="s">
        <v>112</v>
      </c>
      <c r="G30" s="7" t="s">
        <v>19470</v>
      </c>
      <c r="H30" s="7" t="s">
        <v>19471</v>
      </c>
    </row>
    <row r="31" spans="1:8">
      <c r="A31" s="6" t="s">
        <v>115</v>
      </c>
      <c r="B31" s="6" t="str" cm="1">
        <f t="array" ref="B31">IF(SUM(--ISNUMBER(SEARCH(Honorific,A31)))&gt;0,LEFT(A31,FIND(" ",A31)-1),"")</f>
        <v/>
      </c>
      <c r="C31" s="6" t="str">
        <f t="shared" si="0"/>
        <v>Lonnie Hill</v>
      </c>
      <c r="D31" s="6" t="str" cm="1">
        <f t="array" ref="D31">IF(SUM(--ISNUMBER(SEARCH(Credentials,C31)))&gt;0,TRIM(RIGHT(SUBSTITUTE(C31," ",REPT(" ", 99)), 99)),"")</f>
        <v/>
      </c>
      <c r="E31" s="6" t="str">
        <f t="shared" si="1"/>
        <v>Lonnie Hill</v>
      </c>
      <c r="F31" s="6" t="s">
        <v>115</v>
      </c>
      <c r="G31" s="7" t="s">
        <v>19472</v>
      </c>
      <c r="H31" s="7" t="s">
        <v>19473</v>
      </c>
    </row>
    <row r="32" spans="1:8">
      <c r="A32" s="6" t="s">
        <v>119</v>
      </c>
      <c r="B32" s="6" t="str" cm="1">
        <f t="array" ref="B32">IF(SUM(--ISNUMBER(SEARCH(Honorific,A32)))&gt;0,LEFT(A32,FIND(" ",A32)-1),"")</f>
        <v/>
      </c>
      <c r="C32" s="6" t="str">
        <f t="shared" si="0"/>
        <v>Brenda Sanchez</v>
      </c>
      <c r="D32" s="6" t="str" cm="1">
        <f t="array" ref="D32">IF(SUM(--ISNUMBER(SEARCH(Credentials,C32)))&gt;0,TRIM(RIGHT(SUBSTITUTE(C32," ",REPT(" ", 99)), 99)),"")</f>
        <v/>
      </c>
      <c r="E32" s="6" t="str">
        <f t="shared" si="1"/>
        <v>Brenda Sanchez</v>
      </c>
      <c r="F32" s="6" t="s">
        <v>119</v>
      </c>
      <c r="G32" s="7" t="s">
        <v>19445</v>
      </c>
      <c r="H32" s="7" t="s">
        <v>19474</v>
      </c>
    </row>
    <row r="33" spans="1:8">
      <c r="A33" s="6" t="s">
        <v>123</v>
      </c>
      <c r="B33" s="6" t="str" cm="1">
        <f t="array" ref="B33">IF(SUM(--ISNUMBER(SEARCH(Honorific,A33)))&gt;0,LEFT(A33,FIND(" ",A33)-1),"")</f>
        <v/>
      </c>
      <c r="C33" s="6" t="str">
        <f t="shared" si="0"/>
        <v>Sheila Mclaughlin</v>
      </c>
      <c r="D33" s="6" t="str" cm="1">
        <f t="array" ref="D33">IF(SUM(--ISNUMBER(SEARCH(Credentials,C33)))&gt;0,TRIM(RIGHT(SUBSTITUTE(C33," ",REPT(" ", 99)), 99)),"")</f>
        <v/>
      </c>
      <c r="E33" s="6" t="str">
        <f t="shared" si="1"/>
        <v>Sheila Mclaughlin</v>
      </c>
      <c r="F33" s="6" t="s">
        <v>123</v>
      </c>
      <c r="G33" s="7" t="s">
        <v>19475</v>
      </c>
      <c r="H33" s="7" t="s">
        <v>19476</v>
      </c>
    </row>
    <row r="34" spans="1:8">
      <c r="A34" s="6" t="s">
        <v>127</v>
      </c>
      <c r="B34" s="6" t="str" cm="1">
        <f t="array" ref="B34">IF(SUM(--ISNUMBER(SEARCH(Honorific,A34)))&gt;0,LEFT(A34,FIND(" ",A34)-1),"")</f>
        <v/>
      </c>
      <c r="C34" s="6" t="str">
        <f t="shared" si="0"/>
        <v>Zachary Williams</v>
      </c>
      <c r="D34" s="6" t="str" cm="1">
        <f t="array" ref="D34">IF(SUM(--ISNUMBER(SEARCH(Credentials,C34)))&gt;0,TRIM(RIGHT(SUBSTITUTE(C34," ",REPT(" ", 99)), 99)),"")</f>
        <v/>
      </c>
      <c r="E34" s="6" t="str">
        <f t="shared" si="1"/>
        <v>Zachary Williams</v>
      </c>
      <c r="F34" s="6" t="s">
        <v>127</v>
      </c>
      <c r="G34" s="7" t="s">
        <v>19477</v>
      </c>
      <c r="H34" s="7" t="s">
        <v>19478</v>
      </c>
    </row>
    <row r="35" spans="1:8">
      <c r="A35" s="6" t="s">
        <v>131</v>
      </c>
      <c r="B35" s="6" t="str" cm="1">
        <f t="array" ref="B35">IF(SUM(--ISNUMBER(SEARCH(Honorific,A35)))&gt;0,LEFT(A35,FIND(" ",A35)-1),"")</f>
        <v/>
      </c>
      <c r="C35" s="6" t="str">
        <f t="shared" si="0"/>
        <v>Trevor Hale</v>
      </c>
      <c r="D35" s="6" t="str" cm="1">
        <f t="array" ref="D35">IF(SUM(--ISNUMBER(SEARCH(Credentials,C35)))&gt;0,TRIM(RIGHT(SUBSTITUTE(C35," ",REPT(" ", 99)), 99)),"")</f>
        <v/>
      </c>
      <c r="E35" s="6" t="str">
        <f t="shared" si="1"/>
        <v>Trevor Hale</v>
      </c>
      <c r="F35" s="6" t="s">
        <v>131</v>
      </c>
      <c r="G35" s="7" t="s">
        <v>19479</v>
      </c>
      <c r="H35" s="7" t="s">
        <v>19434</v>
      </c>
    </row>
    <row r="36" spans="1:8">
      <c r="A36" s="6" t="s">
        <v>135</v>
      </c>
      <c r="B36" s="6" t="str" cm="1">
        <f t="array" ref="B36">IF(SUM(--ISNUMBER(SEARCH(Honorific,A36)))&gt;0,LEFT(A36,FIND(" ",A36)-1),"")</f>
        <v/>
      </c>
      <c r="C36" s="6" t="str">
        <f t="shared" si="0"/>
        <v>Carolyn Weaver</v>
      </c>
      <c r="D36" s="6" t="str" cm="1">
        <f t="array" ref="D36">IF(SUM(--ISNUMBER(SEARCH(Credentials,C36)))&gt;0,TRIM(RIGHT(SUBSTITUTE(C36," ",REPT(" ", 99)), 99)),"")</f>
        <v/>
      </c>
      <c r="E36" s="6" t="str">
        <f t="shared" si="1"/>
        <v>Carolyn Weaver</v>
      </c>
      <c r="F36" s="6" t="s">
        <v>135</v>
      </c>
      <c r="G36" s="7" t="s">
        <v>19480</v>
      </c>
      <c r="H36" s="7" t="s">
        <v>19481</v>
      </c>
    </row>
    <row r="37" spans="1:8">
      <c r="A37" s="6" t="s">
        <v>138</v>
      </c>
      <c r="B37" s="6" t="str" cm="1">
        <f t="array" ref="B37">IF(SUM(--ISNUMBER(SEARCH(Honorific,A37)))&gt;0,LEFT(A37,FIND(" ",A37)-1),"")</f>
        <v/>
      </c>
      <c r="C37" s="6" t="str">
        <f t="shared" si="0"/>
        <v>Jacqueline Padilla</v>
      </c>
      <c r="D37" s="6" t="str" cm="1">
        <f t="array" ref="D37">IF(SUM(--ISNUMBER(SEARCH(Credentials,C37)))&gt;0,TRIM(RIGHT(SUBSTITUTE(C37," ",REPT(" ", 99)), 99)),"")</f>
        <v/>
      </c>
      <c r="E37" s="6" t="str">
        <f t="shared" si="1"/>
        <v>Jacqueline Padilla</v>
      </c>
      <c r="F37" s="6" t="s">
        <v>138</v>
      </c>
      <c r="G37" s="7" t="s">
        <v>19482</v>
      </c>
      <c r="H37" s="7" t="s">
        <v>19483</v>
      </c>
    </row>
    <row r="38" spans="1:8">
      <c r="A38" s="6" t="s">
        <v>142</v>
      </c>
      <c r="B38" s="6" t="str" cm="1">
        <f t="array" ref="B38">IF(SUM(--ISNUMBER(SEARCH(Honorific,A38)))&gt;0,LEFT(A38,FIND(" ",A38)-1),"")</f>
        <v/>
      </c>
      <c r="C38" s="6" t="str">
        <f t="shared" si="0"/>
        <v>David Ferguson</v>
      </c>
      <c r="D38" s="6" t="str" cm="1">
        <f t="array" ref="D38">IF(SUM(--ISNUMBER(SEARCH(Credentials,C38)))&gt;0,TRIM(RIGHT(SUBSTITUTE(C38," ",REPT(" ", 99)), 99)),"")</f>
        <v/>
      </c>
      <c r="E38" s="6" t="str">
        <f t="shared" si="1"/>
        <v>David Ferguson</v>
      </c>
      <c r="F38" s="6" t="s">
        <v>142</v>
      </c>
      <c r="G38" s="7" t="s">
        <v>19484</v>
      </c>
      <c r="H38" s="7" t="s">
        <v>19485</v>
      </c>
    </row>
    <row r="39" spans="1:8">
      <c r="A39" s="6" t="s">
        <v>146</v>
      </c>
      <c r="B39" s="6" t="str" cm="1">
        <f t="array" ref="B39">IF(SUM(--ISNUMBER(SEARCH(Honorific,A39)))&gt;0,LEFT(A39,FIND(" ",A39)-1),"")</f>
        <v/>
      </c>
      <c r="C39" s="6" t="str">
        <f t="shared" si="0"/>
        <v>Ashley Bartlett</v>
      </c>
      <c r="D39" s="6" t="str" cm="1">
        <f t="array" ref="D39">IF(SUM(--ISNUMBER(SEARCH(Credentials,C39)))&gt;0,TRIM(RIGHT(SUBSTITUTE(C39," ",REPT(" ", 99)), 99)),"")</f>
        <v/>
      </c>
      <c r="E39" s="6" t="str">
        <f t="shared" si="1"/>
        <v>Ashley Bartlett</v>
      </c>
      <c r="F39" s="6" t="s">
        <v>146</v>
      </c>
      <c r="G39" s="7" t="s">
        <v>19486</v>
      </c>
      <c r="H39" s="7" t="s">
        <v>19487</v>
      </c>
    </row>
    <row r="40" spans="1:8">
      <c r="A40" s="6" t="s">
        <v>150</v>
      </c>
      <c r="B40" s="6" t="str" cm="1">
        <f t="array" ref="B40">IF(SUM(--ISNUMBER(SEARCH(Honorific,A40)))&gt;0,LEFT(A40,FIND(" ",A40)-1),"")</f>
        <v/>
      </c>
      <c r="C40" s="6" t="str">
        <f t="shared" si="0"/>
        <v>Thomas Horton</v>
      </c>
      <c r="D40" s="6" t="str" cm="1">
        <f t="array" ref="D40">IF(SUM(--ISNUMBER(SEARCH(Credentials,C40)))&gt;0,TRIM(RIGHT(SUBSTITUTE(C40," ",REPT(" ", 99)), 99)),"")</f>
        <v/>
      </c>
      <c r="E40" s="6" t="str">
        <f t="shared" si="1"/>
        <v>Thomas Horton</v>
      </c>
      <c r="F40" s="6" t="s">
        <v>150</v>
      </c>
      <c r="G40" s="7" t="s">
        <v>19488</v>
      </c>
      <c r="H40" s="7" t="s">
        <v>19489</v>
      </c>
    </row>
    <row r="41" spans="1:8">
      <c r="A41" s="6" t="s">
        <v>154</v>
      </c>
      <c r="B41" s="6" t="str" cm="1">
        <f t="array" ref="B41">IF(SUM(--ISNUMBER(SEARCH(Honorific,A41)))&gt;0,LEFT(A41,FIND(" ",A41)-1),"")</f>
        <v/>
      </c>
      <c r="C41" s="6" t="str">
        <f t="shared" si="0"/>
        <v>Maria Valdez</v>
      </c>
      <c r="D41" s="6" t="str" cm="1">
        <f t="array" ref="D41">IF(SUM(--ISNUMBER(SEARCH(Credentials,C41)))&gt;0,TRIM(RIGHT(SUBSTITUTE(C41," ",REPT(" ", 99)), 99)),"")</f>
        <v/>
      </c>
      <c r="E41" s="6" t="str">
        <f t="shared" si="1"/>
        <v>Maria Valdez</v>
      </c>
      <c r="F41" s="6" t="s">
        <v>154</v>
      </c>
      <c r="G41" s="7" t="s">
        <v>19490</v>
      </c>
      <c r="H41" s="7" t="s">
        <v>19491</v>
      </c>
    </row>
    <row r="42" spans="1:8">
      <c r="A42" s="6" t="s">
        <v>157</v>
      </c>
      <c r="B42" s="6" t="str" cm="1">
        <f t="array" ref="B42">IF(SUM(--ISNUMBER(SEARCH(Honorific,A42)))&gt;0,LEFT(A42,FIND(" ",A42)-1),"")</f>
        <v/>
      </c>
      <c r="C42" s="6" t="str">
        <f t="shared" si="0"/>
        <v>Daniel Foster</v>
      </c>
      <c r="D42" s="6" t="str" cm="1">
        <f t="array" ref="D42">IF(SUM(--ISNUMBER(SEARCH(Credentials,C42)))&gt;0,TRIM(RIGHT(SUBSTITUTE(C42," ",REPT(" ", 99)), 99)),"")</f>
        <v/>
      </c>
      <c r="E42" s="6" t="str">
        <f t="shared" si="1"/>
        <v>Daniel Foster</v>
      </c>
      <c r="F42" s="6" t="s">
        <v>157</v>
      </c>
      <c r="G42" s="7" t="s">
        <v>19492</v>
      </c>
      <c r="H42" s="7" t="s">
        <v>19493</v>
      </c>
    </row>
    <row r="43" spans="1:8">
      <c r="A43" s="6" t="s">
        <v>161</v>
      </c>
      <c r="B43" s="6" t="str" cm="1">
        <f t="array" ref="B43">IF(SUM(--ISNUMBER(SEARCH(Honorific,A43)))&gt;0,LEFT(A43,FIND(" ",A43)-1),"")</f>
        <v>Dr.</v>
      </c>
      <c r="C43" s="6" t="str">
        <f t="shared" si="0"/>
        <v>Megan Dougherty DDS</v>
      </c>
      <c r="D43" s="6" t="str" cm="1">
        <f t="array" ref="D43">IF(SUM(--ISNUMBER(SEARCH(Credentials,C43)))&gt;0,TRIM(RIGHT(SUBSTITUTE(C43," ",REPT(" ", 99)), 99)),"")</f>
        <v>DDS</v>
      </c>
      <c r="E43" s="6" t="str">
        <f t="shared" si="1"/>
        <v xml:space="preserve">Megan Dougherty </v>
      </c>
      <c r="F43" s="6" t="s">
        <v>19205</v>
      </c>
      <c r="G43" s="7" t="s">
        <v>19494</v>
      </c>
      <c r="H43" s="7" t="s">
        <v>19495</v>
      </c>
    </row>
    <row r="44" spans="1:8">
      <c r="A44" s="6" t="s">
        <v>165</v>
      </c>
      <c r="B44" s="6" t="str" cm="1">
        <f t="array" ref="B44">IF(SUM(--ISNUMBER(SEARCH(Honorific,A44)))&gt;0,LEFT(A44,FIND(" ",A44)-1),"")</f>
        <v/>
      </c>
      <c r="C44" s="6" t="str">
        <f t="shared" si="0"/>
        <v>Michael Carter</v>
      </c>
      <c r="D44" s="6" t="str" cm="1">
        <f t="array" ref="D44">IF(SUM(--ISNUMBER(SEARCH(Credentials,C44)))&gt;0,TRIM(RIGHT(SUBSTITUTE(C44," ",REPT(" ", 99)), 99)),"")</f>
        <v/>
      </c>
      <c r="E44" s="6" t="str">
        <f t="shared" si="1"/>
        <v>Michael Carter</v>
      </c>
      <c r="F44" s="6" t="s">
        <v>165</v>
      </c>
      <c r="G44" s="7" t="s">
        <v>19466</v>
      </c>
      <c r="H44" s="7" t="s">
        <v>19496</v>
      </c>
    </row>
    <row r="45" spans="1:8">
      <c r="A45" s="6" t="s">
        <v>169</v>
      </c>
      <c r="B45" s="6" t="str" cm="1">
        <f t="array" ref="B45">IF(SUM(--ISNUMBER(SEARCH(Honorific,A45)))&gt;0,LEFT(A45,FIND(" ",A45)-1),"")</f>
        <v/>
      </c>
      <c r="C45" s="6" t="str">
        <f t="shared" si="0"/>
        <v>Carrie Ray</v>
      </c>
      <c r="D45" s="6" t="str" cm="1">
        <f t="array" ref="D45">IF(SUM(--ISNUMBER(SEARCH(Credentials,C45)))&gt;0,TRIM(RIGHT(SUBSTITUTE(C45," ",REPT(" ", 99)), 99)),"")</f>
        <v/>
      </c>
      <c r="E45" s="6" t="str">
        <f t="shared" si="1"/>
        <v>Carrie Ray</v>
      </c>
      <c r="F45" s="6" t="s">
        <v>169</v>
      </c>
      <c r="G45" s="7" t="s">
        <v>19497</v>
      </c>
      <c r="H45" s="7" t="s">
        <v>19498</v>
      </c>
    </row>
    <row r="46" spans="1:8">
      <c r="A46" s="6" t="s">
        <v>173</v>
      </c>
      <c r="B46" s="6" t="str" cm="1">
        <f t="array" ref="B46">IF(SUM(--ISNUMBER(SEARCH(Honorific,A46)))&gt;0,LEFT(A46,FIND(" ",A46)-1),"")</f>
        <v/>
      </c>
      <c r="C46" s="6" t="str">
        <f t="shared" si="0"/>
        <v>Francis Taylor</v>
      </c>
      <c r="D46" s="6" t="str" cm="1">
        <f t="array" ref="D46">IF(SUM(--ISNUMBER(SEARCH(Credentials,C46)))&gt;0,TRIM(RIGHT(SUBSTITUTE(C46," ",REPT(" ", 99)), 99)),"")</f>
        <v/>
      </c>
      <c r="E46" s="6" t="str">
        <f t="shared" si="1"/>
        <v>Francis Taylor</v>
      </c>
      <c r="F46" s="6" t="s">
        <v>173</v>
      </c>
      <c r="G46" s="7" t="s">
        <v>19499</v>
      </c>
      <c r="H46" s="7" t="s">
        <v>19500</v>
      </c>
    </row>
    <row r="47" spans="1:8">
      <c r="A47" s="6" t="s">
        <v>177</v>
      </c>
      <c r="B47" s="6" t="str" cm="1">
        <f t="array" ref="B47">IF(SUM(--ISNUMBER(SEARCH(Honorific,A47)))&gt;0,LEFT(A47,FIND(" ",A47)-1),"")</f>
        <v/>
      </c>
      <c r="C47" s="6" t="str">
        <f t="shared" si="0"/>
        <v>Laurie White</v>
      </c>
      <c r="D47" s="6" t="str" cm="1">
        <f t="array" ref="D47">IF(SUM(--ISNUMBER(SEARCH(Credentials,C47)))&gt;0,TRIM(RIGHT(SUBSTITUTE(C47," ",REPT(" ", 99)), 99)),"")</f>
        <v/>
      </c>
      <c r="E47" s="6" t="str">
        <f t="shared" si="1"/>
        <v>Laurie White</v>
      </c>
      <c r="F47" s="6" t="s">
        <v>177</v>
      </c>
      <c r="G47" s="7" t="s">
        <v>19501</v>
      </c>
      <c r="H47" s="7" t="s">
        <v>19502</v>
      </c>
    </row>
    <row r="48" spans="1:8">
      <c r="A48" s="6" t="s">
        <v>181</v>
      </c>
      <c r="B48" s="6" t="str" cm="1">
        <f t="array" ref="B48">IF(SUM(--ISNUMBER(SEARCH(Honorific,A48)))&gt;0,LEFT(A48,FIND(" ",A48)-1),"")</f>
        <v/>
      </c>
      <c r="C48" s="6" t="str">
        <f t="shared" si="0"/>
        <v>Monique Stevens</v>
      </c>
      <c r="D48" s="6" t="str" cm="1">
        <f t="array" ref="D48">IF(SUM(--ISNUMBER(SEARCH(Credentials,C48)))&gt;0,TRIM(RIGHT(SUBSTITUTE(C48," ",REPT(" ", 99)), 99)),"")</f>
        <v/>
      </c>
      <c r="E48" s="6" t="str">
        <f t="shared" si="1"/>
        <v>Monique Stevens</v>
      </c>
      <c r="F48" s="6" t="s">
        <v>181</v>
      </c>
      <c r="G48" s="7" t="s">
        <v>19503</v>
      </c>
      <c r="H48" s="7" t="s">
        <v>19440</v>
      </c>
    </row>
    <row r="49" spans="1:8">
      <c r="A49" s="6" t="s">
        <v>184</v>
      </c>
      <c r="B49" s="6" t="str" cm="1">
        <f t="array" ref="B49">IF(SUM(--ISNUMBER(SEARCH(Honorific,A49)))&gt;0,LEFT(A49,FIND(" ",A49)-1),"")</f>
        <v/>
      </c>
      <c r="C49" s="6" t="str">
        <f t="shared" si="0"/>
        <v>Lauren Curtis</v>
      </c>
      <c r="D49" s="6" t="str" cm="1">
        <f t="array" ref="D49">IF(SUM(--ISNUMBER(SEARCH(Credentials,C49)))&gt;0,TRIM(RIGHT(SUBSTITUTE(C49," ",REPT(" ", 99)), 99)),"")</f>
        <v/>
      </c>
      <c r="E49" s="6" t="str">
        <f t="shared" si="1"/>
        <v>Lauren Curtis</v>
      </c>
      <c r="F49" s="6" t="s">
        <v>184</v>
      </c>
      <c r="G49" s="7" t="s">
        <v>19504</v>
      </c>
      <c r="H49" s="7" t="s">
        <v>19505</v>
      </c>
    </row>
    <row r="50" spans="1:8">
      <c r="A50" s="6" t="s">
        <v>188</v>
      </c>
      <c r="B50" s="6" t="str" cm="1">
        <f t="array" ref="B50">IF(SUM(--ISNUMBER(SEARCH(Honorific,A50)))&gt;0,LEFT(A50,FIND(" ",A50)-1),"")</f>
        <v/>
      </c>
      <c r="C50" s="6" t="str">
        <f t="shared" si="0"/>
        <v>Matthew Willis</v>
      </c>
      <c r="D50" s="6" t="str" cm="1">
        <f t="array" ref="D50">IF(SUM(--ISNUMBER(SEARCH(Credentials,C50)))&gt;0,TRIM(RIGHT(SUBSTITUTE(C50," ",REPT(" ", 99)), 99)),"")</f>
        <v/>
      </c>
      <c r="E50" s="6" t="str">
        <f t="shared" si="1"/>
        <v>Matthew Willis</v>
      </c>
      <c r="F50" s="6" t="s">
        <v>188</v>
      </c>
      <c r="G50" s="7" t="s">
        <v>19506</v>
      </c>
      <c r="H50" s="7" t="s">
        <v>19507</v>
      </c>
    </row>
    <row r="51" spans="1:8">
      <c r="A51" s="6" t="s">
        <v>191</v>
      </c>
      <c r="B51" s="6" t="str" cm="1">
        <f t="array" ref="B51">IF(SUM(--ISNUMBER(SEARCH(Honorific,A51)))&gt;0,LEFT(A51,FIND(" ",A51)-1),"")</f>
        <v/>
      </c>
      <c r="C51" s="6" t="str">
        <f t="shared" si="0"/>
        <v>Dylan Rice</v>
      </c>
      <c r="D51" s="6" t="str" cm="1">
        <f t="array" ref="D51">IF(SUM(--ISNUMBER(SEARCH(Credentials,C51)))&gt;0,TRIM(RIGHT(SUBSTITUTE(C51," ",REPT(" ", 99)), 99)),"")</f>
        <v/>
      </c>
      <c r="E51" s="6" t="str">
        <f t="shared" si="1"/>
        <v>Dylan Rice</v>
      </c>
      <c r="F51" s="6" t="s">
        <v>191</v>
      </c>
      <c r="G51" s="7" t="s">
        <v>19508</v>
      </c>
      <c r="H51" s="7" t="s">
        <v>19509</v>
      </c>
    </row>
    <row r="52" spans="1:8">
      <c r="A52" s="6" t="s">
        <v>195</v>
      </c>
      <c r="B52" s="6" t="str" cm="1">
        <f t="array" ref="B52">IF(SUM(--ISNUMBER(SEARCH(Honorific,A52)))&gt;0,LEFT(A52,FIND(" ",A52)-1),"")</f>
        <v/>
      </c>
      <c r="C52" s="6" t="str">
        <f t="shared" si="0"/>
        <v>Jennifer Romero</v>
      </c>
      <c r="D52" s="6" t="str" cm="1">
        <f t="array" ref="D52">IF(SUM(--ISNUMBER(SEARCH(Credentials,C52)))&gt;0,TRIM(RIGHT(SUBSTITUTE(C52," ",REPT(" ", 99)), 99)),"")</f>
        <v/>
      </c>
      <c r="E52" s="6" t="str">
        <f t="shared" si="1"/>
        <v>Jennifer Romero</v>
      </c>
      <c r="F52" s="6" t="s">
        <v>195</v>
      </c>
      <c r="G52" s="7" t="s">
        <v>19510</v>
      </c>
      <c r="H52" s="7" t="s">
        <v>19511</v>
      </c>
    </row>
    <row r="53" spans="1:8">
      <c r="A53" s="6" t="s">
        <v>199</v>
      </c>
      <c r="B53" s="6" t="str" cm="1">
        <f t="array" ref="B53">IF(SUM(--ISNUMBER(SEARCH(Honorific,A53)))&gt;0,LEFT(A53,FIND(" ",A53)-1),"")</f>
        <v/>
      </c>
      <c r="C53" s="6" t="str">
        <f t="shared" si="0"/>
        <v>Erin Morales</v>
      </c>
      <c r="D53" s="6" t="str" cm="1">
        <f t="array" ref="D53">IF(SUM(--ISNUMBER(SEARCH(Credentials,C53)))&gt;0,TRIM(RIGHT(SUBSTITUTE(C53," ",REPT(" ", 99)), 99)),"")</f>
        <v/>
      </c>
      <c r="E53" s="6" t="str">
        <f t="shared" si="1"/>
        <v>Erin Morales</v>
      </c>
      <c r="F53" s="6" t="s">
        <v>199</v>
      </c>
      <c r="G53" s="7" t="s">
        <v>19512</v>
      </c>
      <c r="H53" s="7" t="s">
        <v>19513</v>
      </c>
    </row>
    <row r="54" spans="1:8">
      <c r="A54" s="6" t="s">
        <v>203</v>
      </c>
      <c r="B54" s="6" t="str" cm="1">
        <f t="array" ref="B54">IF(SUM(--ISNUMBER(SEARCH(Honorific,A54)))&gt;0,LEFT(A54,FIND(" ",A54)-1),"")</f>
        <v/>
      </c>
      <c r="C54" s="6" t="str">
        <f t="shared" si="0"/>
        <v>Kathy Frost</v>
      </c>
      <c r="D54" s="6" t="str" cm="1">
        <f t="array" ref="D54">IF(SUM(--ISNUMBER(SEARCH(Credentials,C54)))&gt;0,TRIM(RIGHT(SUBSTITUTE(C54," ",REPT(" ", 99)), 99)),"")</f>
        <v/>
      </c>
      <c r="E54" s="6" t="str">
        <f t="shared" si="1"/>
        <v>Kathy Frost</v>
      </c>
      <c r="F54" s="6" t="s">
        <v>203</v>
      </c>
      <c r="G54" s="7" t="s">
        <v>19514</v>
      </c>
      <c r="H54" s="7" t="s">
        <v>19515</v>
      </c>
    </row>
    <row r="55" spans="1:8">
      <c r="A55" s="6" t="s">
        <v>207</v>
      </c>
      <c r="B55" s="6" t="str" cm="1">
        <f t="array" ref="B55">IF(SUM(--ISNUMBER(SEARCH(Honorific,A55)))&gt;0,LEFT(A55,FIND(" ",A55)-1),"")</f>
        <v/>
      </c>
      <c r="C55" s="6" t="str">
        <f t="shared" si="0"/>
        <v>Kyle Gonzalez</v>
      </c>
      <c r="D55" s="6" t="str" cm="1">
        <f t="array" ref="D55">IF(SUM(--ISNUMBER(SEARCH(Credentials,C55)))&gt;0,TRIM(RIGHT(SUBSTITUTE(C55," ",REPT(" ", 99)), 99)),"")</f>
        <v/>
      </c>
      <c r="E55" s="6" t="str">
        <f t="shared" si="1"/>
        <v>Kyle Gonzalez</v>
      </c>
      <c r="F55" s="6" t="s">
        <v>207</v>
      </c>
      <c r="G55" s="7" t="s">
        <v>19516</v>
      </c>
      <c r="H55" s="7" t="s">
        <v>19517</v>
      </c>
    </row>
    <row r="56" spans="1:8">
      <c r="A56" s="6" t="s">
        <v>211</v>
      </c>
      <c r="B56" s="6" t="str" cm="1">
        <f t="array" ref="B56">IF(SUM(--ISNUMBER(SEARCH(Honorific,A56)))&gt;0,LEFT(A56,FIND(" ",A56)-1),"")</f>
        <v/>
      </c>
      <c r="C56" s="6" t="str">
        <f t="shared" si="0"/>
        <v>Brooke Anderson</v>
      </c>
      <c r="D56" s="6" t="str" cm="1">
        <f t="array" ref="D56">IF(SUM(--ISNUMBER(SEARCH(Credentials,C56)))&gt;0,TRIM(RIGHT(SUBSTITUTE(C56," ",REPT(" ", 99)), 99)),"")</f>
        <v/>
      </c>
      <c r="E56" s="6" t="str">
        <f t="shared" si="1"/>
        <v>Brooke Anderson</v>
      </c>
      <c r="F56" s="6" t="s">
        <v>211</v>
      </c>
      <c r="G56" s="7" t="s">
        <v>19518</v>
      </c>
      <c r="H56" s="7" t="s">
        <v>19519</v>
      </c>
    </row>
    <row r="57" spans="1:8">
      <c r="A57" s="6" t="s">
        <v>215</v>
      </c>
      <c r="B57" s="6" t="str" cm="1">
        <f t="array" ref="B57">IF(SUM(--ISNUMBER(SEARCH(Honorific,A57)))&gt;0,LEFT(A57,FIND(" ",A57)-1),"")</f>
        <v>Miss</v>
      </c>
      <c r="C57" s="6" t="str">
        <f t="shared" si="0"/>
        <v>Stacey Moody MD</v>
      </c>
      <c r="D57" s="6" t="str" cm="1">
        <f t="array" ref="D57">IF(SUM(--ISNUMBER(SEARCH(Credentials,C57)))&gt;0,TRIM(RIGHT(SUBSTITUTE(C57," ",REPT(" ", 99)), 99)),"")</f>
        <v>MD</v>
      </c>
      <c r="E57" s="6" t="str">
        <f t="shared" si="1"/>
        <v xml:space="preserve">Stacey Moody </v>
      </c>
      <c r="F57" s="6" t="s">
        <v>19206</v>
      </c>
      <c r="G57" s="7" t="s">
        <v>19520</v>
      </c>
      <c r="H57" s="7" t="s">
        <v>19521</v>
      </c>
    </row>
    <row r="58" spans="1:8">
      <c r="A58" s="6" t="s">
        <v>218</v>
      </c>
      <c r="B58" s="6" t="str" cm="1">
        <f t="array" ref="B58">IF(SUM(--ISNUMBER(SEARCH(Honorific,A58)))&gt;0,LEFT(A58,FIND(" ",A58)-1),"")</f>
        <v/>
      </c>
      <c r="C58" s="6" t="str">
        <f t="shared" si="0"/>
        <v>Bethany Davis</v>
      </c>
      <c r="D58" s="6" t="str" cm="1">
        <f t="array" ref="D58">IF(SUM(--ISNUMBER(SEARCH(Credentials,C58)))&gt;0,TRIM(RIGHT(SUBSTITUTE(C58," ",REPT(" ", 99)), 99)),"")</f>
        <v/>
      </c>
      <c r="E58" s="6" t="str">
        <f t="shared" si="1"/>
        <v>Bethany Davis</v>
      </c>
      <c r="F58" s="6" t="s">
        <v>218</v>
      </c>
      <c r="G58" s="7" t="s">
        <v>19522</v>
      </c>
      <c r="H58" s="7" t="s">
        <v>19523</v>
      </c>
    </row>
    <row r="59" spans="1:8">
      <c r="A59" s="6" t="s">
        <v>221</v>
      </c>
      <c r="B59" s="6" t="str" cm="1">
        <f t="array" ref="B59">IF(SUM(--ISNUMBER(SEARCH(Honorific,A59)))&gt;0,LEFT(A59,FIND(" ",A59)-1),"")</f>
        <v/>
      </c>
      <c r="C59" s="6" t="str">
        <f t="shared" si="0"/>
        <v>Charles Cooper</v>
      </c>
      <c r="D59" s="6" t="str" cm="1">
        <f t="array" ref="D59">IF(SUM(--ISNUMBER(SEARCH(Credentials,C59)))&gt;0,TRIM(RIGHT(SUBSTITUTE(C59," ",REPT(" ", 99)), 99)),"")</f>
        <v/>
      </c>
      <c r="E59" s="6" t="str">
        <f t="shared" si="1"/>
        <v>Charles Cooper</v>
      </c>
      <c r="F59" s="6" t="s">
        <v>221</v>
      </c>
      <c r="G59" s="7" t="s">
        <v>19524</v>
      </c>
      <c r="H59" s="7" t="s">
        <v>19525</v>
      </c>
    </row>
    <row r="60" spans="1:8">
      <c r="A60" s="6" t="s">
        <v>225</v>
      </c>
      <c r="B60" s="6" t="str" cm="1">
        <f t="array" ref="B60">IF(SUM(--ISNUMBER(SEARCH(Honorific,A60)))&gt;0,LEFT(A60,FIND(" ",A60)-1),"")</f>
        <v/>
      </c>
      <c r="C60" s="6" t="str">
        <f t="shared" si="0"/>
        <v>Justin Church</v>
      </c>
      <c r="D60" s="6" t="str" cm="1">
        <f t="array" ref="D60">IF(SUM(--ISNUMBER(SEARCH(Credentials,C60)))&gt;0,TRIM(RIGHT(SUBSTITUTE(C60," ",REPT(" ", 99)), 99)),"")</f>
        <v/>
      </c>
      <c r="E60" s="6" t="str">
        <f t="shared" si="1"/>
        <v>Justin Church</v>
      </c>
      <c r="F60" s="6" t="s">
        <v>225</v>
      </c>
      <c r="G60" s="7" t="s">
        <v>19526</v>
      </c>
      <c r="H60" s="7" t="s">
        <v>19527</v>
      </c>
    </row>
    <row r="61" spans="1:8">
      <c r="A61" s="6" t="s">
        <v>229</v>
      </c>
      <c r="B61" s="6" t="str" cm="1">
        <f t="array" ref="B61">IF(SUM(--ISNUMBER(SEARCH(Honorific,A61)))&gt;0,LEFT(A61,FIND(" ",A61)-1),"")</f>
        <v/>
      </c>
      <c r="C61" s="6" t="str">
        <f t="shared" si="0"/>
        <v>Heather Petty</v>
      </c>
      <c r="D61" s="6" t="str" cm="1">
        <f t="array" ref="D61">IF(SUM(--ISNUMBER(SEARCH(Credentials,C61)))&gt;0,TRIM(RIGHT(SUBSTITUTE(C61," ",REPT(" ", 99)), 99)),"")</f>
        <v/>
      </c>
      <c r="E61" s="6" t="str">
        <f t="shared" si="1"/>
        <v>Heather Petty</v>
      </c>
      <c r="F61" s="6" t="s">
        <v>229</v>
      </c>
      <c r="G61" s="7" t="s">
        <v>19423</v>
      </c>
      <c r="H61" s="7" t="s">
        <v>19528</v>
      </c>
    </row>
    <row r="62" spans="1:8">
      <c r="A62" s="6" t="s">
        <v>233</v>
      </c>
      <c r="B62" s="6" t="str" cm="1">
        <f t="array" ref="B62">IF(SUM(--ISNUMBER(SEARCH(Honorific,A62)))&gt;0,LEFT(A62,FIND(" ",A62)-1),"")</f>
        <v/>
      </c>
      <c r="C62" s="6" t="str">
        <f t="shared" si="0"/>
        <v>Jo Potts</v>
      </c>
      <c r="D62" s="6" t="str" cm="1">
        <f t="array" ref="D62">IF(SUM(--ISNUMBER(SEARCH(Credentials,C62)))&gt;0,TRIM(RIGHT(SUBSTITUTE(C62," ",REPT(" ", 99)), 99)),"")</f>
        <v/>
      </c>
      <c r="E62" s="6" t="str">
        <f t="shared" si="1"/>
        <v>Jo Potts</v>
      </c>
      <c r="F62" s="6" t="s">
        <v>233</v>
      </c>
      <c r="G62" s="7" t="s">
        <v>19529</v>
      </c>
      <c r="H62" s="7" t="s">
        <v>19530</v>
      </c>
    </row>
    <row r="63" spans="1:8">
      <c r="A63" s="6" t="s">
        <v>237</v>
      </c>
      <c r="B63" s="6" t="str" cm="1">
        <f t="array" ref="B63">IF(SUM(--ISNUMBER(SEARCH(Honorific,A63)))&gt;0,LEFT(A63,FIND(" ",A63)-1),"")</f>
        <v/>
      </c>
      <c r="C63" s="6" t="str">
        <f t="shared" si="0"/>
        <v>Rebecca Mccarthy</v>
      </c>
      <c r="D63" s="6" t="str" cm="1">
        <f t="array" ref="D63">IF(SUM(--ISNUMBER(SEARCH(Credentials,C63)))&gt;0,TRIM(RIGHT(SUBSTITUTE(C63," ",REPT(" ", 99)), 99)),"")</f>
        <v/>
      </c>
      <c r="E63" s="6" t="str">
        <f t="shared" si="1"/>
        <v>Rebecca Mccarthy</v>
      </c>
      <c r="F63" s="6" t="s">
        <v>237</v>
      </c>
      <c r="G63" s="7" t="s">
        <v>19531</v>
      </c>
      <c r="H63" s="7" t="s">
        <v>19532</v>
      </c>
    </row>
    <row r="64" spans="1:8">
      <c r="A64" s="6" t="s">
        <v>241</v>
      </c>
      <c r="B64" s="6" t="str" cm="1">
        <f t="array" ref="B64">IF(SUM(--ISNUMBER(SEARCH(Honorific,A64)))&gt;0,LEFT(A64,FIND(" ",A64)-1),"")</f>
        <v/>
      </c>
      <c r="C64" s="6" t="str">
        <f t="shared" si="0"/>
        <v>Samantha Price</v>
      </c>
      <c r="D64" s="6" t="str" cm="1">
        <f t="array" ref="D64">IF(SUM(--ISNUMBER(SEARCH(Credentials,C64)))&gt;0,TRIM(RIGHT(SUBSTITUTE(C64," ",REPT(" ", 99)), 99)),"")</f>
        <v/>
      </c>
      <c r="E64" s="6" t="str">
        <f t="shared" si="1"/>
        <v>Samantha Price</v>
      </c>
      <c r="F64" s="6" t="s">
        <v>241</v>
      </c>
      <c r="G64" s="7" t="s">
        <v>19533</v>
      </c>
      <c r="H64" s="7" t="s">
        <v>19534</v>
      </c>
    </row>
    <row r="65" spans="1:8">
      <c r="A65" s="6" t="s">
        <v>245</v>
      </c>
      <c r="B65" s="6" t="str" cm="1">
        <f t="array" ref="B65">IF(SUM(--ISNUMBER(SEARCH(Honorific,A65)))&gt;0,LEFT(A65,FIND(" ",A65)-1),"")</f>
        <v/>
      </c>
      <c r="C65" s="6" t="str">
        <f t="shared" si="0"/>
        <v>Ronald Rodriguez</v>
      </c>
      <c r="D65" s="6" t="str" cm="1">
        <f t="array" ref="D65">IF(SUM(--ISNUMBER(SEARCH(Credentials,C65)))&gt;0,TRIM(RIGHT(SUBSTITUTE(C65," ",REPT(" ", 99)), 99)),"")</f>
        <v/>
      </c>
      <c r="E65" s="6" t="str">
        <f t="shared" si="1"/>
        <v>Ronald Rodriguez</v>
      </c>
      <c r="F65" s="6" t="s">
        <v>245</v>
      </c>
      <c r="G65" s="7" t="s">
        <v>19535</v>
      </c>
      <c r="H65" s="7" t="s">
        <v>19536</v>
      </c>
    </row>
    <row r="66" spans="1:8">
      <c r="A66" s="6" t="s">
        <v>249</v>
      </c>
      <c r="B66" s="6" t="str" cm="1">
        <f t="array" ref="B66">IF(SUM(--ISNUMBER(SEARCH(Honorific,A66)))&gt;0,LEFT(A66,FIND(" ",A66)-1),"")</f>
        <v/>
      </c>
      <c r="C66" s="6" t="str">
        <f t="shared" si="0"/>
        <v>April Cox</v>
      </c>
      <c r="D66" s="6" t="str" cm="1">
        <f t="array" ref="D66">IF(SUM(--ISNUMBER(SEARCH(Credentials,C66)))&gt;0,TRIM(RIGHT(SUBSTITUTE(C66," ",REPT(" ", 99)), 99)),"")</f>
        <v/>
      </c>
      <c r="E66" s="6" t="str">
        <f t="shared" si="1"/>
        <v>April Cox</v>
      </c>
      <c r="F66" s="6" t="s">
        <v>249</v>
      </c>
      <c r="G66" s="7" t="s">
        <v>19427</v>
      </c>
      <c r="H66" s="7" t="s">
        <v>19537</v>
      </c>
    </row>
    <row r="67" spans="1:8">
      <c r="A67" s="6" t="s">
        <v>253</v>
      </c>
      <c r="B67" s="6" t="str" cm="1">
        <f t="array" ref="B67">IF(SUM(--ISNUMBER(SEARCH(Honorific,A67)))&gt;0,LEFT(A67,FIND(" ",A67)-1),"")</f>
        <v/>
      </c>
      <c r="C67" s="6" t="str">
        <f t="shared" ref="C67:C130" si="2">IF(B67="",A67,RIGHT(A67,LEN(A67)-LEN(B67)-1))</f>
        <v>Lauren Mayer</v>
      </c>
      <c r="D67" s="6" t="str" cm="1">
        <f t="array" ref="D67">IF(SUM(--ISNUMBER(SEARCH(Credentials,C67)))&gt;0,TRIM(RIGHT(SUBSTITUTE(C67," ",REPT(" ", 99)), 99)),"")</f>
        <v/>
      </c>
      <c r="E67" s="6" t="str">
        <f t="shared" ref="E67:E130" si="3">IF(D67="",C67,LEFT(C67,LEN(C67)-LEN(D67)))</f>
        <v>Lauren Mayer</v>
      </c>
      <c r="F67" s="6" t="s">
        <v>253</v>
      </c>
      <c r="G67" s="7" t="s">
        <v>19504</v>
      </c>
      <c r="H67" s="7" t="s">
        <v>19538</v>
      </c>
    </row>
    <row r="68" spans="1:8">
      <c r="A68" s="6" t="s">
        <v>257</v>
      </c>
      <c r="B68" s="6" t="str" cm="1">
        <f t="array" ref="B68">IF(SUM(--ISNUMBER(SEARCH(Honorific,A68)))&gt;0,LEFT(A68,FIND(" ",A68)-1),"")</f>
        <v/>
      </c>
      <c r="C68" s="6" t="str">
        <f t="shared" si="2"/>
        <v>Frances Fuller</v>
      </c>
      <c r="D68" s="6" t="str" cm="1">
        <f t="array" ref="D68">IF(SUM(--ISNUMBER(SEARCH(Credentials,C68)))&gt;0,TRIM(RIGHT(SUBSTITUTE(C68," ",REPT(" ", 99)), 99)),"")</f>
        <v/>
      </c>
      <c r="E68" s="6" t="str">
        <f t="shared" si="3"/>
        <v>Frances Fuller</v>
      </c>
      <c r="F68" s="6" t="s">
        <v>257</v>
      </c>
      <c r="G68" s="7" t="s">
        <v>19539</v>
      </c>
      <c r="H68" s="7" t="s">
        <v>19540</v>
      </c>
    </row>
    <row r="69" spans="1:8">
      <c r="A69" s="6" t="s">
        <v>261</v>
      </c>
      <c r="B69" s="6" t="str" cm="1">
        <f t="array" ref="B69">IF(SUM(--ISNUMBER(SEARCH(Honorific,A69)))&gt;0,LEFT(A69,FIND(" ",A69)-1),"")</f>
        <v/>
      </c>
      <c r="C69" s="6" t="str">
        <f t="shared" si="2"/>
        <v>Robert Cox</v>
      </c>
      <c r="D69" s="6" t="str" cm="1">
        <f t="array" ref="D69">IF(SUM(--ISNUMBER(SEARCH(Credentials,C69)))&gt;0,TRIM(RIGHT(SUBSTITUTE(C69," ",REPT(" ", 99)), 99)),"")</f>
        <v/>
      </c>
      <c r="E69" s="6" t="str">
        <f t="shared" si="3"/>
        <v>Robert Cox</v>
      </c>
      <c r="F69" s="6" t="s">
        <v>261</v>
      </c>
      <c r="G69" s="7" t="s">
        <v>19541</v>
      </c>
      <c r="H69" s="7" t="s">
        <v>19537</v>
      </c>
    </row>
    <row r="70" spans="1:8">
      <c r="A70" s="6" t="s">
        <v>265</v>
      </c>
      <c r="B70" s="6" t="str" cm="1">
        <f t="array" ref="B70">IF(SUM(--ISNUMBER(SEARCH(Honorific,A70)))&gt;0,LEFT(A70,FIND(" ",A70)-1),"")</f>
        <v/>
      </c>
      <c r="C70" s="6" t="str">
        <f t="shared" si="2"/>
        <v>Kevin Williams</v>
      </c>
      <c r="D70" s="6" t="str" cm="1">
        <f t="array" ref="D70">IF(SUM(--ISNUMBER(SEARCH(Credentials,C70)))&gt;0,TRIM(RIGHT(SUBSTITUTE(C70," ",REPT(" ", 99)), 99)),"")</f>
        <v/>
      </c>
      <c r="E70" s="6" t="str">
        <f t="shared" si="3"/>
        <v>Kevin Williams</v>
      </c>
      <c r="F70" s="6" t="s">
        <v>265</v>
      </c>
      <c r="G70" s="7" t="s">
        <v>19542</v>
      </c>
      <c r="H70" s="7" t="s">
        <v>19478</v>
      </c>
    </row>
    <row r="71" spans="1:8">
      <c r="A71" s="6" t="s">
        <v>269</v>
      </c>
      <c r="B71" s="6" t="str" cm="1">
        <f t="array" ref="B71">IF(SUM(--ISNUMBER(SEARCH(Honorific,A71)))&gt;0,LEFT(A71,FIND(" ",A71)-1),"")</f>
        <v/>
      </c>
      <c r="C71" s="6" t="str">
        <f t="shared" si="2"/>
        <v>Derek Barnes</v>
      </c>
      <c r="D71" s="6" t="str" cm="1">
        <f t="array" ref="D71">IF(SUM(--ISNUMBER(SEARCH(Credentials,C71)))&gt;0,TRIM(RIGHT(SUBSTITUTE(C71," ",REPT(" ", 99)), 99)),"")</f>
        <v/>
      </c>
      <c r="E71" s="6" t="str">
        <f t="shared" si="3"/>
        <v>Derek Barnes</v>
      </c>
      <c r="F71" s="6" t="s">
        <v>269</v>
      </c>
      <c r="G71" s="7" t="s">
        <v>19543</v>
      </c>
      <c r="H71" s="7" t="s">
        <v>19448</v>
      </c>
    </row>
    <row r="72" spans="1:8">
      <c r="A72" s="6" t="s">
        <v>273</v>
      </c>
      <c r="B72" s="6" t="str" cm="1">
        <f t="array" ref="B72">IF(SUM(--ISNUMBER(SEARCH(Honorific,A72)))&gt;0,LEFT(A72,FIND(" ",A72)-1),"")</f>
        <v/>
      </c>
      <c r="C72" s="6" t="str">
        <f t="shared" si="2"/>
        <v>Lindsay Villa</v>
      </c>
      <c r="D72" s="6" t="str" cm="1">
        <f t="array" ref="D72">IF(SUM(--ISNUMBER(SEARCH(Credentials,C72)))&gt;0,TRIM(RIGHT(SUBSTITUTE(C72," ",REPT(" ", 99)), 99)),"")</f>
        <v/>
      </c>
      <c r="E72" s="6" t="str">
        <f t="shared" si="3"/>
        <v>Lindsay Villa</v>
      </c>
      <c r="F72" s="6" t="s">
        <v>273</v>
      </c>
      <c r="G72" s="7" t="s">
        <v>19544</v>
      </c>
      <c r="H72" s="7" t="s">
        <v>19545</v>
      </c>
    </row>
    <row r="73" spans="1:8">
      <c r="A73" s="6" t="s">
        <v>277</v>
      </c>
      <c r="B73" s="6" t="str" cm="1">
        <f t="array" ref="B73">IF(SUM(--ISNUMBER(SEARCH(Honorific,A73)))&gt;0,LEFT(A73,FIND(" ",A73)-1),"")</f>
        <v/>
      </c>
      <c r="C73" s="6" t="str">
        <f t="shared" si="2"/>
        <v>Lisa Hartman</v>
      </c>
      <c r="D73" s="6" t="str" cm="1">
        <f t="array" ref="D73">IF(SUM(--ISNUMBER(SEARCH(Credentials,C73)))&gt;0,TRIM(RIGHT(SUBSTITUTE(C73," ",REPT(" ", 99)), 99)),"")</f>
        <v/>
      </c>
      <c r="E73" s="6" t="str">
        <f t="shared" si="3"/>
        <v>Lisa Hartman</v>
      </c>
      <c r="F73" s="6" t="s">
        <v>277</v>
      </c>
      <c r="G73" s="7" t="s">
        <v>19425</v>
      </c>
      <c r="H73" s="7" t="s">
        <v>19546</v>
      </c>
    </row>
    <row r="74" spans="1:8">
      <c r="A74" s="6" t="s">
        <v>281</v>
      </c>
      <c r="B74" s="6" t="str" cm="1">
        <f t="array" ref="B74">IF(SUM(--ISNUMBER(SEARCH(Honorific,A74)))&gt;0,LEFT(A74,FIND(" ",A74)-1),"")</f>
        <v/>
      </c>
      <c r="C74" s="6" t="str">
        <f t="shared" si="2"/>
        <v>Erin Long</v>
      </c>
      <c r="D74" s="6" t="str" cm="1">
        <f t="array" ref="D74">IF(SUM(--ISNUMBER(SEARCH(Credentials,C74)))&gt;0,TRIM(RIGHT(SUBSTITUTE(C74," ",REPT(" ", 99)), 99)),"")</f>
        <v/>
      </c>
      <c r="E74" s="6" t="str">
        <f t="shared" si="3"/>
        <v>Erin Long</v>
      </c>
      <c r="F74" s="6" t="s">
        <v>281</v>
      </c>
      <c r="G74" s="7" t="s">
        <v>19512</v>
      </c>
      <c r="H74" s="7" t="s">
        <v>19547</v>
      </c>
    </row>
    <row r="75" spans="1:8">
      <c r="A75" s="6" t="s">
        <v>285</v>
      </c>
      <c r="B75" s="6" t="str" cm="1">
        <f t="array" ref="B75">IF(SUM(--ISNUMBER(SEARCH(Honorific,A75)))&gt;0,LEFT(A75,FIND(" ",A75)-1),"")</f>
        <v/>
      </c>
      <c r="C75" s="6" t="str">
        <f t="shared" si="2"/>
        <v>Ashley Green</v>
      </c>
      <c r="D75" s="6" t="str" cm="1">
        <f t="array" ref="D75">IF(SUM(--ISNUMBER(SEARCH(Credentials,C75)))&gt;0,TRIM(RIGHT(SUBSTITUTE(C75," ",REPT(" ", 99)), 99)),"")</f>
        <v/>
      </c>
      <c r="E75" s="6" t="str">
        <f t="shared" si="3"/>
        <v>Ashley Green</v>
      </c>
      <c r="F75" s="6" t="s">
        <v>285</v>
      </c>
      <c r="G75" s="7" t="s">
        <v>19486</v>
      </c>
      <c r="H75" s="7" t="s">
        <v>19548</v>
      </c>
    </row>
    <row r="76" spans="1:8">
      <c r="A76" s="6" t="s">
        <v>289</v>
      </c>
      <c r="B76" s="6" t="str" cm="1">
        <f t="array" ref="B76">IF(SUM(--ISNUMBER(SEARCH(Honorific,A76)))&gt;0,LEFT(A76,FIND(" ",A76)-1),"")</f>
        <v/>
      </c>
      <c r="C76" s="6" t="str">
        <f t="shared" si="2"/>
        <v>Becky Carr</v>
      </c>
      <c r="D76" s="6" t="str" cm="1">
        <f t="array" ref="D76">IF(SUM(--ISNUMBER(SEARCH(Credentials,C76)))&gt;0,TRIM(RIGHT(SUBSTITUTE(C76," ",REPT(" ", 99)), 99)),"")</f>
        <v/>
      </c>
      <c r="E76" s="6" t="str">
        <f t="shared" si="3"/>
        <v>Becky Carr</v>
      </c>
      <c r="F76" s="6" t="s">
        <v>289</v>
      </c>
      <c r="G76" s="7" t="s">
        <v>19549</v>
      </c>
      <c r="H76" s="7" t="s">
        <v>19550</v>
      </c>
    </row>
    <row r="77" spans="1:8">
      <c r="A77" s="6" t="s">
        <v>293</v>
      </c>
      <c r="B77" s="6" t="str" cm="1">
        <f t="array" ref="B77">IF(SUM(--ISNUMBER(SEARCH(Honorific,A77)))&gt;0,LEFT(A77,FIND(" ",A77)-1),"")</f>
        <v/>
      </c>
      <c r="C77" s="6" t="str">
        <f t="shared" si="2"/>
        <v>Brad Henry</v>
      </c>
      <c r="D77" s="6" t="str" cm="1">
        <f t="array" ref="D77">IF(SUM(--ISNUMBER(SEARCH(Credentials,C77)))&gt;0,TRIM(RIGHT(SUBSTITUTE(C77," ",REPT(" ", 99)), 99)),"")</f>
        <v/>
      </c>
      <c r="E77" s="6" t="str">
        <f t="shared" si="3"/>
        <v>Brad Henry</v>
      </c>
      <c r="F77" s="6" t="s">
        <v>293</v>
      </c>
      <c r="G77" s="7" t="s">
        <v>19551</v>
      </c>
      <c r="H77" s="7" t="s">
        <v>19552</v>
      </c>
    </row>
    <row r="78" spans="1:8">
      <c r="A78" s="6" t="s">
        <v>297</v>
      </c>
      <c r="B78" s="6" t="str" cm="1">
        <f t="array" ref="B78">IF(SUM(--ISNUMBER(SEARCH(Honorific,A78)))&gt;0,LEFT(A78,FIND(" ",A78)-1),"")</f>
        <v/>
      </c>
      <c r="C78" s="6" t="str">
        <f t="shared" si="2"/>
        <v>Joe Mcgee</v>
      </c>
      <c r="D78" s="6" t="str" cm="1">
        <f t="array" ref="D78">IF(SUM(--ISNUMBER(SEARCH(Credentials,C78)))&gt;0,TRIM(RIGHT(SUBSTITUTE(C78," ",REPT(" ", 99)), 99)),"")</f>
        <v/>
      </c>
      <c r="E78" s="6" t="str">
        <f t="shared" si="3"/>
        <v>Joe Mcgee</v>
      </c>
      <c r="F78" s="6" t="s">
        <v>297</v>
      </c>
      <c r="G78" s="7" t="s">
        <v>19553</v>
      </c>
      <c r="H78" s="7" t="s">
        <v>19554</v>
      </c>
    </row>
    <row r="79" spans="1:8">
      <c r="A79" s="6" t="s">
        <v>301</v>
      </c>
      <c r="B79" s="6" t="str" cm="1">
        <f t="array" ref="B79">IF(SUM(--ISNUMBER(SEARCH(Honorific,A79)))&gt;0,LEFT(A79,FIND(" ",A79)-1),"")</f>
        <v/>
      </c>
      <c r="C79" s="6" t="str">
        <f t="shared" si="2"/>
        <v>Brian Fuller</v>
      </c>
      <c r="D79" s="6" t="str" cm="1">
        <f t="array" ref="D79">IF(SUM(--ISNUMBER(SEARCH(Credentials,C79)))&gt;0,TRIM(RIGHT(SUBSTITUTE(C79," ",REPT(" ", 99)), 99)),"")</f>
        <v/>
      </c>
      <c r="E79" s="6" t="str">
        <f t="shared" si="3"/>
        <v>Brian Fuller</v>
      </c>
      <c r="F79" s="6" t="s">
        <v>301</v>
      </c>
      <c r="G79" s="7" t="s">
        <v>19555</v>
      </c>
      <c r="H79" s="7" t="s">
        <v>19540</v>
      </c>
    </row>
    <row r="80" spans="1:8">
      <c r="A80" s="6" t="s">
        <v>304</v>
      </c>
      <c r="B80" s="6" t="str" cm="1">
        <f t="array" ref="B80">IF(SUM(--ISNUMBER(SEARCH(Honorific,A80)))&gt;0,LEFT(A80,FIND(" ",A80)-1),"")</f>
        <v/>
      </c>
      <c r="C80" s="6" t="str">
        <f t="shared" si="2"/>
        <v>Debra Gutierrez</v>
      </c>
      <c r="D80" s="6" t="str" cm="1">
        <f t="array" ref="D80">IF(SUM(--ISNUMBER(SEARCH(Credentials,C80)))&gt;0,TRIM(RIGHT(SUBSTITUTE(C80," ",REPT(" ", 99)), 99)),"")</f>
        <v/>
      </c>
      <c r="E80" s="6" t="str">
        <f t="shared" si="3"/>
        <v>Debra Gutierrez</v>
      </c>
      <c r="F80" s="6" t="s">
        <v>304</v>
      </c>
      <c r="G80" s="7" t="s">
        <v>19556</v>
      </c>
      <c r="H80" s="7" t="s">
        <v>19557</v>
      </c>
    </row>
    <row r="81" spans="1:8">
      <c r="A81" s="6" t="s">
        <v>308</v>
      </c>
      <c r="B81" s="6" t="str" cm="1">
        <f t="array" ref="B81">IF(SUM(--ISNUMBER(SEARCH(Honorific,A81)))&gt;0,LEFT(A81,FIND(" ",A81)-1),"")</f>
        <v/>
      </c>
      <c r="C81" s="6" t="str">
        <f t="shared" si="2"/>
        <v>John Ellis</v>
      </c>
      <c r="D81" s="6" t="str" cm="1">
        <f t="array" ref="D81">IF(SUM(--ISNUMBER(SEARCH(Credentials,C81)))&gt;0,TRIM(RIGHT(SUBSTITUTE(C81," ",REPT(" ", 99)), 99)),"")</f>
        <v/>
      </c>
      <c r="E81" s="6" t="str">
        <f t="shared" si="3"/>
        <v>John Ellis</v>
      </c>
      <c r="F81" s="6" t="s">
        <v>308</v>
      </c>
      <c r="G81" s="7" t="s">
        <v>19558</v>
      </c>
      <c r="H81" s="7" t="s">
        <v>19559</v>
      </c>
    </row>
    <row r="82" spans="1:8">
      <c r="A82" s="6" t="s">
        <v>312</v>
      </c>
      <c r="B82" s="6" t="str" cm="1">
        <f t="array" ref="B82">IF(SUM(--ISNUMBER(SEARCH(Honorific,A82)))&gt;0,LEFT(A82,FIND(" ",A82)-1),"")</f>
        <v/>
      </c>
      <c r="C82" s="6" t="str">
        <f t="shared" si="2"/>
        <v>Jason Marquez</v>
      </c>
      <c r="D82" s="6" t="str" cm="1">
        <f t="array" ref="D82">IF(SUM(--ISNUMBER(SEARCH(Credentials,C82)))&gt;0,TRIM(RIGHT(SUBSTITUTE(C82," ",REPT(" ", 99)), 99)),"")</f>
        <v/>
      </c>
      <c r="E82" s="6" t="str">
        <f t="shared" si="3"/>
        <v>Jason Marquez</v>
      </c>
      <c r="F82" s="6" t="s">
        <v>312</v>
      </c>
      <c r="G82" s="7" t="s">
        <v>19560</v>
      </c>
      <c r="H82" s="7" t="s">
        <v>19561</v>
      </c>
    </row>
    <row r="83" spans="1:8">
      <c r="A83" s="6" t="s">
        <v>316</v>
      </c>
      <c r="B83" s="6" t="str" cm="1">
        <f t="array" ref="B83">IF(SUM(--ISNUMBER(SEARCH(Honorific,A83)))&gt;0,LEFT(A83,FIND(" ",A83)-1),"")</f>
        <v/>
      </c>
      <c r="C83" s="6" t="str">
        <f t="shared" si="2"/>
        <v>Thomas Williams</v>
      </c>
      <c r="D83" s="6" t="str" cm="1">
        <f t="array" ref="D83">IF(SUM(--ISNUMBER(SEARCH(Credentials,C83)))&gt;0,TRIM(RIGHT(SUBSTITUTE(C83," ",REPT(" ", 99)), 99)),"")</f>
        <v/>
      </c>
      <c r="E83" s="6" t="str">
        <f t="shared" si="3"/>
        <v>Thomas Williams</v>
      </c>
      <c r="F83" s="6" t="s">
        <v>316</v>
      </c>
      <c r="G83" s="7" t="s">
        <v>19488</v>
      </c>
      <c r="H83" s="7" t="s">
        <v>19478</v>
      </c>
    </row>
    <row r="84" spans="1:8">
      <c r="A84" s="6" t="s">
        <v>320</v>
      </c>
      <c r="B84" s="6" t="str" cm="1">
        <f t="array" ref="B84">IF(SUM(--ISNUMBER(SEARCH(Honorific,A84)))&gt;0,LEFT(A84,FIND(" ",A84)-1),"")</f>
        <v/>
      </c>
      <c r="C84" s="6" t="str">
        <f t="shared" si="2"/>
        <v>Kimberly Taylor</v>
      </c>
      <c r="D84" s="6" t="str" cm="1">
        <f t="array" ref="D84">IF(SUM(--ISNUMBER(SEARCH(Credentials,C84)))&gt;0,TRIM(RIGHT(SUBSTITUTE(C84," ",REPT(" ", 99)), 99)),"")</f>
        <v/>
      </c>
      <c r="E84" s="6" t="str">
        <f t="shared" si="3"/>
        <v>Kimberly Taylor</v>
      </c>
      <c r="F84" s="6" t="s">
        <v>320</v>
      </c>
      <c r="G84" s="7" t="s">
        <v>19458</v>
      </c>
      <c r="H84" s="7" t="s">
        <v>19500</v>
      </c>
    </row>
    <row r="85" spans="1:8">
      <c r="A85" s="6" t="s">
        <v>324</v>
      </c>
      <c r="B85" s="6" t="str" cm="1">
        <f t="array" ref="B85">IF(SUM(--ISNUMBER(SEARCH(Honorific,A85)))&gt;0,LEFT(A85,FIND(" ",A85)-1),"")</f>
        <v/>
      </c>
      <c r="C85" s="6" t="str">
        <f t="shared" si="2"/>
        <v>Crystal Wilson</v>
      </c>
      <c r="D85" s="6" t="str" cm="1">
        <f t="array" ref="D85">IF(SUM(--ISNUMBER(SEARCH(Credentials,C85)))&gt;0,TRIM(RIGHT(SUBSTITUTE(C85," ",REPT(" ", 99)), 99)),"")</f>
        <v/>
      </c>
      <c r="E85" s="6" t="str">
        <f t="shared" si="3"/>
        <v>Crystal Wilson</v>
      </c>
      <c r="F85" s="6" t="s">
        <v>324</v>
      </c>
      <c r="G85" s="7" t="s">
        <v>19562</v>
      </c>
      <c r="H85" s="7" t="s">
        <v>19563</v>
      </c>
    </row>
    <row r="86" spans="1:8">
      <c r="A86" s="6" t="s">
        <v>328</v>
      </c>
      <c r="B86" s="6" t="str" cm="1">
        <f t="array" ref="B86">IF(SUM(--ISNUMBER(SEARCH(Honorific,A86)))&gt;0,LEFT(A86,FIND(" ",A86)-1),"")</f>
        <v/>
      </c>
      <c r="C86" s="6" t="str">
        <f t="shared" si="2"/>
        <v>Lori Walker</v>
      </c>
      <c r="D86" s="6" t="str" cm="1">
        <f t="array" ref="D86">IF(SUM(--ISNUMBER(SEARCH(Credentials,C86)))&gt;0,TRIM(RIGHT(SUBSTITUTE(C86," ",REPT(" ", 99)), 99)),"")</f>
        <v/>
      </c>
      <c r="E86" s="6" t="str">
        <f t="shared" si="3"/>
        <v>Lori Walker</v>
      </c>
      <c r="F86" s="6" t="s">
        <v>328</v>
      </c>
      <c r="G86" s="7" t="s">
        <v>19564</v>
      </c>
      <c r="H86" s="7" t="s">
        <v>19416</v>
      </c>
    </row>
    <row r="87" spans="1:8">
      <c r="A87" s="6" t="s">
        <v>332</v>
      </c>
      <c r="B87" s="6" t="str" cm="1">
        <f t="array" ref="B87">IF(SUM(--ISNUMBER(SEARCH(Honorific,A87)))&gt;0,LEFT(A87,FIND(" ",A87)-1),"")</f>
        <v/>
      </c>
      <c r="C87" s="6" t="str">
        <f t="shared" si="2"/>
        <v>Stephanie Brewer</v>
      </c>
      <c r="D87" s="6" t="str" cm="1">
        <f t="array" ref="D87">IF(SUM(--ISNUMBER(SEARCH(Credentials,C87)))&gt;0,TRIM(RIGHT(SUBSTITUTE(C87," ",REPT(" ", 99)), 99)),"")</f>
        <v/>
      </c>
      <c r="E87" s="6" t="str">
        <f t="shared" si="3"/>
        <v>Stephanie Brewer</v>
      </c>
      <c r="F87" s="6" t="s">
        <v>332</v>
      </c>
      <c r="G87" s="7" t="s">
        <v>19454</v>
      </c>
      <c r="H87" s="7" t="s">
        <v>19565</v>
      </c>
    </row>
    <row r="88" spans="1:8">
      <c r="A88" s="6" t="s">
        <v>336</v>
      </c>
      <c r="B88" s="6" t="str" cm="1">
        <f t="array" ref="B88">IF(SUM(--ISNUMBER(SEARCH(Honorific,A88)))&gt;0,LEFT(A88,FIND(" ",A88)-1),"")</f>
        <v/>
      </c>
      <c r="C88" s="6" t="str">
        <f t="shared" si="2"/>
        <v>Bruce Shaw</v>
      </c>
      <c r="D88" s="6" t="str" cm="1">
        <f t="array" ref="D88">IF(SUM(--ISNUMBER(SEARCH(Credentials,C88)))&gt;0,TRIM(RIGHT(SUBSTITUTE(C88," ",REPT(" ", 99)), 99)),"")</f>
        <v/>
      </c>
      <c r="E88" s="6" t="str">
        <f t="shared" si="3"/>
        <v>Bruce Shaw</v>
      </c>
      <c r="F88" s="6" t="s">
        <v>336</v>
      </c>
      <c r="G88" s="7" t="s">
        <v>19566</v>
      </c>
      <c r="H88" s="7" t="s">
        <v>19567</v>
      </c>
    </row>
    <row r="89" spans="1:8">
      <c r="A89" s="6" t="s">
        <v>340</v>
      </c>
      <c r="B89" s="6" t="str" cm="1">
        <f t="array" ref="B89">IF(SUM(--ISNUMBER(SEARCH(Honorific,A89)))&gt;0,LEFT(A89,FIND(" ",A89)-1),"")</f>
        <v/>
      </c>
      <c r="C89" s="6" t="str">
        <f t="shared" si="2"/>
        <v>Daniel Miller</v>
      </c>
      <c r="D89" s="6" t="str" cm="1">
        <f t="array" ref="D89">IF(SUM(--ISNUMBER(SEARCH(Credentials,C89)))&gt;0,TRIM(RIGHT(SUBSTITUTE(C89," ",REPT(" ", 99)), 99)),"")</f>
        <v/>
      </c>
      <c r="E89" s="6" t="str">
        <f t="shared" si="3"/>
        <v>Daniel Miller</v>
      </c>
      <c r="F89" s="6" t="s">
        <v>340</v>
      </c>
      <c r="G89" s="7" t="s">
        <v>19492</v>
      </c>
      <c r="H89" s="7" t="s">
        <v>19568</v>
      </c>
    </row>
    <row r="90" spans="1:8">
      <c r="A90" s="6" t="s">
        <v>344</v>
      </c>
      <c r="B90" s="6" t="str" cm="1">
        <f t="array" ref="B90">IF(SUM(--ISNUMBER(SEARCH(Honorific,A90)))&gt;0,LEFT(A90,FIND(" ",A90)-1),"")</f>
        <v/>
      </c>
      <c r="C90" s="6" t="str">
        <f t="shared" si="2"/>
        <v>Margaret Craig</v>
      </c>
      <c r="D90" s="6" t="str" cm="1">
        <f t="array" ref="D90">IF(SUM(--ISNUMBER(SEARCH(Credentials,C90)))&gt;0,TRIM(RIGHT(SUBSTITUTE(C90," ",REPT(" ", 99)), 99)),"")</f>
        <v/>
      </c>
      <c r="E90" s="6" t="str">
        <f t="shared" si="3"/>
        <v>Margaret Craig</v>
      </c>
      <c r="F90" s="6" t="s">
        <v>344</v>
      </c>
      <c r="G90" s="7" t="s">
        <v>19569</v>
      </c>
      <c r="H90" s="7" t="s">
        <v>19570</v>
      </c>
    </row>
    <row r="91" spans="1:8">
      <c r="A91" s="6" t="s">
        <v>348</v>
      </c>
      <c r="B91" s="6" t="str" cm="1">
        <f t="array" ref="B91">IF(SUM(--ISNUMBER(SEARCH(Honorific,A91)))&gt;0,LEFT(A91,FIND(" ",A91)-1),"")</f>
        <v/>
      </c>
      <c r="C91" s="6" t="str">
        <f t="shared" si="2"/>
        <v>Jacob Banks</v>
      </c>
      <c r="D91" s="6" t="str" cm="1">
        <f t="array" ref="D91">IF(SUM(--ISNUMBER(SEARCH(Credentials,C91)))&gt;0,TRIM(RIGHT(SUBSTITUTE(C91," ",REPT(" ", 99)), 99)),"")</f>
        <v/>
      </c>
      <c r="E91" s="6" t="str">
        <f t="shared" si="3"/>
        <v>Jacob Banks</v>
      </c>
      <c r="F91" s="6" t="s">
        <v>348</v>
      </c>
      <c r="G91" s="7" t="s">
        <v>19571</v>
      </c>
      <c r="H91" s="7" t="s">
        <v>19572</v>
      </c>
    </row>
    <row r="92" spans="1:8">
      <c r="A92" s="6" t="s">
        <v>352</v>
      </c>
      <c r="B92" s="6" t="str" cm="1">
        <f t="array" ref="B92">IF(SUM(--ISNUMBER(SEARCH(Honorific,A92)))&gt;0,LEFT(A92,FIND(" ",A92)-1),"")</f>
        <v/>
      </c>
      <c r="C92" s="6" t="str">
        <f t="shared" si="2"/>
        <v>Gregory Williams</v>
      </c>
      <c r="D92" s="6" t="str" cm="1">
        <f t="array" ref="D92">IF(SUM(--ISNUMBER(SEARCH(Credentials,C92)))&gt;0,TRIM(RIGHT(SUBSTITUTE(C92," ",REPT(" ", 99)), 99)),"")</f>
        <v/>
      </c>
      <c r="E92" s="6" t="str">
        <f t="shared" si="3"/>
        <v>Gregory Williams</v>
      </c>
      <c r="F92" s="6" t="s">
        <v>352</v>
      </c>
      <c r="G92" s="7" t="s">
        <v>19419</v>
      </c>
      <c r="H92" s="7" t="s">
        <v>19478</v>
      </c>
    </row>
    <row r="93" spans="1:8">
      <c r="A93" s="6" t="s">
        <v>356</v>
      </c>
      <c r="B93" s="6" t="str" cm="1">
        <f t="array" ref="B93">IF(SUM(--ISNUMBER(SEARCH(Honorific,A93)))&gt;0,LEFT(A93,FIND(" ",A93)-1),"")</f>
        <v/>
      </c>
      <c r="C93" s="6" t="str">
        <f t="shared" si="2"/>
        <v>Scott Ross</v>
      </c>
      <c r="D93" s="6" t="str" cm="1">
        <f t="array" ref="D93">IF(SUM(--ISNUMBER(SEARCH(Credentials,C93)))&gt;0,TRIM(RIGHT(SUBSTITUTE(C93," ",REPT(" ", 99)), 99)),"")</f>
        <v/>
      </c>
      <c r="E93" s="6" t="str">
        <f t="shared" si="3"/>
        <v>Scott Ross</v>
      </c>
      <c r="F93" s="6" t="s">
        <v>356</v>
      </c>
      <c r="G93" s="7" t="s">
        <v>19573</v>
      </c>
      <c r="H93" s="7" t="s">
        <v>19574</v>
      </c>
    </row>
    <row r="94" spans="1:8">
      <c r="A94" s="6" t="s">
        <v>360</v>
      </c>
      <c r="B94" s="6" t="str" cm="1">
        <f t="array" ref="B94">IF(SUM(--ISNUMBER(SEARCH(Honorific,A94)))&gt;0,LEFT(A94,FIND(" ",A94)-1),"")</f>
        <v/>
      </c>
      <c r="C94" s="6" t="str">
        <f t="shared" si="2"/>
        <v>Derek Davis</v>
      </c>
      <c r="D94" s="6" t="str" cm="1">
        <f t="array" ref="D94">IF(SUM(--ISNUMBER(SEARCH(Credentials,C94)))&gt;0,TRIM(RIGHT(SUBSTITUTE(C94," ",REPT(" ", 99)), 99)),"")</f>
        <v/>
      </c>
      <c r="E94" s="6" t="str">
        <f t="shared" si="3"/>
        <v>Derek Davis</v>
      </c>
      <c r="F94" s="6" t="s">
        <v>360</v>
      </c>
      <c r="G94" s="7" t="s">
        <v>19543</v>
      </c>
      <c r="H94" s="7" t="s">
        <v>19523</v>
      </c>
    </row>
    <row r="95" spans="1:8">
      <c r="A95" s="6" t="s">
        <v>364</v>
      </c>
      <c r="B95" s="6" t="str" cm="1">
        <f t="array" ref="B95">IF(SUM(--ISNUMBER(SEARCH(Honorific,A95)))&gt;0,LEFT(A95,FIND(" ",A95)-1),"")</f>
        <v/>
      </c>
      <c r="C95" s="6" t="str">
        <f t="shared" si="2"/>
        <v>Noah Chung</v>
      </c>
      <c r="D95" s="6" t="str" cm="1">
        <f t="array" ref="D95">IF(SUM(--ISNUMBER(SEARCH(Credentials,C95)))&gt;0,TRIM(RIGHT(SUBSTITUTE(C95," ",REPT(" ", 99)), 99)),"")</f>
        <v/>
      </c>
      <c r="E95" s="6" t="str">
        <f t="shared" si="3"/>
        <v>Noah Chung</v>
      </c>
      <c r="F95" s="6" t="s">
        <v>364</v>
      </c>
      <c r="G95" s="7" t="s">
        <v>19575</v>
      </c>
      <c r="H95" s="7" t="s">
        <v>19576</v>
      </c>
    </row>
    <row r="96" spans="1:8">
      <c r="A96" s="6" t="s">
        <v>368</v>
      </c>
      <c r="B96" s="6" t="str" cm="1">
        <f t="array" ref="B96">IF(SUM(--ISNUMBER(SEARCH(Honorific,A96)))&gt;0,LEFT(A96,FIND(" ",A96)-1),"")</f>
        <v/>
      </c>
      <c r="C96" s="6" t="str">
        <f t="shared" si="2"/>
        <v>Jason Phillips</v>
      </c>
      <c r="D96" s="6" t="str" cm="1">
        <f t="array" ref="D96">IF(SUM(--ISNUMBER(SEARCH(Credentials,C96)))&gt;0,TRIM(RIGHT(SUBSTITUTE(C96," ",REPT(" ", 99)), 99)),"")</f>
        <v/>
      </c>
      <c r="E96" s="6" t="str">
        <f t="shared" si="3"/>
        <v>Jason Phillips</v>
      </c>
      <c r="F96" s="6" t="s">
        <v>368</v>
      </c>
      <c r="G96" s="7" t="s">
        <v>19560</v>
      </c>
      <c r="H96" s="7" t="s">
        <v>19577</v>
      </c>
    </row>
    <row r="97" spans="1:8">
      <c r="A97" s="6" t="s">
        <v>372</v>
      </c>
      <c r="B97" s="6" t="str" cm="1">
        <f t="array" ref="B97">IF(SUM(--ISNUMBER(SEARCH(Honorific,A97)))&gt;0,LEFT(A97,FIND(" ",A97)-1),"")</f>
        <v/>
      </c>
      <c r="C97" s="6" t="str">
        <f t="shared" si="2"/>
        <v>Christina Sanchez</v>
      </c>
      <c r="D97" s="6" t="str" cm="1">
        <f t="array" ref="D97">IF(SUM(--ISNUMBER(SEARCH(Credentials,C97)))&gt;0,TRIM(RIGHT(SUBSTITUTE(C97," ",REPT(" ", 99)), 99)),"")</f>
        <v/>
      </c>
      <c r="E97" s="6" t="str">
        <f t="shared" si="3"/>
        <v>Christina Sanchez</v>
      </c>
      <c r="F97" s="6" t="s">
        <v>372</v>
      </c>
      <c r="G97" s="7" t="s">
        <v>19429</v>
      </c>
      <c r="H97" s="7" t="s">
        <v>19474</v>
      </c>
    </row>
    <row r="98" spans="1:8">
      <c r="A98" s="6" t="s">
        <v>376</v>
      </c>
      <c r="B98" s="6" t="str" cm="1">
        <f t="array" ref="B98">IF(SUM(--ISNUMBER(SEARCH(Honorific,A98)))&gt;0,LEFT(A98,FIND(" ",A98)-1),"")</f>
        <v/>
      </c>
      <c r="C98" s="6" t="str">
        <f t="shared" si="2"/>
        <v>Shelly Richards</v>
      </c>
      <c r="D98" s="6" t="str" cm="1">
        <f t="array" ref="D98">IF(SUM(--ISNUMBER(SEARCH(Credentials,C98)))&gt;0,TRIM(RIGHT(SUBSTITUTE(C98," ",REPT(" ", 99)), 99)),"")</f>
        <v/>
      </c>
      <c r="E98" s="6" t="str">
        <f t="shared" si="3"/>
        <v>Shelly Richards</v>
      </c>
      <c r="F98" s="6" t="s">
        <v>376</v>
      </c>
      <c r="G98" s="7" t="s">
        <v>19578</v>
      </c>
      <c r="H98" s="7" t="s">
        <v>19579</v>
      </c>
    </row>
    <row r="99" spans="1:8">
      <c r="A99" s="6" t="s">
        <v>380</v>
      </c>
      <c r="B99" s="6" t="str" cm="1">
        <f t="array" ref="B99">IF(SUM(--ISNUMBER(SEARCH(Honorific,A99)))&gt;0,LEFT(A99,FIND(" ",A99)-1),"")</f>
        <v/>
      </c>
      <c r="C99" s="6" t="str">
        <f t="shared" si="2"/>
        <v>Kelly Atkins</v>
      </c>
      <c r="D99" s="6" t="str" cm="1">
        <f t="array" ref="D99">IF(SUM(--ISNUMBER(SEARCH(Credentials,C99)))&gt;0,TRIM(RIGHT(SUBSTITUTE(C99," ",REPT(" ", 99)), 99)),"")</f>
        <v/>
      </c>
      <c r="E99" s="6" t="str">
        <f t="shared" si="3"/>
        <v>Kelly Atkins</v>
      </c>
      <c r="F99" s="6" t="s">
        <v>380</v>
      </c>
      <c r="G99" s="7" t="s">
        <v>19580</v>
      </c>
      <c r="H99" s="7" t="s">
        <v>19581</v>
      </c>
    </row>
    <row r="100" spans="1:8">
      <c r="A100" s="6" t="s">
        <v>384</v>
      </c>
      <c r="B100" s="6" t="str" cm="1">
        <f t="array" ref="B100">IF(SUM(--ISNUMBER(SEARCH(Honorific,A100)))&gt;0,LEFT(A100,FIND(" ",A100)-1),"")</f>
        <v/>
      </c>
      <c r="C100" s="6" t="str">
        <f t="shared" si="2"/>
        <v>Amanda Carter</v>
      </c>
      <c r="D100" s="6" t="str" cm="1">
        <f t="array" ref="D100">IF(SUM(--ISNUMBER(SEARCH(Credentials,C100)))&gt;0,TRIM(RIGHT(SUBSTITUTE(C100," ",REPT(" ", 99)), 99)),"")</f>
        <v/>
      </c>
      <c r="E100" s="6" t="str">
        <f t="shared" si="3"/>
        <v>Amanda Carter</v>
      </c>
      <c r="F100" s="6" t="s">
        <v>384</v>
      </c>
      <c r="G100" s="7" t="s">
        <v>19435</v>
      </c>
      <c r="H100" s="7" t="s">
        <v>19496</v>
      </c>
    </row>
    <row r="101" spans="1:8">
      <c r="A101" s="6" t="s">
        <v>388</v>
      </c>
      <c r="B101" s="6" t="str" cm="1">
        <f t="array" ref="B101">IF(SUM(--ISNUMBER(SEARCH(Honorific,A101)))&gt;0,LEFT(A101,FIND(" ",A101)-1),"")</f>
        <v/>
      </c>
      <c r="C101" s="6" t="str">
        <f t="shared" si="2"/>
        <v>Anna Reyes</v>
      </c>
      <c r="D101" s="6" t="str" cm="1">
        <f t="array" ref="D101">IF(SUM(--ISNUMBER(SEARCH(Credentials,C101)))&gt;0,TRIM(RIGHT(SUBSTITUTE(C101," ",REPT(" ", 99)), 99)),"")</f>
        <v/>
      </c>
      <c r="E101" s="6" t="str">
        <f t="shared" si="3"/>
        <v>Anna Reyes</v>
      </c>
      <c r="F101" s="6" t="s">
        <v>388</v>
      </c>
      <c r="G101" s="7" t="s">
        <v>19582</v>
      </c>
      <c r="H101" s="7" t="s">
        <v>19583</v>
      </c>
    </row>
    <row r="102" spans="1:8">
      <c r="A102" s="6" t="s">
        <v>392</v>
      </c>
      <c r="B102" s="6" t="str" cm="1">
        <f t="array" ref="B102">IF(SUM(--ISNUMBER(SEARCH(Honorific,A102)))&gt;0,LEFT(A102,FIND(" ",A102)-1),"")</f>
        <v/>
      </c>
      <c r="C102" s="6" t="str">
        <f t="shared" si="2"/>
        <v>Sharon Hall</v>
      </c>
      <c r="D102" s="6" t="str" cm="1">
        <f t="array" ref="D102">IF(SUM(--ISNUMBER(SEARCH(Credentials,C102)))&gt;0,TRIM(RIGHT(SUBSTITUTE(C102," ",REPT(" ", 99)), 99)),"")</f>
        <v/>
      </c>
      <c r="E102" s="6" t="str">
        <f t="shared" si="3"/>
        <v>Sharon Hall</v>
      </c>
      <c r="F102" s="6" t="s">
        <v>392</v>
      </c>
      <c r="G102" s="7" t="s">
        <v>19584</v>
      </c>
      <c r="H102" s="7" t="s">
        <v>19585</v>
      </c>
    </row>
    <row r="103" spans="1:8">
      <c r="A103" s="6" t="s">
        <v>396</v>
      </c>
      <c r="B103" s="6" t="str" cm="1">
        <f t="array" ref="B103">IF(SUM(--ISNUMBER(SEARCH(Honorific,A103)))&gt;0,LEFT(A103,FIND(" ",A103)-1),"")</f>
        <v/>
      </c>
      <c r="C103" s="6" t="str">
        <f t="shared" si="2"/>
        <v>Charles Mcdaniel</v>
      </c>
      <c r="D103" s="6" t="str" cm="1">
        <f t="array" ref="D103">IF(SUM(--ISNUMBER(SEARCH(Credentials,C103)))&gt;0,TRIM(RIGHT(SUBSTITUTE(C103," ",REPT(" ", 99)), 99)),"")</f>
        <v/>
      </c>
      <c r="E103" s="6" t="str">
        <f t="shared" si="3"/>
        <v>Charles Mcdaniel</v>
      </c>
      <c r="F103" s="6" t="s">
        <v>396</v>
      </c>
      <c r="G103" s="7" t="s">
        <v>19524</v>
      </c>
      <c r="H103" s="7" t="s">
        <v>19586</v>
      </c>
    </row>
    <row r="104" spans="1:8">
      <c r="A104" s="6" t="s">
        <v>399</v>
      </c>
      <c r="B104" s="6" t="str" cm="1">
        <f t="array" ref="B104">IF(SUM(--ISNUMBER(SEARCH(Honorific,A104)))&gt;0,LEFT(A104,FIND(" ",A104)-1),"")</f>
        <v/>
      </c>
      <c r="C104" s="6" t="str">
        <f t="shared" si="2"/>
        <v>Laura Cox</v>
      </c>
      <c r="D104" s="6" t="str" cm="1">
        <f t="array" ref="D104">IF(SUM(--ISNUMBER(SEARCH(Credentials,C104)))&gt;0,TRIM(RIGHT(SUBSTITUTE(C104," ",REPT(" ", 99)), 99)),"")</f>
        <v/>
      </c>
      <c r="E104" s="6" t="str">
        <f t="shared" si="3"/>
        <v>Laura Cox</v>
      </c>
      <c r="F104" s="6" t="s">
        <v>399</v>
      </c>
      <c r="G104" s="7" t="s">
        <v>19587</v>
      </c>
      <c r="H104" s="7" t="s">
        <v>19537</v>
      </c>
    </row>
    <row r="105" spans="1:8">
      <c r="A105" s="6" t="s">
        <v>403</v>
      </c>
      <c r="B105" s="6" t="str" cm="1">
        <f t="array" ref="B105">IF(SUM(--ISNUMBER(SEARCH(Honorific,A105)))&gt;0,LEFT(A105,FIND(" ",A105)-1),"")</f>
        <v/>
      </c>
      <c r="C105" s="6" t="str">
        <f t="shared" si="2"/>
        <v>Alejandro Bates</v>
      </c>
      <c r="D105" s="6" t="str" cm="1">
        <f t="array" ref="D105">IF(SUM(--ISNUMBER(SEARCH(Credentials,C105)))&gt;0,TRIM(RIGHT(SUBSTITUTE(C105," ",REPT(" ", 99)), 99)),"")</f>
        <v/>
      </c>
      <c r="E105" s="6" t="str">
        <f t="shared" si="3"/>
        <v>Alejandro Bates</v>
      </c>
      <c r="F105" s="6" t="s">
        <v>403</v>
      </c>
      <c r="G105" s="7" t="s">
        <v>19588</v>
      </c>
      <c r="H105" s="7" t="s">
        <v>19589</v>
      </c>
    </row>
    <row r="106" spans="1:8">
      <c r="A106" s="6" t="s">
        <v>407</v>
      </c>
      <c r="B106" s="6" t="str" cm="1">
        <f t="array" ref="B106">IF(SUM(--ISNUMBER(SEARCH(Honorific,A106)))&gt;0,LEFT(A106,FIND(" ",A106)-1),"")</f>
        <v/>
      </c>
      <c r="C106" s="6" t="str">
        <f t="shared" si="2"/>
        <v>Ricky Lambert</v>
      </c>
      <c r="D106" s="6" t="str" cm="1">
        <f t="array" ref="D106">IF(SUM(--ISNUMBER(SEARCH(Credentials,C106)))&gt;0,TRIM(RIGHT(SUBSTITUTE(C106," ",REPT(" ", 99)), 99)),"")</f>
        <v/>
      </c>
      <c r="E106" s="6" t="str">
        <f t="shared" si="3"/>
        <v>Ricky Lambert</v>
      </c>
      <c r="F106" s="6" t="s">
        <v>407</v>
      </c>
      <c r="G106" s="7" t="s">
        <v>19590</v>
      </c>
      <c r="H106" s="7" t="s">
        <v>19591</v>
      </c>
    </row>
    <row r="107" spans="1:8">
      <c r="A107" s="6" t="s">
        <v>411</v>
      </c>
      <c r="B107" s="6" t="str" cm="1">
        <f t="array" ref="B107">IF(SUM(--ISNUMBER(SEARCH(Honorific,A107)))&gt;0,LEFT(A107,FIND(" ",A107)-1),"")</f>
        <v/>
      </c>
      <c r="C107" s="6" t="str">
        <f t="shared" si="2"/>
        <v>Ashley Jenkins</v>
      </c>
      <c r="D107" s="6" t="str" cm="1">
        <f t="array" ref="D107">IF(SUM(--ISNUMBER(SEARCH(Credentials,C107)))&gt;0,TRIM(RIGHT(SUBSTITUTE(C107," ",REPT(" ", 99)), 99)),"")</f>
        <v/>
      </c>
      <c r="E107" s="6" t="str">
        <f t="shared" si="3"/>
        <v>Ashley Jenkins</v>
      </c>
      <c r="F107" s="6" t="s">
        <v>411</v>
      </c>
      <c r="G107" s="7" t="s">
        <v>19486</v>
      </c>
      <c r="H107" s="7" t="s">
        <v>19592</v>
      </c>
    </row>
    <row r="108" spans="1:8">
      <c r="A108" s="6" t="s">
        <v>415</v>
      </c>
      <c r="B108" s="6" t="str" cm="1">
        <f t="array" ref="B108">IF(SUM(--ISNUMBER(SEARCH(Honorific,A108)))&gt;0,LEFT(A108,FIND(" ",A108)-1),"")</f>
        <v/>
      </c>
      <c r="C108" s="6" t="str">
        <f t="shared" si="2"/>
        <v>Samuel Baker</v>
      </c>
      <c r="D108" s="6" t="str" cm="1">
        <f t="array" ref="D108">IF(SUM(--ISNUMBER(SEARCH(Credentials,C108)))&gt;0,TRIM(RIGHT(SUBSTITUTE(C108," ",REPT(" ", 99)), 99)),"")</f>
        <v/>
      </c>
      <c r="E108" s="6" t="str">
        <f t="shared" si="3"/>
        <v>Samuel Baker</v>
      </c>
      <c r="F108" s="6" t="s">
        <v>415</v>
      </c>
      <c r="G108" s="7" t="s">
        <v>19593</v>
      </c>
      <c r="H108" s="7" t="s">
        <v>19594</v>
      </c>
    </row>
    <row r="109" spans="1:8">
      <c r="A109" s="6" t="s">
        <v>419</v>
      </c>
      <c r="B109" s="6" t="str" cm="1">
        <f t="array" ref="B109">IF(SUM(--ISNUMBER(SEARCH(Honorific,A109)))&gt;0,LEFT(A109,FIND(" ",A109)-1),"")</f>
        <v/>
      </c>
      <c r="C109" s="6" t="str">
        <f t="shared" si="2"/>
        <v>Lucas Young</v>
      </c>
      <c r="D109" s="6" t="str" cm="1">
        <f t="array" ref="D109">IF(SUM(--ISNUMBER(SEARCH(Credentials,C109)))&gt;0,TRIM(RIGHT(SUBSTITUTE(C109," ",REPT(" ", 99)), 99)),"")</f>
        <v/>
      </c>
      <c r="E109" s="6" t="str">
        <f t="shared" si="3"/>
        <v>Lucas Young</v>
      </c>
      <c r="F109" s="6" t="s">
        <v>419</v>
      </c>
      <c r="G109" s="7" t="s">
        <v>19595</v>
      </c>
      <c r="H109" s="7" t="s">
        <v>19596</v>
      </c>
    </row>
    <row r="110" spans="1:8">
      <c r="A110" s="6" t="s">
        <v>423</v>
      </c>
      <c r="B110" s="6" t="str" cm="1">
        <f t="array" ref="B110">IF(SUM(--ISNUMBER(SEARCH(Honorific,A110)))&gt;0,LEFT(A110,FIND(" ",A110)-1),"")</f>
        <v/>
      </c>
      <c r="C110" s="6" t="str">
        <f t="shared" si="2"/>
        <v>Michael Davies</v>
      </c>
      <c r="D110" s="6" t="str" cm="1">
        <f t="array" ref="D110">IF(SUM(--ISNUMBER(SEARCH(Credentials,C110)))&gt;0,TRIM(RIGHT(SUBSTITUTE(C110," ",REPT(" ", 99)), 99)),"")</f>
        <v/>
      </c>
      <c r="E110" s="6" t="str">
        <f t="shared" si="3"/>
        <v>Michael Davies</v>
      </c>
      <c r="F110" s="6" t="s">
        <v>423</v>
      </c>
      <c r="G110" s="7" t="s">
        <v>19466</v>
      </c>
      <c r="H110" s="7" t="s">
        <v>19597</v>
      </c>
    </row>
    <row r="111" spans="1:8">
      <c r="A111" s="6" t="s">
        <v>427</v>
      </c>
      <c r="B111" s="6" t="str" cm="1">
        <f t="array" ref="B111">IF(SUM(--ISNUMBER(SEARCH(Honorific,A111)))&gt;0,LEFT(A111,FIND(" ",A111)-1),"")</f>
        <v>Dr.</v>
      </c>
      <c r="C111" s="6" t="str">
        <f t="shared" si="2"/>
        <v>Jennifer Lozano</v>
      </c>
      <c r="D111" s="6" t="str" cm="1">
        <f t="array" ref="D111">IF(SUM(--ISNUMBER(SEARCH(Credentials,C111)))&gt;0,TRIM(RIGHT(SUBSTITUTE(C111," ",REPT(" ", 99)), 99)),"")</f>
        <v/>
      </c>
      <c r="E111" s="6" t="str">
        <f t="shared" si="3"/>
        <v>Jennifer Lozano</v>
      </c>
      <c r="F111" s="6" t="s">
        <v>19207</v>
      </c>
      <c r="G111" s="7" t="s">
        <v>19510</v>
      </c>
      <c r="H111" s="7" t="s">
        <v>19598</v>
      </c>
    </row>
    <row r="112" spans="1:8">
      <c r="A112" s="6" t="s">
        <v>431</v>
      </c>
      <c r="B112" s="6" t="str" cm="1">
        <f t="array" ref="B112">IF(SUM(--ISNUMBER(SEARCH(Honorific,A112)))&gt;0,LEFT(A112,FIND(" ",A112)-1),"")</f>
        <v/>
      </c>
      <c r="C112" s="6" t="str">
        <f t="shared" si="2"/>
        <v>April Cole</v>
      </c>
      <c r="D112" s="6" t="str" cm="1">
        <f t="array" ref="D112">IF(SUM(--ISNUMBER(SEARCH(Credentials,C112)))&gt;0,TRIM(RIGHT(SUBSTITUTE(C112," ",REPT(" ", 99)), 99)),"")</f>
        <v/>
      </c>
      <c r="E112" s="6" t="str">
        <f t="shared" si="3"/>
        <v>April Cole</v>
      </c>
      <c r="F112" s="6" t="s">
        <v>431</v>
      </c>
      <c r="G112" s="7" t="s">
        <v>19427</v>
      </c>
      <c r="H112" s="7" t="s">
        <v>19599</v>
      </c>
    </row>
    <row r="113" spans="1:8">
      <c r="A113" s="6" t="s">
        <v>435</v>
      </c>
      <c r="B113" s="6" t="str" cm="1">
        <f t="array" ref="B113">IF(SUM(--ISNUMBER(SEARCH(Honorific,A113)))&gt;0,LEFT(A113,FIND(" ",A113)-1),"")</f>
        <v/>
      </c>
      <c r="C113" s="6" t="str">
        <f t="shared" si="2"/>
        <v>William Lopez PhD</v>
      </c>
      <c r="D113" s="6" t="str" cm="1">
        <f t="array" ref="D113">IF(SUM(--ISNUMBER(SEARCH(Credentials,C113)))&gt;0,TRIM(RIGHT(SUBSTITUTE(C113," ",REPT(" ", 99)), 99)),"")</f>
        <v>PhD</v>
      </c>
      <c r="E113" s="6" t="str">
        <f t="shared" si="3"/>
        <v xml:space="preserve">William Lopez </v>
      </c>
      <c r="F113" s="6" t="s">
        <v>19208</v>
      </c>
      <c r="G113" s="7" t="s">
        <v>19437</v>
      </c>
      <c r="H113" s="7" t="s">
        <v>19600</v>
      </c>
    </row>
    <row r="114" spans="1:8">
      <c r="A114" s="6" t="s">
        <v>439</v>
      </c>
      <c r="B114" s="6" t="str" cm="1">
        <f t="array" ref="B114">IF(SUM(--ISNUMBER(SEARCH(Honorific,A114)))&gt;0,LEFT(A114,FIND(" ",A114)-1),"")</f>
        <v/>
      </c>
      <c r="C114" s="6" t="str">
        <f t="shared" si="2"/>
        <v>Susan Dixon</v>
      </c>
      <c r="D114" s="6" t="str" cm="1">
        <f t="array" ref="D114">IF(SUM(--ISNUMBER(SEARCH(Credentials,C114)))&gt;0,TRIM(RIGHT(SUBSTITUTE(C114," ",REPT(" ", 99)), 99)),"")</f>
        <v/>
      </c>
      <c r="E114" s="6" t="str">
        <f t="shared" si="3"/>
        <v>Susan Dixon</v>
      </c>
      <c r="F114" s="6" t="s">
        <v>439</v>
      </c>
      <c r="G114" s="7" t="s">
        <v>19601</v>
      </c>
      <c r="H114" s="7" t="s">
        <v>19602</v>
      </c>
    </row>
    <row r="115" spans="1:8">
      <c r="A115" s="6" t="s">
        <v>443</v>
      </c>
      <c r="B115" s="6" t="str" cm="1">
        <f t="array" ref="B115">IF(SUM(--ISNUMBER(SEARCH(Honorific,A115)))&gt;0,LEFT(A115,FIND(" ",A115)-1),"")</f>
        <v>Mr.</v>
      </c>
      <c r="C115" s="6" t="str">
        <f t="shared" si="2"/>
        <v>Dylan Martin</v>
      </c>
      <c r="D115" s="6" t="str" cm="1">
        <f t="array" ref="D115">IF(SUM(--ISNUMBER(SEARCH(Credentials,C115)))&gt;0,TRIM(RIGHT(SUBSTITUTE(C115," ",REPT(" ", 99)), 99)),"")</f>
        <v/>
      </c>
      <c r="E115" s="6" t="str">
        <f t="shared" si="3"/>
        <v>Dylan Martin</v>
      </c>
      <c r="F115" s="6" t="s">
        <v>19209</v>
      </c>
      <c r="G115" s="7" t="s">
        <v>19508</v>
      </c>
      <c r="H115" s="7" t="s">
        <v>19455</v>
      </c>
    </row>
    <row r="116" spans="1:8">
      <c r="A116" s="6" t="s">
        <v>447</v>
      </c>
      <c r="B116" s="6" t="str" cm="1">
        <f t="array" ref="B116">IF(SUM(--ISNUMBER(SEARCH(Honorific,A116)))&gt;0,LEFT(A116,FIND(" ",A116)-1),"")</f>
        <v/>
      </c>
      <c r="C116" s="6" t="str">
        <f t="shared" si="2"/>
        <v>Brandon Powell</v>
      </c>
      <c r="D116" s="6" t="str" cm="1">
        <f t="array" ref="D116">IF(SUM(--ISNUMBER(SEARCH(Credentials,C116)))&gt;0,TRIM(RIGHT(SUBSTITUTE(C116," ",REPT(" ", 99)), 99)),"")</f>
        <v/>
      </c>
      <c r="E116" s="6" t="str">
        <f t="shared" si="3"/>
        <v>Brandon Powell</v>
      </c>
      <c r="F116" s="6" t="s">
        <v>447</v>
      </c>
      <c r="G116" s="7" t="s">
        <v>19603</v>
      </c>
      <c r="H116" s="7" t="s">
        <v>19604</v>
      </c>
    </row>
    <row r="117" spans="1:8">
      <c r="A117" s="6" t="s">
        <v>450</v>
      </c>
      <c r="B117" s="6" t="str" cm="1">
        <f t="array" ref="B117">IF(SUM(--ISNUMBER(SEARCH(Honorific,A117)))&gt;0,LEFT(A117,FIND(" ",A117)-1),"")</f>
        <v/>
      </c>
      <c r="C117" s="6" t="str">
        <f t="shared" si="2"/>
        <v>Tara Pope</v>
      </c>
      <c r="D117" s="6" t="str" cm="1">
        <f t="array" ref="D117">IF(SUM(--ISNUMBER(SEARCH(Credentials,C117)))&gt;0,TRIM(RIGHT(SUBSTITUTE(C117," ",REPT(" ", 99)), 99)),"")</f>
        <v/>
      </c>
      <c r="E117" s="6" t="str">
        <f t="shared" si="3"/>
        <v>Tara Pope</v>
      </c>
      <c r="F117" s="6" t="s">
        <v>450</v>
      </c>
      <c r="G117" s="7" t="s">
        <v>19605</v>
      </c>
      <c r="H117" s="7" t="s">
        <v>19606</v>
      </c>
    </row>
    <row r="118" spans="1:8">
      <c r="A118" s="6" t="s">
        <v>454</v>
      </c>
      <c r="B118" s="6" t="str" cm="1">
        <f t="array" ref="B118">IF(SUM(--ISNUMBER(SEARCH(Honorific,A118)))&gt;0,LEFT(A118,FIND(" ",A118)-1),"")</f>
        <v/>
      </c>
      <c r="C118" s="6" t="str">
        <f t="shared" si="2"/>
        <v>Jennifer Esparza</v>
      </c>
      <c r="D118" s="6" t="str" cm="1">
        <f t="array" ref="D118">IF(SUM(--ISNUMBER(SEARCH(Credentials,C118)))&gt;0,TRIM(RIGHT(SUBSTITUTE(C118," ",REPT(" ", 99)), 99)),"")</f>
        <v/>
      </c>
      <c r="E118" s="6" t="str">
        <f t="shared" si="3"/>
        <v>Jennifer Esparza</v>
      </c>
      <c r="F118" s="6" t="s">
        <v>454</v>
      </c>
      <c r="G118" s="7" t="s">
        <v>19510</v>
      </c>
      <c r="H118" s="7" t="s">
        <v>19607</v>
      </c>
    </row>
    <row r="119" spans="1:8">
      <c r="A119" s="6" t="s">
        <v>458</v>
      </c>
      <c r="B119" s="6" t="str" cm="1">
        <f t="array" ref="B119">IF(SUM(--ISNUMBER(SEARCH(Honorific,A119)))&gt;0,LEFT(A119,FIND(" ",A119)-1),"")</f>
        <v/>
      </c>
      <c r="C119" s="6" t="str">
        <f t="shared" si="2"/>
        <v>William Walker Jr.</v>
      </c>
      <c r="D119" s="6" t="str" cm="1">
        <f t="array" ref="D119">IF(SUM(--ISNUMBER(SEARCH(Credentials,C119)))&gt;0,TRIM(RIGHT(SUBSTITUTE(C119," ",REPT(" ", 99)), 99)),"")</f>
        <v>Jr.</v>
      </c>
      <c r="E119" s="6" t="str">
        <f t="shared" si="3"/>
        <v xml:space="preserve">William Walker </v>
      </c>
      <c r="F119" s="6" t="s">
        <v>19210</v>
      </c>
      <c r="G119" s="7" t="s">
        <v>19437</v>
      </c>
      <c r="H119" s="7" t="s">
        <v>19416</v>
      </c>
    </row>
    <row r="120" spans="1:8">
      <c r="A120" s="6" t="s">
        <v>462</v>
      </c>
      <c r="B120" s="6" t="str" cm="1">
        <f t="array" ref="B120">IF(SUM(--ISNUMBER(SEARCH(Honorific,A120)))&gt;0,LEFT(A120,FIND(" ",A120)-1),"")</f>
        <v/>
      </c>
      <c r="C120" s="6" t="str">
        <f t="shared" si="2"/>
        <v>Kristin Summers</v>
      </c>
      <c r="D120" s="6" t="str" cm="1">
        <f t="array" ref="D120">IF(SUM(--ISNUMBER(SEARCH(Credentials,C120)))&gt;0,TRIM(RIGHT(SUBSTITUTE(C120," ",REPT(" ", 99)), 99)),"")</f>
        <v/>
      </c>
      <c r="E120" s="6" t="str">
        <f t="shared" si="3"/>
        <v>Kristin Summers</v>
      </c>
      <c r="F120" s="6" t="s">
        <v>462</v>
      </c>
      <c r="G120" s="7" t="s">
        <v>19608</v>
      </c>
      <c r="H120" s="7" t="s">
        <v>19609</v>
      </c>
    </row>
    <row r="121" spans="1:8">
      <c r="A121" s="6" t="s">
        <v>466</v>
      </c>
      <c r="B121" s="6" t="str" cm="1">
        <f t="array" ref="B121">IF(SUM(--ISNUMBER(SEARCH(Honorific,A121)))&gt;0,LEFT(A121,FIND(" ",A121)-1),"")</f>
        <v/>
      </c>
      <c r="C121" s="6" t="str">
        <f t="shared" si="2"/>
        <v>Christina Yang</v>
      </c>
      <c r="D121" s="6" t="str" cm="1">
        <f t="array" ref="D121">IF(SUM(--ISNUMBER(SEARCH(Credentials,C121)))&gt;0,TRIM(RIGHT(SUBSTITUTE(C121," ",REPT(" ", 99)), 99)),"")</f>
        <v/>
      </c>
      <c r="E121" s="6" t="str">
        <f t="shared" si="3"/>
        <v>Christina Yang</v>
      </c>
      <c r="F121" s="6" t="s">
        <v>466</v>
      </c>
      <c r="G121" s="7" t="s">
        <v>19429</v>
      </c>
      <c r="H121" s="7" t="s">
        <v>19610</v>
      </c>
    </row>
    <row r="122" spans="1:8">
      <c r="A122" s="6" t="s">
        <v>470</v>
      </c>
      <c r="B122" s="6" t="str" cm="1">
        <f t="array" ref="B122">IF(SUM(--ISNUMBER(SEARCH(Honorific,A122)))&gt;0,LEFT(A122,FIND(" ",A122)-1),"")</f>
        <v/>
      </c>
      <c r="C122" s="6" t="str">
        <f t="shared" si="2"/>
        <v>Lucas Houston</v>
      </c>
      <c r="D122" s="6" t="str" cm="1">
        <f t="array" ref="D122">IF(SUM(--ISNUMBER(SEARCH(Credentials,C122)))&gt;0,TRIM(RIGHT(SUBSTITUTE(C122," ",REPT(" ", 99)), 99)),"")</f>
        <v/>
      </c>
      <c r="E122" s="6" t="str">
        <f t="shared" si="3"/>
        <v>Lucas Houston</v>
      </c>
      <c r="F122" s="6" t="s">
        <v>470</v>
      </c>
      <c r="G122" s="7" t="s">
        <v>19595</v>
      </c>
      <c r="H122" s="7" t="s">
        <v>19611</v>
      </c>
    </row>
    <row r="123" spans="1:8">
      <c r="A123" s="6" t="s">
        <v>474</v>
      </c>
      <c r="B123" s="6" t="str" cm="1">
        <f t="array" ref="B123">IF(SUM(--ISNUMBER(SEARCH(Honorific,A123)))&gt;0,LEFT(A123,FIND(" ",A123)-1),"")</f>
        <v/>
      </c>
      <c r="C123" s="6" t="str">
        <f t="shared" si="2"/>
        <v>Andrew Jones</v>
      </c>
      <c r="D123" s="6" t="str" cm="1">
        <f t="array" ref="D123">IF(SUM(--ISNUMBER(SEARCH(Credentials,C123)))&gt;0,TRIM(RIGHT(SUBSTITUTE(C123," ",REPT(" ", 99)), 99)),"")</f>
        <v/>
      </c>
      <c r="E123" s="6" t="str">
        <f t="shared" si="3"/>
        <v>Andrew Jones</v>
      </c>
      <c r="F123" s="6" t="s">
        <v>474</v>
      </c>
      <c r="G123" s="7" t="s">
        <v>19612</v>
      </c>
      <c r="H123" s="7" t="s">
        <v>19613</v>
      </c>
    </row>
    <row r="124" spans="1:8">
      <c r="A124" s="6" t="s">
        <v>478</v>
      </c>
      <c r="B124" s="6" t="str" cm="1">
        <f t="array" ref="B124">IF(SUM(--ISNUMBER(SEARCH(Honorific,A124)))&gt;0,LEFT(A124,FIND(" ",A124)-1),"")</f>
        <v/>
      </c>
      <c r="C124" s="6" t="str">
        <f t="shared" si="2"/>
        <v>Jacob Sanchez</v>
      </c>
      <c r="D124" s="6" t="str" cm="1">
        <f t="array" ref="D124">IF(SUM(--ISNUMBER(SEARCH(Credentials,C124)))&gt;0,TRIM(RIGHT(SUBSTITUTE(C124," ",REPT(" ", 99)), 99)),"")</f>
        <v/>
      </c>
      <c r="E124" s="6" t="str">
        <f t="shared" si="3"/>
        <v>Jacob Sanchez</v>
      </c>
      <c r="F124" s="6" t="s">
        <v>478</v>
      </c>
      <c r="G124" s="7" t="s">
        <v>19571</v>
      </c>
      <c r="H124" s="7" t="s">
        <v>19474</v>
      </c>
    </row>
    <row r="125" spans="1:8">
      <c r="A125" s="6" t="s">
        <v>482</v>
      </c>
      <c r="B125" s="6" t="str" cm="1">
        <f t="array" ref="B125">IF(SUM(--ISNUMBER(SEARCH(Honorific,A125)))&gt;0,LEFT(A125,FIND(" ",A125)-1),"")</f>
        <v/>
      </c>
      <c r="C125" s="6" t="str">
        <f t="shared" si="2"/>
        <v>Alexander Davidson</v>
      </c>
      <c r="D125" s="6" t="str" cm="1">
        <f t="array" ref="D125">IF(SUM(--ISNUMBER(SEARCH(Credentials,C125)))&gt;0,TRIM(RIGHT(SUBSTITUTE(C125," ",REPT(" ", 99)), 99)),"")</f>
        <v/>
      </c>
      <c r="E125" s="6" t="str">
        <f t="shared" si="3"/>
        <v>Alexander Davidson</v>
      </c>
      <c r="F125" s="6" t="s">
        <v>482</v>
      </c>
      <c r="G125" s="7" t="s">
        <v>19614</v>
      </c>
      <c r="H125" s="7" t="s">
        <v>19615</v>
      </c>
    </row>
    <row r="126" spans="1:8">
      <c r="A126" s="6" t="s">
        <v>486</v>
      </c>
      <c r="B126" s="6" t="str" cm="1">
        <f t="array" ref="B126">IF(SUM(--ISNUMBER(SEARCH(Honorific,A126)))&gt;0,LEFT(A126,FIND(" ",A126)-1),"")</f>
        <v/>
      </c>
      <c r="C126" s="6" t="str">
        <f t="shared" si="2"/>
        <v>John Mason</v>
      </c>
      <c r="D126" s="6" t="str" cm="1">
        <f t="array" ref="D126">IF(SUM(--ISNUMBER(SEARCH(Credentials,C126)))&gt;0,TRIM(RIGHT(SUBSTITUTE(C126," ",REPT(" ", 99)), 99)),"")</f>
        <v/>
      </c>
      <c r="E126" s="6" t="str">
        <f t="shared" si="3"/>
        <v>John Mason</v>
      </c>
      <c r="F126" s="6" t="s">
        <v>486</v>
      </c>
      <c r="G126" s="7" t="s">
        <v>19558</v>
      </c>
      <c r="H126" s="7" t="s">
        <v>19616</v>
      </c>
    </row>
    <row r="127" spans="1:8">
      <c r="A127" s="6" t="s">
        <v>490</v>
      </c>
      <c r="B127" s="6" t="str" cm="1">
        <f t="array" ref="B127">IF(SUM(--ISNUMBER(SEARCH(Honorific,A127)))&gt;0,LEFT(A127,FIND(" ",A127)-1),"")</f>
        <v/>
      </c>
      <c r="C127" s="6" t="str">
        <f t="shared" si="2"/>
        <v>Michael Lowe</v>
      </c>
      <c r="D127" s="6" t="str" cm="1">
        <f t="array" ref="D127">IF(SUM(--ISNUMBER(SEARCH(Credentials,C127)))&gt;0,TRIM(RIGHT(SUBSTITUTE(C127," ",REPT(" ", 99)), 99)),"")</f>
        <v/>
      </c>
      <c r="E127" s="6" t="str">
        <f t="shared" si="3"/>
        <v>Michael Lowe</v>
      </c>
      <c r="F127" s="6" t="s">
        <v>490</v>
      </c>
      <c r="G127" s="7" t="s">
        <v>19466</v>
      </c>
      <c r="H127" s="7" t="s">
        <v>19617</v>
      </c>
    </row>
    <row r="128" spans="1:8">
      <c r="A128" s="6" t="s">
        <v>494</v>
      </c>
      <c r="B128" s="6" t="str" cm="1">
        <f t="array" ref="B128">IF(SUM(--ISNUMBER(SEARCH(Honorific,A128)))&gt;0,LEFT(A128,FIND(" ",A128)-1),"")</f>
        <v/>
      </c>
      <c r="C128" s="6" t="str">
        <f t="shared" si="2"/>
        <v>Eric Howell MD</v>
      </c>
      <c r="D128" s="6" t="str" cm="1">
        <f t="array" ref="D128">IF(SUM(--ISNUMBER(SEARCH(Credentials,C128)))&gt;0,TRIM(RIGHT(SUBSTITUTE(C128," ",REPT(" ", 99)), 99)),"")</f>
        <v>MD</v>
      </c>
      <c r="E128" s="6" t="str">
        <f t="shared" si="3"/>
        <v xml:space="preserve">Eric Howell </v>
      </c>
      <c r="F128" s="6" t="s">
        <v>19211</v>
      </c>
      <c r="G128" s="7" t="s">
        <v>19618</v>
      </c>
      <c r="H128" s="7" t="s">
        <v>19619</v>
      </c>
    </row>
    <row r="129" spans="1:8">
      <c r="A129" s="6" t="s">
        <v>498</v>
      </c>
      <c r="B129" s="6" t="str" cm="1">
        <f t="array" ref="B129">IF(SUM(--ISNUMBER(SEARCH(Honorific,A129)))&gt;0,LEFT(A129,FIND(" ",A129)-1),"")</f>
        <v/>
      </c>
      <c r="C129" s="6" t="str">
        <f t="shared" si="2"/>
        <v>Bradley Hart</v>
      </c>
      <c r="D129" s="6" t="str" cm="1">
        <f t="array" ref="D129">IF(SUM(--ISNUMBER(SEARCH(Credentials,C129)))&gt;0,TRIM(RIGHT(SUBSTITUTE(C129," ",REPT(" ", 99)), 99)),"")</f>
        <v/>
      </c>
      <c r="E129" s="6" t="str">
        <f t="shared" si="3"/>
        <v>Bradley Hart</v>
      </c>
      <c r="F129" s="6" t="s">
        <v>498</v>
      </c>
      <c r="G129" s="7" t="s">
        <v>19620</v>
      </c>
      <c r="H129" s="7" t="s">
        <v>19621</v>
      </c>
    </row>
    <row r="130" spans="1:8">
      <c r="A130" s="6" t="s">
        <v>502</v>
      </c>
      <c r="B130" s="6" t="str" cm="1">
        <f t="array" ref="B130">IF(SUM(--ISNUMBER(SEARCH(Honorific,A130)))&gt;0,LEFT(A130,FIND(" ",A130)-1),"")</f>
        <v>Mr.</v>
      </c>
      <c r="C130" s="6" t="str">
        <f t="shared" si="2"/>
        <v>Barry Summers</v>
      </c>
      <c r="D130" s="6" t="str" cm="1">
        <f t="array" ref="D130">IF(SUM(--ISNUMBER(SEARCH(Credentials,C130)))&gt;0,TRIM(RIGHT(SUBSTITUTE(C130," ",REPT(" ", 99)), 99)),"")</f>
        <v/>
      </c>
      <c r="E130" s="6" t="str">
        <f t="shared" si="3"/>
        <v>Barry Summers</v>
      </c>
      <c r="F130" s="6" t="s">
        <v>19212</v>
      </c>
      <c r="G130" s="7" t="s">
        <v>19622</v>
      </c>
      <c r="H130" s="7" t="s">
        <v>19609</v>
      </c>
    </row>
    <row r="131" spans="1:8">
      <c r="A131" s="6" t="s">
        <v>506</v>
      </c>
      <c r="B131" s="6" t="str" cm="1">
        <f t="array" ref="B131">IF(SUM(--ISNUMBER(SEARCH(Honorific,A131)))&gt;0,LEFT(A131,FIND(" ",A131)-1),"")</f>
        <v/>
      </c>
      <c r="C131" s="6" t="str">
        <f t="shared" ref="C131:C194" si="4">IF(B131="",A131,RIGHT(A131,LEN(A131)-LEN(B131)-1))</f>
        <v>Hannah Anderson</v>
      </c>
      <c r="D131" s="6" t="str" cm="1">
        <f t="array" ref="D131">IF(SUM(--ISNUMBER(SEARCH(Credentials,C131)))&gt;0,TRIM(RIGHT(SUBSTITUTE(C131," ",REPT(" ", 99)), 99)),"")</f>
        <v/>
      </c>
      <c r="E131" s="6" t="str">
        <f t="shared" ref="E131:E194" si="5">IF(D131="",C131,LEFT(C131,LEN(C131)-LEN(D131)))</f>
        <v>Hannah Anderson</v>
      </c>
      <c r="F131" s="6" t="s">
        <v>506</v>
      </c>
      <c r="G131" s="7" t="s">
        <v>19623</v>
      </c>
      <c r="H131" s="7" t="s">
        <v>19519</v>
      </c>
    </row>
    <row r="132" spans="1:8">
      <c r="A132" s="6" t="s">
        <v>510</v>
      </c>
      <c r="B132" s="6" t="str" cm="1">
        <f t="array" ref="B132">IF(SUM(--ISNUMBER(SEARCH(Honorific,A132)))&gt;0,LEFT(A132,FIND(" ",A132)-1),"")</f>
        <v/>
      </c>
      <c r="C132" s="6" t="str">
        <f t="shared" si="4"/>
        <v>Garrett Walker</v>
      </c>
      <c r="D132" s="6" t="str" cm="1">
        <f t="array" ref="D132">IF(SUM(--ISNUMBER(SEARCH(Credentials,C132)))&gt;0,TRIM(RIGHT(SUBSTITUTE(C132," ",REPT(" ", 99)), 99)),"")</f>
        <v/>
      </c>
      <c r="E132" s="6" t="str">
        <f t="shared" si="5"/>
        <v>Garrett Walker</v>
      </c>
      <c r="F132" s="6" t="s">
        <v>510</v>
      </c>
      <c r="G132" s="7" t="s">
        <v>19624</v>
      </c>
      <c r="H132" s="7" t="s">
        <v>19416</v>
      </c>
    </row>
    <row r="133" spans="1:8">
      <c r="A133" s="6" t="s">
        <v>514</v>
      </c>
      <c r="B133" s="6" t="str" cm="1">
        <f t="array" ref="B133">IF(SUM(--ISNUMBER(SEARCH(Honorific,A133)))&gt;0,LEFT(A133,FIND(" ",A133)-1),"")</f>
        <v/>
      </c>
      <c r="C133" s="6" t="str">
        <f t="shared" si="4"/>
        <v>Sheena Reed DDS</v>
      </c>
      <c r="D133" s="6" t="str" cm="1">
        <f t="array" ref="D133">IF(SUM(--ISNUMBER(SEARCH(Credentials,C133)))&gt;0,TRIM(RIGHT(SUBSTITUTE(C133," ",REPT(" ", 99)), 99)),"")</f>
        <v>DDS</v>
      </c>
      <c r="E133" s="6" t="str">
        <f t="shared" si="5"/>
        <v xml:space="preserve">Sheena Reed </v>
      </c>
      <c r="F133" s="6" t="s">
        <v>19213</v>
      </c>
      <c r="G133" s="7" t="s">
        <v>19625</v>
      </c>
      <c r="H133" s="7" t="s">
        <v>19626</v>
      </c>
    </row>
    <row r="134" spans="1:8">
      <c r="A134" s="6" t="s">
        <v>518</v>
      </c>
      <c r="B134" s="6" t="str" cm="1">
        <f t="array" ref="B134">IF(SUM(--ISNUMBER(SEARCH(Honorific,A134)))&gt;0,LEFT(A134,FIND(" ",A134)-1),"")</f>
        <v/>
      </c>
      <c r="C134" s="6" t="str">
        <f t="shared" si="4"/>
        <v>Linda Keller</v>
      </c>
      <c r="D134" s="6" t="str" cm="1">
        <f t="array" ref="D134">IF(SUM(--ISNUMBER(SEARCH(Credentials,C134)))&gt;0,TRIM(RIGHT(SUBSTITUTE(C134," ",REPT(" ", 99)), 99)),"")</f>
        <v/>
      </c>
      <c r="E134" s="6" t="str">
        <f t="shared" si="5"/>
        <v>Linda Keller</v>
      </c>
      <c r="F134" s="6" t="s">
        <v>518</v>
      </c>
      <c r="G134" s="7" t="s">
        <v>19627</v>
      </c>
      <c r="H134" s="7" t="s">
        <v>19628</v>
      </c>
    </row>
    <row r="135" spans="1:8">
      <c r="A135" s="6" t="s">
        <v>521</v>
      </c>
      <c r="B135" s="6" t="str" cm="1">
        <f t="array" ref="B135">IF(SUM(--ISNUMBER(SEARCH(Honorific,A135)))&gt;0,LEFT(A135,FIND(" ",A135)-1),"")</f>
        <v/>
      </c>
      <c r="C135" s="6" t="str">
        <f t="shared" si="4"/>
        <v>Danielle Smith</v>
      </c>
      <c r="D135" s="6" t="str" cm="1">
        <f t="array" ref="D135">IF(SUM(--ISNUMBER(SEARCH(Credentials,C135)))&gt;0,TRIM(RIGHT(SUBSTITUTE(C135," ",REPT(" ", 99)), 99)),"")</f>
        <v/>
      </c>
      <c r="E135" s="6" t="str">
        <f t="shared" si="5"/>
        <v>Danielle Smith</v>
      </c>
      <c r="F135" s="6" t="s">
        <v>521</v>
      </c>
      <c r="G135" s="7" t="s">
        <v>19629</v>
      </c>
      <c r="H135" s="7" t="s">
        <v>19450</v>
      </c>
    </row>
    <row r="136" spans="1:8">
      <c r="A136" s="6" t="s">
        <v>525</v>
      </c>
      <c r="B136" s="6" t="str" cm="1">
        <f t="array" ref="B136">IF(SUM(--ISNUMBER(SEARCH(Honorific,A136)))&gt;0,LEFT(A136,FIND(" ",A136)-1),"")</f>
        <v/>
      </c>
      <c r="C136" s="6" t="str">
        <f t="shared" si="4"/>
        <v>Chelsea Oliver</v>
      </c>
      <c r="D136" s="6" t="str" cm="1">
        <f t="array" ref="D136">IF(SUM(--ISNUMBER(SEARCH(Credentials,C136)))&gt;0,TRIM(RIGHT(SUBSTITUTE(C136," ",REPT(" ", 99)), 99)),"")</f>
        <v/>
      </c>
      <c r="E136" s="6" t="str">
        <f t="shared" si="5"/>
        <v>Chelsea Oliver</v>
      </c>
      <c r="F136" s="6" t="s">
        <v>525</v>
      </c>
      <c r="G136" s="7" t="s">
        <v>19630</v>
      </c>
      <c r="H136" s="7" t="s">
        <v>19631</v>
      </c>
    </row>
    <row r="137" spans="1:8">
      <c r="A137" s="6" t="s">
        <v>529</v>
      </c>
      <c r="B137" s="6" t="str" cm="1">
        <f t="array" ref="B137">IF(SUM(--ISNUMBER(SEARCH(Honorific,A137)))&gt;0,LEFT(A137,FIND(" ",A137)-1),"")</f>
        <v/>
      </c>
      <c r="C137" s="6" t="str">
        <f t="shared" si="4"/>
        <v>William Stephens</v>
      </c>
      <c r="D137" s="6" t="str" cm="1">
        <f t="array" ref="D137">IF(SUM(--ISNUMBER(SEARCH(Credentials,C137)))&gt;0,TRIM(RIGHT(SUBSTITUTE(C137," ",REPT(" ", 99)), 99)),"")</f>
        <v/>
      </c>
      <c r="E137" s="6" t="str">
        <f t="shared" si="5"/>
        <v>William Stephens</v>
      </c>
      <c r="F137" s="6" t="s">
        <v>529</v>
      </c>
      <c r="G137" s="7" t="s">
        <v>19437</v>
      </c>
      <c r="H137" s="7" t="s">
        <v>19632</v>
      </c>
    </row>
    <row r="138" spans="1:8">
      <c r="A138" s="6" t="s">
        <v>533</v>
      </c>
      <c r="B138" s="6" t="str" cm="1">
        <f t="array" ref="B138">IF(SUM(--ISNUMBER(SEARCH(Honorific,A138)))&gt;0,LEFT(A138,FIND(" ",A138)-1),"")</f>
        <v/>
      </c>
      <c r="C138" s="6" t="str">
        <f t="shared" si="4"/>
        <v>Stephen Phillips</v>
      </c>
      <c r="D138" s="6" t="str" cm="1">
        <f t="array" ref="D138">IF(SUM(--ISNUMBER(SEARCH(Credentials,C138)))&gt;0,TRIM(RIGHT(SUBSTITUTE(C138," ",REPT(" ", 99)), 99)),"")</f>
        <v/>
      </c>
      <c r="E138" s="6" t="str">
        <f t="shared" si="5"/>
        <v>Stephen Phillips</v>
      </c>
      <c r="F138" s="6" t="s">
        <v>533</v>
      </c>
      <c r="G138" s="7" t="s">
        <v>19633</v>
      </c>
      <c r="H138" s="7" t="s">
        <v>19577</v>
      </c>
    </row>
    <row r="139" spans="1:8">
      <c r="A139" s="6" t="s">
        <v>537</v>
      </c>
      <c r="B139" s="6" t="str" cm="1">
        <f t="array" ref="B139">IF(SUM(--ISNUMBER(SEARCH(Honorific,A139)))&gt;0,LEFT(A139,FIND(" ",A139)-1),"")</f>
        <v/>
      </c>
      <c r="C139" s="6" t="str">
        <f t="shared" si="4"/>
        <v>William Daniel</v>
      </c>
      <c r="D139" s="6" t="str" cm="1">
        <f t="array" ref="D139">IF(SUM(--ISNUMBER(SEARCH(Credentials,C139)))&gt;0,TRIM(RIGHT(SUBSTITUTE(C139," ",REPT(" ", 99)), 99)),"")</f>
        <v/>
      </c>
      <c r="E139" s="6" t="str">
        <f t="shared" si="5"/>
        <v>William Daniel</v>
      </c>
      <c r="F139" s="6" t="s">
        <v>537</v>
      </c>
      <c r="G139" s="7" t="s">
        <v>19437</v>
      </c>
      <c r="H139" s="7" t="s">
        <v>19492</v>
      </c>
    </row>
    <row r="140" spans="1:8">
      <c r="A140" s="6" t="s">
        <v>540</v>
      </c>
      <c r="B140" s="6" t="str" cm="1">
        <f t="array" ref="B140">IF(SUM(--ISNUMBER(SEARCH(Honorific,A140)))&gt;0,LEFT(A140,FIND(" ",A140)-1),"")</f>
        <v/>
      </c>
      <c r="C140" s="6" t="str">
        <f t="shared" si="4"/>
        <v>David Fuller</v>
      </c>
      <c r="D140" s="6" t="str" cm="1">
        <f t="array" ref="D140">IF(SUM(--ISNUMBER(SEARCH(Credentials,C140)))&gt;0,TRIM(RIGHT(SUBSTITUTE(C140," ",REPT(" ", 99)), 99)),"")</f>
        <v/>
      </c>
      <c r="E140" s="6" t="str">
        <f t="shared" si="5"/>
        <v>David Fuller</v>
      </c>
      <c r="F140" s="6" t="s">
        <v>540</v>
      </c>
      <c r="G140" s="7" t="s">
        <v>19484</v>
      </c>
      <c r="H140" s="7" t="s">
        <v>19540</v>
      </c>
    </row>
    <row r="141" spans="1:8">
      <c r="A141" s="6" t="s">
        <v>544</v>
      </c>
      <c r="B141" s="6" t="str" cm="1">
        <f t="array" ref="B141">IF(SUM(--ISNUMBER(SEARCH(Honorific,A141)))&gt;0,LEFT(A141,FIND(" ",A141)-1),"")</f>
        <v/>
      </c>
      <c r="C141" s="6" t="str">
        <f t="shared" si="4"/>
        <v>Micheal Allen</v>
      </c>
      <c r="D141" s="6" t="str" cm="1">
        <f t="array" ref="D141">IF(SUM(--ISNUMBER(SEARCH(Credentials,C141)))&gt;0,TRIM(RIGHT(SUBSTITUTE(C141," ",REPT(" ", 99)), 99)),"")</f>
        <v/>
      </c>
      <c r="E141" s="6" t="str">
        <f t="shared" si="5"/>
        <v>Micheal Allen</v>
      </c>
      <c r="F141" s="6" t="s">
        <v>544</v>
      </c>
      <c r="G141" s="7" t="s">
        <v>19634</v>
      </c>
      <c r="H141" s="7" t="s">
        <v>19635</v>
      </c>
    </row>
    <row r="142" spans="1:8">
      <c r="A142" s="6" t="s">
        <v>547</v>
      </c>
      <c r="B142" s="6" t="str" cm="1">
        <f t="array" ref="B142">IF(SUM(--ISNUMBER(SEARCH(Honorific,A142)))&gt;0,LEFT(A142,FIND(" ",A142)-1),"")</f>
        <v/>
      </c>
      <c r="C142" s="6" t="str">
        <f t="shared" si="4"/>
        <v>Monica Baker</v>
      </c>
      <c r="D142" s="6" t="str" cm="1">
        <f t="array" ref="D142">IF(SUM(--ISNUMBER(SEARCH(Credentials,C142)))&gt;0,TRIM(RIGHT(SUBSTITUTE(C142," ",REPT(" ", 99)), 99)),"")</f>
        <v/>
      </c>
      <c r="E142" s="6" t="str">
        <f t="shared" si="5"/>
        <v>Monica Baker</v>
      </c>
      <c r="F142" s="6" t="s">
        <v>547</v>
      </c>
      <c r="G142" s="7" t="s">
        <v>19636</v>
      </c>
      <c r="H142" s="7" t="s">
        <v>19594</v>
      </c>
    </row>
    <row r="143" spans="1:8">
      <c r="A143" s="6" t="s">
        <v>551</v>
      </c>
      <c r="B143" s="6" t="str" cm="1">
        <f t="array" ref="B143">IF(SUM(--ISNUMBER(SEARCH(Honorific,A143)))&gt;0,LEFT(A143,FIND(" ",A143)-1),"")</f>
        <v/>
      </c>
      <c r="C143" s="6" t="str">
        <f t="shared" si="4"/>
        <v>Brett Sanchez</v>
      </c>
      <c r="D143" s="6" t="str" cm="1">
        <f t="array" ref="D143">IF(SUM(--ISNUMBER(SEARCH(Credentials,C143)))&gt;0,TRIM(RIGHT(SUBSTITUTE(C143," ",REPT(" ", 99)), 99)),"")</f>
        <v/>
      </c>
      <c r="E143" s="6" t="str">
        <f t="shared" si="5"/>
        <v>Brett Sanchez</v>
      </c>
      <c r="F143" s="6" t="s">
        <v>551</v>
      </c>
      <c r="G143" s="7" t="s">
        <v>19637</v>
      </c>
      <c r="H143" s="7" t="s">
        <v>19474</v>
      </c>
    </row>
    <row r="144" spans="1:8">
      <c r="A144" s="6" t="s">
        <v>555</v>
      </c>
      <c r="B144" s="6" t="str" cm="1">
        <f t="array" ref="B144">IF(SUM(--ISNUMBER(SEARCH(Honorific,A144)))&gt;0,LEFT(A144,FIND(" ",A144)-1),"")</f>
        <v/>
      </c>
      <c r="C144" s="6" t="str">
        <f t="shared" si="4"/>
        <v>Claudia Hall</v>
      </c>
      <c r="D144" s="6" t="str" cm="1">
        <f t="array" ref="D144">IF(SUM(--ISNUMBER(SEARCH(Credentials,C144)))&gt;0,TRIM(RIGHT(SUBSTITUTE(C144," ",REPT(" ", 99)), 99)),"")</f>
        <v/>
      </c>
      <c r="E144" s="6" t="str">
        <f t="shared" si="5"/>
        <v>Claudia Hall</v>
      </c>
      <c r="F144" s="6" t="s">
        <v>555</v>
      </c>
      <c r="G144" s="7" t="s">
        <v>19638</v>
      </c>
      <c r="H144" s="7" t="s">
        <v>19585</v>
      </c>
    </row>
    <row r="145" spans="1:8">
      <c r="A145" s="6" t="s">
        <v>559</v>
      </c>
      <c r="B145" s="6" t="str" cm="1">
        <f t="array" ref="B145">IF(SUM(--ISNUMBER(SEARCH(Honorific,A145)))&gt;0,LEFT(A145,FIND(" ",A145)-1),"")</f>
        <v/>
      </c>
      <c r="C145" s="6" t="str">
        <f t="shared" si="4"/>
        <v>Stephen Hutchinson</v>
      </c>
      <c r="D145" s="6" t="str" cm="1">
        <f t="array" ref="D145">IF(SUM(--ISNUMBER(SEARCH(Credentials,C145)))&gt;0,TRIM(RIGHT(SUBSTITUTE(C145," ",REPT(" ", 99)), 99)),"")</f>
        <v/>
      </c>
      <c r="E145" s="6" t="str">
        <f t="shared" si="5"/>
        <v>Stephen Hutchinson</v>
      </c>
      <c r="F145" s="6" t="s">
        <v>559</v>
      </c>
      <c r="G145" s="7" t="s">
        <v>19633</v>
      </c>
      <c r="H145" s="7" t="s">
        <v>19639</v>
      </c>
    </row>
    <row r="146" spans="1:8">
      <c r="A146" s="6" t="s">
        <v>563</v>
      </c>
      <c r="B146" s="6" t="str" cm="1">
        <f t="array" ref="B146">IF(SUM(--ISNUMBER(SEARCH(Honorific,A146)))&gt;0,LEFT(A146,FIND(" ",A146)-1),"")</f>
        <v/>
      </c>
      <c r="C146" s="6" t="str">
        <f t="shared" si="4"/>
        <v>Nancy Cohen</v>
      </c>
      <c r="D146" s="6" t="str" cm="1">
        <f t="array" ref="D146">IF(SUM(--ISNUMBER(SEARCH(Credentials,C146)))&gt;0,TRIM(RIGHT(SUBSTITUTE(C146," ",REPT(" ", 99)), 99)),"")</f>
        <v/>
      </c>
      <c r="E146" s="6" t="str">
        <f t="shared" si="5"/>
        <v>Nancy Cohen</v>
      </c>
      <c r="F146" s="6" t="s">
        <v>563</v>
      </c>
      <c r="G146" s="7" t="s">
        <v>19464</v>
      </c>
      <c r="H146" s="7" t="s">
        <v>19640</v>
      </c>
    </row>
    <row r="147" spans="1:8">
      <c r="A147" s="6" t="s">
        <v>567</v>
      </c>
      <c r="B147" s="6" t="str" cm="1">
        <f t="array" ref="B147">IF(SUM(--ISNUMBER(SEARCH(Honorific,A147)))&gt;0,LEFT(A147,FIND(" ",A147)-1),"")</f>
        <v/>
      </c>
      <c r="C147" s="6" t="str">
        <f t="shared" si="4"/>
        <v>Michael Garcia</v>
      </c>
      <c r="D147" s="6" t="str" cm="1">
        <f t="array" ref="D147">IF(SUM(--ISNUMBER(SEARCH(Credentials,C147)))&gt;0,TRIM(RIGHT(SUBSTITUTE(C147," ",REPT(" ", 99)), 99)),"")</f>
        <v/>
      </c>
      <c r="E147" s="6" t="str">
        <f t="shared" si="5"/>
        <v>Michael Garcia</v>
      </c>
      <c r="F147" s="6" t="s">
        <v>567</v>
      </c>
      <c r="G147" s="7" t="s">
        <v>19466</v>
      </c>
      <c r="H147" s="7" t="s">
        <v>19641</v>
      </c>
    </row>
    <row r="148" spans="1:8">
      <c r="A148" s="6" t="s">
        <v>571</v>
      </c>
      <c r="B148" s="6" t="str" cm="1">
        <f t="array" ref="B148">IF(SUM(--ISNUMBER(SEARCH(Honorific,A148)))&gt;0,LEFT(A148,FIND(" ",A148)-1),"")</f>
        <v/>
      </c>
      <c r="C148" s="6" t="str">
        <f t="shared" si="4"/>
        <v>Joseph Gibbs</v>
      </c>
      <c r="D148" s="6" t="str" cm="1">
        <f t="array" ref="D148">IF(SUM(--ISNUMBER(SEARCH(Credentials,C148)))&gt;0,TRIM(RIGHT(SUBSTITUTE(C148," ",REPT(" ", 99)), 99)),"")</f>
        <v/>
      </c>
      <c r="E148" s="6" t="str">
        <f t="shared" si="5"/>
        <v>Joseph Gibbs</v>
      </c>
      <c r="F148" s="6" t="s">
        <v>571</v>
      </c>
      <c r="G148" s="7" t="s">
        <v>19642</v>
      </c>
      <c r="H148" s="7" t="s">
        <v>19643</v>
      </c>
    </row>
    <row r="149" spans="1:8">
      <c r="A149" s="6" t="s">
        <v>575</v>
      </c>
      <c r="B149" s="6" t="str" cm="1">
        <f t="array" ref="B149">IF(SUM(--ISNUMBER(SEARCH(Honorific,A149)))&gt;0,LEFT(A149,FIND(" ",A149)-1),"")</f>
        <v/>
      </c>
      <c r="C149" s="6" t="str">
        <f t="shared" si="4"/>
        <v>Samuel Davidson</v>
      </c>
      <c r="D149" s="6" t="str" cm="1">
        <f t="array" ref="D149">IF(SUM(--ISNUMBER(SEARCH(Credentials,C149)))&gt;0,TRIM(RIGHT(SUBSTITUTE(C149," ",REPT(" ", 99)), 99)),"")</f>
        <v/>
      </c>
      <c r="E149" s="6" t="str">
        <f t="shared" si="5"/>
        <v>Samuel Davidson</v>
      </c>
      <c r="F149" s="6" t="s">
        <v>575</v>
      </c>
      <c r="G149" s="7" t="s">
        <v>19593</v>
      </c>
      <c r="H149" s="7" t="s">
        <v>19615</v>
      </c>
    </row>
    <row r="150" spans="1:8">
      <c r="A150" s="6" t="s">
        <v>579</v>
      </c>
      <c r="B150" s="6" t="str" cm="1">
        <f t="array" ref="B150">IF(SUM(--ISNUMBER(SEARCH(Honorific,A150)))&gt;0,LEFT(A150,FIND(" ",A150)-1),"")</f>
        <v/>
      </c>
      <c r="C150" s="6" t="str">
        <f t="shared" si="4"/>
        <v>Leslie Jones</v>
      </c>
      <c r="D150" s="6" t="str" cm="1">
        <f t="array" ref="D150">IF(SUM(--ISNUMBER(SEARCH(Credentials,C150)))&gt;0,TRIM(RIGHT(SUBSTITUTE(C150," ",REPT(" ", 99)), 99)),"")</f>
        <v/>
      </c>
      <c r="E150" s="6" t="str">
        <f t="shared" si="5"/>
        <v>Leslie Jones</v>
      </c>
      <c r="F150" s="6" t="s">
        <v>579</v>
      </c>
      <c r="G150" s="7" t="s">
        <v>19644</v>
      </c>
      <c r="H150" s="7" t="s">
        <v>19613</v>
      </c>
    </row>
    <row r="151" spans="1:8">
      <c r="A151" s="6" t="s">
        <v>583</v>
      </c>
      <c r="B151" s="6" t="str" cm="1">
        <f t="array" ref="B151">IF(SUM(--ISNUMBER(SEARCH(Honorific,A151)))&gt;0,LEFT(A151,FIND(" ",A151)-1),"")</f>
        <v/>
      </c>
      <c r="C151" s="6" t="str">
        <f t="shared" si="4"/>
        <v>Brandon Graham</v>
      </c>
      <c r="D151" s="6" t="str" cm="1">
        <f t="array" ref="D151">IF(SUM(--ISNUMBER(SEARCH(Credentials,C151)))&gt;0,TRIM(RIGHT(SUBSTITUTE(C151," ",REPT(" ", 99)), 99)),"")</f>
        <v/>
      </c>
      <c r="E151" s="6" t="str">
        <f t="shared" si="5"/>
        <v>Brandon Graham</v>
      </c>
      <c r="F151" s="6" t="s">
        <v>583</v>
      </c>
      <c r="G151" s="7" t="s">
        <v>19603</v>
      </c>
      <c r="H151" s="7" t="s">
        <v>19645</v>
      </c>
    </row>
    <row r="152" spans="1:8">
      <c r="A152" s="6" t="s">
        <v>587</v>
      </c>
      <c r="B152" s="6" t="str" cm="1">
        <f t="array" ref="B152">IF(SUM(--ISNUMBER(SEARCH(Honorific,A152)))&gt;0,LEFT(A152,FIND(" ",A152)-1),"")</f>
        <v/>
      </c>
      <c r="C152" s="6" t="str">
        <f t="shared" si="4"/>
        <v>Cynthia Clark</v>
      </c>
      <c r="D152" s="6" t="str" cm="1">
        <f t="array" ref="D152">IF(SUM(--ISNUMBER(SEARCH(Credentials,C152)))&gt;0,TRIM(RIGHT(SUBSTITUTE(C152," ",REPT(" ", 99)), 99)),"")</f>
        <v/>
      </c>
      <c r="E152" s="6" t="str">
        <f t="shared" si="5"/>
        <v>Cynthia Clark</v>
      </c>
      <c r="F152" s="6" t="s">
        <v>587</v>
      </c>
      <c r="G152" s="7" t="s">
        <v>19646</v>
      </c>
      <c r="H152" s="7" t="s">
        <v>19647</v>
      </c>
    </row>
    <row r="153" spans="1:8">
      <c r="A153" s="6" t="s">
        <v>591</v>
      </c>
      <c r="B153" s="6" t="str" cm="1">
        <f t="array" ref="B153">IF(SUM(--ISNUMBER(SEARCH(Honorific,A153)))&gt;0,LEFT(A153,FIND(" ",A153)-1),"")</f>
        <v/>
      </c>
      <c r="C153" s="6" t="str">
        <f t="shared" si="4"/>
        <v>Melinda Garcia</v>
      </c>
      <c r="D153" s="6" t="str" cm="1">
        <f t="array" ref="D153">IF(SUM(--ISNUMBER(SEARCH(Credentials,C153)))&gt;0,TRIM(RIGHT(SUBSTITUTE(C153," ",REPT(" ", 99)), 99)),"")</f>
        <v/>
      </c>
      <c r="E153" s="6" t="str">
        <f t="shared" si="5"/>
        <v>Melinda Garcia</v>
      </c>
      <c r="F153" s="6" t="s">
        <v>591</v>
      </c>
      <c r="G153" s="7" t="s">
        <v>19648</v>
      </c>
      <c r="H153" s="7" t="s">
        <v>19641</v>
      </c>
    </row>
    <row r="154" spans="1:8">
      <c r="A154" s="6" t="s">
        <v>595</v>
      </c>
      <c r="B154" s="6" t="str" cm="1">
        <f t="array" ref="B154">IF(SUM(--ISNUMBER(SEARCH(Honorific,A154)))&gt;0,LEFT(A154,FIND(" ",A154)-1),"")</f>
        <v/>
      </c>
      <c r="C154" s="6" t="str">
        <f t="shared" si="4"/>
        <v>Ryan Strickland</v>
      </c>
      <c r="D154" s="6" t="str" cm="1">
        <f t="array" ref="D154">IF(SUM(--ISNUMBER(SEARCH(Credentials,C154)))&gt;0,TRIM(RIGHT(SUBSTITUTE(C154," ",REPT(" ", 99)), 99)),"")</f>
        <v/>
      </c>
      <c r="E154" s="6" t="str">
        <f t="shared" si="5"/>
        <v>Ryan Strickland</v>
      </c>
      <c r="F154" s="6" t="s">
        <v>595</v>
      </c>
      <c r="G154" s="7" t="s">
        <v>19452</v>
      </c>
      <c r="H154" s="7" t="s">
        <v>19649</v>
      </c>
    </row>
    <row r="155" spans="1:8">
      <c r="A155" s="6" t="s">
        <v>599</v>
      </c>
      <c r="B155" s="6" t="str" cm="1">
        <f t="array" ref="B155">IF(SUM(--ISNUMBER(SEARCH(Honorific,A155)))&gt;0,LEFT(A155,FIND(" ",A155)-1),"")</f>
        <v/>
      </c>
      <c r="C155" s="6" t="str">
        <f t="shared" si="4"/>
        <v>Karen Robinson</v>
      </c>
      <c r="D155" s="6" t="str" cm="1">
        <f t="array" ref="D155">IF(SUM(--ISNUMBER(SEARCH(Credentials,C155)))&gt;0,TRIM(RIGHT(SUBSTITUTE(C155," ",REPT(" ", 99)), 99)),"")</f>
        <v/>
      </c>
      <c r="E155" s="6" t="str">
        <f t="shared" si="5"/>
        <v>Karen Robinson</v>
      </c>
      <c r="F155" s="6" t="s">
        <v>599</v>
      </c>
      <c r="G155" s="7" t="s">
        <v>19650</v>
      </c>
      <c r="H155" s="7" t="s">
        <v>19430</v>
      </c>
    </row>
    <row r="156" spans="1:8">
      <c r="A156" s="6" t="s">
        <v>603</v>
      </c>
      <c r="B156" s="6" t="str" cm="1">
        <f t="array" ref="B156">IF(SUM(--ISNUMBER(SEARCH(Honorific,A156)))&gt;0,LEFT(A156,FIND(" ",A156)-1),"")</f>
        <v/>
      </c>
      <c r="C156" s="6" t="str">
        <f t="shared" si="4"/>
        <v>Sean Doyle</v>
      </c>
      <c r="D156" s="6" t="str" cm="1">
        <f t="array" ref="D156">IF(SUM(--ISNUMBER(SEARCH(Credentials,C156)))&gt;0,TRIM(RIGHT(SUBSTITUTE(C156," ",REPT(" ", 99)), 99)),"")</f>
        <v/>
      </c>
      <c r="E156" s="6" t="str">
        <f t="shared" si="5"/>
        <v>Sean Doyle</v>
      </c>
      <c r="F156" s="6" t="s">
        <v>603</v>
      </c>
      <c r="G156" s="7" t="s">
        <v>19651</v>
      </c>
      <c r="H156" s="7" t="s">
        <v>19652</v>
      </c>
    </row>
    <row r="157" spans="1:8">
      <c r="A157" s="6" t="s">
        <v>607</v>
      </c>
      <c r="B157" s="6" t="str" cm="1">
        <f t="array" ref="B157">IF(SUM(--ISNUMBER(SEARCH(Honorific,A157)))&gt;0,LEFT(A157,FIND(" ",A157)-1),"")</f>
        <v/>
      </c>
      <c r="C157" s="6" t="str">
        <f t="shared" si="4"/>
        <v>Jerome Hill</v>
      </c>
      <c r="D157" s="6" t="str" cm="1">
        <f t="array" ref="D157">IF(SUM(--ISNUMBER(SEARCH(Credentials,C157)))&gt;0,TRIM(RIGHT(SUBSTITUTE(C157," ",REPT(" ", 99)), 99)),"")</f>
        <v/>
      </c>
      <c r="E157" s="6" t="str">
        <f t="shared" si="5"/>
        <v>Jerome Hill</v>
      </c>
      <c r="F157" s="6" t="s">
        <v>607</v>
      </c>
      <c r="G157" s="7" t="s">
        <v>19653</v>
      </c>
      <c r="H157" s="7" t="s">
        <v>19473</v>
      </c>
    </row>
    <row r="158" spans="1:8">
      <c r="A158" s="6" t="s">
        <v>611</v>
      </c>
      <c r="B158" s="6" t="str" cm="1">
        <f t="array" ref="B158">IF(SUM(--ISNUMBER(SEARCH(Honorific,A158)))&gt;0,LEFT(A158,FIND(" ",A158)-1),"")</f>
        <v/>
      </c>
      <c r="C158" s="6" t="str">
        <f t="shared" si="4"/>
        <v>Jesus Johnson</v>
      </c>
      <c r="D158" s="6" t="str" cm="1">
        <f t="array" ref="D158">IF(SUM(--ISNUMBER(SEARCH(Credentials,C158)))&gt;0,TRIM(RIGHT(SUBSTITUTE(C158," ",REPT(" ", 99)), 99)),"")</f>
        <v/>
      </c>
      <c r="E158" s="6" t="str">
        <f t="shared" si="5"/>
        <v>Jesus Johnson</v>
      </c>
      <c r="F158" s="6" t="s">
        <v>611</v>
      </c>
      <c r="G158" s="7" t="s">
        <v>19654</v>
      </c>
      <c r="H158" s="7" t="s">
        <v>19655</v>
      </c>
    </row>
    <row r="159" spans="1:8">
      <c r="A159" s="6" t="s">
        <v>615</v>
      </c>
      <c r="B159" s="6" t="str" cm="1">
        <f t="array" ref="B159">IF(SUM(--ISNUMBER(SEARCH(Honorific,A159)))&gt;0,LEFT(A159,FIND(" ",A159)-1),"")</f>
        <v/>
      </c>
      <c r="C159" s="6" t="str">
        <f t="shared" si="4"/>
        <v>Rhonda Alexander</v>
      </c>
      <c r="D159" s="6" t="str" cm="1">
        <f t="array" ref="D159">IF(SUM(--ISNUMBER(SEARCH(Credentials,C159)))&gt;0,TRIM(RIGHT(SUBSTITUTE(C159," ",REPT(" ", 99)), 99)),"")</f>
        <v/>
      </c>
      <c r="E159" s="6" t="str">
        <f t="shared" si="5"/>
        <v>Rhonda Alexander</v>
      </c>
      <c r="F159" s="6" t="s">
        <v>615</v>
      </c>
      <c r="G159" s="7" t="s">
        <v>19656</v>
      </c>
      <c r="H159" s="7" t="s">
        <v>19614</v>
      </c>
    </row>
    <row r="160" spans="1:8">
      <c r="A160" s="6" t="s">
        <v>619</v>
      </c>
      <c r="B160" s="6" t="str" cm="1">
        <f t="array" ref="B160">IF(SUM(--ISNUMBER(SEARCH(Honorific,A160)))&gt;0,LEFT(A160,FIND(" ",A160)-1),"")</f>
        <v/>
      </c>
      <c r="C160" s="6" t="str">
        <f t="shared" si="4"/>
        <v>Alexis Freeman</v>
      </c>
      <c r="D160" s="6" t="str" cm="1">
        <f t="array" ref="D160">IF(SUM(--ISNUMBER(SEARCH(Credentials,C160)))&gt;0,TRIM(RIGHT(SUBSTITUTE(C160," ",REPT(" ", 99)), 99)),"")</f>
        <v/>
      </c>
      <c r="E160" s="6" t="str">
        <f t="shared" si="5"/>
        <v>Alexis Freeman</v>
      </c>
      <c r="F160" s="6" t="s">
        <v>619</v>
      </c>
      <c r="G160" s="7" t="s">
        <v>19657</v>
      </c>
      <c r="H160" s="7" t="s">
        <v>19658</v>
      </c>
    </row>
    <row r="161" spans="1:8">
      <c r="A161" s="6" t="s">
        <v>623</v>
      </c>
      <c r="B161" s="6" t="str" cm="1">
        <f t="array" ref="B161">IF(SUM(--ISNUMBER(SEARCH(Honorific,A161)))&gt;0,LEFT(A161,FIND(" ",A161)-1),"")</f>
        <v/>
      </c>
      <c r="C161" s="6" t="str">
        <f t="shared" si="4"/>
        <v>Beverly Smith</v>
      </c>
      <c r="D161" s="6" t="str" cm="1">
        <f t="array" ref="D161">IF(SUM(--ISNUMBER(SEARCH(Credentials,C161)))&gt;0,TRIM(RIGHT(SUBSTITUTE(C161," ",REPT(" ", 99)), 99)),"")</f>
        <v/>
      </c>
      <c r="E161" s="6" t="str">
        <f t="shared" si="5"/>
        <v>Beverly Smith</v>
      </c>
      <c r="F161" s="6" t="s">
        <v>623</v>
      </c>
      <c r="G161" s="7" t="s">
        <v>19659</v>
      </c>
      <c r="H161" s="7" t="s">
        <v>19450</v>
      </c>
    </row>
    <row r="162" spans="1:8">
      <c r="A162" s="6" t="s">
        <v>627</v>
      </c>
      <c r="B162" s="6" t="str" cm="1">
        <f t="array" ref="B162">IF(SUM(--ISNUMBER(SEARCH(Honorific,A162)))&gt;0,LEFT(A162,FIND(" ",A162)-1),"")</f>
        <v/>
      </c>
      <c r="C162" s="6" t="str">
        <f t="shared" si="4"/>
        <v>Terry Brown</v>
      </c>
      <c r="D162" s="6" t="str" cm="1">
        <f t="array" ref="D162">IF(SUM(--ISNUMBER(SEARCH(Credentials,C162)))&gt;0,TRIM(RIGHT(SUBSTITUTE(C162," ",REPT(" ", 99)), 99)),"")</f>
        <v/>
      </c>
      <c r="E162" s="6" t="str">
        <f t="shared" si="5"/>
        <v>Terry Brown</v>
      </c>
      <c r="F162" s="6" t="s">
        <v>627</v>
      </c>
      <c r="G162" s="7" t="s">
        <v>19660</v>
      </c>
      <c r="H162" s="7" t="s">
        <v>19442</v>
      </c>
    </row>
    <row r="163" spans="1:8">
      <c r="A163" s="6" t="s">
        <v>631</v>
      </c>
      <c r="B163" s="6" t="str" cm="1">
        <f t="array" ref="B163">IF(SUM(--ISNUMBER(SEARCH(Honorific,A163)))&gt;0,LEFT(A163,FIND(" ",A163)-1),"")</f>
        <v/>
      </c>
      <c r="C163" s="6" t="str">
        <f t="shared" si="4"/>
        <v>Rachel Gomez</v>
      </c>
      <c r="D163" s="6" t="str" cm="1">
        <f t="array" ref="D163">IF(SUM(--ISNUMBER(SEARCH(Credentials,C163)))&gt;0,TRIM(RIGHT(SUBSTITUTE(C163," ",REPT(" ", 99)), 99)),"")</f>
        <v/>
      </c>
      <c r="E163" s="6" t="str">
        <f t="shared" si="5"/>
        <v>Rachel Gomez</v>
      </c>
      <c r="F163" s="6" t="s">
        <v>631</v>
      </c>
      <c r="G163" s="7" t="s">
        <v>19661</v>
      </c>
      <c r="H163" s="7" t="s">
        <v>19662</v>
      </c>
    </row>
    <row r="164" spans="1:8">
      <c r="A164" s="6" t="s">
        <v>635</v>
      </c>
      <c r="B164" s="6" t="str" cm="1">
        <f t="array" ref="B164">IF(SUM(--ISNUMBER(SEARCH(Honorific,A164)))&gt;0,LEFT(A164,FIND(" ",A164)-1),"")</f>
        <v/>
      </c>
      <c r="C164" s="6" t="str">
        <f t="shared" si="4"/>
        <v>Cynthia Glover</v>
      </c>
      <c r="D164" s="6" t="str" cm="1">
        <f t="array" ref="D164">IF(SUM(--ISNUMBER(SEARCH(Credentials,C164)))&gt;0,TRIM(RIGHT(SUBSTITUTE(C164," ",REPT(" ", 99)), 99)),"")</f>
        <v/>
      </c>
      <c r="E164" s="6" t="str">
        <f t="shared" si="5"/>
        <v>Cynthia Glover</v>
      </c>
      <c r="F164" s="6" t="s">
        <v>635</v>
      </c>
      <c r="G164" s="7" t="s">
        <v>19646</v>
      </c>
      <c r="H164" s="7" t="s">
        <v>19663</v>
      </c>
    </row>
    <row r="165" spans="1:8">
      <c r="A165" s="6" t="s">
        <v>639</v>
      </c>
      <c r="B165" s="6" t="str" cm="1">
        <f t="array" ref="B165">IF(SUM(--ISNUMBER(SEARCH(Honorific,A165)))&gt;0,LEFT(A165,FIND(" ",A165)-1),"")</f>
        <v/>
      </c>
      <c r="C165" s="6" t="str">
        <f t="shared" si="4"/>
        <v>Jessica Davis</v>
      </c>
      <c r="D165" s="6" t="str" cm="1">
        <f t="array" ref="D165">IF(SUM(--ISNUMBER(SEARCH(Credentials,C165)))&gt;0,TRIM(RIGHT(SUBSTITUTE(C165," ",REPT(" ", 99)), 99)),"")</f>
        <v/>
      </c>
      <c r="E165" s="6" t="str">
        <f t="shared" si="5"/>
        <v>Jessica Davis</v>
      </c>
      <c r="F165" s="6" t="s">
        <v>639</v>
      </c>
      <c r="G165" s="7" t="s">
        <v>19664</v>
      </c>
      <c r="H165" s="7" t="s">
        <v>19523</v>
      </c>
    </row>
    <row r="166" spans="1:8">
      <c r="A166" s="6" t="s">
        <v>642</v>
      </c>
      <c r="B166" s="6" t="str" cm="1">
        <f t="array" ref="B166">IF(SUM(--ISNUMBER(SEARCH(Honorific,A166)))&gt;0,LEFT(A166,FIND(" ",A166)-1),"")</f>
        <v/>
      </c>
      <c r="C166" s="6" t="str">
        <f t="shared" si="4"/>
        <v>Sarah Bishop</v>
      </c>
      <c r="D166" s="6" t="str" cm="1">
        <f t="array" ref="D166">IF(SUM(--ISNUMBER(SEARCH(Credentials,C166)))&gt;0,TRIM(RIGHT(SUBSTITUTE(C166," ",REPT(" ", 99)), 99)),"")</f>
        <v/>
      </c>
      <c r="E166" s="6" t="str">
        <f t="shared" si="5"/>
        <v>Sarah Bishop</v>
      </c>
      <c r="F166" s="6" t="s">
        <v>642</v>
      </c>
      <c r="G166" s="7" t="s">
        <v>19665</v>
      </c>
      <c r="H166" s="7" t="s">
        <v>19666</v>
      </c>
    </row>
    <row r="167" spans="1:8">
      <c r="A167" s="6" t="s">
        <v>646</v>
      </c>
      <c r="B167" s="6" t="str" cm="1">
        <f t="array" ref="B167">IF(SUM(--ISNUMBER(SEARCH(Honorific,A167)))&gt;0,LEFT(A167,FIND(" ",A167)-1),"")</f>
        <v/>
      </c>
      <c r="C167" s="6" t="str">
        <f t="shared" si="4"/>
        <v>Brandon Ramos</v>
      </c>
      <c r="D167" s="6" t="str" cm="1">
        <f t="array" ref="D167">IF(SUM(--ISNUMBER(SEARCH(Credentials,C167)))&gt;0,TRIM(RIGHT(SUBSTITUTE(C167," ",REPT(" ", 99)), 99)),"")</f>
        <v/>
      </c>
      <c r="E167" s="6" t="str">
        <f t="shared" si="5"/>
        <v>Brandon Ramos</v>
      </c>
      <c r="F167" s="6" t="s">
        <v>646</v>
      </c>
      <c r="G167" s="7" t="s">
        <v>19603</v>
      </c>
      <c r="H167" s="7" t="s">
        <v>19667</v>
      </c>
    </row>
    <row r="168" spans="1:8">
      <c r="A168" s="6" t="s">
        <v>649</v>
      </c>
      <c r="B168" s="6" t="str" cm="1">
        <f t="array" ref="B168">IF(SUM(--ISNUMBER(SEARCH(Honorific,A168)))&gt;0,LEFT(A168,FIND(" ",A168)-1),"")</f>
        <v/>
      </c>
      <c r="C168" s="6" t="str">
        <f t="shared" si="4"/>
        <v>Vincent Benson</v>
      </c>
      <c r="D168" s="6" t="str" cm="1">
        <f t="array" ref="D168">IF(SUM(--ISNUMBER(SEARCH(Credentials,C168)))&gt;0,TRIM(RIGHT(SUBSTITUTE(C168," ",REPT(" ", 99)), 99)),"")</f>
        <v/>
      </c>
      <c r="E168" s="6" t="str">
        <f t="shared" si="5"/>
        <v>Vincent Benson</v>
      </c>
      <c r="F168" s="6" t="s">
        <v>649</v>
      </c>
      <c r="G168" s="7" t="s">
        <v>19668</v>
      </c>
      <c r="H168" s="7" t="s">
        <v>19669</v>
      </c>
    </row>
    <row r="169" spans="1:8">
      <c r="A169" s="6" t="s">
        <v>653</v>
      </c>
      <c r="B169" s="6" t="str" cm="1">
        <f t="array" ref="B169">IF(SUM(--ISNUMBER(SEARCH(Honorific,A169)))&gt;0,LEFT(A169,FIND(" ",A169)-1),"")</f>
        <v/>
      </c>
      <c r="C169" s="6" t="str">
        <f t="shared" si="4"/>
        <v>Nicole Austin</v>
      </c>
      <c r="D169" s="6" t="str" cm="1">
        <f t="array" ref="D169">IF(SUM(--ISNUMBER(SEARCH(Credentials,C169)))&gt;0,TRIM(RIGHT(SUBSTITUTE(C169," ",REPT(" ", 99)), 99)),"")</f>
        <v/>
      </c>
      <c r="E169" s="6" t="str">
        <f t="shared" si="5"/>
        <v>Nicole Austin</v>
      </c>
      <c r="F169" s="6" t="s">
        <v>653</v>
      </c>
      <c r="G169" s="7" t="s">
        <v>19670</v>
      </c>
      <c r="H169" s="7" t="s">
        <v>19671</v>
      </c>
    </row>
    <row r="170" spans="1:8">
      <c r="A170" s="6" t="s">
        <v>657</v>
      </c>
      <c r="B170" s="6" t="str" cm="1">
        <f t="array" ref="B170">IF(SUM(--ISNUMBER(SEARCH(Honorific,A170)))&gt;0,LEFT(A170,FIND(" ",A170)-1),"")</f>
        <v/>
      </c>
      <c r="C170" s="6" t="str">
        <f t="shared" si="4"/>
        <v>Sarah Johnson</v>
      </c>
      <c r="D170" s="6" t="str" cm="1">
        <f t="array" ref="D170">IF(SUM(--ISNUMBER(SEARCH(Credentials,C170)))&gt;0,TRIM(RIGHT(SUBSTITUTE(C170," ",REPT(" ", 99)), 99)),"")</f>
        <v/>
      </c>
      <c r="E170" s="6" t="str">
        <f t="shared" si="5"/>
        <v>Sarah Johnson</v>
      </c>
      <c r="F170" s="6" t="s">
        <v>657</v>
      </c>
      <c r="G170" s="7" t="s">
        <v>19665</v>
      </c>
      <c r="H170" s="7" t="s">
        <v>19655</v>
      </c>
    </row>
    <row r="171" spans="1:8">
      <c r="A171" s="6" t="s">
        <v>661</v>
      </c>
      <c r="B171" s="6" t="str" cm="1">
        <f t="array" ref="B171">IF(SUM(--ISNUMBER(SEARCH(Honorific,A171)))&gt;0,LEFT(A171,FIND(" ",A171)-1),"")</f>
        <v/>
      </c>
      <c r="C171" s="6" t="str">
        <f t="shared" si="4"/>
        <v>Pamela Carroll</v>
      </c>
      <c r="D171" s="6" t="str" cm="1">
        <f t="array" ref="D171">IF(SUM(--ISNUMBER(SEARCH(Credentials,C171)))&gt;0,TRIM(RIGHT(SUBSTITUTE(C171," ",REPT(" ", 99)), 99)),"")</f>
        <v/>
      </c>
      <c r="E171" s="6" t="str">
        <f t="shared" si="5"/>
        <v>Pamela Carroll</v>
      </c>
      <c r="F171" s="6" t="s">
        <v>661</v>
      </c>
      <c r="G171" s="7" t="s">
        <v>19672</v>
      </c>
      <c r="H171" s="7" t="s">
        <v>19673</v>
      </c>
    </row>
    <row r="172" spans="1:8">
      <c r="A172" s="6" t="s">
        <v>664</v>
      </c>
      <c r="B172" s="6" t="str" cm="1">
        <f t="array" ref="B172">IF(SUM(--ISNUMBER(SEARCH(Honorific,A172)))&gt;0,LEFT(A172,FIND(" ",A172)-1),"")</f>
        <v/>
      </c>
      <c r="C172" s="6" t="str">
        <f t="shared" si="4"/>
        <v>Michael Robertson</v>
      </c>
      <c r="D172" s="6" t="str" cm="1">
        <f t="array" ref="D172">IF(SUM(--ISNUMBER(SEARCH(Credentials,C172)))&gt;0,TRIM(RIGHT(SUBSTITUTE(C172," ",REPT(" ", 99)), 99)),"")</f>
        <v/>
      </c>
      <c r="E172" s="6" t="str">
        <f t="shared" si="5"/>
        <v>Michael Robertson</v>
      </c>
      <c r="F172" s="6" t="s">
        <v>664</v>
      </c>
      <c r="G172" s="7" t="s">
        <v>19466</v>
      </c>
      <c r="H172" s="7" t="s">
        <v>19459</v>
      </c>
    </row>
    <row r="173" spans="1:8">
      <c r="A173" s="6" t="s">
        <v>668</v>
      </c>
      <c r="B173" s="6" t="str" cm="1">
        <f t="array" ref="B173">IF(SUM(--ISNUMBER(SEARCH(Honorific,A173)))&gt;0,LEFT(A173,FIND(" ",A173)-1),"")</f>
        <v/>
      </c>
      <c r="C173" s="6" t="str">
        <f t="shared" si="4"/>
        <v>Robert Evans</v>
      </c>
      <c r="D173" s="6" t="str" cm="1">
        <f t="array" ref="D173">IF(SUM(--ISNUMBER(SEARCH(Credentials,C173)))&gt;0,TRIM(RIGHT(SUBSTITUTE(C173," ",REPT(" ", 99)), 99)),"")</f>
        <v/>
      </c>
      <c r="E173" s="6" t="str">
        <f t="shared" si="5"/>
        <v>Robert Evans</v>
      </c>
      <c r="F173" s="6" t="s">
        <v>668</v>
      </c>
      <c r="G173" s="7" t="s">
        <v>19541</v>
      </c>
      <c r="H173" s="7" t="s">
        <v>19674</v>
      </c>
    </row>
    <row r="174" spans="1:8">
      <c r="A174" s="6" t="s">
        <v>672</v>
      </c>
      <c r="B174" s="6" t="str" cm="1">
        <f t="array" ref="B174">IF(SUM(--ISNUMBER(SEARCH(Honorific,A174)))&gt;0,LEFT(A174,FIND(" ",A174)-1),"")</f>
        <v/>
      </c>
      <c r="C174" s="6" t="str">
        <f t="shared" si="4"/>
        <v>Randy Valdez</v>
      </c>
      <c r="D174" s="6" t="str" cm="1">
        <f t="array" ref="D174">IF(SUM(--ISNUMBER(SEARCH(Credentials,C174)))&gt;0,TRIM(RIGHT(SUBSTITUTE(C174," ",REPT(" ", 99)), 99)),"")</f>
        <v/>
      </c>
      <c r="E174" s="6" t="str">
        <f t="shared" si="5"/>
        <v>Randy Valdez</v>
      </c>
      <c r="F174" s="6" t="s">
        <v>672</v>
      </c>
      <c r="G174" s="7" t="s">
        <v>19675</v>
      </c>
      <c r="H174" s="7" t="s">
        <v>19491</v>
      </c>
    </row>
    <row r="175" spans="1:8">
      <c r="A175" s="6" t="s">
        <v>676</v>
      </c>
      <c r="B175" s="6" t="str" cm="1">
        <f t="array" ref="B175">IF(SUM(--ISNUMBER(SEARCH(Honorific,A175)))&gt;0,LEFT(A175,FIND(" ",A175)-1),"")</f>
        <v/>
      </c>
      <c r="C175" s="6" t="str">
        <f t="shared" si="4"/>
        <v>Gary Cochran</v>
      </c>
      <c r="D175" s="6" t="str" cm="1">
        <f t="array" ref="D175">IF(SUM(--ISNUMBER(SEARCH(Credentials,C175)))&gt;0,TRIM(RIGHT(SUBSTITUTE(C175," ",REPT(" ", 99)), 99)),"")</f>
        <v/>
      </c>
      <c r="E175" s="6" t="str">
        <f t="shared" si="5"/>
        <v>Gary Cochran</v>
      </c>
      <c r="F175" s="6" t="s">
        <v>676</v>
      </c>
      <c r="G175" s="7" t="s">
        <v>19676</v>
      </c>
      <c r="H175" s="7" t="s">
        <v>19677</v>
      </c>
    </row>
    <row r="176" spans="1:8">
      <c r="A176" s="6" t="s">
        <v>679</v>
      </c>
      <c r="B176" s="6" t="str" cm="1">
        <f t="array" ref="B176">IF(SUM(--ISNUMBER(SEARCH(Honorific,A176)))&gt;0,LEFT(A176,FIND(" ",A176)-1),"")</f>
        <v/>
      </c>
      <c r="C176" s="6" t="str">
        <f t="shared" si="4"/>
        <v>Michael Hunter</v>
      </c>
      <c r="D176" s="6" t="str" cm="1">
        <f t="array" ref="D176">IF(SUM(--ISNUMBER(SEARCH(Credentials,C176)))&gt;0,TRIM(RIGHT(SUBSTITUTE(C176," ",REPT(" ", 99)), 99)),"")</f>
        <v/>
      </c>
      <c r="E176" s="6" t="str">
        <f t="shared" si="5"/>
        <v>Michael Hunter</v>
      </c>
      <c r="F176" s="6" t="s">
        <v>679</v>
      </c>
      <c r="G176" s="7" t="s">
        <v>19466</v>
      </c>
      <c r="H176" s="7" t="s">
        <v>19678</v>
      </c>
    </row>
    <row r="177" spans="1:8">
      <c r="A177" s="6" t="s">
        <v>683</v>
      </c>
      <c r="B177" s="6" t="str" cm="1">
        <f t="array" ref="B177">IF(SUM(--ISNUMBER(SEARCH(Honorific,A177)))&gt;0,LEFT(A177,FIND(" ",A177)-1),"")</f>
        <v/>
      </c>
      <c r="C177" s="6" t="str">
        <f t="shared" si="4"/>
        <v>Julie Browning</v>
      </c>
      <c r="D177" s="6" t="str" cm="1">
        <f t="array" ref="D177">IF(SUM(--ISNUMBER(SEARCH(Credentials,C177)))&gt;0,TRIM(RIGHT(SUBSTITUTE(C177," ",REPT(" ", 99)), 99)),"")</f>
        <v/>
      </c>
      <c r="E177" s="6" t="str">
        <f t="shared" si="5"/>
        <v>Julie Browning</v>
      </c>
      <c r="F177" s="6" t="s">
        <v>683</v>
      </c>
      <c r="G177" s="7" t="s">
        <v>19679</v>
      </c>
      <c r="H177" s="7" t="s">
        <v>19680</v>
      </c>
    </row>
    <row r="178" spans="1:8">
      <c r="A178" s="6" t="s">
        <v>687</v>
      </c>
      <c r="B178" s="6" t="str" cm="1">
        <f t="array" ref="B178">IF(SUM(--ISNUMBER(SEARCH(Honorific,A178)))&gt;0,LEFT(A178,FIND(" ",A178)-1),"")</f>
        <v/>
      </c>
      <c r="C178" s="6" t="str">
        <f t="shared" si="4"/>
        <v>Ryan Richards</v>
      </c>
      <c r="D178" s="6" t="str" cm="1">
        <f t="array" ref="D178">IF(SUM(--ISNUMBER(SEARCH(Credentials,C178)))&gt;0,TRIM(RIGHT(SUBSTITUTE(C178," ",REPT(" ", 99)), 99)),"")</f>
        <v/>
      </c>
      <c r="E178" s="6" t="str">
        <f t="shared" si="5"/>
        <v>Ryan Richards</v>
      </c>
      <c r="F178" s="6" t="s">
        <v>687</v>
      </c>
      <c r="G178" s="7" t="s">
        <v>19452</v>
      </c>
      <c r="H178" s="7" t="s">
        <v>19579</v>
      </c>
    </row>
    <row r="179" spans="1:8">
      <c r="A179" s="6" t="s">
        <v>691</v>
      </c>
      <c r="B179" s="6" t="str" cm="1">
        <f t="array" ref="B179">IF(SUM(--ISNUMBER(SEARCH(Honorific,A179)))&gt;0,LEFT(A179,FIND(" ",A179)-1),"")</f>
        <v/>
      </c>
      <c r="C179" s="6" t="str">
        <f t="shared" si="4"/>
        <v>Kimberly Coleman</v>
      </c>
      <c r="D179" s="6" t="str" cm="1">
        <f t="array" ref="D179">IF(SUM(--ISNUMBER(SEARCH(Credentials,C179)))&gt;0,TRIM(RIGHT(SUBSTITUTE(C179," ",REPT(" ", 99)), 99)),"")</f>
        <v/>
      </c>
      <c r="E179" s="6" t="str">
        <f t="shared" si="5"/>
        <v>Kimberly Coleman</v>
      </c>
      <c r="F179" s="6" t="s">
        <v>691</v>
      </c>
      <c r="G179" s="7" t="s">
        <v>19458</v>
      </c>
      <c r="H179" s="7" t="s">
        <v>19681</v>
      </c>
    </row>
    <row r="180" spans="1:8">
      <c r="A180" s="6" t="s">
        <v>695</v>
      </c>
      <c r="B180" s="6" t="str" cm="1">
        <f t="array" ref="B180">IF(SUM(--ISNUMBER(SEARCH(Honorific,A180)))&gt;0,LEFT(A180,FIND(" ",A180)-1),"")</f>
        <v/>
      </c>
      <c r="C180" s="6" t="str">
        <f t="shared" si="4"/>
        <v>Christopher Morales</v>
      </c>
      <c r="D180" s="6" t="str" cm="1">
        <f t="array" ref="D180">IF(SUM(--ISNUMBER(SEARCH(Credentials,C180)))&gt;0,TRIM(RIGHT(SUBSTITUTE(C180," ",REPT(" ", 99)), 99)),"")</f>
        <v/>
      </c>
      <c r="E180" s="6" t="str">
        <f t="shared" si="5"/>
        <v>Christopher Morales</v>
      </c>
      <c r="F180" s="6" t="s">
        <v>695</v>
      </c>
      <c r="G180" s="7" t="s">
        <v>19682</v>
      </c>
      <c r="H180" s="7" t="s">
        <v>19513</v>
      </c>
    </row>
    <row r="181" spans="1:8">
      <c r="A181" s="6" t="s">
        <v>699</v>
      </c>
      <c r="B181" s="6" t="str" cm="1">
        <f t="array" ref="B181">IF(SUM(--ISNUMBER(SEARCH(Honorific,A181)))&gt;0,LEFT(A181,FIND(" ",A181)-1),"")</f>
        <v/>
      </c>
      <c r="C181" s="6" t="str">
        <f t="shared" si="4"/>
        <v>Curtis Wilson</v>
      </c>
      <c r="D181" s="6" t="str" cm="1">
        <f t="array" ref="D181">IF(SUM(--ISNUMBER(SEARCH(Credentials,C181)))&gt;0,TRIM(RIGHT(SUBSTITUTE(C181," ",REPT(" ", 99)), 99)),"")</f>
        <v/>
      </c>
      <c r="E181" s="6" t="str">
        <f t="shared" si="5"/>
        <v>Curtis Wilson</v>
      </c>
      <c r="F181" s="6" t="s">
        <v>699</v>
      </c>
      <c r="G181" s="7" t="s">
        <v>19505</v>
      </c>
      <c r="H181" s="7" t="s">
        <v>19563</v>
      </c>
    </row>
    <row r="182" spans="1:8">
      <c r="A182" s="6" t="s">
        <v>703</v>
      </c>
      <c r="B182" s="6" t="str" cm="1">
        <f t="array" ref="B182">IF(SUM(--ISNUMBER(SEARCH(Honorific,A182)))&gt;0,LEFT(A182,FIND(" ",A182)-1),"")</f>
        <v/>
      </c>
      <c r="C182" s="6" t="str">
        <f t="shared" si="4"/>
        <v>Ann Fox</v>
      </c>
      <c r="D182" s="6" t="str" cm="1">
        <f t="array" ref="D182">IF(SUM(--ISNUMBER(SEARCH(Credentials,C182)))&gt;0,TRIM(RIGHT(SUBSTITUTE(C182," ",REPT(" ", 99)), 99)),"")</f>
        <v/>
      </c>
      <c r="E182" s="6" t="str">
        <f t="shared" si="5"/>
        <v>Ann Fox</v>
      </c>
      <c r="F182" s="6" t="s">
        <v>703</v>
      </c>
      <c r="G182" s="7" t="s">
        <v>19683</v>
      </c>
      <c r="H182" s="7" t="s">
        <v>19684</v>
      </c>
    </row>
    <row r="183" spans="1:8">
      <c r="A183" s="6" t="s">
        <v>707</v>
      </c>
      <c r="B183" s="6" t="str" cm="1">
        <f t="array" ref="B183">IF(SUM(--ISNUMBER(SEARCH(Honorific,A183)))&gt;0,LEFT(A183,FIND(" ",A183)-1),"")</f>
        <v/>
      </c>
      <c r="C183" s="6" t="str">
        <f t="shared" si="4"/>
        <v>Victor Mcmahon PhD</v>
      </c>
      <c r="D183" s="6" t="str" cm="1">
        <f t="array" ref="D183">IF(SUM(--ISNUMBER(SEARCH(Credentials,C183)))&gt;0,TRIM(RIGHT(SUBSTITUTE(C183," ",REPT(" ", 99)), 99)),"")</f>
        <v>PhD</v>
      </c>
      <c r="E183" s="6" t="str">
        <f t="shared" si="5"/>
        <v xml:space="preserve">Victor Mcmahon </v>
      </c>
      <c r="F183" s="6" t="s">
        <v>19214</v>
      </c>
      <c r="G183" s="7" t="s">
        <v>19685</v>
      </c>
      <c r="H183" s="7" t="s">
        <v>19686</v>
      </c>
    </row>
    <row r="184" spans="1:8">
      <c r="A184" s="6" t="s">
        <v>711</v>
      </c>
      <c r="B184" s="6" t="str" cm="1">
        <f t="array" ref="B184">IF(SUM(--ISNUMBER(SEARCH(Honorific,A184)))&gt;0,LEFT(A184,FIND(" ",A184)-1),"")</f>
        <v/>
      </c>
      <c r="C184" s="6" t="str">
        <f t="shared" si="4"/>
        <v>Ashley Stewart</v>
      </c>
      <c r="D184" s="6" t="str" cm="1">
        <f t="array" ref="D184">IF(SUM(--ISNUMBER(SEARCH(Credentials,C184)))&gt;0,TRIM(RIGHT(SUBSTITUTE(C184," ",REPT(" ", 99)), 99)),"")</f>
        <v/>
      </c>
      <c r="E184" s="6" t="str">
        <f t="shared" si="5"/>
        <v>Ashley Stewart</v>
      </c>
      <c r="F184" s="6" t="s">
        <v>711</v>
      </c>
      <c r="G184" s="7" t="s">
        <v>19486</v>
      </c>
      <c r="H184" s="7" t="s">
        <v>19687</v>
      </c>
    </row>
    <row r="185" spans="1:8">
      <c r="A185" s="6" t="s">
        <v>715</v>
      </c>
      <c r="B185" s="6" t="str" cm="1">
        <f t="array" ref="B185">IF(SUM(--ISNUMBER(SEARCH(Honorific,A185)))&gt;0,LEFT(A185,FIND(" ",A185)-1),"")</f>
        <v/>
      </c>
      <c r="C185" s="6" t="str">
        <f t="shared" si="4"/>
        <v>Linda Eaton</v>
      </c>
      <c r="D185" s="6" t="str" cm="1">
        <f t="array" ref="D185">IF(SUM(--ISNUMBER(SEARCH(Credentials,C185)))&gt;0,TRIM(RIGHT(SUBSTITUTE(C185," ",REPT(" ", 99)), 99)),"")</f>
        <v/>
      </c>
      <c r="E185" s="6" t="str">
        <f t="shared" si="5"/>
        <v>Linda Eaton</v>
      </c>
      <c r="F185" s="6" t="s">
        <v>715</v>
      </c>
      <c r="G185" s="7" t="s">
        <v>19627</v>
      </c>
      <c r="H185" s="7" t="s">
        <v>19688</v>
      </c>
    </row>
    <row r="186" spans="1:8">
      <c r="A186" s="6" t="s">
        <v>719</v>
      </c>
      <c r="B186" s="6" t="str" cm="1">
        <f t="array" ref="B186">IF(SUM(--ISNUMBER(SEARCH(Honorific,A186)))&gt;0,LEFT(A186,FIND(" ",A186)-1),"")</f>
        <v/>
      </c>
      <c r="C186" s="6" t="str">
        <f t="shared" si="4"/>
        <v>Jocelyn Wong</v>
      </c>
      <c r="D186" s="6" t="str" cm="1">
        <f t="array" ref="D186">IF(SUM(--ISNUMBER(SEARCH(Credentials,C186)))&gt;0,TRIM(RIGHT(SUBSTITUTE(C186," ",REPT(" ", 99)), 99)),"")</f>
        <v/>
      </c>
      <c r="E186" s="6" t="str">
        <f t="shared" si="5"/>
        <v>Jocelyn Wong</v>
      </c>
      <c r="F186" s="6" t="s">
        <v>719</v>
      </c>
      <c r="G186" s="7" t="s">
        <v>19689</v>
      </c>
      <c r="H186" s="7" t="s">
        <v>19436</v>
      </c>
    </row>
    <row r="187" spans="1:8">
      <c r="A187" s="6" t="s">
        <v>723</v>
      </c>
      <c r="B187" s="6" t="str" cm="1">
        <f t="array" ref="B187">IF(SUM(--ISNUMBER(SEARCH(Honorific,A187)))&gt;0,LEFT(A187,FIND(" ",A187)-1),"")</f>
        <v/>
      </c>
      <c r="C187" s="6" t="str">
        <f t="shared" si="4"/>
        <v>Valerie Anderson</v>
      </c>
      <c r="D187" s="6" t="str" cm="1">
        <f t="array" ref="D187">IF(SUM(--ISNUMBER(SEARCH(Credentials,C187)))&gt;0,TRIM(RIGHT(SUBSTITUTE(C187," ",REPT(" ", 99)), 99)),"")</f>
        <v/>
      </c>
      <c r="E187" s="6" t="str">
        <f t="shared" si="5"/>
        <v>Valerie Anderson</v>
      </c>
      <c r="F187" s="6" t="s">
        <v>723</v>
      </c>
      <c r="G187" s="7" t="s">
        <v>19690</v>
      </c>
      <c r="H187" s="7" t="s">
        <v>19519</v>
      </c>
    </row>
    <row r="188" spans="1:8">
      <c r="A188" s="6" t="s">
        <v>727</v>
      </c>
      <c r="B188" s="6" t="str" cm="1">
        <f t="array" ref="B188">IF(SUM(--ISNUMBER(SEARCH(Honorific,A188)))&gt;0,LEFT(A188,FIND(" ",A188)-1),"")</f>
        <v/>
      </c>
      <c r="C188" s="6" t="str">
        <f t="shared" si="4"/>
        <v>Jessica Shelton DDS</v>
      </c>
      <c r="D188" s="6" t="str" cm="1">
        <f t="array" ref="D188">IF(SUM(--ISNUMBER(SEARCH(Credentials,C188)))&gt;0,TRIM(RIGHT(SUBSTITUTE(C188," ",REPT(" ", 99)), 99)),"")</f>
        <v>DDS</v>
      </c>
      <c r="E188" s="6" t="str">
        <f t="shared" si="5"/>
        <v xml:space="preserve">Jessica Shelton </v>
      </c>
      <c r="F188" s="6" t="s">
        <v>19215</v>
      </c>
      <c r="G188" s="7" t="s">
        <v>19664</v>
      </c>
      <c r="H188" s="7" t="s">
        <v>19691</v>
      </c>
    </row>
    <row r="189" spans="1:8">
      <c r="A189" s="6" t="s">
        <v>731</v>
      </c>
      <c r="B189" s="6" t="str" cm="1">
        <f t="array" ref="B189">IF(SUM(--ISNUMBER(SEARCH(Honorific,A189)))&gt;0,LEFT(A189,FIND(" ",A189)-1),"")</f>
        <v/>
      </c>
      <c r="C189" s="6" t="str">
        <f t="shared" si="4"/>
        <v>William Bryant</v>
      </c>
      <c r="D189" s="6" t="str" cm="1">
        <f t="array" ref="D189">IF(SUM(--ISNUMBER(SEARCH(Credentials,C189)))&gt;0,TRIM(RIGHT(SUBSTITUTE(C189," ",REPT(" ", 99)), 99)),"")</f>
        <v/>
      </c>
      <c r="E189" s="6" t="str">
        <f t="shared" si="5"/>
        <v>William Bryant</v>
      </c>
      <c r="F189" s="6" t="s">
        <v>731</v>
      </c>
      <c r="G189" s="7" t="s">
        <v>19437</v>
      </c>
      <c r="H189" s="7" t="s">
        <v>19692</v>
      </c>
    </row>
    <row r="190" spans="1:8">
      <c r="A190" s="6" t="s">
        <v>735</v>
      </c>
      <c r="B190" s="6" t="str" cm="1">
        <f t="array" ref="B190">IF(SUM(--ISNUMBER(SEARCH(Honorific,A190)))&gt;0,LEFT(A190,FIND(" ",A190)-1),"")</f>
        <v/>
      </c>
      <c r="C190" s="6" t="str">
        <f t="shared" si="4"/>
        <v>Henry Rodriguez</v>
      </c>
      <c r="D190" s="6" t="str" cm="1">
        <f t="array" ref="D190">IF(SUM(--ISNUMBER(SEARCH(Credentials,C190)))&gt;0,TRIM(RIGHT(SUBSTITUTE(C190," ",REPT(" ", 99)), 99)),"")</f>
        <v/>
      </c>
      <c r="E190" s="6" t="str">
        <f t="shared" si="5"/>
        <v>Henry Rodriguez</v>
      </c>
      <c r="F190" s="6" t="s">
        <v>735</v>
      </c>
      <c r="G190" s="7" t="s">
        <v>19552</v>
      </c>
      <c r="H190" s="7" t="s">
        <v>19536</v>
      </c>
    </row>
    <row r="191" spans="1:8">
      <c r="A191" s="6" t="s">
        <v>739</v>
      </c>
      <c r="B191" s="6" t="str" cm="1">
        <f t="array" ref="B191">IF(SUM(--ISNUMBER(SEARCH(Honorific,A191)))&gt;0,LEFT(A191,FIND(" ",A191)-1),"")</f>
        <v/>
      </c>
      <c r="C191" s="6" t="str">
        <f t="shared" si="4"/>
        <v>Michelle Ross</v>
      </c>
      <c r="D191" s="6" t="str" cm="1">
        <f t="array" ref="D191">IF(SUM(--ISNUMBER(SEARCH(Credentials,C191)))&gt;0,TRIM(RIGHT(SUBSTITUTE(C191," ",REPT(" ", 99)), 99)),"")</f>
        <v/>
      </c>
      <c r="E191" s="6" t="str">
        <f t="shared" si="5"/>
        <v>Michelle Ross</v>
      </c>
      <c r="F191" s="6" t="s">
        <v>739</v>
      </c>
      <c r="G191" s="7" t="s">
        <v>19693</v>
      </c>
      <c r="H191" s="7" t="s">
        <v>19574</v>
      </c>
    </row>
    <row r="192" spans="1:8">
      <c r="A192" s="6" t="s">
        <v>743</v>
      </c>
      <c r="B192" s="6" t="str" cm="1">
        <f t="array" ref="B192">IF(SUM(--ISNUMBER(SEARCH(Honorific,A192)))&gt;0,LEFT(A192,FIND(" ",A192)-1),"")</f>
        <v/>
      </c>
      <c r="C192" s="6" t="str">
        <f t="shared" si="4"/>
        <v>Diane Rodriguez</v>
      </c>
      <c r="D192" s="6" t="str" cm="1">
        <f t="array" ref="D192">IF(SUM(--ISNUMBER(SEARCH(Credentials,C192)))&gt;0,TRIM(RIGHT(SUBSTITUTE(C192," ",REPT(" ", 99)), 99)),"")</f>
        <v/>
      </c>
      <c r="E192" s="6" t="str">
        <f t="shared" si="5"/>
        <v>Diane Rodriguez</v>
      </c>
      <c r="F192" s="6" t="s">
        <v>743</v>
      </c>
      <c r="G192" s="7" t="s">
        <v>19694</v>
      </c>
      <c r="H192" s="7" t="s">
        <v>19536</v>
      </c>
    </row>
    <row r="193" spans="1:8">
      <c r="A193" s="6" t="s">
        <v>747</v>
      </c>
      <c r="B193" s="6" t="str" cm="1">
        <f t="array" ref="B193">IF(SUM(--ISNUMBER(SEARCH(Honorific,A193)))&gt;0,LEFT(A193,FIND(" ",A193)-1),"")</f>
        <v/>
      </c>
      <c r="C193" s="6" t="str">
        <f t="shared" si="4"/>
        <v>Leah Mckenzie</v>
      </c>
      <c r="D193" s="6" t="str" cm="1">
        <f t="array" ref="D193">IF(SUM(--ISNUMBER(SEARCH(Credentials,C193)))&gt;0,TRIM(RIGHT(SUBSTITUTE(C193," ",REPT(" ", 99)), 99)),"")</f>
        <v/>
      </c>
      <c r="E193" s="6" t="str">
        <f t="shared" si="5"/>
        <v>Leah Mckenzie</v>
      </c>
      <c r="F193" s="6" t="s">
        <v>747</v>
      </c>
      <c r="G193" s="7" t="s">
        <v>19695</v>
      </c>
      <c r="H193" s="7" t="s">
        <v>19696</v>
      </c>
    </row>
    <row r="194" spans="1:8">
      <c r="A194" s="6" t="s">
        <v>751</v>
      </c>
      <c r="B194" s="6" t="str" cm="1">
        <f t="array" ref="B194">IF(SUM(--ISNUMBER(SEARCH(Honorific,A194)))&gt;0,LEFT(A194,FIND(" ",A194)-1),"")</f>
        <v/>
      </c>
      <c r="C194" s="6" t="str">
        <f t="shared" si="4"/>
        <v>Jennifer Johnson</v>
      </c>
      <c r="D194" s="6" t="str" cm="1">
        <f t="array" ref="D194">IF(SUM(--ISNUMBER(SEARCH(Credentials,C194)))&gt;0,TRIM(RIGHT(SUBSTITUTE(C194," ",REPT(" ", 99)), 99)),"")</f>
        <v/>
      </c>
      <c r="E194" s="6" t="str">
        <f t="shared" si="5"/>
        <v>Jennifer Johnson</v>
      </c>
      <c r="F194" s="6" t="s">
        <v>751</v>
      </c>
      <c r="G194" s="7" t="s">
        <v>19510</v>
      </c>
      <c r="H194" s="7" t="s">
        <v>19655</v>
      </c>
    </row>
    <row r="195" spans="1:8">
      <c r="A195" s="6" t="s">
        <v>755</v>
      </c>
      <c r="B195" s="6" t="str" cm="1">
        <f t="array" ref="B195">IF(SUM(--ISNUMBER(SEARCH(Honorific,A195)))&gt;0,LEFT(A195,FIND(" ",A195)-1),"")</f>
        <v/>
      </c>
      <c r="C195" s="6" t="str">
        <f t="shared" ref="C195:C258" si="6">IF(B195="",A195,RIGHT(A195,LEN(A195)-LEN(B195)-1))</f>
        <v>Tracy Martin</v>
      </c>
      <c r="D195" s="6" t="str" cm="1">
        <f t="array" ref="D195">IF(SUM(--ISNUMBER(SEARCH(Credentials,C195)))&gt;0,TRIM(RIGHT(SUBSTITUTE(C195," ",REPT(" ", 99)), 99)),"")</f>
        <v/>
      </c>
      <c r="E195" s="6" t="str">
        <f t="shared" ref="E195:E258" si="7">IF(D195="",C195,LEFT(C195,LEN(C195)-LEN(D195)))</f>
        <v>Tracy Martin</v>
      </c>
      <c r="F195" s="6" t="s">
        <v>755</v>
      </c>
      <c r="G195" s="7" t="s">
        <v>19697</v>
      </c>
      <c r="H195" s="7" t="s">
        <v>19455</v>
      </c>
    </row>
    <row r="196" spans="1:8">
      <c r="A196" s="6" t="s">
        <v>759</v>
      </c>
      <c r="B196" s="6" t="str" cm="1">
        <f t="array" ref="B196">IF(SUM(--ISNUMBER(SEARCH(Honorific,A196)))&gt;0,LEFT(A196,FIND(" ",A196)-1),"")</f>
        <v/>
      </c>
      <c r="C196" s="6" t="str">
        <f t="shared" si="6"/>
        <v>John Reyes</v>
      </c>
      <c r="D196" s="6" t="str" cm="1">
        <f t="array" ref="D196">IF(SUM(--ISNUMBER(SEARCH(Credentials,C196)))&gt;0,TRIM(RIGHT(SUBSTITUTE(C196," ",REPT(" ", 99)), 99)),"")</f>
        <v/>
      </c>
      <c r="E196" s="6" t="str">
        <f t="shared" si="7"/>
        <v>John Reyes</v>
      </c>
      <c r="F196" s="6" t="s">
        <v>759</v>
      </c>
      <c r="G196" s="7" t="s">
        <v>19558</v>
      </c>
      <c r="H196" s="7" t="s">
        <v>19583</v>
      </c>
    </row>
    <row r="197" spans="1:8">
      <c r="A197" s="6" t="s">
        <v>763</v>
      </c>
      <c r="B197" s="6" t="str" cm="1">
        <f t="array" ref="B197">IF(SUM(--ISNUMBER(SEARCH(Honorific,A197)))&gt;0,LEFT(A197,FIND(" ",A197)-1),"")</f>
        <v/>
      </c>
      <c r="C197" s="6" t="str">
        <f t="shared" si="6"/>
        <v>Curtis Rodriguez</v>
      </c>
      <c r="D197" s="6" t="str" cm="1">
        <f t="array" ref="D197">IF(SUM(--ISNUMBER(SEARCH(Credentials,C197)))&gt;0,TRIM(RIGHT(SUBSTITUTE(C197," ",REPT(" ", 99)), 99)),"")</f>
        <v/>
      </c>
      <c r="E197" s="6" t="str">
        <f t="shared" si="7"/>
        <v>Curtis Rodriguez</v>
      </c>
      <c r="F197" s="6" t="s">
        <v>763</v>
      </c>
      <c r="G197" s="7" t="s">
        <v>19505</v>
      </c>
      <c r="H197" s="7" t="s">
        <v>19536</v>
      </c>
    </row>
    <row r="198" spans="1:8">
      <c r="A198" s="6" t="s">
        <v>767</v>
      </c>
      <c r="B198" s="6" t="str" cm="1">
        <f t="array" ref="B198">IF(SUM(--ISNUMBER(SEARCH(Honorific,A198)))&gt;0,LEFT(A198,FIND(" ",A198)-1),"")</f>
        <v/>
      </c>
      <c r="C198" s="6" t="str">
        <f t="shared" si="6"/>
        <v>Douglas Hawkins</v>
      </c>
      <c r="D198" s="6" t="str" cm="1">
        <f t="array" ref="D198">IF(SUM(--ISNUMBER(SEARCH(Credentials,C198)))&gt;0,TRIM(RIGHT(SUBSTITUTE(C198," ",REPT(" ", 99)), 99)),"")</f>
        <v/>
      </c>
      <c r="E198" s="6" t="str">
        <f t="shared" si="7"/>
        <v>Douglas Hawkins</v>
      </c>
      <c r="F198" s="6" t="s">
        <v>767</v>
      </c>
      <c r="G198" s="7" t="s">
        <v>19698</v>
      </c>
      <c r="H198" s="7" t="s">
        <v>19467</v>
      </c>
    </row>
    <row r="199" spans="1:8">
      <c r="A199" s="6" t="s">
        <v>770</v>
      </c>
      <c r="B199" s="6" t="str" cm="1">
        <f t="array" ref="B199">IF(SUM(--ISNUMBER(SEARCH(Honorific,A199)))&gt;0,LEFT(A199,FIND(" ",A199)-1),"")</f>
        <v/>
      </c>
      <c r="C199" s="6" t="str">
        <f t="shared" si="6"/>
        <v>Tyler White</v>
      </c>
      <c r="D199" s="6" t="str" cm="1">
        <f t="array" ref="D199">IF(SUM(--ISNUMBER(SEARCH(Credentials,C199)))&gt;0,TRIM(RIGHT(SUBSTITUTE(C199," ",REPT(" ", 99)), 99)),"")</f>
        <v/>
      </c>
      <c r="E199" s="6" t="str">
        <f t="shared" si="7"/>
        <v>Tyler White</v>
      </c>
      <c r="F199" s="6" t="s">
        <v>770</v>
      </c>
      <c r="G199" s="7" t="s">
        <v>19699</v>
      </c>
      <c r="H199" s="7" t="s">
        <v>19502</v>
      </c>
    </row>
    <row r="200" spans="1:8">
      <c r="A200" s="6" t="s">
        <v>774</v>
      </c>
      <c r="B200" s="6" t="str" cm="1">
        <f t="array" ref="B200">IF(SUM(--ISNUMBER(SEARCH(Honorific,A200)))&gt;0,LEFT(A200,FIND(" ",A200)-1),"")</f>
        <v/>
      </c>
      <c r="C200" s="6" t="str">
        <f t="shared" si="6"/>
        <v>Benjamin Conner</v>
      </c>
      <c r="D200" s="6" t="str" cm="1">
        <f t="array" ref="D200">IF(SUM(--ISNUMBER(SEARCH(Credentials,C200)))&gt;0,TRIM(RIGHT(SUBSTITUTE(C200," ",REPT(" ", 99)), 99)),"")</f>
        <v/>
      </c>
      <c r="E200" s="6" t="str">
        <f t="shared" si="7"/>
        <v>Benjamin Conner</v>
      </c>
      <c r="F200" s="6" t="s">
        <v>774</v>
      </c>
      <c r="G200" s="7" t="s">
        <v>19700</v>
      </c>
      <c r="H200" s="7" t="s">
        <v>19701</v>
      </c>
    </row>
    <row r="201" spans="1:8">
      <c r="A201" s="6" t="s">
        <v>778</v>
      </c>
      <c r="B201" s="6" t="str" cm="1">
        <f t="array" ref="B201">IF(SUM(--ISNUMBER(SEARCH(Honorific,A201)))&gt;0,LEFT(A201,FIND(" ",A201)-1),"")</f>
        <v/>
      </c>
      <c r="C201" s="6" t="str">
        <f t="shared" si="6"/>
        <v>Denise Rogers MD</v>
      </c>
      <c r="D201" s="6" t="str" cm="1">
        <f t="array" ref="D201">IF(SUM(--ISNUMBER(SEARCH(Credentials,C201)))&gt;0,TRIM(RIGHT(SUBSTITUTE(C201," ",REPT(" ", 99)), 99)),"")</f>
        <v>MD</v>
      </c>
      <c r="E201" s="6" t="str">
        <f t="shared" si="7"/>
        <v xml:space="preserve">Denise Rogers </v>
      </c>
      <c r="F201" s="6" t="s">
        <v>19216</v>
      </c>
      <c r="G201" s="7" t="s">
        <v>19702</v>
      </c>
      <c r="H201" s="7" t="s">
        <v>19703</v>
      </c>
    </row>
    <row r="202" spans="1:8">
      <c r="A202" s="6" t="s">
        <v>781</v>
      </c>
      <c r="B202" s="6" t="str" cm="1">
        <f t="array" ref="B202">IF(SUM(--ISNUMBER(SEARCH(Honorific,A202)))&gt;0,LEFT(A202,FIND(" ",A202)-1),"")</f>
        <v/>
      </c>
      <c r="C202" s="6" t="str">
        <f t="shared" si="6"/>
        <v>Derek Goodman</v>
      </c>
      <c r="D202" s="6" t="str" cm="1">
        <f t="array" ref="D202">IF(SUM(--ISNUMBER(SEARCH(Credentials,C202)))&gt;0,TRIM(RIGHT(SUBSTITUTE(C202," ",REPT(" ", 99)), 99)),"")</f>
        <v/>
      </c>
      <c r="E202" s="6" t="str">
        <f t="shared" si="7"/>
        <v>Derek Goodman</v>
      </c>
      <c r="F202" s="6" t="s">
        <v>781</v>
      </c>
      <c r="G202" s="7" t="s">
        <v>19543</v>
      </c>
      <c r="H202" s="7" t="s">
        <v>19704</v>
      </c>
    </row>
    <row r="203" spans="1:8">
      <c r="A203" s="6" t="s">
        <v>785</v>
      </c>
      <c r="B203" s="6" t="str" cm="1">
        <f t="array" ref="B203">IF(SUM(--ISNUMBER(SEARCH(Honorific,A203)))&gt;0,LEFT(A203,FIND(" ",A203)-1),"")</f>
        <v/>
      </c>
      <c r="C203" s="6" t="str">
        <f t="shared" si="6"/>
        <v>Raymond Medina</v>
      </c>
      <c r="D203" s="6" t="str" cm="1">
        <f t="array" ref="D203">IF(SUM(--ISNUMBER(SEARCH(Credentials,C203)))&gt;0,TRIM(RIGHT(SUBSTITUTE(C203," ",REPT(" ", 99)), 99)),"")</f>
        <v/>
      </c>
      <c r="E203" s="6" t="str">
        <f t="shared" si="7"/>
        <v>Raymond Medina</v>
      </c>
      <c r="F203" s="6" t="s">
        <v>785</v>
      </c>
      <c r="G203" s="7" t="s">
        <v>19705</v>
      </c>
      <c r="H203" s="7" t="s">
        <v>19706</v>
      </c>
    </row>
    <row r="204" spans="1:8">
      <c r="A204" s="6" t="s">
        <v>789</v>
      </c>
      <c r="B204" s="6" t="str" cm="1">
        <f t="array" ref="B204">IF(SUM(--ISNUMBER(SEARCH(Honorific,A204)))&gt;0,LEFT(A204,FIND(" ",A204)-1),"")</f>
        <v/>
      </c>
      <c r="C204" s="6" t="str">
        <f t="shared" si="6"/>
        <v>Vanessa Rowe</v>
      </c>
      <c r="D204" s="6" t="str" cm="1">
        <f t="array" ref="D204">IF(SUM(--ISNUMBER(SEARCH(Credentials,C204)))&gt;0,TRIM(RIGHT(SUBSTITUTE(C204," ",REPT(" ", 99)), 99)),"")</f>
        <v/>
      </c>
      <c r="E204" s="6" t="str">
        <f t="shared" si="7"/>
        <v>Vanessa Rowe</v>
      </c>
      <c r="F204" s="6" t="s">
        <v>789</v>
      </c>
      <c r="G204" s="7" t="s">
        <v>19462</v>
      </c>
      <c r="H204" s="7" t="s">
        <v>19707</v>
      </c>
    </row>
    <row r="205" spans="1:8">
      <c r="A205" s="6" t="s">
        <v>793</v>
      </c>
      <c r="B205" s="6" t="str" cm="1">
        <f t="array" ref="B205">IF(SUM(--ISNUMBER(SEARCH(Honorific,A205)))&gt;0,LEFT(A205,FIND(" ",A205)-1),"")</f>
        <v/>
      </c>
      <c r="C205" s="6" t="str">
        <f t="shared" si="6"/>
        <v>Richard Dennis</v>
      </c>
      <c r="D205" s="6" t="str" cm="1">
        <f t="array" ref="D205">IF(SUM(--ISNUMBER(SEARCH(Credentials,C205)))&gt;0,TRIM(RIGHT(SUBSTITUTE(C205," ",REPT(" ", 99)), 99)),"")</f>
        <v/>
      </c>
      <c r="E205" s="6" t="str">
        <f t="shared" si="7"/>
        <v>Richard Dennis</v>
      </c>
      <c r="F205" s="6" t="s">
        <v>793</v>
      </c>
      <c r="G205" s="7" t="s">
        <v>19708</v>
      </c>
      <c r="H205" s="7" t="s">
        <v>19709</v>
      </c>
    </row>
    <row r="206" spans="1:8">
      <c r="A206" s="6" t="s">
        <v>797</v>
      </c>
      <c r="B206" s="6" t="str" cm="1">
        <f t="array" ref="B206">IF(SUM(--ISNUMBER(SEARCH(Honorific,A206)))&gt;0,LEFT(A206,FIND(" ",A206)-1),"")</f>
        <v/>
      </c>
      <c r="C206" s="6" t="str">
        <f t="shared" si="6"/>
        <v>Claudia Little</v>
      </c>
      <c r="D206" s="6" t="str" cm="1">
        <f t="array" ref="D206">IF(SUM(--ISNUMBER(SEARCH(Credentials,C206)))&gt;0,TRIM(RIGHT(SUBSTITUTE(C206," ",REPT(" ", 99)), 99)),"")</f>
        <v/>
      </c>
      <c r="E206" s="6" t="str">
        <f t="shared" si="7"/>
        <v>Claudia Little</v>
      </c>
      <c r="F206" s="6" t="s">
        <v>797</v>
      </c>
      <c r="G206" s="7" t="s">
        <v>19638</v>
      </c>
      <c r="H206" s="7" t="s">
        <v>19710</v>
      </c>
    </row>
    <row r="207" spans="1:8">
      <c r="A207" s="6" t="s">
        <v>801</v>
      </c>
      <c r="B207" s="6" t="str" cm="1">
        <f t="array" ref="B207">IF(SUM(--ISNUMBER(SEARCH(Honorific,A207)))&gt;0,LEFT(A207,FIND(" ",A207)-1),"")</f>
        <v/>
      </c>
      <c r="C207" s="6" t="str">
        <f t="shared" si="6"/>
        <v>Amanda Bailey</v>
      </c>
      <c r="D207" s="6" t="str" cm="1">
        <f t="array" ref="D207">IF(SUM(--ISNUMBER(SEARCH(Credentials,C207)))&gt;0,TRIM(RIGHT(SUBSTITUTE(C207," ",REPT(" ", 99)), 99)),"")</f>
        <v/>
      </c>
      <c r="E207" s="6" t="str">
        <f t="shared" si="7"/>
        <v>Amanda Bailey</v>
      </c>
      <c r="F207" s="6" t="s">
        <v>801</v>
      </c>
      <c r="G207" s="7" t="s">
        <v>19435</v>
      </c>
      <c r="H207" s="7" t="s">
        <v>19711</v>
      </c>
    </row>
    <row r="208" spans="1:8">
      <c r="A208" s="6" t="s">
        <v>805</v>
      </c>
      <c r="B208" s="6" t="str" cm="1">
        <f t="array" ref="B208">IF(SUM(--ISNUMBER(SEARCH(Honorific,A208)))&gt;0,LEFT(A208,FIND(" ",A208)-1),"")</f>
        <v/>
      </c>
      <c r="C208" s="6" t="str">
        <f t="shared" si="6"/>
        <v>Wyatt Holloway</v>
      </c>
      <c r="D208" s="6" t="str" cm="1">
        <f t="array" ref="D208">IF(SUM(--ISNUMBER(SEARCH(Credentials,C208)))&gt;0,TRIM(RIGHT(SUBSTITUTE(C208," ",REPT(" ", 99)), 99)),"")</f>
        <v/>
      </c>
      <c r="E208" s="6" t="str">
        <f t="shared" si="7"/>
        <v>Wyatt Holloway</v>
      </c>
      <c r="F208" s="6" t="s">
        <v>805</v>
      </c>
      <c r="G208" s="7" t="s">
        <v>19712</v>
      </c>
      <c r="H208" s="7" t="s">
        <v>19713</v>
      </c>
    </row>
    <row r="209" spans="1:8">
      <c r="A209" s="6" t="s">
        <v>809</v>
      </c>
      <c r="B209" s="6" t="str" cm="1">
        <f t="array" ref="B209">IF(SUM(--ISNUMBER(SEARCH(Honorific,A209)))&gt;0,LEFT(A209,FIND(" ",A209)-1),"")</f>
        <v/>
      </c>
      <c r="C209" s="6" t="str">
        <f t="shared" si="6"/>
        <v>Carol Carey</v>
      </c>
      <c r="D209" s="6" t="str" cm="1">
        <f t="array" ref="D209">IF(SUM(--ISNUMBER(SEARCH(Credentials,C209)))&gt;0,TRIM(RIGHT(SUBSTITUTE(C209," ",REPT(" ", 99)), 99)),"")</f>
        <v/>
      </c>
      <c r="E209" s="6" t="str">
        <f t="shared" si="7"/>
        <v>Carol Carey</v>
      </c>
      <c r="F209" s="6" t="s">
        <v>809</v>
      </c>
      <c r="G209" s="7" t="s">
        <v>19714</v>
      </c>
      <c r="H209" s="7" t="s">
        <v>19715</v>
      </c>
    </row>
    <row r="210" spans="1:8">
      <c r="A210" s="6" t="s">
        <v>813</v>
      </c>
      <c r="B210" s="6" t="str" cm="1">
        <f t="array" ref="B210">IF(SUM(--ISNUMBER(SEARCH(Honorific,A210)))&gt;0,LEFT(A210,FIND(" ",A210)-1),"")</f>
        <v/>
      </c>
      <c r="C210" s="6" t="str">
        <f t="shared" si="6"/>
        <v>Breanna Obrien</v>
      </c>
      <c r="D210" s="6" t="str" cm="1">
        <f t="array" ref="D210">IF(SUM(--ISNUMBER(SEARCH(Credentials,C210)))&gt;0,TRIM(RIGHT(SUBSTITUTE(C210," ",REPT(" ", 99)), 99)),"")</f>
        <v/>
      </c>
      <c r="E210" s="6" t="str">
        <f t="shared" si="7"/>
        <v>Breanna Obrien</v>
      </c>
      <c r="F210" s="6" t="s">
        <v>813</v>
      </c>
      <c r="G210" s="7" t="s">
        <v>19716</v>
      </c>
      <c r="H210" s="7" t="s">
        <v>19717</v>
      </c>
    </row>
    <row r="211" spans="1:8">
      <c r="A211" s="6" t="s">
        <v>817</v>
      </c>
      <c r="B211" s="6" t="str" cm="1">
        <f t="array" ref="B211">IF(SUM(--ISNUMBER(SEARCH(Honorific,A211)))&gt;0,LEFT(A211,FIND(" ",A211)-1),"")</f>
        <v/>
      </c>
      <c r="C211" s="6" t="str">
        <f t="shared" si="6"/>
        <v>Joshua Wright</v>
      </c>
      <c r="D211" s="6" t="str" cm="1">
        <f t="array" ref="D211">IF(SUM(--ISNUMBER(SEARCH(Credentials,C211)))&gt;0,TRIM(RIGHT(SUBSTITUTE(C211," ",REPT(" ", 99)), 99)),"")</f>
        <v/>
      </c>
      <c r="E211" s="6" t="str">
        <f t="shared" si="7"/>
        <v>Joshua Wright</v>
      </c>
      <c r="F211" s="6" t="s">
        <v>817</v>
      </c>
      <c r="G211" s="7" t="s">
        <v>19718</v>
      </c>
      <c r="H211" s="7" t="s">
        <v>19420</v>
      </c>
    </row>
    <row r="212" spans="1:8">
      <c r="A212" s="6" t="s">
        <v>821</v>
      </c>
      <c r="B212" s="6" t="str" cm="1">
        <f t="array" ref="B212">IF(SUM(--ISNUMBER(SEARCH(Honorific,A212)))&gt;0,LEFT(A212,FIND(" ",A212)-1),"")</f>
        <v/>
      </c>
      <c r="C212" s="6" t="str">
        <f t="shared" si="6"/>
        <v>Matthew Dickerson</v>
      </c>
      <c r="D212" s="6" t="str" cm="1">
        <f t="array" ref="D212">IF(SUM(--ISNUMBER(SEARCH(Credentials,C212)))&gt;0,TRIM(RIGHT(SUBSTITUTE(C212," ",REPT(" ", 99)), 99)),"")</f>
        <v/>
      </c>
      <c r="E212" s="6" t="str">
        <f t="shared" si="7"/>
        <v>Matthew Dickerson</v>
      </c>
      <c r="F212" s="6" t="s">
        <v>821</v>
      </c>
      <c r="G212" s="7" t="s">
        <v>19506</v>
      </c>
      <c r="H212" s="7" t="s">
        <v>19719</v>
      </c>
    </row>
    <row r="213" spans="1:8">
      <c r="A213" s="6" t="s">
        <v>824</v>
      </c>
      <c r="B213" s="6" t="str" cm="1">
        <f t="array" ref="B213">IF(SUM(--ISNUMBER(SEARCH(Honorific,A213)))&gt;0,LEFT(A213,FIND(" ",A213)-1),"")</f>
        <v/>
      </c>
      <c r="C213" s="6" t="str">
        <f t="shared" si="6"/>
        <v>Corey Gonzales</v>
      </c>
      <c r="D213" s="6" t="str" cm="1">
        <f t="array" ref="D213">IF(SUM(--ISNUMBER(SEARCH(Credentials,C213)))&gt;0,TRIM(RIGHT(SUBSTITUTE(C213," ",REPT(" ", 99)), 99)),"")</f>
        <v/>
      </c>
      <c r="E213" s="6" t="str">
        <f t="shared" si="7"/>
        <v>Corey Gonzales</v>
      </c>
      <c r="F213" s="6" t="s">
        <v>824</v>
      </c>
      <c r="G213" s="7" t="s">
        <v>19720</v>
      </c>
      <c r="H213" s="7" t="s">
        <v>19721</v>
      </c>
    </row>
    <row r="214" spans="1:8">
      <c r="A214" s="6" t="s">
        <v>828</v>
      </c>
      <c r="B214" s="6" t="str" cm="1">
        <f t="array" ref="B214">IF(SUM(--ISNUMBER(SEARCH(Honorific,A214)))&gt;0,LEFT(A214,FIND(" ",A214)-1),"")</f>
        <v/>
      </c>
      <c r="C214" s="6" t="str">
        <f t="shared" si="6"/>
        <v>Destiny Holloway</v>
      </c>
      <c r="D214" s="6" t="str" cm="1">
        <f t="array" ref="D214">IF(SUM(--ISNUMBER(SEARCH(Credentials,C214)))&gt;0,TRIM(RIGHT(SUBSTITUTE(C214," ",REPT(" ", 99)), 99)),"")</f>
        <v/>
      </c>
      <c r="E214" s="6" t="str">
        <f t="shared" si="7"/>
        <v>Destiny Holloway</v>
      </c>
      <c r="F214" s="6" t="s">
        <v>828</v>
      </c>
      <c r="G214" s="7" t="s">
        <v>19722</v>
      </c>
      <c r="H214" s="7" t="s">
        <v>19713</v>
      </c>
    </row>
    <row r="215" spans="1:8">
      <c r="A215" s="6" t="s">
        <v>832</v>
      </c>
      <c r="B215" s="6" t="str" cm="1">
        <f t="array" ref="B215">IF(SUM(--ISNUMBER(SEARCH(Honorific,A215)))&gt;0,LEFT(A215,FIND(" ",A215)-1),"")</f>
        <v/>
      </c>
      <c r="C215" s="6" t="str">
        <f t="shared" si="6"/>
        <v>Lori Sanchez</v>
      </c>
      <c r="D215" s="6" t="str" cm="1">
        <f t="array" ref="D215">IF(SUM(--ISNUMBER(SEARCH(Credentials,C215)))&gt;0,TRIM(RIGHT(SUBSTITUTE(C215," ",REPT(" ", 99)), 99)),"")</f>
        <v/>
      </c>
      <c r="E215" s="6" t="str">
        <f t="shared" si="7"/>
        <v>Lori Sanchez</v>
      </c>
      <c r="F215" s="6" t="s">
        <v>832</v>
      </c>
      <c r="G215" s="7" t="s">
        <v>19564</v>
      </c>
      <c r="H215" s="7" t="s">
        <v>19474</v>
      </c>
    </row>
    <row r="216" spans="1:8">
      <c r="A216" s="6" t="s">
        <v>836</v>
      </c>
      <c r="B216" s="6" t="str" cm="1">
        <f t="array" ref="B216">IF(SUM(--ISNUMBER(SEARCH(Honorific,A216)))&gt;0,LEFT(A216,FIND(" ",A216)-1),"")</f>
        <v/>
      </c>
      <c r="C216" s="6" t="str">
        <f t="shared" si="6"/>
        <v>Todd Davis</v>
      </c>
      <c r="D216" s="6" t="str" cm="1">
        <f t="array" ref="D216">IF(SUM(--ISNUMBER(SEARCH(Credentials,C216)))&gt;0,TRIM(RIGHT(SUBSTITUTE(C216," ",REPT(" ", 99)), 99)),"")</f>
        <v/>
      </c>
      <c r="E216" s="6" t="str">
        <f t="shared" si="7"/>
        <v>Todd Davis</v>
      </c>
      <c r="F216" s="6" t="s">
        <v>836</v>
      </c>
      <c r="G216" s="7" t="s">
        <v>19723</v>
      </c>
      <c r="H216" s="7" t="s">
        <v>19523</v>
      </c>
    </row>
    <row r="217" spans="1:8">
      <c r="A217" s="6" t="s">
        <v>840</v>
      </c>
      <c r="B217" s="6" t="str" cm="1">
        <f t="array" ref="B217">IF(SUM(--ISNUMBER(SEARCH(Honorific,A217)))&gt;0,LEFT(A217,FIND(" ",A217)-1),"")</f>
        <v/>
      </c>
      <c r="C217" s="6" t="str">
        <f t="shared" si="6"/>
        <v>Troy Griffin</v>
      </c>
      <c r="D217" s="6" t="str" cm="1">
        <f t="array" ref="D217">IF(SUM(--ISNUMBER(SEARCH(Credentials,C217)))&gt;0,TRIM(RIGHT(SUBSTITUTE(C217," ",REPT(" ", 99)), 99)),"")</f>
        <v/>
      </c>
      <c r="E217" s="6" t="str">
        <f t="shared" si="7"/>
        <v>Troy Griffin</v>
      </c>
      <c r="F217" s="6" t="s">
        <v>840</v>
      </c>
      <c r="G217" s="7" t="s">
        <v>19724</v>
      </c>
      <c r="H217" s="7" t="s">
        <v>19469</v>
      </c>
    </row>
    <row r="218" spans="1:8">
      <c r="A218" s="6" t="s">
        <v>844</v>
      </c>
      <c r="B218" s="6" t="str" cm="1">
        <f t="array" ref="B218">IF(SUM(--ISNUMBER(SEARCH(Honorific,A218)))&gt;0,LEFT(A218,FIND(" ",A218)-1),"")</f>
        <v/>
      </c>
      <c r="C218" s="6" t="str">
        <f t="shared" si="6"/>
        <v>Mark Franklin</v>
      </c>
      <c r="D218" s="6" t="str" cm="1">
        <f t="array" ref="D218">IF(SUM(--ISNUMBER(SEARCH(Credentials,C218)))&gt;0,TRIM(RIGHT(SUBSTITUTE(C218," ",REPT(" ", 99)), 99)),"")</f>
        <v/>
      </c>
      <c r="E218" s="6" t="str">
        <f t="shared" si="7"/>
        <v>Mark Franklin</v>
      </c>
      <c r="F218" s="6" t="s">
        <v>844</v>
      </c>
      <c r="G218" s="7" t="s">
        <v>19725</v>
      </c>
      <c r="H218" s="7" t="s">
        <v>19726</v>
      </c>
    </row>
    <row r="219" spans="1:8">
      <c r="A219" s="6" t="s">
        <v>848</v>
      </c>
      <c r="B219" s="6" t="str" cm="1">
        <f t="array" ref="B219">IF(SUM(--ISNUMBER(SEARCH(Honorific,A219)))&gt;0,LEFT(A219,FIND(" ",A219)-1),"")</f>
        <v/>
      </c>
      <c r="C219" s="6" t="str">
        <f t="shared" si="6"/>
        <v>Barbara Martinez</v>
      </c>
      <c r="D219" s="6" t="str" cm="1">
        <f t="array" ref="D219">IF(SUM(--ISNUMBER(SEARCH(Credentials,C219)))&gt;0,TRIM(RIGHT(SUBSTITUTE(C219," ",REPT(" ", 99)), 99)),"")</f>
        <v/>
      </c>
      <c r="E219" s="6" t="str">
        <f t="shared" si="7"/>
        <v>Barbara Martinez</v>
      </c>
      <c r="F219" s="6" t="s">
        <v>848</v>
      </c>
      <c r="G219" s="7" t="s">
        <v>19727</v>
      </c>
      <c r="H219" s="7" t="s">
        <v>19728</v>
      </c>
    </row>
    <row r="220" spans="1:8">
      <c r="A220" s="6" t="s">
        <v>852</v>
      </c>
      <c r="B220" s="6" t="str" cm="1">
        <f t="array" ref="B220">IF(SUM(--ISNUMBER(SEARCH(Honorific,A220)))&gt;0,LEFT(A220,FIND(" ",A220)-1),"")</f>
        <v/>
      </c>
      <c r="C220" s="6" t="str">
        <f t="shared" si="6"/>
        <v>Janet Blair</v>
      </c>
      <c r="D220" s="6" t="str" cm="1">
        <f t="array" ref="D220">IF(SUM(--ISNUMBER(SEARCH(Credentials,C220)))&gt;0,TRIM(RIGHT(SUBSTITUTE(C220," ",REPT(" ", 99)), 99)),"")</f>
        <v/>
      </c>
      <c r="E220" s="6" t="str">
        <f t="shared" si="7"/>
        <v>Janet Blair</v>
      </c>
      <c r="F220" s="6" t="s">
        <v>852</v>
      </c>
      <c r="G220" s="7" t="s">
        <v>19729</v>
      </c>
      <c r="H220" s="7" t="s">
        <v>19730</v>
      </c>
    </row>
    <row r="221" spans="1:8">
      <c r="A221" s="6" t="s">
        <v>856</v>
      </c>
      <c r="B221" s="6" t="str" cm="1">
        <f t="array" ref="B221">IF(SUM(--ISNUMBER(SEARCH(Honorific,A221)))&gt;0,LEFT(A221,FIND(" ",A221)-1),"")</f>
        <v/>
      </c>
      <c r="C221" s="6" t="str">
        <f t="shared" si="6"/>
        <v>John Fisher</v>
      </c>
      <c r="D221" s="6" t="str" cm="1">
        <f t="array" ref="D221">IF(SUM(--ISNUMBER(SEARCH(Credentials,C221)))&gt;0,TRIM(RIGHT(SUBSTITUTE(C221," ",REPT(" ", 99)), 99)),"")</f>
        <v/>
      </c>
      <c r="E221" s="6" t="str">
        <f t="shared" si="7"/>
        <v>John Fisher</v>
      </c>
      <c r="F221" s="6" t="s">
        <v>856</v>
      </c>
      <c r="G221" s="7" t="s">
        <v>19558</v>
      </c>
      <c r="H221" s="7" t="s">
        <v>19731</v>
      </c>
    </row>
    <row r="222" spans="1:8">
      <c r="A222" s="6" t="s">
        <v>860</v>
      </c>
      <c r="B222" s="6" t="str" cm="1">
        <f t="array" ref="B222">IF(SUM(--ISNUMBER(SEARCH(Honorific,A222)))&gt;0,LEFT(A222,FIND(" ",A222)-1),"")</f>
        <v/>
      </c>
      <c r="C222" s="6" t="str">
        <f t="shared" si="6"/>
        <v>Kathy Mccoy</v>
      </c>
      <c r="D222" s="6" t="str" cm="1">
        <f t="array" ref="D222">IF(SUM(--ISNUMBER(SEARCH(Credentials,C222)))&gt;0,TRIM(RIGHT(SUBSTITUTE(C222," ",REPT(" ", 99)), 99)),"")</f>
        <v/>
      </c>
      <c r="E222" s="6" t="str">
        <f t="shared" si="7"/>
        <v>Kathy Mccoy</v>
      </c>
      <c r="F222" s="6" t="s">
        <v>860</v>
      </c>
      <c r="G222" s="7" t="s">
        <v>19514</v>
      </c>
      <c r="H222" s="7" t="s">
        <v>19732</v>
      </c>
    </row>
    <row r="223" spans="1:8">
      <c r="A223" s="6" t="s">
        <v>864</v>
      </c>
      <c r="B223" s="6" t="str" cm="1">
        <f t="array" ref="B223">IF(SUM(--ISNUMBER(SEARCH(Honorific,A223)))&gt;0,LEFT(A223,FIND(" ",A223)-1),"")</f>
        <v/>
      </c>
      <c r="C223" s="6" t="str">
        <f t="shared" si="6"/>
        <v>Paul Kirby</v>
      </c>
      <c r="D223" s="6" t="str" cm="1">
        <f t="array" ref="D223">IF(SUM(--ISNUMBER(SEARCH(Credentials,C223)))&gt;0,TRIM(RIGHT(SUBSTITUTE(C223," ",REPT(" ", 99)), 99)),"")</f>
        <v/>
      </c>
      <c r="E223" s="6" t="str">
        <f t="shared" si="7"/>
        <v>Paul Kirby</v>
      </c>
      <c r="F223" s="6" t="s">
        <v>864</v>
      </c>
      <c r="G223" s="7" t="s">
        <v>19733</v>
      </c>
      <c r="H223" s="7" t="s">
        <v>19734</v>
      </c>
    </row>
    <row r="224" spans="1:8">
      <c r="A224" s="6" t="s">
        <v>868</v>
      </c>
      <c r="B224" s="6" t="str" cm="1">
        <f t="array" ref="B224">IF(SUM(--ISNUMBER(SEARCH(Honorific,A224)))&gt;0,LEFT(A224,FIND(" ",A224)-1),"")</f>
        <v/>
      </c>
      <c r="C224" s="6" t="str">
        <f t="shared" si="6"/>
        <v>Morgan Phelps</v>
      </c>
      <c r="D224" s="6" t="str" cm="1">
        <f t="array" ref="D224">IF(SUM(--ISNUMBER(SEARCH(Credentials,C224)))&gt;0,TRIM(RIGHT(SUBSTITUTE(C224," ",REPT(" ", 99)), 99)),"")</f>
        <v/>
      </c>
      <c r="E224" s="6" t="str">
        <f t="shared" si="7"/>
        <v>Morgan Phelps</v>
      </c>
      <c r="F224" s="6" t="s">
        <v>868</v>
      </c>
      <c r="G224" s="7" t="s">
        <v>19735</v>
      </c>
      <c r="H224" s="7" t="s">
        <v>19736</v>
      </c>
    </row>
    <row r="225" spans="1:8">
      <c r="A225" s="6" t="s">
        <v>872</v>
      </c>
      <c r="B225" s="6" t="str" cm="1">
        <f t="array" ref="B225">IF(SUM(--ISNUMBER(SEARCH(Honorific,A225)))&gt;0,LEFT(A225,FIND(" ",A225)-1),"")</f>
        <v/>
      </c>
      <c r="C225" s="6" t="str">
        <f t="shared" si="6"/>
        <v>Robert Johnson</v>
      </c>
      <c r="D225" s="6" t="str" cm="1">
        <f t="array" ref="D225">IF(SUM(--ISNUMBER(SEARCH(Credentials,C225)))&gt;0,TRIM(RIGHT(SUBSTITUTE(C225," ",REPT(" ", 99)), 99)),"")</f>
        <v/>
      </c>
      <c r="E225" s="6" t="str">
        <f t="shared" si="7"/>
        <v>Robert Johnson</v>
      </c>
      <c r="F225" s="6" t="s">
        <v>872</v>
      </c>
      <c r="G225" s="7" t="s">
        <v>19541</v>
      </c>
      <c r="H225" s="7" t="s">
        <v>19655</v>
      </c>
    </row>
    <row r="226" spans="1:8">
      <c r="A226" s="6" t="s">
        <v>876</v>
      </c>
      <c r="B226" s="6" t="str" cm="1">
        <f t="array" ref="B226">IF(SUM(--ISNUMBER(SEARCH(Honorific,A226)))&gt;0,LEFT(A226,FIND(" ",A226)-1),"")</f>
        <v/>
      </c>
      <c r="C226" s="6" t="str">
        <f t="shared" si="6"/>
        <v>Stacey Hernandez</v>
      </c>
      <c r="D226" s="6" t="str" cm="1">
        <f t="array" ref="D226">IF(SUM(--ISNUMBER(SEARCH(Credentials,C226)))&gt;0,TRIM(RIGHT(SUBSTITUTE(C226," ",REPT(" ", 99)), 99)),"")</f>
        <v/>
      </c>
      <c r="E226" s="6" t="str">
        <f t="shared" si="7"/>
        <v>Stacey Hernandez</v>
      </c>
      <c r="F226" s="6" t="s">
        <v>876</v>
      </c>
      <c r="G226" s="7" t="s">
        <v>19520</v>
      </c>
      <c r="H226" s="7" t="s">
        <v>19444</v>
      </c>
    </row>
    <row r="227" spans="1:8">
      <c r="A227" s="6" t="s">
        <v>880</v>
      </c>
      <c r="B227" s="6" t="str" cm="1">
        <f t="array" ref="B227">IF(SUM(--ISNUMBER(SEARCH(Honorific,A227)))&gt;0,LEFT(A227,FIND(" ",A227)-1),"")</f>
        <v/>
      </c>
      <c r="C227" s="6" t="str">
        <f t="shared" si="6"/>
        <v>Don Ruiz</v>
      </c>
      <c r="D227" s="6" t="str" cm="1">
        <f t="array" ref="D227">IF(SUM(--ISNUMBER(SEARCH(Credentials,C227)))&gt;0,TRIM(RIGHT(SUBSTITUTE(C227," ",REPT(" ", 99)), 99)),"")</f>
        <v/>
      </c>
      <c r="E227" s="6" t="str">
        <f t="shared" si="7"/>
        <v>Don Ruiz</v>
      </c>
      <c r="F227" s="6" t="s">
        <v>880</v>
      </c>
      <c r="G227" s="7" t="s">
        <v>19737</v>
      </c>
      <c r="H227" s="7" t="s">
        <v>19738</v>
      </c>
    </row>
    <row r="228" spans="1:8">
      <c r="A228" s="6" t="s">
        <v>884</v>
      </c>
      <c r="B228" s="6" t="str" cm="1">
        <f t="array" ref="B228">IF(SUM(--ISNUMBER(SEARCH(Honorific,A228)))&gt;0,LEFT(A228,FIND(" ",A228)-1),"")</f>
        <v/>
      </c>
      <c r="C228" s="6" t="str">
        <f t="shared" si="6"/>
        <v>Rhonda Arias</v>
      </c>
      <c r="D228" s="6" t="str" cm="1">
        <f t="array" ref="D228">IF(SUM(--ISNUMBER(SEARCH(Credentials,C228)))&gt;0,TRIM(RIGHT(SUBSTITUTE(C228," ",REPT(" ", 99)), 99)),"")</f>
        <v/>
      </c>
      <c r="E228" s="6" t="str">
        <f t="shared" si="7"/>
        <v>Rhonda Arias</v>
      </c>
      <c r="F228" s="6" t="s">
        <v>884</v>
      </c>
      <c r="G228" s="7" t="s">
        <v>19656</v>
      </c>
      <c r="H228" s="7" t="s">
        <v>19739</v>
      </c>
    </row>
    <row r="229" spans="1:8">
      <c r="A229" s="6" t="s">
        <v>888</v>
      </c>
      <c r="B229" s="6" t="str" cm="1">
        <f t="array" ref="B229">IF(SUM(--ISNUMBER(SEARCH(Honorific,A229)))&gt;0,LEFT(A229,FIND(" ",A229)-1),"")</f>
        <v/>
      </c>
      <c r="C229" s="6" t="str">
        <f t="shared" si="6"/>
        <v>Breanna Horton</v>
      </c>
      <c r="D229" s="6" t="str" cm="1">
        <f t="array" ref="D229">IF(SUM(--ISNUMBER(SEARCH(Credentials,C229)))&gt;0,TRIM(RIGHT(SUBSTITUTE(C229," ",REPT(" ", 99)), 99)),"")</f>
        <v/>
      </c>
      <c r="E229" s="6" t="str">
        <f t="shared" si="7"/>
        <v>Breanna Horton</v>
      </c>
      <c r="F229" s="6" t="s">
        <v>888</v>
      </c>
      <c r="G229" s="7" t="s">
        <v>19716</v>
      </c>
      <c r="H229" s="7" t="s">
        <v>19489</v>
      </c>
    </row>
    <row r="230" spans="1:8">
      <c r="A230" s="6" t="s">
        <v>892</v>
      </c>
      <c r="B230" s="6" t="str" cm="1">
        <f t="array" ref="B230">IF(SUM(--ISNUMBER(SEARCH(Honorific,A230)))&gt;0,LEFT(A230,FIND(" ",A230)-1),"")</f>
        <v/>
      </c>
      <c r="C230" s="6" t="str">
        <f t="shared" si="6"/>
        <v>Linda Mccoy</v>
      </c>
      <c r="D230" s="6" t="str" cm="1">
        <f t="array" ref="D230">IF(SUM(--ISNUMBER(SEARCH(Credentials,C230)))&gt;0,TRIM(RIGHT(SUBSTITUTE(C230," ",REPT(" ", 99)), 99)),"")</f>
        <v/>
      </c>
      <c r="E230" s="6" t="str">
        <f t="shared" si="7"/>
        <v>Linda Mccoy</v>
      </c>
      <c r="F230" s="6" t="s">
        <v>892</v>
      </c>
      <c r="G230" s="7" t="s">
        <v>19627</v>
      </c>
      <c r="H230" s="7" t="s">
        <v>19732</v>
      </c>
    </row>
    <row r="231" spans="1:8">
      <c r="A231" s="6" t="s">
        <v>896</v>
      </c>
      <c r="B231" s="6" t="str" cm="1">
        <f t="array" ref="B231">IF(SUM(--ISNUMBER(SEARCH(Honorific,A231)))&gt;0,LEFT(A231,FIND(" ",A231)-1),"")</f>
        <v/>
      </c>
      <c r="C231" s="6" t="str">
        <f t="shared" si="6"/>
        <v>Stephen Ward</v>
      </c>
      <c r="D231" s="6" t="str" cm="1">
        <f t="array" ref="D231">IF(SUM(--ISNUMBER(SEARCH(Credentials,C231)))&gt;0,TRIM(RIGHT(SUBSTITUTE(C231," ",REPT(" ", 99)), 99)),"")</f>
        <v/>
      </c>
      <c r="E231" s="6" t="str">
        <f t="shared" si="7"/>
        <v>Stephen Ward</v>
      </c>
      <c r="F231" s="6" t="s">
        <v>896</v>
      </c>
      <c r="G231" s="7" t="s">
        <v>19633</v>
      </c>
      <c r="H231" s="7" t="s">
        <v>19740</v>
      </c>
    </row>
    <row r="232" spans="1:8">
      <c r="A232" s="6" t="s">
        <v>900</v>
      </c>
      <c r="B232" s="6" t="str" cm="1">
        <f t="array" ref="B232">IF(SUM(--ISNUMBER(SEARCH(Honorific,A232)))&gt;0,LEFT(A232,FIND(" ",A232)-1),"")</f>
        <v/>
      </c>
      <c r="C232" s="6" t="str">
        <f t="shared" si="6"/>
        <v>Susan Shaffer</v>
      </c>
      <c r="D232" s="6" t="str" cm="1">
        <f t="array" ref="D232">IF(SUM(--ISNUMBER(SEARCH(Credentials,C232)))&gt;0,TRIM(RIGHT(SUBSTITUTE(C232," ",REPT(" ", 99)), 99)),"")</f>
        <v/>
      </c>
      <c r="E232" s="6" t="str">
        <f t="shared" si="7"/>
        <v>Susan Shaffer</v>
      </c>
      <c r="F232" s="6" t="s">
        <v>900</v>
      </c>
      <c r="G232" s="7" t="s">
        <v>19601</v>
      </c>
      <c r="H232" s="7" t="s">
        <v>19741</v>
      </c>
    </row>
    <row r="233" spans="1:8">
      <c r="A233" s="6" t="s">
        <v>904</v>
      </c>
      <c r="B233" s="6" t="str" cm="1">
        <f t="array" ref="B233">IF(SUM(--ISNUMBER(SEARCH(Honorific,A233)))&gt;0,LEFT(A233,FIND(" ",A233)-1),"")</f>
        <v/>
      </c>
      <c r="C233" s="6" t="str">
        <f t="shared" si="6"/>
        <v>Tracy Aguilar</v>
      </c>
      <c r="D233" s="6" t="str" cm="1">
        <f t="array" ref="D233">IF(SUM(--ISNUMBER(SEARCH(Credentials,C233)))&gt;0,TRIM(RIGHT(SUBSTITUTE(C233," ",REPT(" ", 99)), 99)),"")</f>
        <v/>
      </c>
      <c r="E233" s="6" t="str">
        <f t="shared" si="7"/>
        <v>Tracy Aguilar</v>
      </c>
      <c r="F233" s="6" t="s">
        <v>904</v>
      </c>
      <c r="G233" s="7" t="s">
        <v>19697</v>
      </c>
      <c r="H233" s="7" t="s">
        <v>19742</v>
      </c>
    </row>
    <row r="234" spans="1:8">
      <c r="A234" s="6" t="s">
        <v>908</v>
      </c>
      <c r="B234" s="6" t="str" cm="1">
        <f t="array" ref="B234">IF(SUM(--ISNUMBER(SEARCH(Honorific,A234)))&gt;0,LEFT(A234,FIND(" ",A234)-1),"")</f>
        <v/>
      </c>
      <c r="C234" s="6" t="str">
        <f t="shared" si="6"/>
        <v>Katrina Wilson</v>
      </c>
      <c r="D234" s="6" t="str" cm="1">
        <f t="array" ref="D234">IF(SUM(--ISNUMBER(SEARCH(Credentials,C234)))&gt;0,TRIM(RIGHT(SUBSTITUTE(C234," ",REPT(" ", 99)), 99)),"")</f>
        <v/>
      </c>
      <c r="E234" s="6" t="str">
        <f t="shared" si="7"/>
        <v>Katrina Wilson</v>
      </c>
      <c r="F234" s="6" t="s">
        <v>908</v>
      </c>
      <c r="G234" s="7" t="s">
        <v>19743</v>
      </c>
      <c r="H234" s="7" t="s">
        <v>19563</v>
      </c>
    </row>
    <row r="235" spans="1:8">
      <c r="A235" s="6" t="s">
        <v>912</v>
      </c>
      <c r="B235" s="6" t="str" cm="1">
        <f t="array" ref="B235">IF(SUM(--ISNUMBER(SEARCH(Honorific,A235)))&gt;0,LEFT(A235,FIND(" ",A235)-1),"")</f>
        <v/>
      </c>
      <c r="C235" s="6" t="str">
        <f t="shared" si="6"/>
        <v>Sarah Barr</v>
      </c>
      <c r="D235" s="6" t="str" cm="1">
        <f t="array" ref="D235">IF(SUM(--ISNUMBER(SEARCH(Credentials,C235)))&gt;0,TRIM(RIGHT(SUBSTITUTE(C235," ",REPT(" ", 99)), 99)),"")</f>
        <v/>
      </c>
      <c r="E235" s="6" t="str">
        <f t="shared" si="7"/>
        <v>Sarah Barr</v>
      </c>
      <c r="F235" s="6" t="s">
        <v>912</v>
      </c>
      <c r="G235" s="7" t="s">
        <v>19665</v>
      </c>
      <c r="H235" s="7" t="s">
        <v>19744</v>
      </c>
    </row>
    <row r="236" spans="1:8">
      <c r="A236" s="6" t="s">
        <v>916</v>
      </c>
      <c r="B236" s="6" t="str" cm="1">
        <f t="array" ref="B236">IF(SUM(--ISNUMBER(SEARCH(Honorific,A236)))&gt;0,LEFT(A236,FIND(" ",A236)-1),"")</f>
        <v/>
      </c>
      <c r="C236" s="6" t="str">
        <f t="shared" si="6"/>
        <v>Thomas Ramsey</v>
      </c>
      <c r="D236" s="6" t="str" cm="1">
        <f t="array" ref="D236">IF(SUM(--ISNUMBER(SEARCH(Credentials,C236)))&gt;0,TRIM(RIGHT(SUBSTITUTE(C236," ",REPT(" ", 99)), 99)),"")</f>
        <v/>
      </c>
      <c r="E236" s="6" t="str">
        <f t="shared" si="7"/>
        <v>Thomas Ramsey</v>
      </c>
      <c r="F236" s="6" t="s">
        <v>916</v>
      </c>
      <c r="G236" s="7" t="s">
        <v>19488</v>
      </c>
      <c r="H236" s="7" t="s">
        <v>19745</v>
      </c>
    </row>
    <row r="237" spans="1:8">
      <c r="A237" s="6" t="s">
        <v>920</v>
      </c>
      <c r="B237" s="6" t="str" cm="1">
        <f t="array" ref="B237">IF(SUM(--ISNUMBER(SEARCH(Honorific,A237)))&gt;0,LEFT(A237,FIND(" ",A237)-1),"")</f>
        <v/>
      </c>
      <c r="C237" s="6" t="str">
        <f t="shared" si="6"/>
        <v>Angela Robinson</v>
      </c>
      <c r="D237" s="6" t="str" cm="1">
        <f t="array" ref="D237">IF(SUM(--ISNUMBER(SEARCH(Credentials,C237)))&gt;0,TRIM(RIGHT(SUBSTITUTE(C237," ",REPT(" ", 99)), 99)),"")</f>
        <v/>
      </c>
      <c r="E237" s="6" t="str">
        <f t="shared" si="7"/>
        <v>Angela Robinson</v>
      </c>
      <c r="F237" s="6" t="s">
        <v>920</v>
      </c>
      <c r="G237" s="7" t="s">
        <v>19746</v>
      </c>
      <c r="H237" s="7" t="s">
        <v>19430</v>
      </c>
    </row>
    <row r="238" spans="1:8">
      <c r="A238" s="6" t="s">
        <v>924</v>
      </c>
      <c r="B238" s="6" t="str" cm="1">
        <f t="array" ref="B238">IF(SUM(--ISNUMBER(SEARCH(Honorific,A238)))&gt;0,LEFT(A238,FIND(" ",A238)-1),"")</f>
        <v/>
      </c>
      <c r="C238" s="6" t="str">
        <f t="shared" si="6"/>
        <v>Brenda Contreras</v>
      </c>
      <c r="D238" s="6" t="str" cm="1">
        <f t="array" ref="D238">IF(SUM(--ISNUMBER(SEARCH(Credentials,C238)))&gt;0,TRIM(RIGHT(SUBSTITUTE(C238," ",REPT(" ", 99)), 99)),"")</f>
        <v/>
      </c>
      <c r="E238" s="6" t="str">
        <f t="shared" si="7"/>
        <v>Brenda Contreras</v>
      </c>
      <c r="F238" s="6" t="s">
        <v>924</v>
      </c>
      <c r="G238" s="7" t="s">
        <v>19445</v>
      </c>
      <c r="H238" s="7" t="s">
        <v>19747</v>
      </c>
    </row>
    <row r="239" spans="1:8">
      <c r="A239" s="6" t="s">
        <v>927</v>
      </c>
      <c r="B239" s="6" t="str" cm="1">
        <f t="array" ref="B239">IF(SUM(--ISNUMBER(SEARCH(Honorific,A239)))&gt;0,LEFT(A239,FIND(" ",A239)-1),"")</f>
        <v/>
      </c>
      <c r="C239" s="6" t="str">
        <f t="shared" si="6"/>
        <v>Michael Davis</v>
      </c>
      <c r="D239" s="6" t="str" cm="1">
        <f t="array" ref="D239">IF(SUM(--ISNUMBER(SEARCH(Credentials,C239)))&gt;0,TRIM(RIGHT(SUBSTITUTE(C239," ",REPT(" ", 99)), 99)),"")</f>
        <v/>
      </c>
      <c r="E239" s="6" t="str">
        <f t="shared" si="7"/>
        <v>Michael Davis</v>
      </c>
      <c r="F239" s="6" t="s">
        <v>927</v>
      </c>
      <c r="G239" s="7" t="s">
        <v>19466</v>
      </c>
      <c r="H239" s="7" t="s">
        <v>19523</v>
      </c>
    </row>
    <row r="240" spans="1:8">
      <c r="A240" s="6" t="s">
        <v>931</v>
      </c>
      <c r="B240" s="6" t="str" cm="1">
        <f t="array" ref="B240">IF(SUM(--ISNUMBER(SEARCH(Honorific,A240)))&gt;0,LEFT(A240,FIND(" ",A240)-1),"")</f>
        <v/>
      </c>
      <c r="C240" s="6" t="str">
        <f t="shared" si="6"/>
        <v>Jose Peterson</v>
      </c>
      <c r="D240" s="6" t="str" cm="1">
        <f t="array" ref="D240">IF(SUM(--ISNUMBER(SEARCH(Credentials,C240)))&gt;0,TRIM(RIGHT(SUBSTITUTE(C240," ",REPT(" ", 99)), 99)),"")</f>
        <v/>
      </c>
      <c r="E240" s="6" t="str">
        <f t="shared" si="7"/>
        <v>Jose Peterson</v>
      </c>
      <c r="F240" s="6" t="s">
        <v>931</v>
      </c>
      <c r="G240" s="7" t="s">
        <v>19748</v>
      </c>
      <c r="H240" s="7" t="s">
        <v>19749</v>
      </c>
    </row>
    <row r="241" spans="1:8">
      <c r="A241" s="6" t="s">
        <v>935</v>
      </c>
      <c r="B241" s="6" t="str" cm="1">
        <f t="array" ref="B241">IF(SUM(--ISNUMBER(SEARCH(Honorific,A241)))&gt;0,LEFT(A241,FIND(" ",A241)-1),"")</f>
        <v/>
      </c>
      <c r="C241" s="6" t="str">
        <f t="shared" si="6"/>
        <v>Nicholas Scott</v>
      </c>
      <c r="D241" s="6" t="str" cm="1">
        <f t="array" ref="D241">IF(SUM(--ISNUMBER(SEARCH(Credentials,C241)))&gt;0,TRIM(RIGHT(SUBSTITUTE(C241," ",REPT(" ", 99)), 99)),"")</f>
        <v/>
      </c>
      <c r="E241" s="6" t="str">
        <f t="shared" si="7"/>
        <v>Nicholas Scott</v>
      </c>
      <c r="F241" s="6" t="s">
        <v>935</v>
      </c>
      <c r="G241" s="7" t="s">
        <v>19750</v>
      </c>
      <c r="H241" s="7" t="s">
        <v>19573</v>
      </c>
    </row>
    <row r="242" spans="1:8">
      <c r="A242" s="6" t="s">
        <v>939</v>
      </c>
      <c r="B242" s="6" t="str" cm="1">
        <f t="array" ref="B242">IF(SUM(--ISNUMBER(SEARCH(Honorific,A242)))&gt;0,LEFT(A242,FIND(" ",A242)-1),"")</f>
        <v/>
      </c>
      <c r="C242" s="6" t="str">
        <f t="shared" si="6"/>
        <v>Warren Pierce</v>
      </c>
      <c r="D242" s="6" t="str" cm="1">
        <f t="array" ref="D242">IF(SUM(--ISNUMBER(SEARCH(Credentials,C242)))&gt;0,TRIM(RIGHT(SUBSTITUTE(C242," ",REPT(" ", 99)), 99)),"")</f>
        <v/>
      </c>
      <c r="E242" s="6" t="str">
        <f t="shared" si="7"/>
        <v>Warren Pierce</v>
      </c>
      <c r="F242" s="6" t="s">
        <v>939</v>
      </c>
      <c r="G242" s="7" t="s">
        <v>19751</v>
      </c>
      <c r="H242" s="7" t="s">
        <v>19752</v>
      </c>
    </row>
    <row r="243" spans="1:8">
      <c r="A243" s="6" t="s">
        <v>943</v>
      </c>
      <c r="B243" s="6" t="str" cm="1">
        <f t="array" ref="B243">IF(SUM(--ISNUMBER(SEARCH(Honorific,A243)))&gt;0,LEFT(A243,FIND(" ",A243)-1),"")</f>
        <v/>
      </c>
      <c r="C243" s="6" t="str">
        <f t="shared" si="6"/>
        <v>Marissa Johnson</v>
      </c>
      <c r="D243" s="6" t="str" cm="1">
        <f t="array" ref="D243">IF(SUM(--ISNUMBER(SEARCH(Credentials,C243)))&gt;0,TRIM(RIGHT(SUBSTITUTE(C243," ",REPT(" ", 99)), 99)),"")</f>
        <v/>
      </c>
      <c r="E243" s="6" t="str">
        <f t="shared" si="7"/>
        <v>Marissa Johnson</v>
      </c>
      <c r="F243" s="6" t="s">
        <v>943</v>
      </c>
      <c r="G243" s="7" t="s">
        <v>19753</v>
      </c>
      <c r="H243" s="7" t="s">
        <v>19655</v>
      </c>
    </row>
    <row r="244" spans="1:8">
      <c r="A244" s="6" t="s">
        <v>947</v>
      </c>
      <c r="B244" s="6" t="str" cm="1">
        <f t="array" ref="B244">IF(SUM(--ISNUMBER(SEARCH(Honorific,A244)))&gt;0,LEFT(A244,FIND(" ",A244)-1),"")</f>
        <v/>
      </c>
      <c r="C244" s="6" t="str">
        <f t="shared" si="6"/>
        <v>William Black</v>
      </c>
      <c r="D244" s="6" t="str" cm="1">
        <f t="array" ref="D244">IF(SUM(--ISNUMBER(SEARCH(Credentials,C244)))&gt;0,TRIM(RIGHT(SUBSTITUTE(C244," ",REPT(" ", 99)), 99)),"")</f>
        <v/>
      </c>
      <c r="E244" s="6" t="str">
        <f t="shared" si="7"/>
        <v>William Black</v>
      </c>
      <c r="F244" s="6" t="s">
        <v>947</v>
      </c>
      <c r="G244" s="7" t="s">
        <v>19437</v>
      </c>
      <c r="H244" s="7" t="s">
        <v>19754</v>
      </c>
    </row>
    <row r="245" spans="1:8">
      <c r="A245" s="6" t="s">
        <v>951</v>
      </c>
      <c r="B245" s="6" t="str" cm="1">
        <f t="array" ref="B245">IF(SUM(--ISNUMBER(SEARCH(Honorific,A245)))&gt;0,LEFT(A245,FIND(" ",A245)-1),"")</f>
        <v/>
      </c>
      <c r="C245" s="6" t="str">
        <f t="shared" si="6"/>
        <v>Chelsea Lewis</v>
      </c>
      <c r="D245" s="6" t="str" cm="1">
        <f t="array" ref="D245">IF(SUM(--ISNUMBER(SEARCH(Credentials,C245)))&gt;0,TRIM(RIGHT(SUBSTITUTE(C245," ",REPT(" ", 99)), 99)),"")</f>
        <v/>
      </c>
      <c r="E245" s="6" t="str">
        <f t="shared" si="7"/>
        <v>Chelsea Lewis</v>
      </c>
      <c r="F245" s="6" t="s">
        <v>951</v>
      </c>
      <c r="G245" s="7" t="s">
        <v>19630</v>
      </c>
      <c r="H245" s="7" t="s">
        <v>19755</v>
      </c>
    </row>
    <row r="246" spans="1:8">
      <c r="A246" s="6" t="s">
        <v>955</v>
      </c>
      <c r="B246" s="6" t="str" cm="1">
        <f t="array" ref="B246">IF(SUM(--ISNUMBER(SEARCH(Honorific,A246)))&gt;0,LEFT(A246,FIND(" ",A246)-1),"")</f>
        <v/>
      </c>
      <c r="C246" s="6" t="str">
        <f t="shared" si="6"/>
        <v>Tracy Williams</v>
      </c>
      <c r="D246" s="6" t="str" cm="1">
        <f t="array" ref="D246">IF(SUM(--ISNUMBER(SEARCH(Credentials,C246)))&gt;0,TRIM(RIGHT(SUBSTITUTE(C246," ",REPT(" ", 99)), 99)),"")</f>
        <v/>
      </c>
      <c r="E246" s="6" t="str">
        <f t="shared" si="7"/>
        <v>Tracy Williams</v>
      </c>
      <c r="F246" s="6" t="s">
        <v>955</v>
      </c>
      <c r="G246" s="7" t="s">
        <v>19697</v>
      </c>
      <c r="H246" s="7" t="s">
        <v>19478</v>
      </c>
    </row>
    <row r="247" spans="1:8">
      <c r="A247" s="6" t="s">
        <v>959</v>
      </c>
      <c r="B247" s="6" t="str" cm="1">
        <f t="array" ref="B247">IF(SUM(--ISNUMBER(SEARCH(Honorific,A247)))&gt;0,LEFT(A247,FIND(" ",A247)-1),"")</f>
        <v/>
      </c>
      <c r="C247" s="6" t="str">
        <f t="shared" si="6"/>
        <v>Holly Turner</v>
      </c>
      <c r="D247" s="6" t="str" cm="1">
        <f t="array" ref="D247">IF(SUM(--ISNUMBER(SEARCH(Credentials,C247)))&gt;0,TRIM(RIGHT(SUBSTITUTE(C247," ",REPT(" ", 99)), 99)),"")</f>
        <v/>
      </c>
      <c r="E247" s="6" t="str">
        <f t="shared" si="7"/>
        <v>Holly Turner</v>
      </c>
      <c r="F247" s="6" t="s">
        <v>959</v>
      </c>
      <c r="G247" s="7" t="s">
        <v>19756</v>
      </c>
      <c r="H247" s="7" t="s">
        <v>19757</v>
      </c>
    </row>
    <row r="248" spans="1:8">
      <c r="A248" s="6" t="s">
        <v>963</v>
      </c>
      <c r="B248" s="6" t="str" cm="1">
        <f t="array" ref="B248">IF(SUM(--ISNUMBER(SEARCH(Honorific,A248)))&gt;0,LEFT(A248,FIND(" ",A248)-1),"")</f>
        <v/>
      </c>
      <c r="C248" s="6" t="str">
        <f t="shared" si="6"/>
        <v>Margaret Owens</v>
      </c>
      <c r="D248" s="6" t="str" cm="1">
        <f t="array" ref="D248">IF(SUM(--ISNUMBER(SEARCH(Credentials,C248)))&gt;0,TRIM(RIGHT(SUBSTITUTE(C248," ",REPT(" ", 99)), 99)),"")</f>
        <v/>
      </c>
      <c r="E248" s="6" t="str">
        <f t="shared" si="7"/>
        <v>Margaret Owens</v>
      </c>
      <c r="F248" s="6" t="s">
        <v>963</v>
      </c>
      <c r="G248" s="7" t="s">
        <v>19569</v>
      </c>
      <c r="H248" s="7" t="s">
        <v>19758</v>
      </c>
    </row>
    <row r="249" spans="1:8">
      <c r="A249" s="6" t="s">
        <v>967</v>
      </c>
      <c r="B249" s="6" t="str" cm="1">
        <f t="array" ref="B249">IF(SUM(--ISNUMBER(SEARCH(Honorific,A249)))&gt;0,LEFT(A249,FIND(" ",A249)-1),"")</f>
        <v/>
      </c>
      <c r="C249" s="6" t="str">
        <f t="shared" si="6"/>
        <v>William Werner</v>
      </c>
      <c r="D249" s="6" t="str" cm="1">
        <f t="array" ref="D249">IF(SUM(--ISNUMBER(SEARCH(Credentials,C249)))&gt;0,TRIM(RIGHT(SUBSTITUTE(C249," ",REPT(" ", 99)), 99)),"")</f>
        <v/>
      </c>
      <c r="E249" s="6" t="str">
        <f t="shared" si="7"/>
        <v>William Werner</v>
      </c>
      <c r="F249" s="6" t="s">
        <v>967</v>
      </c>
      <c r="G249" s="7" t="s">
        <v>19437</v>
      </c>
      <c r="H249" s="7" t="s">
        <v>19759</v>
      </c>
    </row>
    <row r="250" spans="1:8">
      <c r="A250" s="6" t="s">
        <v>971</v>
      </c>
      <c r="B250" s="6" t="str" cm="1">
        <f t="array" ref="B250">IF(SUM(--ISNUMBER(SEARCH(Honorific,A250)))&gt;0,LEFT(A250,FIND(" ",A250)-1),"")</f>
        <v/>
      </c>
      <c r="C250" s="6" t="str">
        <f t="shared" si="6"/>
        <v>Thomas Perez</v>
      </c>
      <c r="D250" s="6" t="str" cm="1">
        <f t="array" ref="D250">IF(SUM(--ISNUMBER(SEARCH(Credentials,C250)))&gt;0,TRIM(RIGHT(SUBSTITUTE(C250," ",REPT(" ", 99)), 99)),"")</f>
        <v/>
      </c>
      <c r="E250" s="6" t="str">
        <f t="shared" si="7"/>
        <v>Thomas Perez</v>
      </c>
      <c r="F250" s="6" t="s">
        <v>971</v>
      </c>
      <c r="G250" s="7" t="s">
        <v>19488</v>
      </c>
      <c r="H250" s="7" t="s">
        <v>19760</v>
      </c>
    </row>
    <row r="251" spans="1:8">
      <c r="A251" s="6" t="s">
        <v>974</v>
      </c>
      <c r="B251" s="6" t="str" cm="1">
        <f t="array" ref="B251">IF(SUM(--ISNUMBER(SEARCH(Honorific,A251)))&gt;0,LEFT(A251,FIND(" ",A251)-1),"")</f>
        <v/>
      </c>
      <c r="C251" s="6" t="str">
        <f t="shared" si="6"/>
        <v>Melinda White</v>
      </c>
      <c r="D251" s="6" t="str" cm="1">
        <f t="array" ref="D251">IF(SUM(--ISNUMBER(SEARCH(Credentials,C251)))&gt;0,TRIM(RIGHT(SUBSTITUTE(C251," ",REPT(" ", 99)), 99)),"")</f>
        <v/>
      </c>
      <c r="E251" s="6" t="str">
        <f t="shared" si="7"/>
        <v>Melinda White</v>
      </c>
      <c r="F251" s="6" t="s">
        <v>974</v>
      </c>
      <c r="G251" s="7" t="s">
        <v>19648</v>
      </c>
      <c r="H251" s="7" t="s">
        <v>19502</v>
      </c>
    </row>
    <row r="252" spans="1:8">
      <c r="A252" s="6" t="s">
        <v>978</v>
      </c>
      <c r="B252" s="6" t="str" cm="1">
        <f t="array" ref="B252">IF(SUM(--ISNUMBER(SEARCH(Honorific,A252)))&gt;0,LEFT(A252,FIND(" ",A252)-1),"")</f>
        <v/>
      </c>
      <c r="C252" s="6" t="str">
        <f t="shared" si="6"/>
        <v>Sonya Hunter</v>
      </c>
      <c r="D252" s="6" t="str" cm="1">
        <f t="array" ref="D252">IF(SUM(--ISNUMBER(SEARCH(Credentials,C252)))&gt;0,TRIM(RIGHT(SUBSTITUTE(C252," ",REPT(" ", 99)), 99)),"")</f>
        <v/>
      </c>
      <c r="E252" s="6" t="str">
        <f t="shared" si="7"/>
        <v>Sonya Hunter</v>
      </c>
      <c r="F252" s="6" t="s">
        <v>978</v>
      </c>
      <c r="G252" s="7" t="s">
        <v>19761</v>
      </c>
      <c r="H252" s="7" t="s">
        <v>19678</v>
      </c>
    </row>
    <row r="253" spans="1:8">
      <c r="A253" s="6" t="s">
        <v>981</v>
      </c>
      <c r="B253" s="6" t="str" cm="1">
        <f t="array" ref="B253">IF(SUM(--ISNUMBER(SEARCH(Honorific,A253)))&gt;0,LEFT(A253,FIND(" ",A253)-1),"")</f>
        <v/>
      </c>
      <c r="C253" s="6" t="str">
        <f t="shared" si="6"/>
        <v>Raymond Garcia MD</v>
      </c>
      <c r="D253" s="6" t="str" cm="1">
        <f t="array" ref="D253">IF(SUM(--ISNUMBER(SEARCH(Credentials,C253)))&gt;0,TRIM(RIGHT(SUBSTITUTE(C253," ",REPT(" ", 99)), 99)),"")</f>
        <v>MD</v>
      </c>
      <c r="E253" s="6" t="str">
        <f t="shared" si="7"/>
        <v xml:space="preserve">Raymond Garcia </v>
      </c>
      <c r="F253" s="6" t="s">
        <v>19217</v>
      </c>
      <c r="G253" s="7" t="s">
        <v>19705</v>
      </c>
      <c r="H253" s="7" t="s">
        <v>19641</v>
      </c>
    </row>
    <row r="254" spans="1:8">
      <c r="A254" s="6" t="s">
        <v>985</v>
      </c>
      <c r="B254" s="6" t="str" cm="1">
        <f t="array" ref="B254">IF(SUM(--ISNUMBER(SEARCH(Honorific,A254)))&gt;0,LEFT(A254,FIND(" ",A254)-1),"")</f>
        <v/>
      </c>
      <c r="C254" s="6" t="str">
        <f t="shared" si="6"/>
        <v>Cassandra Welch</v>
      </c>
      <c r="D254" s="6" t="str" cm="1">
        <f t="array" ref="D254">IF(SUM(--ISNUMBER(SEARCH(Credentials,C254)))&gt;0,TRIM(RIGHT(SUBSTITUTE(C254," ",REPT(" ", 99)), 99)),"")</f>
        <v/>
      </c>
      <c r="E254" s="6" t="str">
        <f t="shared" si="7"/>
        <v>Cassandra Welch</v>
      </c>
      <c r="F254" s="6" t="s">
        <v>985</v>
      </c>
      <c r="G254" s="7" t="s">
        <v>19762</v>
      </c>
      <c r="H254" s="7" t="s">
        <v>19763</v>
      </c>
    </row>
    <row r="255" spans="1:8">
      <c r="A255" s="6" t="s">
        <v>989</v>
      </c>
      <c r="B255" s="6" t="str" cm="1">
        <f t="array" ref="B255">IF(SUM(--ISNUMBER(SEARCH(Honorific,A255)))&gt;0,LEFT(A255,FIND(" ",A255)-1),"")</f>
        <v/>
      </c>
      <c r="C255" s="6" t="str">
        <f t="shared" si="6"/>
        <v>Matthew Peters</v>
      </c>
      <c r="D255" s="6" t="str" cm="1">
        <f t="array" ref="D255">IF(SUM(--ISNUMBER(SEARCH(Credentials,C255)))&gt;0,TRIM(RIGHT(SUBSTITUTE(C255," ",REPT(" ", 99)), 99)),"")</f>
        <v/>
      </c>
      <c r="E255" s="6" t="str">
        <f t="shared" si="7"/>
        <v>Matthew Peters</v>
      </c>
      <c r="F255" s="6" t="s">
        <v>989</v>
      </c>
      <c r="G255" s="7" t="s">
        <v>19506</v>
      </c>
      <c r="H255" s="7" t="s">
        <v>19764</v>
      </c>
    </row>
    <row r="256" spans="1:8">
      <c r="A256" s="6" t="s">
        <v>993</v>
      </c>
      <c r="B256" s="6" t="str" cm="1">
        <f t="array" ref="B256">IF(SUM(--ISNUMBER(SEARCH(Honorific,A256)))&gt;0,LEFT(A256,FIND(" ",A256)-1),"")</f>
        <v/>
      </c>
      <c r="C256" s="6" t="str">
        <f t="shared" si="6"/>
        <v>Warren Wallace</v>
      </c>
      <c r="D256" s="6" t="str" cm="1">
        <f t="array" ref="D256">IF(SUM(--ISNUMBER(SEARCH(Credentials,C256)))&gt;0,TRIM(RIGHT(SUBSTITUTE(C256," ",REPT(" ", 99)), 99)),"")</f>
        <v/>
      </c>
      <c r="E256" s="6" t="str">
        <f t="shared" si="7"/>
        <v>Warren Wallace</v>
      </c>
      <c r="F256" s="6" t="s">
        <v>993</v>
      </c>
      <c r="G256" s="7" t="s">
        <v>19751</v>
      </c>
      <c r="H256" s="7" t="s">
        <v>19765</v>
      </c>
    </row>
    <row r="257" spans="1:8">
      <c r="A257" s="6" t="s">
        <v>997</v>
      </c>
      <c r="B257" s="6" t="str" cm="1">
        <f t="array" ref="B257">IF(SUM(--ISNUMBER(SEARCH(Honorific,A257)))&gt;0,LEFT(A257,FIND(" ",A257)-1),"")</f>
        <v/>
      </c>
      <c r="C257" s="6" t="str">
        <f t="shared" si="6"/>
        <v>Laura Duran</v>
      </c>
      <c r="D257" s="6" t="str" cm="1">
        <f t="array" ref="D257">IF(SUM(--ISNUMBER(SEARCH(Credentials,C257)))&gt;0,TRIM(RIGHT(SUBSTITUTE(C257," ",REPT(" ", 99)), 99)),"")</f>
        <v/>
      </c>
      <c r="E257" s="6" t="str">
        <f t="shared" si="7"/>
        <v>Laura Duran</v>
      </c>
      <c r="F257" s="6" t="s">
        <v>997</v>
      </c>
      <c r="G257" s="7" t="s">
        <v>19587</v>
      </c>
      <c r="H257" s="7" t="s">
        <v>19766</v>
      </c>
    </row>
    <row r="258" spans="1:8">
      <c r="A258" s="6" t="s">
        <v>1001</v>
      </c>
      <c r="B258" s="6" t="str" cm="1">
        <f t="array" ref="B258">IF(SUM(--ISNUMBER(SEARCH(Honorific,A258)))&gt;0,LEFT(A258,FIND(" ",A258)-1),"")</f>
        <v/>
      </c>
      <c r="C258" s="6" t="str">
        <f t="shared" si="6"/>
        <v>Steven Gray</v>
      </c>
      <c r="D258" s="6" t="str" cm="1">
        <f t="array" ref="D258">IF(SUM(--ISNUMBER(SEARCH(Credentials,C258)))&gt;0,TRIM(RIGHT(SUBSTITUTE(C258," ",REPT(" ", 99)), 99)),"")</f>
        <v/>
      </c>
      <c r="E258" s="6" t="str">
        <f t="shared" si="7"/>
        <v>Steven Gray</v>
      </c>
      <c r="F258" s="6" t="s">
        <v>1001</v>
      </c>
      <c r="G258" s="7" t="s">
        <v>19767</v>
      </c>
      <c r="H258" s="7" t="s">
        <v>19768</v>
      </c>
    </row>
    <row r="259" spans="1:8">
      <c r="A259" s="6" t="s">
        <v>1005</v>
      </c>
      <c r="B259" s="6" t="str" cm="1">
        <f t="array" ref="B259">IF(SUM(--ISNUMBER(SEARCH(Honorific,A259)))&gt;0,LEFT(A259,FIND(" ",A259)-1),"")</f>
        <v/>
      </c>
      <c r="C259" s="6" t="str">
        <f t="shared" ref="C259:C322" si="8">IF(B259="",A259,RIGHT(A259,LEN(A259)-LEN(B259)-1))</f>
        <v>James Henderson</v>
      </c>
      <c r="D259" s="6" t="str" cm="1">
        <f t="array" ref="D259">IF(SUM(--ISNUMBER(SEARCH(Credentials,C259)))&gt;0,TRIM(RIGHT(SUBSTITUTE(C259," ",REPT(" ", 99)), 99)),"")</f>
        <v/>
      </c>
      <c r="E259" s="6" t="str">
        <f t="shared" ref="E259:E322" si="9">IF(D259="",C259,LEFT(C259,LEN(C259)-LEN(D259)))</f>
        <v>James Henderson</v>
      </c>
      <c r="F259" s="6" t="s">
        <v>1005</v>
      </c>
      <c r="G259" s="7" t="s">
        <v>19433</v>
      </c>
      <c r="H259" s="7" t="s">
        <v>19769</v>
      </c>
    </row>
    <row r="260" spans="1:8">
      <c r="A260" s="6" t="s">
        <v>1009</v>
      </c>
      <c r="B260" s="6" t="str" cm="1">
        <f t="array" ref="B260">IF(SUM(--ISNUMBER(SEARCH(Honorific,A260)))&gt;0,LEFT(A260,FIND(" ",A260)-1),"")</f>
        <v/>
      </c>
      <c r="C260" s="6" t="str">
        <f t="shared" si="8"/>
        <v>Carolyn Simpson</v>
      </c>
      <c r="D260" s="6" t="str" cm="1">
        <f t="array" ref="D260">IF(SUM(--ISNUMBER(SEARCH(Credentials,C260)))&gt;0,TRIM(RIGHT(SUBSTITUTE(C260," ",REPT(" ", 99)), 99)),"")</f>
        <v/>
      </c>
      <c r="E260" s="6" t="str">
        <f t="shared" si="9"/>
        <v>Carolyn Simpson</v>
      </c>
      <c r="F260" s="6" t="s">
        <v>1009</v>
      </c>
      <c r="G260" s="7" t="s">
        <v>19480</v>
      </c>
      <c r="H260" s="7" t="s">
        <v>19770</v>
      </c>
    </row>
    <row r="261" spans="1:8">
      <c r="A261" s="6" t="s">
        <v>1013</v>
      </c>
      <c r="B261" s="6" t="str" cm="1">
        <f t="array" ref="B261">IF(SUM(--ISNUMBER(SEARCH(Honorific,A261)))&gt;0,LEFT(A261,FIND(" ",A261)-1),"")</f>
        <v/>
      </c>
      <c r="C261" s="6" t="str">
        <f t="shared" si="8"/>
        <v>Rebekah Collins</v>
      </c>
      <c r="D261" s="6" t="str" cm="1">
        <f t="array" ref="D261">IF(SUM(--ISNUMBER(SEARCH(Credentials,C261)))&gt;0,TRIM(RIGHT(SUBSTITUTE(C261," ",REPT(" ", 99)), 99)),"")</f>
        <v/>
      </c>
      <c r="E261" s="6" t="str">
        <f t="shared" si="9"/>
        <v>Rebekah Collins</v>
      </c>
      <c r="F261" s="6" t="s">
        <v>1013</v>
      </c>
      <c r="G261" s="7" t="s">
        <v>19771</v>
      </c>
      <c r="H261" s="7" t="s">
        <v>19772</v>
      </c>
    </row>
    <row r="262" spans="1:8">
      <c r="A262" s="6" t="s">
        <v>1017</v>
      </c>
      <c r="B262" s="6" t="str" cm="1">
        <f t="array" ref="B262">IF(SUM(--ISNUMBER(SEARCH(Honorific,A262)))&gt;0,LEFT(A262,FIND(" ",A262)-1),"")</f>
        <v/>
      </c>
      <c r="C262" s="6" t="str">
        <f t="shared" si="8"/>
        <v>Laura Brown</v>
      </c>
      <c r="D262" s="6" t="str" cm="1">
        <f t="array" ref="D262">IF(SUM(--ISNUMBER(SEARCH(Credentials,C262)))&gt;0,TRIM(RIGHT(SUBSTITUTE(C262," ",REPT(" ", 99)), 99)),"")</f>
        <v/>
      </c>
      <c r="E262" s="6" t="str">
        <f t="shared" si="9"/>
        <v>Laura Brown</v>
      </c>
      <c r="F262" s="6" t="s">
        <v>1017</v>
      </c>
      <c r="G262" s="7" t="s">
        <v>19587</v>
      </c>
      <c r="H262" s="7" t="s">
        <v>19442</v>
      </c>
    </row>
    <row r="263" spans="1:8">
      <c r="A263" s="6" t="s">
        <v>1021</v>
      </c>
      <c r="B263" s="6" t="str" cm="1">
        <f t="array" ref="B263">IF(SUM(--ISNUMBER(SEARCH(Honorific,A263)))&gt;0,LEFT(A263,FIND(" ",A263)-1),"")</f>
        <v/>
      </c>
      <c r="C263" s="6" t="str">
        <f t="shared" si="8"/>
        <v>Whitney Whitaker</v>
      </c>
      <c r="D263" s="6" t="str" cm="1">
        <f t="array" ref="D263">IF(SUM(--ISNUMBER(SEARCH(Credentials,C263)))&gt;0,TRIM(RIGHT(SUBSTITUTE(C263," ",REPT(" ", 99)), 99)),"")</f>
        <v/>
      </c>
      <c r="E263" s="6" t="str">
        <f t="shared" si="9"/>
        <v>Whitney Whitaker</v>
      </c>
      <c r="F263" s="6" t="s">
        <v>1021</v>
      </c>
      <c r="G263" s="7" t="s">
        <v>19773</v>
      </c>
      <c r="H263" s="7" t="s">
        <v>19774</v>
      </c>
    </row>
    <row r="264" spans="1:8">
      <c r="A264" s="6" t="s">
        <v>1025</v>
      </c>
      <c r="B264" s="6" t="str" cm="1">
        <f t="array" ref="B264">IF(SUM(--ISNUMBER(SEARCH(Honorific,A264)))&gt;0,LEFT(A264,FIND(" ",A264)-1),"")</f>
        <v/>
      </c>
      <c r="C264" s="6" t="str">
        <f t="shared" si="8"/>
        <v>Hailey Santos</v>
      </c>
      <c r="D264" s="6" t="str" cm="1">
        <f t="array" ref="D264">IF(SUM(--ISNUMBER(SEARCH(Credentials,C264)))&gt;0,TRIM(RIGHT(SUBSTITUTE(C264," ",REPT(" ", 99)), 99)),"")</f>
        <v/>
      </c>
      <c r="E264" s="6" t="str">
        <f t="shared" si="9"/>
        <v>Hailey Santos</v>
      </c>
      <c r="F264" s="6" t="s">
        <v>1025</v>
      </c>
      <c r="G264" s="7" t="s">
        <v>19775</v>
      </c>
      <c r="H264" s="7" t="s">
        <v>19776</v>
      </c>
    </row>
    <row r="265" spans="1:8">
      <c r="A265" s="6" t="s">
        <v>1029</v>
      </c>
      <c r="B265" s="6" t="str" cm="1">
        <f t="array" ref="B265">IF(SUM(--ISNUMBER(SEARCH(Honorific,A265)))&gt;0,LEFT(A265,FIND(" ",A265)-1),"")</f>
        <v/>
      </c>
      <c r="C265" s="6" t="str">
        <f t="shared" si="8"/>
        <v>Tara Lopez</v>
      </c>
      <c r="D265" s="6" t="str" cm="1">
        <f t="array" ref="D265">IF(SUM(--ISNUMBER(SEARCH(Credentials,C265)))&gt;0,TRIM(RIGHT(SUBSTITUTE(C265," ",REPT(" ", 99)), 99)),"")</f>
        <v/>
      </c>
      <c r="E265" s="6" t="str">
        <f t="shared" si="9"/>
        <v>Tara Lopez</v>
      </c>
      <c r="F265" s="6" t="s">
        <v>1029</v>
      </c>
      <c r="G265" s="7" t="s">
        <v>19605</v>
      </c>
      <c r="H265" s="7" t="s">
        <v>19600</v>
      </c>
    </row>
    <row r="266" spans="1:8">
      <c r="A266" s="6" t="s">
        <v>1033</v>
      </c>
      <c r="B266" s="6" t="str" cm="1">
        <f t="array" ref="B266">IF(SUM(--ISNUMBER(SEARCH(Honorific,A266)))&gt;0,LEFT(A266,FIND(" ",A266)-1),"")</f>
        <v/>
      </c>
      <c r="C266" s="6" t="str">
        <f t="shared" si="8"/>
        <v>Samantha Blake</v>
      </c>
      <c r="D266" s="6" t="str" cm="1">
        <f t="array" ref="D266">IF(SUM(--ISNUMBER(SEARCH(Credentials,C266)))&gt;0,TRIM(RIGHT(SUBSTITUTE(C266," ",REPT(" ", 99)), 99)),"")</f>
        <v/>
      </c>
      <c r="E266" s="6" t="str">
        <f t="shared" si="9"/>
        <v>Samantha Blake</v>
      </c>
      <c r="F266" s="6" t="s">
        <v>1033</v>
      </c>
      <c r="G266" s="7" t="s">
        <v>19533</v>
      </c>
      <c r="H266" s="7" t="s">
        <v>19777</v>
      </c>
    </row>
    <row r="267" spans="1:8">
      <c r="A267" s="6" t="s">
        <v>1037</v>
      </c>
      <c r="B267" s="6" t="str" cm="1">
        <f t="array" ref="B267">IF(SUM(--ISNUMBER(SEARCH(Honorific,A267)))&gt;0,LEFT(A267,FIND(" ",A267)-1),"")</f>
        <v/>
      </c>
      <c r="C267" s="6" t="str">
        <f t="shared" si="8"/>
        <v>Adrian Jackson</v>
      </c>
      <c r="D267" s="6" t="str" cm="1">
        <f t="array" ref="D267">IF(SUM(--ISNUMBER(SEARCH(Credentials,C267)))&gt;0,TRIM(RIGHT(SUBSTITUTE(C267," ",REPT(" ", 99)), 99)),"")</f>
        <v/>
      </c>
      <c r="E267" s="6" t="str">
        <f t="shared" si="9"/>
        <v>Adrian Jackson</v>
      </c>
      <c r="F267" s="6" t="s">
        <v>1037</v>
      </c>
      <c r="G267" s="7" t="s">
        <v>19778</v>
      </c>
      <c r="H267" s="7" t="s">
        <v>19779</v>
      </c>
    </row>
    <row r="268" spans="1:8">
      <c r="A268" s="6" t="s">
        <v>1041</v>
      </c>
      <c r="B268" s="6" t="str" cm="1">
        <f t="array" ref="B268">IF(SUM(--ISNUMBER(SEARCH(Honorific,A268)))&gt;0,LEFT(A268,FIND(" ",A268)-1),"")</f>
        <v/>
      </c>
      <c r="C268" s="6" t="str">
        <f t="shared" si="8"/>
        <v>David Burton</v>
      </c>
      <c r="D268" s="6" t="str" cm="1">
        <f t="array" ref="D268">IF(SUM(--ISNUMBER(SEARCH(Credentials,C268)))&gt;0,TRIM(RIGHT(SUBSTITUTE(C268," ",REPT(" ", 99)), 99)),"")</f>
        <v/>
      </c>
      <c r="E268" s="6" t="str">
        <f t="shared" si="9"/>
        <v>David Burton</v>
      </c>
      <c r="F268" s="6" t="s">
        <v>1041</v>
      </c>
      <c r="G268" s="7" t="s">
        <v>19484</v>
      </c>
      <c r="H268" s="7" t="s">
        <v>19780</v>
      </c>
    </row>
    <row r="269" spans="1:8">
      <c r="A269" s="6" t="s">
        <v>1045</v>
      </c>
      <c r="B269" s="6" t="str" cm="1">
        <f t="array" ref="B269">IF(SUM(--ISNUMBER(SEARCH(Honorific,A269)))&gt;0,LEFT(A269,FIND(" ",A269)-1),"")</f>
        <v>Dr.</v>
      </c>
      <c r="C269" s="6" t="str">
        <f t="shared" si="8"/>
        <v>Jordan Cruz MD</v>
      </c>
      <c r="D269" s="6" t="str" cm="1">
        <f t="array" ref="D269">IF(SUM(--ISNUMBER(SEARCH(Credentials,C269)))&gt;0,TRIM(RIGHT(SUBSTITUTE(C269," ",REPT(" ", 99)), 99)),"")</f>
        <v>MD</v>
      </c>
      <c r="E269" s="6" t="str">
        <f t="shared" si="9"/>
        <v xml:space="preserve">Jordan Cruz </v>
      </c>
      <c r="F269" s="6" t="s">
        <v>19218</v>
      </c>
      <c r="G269" s="7" t="s">
        <v>19781</v>
      </c>
      <c r="H269" s="7" t="s">
        <v>19782</v>
      </c>
    </row>
    <row r="270" spans="1:8">
      <c r="A270" s="6" t="s">
        <v>1049</v>
      </c>
      <c r="B270" s="6" t="str" cm="1">
        <f t="array" ref="B270">IF(SUM(--ISNUMBER(SEARCH(Honorific,A270)))&gt;0,LEFT(A270,FIND(" ",A270)-1),"")</f>
        <v/>
      </c>
      <c r="C270" s="6" t="str">
        <f t="shared" si="8"/>
        <v>Lisa Cook</v>
      </c>
      <c r="D270" s="6" t="str" cm="1">
        <f t="array" ref="D270">IF(SUM(--ISNUMBER(SEARCH(Credentials,C270)))&gt;0,TRIM(RIGHT(SUBSTITUTE(C270," ",REPT(" ", 99)), 99)),"")</f>
        <v/>
      </c>
      <c r="E270" s="6" t="str">
        <f t="shared" si="9"/>
        <v>Lisa Cook</v>
      </c>
      <c r="F270" s="6" t="s">
        <v>1049</v>
      </c>
      <c r="G270" s="7" t="s">
        <v>19425</v>
      </c>
      <c r="H270" s="7" t="s">
        <v>19783</v>
      </c>
    </row>
    <row r="271" spans="1:8">
      <c r="A271" s="6" t="s">
        <v>1053</v>
      </c>
      <c r="B271" s="6" t="str" cm="1">
        <f t="array" ref="B271">IF(SUM(--ISNUMBER(SEARCH(Honorific,A271)))&gt;0,LEFT(A271,FIND(" ",A271)-1),"")</f>
        <v/>
      </c>
      <c r="C271" s="6" t="str">
        <f t="shared" si="8"/>
        <v>Molly Dickerson</v>
      </c>
      <c r="D271" s="6" t="str" cm="1">
        <f t="array" ref="D271">IF(SUM(--ISNUMBER(SEARCH(Credentials,C271)))&gt;0,TRIM(RIGHT(SUBSTITUTE(C271," ",REPT(" ", 99)), 99)),"")</f>
        <v/>
      </c>
      <c r="E271" s="6" t="str">
        <f t="shared" si="9"/>
        <v>Molly Dickerson</v>
      </c>
      <c r="F271" s="6" t="s">
        <v>1053</v>
      </c>
      <c r="G271" s="7" t="s">
        <v>19784</v>
      </c>
      <c r="H271" s="7" t="s">
        <v>19719</v>
      </c>
    </row>
    <row r="272" spans="1:8">
      <c r="A272" s="6" t="s">
        <v>1057</v>
      </c>
      <c r="B272" s="6" t="str" cm="1">
        <f t="array" ref="B272">IF(SUM(--ISNUMBER(SEARCH(Honorific,A272)))&gt;0,LEFT(A272,FIND(" ",A272)-1),"")</f>
        <v/>
      </c>
      <c r="C272" s="6" t="str">
        <f t="shared" si="8"/>
        <v>Kaitlyn Tucker</v>
      </c>
      <c r="D272" s="6" t="str" cm="1">
        <f t="array" ref="D272">IF(SUM(--ISNUMBER(SEARCH(Credentials,C272)))&gt;0,TRIM(RIGHT(SUBSTITUTE(C272," ",REPT(" ", 99)), 99)),"")</f>
        <v/>
      </c>
      <c r="E272" s="6" t="str">
        <f t="shared" si="9"/>
        <v>Kaitlyn Tucker</v>
      </c>
      <c r="F272" s="6" t="s">
        <v>1057</v>
      </c>
      <c r="G272" s="7" t="s">
        <v>19785</v>
      </c>
      <c r="H272" s="7" t="s">
        <v>19786</v>
      </c>
    </row>
    <row r="273" spans="1:8">
      <c r="A273" s="6" t="s">
        <v>1061</v>
      </c>
      <c r="B273" s="6" t="str" cm="1">
        <f t="array" ref="B273">IF(SUM(--ISNUMBER(SEARCH(Honorific,A273)))&gt;0,LEFT(A273,FIND(" ",A273)-1),"")</f>
        <v/>
      </c>
      <c r="C273" s="6" t="str">
        <f t="shared" si="8"/>
        <v>Jonathan Green</v>
      </c>
      <c r="D273" s="6" t="str" cm="1">
        <f t="array" ref="D273">IF(SUM(--ISNUMBER(SEARCH(Credentials,C273)))&gt;0,TRIM(RIGHT(SUBSTITUTE(C273," ",REPT(" ", 99)), 99)),"")</f>
        <v/>
      </c>
      <c r="E273" s="6" t="str">
        <f t="shared" si="9"/>
        <v>Jonathan Green</v>
      </c>
      <c r="F273" s="6" t="s">
        <v>1061</v>
      </c>
      <c r="G273" s="7" t="s">
        <v>19787</v>
      </c>
      <c r="H273" s="7" t="s">
        <v>19548</v>
      </c>
    </row>
    <row r="274" spans="1:8">
      <c r="A274" s="6" t="s">
        <v>1065</v>
      </c>
      <c r="B274" s="6" t="str" cm="1">
        <f t="array" ref="B274">IF(SUM(--ISNUMBER(SEARCH(Honorific,A274)))&gt;0,LEFT(A274,FIND(" ",A274)-1),"")</f>
        <v/>
      </c>
      <c r="C274" s="6" t="str">
        <f t="shared" si="8"/>
        <v>Casey Brown</v>
      </c>
      <c r="D274" s="6" t="str" cm="1">
        <f t="array" ref="D274">IF(SUM(--ISNUMBER(SEARCH(Credentials,C274)))&gt;0,TRIM(RIGHT(SUBSTITUTE(C274," ",REPT(" ", 99)), 99)),"")</f>
        <v/>
      </c>
      <c r="E274" s="6" t="str">
        <f t="shared" si="9"/>
        <v>Casey Brown</v>
      </c>
      <c r="F274" s="6" t="s">
        <v>1065</v>
      </c>
      <c r="G274" s="7" t="s">
        <v>19788</v>
      </c>
      <c r="H274" s="7" t="s">
        <v>19442</v>
      </c>
    </row>
    <row r="275" spans="1:8">
      <c r="A275" s="6" t="s">
        <v>1069</v>
      </c>
      <c r="B275" s="6" t="str" cm="1">
        <f t="array" ref="B275">IF(SUM(--ISNUMBER(SEARCH(Honorific,A275)))&gt;0,LEFT(A275,FIND(" ",A275)-1),"")</f>
        <v/>
      </c>
      <c r="C275" s="6" t="str">
        <f t="shared" si="8"/>
        <v>Amy Mcconnell</v>
      </c>
      <c r="D275" s="6" t="str" cm="1">
        <f t="array" ref="D275">IF(SUM(--ISNUMBER(SEARCH(Credentials,C275)))&gt;0,TRIM(RIGHT(SUBSTITUTE(C275," ",REPT(" ", 99)), 99)),"")</f>
        <v/>
      </c>
      <c r="E275" s="6" t="str">
        <f t="shared" si="9"/>
        <v>Amy Mcconnell</v>
      </c>
      <c r="F275" s="6" t="s">
        <v>1069</v>
      </c>
      <c r="G275" s="7" t="s">
        <v>19789</v>
      </c>
      <c r="H275" s="7" t="s">
        <v>19790</v>
      </c>
    </row>
    <row r="276" spans="1:8">
      <c r="A276" s="6" t="s">
        <v>1073</v>
      </c>
      <c r="B276" s="6" t="str" cm="1">
        <f t="array" ref="B276">IF(SUM(--ISNUMBER(SEARCH(Honorific,A276)))&gt;0,LEFT(A276,FIND(" ",A276)-1),"")</f>
        <v/>
      </c>
      <c r="C276" s="6" t="str">
        <f t="shared" si="8"/>
        <v>Ryan May</v>
      </c>
      <c r="D276" s="6" t="str" cm="1">
        <f t="array" ref="D276">IF(SUM(--ISNUMBER(SEARCH(Credentials,C276)))&gt;0,TRIM(RIGHT(SUBSTITUTE(C276," ",REPT(" ", 99)), 99)),"")</f>
        <v/>
      </c>
      <c r="E276" s="6" t="str">
        <f t="shared" si="9"/>
        <v>Ryan May</v>
      </c>
      <c r="F276" s="6" t="s">
        <v>1073</v>
      </c>
      <c r="G276" s="7" t="s">
        <v>19452</v>
      </c>
      <c r="H276" s="7" t="s">
        <v>19791</v>
      </c>
    </row>
    <row r="277" spans="1:8">
      <c r="A277" s="6" t="s">
        <v>1077</v>
      </c>
      <c r="B277" s="6" t="str" cm="1">
        <f t="array" ref="B277">IF(SUM(--ISNUMBER(SEARCH(Honorific,A277)))&gt;0,LEFT(A277,FIND(" ",A277)-1),"")</f>
        <v/>
      </c>
      <c r="C277" s="6" t="str">
        <f t="shared" si="8"/>
        <v>Kerry Logan</v>
      </c>
      <c r="D277" s="6" t="str" cm="1">
        <f t="array" ref="D277">IF(SUM(--ISNUMBER(SEARCH(Credentials,C277)))&gt;0,TRIM(RIGHT(SUBSTITUTE(C277," ",REPT(" ", 99)), 99)),"")</f>
        <v/>
      </c>
      <c r="E277" s="6" t="str">
        <f t="shared" si="9"/>
        <v>Kerry Logan</v>
      </c>
      <c r="F277" s="6" t="s">
        <v>1077</v>
      </c>
      <c r="G277" s="7" t="s">
        <v>19792</v>
      </c>
      <c r="H277" s="7" t="s">
        <v>19793</v>
      </c>
    </row>
    <row r="278" spans="1:8">
      <c r="A278" s="6" t="s">
        <v>1081</v>
      </c>
      <c r="B278" s="6" t="str" cm="1">
        <f t="array" ref="B278">IF(SUM(--ISNUMBER(SEARCH(Honorific,A278)))&gt;0,LEFT(A278,FIND(" ",A278)-1),"")</f>
        <v/>
      </c>
      <c r="C278" s="6" t="str">
        <f t="shared" si="8"/>
        <v>Linda Anthony</v>
      </c>
      <c r="D278" s="6" t="str" cm="1">
        <f t="array" ref="D278">IF(SUM(--ISNUMBER(SEARCH(Credentials,C278)))&gt;0,TRIM(RIGHT(SUBSTITUTE(C278," ",REPT(" ", 99)), 99)),"")</f>
        <v/>
      </c>
      <c r="E278" s="6" t="str">
        <f t="shared" si="9"/>
        <v>Linda Anthony</v>
      </c>
      <c r="F278" s="6" t="s">
        <v>1081</v>
      </c>
      <c r="G278" s="7" t="s">
        <v>19627</v>
      </c>
      <c r="H278" s="7" t="s">
        <v>19438</v>
      </c>
    </row>
    <row r="279" spans="1:8">
      <c r="A279" s="6" t="s">
        <v>1085</v>
      </c>
      <c r="B279" s="6" t="str" cm="1">
        <f t="array" ref="B279">IF(SUM(--ISNUMBER(SEARCH(Honorific,A279)))&gt;0,LEFT(A279,FIND(" ",A279)-1),"")</f>
        <v/>
      </c>
      <c r="C279" s="6" t="str">
        <f t="shared" si="8"/>
        <v>Benjamin Oliver</v>
      </c>
      <c r="D279" s="6" t="str" cm="1">
        <f t="array" ref="D279">IF(SUM(--ISNUMBER(SEARCH(Credentials,C279)))&gt;0,TRIM(RIGHT(SUBSTITUTE(C279," ",REPT(" ", 99)), 99)),"")</f>
        <v/>
      </c>
      <c r="E279" s="6" t="str">
        <f t="shared" si="9"/>
        <v>Benjamin Oliver</v>
      </c>
      <c r="F279" s="6" t="s">
        <v>1085</v>
      </c>
      <c r="G279" s="7" t="s">
        <v>19700</v>
      </c>
      <c r="H279" s="7" t="s">
        <v>19631</v>
      </c>
    </row>
    <row r="280" spans="1:8">
      <c r="A280" s="6" t="s">
        <v>1089</v>
      </c>
      <c r="B280" s="6" t="str" cm="1">
        <f t="array" ref="B280">IF(SUM(--ISNUMBER(SEARCH(Honorific,A280)))&gt;0,LEFT(A280,FIND(" ",A280)-1),"")</f>
        <v/>
      </c>
      <c r="C280" s="6" t="str">
        <f t="shared" si="8"/>
        <v>Jessica Vasquez</v>
      </c>
      <c r="D280" s="6" t="str" cm="1">
        <f t="array" ref="D280">IF(SUM(--ISNUMBER(SEARCH(Credentials,C280)))&gt;0,TRIM(RIGHT(SUBSTITUTE(C280," ",REPT(" ", 99)), 99)),"")</f>
        <v/>
      </c>
      <c r="E280" s="6" t="str">
        <f t="shared" si="9"/>
        <v>Jessica Vasquez</v>
      </c>
      <c r="F280" s="6" t="s">
        <v>1089</v>
      </c>
      <c r="G280" s="7" t="s">
        <v>19664</v>
      </c>
      <c r="H280" s="7" t="s">
        <v>19794</v>
      </c>
    </row>
    <row r="281" spans="1:8">
      <c r="A281" s="6" t="s">
        <v>1092</v>
      </c>
      <c r="B281" s="6" t="str" cm="1">
        <f t="array" ref="B281">IF(SUM(--ISNUMBER(SEARCH(Honorific,A281)))&gt;0,LEFT(A281,FIND(" ",A281)-1),"")</f>
        <v/>
      </c>
      <c r="C281" s="6" t="str">
        <f t="shared" si="8"/>
        <v>Julian Gutierrez</v>
      </c>
      <c r="D281" s="6" t="str" cm="1">
        <f t="array" ref="D281">IF(SUM(--ISNUMBER(SEARCH(Credentials,C281)))&gt;0,TRIM(RIGHT(SUBSTITUTE(C281," ",REPT(" ", 99)), 99)),"")</f>
        <v/>
      </c>
      <c r="E281" s="6" t="str">
        <f t="shared" si="9"/>
        <v>Julian Gutierrez</v>
      </c>
      <c r="F281" s="6" t="s">
        <v>1092</v>
      </c>
      <c r="G281" s="7" t="s">
        <v>19795</v>
      </c>
      <c r="H281" s="7" t="s">
        <v>19557</v>
      </c>
    </row>
    <row r="282" spans="1:8">
      <c r="A282" s="6" t="s">
        <v>1096</v>
      </c>
      <c r="B282" s="6" t="str" cm="1">
        <f t="array" ref="B282">IF(SUM(--ISNUMBER(SEARCH(Honorific,A282)))&gt;0,LEFT(A282,FIND(" ",A282)-1),"")</f>
        <v/>
      </c>
      <c r="C282" s="6" t="str">
        <f t="shared" si="8"/>
        <v>Misty Dorsey</v>
      </c>
      <c r="D282" s="6" t="str" cm="1">
        <f t="array" ref="D282">IF(SUM(--ISNUMBER(SEARCH(Credentials,C282)))&gt;0,TRIM(RIGHT(SUBSTITUTE(C282," ",REPT(" ", 99)), 99)),"")</f>
        <v/>
      </c>
      <c r="E282" s="6" t="str">
        <f t="shared" si="9"/>
        <v>Misty Dorsey</v>
      </c>
      <c r="F282" s="6" t="s">
        <v>1096</v>
      </c>
      <c r="G282" s="7" t="s">
        <v>19796</v>
      </c>
      <c r="H282" s="7" t="s">
        <v>19797</v>
      </c>
    </row>
    <row r="283" spans="1:8">
      <c r="A283" s="6" t="s">
        <v>1100</v>
      </c>
      <c r="B283" s="6" t="str" cm="1">
        <f t="array" ref="B283">IF(SUM(--ISNUMBER(SEARCH(Honorific,A283)))&gt;0,LEFT(A283,FIND(" ",A283)-1),"")</f>
        <v/>
      </c>
      <c r="C283" s="6" t="str">
        <f t="shared" si="8"/>
        <v>Cynthia Davis</v>
      </c>
      <c r="D283" s="6" t="str" cm="1">
        <f t="array" ref="D283">IF(SUM(--ISNUMBER(SEARCH(Credentials,C283)))&gt;0,TRIM(RIGHT(SUBSTITUTE(C283," ",REPT(" ", 99)), 99)),"")</f>
        <v/>
      </c>
      <c r="E283" s="6" t="str">
        <f t="shared" si="9"/>
        <v>Cynthia Davis</v>
      </c>
      <c r="F283" s="6" t="s">
        <v>1100</v>
      </c>
      <c r="G283" s="7" t="s">
        <v>19646</v>
      </c>
      <c r="H283" s="7" t="s">
        <v>19523</v>
      </c>
    </row>
    <row r="284" spans="1:8">
      <c r="A284" s="6" t="s">
        <v>1104</v>
      </c>
      <c r="B284" s="6" t="str" cm="1">
        <f t="array" ref="B284">IF(SUM(--ISNUMBER(SEARCH(Honorific,A284)))&gt;0,LEFT(A284,FIND(" ",A284)-1),"")</f>
        <v/>
      </c>
      <c r="C284" s="6" t="str">
        <f t="shared" si="8"/>
        <v>Mark Chavez</v>
      </c>
      <c r="D284" s="6" t="str" cm="1">
        <f t="array" ref="D284">IF(SUM(--ISNUMBER(SEARCH(Credentials,C284)))&gt;0,TRIM(RIGHT(SUBSTITUTE(C284," ",REPT(" ", 99)), 99)),"")</f>
        <v/>
      </c>
      <c r="E284" s="6" t="str">
        <f t="shared" si="9"/>
        <v>Mark Chavez</v>
      </c>
      <c r="F284" s="6" t="s">
        <v>1104</v>
      </c>
      <c r="G284" s="7" t="s">
        <v>19725</v>
      </c>
      <c r="H284" s="7" t="s">
        <v>19798</v>
      </c>
    </row>
    <row r="285" spans="1:8">
      <c r="A285" s="6" t="s">
        <v>1108</v>
      </c>
      <c r="B285" s="6" t="str" cm="1">
        <f t="array" ref="B285">IF(SUM(--ISNUMBER(SEARCH(Honorific,A285)))&gt;0,LEFT(A285,FIND(" ",A285)-1),"")</f>
        <v/>
      </c>
      <c r="C285" s="6" t="str">
        <f t="shared" si="8"/>
        <v>Christopher Miller</v>
      </c>
      <c r="D285" s="6" t="str" cm="1">
        <f t="array" ref="D285">IF(SUM(--ISNUMBER(SEARCH(Credentials,C285)))&gt;0,TRIM(RIGHT(SUBSTITUTE(C285," ",REPT(" ", 99)), 99)),"")</f>
        <v/>
      </c>
      <c r="E285" s="6" t="str">
        <f t="shared" si="9"/>
        <v>Christopher Miller</v>
      </c>
      <c r="F285" s="6" t="s">
        <v>1108</v>
      </c>
      <c r="G285" s="7" t="s">
        <v>19682</v>
      </c>
      <c r="H285" s="7" t="s">
        <v>19568</v>
      </c>
    </row>
    <row r="286" spans="1:8">
      <c r="A286" s="6" t="s">
        <v>1112</v>
      </c>
      <c r="B286" s="6" t="str" cm="1">
        <f t="array" ref="B286">IF(SUM(--ISNUMBER(SEARCH(Honorific,A286)))&gt;0,LEFT(A286,FIND(" ",A286)-1),"")</f>
        <v/>
      </c>
      <c r="C286" s="6" t="str">
        <f t="shared" si="8"/>
        <v>Deanna Morales</v>
      </c>
      <c r="D286" s="6" t="str" cm="1">
        <f t="array" ref="D286">IF(SUM(--ISNUMBER(SEARCH(Credentials,C286)))&gt;0,TRIM(RIGHT(SUBSTITUTE(C286," ",REPT(" ", 99)), 99)),"")</f>
        <v/>
      </c>
      <c r="E286" s="6" t="str">
        <f t="shared" si="9"/>
        <v>Deanna Morales</v>
      </c>
      <c r="F286" s="6" t="s">
        <v>1112</v>
      </c>
      <c r="G286" s="7" t="s">
        <v>19799</v>
      </c>
      <c r="H286" s="7" t="s">
        <v>19513</v>
      </c>
    </row>
    <row r="287" spans="1:8">
      <c r="A287" s="6" t="s">
        <v>1116</v>
      </c>
      <c r="B287" s="6" t="str" cm="1">
        <f t="array" ref="B287">IF(SUM(--ISNUMBER(SEARCH(Honorific,A287)))&gt;0,LEFT(A287,FIND(" ",A287)-1),"")</f>
        <v/>
      </c>
      <c r="C287" s="6" t="str">
        <f t="shared" si="8"/>
        <v>Willie Hunt</v>
      </c>
      <c r="D287" s="6" t="str" cm="1">
        <f t="array" ref="D287">IF(SUM(--ISNUMBER(SEARCH(Credentials,C287)))&gt;0,TRIM(RIGHT(SUBSTITUTE(C287," ",REPT(" ", 99)), 99)),"")</f>
        <v/>
      </c>
      <c r="E287" s="6" t="str">
        <f t="shared" si="9"/>
        <v>Willie Hunt</v>
      </c>
      <c r="F287" s="6" t="s">
        <v>1116</v>
      </c>
      <c r="G287" s="7" t="s">
        <v>19800</v>
      </c>
      <c r="H287" s="7" t="s">
        <v>19801</v>
      </c>
    </row>
    <row r="288" spans="1:8">
      <c r="A288" s="6" t="s">
        <v>1120</v>
      </c>
      <c r="B288" s="6" t="str" cm="1">
        <f t="array" ref="B288">IF(SUM(--ISNUMBER(SEARCH(Honorific,A288)))&gt;0,LEFT(A288,FIND(" ",A288)-1),"")</f>
        <v/>
      </c>
      <c r="C288" s="6" t="str">
        <f t="shared" si="8"/>
        <v>Michelle Castro</v>
      </c>
      <c r="D288" s="6" t="str" cm="1">
        <f t="array" ref="D288">IF(SUM(--ISNUMBER(SEARCH(Credentials,C288)))&gt;0,TRIM(RIGHT(SUBSTITUTE(C288," ",REPT(" ", 99)), 99)),"")</f>
        <v/>
      </c>
      <c r="E288" s="6" t="str">
        <f t="shared" si="9"/>
        <v>Michelle Castro</v>
      </c>
      <c r="F288" s="6" t="s">
        <v>1120</v>
      </c>
      <c r="G288" s="7" t="s">
        <v>19693</v>
      </c>
      <c r="H288" s="7" t="s">
        <v>19802</v>
      </c>
    </row>
    <row r="289" spans="1:8">
      <c r="A289" s="6" t="s">
        <v>1124</v>
      </c>
      <c r="B289" s="6" t="str" cm="1">
        <f t="array" ref="B289">IF(SUM(--ISNUMBER(SEARCH(Honorific,A289)))&gt;0,LEFT(A289,FIND(" ",A289)-1),"")</f>
        <v/>
      </c>
      <c r="C289" s="6" t="str">
        <f t="shared" si="8"/>
        <v>Ashley Russell</v>
      </c>
      <c r="D289" s="6" t="str" cm="1">
        <f t="array" ref="D289">IF(SUM(--ISNUMBER(SEARCH(Credentials,C289)))&gt;0,TRIM(RIGHT(SUBSTITUTE(C289," ",REPT(" ", 99)), 99)),"")</f>
        <v/>
      </c>
      <c r="E289" s="6" t="str">
        <f t="shared" si="9"/>
        <v>Ashley Russell</v>
      </c>
      <c r="F289" s="6" t="s">
        <v>1124</v>
      </c>
      <c r="G289" s="7" t="s">
        <v>19486</v>
      </c>
      <c r="H289" s="7" t="s">
        <v>19803</v>
      </c>
    </row>
    <row r="290" spans="1:8">
      <c r="A290" s="6" t="s">
        <v>1128</v>
      </c>
      <c r="B290" s="6" t="str" cm="1">
        <f t="array" ref="B290">IF(SUM(--ISNUMBER(SEARCH(Honorific,A290)))&gt;0,LEFT(A290,FIND(" ",A290)-1),"")</f>
        <v/>
      </c>
      <c r="C290" s="6" t="str">
        <f t="shared" si="8"/>
        <v>Ethan Stafford</v>
      </c>
      <c r="D290" s="6" t="str" cm="1">
        <f t="array" ref="D290">IF(SUM(--ISNUMBER(SEARCH(Credentials,C290)))&gt;0,TRIM(RIGHT(SUBSTITUTE(C290," ",REPT(" ", 99)), 99)),"")</f>
        <v/>
      </c>
      <c r="E290" s="6" t="str">
        <f t="shared" si="9"/>
        <v>Ethan Stafford</v>
      </c>
      <c r="F290" s="6" t="s">
        <v>1128</v>
      </c>
      <c r="G290" s="7" t="s">
        <v>19804</v>
      </c>
      <c r="H290" s="7" t="s">
        <v>19805</v>
      </c>
    </row>
    <row r="291" spans="1:8">
      <c r="A291" s="6" t="s">
        <v>1132</v>
      </c>
      <c r="B291" s="6" t="str" cm="1">
        <f t="array" ref="B291">IF(SUM(--ISNUMBER(SEARCH(Honorific,A291)))&gt;0,LEFT(A291,FIND(" ",A291)-1),"")</f>
        <v/>
      </c>
      <c r="C291" s="6" t="str">
        <f t="shared" si="8"/>
        <v>Rebecca Harper</v>
      </c>
      <c r="D291" s="6" t="str" cm="1">
        <f t="array" ref="D291">IF(SUM(--ISNUMBER(SEARCH(Credentials,C291)))&gt;0,TRIM(RIGHT(SUBSTITUTE(C291," ",REPT(" ", 99)), 99)),"")</f>
        <v/>
      </c>
      <c r="E291" s="6" t="str">
        <f t="shared" si="9"/>
        <v>Rebecca Harper</v>
      </c>
      <c r="F291" s="6" t="s">
        <v>1132</v>
      </c>
      <c r="G291" s="7" t="s">
        <v>19531</v>
      </c>
      <c r="H291" s="7" t="s">
        <v>19806</v>
      </c>
    </row>
    <row r="292" spans="1:8">
      <c r="A292" s="6" t="s">
        <v>1136</v>
      </c>
      <c r="B292" s="6" t="str" cm="1">
        <f t="array" ref="B292">IF(SUM(--ISNUMBER(SEARCH(Honorific,A292)))&gt;0,LEFT(A292,FIND(" ",A292)-1),"")</f>
        <v/>
      </c>
      <c r="C292" s="6" t="str">
        <f t="shared" si="8"/>
        <v>Allison Hudson</v>
      </c>
      <c r="D292" s="6" t="str" cm="1">
        <f t="array" ref="D292">IF(SUM(--ISNUMBER(SEARCH(Credentials,C292)))&gt;0,TRIM(RIGHT(SUBSTITUTE(C292," ",REPT(" ", 99)), 99)),"")</f>
        <v/>
      </c>
      <c r="E292" s="6" t="str">
        <f t="shared" si="9"/>
        <v>Allison Hudson</v>
      </c>
      <c r="F292" s="6" t="s">
        <v>1136</v>
      </c>
      <c r="G292" s="7" t="s">
        <v>19807</v>
      </c>
      <c r="H292" s="7" t="s">
        <v>19808</v>
      </c>
    </row>
    <row r="293" spans="1:8">
      <c r="A293" s="6" t="s">
        <v>1140</v>
      </c>
      <c r="B293" s="6" t="str" cm="1">
        <f t="array" ref="B293">IF(SUM(--ISNUMBER(SEARCH(Honorific,A293)))&gt;0,LEFT(A293,FIND(" ",A293)-1),"")</f>
        <v/>
      </c>
      <c r="C293" s="6" t="str">
        <f t="shared" si="8"/>
        <v>Susan Ramirez</v>
      </c>
      <c r="D293" s="6" t="str" cm="1">
        <f t="array" ref="D293">IF(SUM(--ISNUMBER(SEARCH(Credentials,C293)))&gt;0,TRIM(RIGHT(SUBSTITUTE(C293," ",REPT(" ", 99)), 99)),"")</f>
        <v/>
      </c>
      <c r="E293" s="6" t="str">
        <f t="shared" si="9"/>
        <v>Susan Ramirez</v>
      </c>
      <c r="F293" s="6" t="s">
        <v>1140</v>
      </c>
      <c r="G293" s="7" t="s">
        <v>19601</v>
      </c>
      <c r="H293" s="7" t="s">
        <v>19809</v>
      </c>
    </row>
    <row r="294" spans="1:8">
      <c r="A294" s="6" t="s">
        <v>1144</v>
      </c>
      <c r="B294" s="6" t="str" cm="1">
        <f t="array" ref="B294">IF(SUM(--ISNUMBER(SEARCH(Honorific,A294)))&gt;0,LEFT(A294,FIND(" ",A294)-1),"")</f>
        <v/>
      </c>
      <c r="C294" s="6" t="str">
        <f t="shared" si="8"/>
        <v>Jennifer Christian</v>
      </c>
      <c r="D294" s="6" t="str" cm="1">
        <f t="array" ref="D294">IF(SUM(--ISNUMBER(SEARCH(Credentials,C294)))&gt;0,TRIM(RIGHT(SUBSTITUTE(C294," ",REPT(" ", 99)), 99)),"")</f>
        <v/>
      </c>
      <c r="E294" s="6" t="str">
        <f t="shared" si="9"/>
        <v>Jennifer Christian</v>
      </c>
      <c r="F294" s="6" t="s">
        <v>1144</v>
      </c>
      <c r="G294" s="7" t="s">
        <v>19510</v>
      </c>
      <c r="H294" s="7" t="s">
        <v>19810</v>
      </c>
    </row>
    <row r="295" spans="1:8">
      <c r="A295" s="6" t="s">
        <v>1148</v>
      </c>
      <c r="B295" s="6" t="str" cm="1">
        <f t="array" ref="B295">IF(SUM(--ISNUMBER(SEARCH(Honorific,A295)))&gt;0,LEFT(A295,FIND(" ",A295)-1),"")</f>
        <v/>
      </c>
      <c r="C295" s="6" t="str">
        <f t="shared" si="8"/>
        <v>Heather Ponce</v>
      </c>
      <c r="D295" s="6" t="str" cm="1">
        <f t="array" ref="D295">IF(SUM(--ISNUMBER(SEARCH(Credentials,C295)))&gt;0,TRIM(RIGHT(SUBSTITUTE(C295," ",REPT(" ", 99)), 99)),"")</f>
        <v/>
      </c>
      <c r="E295" s="6" t="str">
        <f t="shared" si="9"/>
        <v>Heather Ponce</v>
      </c>
      <c r="F295" s="6" t="s">
        <v>1148</v>
      </c>
      <c r="G295" s="7" t="s">
        <v>19423</v>
      </c>
      <c r="H295" s="7" t="s">
        <v>19811</v>
      </c>
    </row>
    <row r="296" spans="1:8">
      <c r="A296" s="6" t="s">
        <v>1151</v>
      </c>
      <c r="B296" s="6" t="str" cm="1">
        <f t="array" ref="B296">IF(SUM(--ISNUMBER(SEARCH(Honorific,A296)))&gt;0,LEFT(A296,FIND(" ",A296)-1),"")</f>
        <v/>
      </c>
      <c r="C296" s="6" t="str">
        <f t="shared" si="8"/>
        <v>Craig Ferguson</v>
      </c>
      <c r="D296" s="6" t="str" cm="1">
        <f t="array" ref="D296">IF(SUM(--ISNUMBER(SEARCH(Credentials,C296)))&gt;0,TRIM(RIGHT(SUBSTITUTE(C296," ",REPT(" ", 99)), 99)),"")</f>
        <v/>
      </c>
      <c r="E296" s="6" t="str">
        <f t="shared" si="9"/>
        <v>Craig Ferguson</v>
      </c>
      <c r="F296" s="6" t="s">
        <v>1151</v>
      </c>
      <c r="G296" s="7" t="s">
        <v>19570</v>
      </c>
      <c r="H296" s="7" t="s">
        <v>19485</v>
      </c>
    </row>
    <row r="297" spans="1:8">
      <c r="A297" s="6" t="s">
        <v>1155</v>
      </c>
      <c r="B297" s="6" t="str" cm="1">
        <f t="array" ref="B297">IF(SUM(--ISNUMBER(SEARCH(Honorific,A297)))&gt;0,LEFT(A297,FIND(" ",A297)-1),"")</f>
        <v/>
      </c>
      <c r="C297" s="6" t="str">
        <f t="shared" si="8"/>
        <v>Samantha Castillo</v>
      </c>
      <c r="D297" s="6" t="str" cm="1">
        <f t="array" ref="D297">IF(SUM(--ISNUMBER(SEARCH(Credentials,C297)))&gt;0,TRIM(RIGHT(SUBSTITUTE(C297," ",REPT(" ", 99)), 99)),"")</f>
        <v/>
      </c>
      <c r="E297" s="6" t="str">
        <f t="shared" si="9"/>
        <v>Samantha Castillo</v>
      </c>
      <c r="F297" s="6" t="s">
        <v>1155</v>
      </c>
      <c r="G297" s="7" t="s">
        <v>19533</v>
      </c>
      <c r="H297" s="7" t="s">
        <v>19812</v>
      </c>
    </row>
    <row r="298" spans="1:8">
      <c r="A298" s="6" t="s">
        <v>1159</v>
      </c>
      <c r="B298" s="6" t="str" cm="1">
        <f t="array" ref="B298">IF(SUM(--ISNUMBER(SEARCH(Honorific,A298)))&gt;0,LEFT(A298,FIND(" ",A298)-1),"")</f>
        <v/>
      </c>
      <c r="C298" s="6" t="str">
        <f t="shared" si="8"/>
        <v>Brett Bradley</v>
      </c>
      <c r="D298" s="6" t="str" cm="1">
        <f t="array" ref="D298">IF(SUM(--ISNUMBER(SEARCH(Credentials,C298)))&gt;0,TRIM(RIGHT(SUBSTITUTE(C298," ",REPT(" ", 99)), 99)),"")</f>
        <v/>
      </c>
      <c r="E298" s="6" t="str">
        <f t="shared" si="9"/>
        <v>Brett Bradley</v>
      </c>
      <c r="F298" s="6" t="s">
        <v>1159</v>
      </c>
      <c r="G298" s="7" t="s">
        <v>19637</v>
      </c>
      <c r="H298" s="7" t="s">
        <v>19620</v>
      </c>
    </row>
    <row r="299" spans="1:8">
      <c r="A299" s="6" t="s">
        <v>1163</v>
      </c>
      <c r="B299" s="6" t="str" cm="1">
        <f t="array" ref="B299">IF(SUM(--ISNUMBER(SEARCH(Honorific,A299)))&gt;0,LEFT(A299,FIND(" ",A299)-1),"")</f>
        <v/>
      </c>
      <c r="C299" s="6" t="str">
        <f t="shared" si="8"/>
        <v>Brenda Duffy PhD</v>
      </c>
      <c r="D299" s="6" t="str" cm="1">
        <f t="array" ref="D299">IF(SUM(--ISNUMBER(SEARCH(Credentials,C299)))&gt;0,TRIM(RIGHT(SUBSTITUTE(C299," ",REPT(" ", 99)), 99)),"")</f>
        <v>PhD</v>
      </c>
      <c r="E299" s="6" t="str">
        <f t="shared" si="9"/>
        <v xml:space="preserve">Brenda Duffy </v>
      </c>
      <c r="F299" s="6" t="s">
        <v>19219</v>
      </c>
      <c r="G299" s="7" t="s">
        <v>19445</v>
      </c>
      <c r="H299" s="7" t="s">
        <v>19813</v>
      </c>
    </row>
    <row r="300" spans="1:8">
      <c r="A300" s="6" t="s">
        <v>1167</v>
      </c>
      <c r="B300" s="6" t="str" cm="1">
        <f t="array" ref="B300">IF(SUM(--ISNUMBER(SEARCH(Honorific,A300)))&gt;0,LEFT(A300,FIND(" ",A300)-1),"")</f>
        <v/>
      </c>
      <c r="C300" s="6" t="str">
        <f t="shared" si="8"/>
        <v>Christopher Maldonado</v>
      </c>
      <c r="D300" s="6" t="str" cm="1">
        <f t="array" ref="D300">IF(SUM(--ISNUMBER(SEARCH(Credentials,C300)))&gt;0,TRIM(RIGHT(SUBSTITUTE(C300," ",REPT(" ", 99)), 99)),"")</f>
        <v/>
      </c>
      <c r="E300" s="6" t="str">
        <f t="shared" si="9"/>
        <v>Christopher Maldonado</v>
      </c>
      <c r="F300" s="6" t="s">
        <v>1167</v>
      </c>
      <c r="G300" s="7" t="s">
        <v>19682</v>
      </c>
      <c r="H300" s="7" t="s">
        <v>19814</v>
      </c>
    </row>
    <row r="301" spans="1:8">
      <c r="A301" s="6" t="s">
        <v>1171</v>
      </c>
      <c r="B301" s="6" t="str" cm="1">
        <f t="array" ref="B301">IF(SUM(--ISNUMBER(SEARCH(Honorific,A301)))&gt;0,LEFT(A301,FIND(" ",A301)-1),"")</f>
        <v/>
      </c>
      <c r="C301" s="6" t="str">
        <f t="shared" si="8"/>
        <v>Victoria Swanson</v>
      </c>
      <c r="D301" s="6" t="str" cm="1">
        <f t="array" ref="D301">IF(SUM(--ISNUMBER(SEARCH(Credentials,C301)))&gt;0,TRIM(RIGHT(SUBSTITUTE(C301," ",REPT(" ", 99)), 99)),"")</f>
        <v/>
      </c>
      <c r="E301" s="6" t="str">
        <f t="shared" si="9"/>
        <v>Victoria Swanson</v>
      </c>
      <c r="F301" s="6" t="s">
        <v>1171</v>
      </c>
      <c r="G301" s="7" t="s">
        <v>19815</v>
      </c>
      <c r="H301" s="7" t="s">
        <v>19816</v>
      </c>
    </row>
    <row r="302" spans="1:8">
      <c r="A302" s="6" t="s">
        <v>1175</v>
      </c>
      <c r="B302" s="6" t="str" cm="1">
        <f t="array" ref="B302">IF(SUM(--ISNUMBER(SEARCH(Honorific,A302)))&gt;0,LEFT(A302,FIND(" ",A302)-1),"")</f>
        <v/>
      </c>
      <c r="C302" s="6" t="str">
        <f t="shared" si="8"/>
        <v>Karen Taylor</v>
      </c>
      <c r="D302" s="6" t="str" cm="1">
        <f t="array" ref="D302">IF(SUM(--ISNUMBER(SEARCH(Credentials,C302)))&gt;0,TRIM(RIGHT(SUBSTITUTE(C302," ",REPT(" ", 99)), 99)),"")</f>
        <v/>
      </c>
      <c r="E302" s="6" t="str">
        <f t="shared" si="9"/>
        <v>Karen Taylor</v>
      </c>
      <c r="F302" s="6" t="s">
        <v>1175</v>
      </c>
      <c r="G302" s="7" t="s">
        <v>19650</v>
      </c>
      <c r="H302" s="7" t="s">
        <v>19500</v>
      </c>
    </row>
    <row r="303" spans="1:8">
      <c r="A303" s="6" t="s">
        <v>1179</v>
      </c>
      <c r="B303" s="6" t="str" cm="1">
        <f t="array" ref="B303">IF(SUM(--ISNUMBER(SEARCH(Honorific,A303)))&gt;0,LEFT(A303,FIND(" ",A303)-1),"")</f>
        <v/>
      </c>
      <c r="C303" s="6" t="str">
        <f t="shared" si="8"/>
        <v>Morgan Lopez</v>
      </c>
      <c r="D303" s="6" t="str" cm="1">
        <f t="array" ref="D303">IF(SUM(--ISNUMBER(SEARCH(Credentials,C303)))&gt;0,TRIM(RIGHT(SUBSTITUTE(C303," ",REPT(" ", 99)), 99)),"")</f>
        <v/>
      </c>
      <c r="E303" s="6" t="str">
        <f t="shared" si="9"/>
        <v>Morgan Lopez</v>
      </c>
      <c r="F303" s="6" t="s">
        <v>1179</v>
      </c>
      <c r="G303" s="7" t="s">
        <v>19735</v>
      </c>
      <c r="H303" s="7" t="s">
        <v>19600</v>
      </c>
    </row>
    <row r="304" spans="1:8">
      <c r="A304" s="6" t="s">
        <v>1183</v>
      </c>
      <c r="B304" s="6" t="str" cm="1">
        <f t="array" ref="B304">IF(SUM(--ISNUMBER(SEARCH(Honorific,A304)))&gt;0,LEFT(A304,FIND(" ",A304)-1),"")</f>
        <v/>
      </c>
      <c r="C304" s="6" t="str">
        <f t="shared" si="8"/>
        <v>Henry Miller</v>
      </c>
      <c r="D304" s="6" t="str" cm="1">
        <f t="array" ref="D304">IF(SUM(--ISNUMBER(SEARCH(Credentials,C304)))&gt;0,TRIM(RIGHT(SUBSTITUTE(C304," ",REPT(" ", 99)), 99)),"")</f>
        <v/>
      </c>
      <c r="E304" s="6" t="str">
        <f t="shared" si="9"/>
        <v>Henry Miller</v>
      </c>
      <c r="F304" s="6" t="s">
        <v>1183</v>
      </c>
      <c r="G304" s="7" t="s">
        <v>19552</v>
      </c>
      <c r="H304" s="7" t="s">
        <v>19568</v>
      </c>
    </row>
    <row r="305" spans="1:8">
      <c r="A305" s="6" t="s">
        <v>1187</v>
      </c>
      <c r="B305" s="6" t="str" cm="1">
        <f t="array" ref="B305">IF(SUM(--ISNUMBER(SEARCH(Honorific,A305)))&gt;0,LEFT(A305,FIND(" ",A305)-1),"")</f>
        <v/>
      </c>
      <c r="C305" s="6" t="str">
        <f t="shared" si="8"/>
        <v>Angela Edwards</v>
      </c>
      <c r="D305" s="6" t="str" cm="1">
        <f t="array" ref="D305">IF(SUM(--ISNUMBER(SEARCH(Credentials,C305)))&gt;0,TRIM(RIGHT(SUBSTITUTE(C305," ",REPT(" ", 99)), 99)),"")</f>
        <v/>
      </c>
      <c r="E305" s="6" t="str">
        <f t="shared" si="9"/>
        <v>Angela Edwards</v>
      </c>
      <c r="F305" s="6" t="s">
        <v>1187</v>
      </c>
      <c r="G305" s="7" t="s">
        <v>19746</v>
      </c>
      <c r="H305" s="7" t="s">
        <v>19817</v>
      </c>
    </row>
    <row r="306" spans="1:8">
      <c r="A306" s="6" t="s">
        <v>1191</v>
      </c>
      <c r="B306" s="6" t="str" cm="1">
        <f t="array" ref="B306">IF(SUM(--ISNUMBER(SEARCH(Honorific,A306)))&gt;0,LEFT(A306,FIND(" ",A306)-1),"")</f>
        <v/>
      </c>
      <c r="C306" s="6" t="str">
        <f t="shared" si="8"/>
        <v>Manuel Sanchez</v>
      </c>
      <c r="D306" s="6" t="str" cm="1">
        <f t="array" ref="D306">IF(SUM(--ISNUMBER(SEARCH(Credentials,C306)))&gt;0,TRIM(RIGHT(SUBSTITUTE(C306," ",REPT(" ", 99)), 99)),"")</f>
        <v/>
      </c>
      <c r="E306" s="6" t="str">
        <f t="shared" si="9"/>
        <v>Manuel Sanchez</v>
      </c>
      <c r="F306" s="6" t="s">
        <v>1191</v>
      </c>
      <c r="G306" s="7" t="s">
        <v>19818</v>
      </c>
      <c r="H306" s="7" t="s">
        <v>19474</v>
      </c>
    </row>
    <row r="307" spans="1:8">
      <c r="A307" s="6" t="s">
        <v>1195</v>
      </c>
      <c r="B307" s="6" t="str" cm="1">
        <f t="array" ref="B307">IF(SUM(--ISNUMBER(SEARCH(Honorific,A307)))&gt;0,LEFT(A307,FIND(" ",A307)-1),"")</f>
        <v/>
      </c>
      <c r="C307" s="6" t="str">
        <f t="shared" si="8"/>
        <v>Elizabeth Ramirez</v>
      </c>
      <c r="D307" s="6" t="str" cm="1">
        <f t="array" ref="D307">IF(SUM(--ISNUMBER(SEARCH(Credentials,C307)))&gt;0,TRIM(RIGHT(SUBSTITUTE(C307," ",REPT(" ", 99)), 99)),"")</f>
        <v/>
      </c>
      <c r="E307" s="6" t="str">
        <f t="shared" si="9"/>
        <v>Elizabeth Ramirez</v>
      </c>
      <c r="F307" s="6" t="s">
        <v>1195</v>
      </c>
      <c r="G307" s="7" t="s">
        <v>19819</v>
      </c>
      <c r="H307" s="7" t="s">
        <v>19809</v>
      </c>
    </row>
    <row r="308" spans="1:8">
      <c r="A308" s="6" t="s">
        <v>1199</v>
      </c>
      <c r="B308" s="6" t="str" cm="1">
        <f t="array" ref="B308">IF(SUM(--ISNUMBER(SEARCH(Honorific,A308)))&gt;0,LEFT(A308,FIND(" ",A308)-1),"")</f>
        <v/>
      </c>
      <c r="C308" s="6" t="str">
        <f t="shared" si="8"/>
        <v>Darlene Lane</v>
      </c>
      <c r="D308" s="6" t="str" cm="1">
        <f t="array" ref="D308">IF(SUM(--ISNUMBER(SEARCH(Credentials,C308)))&gt;0,TRIM(RIGHT(SUBSTITUTE(C308," ",REPT(" ", 99)), 99)),"")</f>
        <v/>
      </c>
      <c r="E308" s="6" t="str">
        <f t="shared" si="9"/>
        <v>Darlene Lane</v>
      </c>
      <c r="F308" s="6" t="s">
        <v>1199</v>
      </c>
      <c r="G308" s="7" t="s">
        <v>19820</v>
      </c>
      <c r="H308" s="7" t="s">
        <v>19821</v>
      </c>
    </row>
    <row r="309" spans="1:8">
      <c r="A309" s="6" t="s">
        <v>1202</v>
      </c>
      <c r="B309" s="6" t="str" cm="1">
        <f t="array" ref="B309">IF(SUM(--ISNUMBER(SEARCH(Honorific,A309)))&gt;0,LEFT(A309,FIND(" ",A309)-1),"")</f>
        <v/>
      </c>
      <c r="C309" s="6" t="str">
        <f t="shared" si="8"/>
        <v>Paul Jackson</v>
      </c>
      <c r="D309" s="6" t="str" cm="1">
        <f t="array" ref="D309">IF(SUM(--ISNUMBER(SEARCH(Credentials,C309)))&gt;0,TRIM(RIGHT(SUBSTITUTE(C309," ",REPT(" ", 99)), 99)),"")</f>
        <v/>
      </c>
      <c r="E309" s="6" t="str">
        <f t="shared" si="9"/>
        <v>Paul Jackson</v>
      </c>
      <c r="F309" s="6" t="s">
        <v>1202</v>
      </c>
      <c r="G309" s="7" t="s">
        <v>19733</v>
      </c>
      <c r="H309" s="7" t="s">
        <v>19779</v>
      </c>
    </row>
    <row r="310" spans="1:8">
      <c r="A310" s="6" t="s">
        <v>1206</v>
      </c>
      <c r="B310" s="6" t="str" cm="1">
        <f t="array" ref="B310">IF(SUM(--ISNUMBER(SEARCH(Honorific,A310)))&gt;0,LEFT(A310,FIND(" ",A310)-1),"")</f>
        <v/>
      </c>
      <c r="C310" s="6" t="str">
        <f t="shared" si="8"/>
        <v>Steven Ross</v>
      </c>
      <c r="D310" s="6" t="str" cm="1">
        <f t="array" ref="D310">IF(SUM(--ISNUMBER(SEARCH(Credentials,C310)))&gt;0,TRIM(RIGHT(SUBSTITUTE(C310," ",REPT(" ", 99)), 99)),"")</f>
        <v/>
      </c>
      <c r="E310" s="6" t="str">
        <f t="shared" si="9"/>
        <v>Steven Ross</v>
      </c>
      <c r="F310" s="6" t="s">
        <v>1206</v>
      </c>
      <c r="G310" s="7" t="s">
        <v>19767</v>
      </c>
      <c r="H310" s="7" t="s">
        <v>19574</v>
      </c>
    </row>
    <row r="311" spans="1:8">
      <c r="A311" s="6" t="s">
        <v>1209</v>
      </c>
      <c r="B311" s="6" t="str" cm="1">
        <f t="array" ref="B311">IF(SUM(--ISNUMBER(SEARCH(Honorific,A311)))&gt;0,LEFT(A311,FIND(" ",A311)-1),"")</f>
        <v/>
      </c>
      <c r="C311" s="6" t="str">
        <f t="shared" si="8"/>
        <v>Jerome Boyer</v>
      </c>
      <c r="D311" s="6" t="str" cm="1">
        <f t="array" ref="D311">IF(SUM(--ISNUMBER(SEARCH(Credentials,C311)))&gt;0,TRIM(RIGHT(SUBSTITUTE(C311," ",REPT(" ", 99)), 99)),"")</f>
        <v/>
      </c>
      <c r="E311" s="6" t="str">
        <f t="shared" si="9"/>
        <v>Jerome Boyer</v>
      </c>
      <c r="F311" s="6" t="s">
        <v>1209</v>
      </c>
      <c r="G311" s="7" t="s">
        <v>19653</v>
      </c>
      <c r="H311" s="7" t="s">
        <v>19822</v>
      </c>
    </row>
    <row r="312" spans="1:8">
      <c r="A312" s="6" t="s">
        <v>1213</v>
      </c>
      <c r="B312" s="6" t="str" cm="1">
        <f t="array" ref="B312">IF(SUM(--ISNUMBER(SEARCH(Honorific,A312)))&gt;0,LEFT(A312,FIND(" ",A312)-1),"")</f>
        <v/>
      </c>
      <c r="C312" s="6" t="str">
        <f t="shared" si="8"/>
        <v>Sherri Garcia</v>
      </c>
      <c r="D312" s="6" t="str" cm="1">
        <f t="array" ref="D312">IF(SUM(--ISNUMBER(SEARCH(Credentials,C312)))&gt;0,TRIM(RIGHT(SUBSTITUTE(C312," ",REPT(" ", 99)), 99)),"")</f>
        <v/>
      </c>
      <c r="E312" s="6" t="str">
        <f t="shared" si="9"/>
        <v>Sherri Garcia</v>
      </c>
      <c r="F312" s="6" t="s">
        <v>1213</v>
      </c>
      <c r="G312" s="7" t="s">
        <v>19823</v>
      </c>
      <c r="H312" s="7" t="s">
        <v>19641</v>
      </c>
    </row>
    <row r="313" spans="1:8">
      <c r="A313" s="6" t="s">
        <v>1216</v>
      </c>
      <c r="B313" s="6" t="str" cm="1">
        <f t="array" ref="B313">IF(SUM(--ISNUMBER(SEARCH(Honorific,A313)))&gt;0,LEFT(A313,FIND(" ",A313)-1),"")</f>
        <v/>
      </c>
      <c r="C313" s="6" t="str">
        <f t="shared" si="8"/>
        <v>Jonathan Burgess</v>
      </c>
      <c r="D313" s="6" t="str" cm="1">
        <f t="array" ref="D313">IF(SUM(--ISNUMBER(SEARCH(Credentials,C313)))&gt;0,TRIM(RIGHT(SUBSTITUTE(C313," ",REPT(" ", 99)), 99)),"")</f>
        <v/>
      </c>
      <c r="E313" s="6" t="str">
        <f t="shared" si="9"/>
        <v>Jonathan Burgess</v>
      </c>
      <c r="F313" s="6" t="s">
        <v>1216</v>
      </c>
      <c r="G313" s="7" t="s">
        <v>19787</v>
      </c>
      <c r="H313" s="7" t="s">
        <v>19824</v>
      </c>
    </row>
    <row r="314" spans="1:8">
      <c r="A314" s="6" t="s">
        <v>1220</v>
      </c>
      <c r="B314" s="6" t="str" cm="1">
        <f t="array" ref="B314">IF(SUM(--ISNUMBER(SEARCH(Honorific,A314)))&gt;0,LEFT(A314,FIND(" ",A314)-1),"")</f>
        <v/>
      </c>
      <c r="C314" s="6" t="str">
        <f t="shared" si="8"/>
        <v>Andrea Jimenez</v>
      </c>
      <c r="D314" s="6" t="str" cm="1">
        <f t="array" ref="D314">IF(SUM(--ISNUMBER(SEARCH(Credentials,C314)))&gt;0,TRIM(RIGHT(SUBSTITUTE(C314," ",REPT(" ", 99)), 99)),"")</f>
        <v/>
      </c>
      <c r="E314" s="6" t="str">
        <f t="shared" si="9"/>
        <v>Andrea Jimenez</v>
      </c>
      <c r="F314" s="6" t="s">
        <v>1220</v>
      </c>
      <c r="G314" s="7" t="s">
        <v>19825</v>
      </c>
      <c r="H314" s="7" t="s">
        <v>19826</v>
      </c>
    </row>
    <row r="315" spans="1:8">
      <c r="A315" s="6" t="s">
        <v>1224</v>
      </c>
      <c r="B315" s="6" t="str" cm="1">
        <f t="array" ref="B315">IF(SUM(--ISNUMBER(SEARCH(Honorific,A315)))&gt;0,LEFT(A315,FIND(" ",A315)-1),"")</f>
        <v/>
      </c>
      <c r="C315" s="6" t="str">
        <f t="shared" si="8"/>
        <v>Sarah Simon</v>
      </c>
      <c r="D315" s="6" t="str" cm="1">
        <f t="array" ref="D315">IF(SUM(--ISNUMBER(SEARCH(Credentials,C315)))&gt;0,TRIM(RIGHT(SUBSTITUTE(C315," ",REPT(" ", 99)), 99)),"")</f>
        <v/>
      </c>
      <c r="E315" s="6" t="str">
        <f t="shared" si="9"/>
        <v>Sarah Simon</v>
      </c>
      <c r="F315" s="6" t="s">
        <v>1224</v>
      </c>
      <c r="G315" s="7" t="s">
        <v>19665</v>
      </c>
      <c r="H315" s="7" t="s">
        <v>19827</v>
      </c>
    </row>
    <row r="316" spans="1:8">
      <c r="A316" s="6" t="s">
        <v>1228</v>
      </c>
      <c r="B316" s="6" t="str" cm="1">
        <f t="array" ref="B316">IF(SUM(--ISNUMBER(SEARCH(Honorific,A316)))&gt;0,LEFT(A316,FIND(" ",A316)-1),"")</f>
        <v/>
      </c>
      <c r="C316" s="6" t="str">
        <f t="shared" si="8"/>
        <v>Michael Mills</v>
      </c>
      <c r="D316" s="6" t="str" cm="1">
        <f t="array" ref="D316">IF(SUM(--ISNUMBER(SEARCH(Credentials,C316)))&gt;0,TRIM(RIGHT(SUBSTITUTE(C316," ",REPT(" ", 99)), 99)),"")</f>
        <v/>
      </c>
      <c r="E316" s="6" t="str">
        <f t="shared" si="9"/>
        <v>Michael Mills</v>
      </c>
      <c r="F316" s="6" t="s">
        <v>1228</v>
      </c>
      <c r="G316" s="7" t="s">
        <v>19466</v>
      </c>
      <c r="H316" s="7" t="s">
        <v>19828</v>
      </c>
    </row>
    <row r="317" spans="1:8">
      <c r="A317" s="6" t="s">
        <v>1232</v>
      </c>
      <c r="B317" s="6" t="str" cm="1">
        <f t="array" ref="B317">IF(SUM(--ISNUMBER(SEARCH(Honorific,A317)))&gt;0,LEFT(A317,FIND(" ",A317)-1),"")</f>
        <v/>
      </c>
      <c r="C317" s="6" t="str">
        <f t="shared" si="8"/>
        <v>Allison Arnold</v>
      </c>
      <c r="D317" s="6" t="str" cm="1">
        <f t="array" ref="D317">IF(SUM(--ISNUMBER(SEARCH(Credentials,C317)))&gt;0,TRIM(RIGHT(SUBSTITUTE(C317," ",REPT(" ", 99)), 99)),"")</f>
        <v/>
      </c>
      <c r="E317" s="6" t="str">
        <f t="shared" si="9"/>
        <v>Allison Arnold</v>
      </c>
      <c r="F317" s="6" t="s">
        <v>1232</v>
      </c>
      <c r="G317" s="7" t="s">
        <v>19807</v>
      </c>
      <c r="H317" s="7" t="s">
        <v>19829</v>
      </c>
    </row>
    <row r="318" spans="1:8">
      <c r="A318" s="6" t="s">
        <v>1236</v>
      </c>
      <c r="B318" s="6" t="str" cm="1">
        <f t="array" ref="B318">IF(SUM(--ISNUMBER(SEARCH(Honorific,A318)))&gt;0,LEFT(A318,FIND(" ",A318)-1),"")</f>
        <v/>
      </c>
      <c r="C318" s="6" t="str">
        <f t="shared" si="8"/>
        <v>John Dougherty</v>
      </c>
      <c r="D318" s="6" t="str" cm="1">
        <f t="array" ref="D318">IF(SUM(--ISNUMBER(SEARCH(Credentials,C318)))&gt;0,TRIM(RIGHT(SUBSTITUTE(C318," ",REPT(" ", 99)), 99)),"")</f>
        <v/>
      </c>
      <c r="E318" s="6" t="str">
        <f t="shared" si="9"/>
        <v>John Dougherty</v>
      </c>
      <c r="F318" s="6" t="s">
        <v>1236</v>
      </c>
      <c r="G318" s="7" t="s">
        <v>19558</v>
      </c>
      <c r="H318" s="7" t="s">
        <v>19495</v>
      </c>
    </row>
    <row r="319" spans="1:8">
      <c r="A319" s="6" t="s">
        <v>1240</v>
      </c>
      <c r="B319" s="6" t="str" cm="1">
        <f t="array" ref="B319">IF(SUM(--ISNUMBER(SEARCH(Honorific,A319)))&gt;0,LEFT(A319,FIND(" ",A319)-1),"")</f>
        <v/>
      </c>
      <c r="C319" s="6" t="str">
        <f t="shared" si="8"/>
        <v>Justin Conley</v>
      </c>
      <c r="D319" s="6" t="str" cm="1">
        <f t="array" ref="D319">IF(SUM(--ISNUMBER(SEARCH(Credentials,C319)))&gt;0,TRIM(RIGHT(SUBSTITUTE(C319," ",REPT(" ", 99)), 99)),"")</f>
        <v/>
      </c>
      <c r="E319" s="6" t="str">
        <f t="shared" si="9"/>
        <v>Justin Conley</v>
      </c>
      <c r="F319" s="6" t="s">
        <v>1240</v>
      </c>
      <c r="G319" s="7" t="s">
        <v>19526</v>
      </c>
      <c r="H319" s="7" t="s">
        <v>19830</v>
      </c>
    </row>
    <row r="320" spans="1:8">
      <c r="A320" s="6" t="s">
        <v>1243</v>
      </c>
      <c r="B320" s="6" t="str" cm="1">
        <f t="array" ref="B320">IF(SUM(--ISNUMBER(SEARCH(Honorific,A320)))&gt;0,LEFT(A320,FIND(" ",A320)-1),"")</f>
        <v/>
      </c>
      <c r="C320" s="6" t="str">
        <f t="shared" si="8"/>
        <v>Paula Steele</v>
      </c>
      <c r="D320" s="6" t="str" cm="1">
        <f t="array" ref="D320">IF(SUM(--ISNUMBER(SEARCH(Credentials,C320)))&gt;0,TRIM(RIGHT(SUBSTITUTE(C320," ",REPT(" ", 99)), 99)),"")</f>
        <v/>
      </c>
      <c r="E320" s="6" t="str">
        <f t="shared" si="9"/>
        <v>Paula Steele</v>
      </c>
      <c r="F320" s="6" t="s">
        <v>1243</v>
      </c>
      <c r="G320" s="7" t="s">
        <v>19831</v>
      </c>
      <c r="H320" s="7" t="s">
        <v>19832</v>
      </c>
    </row>
    <row r="321" spans="1:8">
      <c r="A321" s="6" t="s">
        <v>1247</v>
      </c>
      <c r="B321" s="6" t="str" cm="1">
        <f t="array" ref="B321">IF(SUM(--ISNUMBER(SEARCH(Honorific,A321)))&gt;0,LEFT(A321,FIND(" ",A321)-1),"")</f>
        <v/>
      </c>
      <c r="C321" s="6" t="str">
        <f t="shared" si="8"/>
        <v>Keith Hutchinson</v>
      </c>
      <c r="D321" s="6" t="str" cm="1">
        <f t="array" ref="D321">IF(SUM(--ISNUMBER(SEARCH(Credentials,C321)))&gt;0,TRIM(RIGHT(SUBSTITUTE(C321," ",REPT(" ", 99)), 99)),"")</f>
        <v/>
      </c>
      <c r="E321" s="6" t="str">
        <f t="shared" si="9"/>
        <v>Keith Hutchinson</v>
      </c>
      <c r="F321" s="6" t="s">
        <v>1247</v>
      </c>
      <c r="G321" s="7" t="s">
        <v>19833</v>
      </c>
      <c r="H321" s="7" t="s">
        <v>19639</v>
      </c>
    </row>
    <row r="322" spans="1:8">
      <c r="A322" s="6" t="s">
        <v>1251</v>
      </c>
      <c r="B322" s="6" t="str" cm="1">
        <f t="array" ref="B322">IF(SUM(--ISNUMBER(SEARCH(Honorific,A322)))&gt;0,LEFT(A322,FIND(" ",A322)-1),"")</f>
        <v/>
      </c>
      <c r="C322" s="6" t="str">
        <f t="shared" si="8"/>
        <v>Ashley Howard</v>
      </c>
      <c r="D322" s="6" t="str" cm="1">
        <f t="array" ref="D322">IF(SUM(--ISNUMBER(SEARCH(Credentials,C322)))&gt;0,TRIM(RIGHT(SUBSTITUTE(C322," ",REPT(" ", 99)), 99)),"")</f>
        <v/>
      </c>
      <c r="E322" s="6" t="str">
        <f t="shared" si="9"/>
        <v>Ashley Howard</v>
      </c>
      <c r="F322" s="6" t="s">
        <v>1251</v>
      </c>
      <c r="G322" s="7" t="s">
        <v>19486</v>
      </c>
      <c r="H322" s="7" t="s">
        <v>19834</v>
      </c>
    </row>
    <row r="323" spans="1:8">
      <c r="A323" s="6" t="s">
        <v>1255</v>
      </c>
      <c r="B323" s="6" t="str" cm="1">
        <f t="array" ref="B323">IF(SUM(--ISNUMBER(SEARCH(Honorific,A323)))&gt;0,LEFT(A323,FIND(" ",A323)-1),"")</f>
        <v/>
      </c>
      <c r="C323" s="6" t="str">
        <f t="shared" ref="C323:C386" si="10">IF(B323="",A323,RIGHT(A323,LEN(A323)-LEN(B323)-1))</f>
        <v>Thomas Hammond</v>
      </c>
      <c r="D323" s="6" t="str" cm="1">
        <f t="array" ref="D323">IF(SUM(--ISNUMBER(SEARCH(Credentials,C323)))&gt;0,TRIM(RIGHT(SUBSTITUTE(C323," ",REPT(" ", 99)), 99)),"")</f>
        <v/>
      </c>
      <c r="E323" s="6" t="str">
        <f t="shared" ref="E323:E386" si="11">IF(D323="",C323,LEFT(C323,LEN(C323)-LEN(D323)))</f>
        <v>Thomas Hammond</v>
      </c>
      <c r="F323" s="6" t="s">
        <v>1255</v>
      </c>
      <c r="G323" s="7" t="s">
        <v>19488</v>
      </c>
      <c r="H323" s="7" t="s">
        <v>19835</v>
      </c>
    </row>
    <row r="324" spans="1:8">
      <c r="A324" s="6" t="s">
        <v>1259</v>
      </c>
      <c r="B324" s="6" t="str" cm="1">
        <f t="array" ref="B324">IF(SUM(--ISNUMBER(SEARCH(Honorific,A324)))&gt;0,LEFT(A324,FIND(" ",A324)-1),"")</f>
        <v/>
      </c>
      <c r="C324" s="6" t="str">
        <f t="shared" si="10"/>
        <v>Tommy Cain</v>
      </c>
      <c r="D324" s="6" t="str" cm="1">
        <f t="array" ref="D324">IF(SUM(--ISNUMBER(SEARCH(Credentials,C324)))&gt;0,TRIM(RIGHT(SUBSTITUTE(C324," ",REPT(" ", 99)), 99)),"")</f>
        <v/>
      </c>
      <c r="E324" s="6" t="str">
        <f t="shared" si="11"/>
        <v>Tommy Cain</v>
      </c>
      <c r="F324" s="6" t="s">
        <v>1259</v>
      </c>
      <c r="G324" s="7" t="s">
        <v>19836</v>
      </c>
      <c r="H324" s="7" t="s">
        <v>19837</v>
      </c>
    </row>
    <row r="325" spans="1:8">
      <c r="A325" s="6" t="s">
        <v>1263</v>
      </c>
      <c r="B325" s="6" t="str" cm="1">
        <f t="array" ref="B325">IF(SUM(--ISNUMBER(SEARCH(Honorific,A325)))&gt;0,LEFT(A325,FIND(" ",A325)-1),"")</f>
        <v/>
      </c>
      <c r="C325" s="6" t="str">
        <f t="shared" si="10"/>
        <v>Melanie Edwards</v>
      </c>
      <c r="D325" s="6" t="str" cm="1">
        <f t="array" ref="D325">IF(SUM(--ISNUMBER(SEARCH(Credentials,C325)))&gt;0,TRIM(RIGHT(SUBSTITUTE(C325," ",REPT(" ", 99)), 99)),"")</f>
        <v/>
      </c>
      <c r="E325" s="6" t="str">
        <f t="shared" si="11"/>
        <v>Melanie Edwards</v>
      </c>
      <c r="F325" s="6" t="s">
        <v>1263</v>
      </c>
      <c r="G325" s="7" t="s">
        <v>19838</v>
      </c>
      <c r="H325" s="7" t="s">
        <v>19817</v>
      </c>
    </row>
    <row r="326" spans="1:8">
      <c r="A326" s="6" t="s">
        <v>1267</v>
      </c>
      <c r="B326" s="6" t="str" cm="1">
        <f t="array" ref="B326">IF(SUM(--ISNUMBER(SEARCH(Honorific,A326)))&gt;0,LEFT(A326,FIND(" ",A326)-1),"")</f>
        <v/>
      </c>
      <c r="C326" s="6" t="str">
        <f t="shared" si="10"/>
        <v>Greg Johnson</v>
      </c>
      <c r="D326" s="6" t="str" cm="1">
        <f t="array" ref="D326">IF(SUM(--ISNUMBER(SEARCH(Credentials,C326)))&gt;0,TRIM(RIGHT(SUBSTITUTE(C326," ",REPT(" ", 99)), 99)),"")</f>
        <v/>
      </c>
      <c r="E326" s="6" t="str">
        <f t="shared" si="11"/>
        <v>Greg Johnson</v>
      </c>
      <c r="F326" s="6" t="s">
        <v>1267</v>
      </c>
      <c r="G326" s="7" t="s">
        <v>19839</v>
      </c>
      <c r="H326" s="7" t="s">
        <v>19655</v>
      </c>
    </row>
    <row r="327" spans="1:8">
      <c r="A327" s="6" t="s">
        <v>1271</v>
      </c>
      <c r="B327" s="6" t="str" cm="1">
        <f t="array" ref="B327">IF(SUM(--ISNUMBER(SEARCH(Honorific,A327)))&gt;0,LEFT(A327,FIND(" ",A327)-1),"")</f>
        <v/>
      </c>
      <c r="C327" s="6" t="str">
        <f t="shared" si="10"/>
        <v>Kelly Holmes</v>
      </c>
      <c r="D327" s="6" t="str" cm="1">
        <f t="array" ref="D327">IF(SUM(--ISNUMBER(SEARCH(Credentials,C327)))&gt;0,TRIM(RIGHT(SUBSTITUTE(C327," ",REPT(" ", 99)), 99)),"")</f>
        <v/>
      </c>
      <c r="E327" s="6" t="str">
        <f t="shared" si="11"/>
        <v>Kelly Holmes</v>
      </c>
      <c r="F327" s="6" t="s">
        <v>1271</v>
      </c>
      <c r="G327" s="7" t="s">
        <v>19580</v>
      </c>
      <c r="H327" s="7" t="s">
        <v>19840</v>
      </c>
    </row>
    <row r="328" spans="1:8">
      <c r="A328" s="6" t="s">
        <v>1275</v>
      </c>
      <c r="B328" s="6" t="str" cm="1">
        <f t="array" ref="B328">IF(SUM(--ISNUMBER(SEARCH(Honorific,A328)))&gt;0,LEFT(A328,FIND(" ",A328)-1),"")</f>
        <v/>
      </c>
      <c r="C328" s="6" t="str">
        <f t="shared" si="10"/>
        <v>Kim Sharp</v>
      </c>
      <c r="D328" s="6" t="str" cm="1">
        <f t="array" ref="D328">IF(SUM(--ISNUMBER(SEARCH(Credentials,C328)))&gt;0,TRIM(RIGHT(SUBSTITUTE(C328," ",REPT(" ", 99)), 99)),"")</f>
        <v/>
      </c>
      <c r="E328" s="6" t="str">
        <f t="shared" si="11"/>
        <v>Kim Sharp</v>
      </c>
      <c r="F328" s="6" t="s">
        <v>1275</v>
      </c>
      <c r="G328" s="7" t="s">
        <v>19841</v>
      </c>
      <c r="H328" s="7" t="s">
        <v>19842</v>
      </c>
    </row>
    <row r="329" spans="1:8">
      <c r="A329" s="6" t="s">
        <v>1279</v>
      </c>
      <c r="B329" s="6" t="str" cm="1">
        <f t="array" ref="B329">IF(SUM(--ISNUMBER(SEARCH(Honorific,A329)))&gt;0,LEFT(A329,FIND(" ",A329)-1),"")</f>
        <v>Mrs.</v>
      </c>
      <c r="C329" s="6" t="str">
        <f t="shared" si="10"/>
        <v>Amy Warner</v>
      </c>
      <c r="D329" s="6" t="str" cm="1">
        <f t="array" ref="D329">IF(SUM(--ISNUMBER(SEARCH(Credentials,C329)))&gt;0,TRIM(RIGHT(SUBSTITUTE(C329," ",REPT(" ", 99)), 99)),"")</f>
        <v/>
      </c>
      <c r="E329" s="6" t="str">
        <f t="shared" si="11"/>
        <v>Amy Warner</v>
      </c>
      <c r="F329" s="6" t="s">
        <v>19220</v>
      </c>
      <c r="G329" s="7" t="s">
        <v>19789</v>
      </c>
      <c r="H329" s="7" t="s">
        <v>19843</v>
      </c>
    </row>
    <row r="330" spans="1:8">
      <c r="A330" s="6" t="s">
        <v>1283</v>
      </c>
      <c r="B330" s="6" t="str" cm="1">
        <f t="array" ref="B330">IF(SUM(--ISNUMBER(SEARCH(Honorific,A330)))&gt;0,LEFT(A330,FIND(" ",A330)-1),"")</f>
        <v/>
      </c>
      <c r="C330" s="6" t="str">
        <f t="shared" si="10"/>
        <v>Phillip Vaughan</v>
      </c>
      <c r="D330" s="6" t="str" cm="1">
        <f t="array" ref="D330">IF(SUM(--ISNUMBER(SEARCH(Credentials,C330)))&gt;0,TRIM(RIGHT(SUBSTITUTE(C330," ",REPT(" ", 99)), 99)),"")</f>
        <v/>
      </c>
      <c r="E330" s="6" t="str">
        <f t="shared" si="11"/>
        <v>Phillip Vaughan</v>
      </c>
      <c r="F330" s="6" t="s">
        <v>1283</v>
      </c>
      <c r="G330" s="7" t="s">
        <v>19844</v>
      </c>
      <c r="H330" s="7" t="s">
        <v>19845</v>
      </c>
    </row>
    <row r="331" spans="1:8">
      <c r="A331" s="6" t="s">
        <v>1287</v>
      </c>
      <c r="B331" s="6" t="str" cm="1">
        <f t="array" ref="B331">IF(SUM(--ISNUMBER(SEARCH(Honorific,A331)))&gt;0,LEFT(A331,FIND(" ",A331)-1),"")</f>
        <v/>
      </c>
      <c r="C331" s="6" t="str">
        <f t="shared" si="10"/>
        <v>Stephen English</v>
      </c>
      <c r="D331" s="6" t="str" cm="1">
        <f t="array" ref="D331">IF(SUM(--ISNUMBER(SEARCH(Credentials,C331)))&gt;0,TRIM(RIGHT(SUBSTITUTE(C331," ",REPT(" ", 99)), 99)),"")</f>
        <v/>
      </c>
      <c r="E331" s="6" t="str">
        <f t="shared" si="11"/>
        <v>Stephen English</v>
      </c>
      <c r="F331" s="6" t="s">
        <v>1287</v>
      </c>
      <c r="G331" s="7" t="s">
        <v>19633</v>
      </c>
      <c r="H331" s="7" t="s">
        <v>19846</v>
      </c>
    </row>
    <row r="332" spans="1:8">
      <c r="A332" s="6" t="s">
        <v>1291</v>
      </c>
      <c r="B332" s="6" t="str" cm="1">
        <f t="array" ref="B332">IF(SUM(--ISNUMBER(SEARCH(Honorific,A332)))&gt;0,LEFT(A332,FIND(" ",A332)-1),"")</f>
        <v/>
      </c>
      <c r="C332" s="6" t="str">
        <f t="shared" si="10"/>
        <v>Michael Allen</v>
      </c>
      <c r="D332" s="6" t="str" cm="1">
        <f t="array" ref="D332">IF(SUM(--ISNUMBER(SEARCH(Credentials,C332)))&gt;0,TRIM(RIGHT(SUBSTITUTE(C332," ",REPT(" ", 99)), 99)),"")</f>
        <v/>
      </c>
      <c r="E332" s="6" t="str">
        <f t="shared" si="11"/>
        <v>Michael Allen</v>
      </c>
      <c r="F332" s="6" t="s">
        <v>1291</v>
      </c>
      <c r="G332" s="7" t="s">
        <v>19466</v>
      </c>
      <c r="H332" s="7" t="s">
        <v>19635</v>
      </c>
    </row>
    <row r="333" spans="1:8">
      <c r="A333" s="6" t="s">
        <v>1295</v>
      </c>
      <c r="B333" s="6" t="str" cm="1">
        <f t="array" ref="B333">IF(SUM(--ISNUMBER(SEARCH(Honorific,A333)))&gt;0,LEFT(A333,FIND(" ",A333)-1),"")</f>
        <v/>
      </c>
      <c r="C333" s="6" t="str">
        <f t="shared" si="10"/>
        <v>Charles Sanchez</v>
      </c>
      <c r="D333" s="6" t="str" cm="1">
        <f t="array" ref="D333">IF(SUM(--ISNUMBER(SEARCH(Credentials,C333)))&gt;0,TRIM(RIGHT(SUBSTITUTE(C333," ",REPT(" ", 99)), 99)),"")</f>
        <v/>
      </c>
      <c r="E333" s="6" t="str">
        <f t="shared" si="11"/>
        <v>Charles Sanchez</v>
      </c>
      <c r="F333" s="6" t="s">
        <v>1295</v>
      </c>
      <c r="G333" s="7" t="s">
        <v>19524</v>
      </c>
      <c r="H333" s="7" t="s">
        <v>19474</v>
      </c>
    </row>
    <row r="334" spans="1:8">
      <c r="A334" s="6" t="s">
        <v>1299</v>
      </c>
      <c r="B334" s="6" t="str" cm="1">
        <f t="array" ref="B334">IF(SUM(--ISNUMBER(SEARCH(Honorific,A334)))&gt;0,LEFT(A334,FIND(" ",A334)-1),"")</f>
        <v/>
      </c>
      <c r="C334" s="6" t="str">
        <f t="shared" si="10"/>
        <v>Tiffany Williams</v>
      </c>
      <c r="D334" s="6" t="str" cm="1">
        <f t="array" ref="D334">IF(SUM(--ISNUMBER(SEARCH(Credentials,C334)))&gt;0,TRIM(RIGHT(SUBSTITUTE(C334," ",REPT(" ", 99)), 99)),"")</f>
        <v/>
      </c>
      <c r="E334" s="6" t="str">
        <f t="shared" si="11"/>
        <v>Tiffany Williams</v>
      </c>
      <c r="F334" s="6" t="s">
        <v>1299</v>
      </c>
      <c r="G334" s="7" t="s">
        <v>19847</v>
      </c>
      <c r="H334" s="7" t="s">
        <v>19478</v>
      </c>
    </row>
    <row r="335" spans="1:8">
      <c r="A335" s="6" t="s">
        <v>1302</v>
      </c>
      <c r="B335" s="6" t="str" cm="1">
        <f t="array" ref="B335">IF(SUM(--ISNUMBER(SEARCH(Honorific,A335)))&gt;0,LEFT(A335,FIND(" ",A335)-1),"")</f>
        <v/>
      </c>
      <c r="C335" s="6" t="str">
        <f t="shared" si="10"/>
        <v>Jenna Allen</v>
      </c>
      <c r="D335" s="6" t="str" cm="1">
        <f t="array" ref="D335">IF(SUM(--ISNUMBER(SEARCH(Credentials,C335)))&gt;0,TRIM(RIGHT(SUBSTITUTE(C335," ",REPT(" ", 99)), 99)),"")</f>
        <v/>
      </c>
      <c r="E335" s="6" t="str">
        <f t="shared" si="11"/>
        <v>Jenna Allen</v>
      </c>
      <c r="F335" s="6" t="s">
        <v>1302</v>
      </c>
      <c r="G335" s="7" t="s">
        <v>19848</v>
      </c>
      <c r="H335" s="7" t="s">
        <v>19635</v>
      </c>
    </row>
    <row r="336" spans="1:8">
      <c r="A336" s="6" t="s">
        <v>1306</v>
      </c>
      <c r="B336" s="6" t="str" cm="1">
        <f t="array" ref="B336">IF(SUM(--ISNUMBER(SEARCH(Honorific,A336)))&gt;0,LEFT(A336,FIND(" ",A336)-1),"")</f>
        <v/>
      </c>
      <c r="C336" s="6" t="str">
        <f t="shared" si="10"/>
        <v>Nathaniel Mueller</v>
      </c>
      <c r="D336" s="6" t="str" cm="1">
        <f t="array" ref="D336">IF(SUM(--ISNUMBER(SEARCH(Credentials,C336)))&gt;0,TRIM(RIGHT(SUBSTITUTE(C336," ",REPT(" ", 99)), 99)),"")</f>
        <v/>
      </c>
      <c r="E336" s="6" t="str">
        <f t="shared" si="11"/>
        <v>Nathaniel Mueller</v>
      </c>
      <c r="F336" s="6" t="s">
        <v>1306</v>
      </c>
      <c r="G336" s="7" t="s">
        <v>19849</v>
      </c>
      <c r="H336" s="7" t="s">
        <v>19850</v>
      </c>
    </row>
    <row r="337" spans="1:8">
      <c r="A337" s="6" t="s">
        <v>1310</v>
      </c>
      <c r="B337" s="6" t="str" cm="1">
        <f t="array" ref="B337">IF(SUM(--ISNUMBER(SEARCH(Honorific,A337)))&gt;0,LEFT(A337,FIND(" ",A337)-1),"")</f>
        <v/>
      </c>
      <c r="C337" s="6" t="str">
        <f t="shared" si="10"/>
        <v>Brandon Robertson</v>
      </c>
      <c r="D337" s="6" t="str" cm="1">
        <f t="array" ref="D337">IF(SUM(--ISNUMBER(SEARCH(Credentials,C337)))&gt;0,TRIM(RIGHT(SUBSTITUTE(C337," ",REPT(" ", 99)), 99)),"")</f>
        <v/>
      </c>
      <c r="E337" s="6" t="str">
        <f t="shared" si="11"/>
        <v>Brandon Robertson</v>
      </c>
      <c r="F337" s="6" t="s">
        <v>1310</v>
      </c>
      <c r="G337" s="7" t="s">
        <v>19603</v>
      </c>
      <c r="H337" s="7" t="s">
        <v>19459</v>
      </c>
    </row>
    <row r="338" spans="1:8">
      <c r="A338" s="6" t="s">
        <v>1314</v>
      </c>
      <c r="B338" s="6" t="str" cm="1">
        <f t="array" ref="B338">IF(SUM(--ISNUMBER(SEARCH(Honorific,A338)))&gt;0,LEFT(A338,FIND(" ",A338)-1),"")</f>
        <v/>
      </c>
      <c r="C338" s="6" t="str">
        <f t="shared" si="10"/>
        <v>Daniel Li</v>
      </c>
      <c r="D338" s="6" t="str" cm="1">
        <f t="array" ref="D338">IF(SUM(--ISNUMBER(SEARCH(Credentials,C338)))&gt;0,TRIM(RIGHT(SUBSTITUTE(C338," ",REPT(" ", 99)), 99)),"")</f>
        <v/>
      </c>
      <c r="E338" s="6" t="str">
        <f t="shared" si="11"/>
        <v>Daniel Li</v>
      </c>
      <c r="F338" s="6" t="s">
        <v>1314</v>
      </c>
      <c r="G338" s="7" t="s">
        <v>19492</v>
      </c>
      <c r="H338" s="7" t="s">
        <v>19851</v>
      </c>
    </row>
    <row r="339" spans="1:8">
      <c r="A339" s="6" t="s">
        <v>1318</v>
      </c>
      <c r="B339" s="6" t="str" cm="1">
        <f t="array" ref="B339">IF(SUM(--ISNUMBER(SEARCH(Honorific,A339)))&gt;0,LEFT(A339,FIND(" ",A339)-1),"")</f>
        <v/>
      </c>
      <c r="C339" s="6" t="str">
        <f t="shared" si="10"/>
        <v>Kelly Davis</v>
      </c>
      <c r="D339" s="6" t="str" cm="1">
        <f t="array" ref="D339">IF(SUM(--ISNUMBER(SEARCH(Credentials,C339)))&gt;0,TRIM(RIGHT(SUBSTITUTE(C339," ",REPT(" ", 99)), 99)),"")</f>
        <v/>
      </c>
      <c r="E339" s="6" t="str">
        <f t="shared" si="11"/>
        <v>Kelly Davis</v>
      </c>
      <c r="F339" s="6" t="s">
        <v>1318</v>
      </c>
      <c r="G339" s="7" t="s">
        <v>19580</v>
      </c>
      <c r="H339" s="7" t="s">
        <v>19523</v>
      </c>
    </row>
    <row r="340" spans="1:8">
      <c r="A340" s="6" t="s">
        <v>1322</v>
      </c>
      <c r="B340" s="6" t="str" cm="1">
        <f t="array" ref="B340">IF(SUM(--ISNUMBER(SEARCH(Honorific,A340)))&gt;0,LEFT(A340,FIND(" ",A340)-1),"")</f>
        <v/>
      </c>
      <c r="C340" s="6" t="str">
        <f t="shared" si="10"/>
        <v>Kyle Anderson</v>
      </c>
      <c r="D340" s="6" t="str" cm="1">
        <f t="array" ref="D340">IF(SUM(--ISNUMBER(SEARCH(Credentials,C340)))&gt;0,TRIM(RIGHT(SUBSTITUTE(C340," ",REPT(" ", 99)), 99)),"")</f>
        <v/>
      </c>
      <c r="E340" s="6" t="str">
        <f t="shared" si="11"/>
        <v>Kyle Anderson</v>
      </c>
      <c r="F340" s="6" t="s">
        <v>1322</v>
      </c>
      <c r="G340" s="7" t="s">
        <v>19516</v>
      </c>
      <c r="H340" s="7" t="s">
        <v>19519</v>
      </c>
    </row>
    <row r="341" spans="1:8">
      <c r="A341" s="6" t="s">
        <v>1326</v>
      </c>
      <c r="B341" s="6" t="str" cm="1">
        <f t="array" ref="B341">IF(SUM(--ISNUMBER(SEARCH(Honorific,A341)))&gt;0,LEFT(A341,FIND(" ",A341)-1),"")</f>
        <v/>
      </c>
      <c r="C341" s="6" t="str">
        <f t="shared" si="10"/>
        <v>James James</v>
      </c>
      <c r="D341" s="6" t="str" cm="1">
        <f t="array" ref="D341">IF(SUM(--ISNUMBER(SEARCH(Credentials,C341)))&gt;0,TRIM(RIGHT(SUBSTITUTE(C341," ",REPT(" ", 99)), 99)),"")</f>
        <v/>
      </c>
      <c r="E341" s="6" t="str">
        <f t="shared" si="11"/>
        <v>James James</v>
      </c>
      <c r="F341" s="6" t="s">
        <v>1326</v>
      </c>
      <c r="G341" s="7" t="s">
        <v>19433</v>
      </c>
      <c r="H341" s="7" t="s">
        <v>19433</v>
      </c>
    </row>
    <row r="342" spans="1:8">
      <c r="A342" s="6" t="s">
        <v>1330</v>
      </c>
      <c r="B342" s="6" t="str" cm="1">
        <f t="array" ref="B342">IF(SUM(--ISNUMBER(SEARCH(Honorific,A342)))&gt;0,LEFT(A342,FIND(" ",A342)-1),"")</f>
        <v/>
      </c>
      <c r="C342" s="6" t="str">
        <f t="shared" si="10"/>
        <v>John Rodriguez</v>
      </c>
      <c r="D342" s="6" t="str" cm="1">
        <f t="array" ref="D342">IF(SUM(--ISNUMBER(SEARCH(Credentials,C342)))&gt;0,TRIM(RIGHT(SUBSTITUTE(C342," ",REPT(" ", 99)), 99)),"")</f>
        <v/>
      </c>
      <c r="E342" s="6" t="str">
        <f t="shared" si="11"/>
        <v>John Rodriguez</v>
      </c>
      <c r="F342" s="6" t="s">
        <v>1330</v>
      </c>
      <c r="G342" s="7" t="s">
        <v>19558</v>
      </c>
      <c r="H342" s="7" t="s">
        <v>19536</v>
      </c>
    </row>
    <row r="343" spans="1:8">
      <c r="A343" s="6" t="s">
        <v>1334</v>
      </c>
      <c r="B343" s="6" t="str" cm="1">
        <f t="array" ref="B343">IF(SUM(--ISNUMBER(SEARCH(Honorific,A343)))&gt;0,LEFT(A343,FIND(" ",A343)-1),"")</f>
        <v/>
      </c>
      <c r="C343" s="6" t="str">
        <f t="shared" si="10"/>
        <v>Jessica Saunders</v>
      </c>
      <c r="D343" s="6" t="str" cm="1">
        <f t="array" ref="D343">IF(SUM(--ISNUMBER(SEARCH(Credentials,C343)))&gt;0,TRIM(RIGHT(SUBSTITUTE(C343," ",REPT(" ", 99)), 99)),"")</f>
        <v/>
      </c>
      <c r="E343" s="6" t="str">
        <f t="shared" si="11"/>
        <v>Jessica Saunders</v>
      </c>
      <c r="F343" s="6" t="s">
        <v>1334</v>
      </c>
      <c r="G343" s="7" t="s">
        <v>19664</v>
      </c>
      <c r="H343" s="7" t="s">
        <v>19852</v>
      </c>
    </row>
    <row r="344" spans="1:8">
      <c r="A344" s="6" t="s">
        <v>1338</v>
      </c>
      <c r="B344" s="6" t="str" cm="1">
        <f t="array" ref="B344">IF(SUM(--ISNUMBER(SEARCH(Honorific,A344)))&gt;0,LEFT(A344,FIND(" ",A344)-1),"")</f>
        <v/>
      </c>
      <c r="C344" s="6" t="str">
        <f t="shared" si="10"/>
        <v>Debra Williams</v>
      </c>
      <c r="D344" s="6" t="str" cm="1">
        <f t="array" ref="D344">IF(SUM(--ISNUMBER(SEARCH(Credentials,C344)))&gt;0,TRIM(RIGHT(SUBSTITUTE(C344," ",REPT(" ", 99)), 99)),"")</f>
        <v/>
      </c>
      <c r="E344" s="6" t="str">
        <f t="shared" si="11"/>
        <v>Debra Williams</v>
      </c>
      <c r="F344" s="6" t="s">
        <v>1338</v>
      </c>
      <c r="G344" s="7" t="s">
        <v>19556</v>
      </c>
      <c r="H344" s="7" t="s">
        <v>19478</v>
      </c>
    </row>
    <row r="345" spans="1:8">
      <c r="A345" s="6" t="s">
        <v>1342</v>
      </c>
      <c r="B345" s="6" t="str" cm="1">
        <f t="array" ref="B345">IF(SUM(--ISNUMBER(SEARCH(Honorific,A345)))&gt;0,LEFT(A345,FIND(" ",A345)-1),"")</f>
        <v/>
      </c>
      <c r="C345" s="6" t="str">
        <f t="shared" si="10"/>
        <v>David Garcia DDS</v>
      </c>
      <c r="D345" s="6" t="str" cm="1">
        <f t="array" ref="D345">IF(SUM(--ISNUMBER(SEARCH(Credentials,C345)))&gt;0,TRIM(RIGHT(SUBSTITUTE(C345," ",REPT(" ", 99)), 99)),"")</f>
        <v>DDS</v>
      </c>
      <c r="E345" s="6" t="str">
        <f t="shared" si="11"/>
        <v xml:space="preserve">David Garcia </v>
      </c>
      <c r="F345" s="6" t="s">
        <v>19221</v>
      </c>
      <c r="G345" s="7" t="s">
        <v>19484</v>
      </c>
      <c r="H345" s="7" t="s">
        <v>19641</v>
      </c>
    </row>
    <row r="346" spans="1:8">
      <c r="A346" s="6" t="s">
        <v>1346</v>
      </c>
      <c r="B346" s="6" t="str" cm="1">
        <f t="array" ref="B346">IF(SUM(--ISNUMBER(SEARCH(Honorific,A346)))&gt;0,LEFT(A346,FIND(" ",A346)-1),"")</f>
        <v/>
      </c>
      <c r="C346" s="6" t="str">
        <f t="shared" si="10"/>
        <v>Paul Anderson</v>
      </c>
      <c r="D346" s="6" t="str" cm="1">
        <f t="array" ref="D346">IF(SUM(--ISNUMBER(SEARCH(Credentials,C346)))&gt;0,TRIM(RIGHT(SUBSTITUTE(C346," ",REPT(" ", 99)), 99)),"")</f>
        <v/>
      </c>
      <c r="E346" s="6" t="str">
        <f t="shared" si="11"/>
        <v>Paul Anderson</v>
      </c>
      <c r="F346" s="6" t="s">
        <v>1346</v>
      </c>
      <c r="G346" s="7" t="s">
        <v>19733</v>
      </c>
      <c r="H346" s="7" t="s">
        <v>19519</v>
      </c>
    </row>
    <row r="347" spans="1:8">
      <c r="A347" s="6" t="s">
        <v>1350</v>
      </c>
      <c r="B347" s="6" t="str" cm="1">
        <f t="array" ref="B347">IF(SUM(--ISNUMBER(SEARCH(Honorific,A347)))&gt;0,LEFT(A347,FIND(" ",A347)-1),"")</f>
        <v/>
      </c>
      <c r="C347" s="6" t="str">
        <f t="shared" si="10"/>
        <v>Alejandro Morgan</v>
      </c>
      <c r="D347" s="6" t="str" cm="1">
        <f t="array" ref="D347">IF(SUM(--ISNUMBER(SEARCH(Credentials,C347)))&gt;0,TRIM(RIGHT(SUBSTITUTE(C347," ",REPT(" ", 99)), 99)),"")</f>
        <v/>
      </c>
      <c r="E347" s="6" t="str">
        <f t="shared" si="11"/>
        <v>Alejandro Morgan</v>
      </c>
      <c r="F347" s="6" t="s">
        <v>1350</v>
      </c>
      <c r="G347" s="7" t="s">
        <v>19588</v>
      </c>
      <c r="H347" s="7" t="s">
        <v>19735</v>
      </c>
    </row>
    <row r="348" spans="1:8">
      <c r="A348" s="6" t="s">
        <v>1353</v>
      </c>
      <c r="B348" s="6" t="str" cm="1">
        <f t="array" ref="B348">IF(SUM(--ISNUMBER(SEARCH(Honorific,A348)))&gt;0,LEFT(A348,FIND(" ",A348)-1),"")</f>
        <v/>
      </c>
      <c r="C348" s="6" t="str">
        <f t="shared" si="10"/>
        <v>Joel Peterson Jr.</v>
      </c>
      <c r="D348" s="6" t="str" cm="1">
        <f t="array" ref="D348">IF(SUM(--ISNUMBER(SEARCH(Credentials,C348)))&gt;0,TRIM(RIGHT(SUBSTITUTE(C348," ",REPT(" ", 99)), 99)),"")</f>
        <v>Jr.</v>
      </c>
      <c r="E348" s="6" t="str">
        <f t="shared" si="11"/>
        <v xml:space="preserve">Joel Peterson </v>
      </c>
      <c r="F348" s="6" t="s">
        <v>19222</v>
      </c>
      <c r="G348" s="7" t="s">
        <v>19853</v>
      </c>
      <c r="H348" s="7" t="s">
        <v>19749</v>
      </c>
    </row>
    <row r="349" spans="1:8">
      <c r="A349" s="6" t="s">
        <v>1357</v>
      </c>
      <c r="B349" s="6" t="str" cm="1">
        <f t="array" ref="B349">IF(SUM(--ISNUMBER(SEARCH(Honorific,A349)))&gt;0,LEFT(A349,FIND(" ",A349)-1),"")</f>
        <v/>
      </c>
      <c r="C349" s="6" t="str">
        <f t="shared" si="10"/>
        <v>Jamie Porter</v>
      </c>
      <c r="D349" s="6" t="str" cm="1">
        <f t="array" ref="D349">IF(SUM(--ISNUMBER(SEARCH(Credentials,C349)))&gt;0,TRIM(RIGHT(SUBSTITUTE(C349," ",REPT(" ", 99)), 99)),"")</f>
        <v/>
      </c>
      <c r="E349" s="6" t="str">
        <f t="shared" si="11"/>
        <v>Jamie Porter</v>
      </c>
      <c r="F349" s="6" t="s">
        <v>1357</v>
      </c>
      <c r="G349" s="7" t="s">
        <v>19854</v>
      </c>
      <c r="H349" s="7" t="s">
        <v>19855</v>
      </c>
    </row>
    <row r="350" spans="1:8">
      <c r="A350" s="6" t="s">
        <v>1361</v>
      </c>
      <c r="B350" s="6" t="str" cm="1">
        <f t="array" ref="B350">IF(SUM(--ISNUMBER(SEARCH(Honorific,A350)))&gt;0,LEFT(A350,FIND(" ",A350)-1),"")</f>
        <v/>
      </c>
      <c r="C350" s="6" t="str">
        <f t="shared" si="10"/>
        <v>Tara Calderon</v>
      </c>
      <c r="D350" s="6" t="str" cm="1">
        <f t="array" ref="D350">IF(SUM(--ISNUMBER(SEARCH(Credentials,C350)))&gt;0,TRIM(RIGHT(SUBSTITUTE(C350," ",REPT(" ", 99)), 99)),"")</f>
        <v/>
      </c>
      <c r="E350" s="6" t="str">
        <f t="shared" si="11"/>
        <v>Tara Calderon</v>
      </c>
      <c r="F350" s="6" t="s">
        <v>1361</v>
      </c>
      <c r="G350" s="7" t="s">
        <v>19605</v>
      </c>
      <c r="H350" s="7" t="s">
        <v>19856</v>
      </c>
    </row>
    <row r="351" spans="1:8">
      <c r="A351" s="6" t="s">
        <v>1364</v>
      </c>
      <c r="B351" s="6" t="str" cm="1">
        <f t="array" ref="B351">IF(SUM(--ISNUMBER(SEARCH(Honorific,A351)))&gt;0,LEFT(A351,FIND(" ",A351)-1),"")</f>
        <v/>
      </c>
      <c r="C351" s="6" t="str">
        <f t="shared" si="10"/>
        <v>Jeremy Williams</v>
      </c>
      <c r="D351" s="6" t="str" cm="1">
        <f t="array" ref="D351">IF(SUM(--ISNUMBER(SEARCH(Credentials,C351)))&gt;0,TRIM(RIGHT(SUBSTITUTE(C351," ",REPT(" ", 99)), 99)),"")</f>
        <v/>
      </c>
      <c r="E351" s="6" t="str">
        <f t="shared" si="11"/>
        <v>Jeremy Williams</v>
      </c>
      <c r="F351" s="6" t="s">
        <v>1364</v>
      </c>
      <c r="G351" s="7" t="s">
        <v>19857</v>
      </c>
      <c r="H351" s="7" t="s">
        <v>19478</v>
      </c>
    </row>
    <row r="352" spans="1:8">
      <c r="A352" s="6" t="s">
        <v>1368</v>
      </c>
      <c r="B352" s="6" t="str" cm="1">
        <f t="array" ref="B352">IF(SUM(--ISNUMBER(SEARCH(Honorific,A352)))&gt;0,LEFT(A352,FIND(" ",A352)-1),"")</f>
        <v/>
      </c>
      <c r="C352" s="6" t="str">
        <f t="shared" si="10"/>
        <v>Jared Mcguire</v>
      </c>
      <c r="D352" s="6" t="str" cm="1">
        <f t="array" ref="D352">IF(SUM(--ISNUMBER(SEARCH(Credentials,C352)))&gt;0,TRIM(RIGHT(SUBSTITUTE(C352," ",REPT(" ", 99)), 99)),"")</f>
        <v/>
      </c>
      <c r="E352" s="6" t="str">
        <f t="shared" si="11"/>
        <v>Jared Mcguire</v>
      </c>
      <c r="F352" s="6" t="s">
        <v>1368</v>
      </c>
      <c r="G352" s="7" t="s">
        <v>19858</v>
      </c>
      <c r="H352" s="7" t="s">
        <v>19859</v>
      </c>
    </row>
    <row r="353" spans="1:8">
      <c r="A353" s="6" t="s">
        <v>1372</v>
      </c>
      <c r="B353" s="6" t="str" cm="1">
        <f t="array" ref="B353">IF(SUM(--ISNUMBER(SEARCH(Honorific,A353)))&gt;0,LEFT(A353,FIND(" ",A353)-1),"")</f>
        <v/>
      </c>
      <c r="C353" s="6" t="str">
        <f t="shared" si="10"/>
        <v>Anna Williams</v>
      </c>
      <c r="D353" s="6" t="str" cm="1">
        <f t="array" ref="D353">IF(SUM(--ISNUMBER(SEARCH(Credentials,C353)))&gt;0,TRIM(RIGHT(SUBSTITUTE(C353," ",REPT(" ", 99)), 99)),"")</f>
        <v/>
      </c>
      <c r="E353" s="6" t="str">
        <f t="shared" si="11"/>
        <v>Anna Williams</v>
      </c>
      <c r="F353" s="6" t="s">
        <v>1372</v>
      </c>
      <c r="G353" s="7" t="s">
        <v>19582</v>
      </c>
      <c r="H353" s="7" t="s">
        <v>19478</v>
      </c>
    </row>
    <row r="354" spans="1:8">
      <c r="A354" s="6" t="s">
        <v>1375</v>
      </c>
      <c r="B354" s="6" t="str" cm="1">
        <f t="array" ref="B354">IF(SUM(--ISNUMBER(SEARCH(Honorific,A354)))&gt;0,LEFT(A354,FIND(" ",A354)-1),"")</f>
        <v/>
      </c>
      <c r="C354" s="6" t="str">
        <f t="shared" si="10"/>
        <v>Peter Schaefer</v>
      </c>
      <c r="D354" s="6" t="str" cm="1">
        <f t="array" ref="D354">IF(SUM(--ISNUMBER(SEARCH(Credentials,C354)))&gt;0,TRIM(RIGHT(SUBSTITUTE(C354," ",REPT(" ", 99)), 99)),"")</f>
        <v/>
      </c>
      <c r="E354" s="6" t="str">
        <f t="shared" si="11"/>
        <v>Peter Schaefer</v>
      </c>
      <c r="F354" s="6" t="s">
        <v>1375</v>
      </c>
      <c r="G354" s="7" t="s">
        <v>19860</v>
      </c>
      <c r="H354" s="7" t="s">
        <v>19861</v>
      </c>
    </row>
    <row r="355" spans="1:8">
      <c r="A355" s="6" t="s">
        <v>1379</v>
      </c>
      <c r="B355" s="6" t="str" cm="1">
        <f t="array" ref="B355">IF(SUM(--ISNUMBER(SEARCH(Honorific,A355)))&gt;0,LEFT(A355,FIND(" ",A355)-1),"")</f>
        <v/>
      </c>
      <c r="C355" s="6" t="str">
        <f t="shared" si="10"/>
        <v>Meagan Cohen</v>
      </c>
      <c r="D355" s="6" t="str" cm="1">
        <f t="array" ref="D355">IF(SUM(--ISNUMBER(SEARCH(Credentials,C355)))&gt;0,TRIM(RIGHT(SUBSTITUTE(C355," ",REPT(" ", 99)), 99)),"")</f>
        <v/>
      </c>
      <c r="E355" s="6" t="str">
        <f t="shared" si="11"/>
        <v>Meagan Cohen</v>
      </c>
      <c r="F355" s="6" t="s">
        <v>1379</v>
      </c>
      <c r="G355" s="7" t="s">
        <v>19862</v>
      </c>
      <c r="H355" s="7" t="s">
        <v>19640</v>
      </c>
    </row>
    <row r="356" spans="1:8">
      <c r="A356" s="6" t="s">
        <v>1383</v>
      </c>
      <c r="B356" s="6" t="str" cm="1">
        <f t="array" ref="B356">IF(SUM(--ISNUMBER(SEARCH(Honorific,A356)))&gt;0,LEFT(A356,FIND(" ",A356)-1),"")</f>
        <v/>
      </c>
      <c r="C356" s="6" t="str">
        <f t="shared" si="10"/>
        <v>Kevin Ramsey</v>
      </c>
      <c r="D356" s="6" t="str" cm="1">
        <f t="array" ref="D356">IF(SUM(--ISNUMBER(SEARCH(Credentials,C356)))&gt;0,TRIM(RIGHT(SUBSTITUTE(C356," ",REPT(" ", 99)), 99)),"")</f>
        <v/>
      </c>
      <c r="E356" s="6" t="str">
        <f t="shared" si="11"/>
        <v>Kevin Ramsey</v>
      </c>
      <c r="F356" s="6" t="s">
        <v>1383</v>
      </c>
      <c r="G356" s="7" t="s">
        <v>19542</v>
      </c>
      <c r="H356" s="7" t="s">
        <v>19745</v>
      </c>
    </row>
    <row r="357" spans="1:8">
      <c r="A357" s="6" t="s">
        <v>1386</v>
      </c>
      <c r="B357" s="6" t="str" cm="1">
        <f t="array" ref="B357">IF(SUM(--ISNUMBER(SEARCH(Honorific,A357)))&gt;0,LEFT(A357,FIND(" ",A357)-1),"")</f>
        <v/>
      </c>
      <c r="C357" s="6" t="str">
        <f t="shared" si="10"/>
        <v>John Smith</v>
      </c>
      <c r="D357" s="6" t="str" cm="1">
        <f t="array" ref="D357">IF(SUM(--ISNUMBER(SEARCH(Credentials,C357)))&gt;0,TRIM(RIGHT(SUBSTITUTE(C357," ",REPT(" ", 99)), 99)),"")</f>
        <v/>
      </c>
      <c r="E357" s="6" t="str">
        <f t="shared" si="11"/>
        <v>John Smith</v>
      </c>
      <c r="F357" s="6" t="s">
        <v>1386</v>
      </c>
      <c r="G357" s="7" t="s">
        <v>19558</v>
      </c>
      <c r="H357" s="7" t="s">
        <v>19450</v>
      </c>
    </row>
    <row r="358" spans="1:8">
      <c r="A358" s="6" t="s">
        <v>1390</v>
      </c>
      <c r="B358" s="6" t="str" cm="1">
        <f t="array" ref="B358">IF(SUM(--ISNUMBER(SEARCH(Honorific,A358)))&gt;0,LEFT(A358,FIND(" ",A358)-1),"")</f>
        <v/>
      </c>
      <c r="C358" s="6" t="str">
        <f t="shared" si="10"/>
        <v>Brandy Madden</v>
      </c>
      <c r="D358" s="6" t="str" cm="1">
        <f t="array" ref="D358">IF(SUM(--ISNUMBER(SEARCH(Credentials,C358)))&gt;0,TRIM(RIGHT(SUBSTITUTE(C358," ",REPT(" ", 99)), 99)),"")</f>
        <v/>
      </c>
      <c r="E358" s="6" t="str">
        <f t="shared" si="11"/>
        <v>Brandy Madden</v>
      </c>
      <c r="F358" s="6" t="s">
        <v>1390</v>
      </c>
      <c r="G358" s="7" t="s">
        <v>19863</v>
      </c>
      <c r="H358" s="7" t="s">
        <v>19864</v>
      </c>
    </row>
    <row r="359" spans="1:8">
      <c r="A359" s="6" t="s">
        <v>1394</v>
      </c>
      <c r="B359" s="6" t="str" cm="1">
        <f t="array" ref="B359">IF(SUM(--ISNUMBER(SEARCH(Honorific,A359)))&gt;0,LEFT(A359,FIND(" ",A359)-1),"")</f>
        <v/>
      </c>
      <c r="C359" s="6" t="str">
        <f t="shared" si="10"/>
        <v>Dawn Chapman</v>
      </c>
      <c r="D359" s="6" t="str" cm="1">
        <f t="array" ref="D359">IF(SUM(--ISNUMBER(SEARCH(Credentials,C359)))&gt;0,TRIM(RIGHT(SUBSTITUTE(C359," ",REPT(" ", 99)), 99)),"")</f>
        <v/>
      </c>
      <c r="E359" s="6" t="str">
        <f t="shared" si="11"/>
        <v>Dawn Chapman</v>
      </c>
      <c r="F359" s="6" t="s">
        <v>1394</v>
      </c>
      <c r="G359" s="7" t="s">
        <v>19865</v>
      </c>
      <c r="H359" s="7" t="s">
        <v>19866</v>
      </c>
    </row>
    <row r="360" spans="1:8">
      <c r="A360" s="6" t="s">
        <v>1398</v>
      </c>
      <c r="B360" s="6" t="str" cm="1">
        <f t="array" ref="B360">IF(SUM(--ISNUMBER(SEARCH(Honorific,A360)))&gt;0,LEFT(A360,FIND(" ",A360)-1),"")</f>
        <v/>
      </c>
      <c r="C360" s="6" t="str">
        <f t="shared" si="10"/>
        <v>Margaret Miller</v>
      </c>
      <c r="D360" s="6" t="str" cm="1">
        <f t="array" ref="D360">IF(SUM(--ISNUMBER(SEARCH(Credentials,C360)))&gt;0,TRIM(RIGHT(SUBSTITUTE(C360," ",REPT(" ", 99)), 99)),"")</f>
        <v/>
      </c>
      <c r="E360" s="6" t="str">
        <f t="shared" si="11"/>
        <v>Margaret Miller</v>
      </c>
      <c r="F360" s="6" t="s">
        <v>1398</v>
      </c>
      <c r="G360" s="7" t="s">
        <v>19569</v>
      </c>
      <c r="H360" s="7" t="s">
        <v>19568</v>
      </c>
    </row>
    <row r="361" spans="1:8">
      <c r="A361" s="6" t="s">
        <v>1402</v>
      </c>
      <c r="B361" s="6" t="str" cm="1">
        <f t="array" ref="B361">IF(SUM(--ISNUMBER(SEARCH(Honorific,A361)))&gt;0,LEFT(A361,FIND(" ",A361)-1),"")</f>
        <v/>
      </c>
      <c r="C361" s="6" t="str">
        <f t="shared" si="10"/>
        <v>Sarah Dickerson</v>
      </c>
      <c r="D361" s="6" t="str" cm="1">
        <f t="array" ref="D361">IF(SUM(--ISNUMBER(SEARCH(Credentials,C361)))&gt;0,TRIM(RIGHT(SUBSTITUTE(C361," ",REPT(" ", 99)), 99)),"")</f>
        <v/>
      </c>
      <c r="E361" s="6" t="str">
        <f t="shared" si="11"/>
        <v>Sarah Dickerson</v>
      </c>
      <c r="F361" s="6" t="s">
        <v>1402</v>
      </c>
      <c r="G361" s="7" t="s">
        <v>19665</v>
      </c>
      <c r="H361" s="7" t="s">
        <v>19719</v>
      </c>
    </row>
    <row r="362" spans="1:8">
      <c r="A362" s="6" t="s">
        <v>1406</v>
      </c>
      <c r="B362" s="6" t="str" cm="1">
        <f t="array" ref="B362">IF(SUM(--ISNUMBER(SEARCH(Honorific,A362)))&gt;0,LEFT(A362,FIND(" ",A362)-1),"")</f>
        <v/>
      </c>
      <c r="C362" s="6" t="str">
        <f t="shared" si="10"/>
        <v>Cody Smith</v>
      </c>
      <c r="D362" s="6" t="str" cm="1">
        <f t="array" ref="D362">IF(SUM(--ISNUMBER(SEARCH(Credentials,C362)))&gt;0,TRIM(RIGHT(SUBSTITUTE(C362," ",REPT(" ", 99)), 99)),"")</f>
        <v/>
      </c>
      <c r="E362" s="6" t="str">
        <f t="shared" si="11"/>
        <v>Cody Smith</v>
      </c>
      <c r="F362" s="6" t="s">
        <v>1406</v>
      </c>
      <c r="G362" s="7" t="s">
        <v>19417</v>
      </c>
      <c r="H362" s="7" t="s">
        <v>19450</v>
      </c>
    </row>
    <row r="363" spans="1:8">
      <c r="A363" s="6" t="s">
        <v>1410</v>
      </c>
      <c r="B363" s="6" t="str" cm="1">
        <f t="array" ref="B363">IF(SUM(--ISNUMBER(SEARCH(Honorific,A363)))&gt;0,LEFT(A363,FIND(" ",A363)-1),"")</f>
        <v/>
      </c>
      <c r="C363" s="6" t="str">
        <f t="shared" si="10"/>
        <v>James Holden</v>
      </c>
      <c r="D363" s="6" t="str" cm="1">
        <f t="array" ref="D363">IF(SUM(--ISNUMBER(SEARCH(Credentials,C363)))&gt;0,TRIM(RIGHT(SUBSTITUTE(C363," ",REPT(" ", 99)), 99)),"")</f>
        <v/>
      </c>
      <c r="E363" s="6" t="str">
        <f t="shared" si="11"/>
        <v>James Holden</v>
      </c>
      <c r="F363" s="6" t="s">
        <v>1410</v>
      </c>
      <c r="G363" s="7" t="s">
        <v>19433</v>
      </c>
      <c r="H363" s="7" t="s">
        <v>19867</v>
      </c>
    </row>
    <row r="364" spans="1:8">
      <c r="A364" s="6" t="s">
        <v>1414</v>
      </c>
      <c r="B364" s="6" t="str" cm="1">
        <f t="array" ref="B364">IF(SUM(--ISNUMBER(SEARCH(Honorific,A364)))&gt;0,LEFT(A364,FIND(" ",A364)-1),"")</f>
        <v>Mrs.</v>
      </c>
      <c r="C364" s="6" t="str">
        <f t="shared" si="10"/>
        <v>Julie Hickman</v>
      </c>
      <c r="D364" s="6" t="str" cm="1">
        <f t="array" ref="D364">IF(SUM(--ISNUMBER(SEARCH(Credentials,C364)))&gt;0,TRIM(RIGHT(SUBSTITUTE(C364," ",REPT(" ", 99)), 99)),"")</f>
        <v/>
      </c>
      <c r="E364" s="6" t="str">
        <f t="shared" si="11"/>
        <v>Julie Hickman</v>
      </c>
      <c r="F364" s="6" t="s">
        <v>19223</v>
      </c>
      <c r="G364" s="7" t="s">
        <v>19679</v>
      </c>
      <c r="H364" s="7" t="s">
        <v>19868</v>
      </c>
    </row>
    <row r="365" spans="1:8">
      <c r="A365" s="6" t="s">
        <v>1418</v>
      </c>
      <c r="B365" s="6" t="str" cm="1">
        <f t="array" ref="B365">IF(SUM(--ISNUMBER(SEARCH(Honorific,A365)))&gt;0,LEFT(A365,FIND(" ",A365)-1),"")</f>
        <v/>
      </c>
      <c r="C365" s="6" t="str">
        <f t="shared" si="10"/>
        <v>Kathryn Gibbs</v>
      </c>
      <c r="D365" s="6" t="str" cm="1">
        <f t="array" ref="D365">IF(SUM(--ISNUMBER(SEARCH(Credentials,C365)))&gt;0,TRIM(RIGHT(SUBSTITUTE(C365," ",REPT(" ", 99)), 99)),"")</f>
        <v/>
      </c>
      <c r="E365" s="6" t="str">
        <f t="shared" si="11"/>
        <v>Kathryn Gibbs</v>
      </c>
      <c r="F365" s="6" t="s">
        <v>1418</v>
      </c>
      <c r="G365" s="7" t="s">
        <v>19415</v>
      </c>
      <c r="H365" s="7" t="s">
        <v>19643</v>
      </c>
    </row>
    <row r="366" spans="1:8">
      <c r="A366" s="6" t="s">
        <v>1422</v>
      </c>
      <c r="B366" s="6" t="str" cm="1">
        <f t="array" ref="B366">IF(SUM(--ISNUMBER(SEARCH(Honorific,A366)))&gt;0,LEFT(A366,FIND(" ",A366)-1),"")</f>
        <v/>
      </c>
      <c r="C366" s="6" t="str">
        <f t="shared" si="10"/>
        <v>Melissa Smith</v>
      </c>
      <c r="D366" s="6" t="str" cm="1">
        <f t="array" ref="D366">IF(SUM(--ISNUMBER(SEARCH(Credentials,C366)))&gt;0,TRIM(RIGHT(SUBSTITUTE(C366," ",REPT(" ", 99)), 99)),"")</f>
        <v/>
      </c>
      <c r="E366" s="6" t="str">
        <f t="shared" si="11"/>
        <v>Melissa Smith</v>
      </c>
      <c r="F366" s="6" t="s">
        <v>1422</v>
      </c>
      <c r="G366" s="7" t="s">
        <v>19869</v>
      </c>
      <c r="H366" s="7" t="s">
        <v>19450</v>
      </c>
    </row>
    <row r="367" spans="1:8">
      <c r="A367" s="6" t="s">
        <v>1425</v>
      </c>
      <c r="B367" s="6" t="str" cm="1">
        <f t="array" ref="B367">IF(SUM(--ISNUMBER(SEARCH(Honorific,A367)))&gt;0,LEFT(A367,FIND(" ",A367)-1),"")</f>
        <v/>
      </c>
      <c r="C367" s="6" t="str">
        <f t="shared" si="10"/>
        <v>Brooke Hall</v>
      </c>
      <c r="D367" s="6" t="str" cm="1">
        <f t="array" ref="D367">IF(SUM(--ISNUMBER(SEARCH(Credentials,C367)))&gt;0,TRIM(RIGHT(SUBSTITUTE(C367," ",REPT(" ", 99)), 99)),"")</f>
        <v/>
      </c>
      <c r="E367" s="6" t="str">
        <f t="shared" si="11"/>
        <v>Brooke Hall</v>
      </c>
      <c r="F367" s="6" t="s">
        <v>1425</v>
      </c>
      <c r="G367" s="7" t="s">
        <v>19518</v>
      </c>
      <c r="H367" s="7" t="s">
        <v>19585</v>
      </c>
    </row>
    <row r="368" spans="1:8">
      <c r="A368" s="6" t="s">
        <v>1429</v>
      </c>
      <c r="B368" s="6" t="str" cm="1">
        <f t="array" ref="B368">IF(SUM(--ISNUMBER(SEARCH(Honorific,A368)))&gt;0,LEFT(A368,FIND(" ",A368)-1),"")</f>
        <v/>
      </c>
      <c r="C368" s="6" t="str">
        <f t="shared" si="10"/>
        <v>Tracy Webster</v>
      </c>
      <c r="D368" s="6" t="str" cm="1">
        <f t="array" ref="D368">IF(SUM(--ISNUMBER(SEARCH(Credentials,C368)))&gt;0,TRIM(RIGHT(SUBSTITUTE(C368," ",REPT(" ", 99)), 99)),"")</f>
        <v/>
      </c>
      <c r="E368" s="6" t="str">
        <f t="shared" si="11"/>
        <v>Tracy Webster</v>
      </c>
      <c r="F368" s="6" t="s">
        <v>1429</v>
      </c>
      <c r="G368" s="7" t="s">
        <v>19697</v>
      </c>
      <c r="H368" s="7" t="s">
        <v>19870</v>
      </c>
    </row>
    <row r="369" spans="1:8">
      <c r="A369" s="6" t="s">
        <v>1432</v>
      </c>
      <c r="B369" s="6" t="str" cm="1">
        <f t="array" ref="B369">IF(SUM(--ISNUMBER(SEARCH(Honorific,A369)))&gt;0,LEFT(A369,FIND(" ",A369)-1),"")</f>
        <v/>
      </c>
      <c r="C369" s="6" t="str">
        <f t="shared" si="10"/>
        <v>Kayla Mccall</v>
      </c>
      <c r="D369" s="6" t="str" cm="1">
        <f t="array" ref="D369">IF(SUM(--ISNUMBER(SEARCH(Credentials,C369)))&gt;0,TRIM(RIGHT(SUBSTITUTE(C369," ",REPT(" ", 99)), 99)),"")</f>
        <v/>
      </c>
      <c r="E369" s="6" t="str">
        <f t="shared" si="11"/>
        <v>Kayla Mccall</v>
      </c>
      <c r="F369" s="6" t="s">
        <v>1432</v>
      </c>
      <c r="G369" s="7" t="s">
        <v>19441</v>
      </c>
      <c r="H369" s="7" t="s">
        <v>19871</v>
      </c>
    </row>
    <row r="370" spans="1:8">
      <c r="A370" s="6" t="s">
        <v>1436</v>
      </c>
      <c r="B370" s="6" t="str" cm="1">
        <f t="array" ref="B370">IF(SUM(--ISNUMBER(SEARCH(Honorific,A370)))&gt;0,LEFT(A370,FIND(" ",A370)-1),"")</f>
        <v/>
      </c>
      <c r="C370" s="6" t="str">
        <f t="shared" si="10"/>
        <v>Charles Blake</v>
      </c>
      <c r="D370" s="6" t="str" cm="1">
        <f t="array" ref="D370">IF(SUM(--ISNUMBER(SEARCH(Credentials,C370)))&gt;0,TRIM(RIGHT(SUBSTITUTE(C370," ",REPT(" ", 99)), 99)),"")</f>
        <v/>
      </c>
      <c r="E370" s="6" t="str">
        <f t="shared" si="11"/>
        <v>Charles Blake</v>
      </c>
      <c r="F370" s="6" t="s">
        <v>1436</v>
      </c>
      <c r="G370" s="7" t="s">
        <v>19524</v>
      </c>
      <c r="H370" s="7" t="s">
        <v>19777</v>
      </c>
    </row>
    <row r="371" spans="1:8">
      <c r="A371" s="6" t="s">
        <v>1440</v>
      </c>
      <c r="B371" s="6" t="str" cm="1">
        <f t="array" ref="B371">IF(SUM(--ISNUMBER(SEARCH(Honorific,A371)))&gt;0,LEFT(A371,FIND(" ",A371)-1),"")</f>
        <v/>
      </c>
      <c r="C371" s="6" t="str">
        <f t="shared" si="10"/>
        <v>Lisa Jones</v>
      </c>
      <c r="D371" s="6" t="str" cm="1">
        <f t="array" ref="D371">IF(SUM(--ISNUMBER(SEARCH(Credentials,C371)))&gt;0,TRIM(RIGHT(SUBSTITUTE(C371," ",REPT(" ", 99)), 99)),"")</f>
        <v/>
      </c>
      <c r="E371" s="6" t="str">
        <f t="shared" si="11"/>
        <v>Lisa Jones</v>
      </c>
      <c r="F371" s="6" t="s">
        <v>1440</v>
      </c>
      <c r="G371" s="7" t="s">
        <v>19425</v>
      </c>
      <c r="H371" s="7" t="s">
        <v>19613</v>
      </c>
    </row>
    <row r="372" spans="1:8">
      <c r="A372" s="6" t="s">
        <v>1444</v>
      </c>
      <c r="B372" s="6" t="str" cm="1">
        <f t="array" ref="B372">IF(SUM(--ISNUMBER(SEARCH(Honorific,A372)))&gt;0,LEFT(A372,FIND(" ",A372)-1),"")</f>
        <v/>
      </c>
      <c r="C372" s="6" t="str">
        <f t="shared" si="10"/>
        <v>Sara Hull</v>
      </c>
      <c r="D372" s="6" t="str" cm="1">
        <f t="array" ref="D372">IF(SUM(--ISNUMBER(SEARCH(Credentials,C372)))&gt;0,TRIM(RIGHT(SUBSTITUTE(C372," ",REPT(" ", 99)), 99)),"")</f>
        <v/>
      </c>
      <c r="E372" s="6" t="str">
        <f t="shared" si="11"/>
        <v>Sara Hull</v>
      </c>
      <c r="F372" s="6" t="s">
        <v>1444</v>
      </c>
      <c r="G372" s="7" t="s">
        <v>19872</v>
      </c>
      <c r="H372" s="7" t="s">
        <v>19873</v>
      </c>
    </row>
    <row r="373" spans="1:8">
      <c r="A373" s="6" t="s">
        <v>1448</v>
      </c>
      <c r="B373" s="6" t="str" cm="1">
        <f t="array" ref="B373">IF(SUM(--ISNUMBER(SEARCH(Honorific,A373)))&gt;0,LEFT(A373,FIND(" ",A373)-1),"")</f>
        <v/>
      </c>
      <c r="C373" s="6" t="str">
        <f t="shared" si="10"/>
        <v>Kathy Rodriguez</v>
      </c>
      <c r="D373" s="6" t="str" cm="1">
        <f t="array" ref="D373">IF(SUM(--ISNUMBER(SEARCH(Credentials,C373)))&gt;0,TRIM(RIGHT(SUBSTITUTE(C373," ",REPT(" ", 99)), 99)),"")</f>
        <v/>
      </c>
      <c r="E373" s="6" t="str">
        <f t="shared" si="11"/>
        <v>Kathy Rodriguez</v>
      </c>
      <c r="F373" s="6" t="s">
        <v>1448</v>
      </c>
      <c r="G373" s="7" t="s">
        <v>19514</v>
      </c>
      <c r="H373" s="7" t="s">
        <v>19536</v>
      </c>
    </row>
    <row r="374" spans="1:8">
      <c r="A374" s="6" t="s">
        <v>1452</v>
      </c>
      <c r="B374" s="6" t="str" cm="1">
        <f t="array" ref="B374">IF(SUM(--ISNUMBER(SEARCH(Honorific,A374)))&gt;0,LEFT(A374,FIND(" ",A374)-1),"")</f>
        <v/>
      </c>
      <c r="C374" s="6" t="str">
        <f t="shared" si="10"/>
        <v>Eric Boyd</v>
      </c>
      <c r="D374" s="6" t="str" cm="1">
        <f t="array" ref="D374">IF(SUM(--ISNUMBER(SEARCH(Credentials,C374)))&gt;0,TRIM(RIGHT(SUBSTITUTE(C374," ",REPT(" ", 99)), 99)),"")</f>
        <v/>
      </c>
      <c r="E374" s="6" t="str">
        <f t="shared" si="11"/>
        <v>Eric Boyd</v>
      </c>
      <c r="F374" s="6" t="s">
        <v>1452</v>
      </c>
      <c r="G374" s="7" t="s">
        <v>19618</v>
      </c>
      <c r="H374" s="7" t="s">
        <v>19874</v>
      </c>
    </row>
    <row r="375" spans="1:8">
      <c r="A375" s="6" t="s">
        <v>1456</v>
      </c>
      <c r="B375" s="6" t="str" cm="1">
        <f t="array" ref="B375">IF(SUM(--ISNUMBER(SEARCH(Honorific,A375)))&gt;0,LEFT(A375,FIND(" ",A375)-1),"")</f>
        <v/>
      </c>
      <c r="C375" s="6" t="str">
        <f t="shared" si="10"/>
        <v>Vanessa Romero</v>
      </c>
      <c r="D375" s="6" t="str" cm="1">
        <f t="array" ref="D375">IF(SUM(--ISNUMBER(SEARCH(Credentials,C375)))&gt;0,TRIM(RIGHT(SUBSTITUTE(C375," ",REPT(" ", 99)), 99)),"")</f>
        <v/>
      </c>
      <c r="E375" s="6" t="str">
        <f t="shared" si="11"/>
        <v>Vanessa Romero</v>
      </c>
      <c r="F375" s="6" t="s">
        <v>1456</v>
      </c>
      <c r="G375" s="7" t="s">
        <v>19462</v>
      </c>
      <c r="H375" s="7" t="s">
        <v>19511</v>
      </c>
    </row>
    <row r="376" spans="1:8">
      <c r="A376" s="6" t="s">
        <v>1459</v>
      </c>
      <c r="B376" s="6" t="str" cm="1">
        <f t="array" ref="B376">IF(SUM(--ISNUMBER(SEARCH(Honorific,A376)))&gt;0,LEFT(A376,FIND(" ",A376)-1),"")</f>
        <v/>
      </c>
      <c r="C376" s="6" t="str">
        <f t="shared" si="10"/>
        <v>Jerry Sanchez</v>
      </c>
      <c r="D376" s="6" t="str" cm="1">
        <f t="array" ref="D376">IF(SUM(--ISNUMBER(SEARCH(Credentials,C376)))&gt;0,TRIM(RIGHT(SUBSTITUTE(C376," ",REPT(" ", 99)), 99)),"")</f>
        <v/>
      </c>
      <c r="E376" s="6" t="str">
        <f t="shared" si="11"/>
        <v>Jerry Sanchez</v>
      </c>
      <c r="F376" s="6" t="s">
        <v>1459</v>
      </c>
      <c r="G376" s="7" t="s">
        <v>19875</v>
      </c>
      <c r="H376" s="7" t="s">
        <v>19474</v>
      </c>
    </row>
    <row r="377" spans="1:8">
      <c r="A377" s="6" t="s">
        <v>1463</v>
      </c>
      <c r="B377" s="6" t="str" cm="1">
        <f t="array" ref="B377">IF(SUM(--ISNUMBER(SEARCH(Honorific,A377)))&gt;0,LEFT(A377,FIND(" ",A377)-1),"")</f>
        <v/>
      </c>
      <c r="C377" s="6" t="str">
        <f t="shared" si="10"/>
        <v>Donald Oliver</v>
      </c>
      <c r="D377" s="6" t="str" cm="1">
        <f t="array" ref="D377">IF(SUM(--ISNUMBER(SEARCH(Credentials,C377)))&gt;0,TRIM(RIGHT(SUBSTITUTE(C377," ",REPT(" ", 99)), 99)),"")</f>
        <v/>
      </c>
      <c r="E377" s="6" t="str">
        <f t="shared" si="11"/>
        <v>Donald Oliver</v>
      </c>
      <c r="F377" s="6" t="s">
        <v>1463</v>
      </c>
      <c r="G377" s="7" t="s">
        <v>19876</v>
      </c>
      <c r="H377" s="7" t="s">
        <v>19631</v>
      </c>
    </row>
    <row r="378" spans="1:8">
      <c r="A378" s="6" t="s">
        <v>1467</v>
      </c>
      <c r="B378" s="6" t="str" cm="1">
        <f t="array" ref="B378">IF(SUM(--ISNUMBER(SEARCH(Honorific,A378)))&gt;0,LEFT(A378,FIND(" ",A378)-1),"")</f>
        <v/>
      </c>
      <c r="C378" s="6" t="str">
        <f t="shared" si="10"/>
        <v>Sydney Shelton</v>
      </c>
      <c r="D378" s="6" t="str" cm="1">
        <f t="array" ref="D378">IF(SUM(--ISNUMBER(SEARCH(Credentials,C378)))&gt;0,TRIM(RIGHT(SUBSTITUTE(C378," ",REPT(" ", 99)), 99)),"")</f>
        <v/>
      </c>
      <c r="E378" s="6" t="str">
        <f t="shared" si="11"/>
        <v>Sydney Shelton</v>
      </c>
      <c r="F378" s="6" t="s">
        <v>1467</v>
      </c>
      <c r="G378" s="7" t="s">
        <v>19449</v>
      </c>
      <c r="H378" s="7" t="s">
        <v>19691</v>
      </c>
    </row>
    <row r="379" spans="1:8">
      <c r="A379" s="6" t="s">
        <v>1471</v>
      </c>
      <c r="B379" s="6" t="str" cm="1">
        <f t="array" ref="B379">IF(SUM(--ISNUMBER(SEARCH(Honorific,A379)))&gt;0,LEFT(A379,FIND(" ",A379)-1),"")</f>
        <v/>
      </c>
      <c r="C379" s="6" t="str">
        <f t="shared" si="10"/>
        <v>Andrew Wolfe</v>
      </c>
      <c r="D379" s="6" t="str" cm="1">
        <f t="array" ref="D379">IF(SUM(--ISNUMBER(SEARCH(Credentials,C379)))&gt;0,TRIM(RIGHT(SUBSTITUTE(C379," ",REPT(" ", 99)), 99)),"")</f>
        <v/>
      </c>
      <c r="E379" s="6" t="str">
        <f t="shared" si="11"/>
        <v>Andrew Wolfe</v>
      </c>
      <c r="F379" s="6" t="s">
        <v>1471</v>
      </c>
      <c r="G379" s="7" t="s">
        <v>19612</v>
      </c>
      <c r="H379" s="7" t="s">
        <v>19877</v>
      </c>
    </row>
    <row r="380" spans="1:8">
      <c r="A380" s="6" t="s">
        <v>1475</v>
      </c>
      <c r="B380" s="6" t="str" cm="1">
        <f t="array" ref="B380">IF(SUM(--ISNUMBER(SEARCH(Honorific,A380)))&gt;0,LEFT(A380,FIND(" ",A380)-1),"")</f>
        <v/>
      </c>
      <c r="C380" s="6" t="str">
        <f t="shared" si="10"/>
        <v>James Henry</v>
      </c>
      <c r="D380" s="6" t="str" cm="1">
        <f t="array" ref="D380">IF(SUM(--ISNUMBER(SEARCH(Credentials,C380)))&gt;0,TRIM(RIGHT(SUBSTITUTE(C380," ",REPT(" ", 99)), 99)),"")</f>
        <v/>
      </c>
      <c r="E380" s="6" t="str">
        <f t="shared" si="11"/>
        <v>James Henry</v>
      </c>
      <c r="F380" s="6" t="s">
        <v>1475</v>
      </c>
      <c r="G380" s="7" t="s">
        <v>19433</v>
      </c>
      <c r="H380" s="7" t="s">
        <v>19552</v>
      </c>
    </row>
    <row r="381" spans="1:8">
      <c r="A381" s="6" t="s">
        <v>1479</v>
      </c>
      <c r="B381" s="6" t="str" cm="1">
        <f t="array" ref="B381">IF(SUM(--ISNUMBER(SEARCH(Honorific,A381)))&gt;0,LEFT(A381,FIND(" ",A381)-1),"")</f>
        <v/>
      </c>
      <c r="C381" s="6" t="str">
        <f t="shared" si="10"/>
        <v>Linda Martinez</v>
      </c>
      <c r="D381" s="6" t="str" cm="1">
        <f t="array" ref="D381">IF(SUM(--ISNUMBER(SEARCH(Credentials,C381)))&gt;0,TRIM(RIGHT(SUBSTITUTE(C381," ",REPT(" ", 99)), 99)),"")</f>
        <v/>
      </c>
      <c r="E381" s="6" t="str">
        <f t="shared" si="11"/>
        <v>Linda Martinez</v>
      </c>
      <c r="F381" s="6" t="s">
        <v>1479</v>
      </c>
      <c r="G381" s="7" t="s">
        <v>19627</v>
      </c>
      <c r="H381" s="7" t="s">
        <v>19728</v>
      </c>
    </row>
    <row r="382" spans="1:8">
      <c r="A382" s="6" t="s">
        <v>1483</v>
      </c>
      <c r="B382" s="6" t="str" cm="1">
        <f t="array" ref="B382">IF(SUM(--ISNUMBER(SEARCH(Honorific,A382)))&gt;0,LEFT(A382,FIND(" ",A382)-1),"")</f>
        <v/>
      </c>
      <c r="C382" s="6" t="str">
        <f t="shared" si="10"/>
        <v>Jennifer Cooper</v>
      </c>
      <c r="D382" s="6" t="str" cm="1">
        <f t="array" ref="D382">IF(SUM(--ISNUMBER(SEARCH(Credentials,C382)))&gt;0,TRIM(RIGHT(SUBSTITUTE(C382," ",REPT(" ", 99)), 99)),"")</f>
        <v/>
      </c>
      <c r="E382" s="6" t="str">
        <f t="shared" si="11"/>
        <v>Jennifer Cooper</v>
      </c>
      <c r="F382" s="6" t="s">
        <v>1483</v>
      </c>
      <c r="G382" s="7" t="s">
        <v>19510</v>
      </c>
      <c r="H382" s="7" t="s">
        <v>19525</v>
      </c>
    </row>
    <row r="383" spans="1:8">
      <c r="A383" s="6" t="s">
        <v>1487</v>
      </c>
      <c r="B383" s="6" t="str" cm="1">
        <f t="array" ref="B383">IF(SUM(--ISNUMBER(SEARCH(Honorific,A383)))&gt;0,LEFT(A383,FIND(" ",A383)-1),"")</f>
        <v/>
      </c>
      <c r="C383" s="6" t="str">
        <f t="shared" si="10"/>
        <v>Ellen Flowers</v>
      </c>
      <c r="D383" s="6" t="str" cm="1">
        <f t="array" ref="D383">IF(SUM(--ISNUMBER(SEARCH(Credentials,C383)))&gt;0,TRIM(RIGHT(SUBSTITUTE(C383," ",REPT(" ", 99)), 99)),"")</f>
        <v/>
      </c>
      <c r="E383" s="6" t="str">
        <f t="shared" si="11"/>
        <v>Ellen Flowers</v>
      </c>
      <c r="F383" s="6" t="s">
        <v>1487</v>
      </c>
      <c r="G383" s="7" t="s">
        <v>19878</v>
      </c>
      <c r="H383" s="7" t="s">
        <v>19879</v>
      </c>
    </row>
    <row r="384" spans="1:8">
      <c r="A384" s="6" t="s">
        <v>1491</v>
      </c>
      <c r="B384" s="6" t="str" cm="1">
        <f t="array" ref="B384">IF(SUM(--ISNUMBER(SEARCH(Honorific,A384)))&gt;0,LEFT(A384,FIND(" ",A384)-1),"")</f>
        <v/>
      </c>
      <c r="C384" s="6" t="str">
        <f t="shared" si="10"/>
        <v>Allison Thompson</v>
      </c>
      <c r="D384" s="6" t="str" cm="1">
        <f t="array" ref="D384">IF(SUM(--ISNUMBER(SEARCH(Credentials,C384)))&gt;0,TRIM(RIGHT(SUBSTITUTE(C384," ",REPT(" ", 99)), 99)),"")</f>
        <v/>
      </c>
      <c r="E384" s="6" t="str">
        <f t="shared" si="11"/>
        <v>Allison Thompson</v>
      </c>
      <c r="F384" s="6" t="s">
        <v>1491</v>
      </c>
      <c r="G384" s="7" t="s">
        <v>19807</v>
      </c>
      <c r="H384" s="7" t="s">
        <v>19880</v>
      </c>
    </row>
    <row r="385" spans="1:8">
      <c r="A385" s="6" t="s">
        <v>1495</v>
      </c>
      <c r="B385" s="6" t="str" cm="1">
        <f t="array" ref="B385">IF(SUM(--ISNUMBER(SEARCH(Honorific,A385)))&gt;0,LEFT(A385,FIND(" ",A385)-1),"")</f>
        <v/>
      </c>
      <c r="C385" s="6" t="str">
        <f t="shared" si="10"/>
        <v>Trevor Mays</v>
      </c>
      <c r="D385" s="6" t="str" cm="1">
        <f t="array" ref="D385">IF(SUM(--ISNUMBER(SEARCH(Credentials,C385)))&gt;0,TRIM(RIGHT(SUBSTITUTE(C385," ",REPT(" ", 99)), 99)),"")</f>
        <v/>
      </c>
      <c r="E385" s="6" t="str">
        <f t="shared" si="11"/>
        <v>Trevor Mays</v>
      </c>
      <c r="F385" s="6" t="s">
        <v>1495</v>
      </c>
      <c r="G385" s="7" t="s">
        <v>19479</v>
      </c>
      <c r="H385" s="7" t="s">
        <v>19881</v>
      </c>
    </row>
    <row r="386" spans="1:8">
      <c r="A386" s="6" t="s">
        <v>1499</v>
      </c>
      <c r="B386" s="6" t="str" cm="1">
        <f t="array" ref="B386">IF(SUM(--ISNUMBER(SEARCH(Honorific,A386)))&gt;0,LEFT(A386,FIND(" ",A386)-1),"")</f>
        <v/>
      </c>
      <c r="C386" s="6" t="str">
        <f t="shared" si="10"/>
        <v>David Wilson</v>
      </c>
      <c r="D386" s="6" t="str" cm="1">
        <f t="array" ref="D386">IF(SUM(--ISNUMBER(SEARCH(Credentials,C386)))&gt;0,TRIM(RIGHT(SUBSTITUTE(C386," ",REPT(" ", 99)), 99)),"")</f>
        <v/>
      </c>
      <c r="E386" s="6" t="str">
        <f t="shared" si="11"/>
        <v>David Wilson</v>
      </c>
      <c r="F386" s="6" t="s">
        <v>1499</v>
      </c>
      <c r="G386" s="7" t="s">
        <v>19484</v>
      </c>
      <c r="H386" s="7" t="s">
        <v>19563</v>
      </c>
    </row>
    <row r="387" spans="1:8">
      <c r="A387" s="6" t="s">
        <v>1503</v>
      </c>
      <c r="B387" s="6" t="str" cm="1">
        <f t="array" ref="B387">IF(SUM(--ISNUMBER(SEARCH(Honorific,A387)))&gt;0,LEFT(A387,FIND(" ",A387)-1),"")</f>
        <v/>
      </c>
      <c r="C387" s="6" t="str">
        <f t="shared" ref="C387:C450" si="12">IF(B387="",A387,RIGHT(A387,LEN(A387)-LEN(B387)-1))</f>
        <v>Matthew Pearson</v>
      </c>
      <c r="D387" s="6" t="str" cm="1">
        <f t="array" ref="D387">IF(SUM(--ISNUMBER(SEARCH(Credentials,C387)))&gt;0,TRIM(RIGHT(SUBSTITUTE(C387," ",REPT(" ", 99)), 99)),"")</f>
        <v/>
      </c>
      <c r="E387" s="6" t="str">
        <f t="shared" ref="E387:E450" si="13">IF(D387="",C387,LEFT(C387,LEN(C387)-LEN(D387)))</f>
        <v>Matthew Pearson</v>
      </c>
      <c r="F387" s="6" t="s">
        <v>1503</v>
      </c>
      <c r="G387" s="7" t="s">
        <v>19506</v>
      </c>
      <c r="H387" s="7" t="s">
        <v>19882</v>
      </c>
    </row>
    <row r="388" spans="1:8">
      <c r="A388" s="6" t="s">
        <v>848</v>
      </c>
      <c r="B388" s="6" t="str" cm="1">
        <f t="array" ref="B388">IF(SUM(--ISNUMBER(SEARCH(Honorific,A388)))&gt;0,LEFT(A388,FIND(" ",A388)-1),"")</f>
        <v/>
      </c>
      <c r="C388" s="6" t="str">
        <f t="shared" si="12"/>
        <v>Barbara Martinez</v>
      </c>
      <c r="D388" s="6" t="str" cm="1">
        <f t="array" ref="D388">IF(SUM(--ISNUMBER(SEARCH(Credentials,C388)))&gt;0,TRIM(RIGHT(SUBSTITUTE(C388," ",REPT(" ", 99)), 99)),"")</f>
        <v/>
      </c>
      <c r="E388" s="6" t="str">
        <f t="shared" si="13"/>
        <v>Barbara Martinez</v>
      </c>
      <c r="F388" s="6" t="s">
        <v>848</v>
      </c>
      <c r="G388" s="7" t="s">
        <v>19727</v>
      </c>
      <c r="H388" s="7" t="s">
        <v>19728</v>
      </c>
    </row>
    <row r="389" spans="1:8">
      <c r="A389" s="6" t="s">
        <v>1510</v>
      </c>
      <c r="B389" s="6" t="str" cm="1">
        <f t="array" ref="B389">IF(SUM(--ISNUMBER(SEARCH(Honorific,A389)))&gt;0,LEFT(A389,FIND(" ",A389)-1),"")</f>
        <v/>
      </c>
      <c r="C389" s="6" t="str">
        <f t="shared" si="12"/>
        <v>Russell Thomas</v>
      </c>
      <c r="D389" s="6" t="str" cm="1">
        <f t="array" ref="D389">IF(SUM(--ISNUMBER(SEARCH(Credentials,C389)))&gt;0,TRIM(RIGHT(SUBSTITUTE(C389," ",REPT(" ", 99)), 99)),"")</f>
        <v/>
      </c>
      <c r="E389" s="6" t="str">
        <f t="shared" si="13"/>
        <v>Russell Thomas</v>
      </c>
      <c r="F389" s="6" t="s">
        <v>1510</v>
      </c>
      <c r="G389" s="7" t="s">
        <v>19803</v>
      </c>
      <c r="H389" s="7" t="s">
        <v>19488</v>
      </c>
    </row>
    <row r="390" spans="1:8">
      <c r="A390" s="6" t="s">
        <v>1514</v>
      </c>
      <c r="B390" s="6" t="str" cm="1">
        <f t="array" ref="B390">IF(SUM(--ISNUMBER(SEARCH(Honorific,A390)))&gt;0,LEFT(A390,FIND(" ",A390)-1),"")</f>
        <v/>
      </c>
      <c r="C390" s="6" t="str">
        <f t="shared" si="12"/>
        <v>Diane Mills</v>
      </c>
      <c r="D390" s="6" t="str" cm="1">
        <f t="array" ref="D390">IF(SUM(--ISNUMBER(SEARCH(Credentials,C390)))&gt;0,TRIM(RIGHT(SUBSTITUTE(C390," ",REPT(" ", 99)), 99)),"")</f>
        <v/>
      </c>
      <c r="E390" s="6" t="str">
        <f t="shared" si="13"/>
        <v>Diane Mills</v>
      </c>
      <c r="F390" s="6" t="s">
        <v>1514</v>
      </c>
      <c r="G390" s="7" t="s">
        <v>19694</v>
      </c>
      <c r="H390" s="7" t="s">
        <v>19828</v>
      </c>
    </row>
    <row r="391" spans="1:8">
      <c r="A391" s="6" t="s">
        <v>1518</v>
      </c>
      <c r="B391" s="6" t="str" cm="1">
        <f t="array" ref="B391">IF(SUM(--ISNUMBER(SEARCH(Honorific,A391)))&gt;0,LEFT(A391,FIND(" ",A391)-1),"")</f>
        <v/>
      </c>
      <c r="C391" s="6" t="str">
        <f t="shared" si="12"/>
        <v>Joshua Long</v>
      </c>
      <c r="D391" s="6" t="str" cm="1">
        <f t="array" ref="D391">IF(SUM(--ISNUMBER(SEARCH(Credentials,C391)))&gt;0,TRIM(RIGHT(SUBSTITUTE(C391," ",REPT(" ", 99)), 99)),"")</f>
        <v/>
      </c>
      <c r="E391" s="6" t="str">
        <f t="shared" si="13"/>
        <v>Joshua Long</v>
      </c>
      <c r="F391" s="6" t="s">
        <v>1518</v>
      </c>
      <c r="G391" s="7" t="s">
        <v>19718</v>
      </c>
      <c r="H391" s="7" t="s">
        <v>19547</v>
      </c>
    </row>
    <row r="392" spans="1:8">
      <c r="A392" s="6" t="s">
        <v>1522</v>
      </c>
      <c r="B392" s="6" t="str" cm="1">
        <f t="array" ref="B392">IF(SUM(--ISNUMBER(SEARCH(Honorific,A392)))&gt;0,LEFT(A392,FIND(" ",A392)-1),"")</f>
        <v>Miss</v>
      </c>
      <c r="C392" s="6" t="str">
        <f t="shared" si="12"/>
        <v>Tina Crane</v>
      </c>
      <c r="D392" s="6" t="str" cm="1">
        <f t="array" ref="D392">IF(SUM(--ISNUMBER(SEARCH(Credentials,C392)))&gt;0,TRIM(RIGHT(SUBSTITUTE(C392," ",REPT(" ", 99)), 99)),"")</f>
        <v/>
      </c>
      <c r="E392" s="6" t="str">
        <f t="shared" si="13"/>
        <v>Tina Crane</v>
      </c>
      <c r="F392" s="6" t="s">
        <v>19224</v>
      </c>
      <c r="G392" s="7" t="s">
        <v>19883</v>
      </c>
      <c r="H392" s="7" t="s">
        <v>19884</v>
      </c>
    </row>
    <row r="393" spans="1:8">
      <c r="A393" s="6" t="s">
        <v>1526</v>
      </c>
      <c r="B393" s="6" t="str" cm="1">
        <f t="array" ref="B393">IF(SUM(--ISNUMBER(SEARCH(Honorific,A393)))&gt;0,LEFT(A393,FIND(" ",A393)-1),"")</f>
        <v>Mrs.</v>
      </c>
      <c r="C393" s="6" t="str">
        <f t="shared" si="12"/>
        <v>Michele Campbell</v>
      </c>
      <c r="D393" s="6" t="str" cm="1">
        <f t="array" ref="D393">IF(SUM(--ISNUMBER(SEARCH(Credentials,C393)))&gt;0,TRIM(RIGHT(SUBSTITUTE(C393," ",REPT(" ", 99)), 99)),"")</f>
        <v/>
      </c>
      <c r="E393" s="6" t="str">
        <f t="shared" si="13"/>
        <v>Michele Campbell</v>
      </c>
      <c r="F393" s="6" t="s">
        <v>19225</v>
      </c>
      <c r="G393" s="7" t="s">
        <v>19885</v>
      </c>
      <c r="H393" s="7" t="s">
        <v>19886</v>
      </c>
    </row>
    <row r="394" spans="1:8">
      <c r="A394" s="6" t="s">
        <v>1530</v>
      </c>
      <c r="B394" s="6" t="str" cm="1">
        <f t="array" ref="B394">IF(SUM(--ISNUMBER(SEARCH(Honorific,A394)))&gt;0,LEFT(A394,FIND(" ",A394)-1),"")</f>
        <v/>
      </c>
      <c r="C394" s="6" t="str">
        <f t="shared" si="12"/>
        <v>Katrina Guerrero</v>
      </c>
      <c r="D394" s="6" t="str" cm="1">
        <f t="array" ref="D394">IF(SUM(--ISNUMBER(SEARCH(Credentials,C394)))&gt;0,TRIM(RIGHT(SUBSTITUTE(C394," ",REPT(" ", 99)), 99)),"")</f>
        <v/>
      </c>
      <c r="E394" s="6" t="str">
        <f t="shared" si="13"/>
        <v>Katrina Guerrero</v>
      </c>
      <c r="F394" s="6" t="s">
        <v>1530</v>
      </c>
      <c r="G394" s="7" t="s">
        <v>19743</v>
      </c>
      <c r="H394" s="7" t="s">
        <v>19887</v>
      </c>
    </row>
    <row r="395" spans="1:8">
      <c r="A395" s="6" t="s">
        <v>1534</v>
      </c>
      <c r="B395" s="6" t="str" cm="1">
        <f t="array" ref="B395">IF(SUM(--ISNUMBER(SEARCH(Honorific,A395)))&gt;0,LEFT(A395,FIND(" ",A395)-1),"")</f>
        <v/>
      </c>
      <c r="C395" s="6" t="str">
        <f t="shared" si="12"/>
        <v>Matthew Martin</v>
      </c>
      <c r="D395" s="6" t="str" cm="1">
        <f t="array" ref="D395">IF(SUM(--ISNUMBER(SEARCH(Credentials,C395)))&gt;0,TRIM(RIGHT(SUBSTITUTE(C395," ",REPT(" ", 99)), 99)),"")</f>
        <v/>
      </c>
      <c r="E395" s="6" t="str">
        <f t="shared" si="13"/>
        <v>Matthew Martin</v>
      </c>
      <c r="F395" s="6" t="s">
        <v>1534</v>
      </c>
      <c r="G395" s="7" t="s">
        <v>19506</v>
      </c>
      <c r="H395" s="7" t="s">
        <v>19455</v>
      </c>
    </row>
    <row r="396" spans="1:8">
      <c r="A396" s="6" t="s">
        <v>1537</v>
      </c>
      <c r="B396" s="6" t="str" cm="1">
        <f t="array" ref="B396">IF(SUM(--ISNUMBER(SEARCH(Honorific,A396)))&gt;0,LEFT(A396,FIND(" ",A396)-1),"")</f>
        <v/>
      </c>
      <c r="C396" s="6" t="str">
        <f t="shared" si="12"/>
        <v>Diana Hodge</v>
      </c>
      <c r="D396" s="6" t="str" cm="1">
        <f t="array" ref="D396">IF(SUM(--ISNUMBER(SEARCH(Credentials,C396)))&gt;0,TRIM(RIGHT(SUBSTITUTE(C396," ",REPT(" ", 99)), 99)),"")</f>
        <v/>
      </c>
      <c r="E396" s="6" t="str">
        <f t="shared" si="13"/>
        <v>Diana Hodge</v>
      </c>
      <c r="F396" s="6" t="s">
        <v>1537</v>
      </c>
      <c r="G396" s="7" t="s">
        <v>19470</v>
      </c>
      <c r="H396" s="7" t="s">
        <v>19888</v>
      </c>
    </row>
    <row r="397" spans="1:8">
      <c r="A397" s="6" t="s">
        <v>1541</v>
      </c>
      <c r="B397" s="6" t="str" cm="1">
        <f t="array" ref="B397">IF(SUM(--ISNUMBER(SEARCH(Honorific,A397)))&gt;0,LEFT(A397,FIND(" ",A397)-1),"")</f>
        <v/>
      </c>
      <c r="C397" s="6" t="str">
        <f t="shared" si="12"/>
        <v>Kimberly Martin</v>
      </c>
      <c r="D397" s="6" t="str" cm="1">
        <f t="array" ref="D397">IF(SUM(--ISNUMBER(SEARCH(Credentials,C397)))&gt;0,TRIM(RIGHT(SUBSTITUTE(C397," ",REPT(" ", 99)), 99)),"")</f>
        <v/>
      </c>
      <c r="E397" s="6" t="str">
        <f t="shared" si="13"/>
        <v>Kimberly Martin</v>
      </c>
      <c r="F397" s="6" t="s">
        <v>1541</v>
      </c>
      <c r="G397" s="7" t="s">
        <v>19458</v>
      </c>
      <c r="H397" s="7" t="s">
        <v>19455</v>
      </c>
    </row>
    <row r="398" spans="1:8">
      <c r="A398" s="6" t="s">
        <v>1545</v>
      </c>
      <c r="B398" s="6" t="str" cm="1">
        <f t="array" ref="B398">IF(SUM(--ISNUMBER(SEARCH(Honorific,A398)))&gt;0,LEFT(A398,FIND(" ",A398)-1),"")</f>
        <v/>
      </c>
      <c r="C398" s="6" t="str">
        <f t="shared" si="12"/>
        <v>Karla Bennett</v>
      </c>
      <c r="D398" s="6" t="str" cm="1">
        <f t="array" ref="D398">IF(SUM(--ISNUMBER(SEARCH(Credentials,C398)))&gt;0,TRIM(RIGHT(SUBSTITUTE(C398," ",REPT(" ", 99)), 99)),"")</f>
        <v/>
      </c>
      <c r="E398" s="6" t="str">
        <f t="shared" si="13"/>
        <v>Karla Bennett</v>
      </c>
      <c r="F398" s="6" t="s">
        <v>1545</v>
      </c>
      <c r="G398" s="7" t="s">
        <v>19889</v>
      </c>
      <c r="H398" s="7" t="s">
        <v>19890</v>
      </c>
    </row>
    <row r="399" spans="1:8">
      <c r="A399" s="6" t="s">
        <v>1549</v>
      </c>
      <c r="B399" s="6" t="str" cm="1">
        <f t="array" ref="B399">IF(SUM(--ISNUMBER(SEARCH(Honorific,A399)))&gt;0,LEFT(A399,FIND(" ",A399)-1),"")</f>
        <v/>
      </c>
      <c r="C399" s="6" t="str">
        <f t="shared" si="12"/>
        <v>Angela Summers</v>
      </c>
      <c r="D399" s="6" t="str" cm="1">
        <f t="array" ref="D399">IF(SUM(--ISNUMBER(SEARCH(Credentials,C399)))&gt;0,TRIM(RIGHT(SUBSTITUTE(C399," ",REPT(" ", 99)), 99)),"")</f>
        <v/>
      </c>
      <c r="E399" s="6" t="str">
        <f t="shared" si="13"/>
        <v>Angela Summers</v>
      </c>
      <c r="F399" s="6" t="s">
        <v>1549</v>
      </c>
      <c r="G399" s="7" t="s">
        <v>19746</v>
      </c>
      <c r="H399" s="7" t="s">
        <v>19609</v>
      </c>
    </row>
    <row r="400" spans="1:8">
      <c r="A400" s="6" t="s">
        <v>1553</v>
      </c>
      <c r="B400" s="6" t="str" cm="1">
        <f t="array" ref="B400">IF(SUM(--ISNUMBER(SEARCH(Honorific,A400)))&gt;0,LEFT(A400,FIND(" ",A400)-1),"")</f>
        <v/>
      </c>
      <c r="C400" s="6" t="str">
        <f t="shared" si="12"/>
        <v>Christian Paul</v>
      </c>
      <c r="D400" s="6" t="str" cm="1">
        <f t="array" ref="D400">IF(SUM(--ISNUMBER(SEARCH(Credentials,C400)))&gt;0,TRIM(RIGHT(SUBSTITUTE(C400," ",REPT(" ", 99)), 99)),"")</f>
        <v/>
      </c>
      <c r="E400" s="6" t="str">
        <f t="shared" si="13"/>
        <v>Christian Paul</v>
      </c>
      <c r="F400" s="6" t="s">
        <v>1553</v>
      </c>
      <c r="G400" s="7" t="s">
        <v>19810</v>
      </c>
      <c r="H400" s="7" t="s">
        <v>19733</v>
      </c>
    </row>
    <row r="401" spans="1:8">
      <c r="A401" s="6" t="s">
        <v>352</v>
      </c>
      <c r="B401" s="6" t="str" cm="1">
        <f t="array" ref="B401">IF(SUM(--ISNUMBER(SEARCH(Honorific,A401)))&gt;0,LEFT(A401,FIND(" ",A401)-1),"")</f>
        <v/>
      </c>
      <c r="C401" s="6" t="str">
        <f t="shared" si="12"/>
        <v>Gregory Williams</v>
      </c>
      <c r="D401" s="6" t="str" cm="1">
        <f t="array" ref="D401">IF(SUM(--ISNUMBER(SEARCH(Credentials,C401)))&gt;0,TRIM(RIGHT(SUBSTITUTE(C401," ",REPT(" ", 99)), 99)),"")</f>
        <v/>
      </c>
      <c r="E401" s="6" t="str">
        <f t="shared" si="13"/>
        <v>Gregory Williams</v>
      </c>
      <c r="F401" s="6" t="s">
        <v>352</v>
      </c>
      <c r="G401" s="7" t="s">
        <v>19419</v>
      </c>
      <c r="H401" s="7" t="s">
        <v>19478</v>
      </c>
    </row>
    <row r="402" spans="1:8">
      <c r="A402" s="6" t="s">
        <v>1560</v>
      </c>
      <c r="B402" s="6" t="str" cm="1">
        <f t="array" ref="B402">IF(SUM(--ISNUMBER(SEARCH(Honorific,A402)))&gt;0,LEFT(A402,FIND(" ",A402)-1),"")</f>
        <v/>
      </c>
      <c r="C402" s="6" t="str">
        <f t="shared" si="12"/>
        <v>Lindsay Cohen</v>
      </c>
      <c r="D402" s="6" t="str" cm="1">
        <f t="array" ref="D402">IF(SUM(--ISNUMBER(SEARCH(Credentials,C402)))&gt;0,TRIM(RIGHT(SUBSTITUTE(C402," ",REPT(" ", 99)), 99)),"")</f>
        <v/>
      </c>
      <c r="E402" s="6" t="str">
        <f t="shared" si="13"/>
        <v>Lindsay Cohen</v>
      </c>
      <c r="F402" s="6" t="s">
        <v>1560</v>
      </c>
      <c r="G402" s="7" t="s">
        <v>19544</v>
      </c>
      <c r="H402" s="7" t="s">
        <v>19640</v>
      </c>
    </row>
    <row r="403" spans="1:8">
      <c r="A403" s="6" t="s">
        <v>1564</v>
      </c>
      <c r="B403" s="6" t="str" cm="1">
        <f t="array" ref="B403">IF(SUM(--ISNUMBER(SEARCH(Honorific,A403)))&gt;0,LEFT(A403,FIND(" ",A403)-1),"")</f>
        <v/>
      </c>
      <c r="C403" s="6" t="str">
        <f t="shared" si="12"/>
        <v>Erin Moore</v>
      </c>
      <c r="D403" s="6" t="str" cm="1">
        <f t="array" ref="D403">IF(SUM(--ISNUMBER(SEARCH(Credentials,C403)))&gt;0,TRIM(RIGHT(SUBSTITUTE(C403," ",REPT(" ", 99)), 99)),"")</f>
        <v/>
      </c>
      <c r="E403" s="6" t="str">
        <f t="shared" si="13"/>
        <v>Erin Moore</v>
      </c>
      <c r="F403" s="6" t="s">
        <v>1564</v>
      </c>
      <c r="G403" s="7" t="s">
        <v>19512</v>
      </c>
      <c r="H403" s="7" t="s">
        <v>19891</v>
      </c>
    </row>
    <row r="404" spans="1:8">
      <c r="A404" s="6" t="s">
        <v>1568</v>
      </c>
      <c r="B404" s="6" t="str" cm="1">
        <f t="array" ref="B404">IF(SUM(--ISNUMBER(SEARCH(Honorific,A404)))&gt;0,LEFT(A404,FIND(" ",A404)-1),"")</f>
        <v/>
      </c>
      <c r="C404" s="6" t="str">
        <f t="shared" si="12"/>
        <v>Gregory Sanchez</v>
      </c>
      <c r="D404" s="6" t="str" cm="1">
        <f t="array" ref="D404">IF(SUM(--ISNUMBER(SEARCH(Credentials,C404)))&gt;0,TRIM(RIGHT(SUBSTITUTE(C404," ",REPT(" ", 99)), 99)),"")</f>
        <v/>
      </c>
      <c r="E404" s="6" t="str">
        <f t="shared" si="13"/>
        <v>Gregory Sanchez</v>
      </c>
      <c r="F404" s="6" t="s">
        <v>1568</v>
      </c>
      <c r="G404" s="7" t="s">
        <v>19419</v>
      </c>
      <c r="H404" s="7" t="s">
        <v>19474</v>
      </c>
    </row>
    <row r="405" spans="1:8">
      <c r="A405" s="6" t="s">
        <v>1572</v>
      </c>
      <c r="B405" s="6" t="str" cm="1">
        <f t="array" ref="B405">IF(SUM(--ISNUMBER(SEARCH(Honorific,A405)))&gt;0,LEFT(A405,FIND(" ",A405)-1),"")</f>
        <v/>
      </c>
      <c r="C405" s="6" t="str">
        <f t="shared" si="12"/>
        <v>Megan Sweeney</v>
      </c>
      <c r="D405" s="6" t="str" cm="1">
        <f t="array" ref="D405">IF(SUM(--ISNUMBER(SEARCH(Credentials,C405)))&gt;0,TRIM(RIGHT(SUBSTITUTE(C405," ",REPT(" ", 99)), 99)),"")</f>
        <v/>
      </c>
      <c r="E405" s="6" t="str">
        <f t="shared" si="13"/>
        <v>Megan Sweeney</v>
      </c>
      <c r="F405" s="6" t="s">
        <v>1572</v>
      </c>
      <c r="G405" s="7" t="s">
        <v>19494</v>
      </c>
      <c r="H405" s="7" t="s">
        <v>19892</v>
      </c>
    </row>
    <row r="406" spans="1:8">
      <c r="A406" s="6" t="s">
        <v>1575</v>
      </c>
      <c r="B406" s="6" t="str" cm="1">
        <f t="array" ref="B406">IF(SUM(--ISNUMBER(SEARCH(Honorific,A406)))&gt;0,LEFT(A406,FIND(" ",A406)-1),"")</f>
        <v/>
      </c>
      <c r="C406" s="6" t="str">
        <f t="shared" si="12"/>
        <v>Kyle Hicks</v>
      </c>
      <c r="D406" s="6" t="str" cm="1">
        <f t="array" ref="D406">IF(SUM(--ISNUMBER(SEARCH(Credentials,C406)))&gt;0,TRIM(RIGHT(SUBSTITUTE(C406," ",REPT(" ", 99)), 99)),"")</f>
        <v/>
      </c>
      <c r="E406" s="6" t="str">
        <f t="shared" si="13"/>
        <v>Kyle Hicks</v>
      </c>
      <c r="F406" s="6" t="s">
        <v>1575</v>
      </c>
      <c r="G406" s="7" t="s">
        <v>19516</v>
      </c>
      <c r="H406" s="7" t="s">
        <v>19893</v>
      </c>
    </row>
    <row r="407" spans="1:8">
      <c r="A407" s="6" t="s">
        <v>1579</v>
      </c>
      <c r="B407" s="6" t="str" cm="1">
        <f t="array" ref="B407">IF(SUM(--ISNUMBER(SEARCH(Honorific,A407)))&gt;0,LEFT(A407,FIND(" ",A407)-1),"")</f>
        <v/>
      </c>
      <c r="C407" s="6" t="str">
        <f t="shared" si="12"/>
        <v>Brittany Chavez</v>
      </c>
      <c r="D407" s="6" t="str" cm="1">
        <f t="array" ref="D407">IF(SUM(--ISNUMBER(SEARCH(Credentials,C407)))&gt;0,TRIM(RIGHT(SUBSTITUTE(C407," ",REPT(" ", 99)), 99)),"")</f>
        <v/>
      </c>
      <c r="E407" s="6" t="str">
        <f t="shared" si="13"/>
        <v>Brittany Chavez</v>
      </c>
      <c r="F407" s="6" t="s">
        <v>1579</v>
      </c>
      <c r="G407" s="7" t="s">
        <v>19894</v>
      </c>
      <c r="H407" s="7" t="s">
        <v>19798</v>
      </c>
    </row>
    <row r="408" spans="1:8">
      <c r="A408" s="6" t="s">
        <v>1583</v>
      </c>
      <c r="B408" s="6" t="str" cm="1">
        <f t="array" ref="B408">IF(SUM(--ISNUMBER(SEARCH(Honorific,A408)))&gt;0,LEFT(A408,FIND(" ",A408)-1),"")</f>
        <v/>
      </c>
      <c r="C408" s="6" t="str">
        <f t="shared" si="12"/>
        <v>Debra Stewart</v>
      </c>
      <c r="D408" s="6" t="str" cm="1">
        <f t="array" ref="D408">IF(SUM(--ISNUMBER(SEARCH(Credentials,C408)))&gt;0,TRIM(RIGHT(SUBSTITUTE(C408," ",REPT(" ", 99)), 99)),"")</f>
        <v/>
      </c>
      <c r="E408" s="6" t="str">
        <f t="shared" si="13"/>
        <v>Debra Stewart</v>
      </c>
      <c r="F408" s="6" t="s">
        <v>1583</v>
      </c>
      <c r="G408" s="7" t="s">
        <v>19556</v>
      </c>
      <c r="H408" s="7" t="s">
        <v>19687</v>
      </c>
    </row>
    <row r="409" spans="1:8">
      <c r="A409" s="6" t="s">
        <v>1587</v>
      </c>
      <c r="B409" s="6" t="str" cm="1">
        <f t="array" ref="B409">IF(SUM(--ISNUMBER(SEARCH(Honorific,A409)))&gt;0,LEFT(A409,FIND(" ",A409)-1),"")</f>
        <v/>
      </c>
      <c r="C409" s="6" t="str">
        <f t="shared" si="12"/>
        <v>Andrew Reyes</v>
      </c>
      <c r="D409" s="6" t="str" cm="1">
        <f t="array" ref="D409">IF(SUM(--ISNUMBER(SEARCH(Credentials,C409)))&gt;0,TRIM(RIGHT(SUBSTITUTE(C409," ",REPT(" ", 99)), 99)),"")</f>
        <v/>
      </c>
      <c r="E409" s="6" t="str">
        <f t="shared" si="13"/>
        <v>Andrew Reyes</v>
      </c>
      <c r="F409" s="6" t="s">
        <v>1587</v>
      </c>
      <c r="G409" s="7" t="s">
        <v>19612</v>
      </c>
      <c r="H409" s="7" t="s">
        <v>19583</v>
      </c>
    </row>
    <row r="410" spans="1:8">
      <c r="A410" s="6" t="s">
        <v>1591</v>
      </c>
      <c r="B410" s="6" t="str" cm="1">
        <f t="array" ref="B410">IF(SUM(--ISNUMBER(SEARCH(Honorific,A410)))&gt;0,LEFT(A410,FIND(" ",A410)-1),"")</f>
        <v/>
      </c>
      <c r="C410" s="6" t="str">
        <f t="shared" si="12"/>
        <v>Charles Smith</v>
      </c>
      <c r="D410" s="6" t="str" cm="1">
        <f t="array" ref="D410">IF(SUM(--ISNUMBER(SEARCH(Credentials,C410)))&gt;0,TRIM(RIGHT(SUBSTITUTE(C410," ",REPT(" ", 99)), 99)),"")</f>
        <v/>
      </c>
      <c r="E410" s="6" t="str">
        <f t="shared" si="13"/>
        <v>Charles Smith</v>
      </c>
      <c r="F410" s="6" t="s">
        <v>1591</v>
      </c>
      <c r="G410" s="7" t="s">
        <v>19524</v>
      </c>
      <c r="H410" s="7" t="s">
        <v>19450</v>
      </c>
    </row>
    <row r="411" spans="1:8">
      <c r="A411" s="6" t="s">
        <v>1595</v>
      </c>
      <c r="B411" s="6" t="str" cm="1">
        <f t="array" ref="B411">IF(SUM(--ISNUMBER(SEARCH(Honorific,A411)))&gt;0,LEFT(A411,FIND(" ",A411)-1),"")</f>
        <v/>
      </c>
      <c r="C411" s="6" t="str">
        <f t="shared" si="12"/>
        <v>Louis Mcdonald</v>
      </c>
      <c r="D411" s="6" t="str" cm="1">
        <f t="array" ref="D411">IF(SUM(--ISNUMBER(SEARCH(Credentials,C411)))&gt;0,TRIM(RIGHT(SUBSTITUTE(C411," ",REPT(" ", 99)), 99)),"")</f>
        <v/>
      </c>
      <c r="E411" s="6" t="str">
        <f t="shared" si="13"/>
        <v>Louis Mcdonald</v>
      </c>
      <c r="F411" s="6" t="s">
        <v>1595</v>
      </c>
      <c r="G411" s="7" t="s">
        <v>19895</v>
      </c>
      <c r="H411" s="7" t="s">
        <v>19896</v>
      </c>
    </row>
    <row r="412" spans="1:8">
      <c r="A412" s="6" t="s">
        <v>1598</v>
      </c>
      <c r="B412" s="6" t="str" cm="1">
        <f t="array" ref="B412">IF(SUM(--ISNUMBER(SEARCH(Honorific,A412)))&gt;0,LEFT(A412,FIND(" ",A412)-1),"")</f>
        <v/>
      </c>
      <c r="C412" s="6" t="str">
        <f t="shared" si="12"/>
        <v>Rhonda Byrd</v>
      </c>
      <c r="D412" s="6" t="str" cm="1">
        <f t="array" ref="D412">IF(SUM(--ISNUMBER(SEARCH(Credentials,C412)))&gt;0,TRIM(RIGHT(SUBSTITUTE(C412," ",REPT(" ", 99)), 99)),"")</f>
        <v/>
      </c>
      <c r="E412" s="6" t="str">
        <f t="shared" si="13"/>
        <v>Rhonda Byrd</v>
      </c>
      <c r="F412" s="6" t="s">
        <v>1598</v>
      </c>
      <c r="G412" s="7" t="s">
        <v>19656</v>
      </c>
      <c r="H412" s="7" t="s">
        <v>19897</v>
      </c>
    </row>
    <row r="413" spans="1:8">
      <c r="A413" s="6" t="s">
        <v>1602</v>
      </c>
      <c r="B413" s="6" t="str" cm="1">
        <f t="array" ref="B413">IF(SUM(--ISNUMBER(SEARCH(Honorific,A413)))&gt;0,LEFT(A413,FIND(" ",A413)-1),"")</f>
        <v/>
      </c>
      <c r="C413" s="6" t="str">
        <f t="shared" si="12"/>
        <v>Monica Pacheco</v>
      </c>
      <c r="D413" s="6" t="str" cm="1">
        <f t="array" ref="D413">IF(SUM(--ISNUMBER(SEARCH(Credentials,C413)))&gt;0,TRIM(RIGHT(SUBSTITUTE(C413," ",REPT(" ", 99)), 99)),"")</f>
        <v/>
      </c>
      <c r="E413" s="6" t="str">
        <f t="shared" si="13"/>
        <v>Monica Pacheco</v>
      </c>
      <c r="F413" s="6" t="s">
        <v>1602</v>
      </c>
      <c r="G413" s="7" t="s">
        <v>19636</v>
      </c>
      <c r="H413" s="7" t="s">
        <v>19898</v>
      </c>
    </row>
    <row r="414" spans="1:8">
      <c r="A414" s="6" t="s">
        <v>1606</v>
      </c>
      <c r="B414" s="6" t="str" cm="1">
        <f t="array" ref="B414">IF(SUM(--ISNUMBER(SEARCH(Honorific,A414)))&gt;0,LEFT(A414,FIND(" ",A414)-1),"")</f>
        <v/>
      </c>
      <c r="C414" s="6" t="str">
        <f t="shared" si="12"/>
        <v>Daniel Herrera</v>
      </c>
      <c r="D414" s="6" t="str" cm="1">
        <f t="array" ref="D414">IF(SUM(--ISNUMBER(SEARCH(Credentials,C414)))&gt;0,TRIM(RIGHT(SUBSTITUTE(C414," ",REPT(" ", 99)), 99)),"")</f>
        <v/>
      </c>
      <c r="E414" s="6" t="str">
        <f t="shared" si="13"/>
        <v>Daniel Herrera</v>
      </c>
      <c r="F414" s="6" t="s">
        <v>1606</v>
      </c>
      <c r="G414" s="7" t="s">
        <v>19492</v>
      </c>
      <c r="H414" s="7" t="s">
        <v>19899</v>
      </c>
    </row>
    <row r="415" spans="1:8">
      <c r="A415" s="6" t="s">
        <v>1610</v>
      </c>
      <c r="B415" s="6" t="str" cm="1">
        <f t="array" ref="B415">IF(SUM(--ISNUMBER(SEARCH(Honorific,A415)))&gt;0,LEFT(A415,FIND(" ",A415)-1),"")</f>
        <v/>
      </c>
      <c r="C415" s="6" t="str">
        <f t="shared" si="12"/>
        <v>Morgan Watson</v>
      </c>
      <c r="D415" s="6" t="str" cm="1">
        <f t="array" ref="D415">IF(SUM(--ISNUMBER(SEARCH(Credentials,C415)))&gt;0,TRIM(RIGHT(SUBSTITUTE(C415," ",REPT(" ", 99)), 99)),"")</f>
        <v/>
      </c>
      <c r="E415" s="6" t="str">
        <f t="shared" si="13"/>
        <v>Morgan Watson</v>
      </c>
      <c r="F415" s="6" t="s">
        <v>1610</v>
      </c>
      <c r="G415" s="7" t="s">
        <v>19735</v>
      </c>
      <c r="H415" s="7" t="s">
        <v>19471</v>
      </c>
    </row>
    <row r="416" spans="1:8">
      <c r="A416" s="6" t="s">
        <v>1614</v>
      </c>
      <c r="B416" s="6" t="str" cm="1">
        <f t="array" ref="B416">IF(SUM(--ISNUMBER(SEARCH(Honorific,A416)))&gt;0,LEFT(A416,FIND(" ",A416)-1),"")</f>
        <v/>
      </c>
      <c r="C416" s="6" t="str">
        <f t="shared" si="12"/>
        <v>Christopher Roberts</v>
      </c>
      <c r="D416" s="6" t="str" cm="1">
        <f t="array" ref="D416">IF(SUM(--ISNUMBER(SEARCH(Credentials,C416)))&gt;0,TRIM(RIGHT(SUBSTITUTE(C416," ",REPT(" ", 99)), 99)),"")</f>
        <v/>
      </c>
      <c r="E416" s="6" t="str">
        <f t="shared" si="13"/>
        <v>Christopher Roberts</v>
      </c>
      <c r="F416" s="6" t="s">
        <v>1614</v>
      </c>
      <c r="G416" s="7" t="s">
        <v>19682</v>
      </c>
      <c r="H416" s="7" t="s">
        <v>19900</v>
      </c>
    </row>
    <row r="417" spans="1:8">
      <c r="A417" s="6" t="s">
        <v>1618</v>
      </c>
      <c r="B417" s="6" t="str" cm="1">
        <f t="array" ref="B417">IF(SUM(--ISNUMBER(SEARCH(Honorific,A417)))&gt;0,LEFT(A417,FIND(" ",A417)-1),"")</f>
        <v>Mrs.</v>
      </c>
      <c r="C417" s="6" t="str">
        <f t="shared" si="12"/>
        <v>Rebecca Figueroa</v>
      </c>
      <c r="D417" s="6" t="str" cm="1">
        <f t="array" ref="D417">IF(SUM(--ISNUMBER(SEARCH(Credentials,C417)))&gt;0,TRIM(RIGHT(SUBSTITUTE(C417," ",REPT(" ", 99)), 99)),"")</f>
        <v/>
      </c>
      <c r="E417" s="6" t="str">
        <f t="shared" si="13"/>
        <v>Rebecca Figueroa</v>
      </c>
      <c r="F417" s="6" t="s">
        <v>19226</v>
      </c>
      <c r="G417" s="7" t="s">
        <v>19531</v>
      </c>
      <c r="H417" s="7" t="s">
        <v>19901</v>
      </c>
    </row>
    <row r="418" spans="1:8">
      <c r="A418" s="6" t="s">
        <v>1622</v>
      </c>
      <c r="B418" s="6" t="str" cm="1">
        <f t="array" ref="B418">IF(SUM(--ISNUMBER(SEARCH(Honorific,A418)))&gt;0,LEFT(A418,FIND(" ",A418)-1),"")</f>
        <v/>
      </c>
      <c r="C418" s="6" t="str">
        <f t="shared" si="12"/>
        <v>Audrey Carlson</v>
      </c>
      <c r="D418" s="6" t="str" cm="1">
        <f t="array" ref="D418">IF(SUM(--ISNUMBER(SEARCH(Credentials,C418)))&gt;0,TRIM(RIGHT(SUBSTITUTE(C418," ",REPT(" ", 99)), 99)),"")</f>
        <v/>
      </c>
      <c r="E418" s="6" t="str">
        <f t="shared" si="13"/>
        <v>Audrey Carlson</v>
      </c>
      <c r="F418" s="6" t="s">
        <v>1622</v>
      </c>
      <c r="G418" s="7" t="s">
        <v>19902</v>
      </c>
      <c r="H418" s="7" t="s">
        <v>19903</v>
      </c>
    </row>
    <row r="419" spans="1:8">
      <c r="A419" s="6" t="s">
        <v>1626</v>
      </c>
      <c r="B419" s="6" t="str" cm="1">
        <f t="array" ref="B419">IF(SUM(--ISNUMBER(SEARCH(Honorific,A419)))&gt;0,LEFT(A419,FIND(" ",A419)-1),"")</f>
        <v/>
      </c>
      <c r="C419" s="6" t="str">
        <f t="shared" si="12"/>
        <v>Joy Gibson</v>
      </c>
      <c r="D419" s="6" t="str" cm="1">
        <f t="array" ref="D419">IF(SUM(--ISNUMBER(SEARCH(Credentials,C419)))&gt;0,TRIM(RIGHT(SUBSTITUTE(C419," ",REPT(" ", 99)), 99)),"")</f>
        <v/>
      </c>
      <c r="E419" s="6" t="str">
        <f t="shared" si="13"/>
        <v>Joy Gibson</v>
      </c>
      <c r="F419" s="6" t="s">
        <v>1626</v>
      </c>
      <c r="G419" s="7" t="s">
        <v>19904</v>
      </c>
      <c r="H419" s="7" t="s">
        <v>19461</v>
      </c>
    </row>
    <row r="420" spans="1:8">
      <c r="A420" s="6" t="s">
        <v>1630</v>
      </c>
      <c r="B420" s="6" t="str" cm="1">
        <f t="array" ref="B420">IF(SUM(--ISNUMBER(SEARCH(Honorific,A420)))&gt;0,LEFT(A420,FIND(" ",A420)-1),"")</f>
        <v/>
      </c>
      <c r="C420" s="6" t="str">
        <f t="shared" si="12"/>
        <v>Erin Andrews</v>
      </c>
      <c r="D420" s="6" t="str" cm="1">
        <f t="array" ref="D420">IF(SUM(--ISNUMBER(SEARCH(Credentials,C420)))&gt;0,TRIM(RIGHT(SUBSTITUTE(C420," ",REPT(" ", 99)), 99)),"")</f>
        <v/>
      </c>
      <c r="E420" s="6" t="str">
        <f t="shared" si="13"/>
        <v>Erin Andrews</v>
      </c>
      <c r="F420" s="6" t="s">
        <v>1630</v>
      </c>
      <c r="G420" s="7" t="s">
        <v>19512</v>
      </c>
      <c r="H420" s="7" t="s">
        <v>19905</v>
      </c>
    </row>
    <row r="421" spans="1:8">
      <c r="A421" s="6" t="s">
        <v>1634</v>
      </c>
      <c r="B421" s="6" t="str" cm="1">
        <f t="array" ref="B421">IF(SUM(--ISNUMBER(SEARCH(Honorific,A421)))&gt;0,LEFT(A421,FIND(" ",A421)-1),"")</f>
        <v/>
      </c>
      <c r="C421" s="6" t="str">
        <f t="shared" si="12"/>
        <v>Jacob Hughes</v>
      </c>
      <c r="D421" s="6" t="str" cm="1">
        <f t="array" ref="D421">IF(SUM(--ISNUMBER(SEARCH(Credentials,C421)))&gt;0,TRIM(RIGHT(SUBSTITUTE(C421," ",REPT(" ", 99)), 99)),"")</f>
        <v/>
      </c>
      <c r="E421" s="6" t="str">
        <f t="shared" si="13"/>
        <v>Jacob Hughes</v>
      </c>
      <c r="F421" s="6" t="s">
        <v>1634</v>
      </c>
      <c r="G421" s="7" t="s">
        <v>19571</v>
      </c>
      <c r="H421" s="7" t="s">
        <v>19906</v>
      </c>
    </row>
    <row r="422" spans="1:8">
      <c r="A422" s="6" t="s">
        <v>1638</v>
      </c>
      <c r="B422" s="6" t="str" cm="1">
        <f t="array" ref="B422">IF(SUM(--ISNUMBER(SEARCH(Honorific,A422)))&gt;0,LEFT(A422,FIND(" ",A422)-1),"")</f>
        <v/>
      </c>
      <c r="C422" s="6" t="str">
        <f t="shared" si="12"/>
        <v>Theresa Pearson</v>
      </c>
      <c r="D422" s="6" t="str" cm="1">
        <f t="array" ref="D422">IF(SUM(--ISNUMBER(SEARCH(Credentials,C422)))&gt;0,TRIM(RIGHT(SUBSTITUTE(C422," ",REPT(" ", 99)), 99)),"")</f>
        <v/>
      </c>
      <c r="E422" s="6" t="str">
        <f t="shared" si="13"/>
        <v>Theresa Pearson</v>
      </c>
      <c r="F422" s="6" t="s">
        <v>1638</v>
      </c>
      <c r="G422" s="7" t="s">
        <v>19907</v>
      </c>
      <c r="H422" s="7" t="s">
        <v>19882</v>
      </c>
    </row>
    <row r="423" spans="1:8">
      <c r="A423" s="6" t="s">
        <v>1642</v>
      </c>
      <c r="B423" s="6" t="str" cm="1">
        <f t="array" ref="B423">IF(SUM(--ISNUMBER(SEARCH(Honorific,A423)))&gt;0,LEFT(A423,FIND(" ",A423)-1),"")</f>
        <v/>
      </c>
      <c r="C423" s="6" t="str">
        <f t="shared" si="12"/>
        <v>Jennifer Munoz</v>
      </c>
      <c r="D423" s="6" t="str" cm="1">
        <f t="array" ref="D423">IF(SUM(--ISNUMBER(SEARCH(Credentials,C423)))&gt;0,TRIM(RIGHT(SUBSTITUTE(C423," ",REPT(" ", 99)), 99)),"")</f>
        <v/>
      </c>
      <c r="E423" s="6" t="str">
        <f t="shared" si="13"/>
        <v>Jennifer Munoz</v>
      </c>
      <c r="F423" s="6" t="s">
        <v>1642</v>
      </c>
      <c r="G423" s="7" t="s">
        <v>19510</v>
      </c>
      <c r="H423" s="7" t="s">
        <v>19908</v>
      </c>
    </row>
    <row r="424" spans="1:8">
      <c r="A424" s="6" t="s">
        <v>1645</v>
      </c>
      <c r="B424" s="6" t="str" cm="1">
        <f t="array" ref="B424">IF(SUM(--ISNUMBER(SEARCH(Honorific,A424)))&gt;0,LEFT(A424,FIND(" ",A424)-1),"")</f>
        <v/>
      </c>
      <c r="C424" s="6" t="str">
        <f t="shared" si="12"/>
        <v>Michelle Small</v>
      </c>
      <c r="D424" s="6" t="str" cm="1">
        <f t="array" ref="D424">IF(SUM(--ISNUMBER(SEARCH(Credentials,C424)))&gt;0,TRIM(RIGHT(SUBSTITUTE(C424," ",REPT(" ", 99)), 99)),"")</f>
        <v/>
      </c>
      <c r="E424" s="6" t="str">
        <f t="shared" si="13"/>
        <v>Michelle Small</v>
      </c>
      <c r="F424" s="6" t="s">
        <v>1645</v>
      </c>
      <c r="G424" s="7" t="s">
        <v>19693</v>
      </c>
      <c r="H424" s="7" t="s">
        <v>19909</v>
      </c>
    </row>
    <row r="425" spans="1:8">
      <c r="A425" s="6" t="s">
        <v>1649</v>
      </c>
      <c r="B425" s="6" t="str" cm="1">
        <f t="array" ref="B425">IF(SUM(--ISNUMBER(SEARCH(Honorific,A425)))&gt;0,LEFT(A425,FIND(" ",A425)-1),"")</f>
        <v/>
      </c>
      <c r="C425" s="6" t="str">
        <f t="shared" si="12"/>
        <v>Mckenzie Carroll</v>
      </c>
      <c r="D425" s="6" t="str" cm="1">
        <f t="array" ref="D425">IF(SUM(--ISNUMBER(SEARCH(Credentials,C425)))&gt;0,TRIM(RIGHT(SUBSTITUTE(C425," ",REPT(" ", 99)), 99)),"")</f>
        <v/>
      </c>
      <c r="E425" s="6" t="str">
        <f t="shared" si="13"/>
        <v>Mckenzie Carroll</v>
      </c>
      <c r="F425" s="6" t="s">
        <v>1649</v>
      </c>
      <c r="G425" s="7" t="s">
        <v>19696</v>
      </c>
      <c r="H425" s="7" t="s">
        <v>19673</v>
      </c>
    </row>
    <row r="426" spans="1:8">
      <c r="A426" s="6" t="s">
        <v>1652</v>
      </c>
      <c r="B426" s="6" t="str" cm="1">
        <f t="array" ref="B426">IF(SUM(--ISNUMBER(SEARCH(Honorific,A426)))&gt;0,LEFT(A426,FIND(" ",A426)-1),"")</f>
        <v/>
      </c>
      <c r="C426" s="6" t="str">
        <f t="shared" si="12"/>
        <v>Christopher Garcia</v>
      </c>
      <c r="D426" s="6" t="str" cm="1">
        <f t="array" ref="D426">IF(SUM(--ISNUMBER(SEARCH(Credentials,C426)))&gt;0,TRIM(RIGHT(SUBSTITUTE(C426," ",REPT(" ", 99)), 99)),"")</f>
        <v/>
      </c>
      <c r="E426" s="6" t="str">
        <f t="shared" si="13"/>
        <v>Christopher Garcia</v>
      </c>
      <c r="F426" s="6" t="s">
        <v>1652</v>
      </c>
      <c r="G426" s="7" t="s">
        <v>19682</v>
      </c>
      <c r="H426" s="7" t="s">
        <v>19641</v>
      </c>
    </row>
    <row r="427" spans="1:8">
      <c r="A427" s="6" t="s">
        <v>1656</v>
      </c>
      <c r="B427" s="6" t="str" cm="1">
        <f t="array" ref="B427">IF(SUM(--ISNUMBER(SEARCH(Honorific,A427)))&gt;0,LEFT(A427,FIND(" ",A427)-1),"")</f>
        <v/>
      </c>
      <c r="C427" s="6" t="str">
        <f t="shared" si="12"/>
        <v>Jennifer Clark</v>
      </c>
      <c r="D427" s="6" t="str" cm="1">
        <f t="array" ref="D427">IF(SUM(--ISNUMBER(SEARCH(Credentials,C427)))&gt;0,TRIM(RIGHT(SUBSTITUTE(C427," ",REPT(" ", 99)), 99)),"")</f>
        <v/>
      </c>
      <c r="E427" s="6" t="str">
        <f t="shared" si="13"/>
        <v>Jennifer Clark</v>
      </c>
      <c r="F427" s="6" t="s">
        <v>1656</v>
      </c>
      <c r="G427" s="7" t="s">
        <v>19510</v>
      </c>
      <c r="H427" s="7" t="s">
        <v>19647</v>
      </c>
    </row>
    <row r="428" spans="1:8">
      <c r="A428" s="6" t="s">
        <v>1660</v>
      </c>
      <c r="B428" s="6" t="str" cm="1">
        <f t="array" ref="B428">IF(SUM(--ISNUMBER(SEARCH(Honorific,A428)))&gt;0,LEFT(A428,FIND(" ",A428)-1),"")</f>
        <v/>
      </c>
      <c r="C428" s="6" t="str">
        <f t="shared" si="12"/>
        <v>Julie Dillon</v>
      </c>
      <c r="D428" s="6" t="str" cm="1">
        <f t="array" ref="D428">IF(SUM(--ISNUMBER(SEARCH(Credentials,C428)))&gt;0,TRIM(RIGHT(SUBSTITUTE(C428," ",REPT(" ", 99)), 99)),"")</f>
        <v/>
      </c>
      <c r="E428" s="6" t="str">
        <f t="shared" si="13"/>
        <v>Julie Dillon</v>
      </c>
      <c r="F428" s="6" t="s">
        <v>1660</v>
      </c>
      <c r="G428" s="7" t="s">
        <v>19679</v>
      </c>
      <c r="H428" s="7" t="s">
        <v>19910</v>
      </c>
    </row>
    <row r="429" spans="1:8">
      <c r="A429" s="6" t="s">
        <v>1664</v>
      </c>
      <c r="B429" s="6" t="str" cm="1">
        <f t="array" ref="B429">IF(SUM(--ISNUMBER(SEARCH(Honorific,A429)))&gt;0,LEFT(A429,FIND(" ",A429)-1),"")</f>
        <v/>
      </c>
      <c r="C429" s="6" t="str">
        <f t="shared" si="12"/>
        <v>Seth Lawrence</v>
      </c>
      <c r="D429" s="6" t="str" cm="1">
        <f t="array" ref="D429">IF(SUM(--ISNUMBER(SEARCH(Credentials,C429)))&gt;0,TRIM(RIGHT(SUBSTITUTE(C429," ",REPT(" ", 99)), 99)),"")</f>
        <v/>
      </c>
      <c r="E429" s="6" t="str">
        <f t="shared" si="13"/>
        <v>Seth Lawrence</v>
      </c>
      <c r="F429" s="6" t="s">
        <v>1664</v>
      </c>
      <c r="G429" s="7" t="s">
        <v>19911</v>
      </c>
      <c r="H429" s="7" t="s">
        <v>19912</v>
      </c>
    </row>
    <row r="430" spans="1:8">
      <c r="A430" s="6" t="s">
        <v>1667</v>
      </c>
      <c r="B430" s="6" t="str" cm="1">
        <f t="array" ref="B430">IF(SUM(--ISNUMBER(SEARCH(Honorific,A430)))&gt;0,LEFT(A430,FIND(" ",A430)-1),"")</f>
        <v/>
      </c>
      <c r="C430" s="6" t="str">
        <f t="shared" si="12"/>
        <v>Travis Scott</v>
      </c>
      <c r="D430" s="6" t="str" cm="1">
        <f t="array" ref="D430">IF(SUM(--ISNUMBER(SEARCH(Credentials,C430)))&gt;0,TRIM(RIGHT(SUBSTITUTE(C430," ",REPT(" ", 99)), 99)),"")</f>
        <v/>
      </c>
      <c r="E430" s="6" t="str">
        <f t="shared" si="13"/>
        <v>Travis Scott</v>
      </c>
      <c r="F430" s="6" t="s">
        <v>1667</v>
      </c>
      <c r="G430" s="7" t="s">
        <v>19468</v>
      </c>
      <c r="H430" s="7" t="s">
        <v>19573</v>
      </c>
    </row>
    <row r="431" spans="1:8">
      <c r="A431" s="6" t="s">
        <v>1671</v>
      </c>
      <c r="B431" s="6" t="str" cm="1">
        <f t="array" ref="B431">IF(SUM(--ISNUMBER(SEARCH(Honorific,A431)))&gt;0,LEFT(A431,FIND(" ",A431)-1),"")</f>
        <v/>
      </c>
      <c r="C431" s="6" t="str">
        <f t="shared" si="12"/>
        <v>Kara Casey</v>
      </c>
      <c r="D431" s="6" t="str" cm="1">
        <f t="array" ref="D431">IF(SUM(--ISNUMBER(SEARCH(Credentials,C431)))&gt;0,TRIM(RIGHT(SUBSTITUTE(C431," ",REPT(" ", 99)), 99)),"")</f>
        <v/>
      </c>
      <c r="E431" s="6" t="str">
        <f t="shared" si="13"/>
        <v>Kara Casey</v>
      </c>
      <c r="F431" s="6" t="s">
        <v>1671</v>
      </c>
      <c r="G431" s="7" t="s">
        <v>19913</v>
      </c>
      <c r="H431" s="7" t="s">
        <v>19788</v>
      </c>
    </row>
    <row r="432" spans="1:8">
      <c r="A432" s="6" t="s">
        <v>1675</v>
      </c>
      <c r="B432" s="6" t="str" cm="1">
        <f t="array" ref="B432">IF(SUM(--ISNUMBER(SEARCH(Honorific,A432)))&gt;0,LEFT(A432,FIND(" ",A432)-1),"")</f>
        <v/>
      </c>
      <c r="C432" s="6" t="str">
        <f t="shared" si="12"/>
        <v>Claire Jones MD</v>
      </c>
      <c r="D432" s="6" t="str" cm="1">
        <f t="array" ref="D432">IF(SUM(--ISNUMBER(SEARCH(Credentials,C432)))&gt;0,TRIM(RIGHT(SUBSTITUTE(C432," ",REPT(" ", 99)), 99)),"")</f>
        <v>MD</v>
      </c>
      <c r="E432" s="6" t="str">
        <f t="shared" si="13"/>
        <v xml:space="preserve">Claire Jones </v>
      </c>
      <c r="F432" s="6" t="s">
        <v>19227</v>
      </c>
      <c r="G432" s="7" t="s">
        <v>19914</v>
      </c>
      <c r="H432" s="7" t="s">
        <v>19613</v>
      </c>
    </row>
    <row r="433" spans="1:8">
      <c r="A433" s="6" t="s">
        <v>1678</v>
      </c>
      <c r="B433" s="6" t="str" cm="1">
        <f t="array" ref="B433">IF(SUM(--ISNUMBER(SEARCH(Honorific,A433)))&gt;0,LEFT(A433,FIND(" ",A433)-1),"")</f>
        <v/>
      </c>
      <c r="C433" s="6" t="str">
        <f t="shared" si="12"/>
        <v>Carrie Friedman</v>
      </c>
      <c r="D433" s="6" t="str" cm="1">
        <f t="array" ref="D433">IF(SUM(--ISNUMBER(SEARCH(Credentials,C433)))&gt;0,TRIM(RIGHT(SUBSTITUTE(C433," ",REPT(" ", 99)), 99)),"")</f>
        <v/>
      </c>
      <c r="E433" s="6" t="str">
        <f t="shared" si="13"/>
        <v>Carrie Friedman</v>
      </c>
      <c r="F433" s="6" t="s">
        <v>1678</v>
      </c>
      <c r="G433" s="7" t="s">
        <v>19497</v>
      </c>
      <c r="H433" s="7" t="s">
        <v>19915</v>
      </c>
    </row>
    <row r="434" spans="1:8">
      <c r="A434" s="6" t="s">
        <v>1682</v>
      </c>
      <c r="B434" s="6" t="str" cm="1">
        <f t="array" ref="B434">IF(SUM(--ISNUMBER(SEARCH(Honorific,A434)))&gt;0,LEFT(A434,FIND(" ",A434)-1),"")</f>
        <v/>
      </c>
      <c r="C434" s="6" t="str">
        <f t="shared" si="12"/>
        <v>Elizabeth Mcknight</v>
      </c>
      <c r="D434" s="6" t="str" cm="1">
        <f t="array" ref="D434">IF(SUM(--ISNUMBER(SEARCH(Credentials,C434)))&gt;0,TRIM(RIGHT(SUBSTITUTE(C434," ",REPT(" ", 99)), 99)),"")</f>
        <v/>
      </c>
      <c r="E434" s="6" t="str">
        <f t="shared" si="13"/>
        <v>Elizabeth Mcknight</v>
      </c>
      <c r="F434" s="6" t="s">
        <v>1682</v>
      </c>
      <c r="G434" s="7" t="s">
        <v>19819</v>
      </c>
      <c r="H434" s="7" t="s">
        <v>19916</v>
      </c>
    </row>
    <row r="435" spans="1:8">
      <c r="A435" s="6" t="s">
        <v>1686</v>
      </c>
      <c r="B435" s="6" t="str" cm="1">
        <f t="array" ref="B435">IF(SUM(--ISNUMBER(SEARCH(Honorific,A435)))&gt;0,LEFT(A435,FIND(" ",A435)-1),"")</f>
        <v/>
      </c>
      <c r="C435" s="6" t="str">
        <f t="shared" si="12"/>
        <v>Teresa Rose</v>
      </c>
      <c r="D435" s="6" t="str" cm="1">
        <f t="array" ref="D435">IF(SUM(--ISNUMBER(SEARCH(Credentials,C435)))&gt;0,TRIM(RIGHT(SUBSTITUTE(C435," ",REPT(" ", 99)), 99)),"")</f>
        <v/>
      </c>
      <c r="E435" s="6" t="str">
        <f t="shared" si="13"/>
        <v>Teresa Rose</v>
      </c>
      <c r="F435" s="6" t="s">
        <v>1686</v>
      </c>
      <c r="G435" s="7" t="s">
        <v>19917</v>
      </c>
      <c r="H435" s="7" t="s">
        <v>19918</v>
      </c>
    </row>
    <row r="436" spans="1:8">
      <c r="A436" s="6" t="s">
        <v>1690</v>
      </c>
      <c r="B436" s="6" t="str" cm="1">
        <f t="array" ref="B436">IF(SUM(--ISNUMBER(SEARCH(Honorific,A436)))&gt;0,LEFT(A436,FIND(" ",A436)-1),"")</f>
        <v/>
      </c>
      <c r="C436" s="6" t="str">
        <f t="shared" si="12"/>
        <v>Paul Evans</v>
      </c>
      <c r="D436" s="6" t="str" cm="1">
        <f t="array" ref="D436">IF(SUM(--ISNUMBER(SEARCH(Credentials,C436)))&gt;0,TRIM(RIGHT(SUBSTITUTE(C436," ",REPT(" ", 99)), 99)),"")</f>
        <v/>
      </c>
      <c r="E436" s="6" t="str">
        <f t="shared" si="13"/>
        <v>Paul Evans</v>
      </c>
      <c r="F436" s="6" t="s">
        <v>1690</v>
      </c>
      <c r="G436" s="7" t="s">
        <v>19733</v>
      </c>
      <c r="H436" s="7" t="s">
        <v>19674</v>
      </c>
    </row>
    <row r="437" spans="1:8">
      <c r="A437" s="6" t="s">
        <v>1694</v>
      </c>
      <c r="B437" s="6" t="str" cm="1">
        <f t="array" ref="B437">IF(SUM(--ISNUMBER(SEARCH(Honorific,A437)))&gt;0,LEFT(A437,FIND(" ",A437)-1),"")</f>
        <v/>
      </c>
      <c r="C437" s="6" t="str">
        <f t="shared" si="12"/>
        <v>Kevin Moyer</v>
      </c>
      <c r="D437" s="6" t="str" cm="1">
        <f t="array" ref="D437">IF(SUM(--ISNUMBER(SEARCH(Credentials,C437)))&gt;0,TRIM(RIGHT(SUBSTITUTE(C437," ",REPT(" ", 99)), 99)),"")</f>
        <v/>
      </c>
      <c r="E437" s="6" t="str">
        <f t="shared" si="13"/>
        <v>Kevin Moyer</v>
      </c>
      <c r="F437" s="6" t="s">
        <v>1694</v>
      </c>
      <c r="G437" s="7" t="s">
        <v>19542</v>
      </c>
      <c r="H437" s="7" t="s">
        <v>19919</v>
      </c>
    </row>
    <row r="438" spans="1:8">
      <c r="A438" s="6" t="s">
        <v>1698</v>
      </c>
      <c r="B438" s="6" t="str" cm="1">
        <f t="array" ref="B438">IF(SUM(--ISNUMBER(SEARCH(Honorific,A438)))&gt;0,LEFT(A438,FIND(" ",A438)-1),"")</f>
        <v/>
      </c>
      <c r="C438" s="6" t="str">
        <f t="shared" si="12"/>
        <v>Kelly Esparza</v>
      </c>
      <c r="D438" s="6" t="str" cm="1">
        <f t="array" ref="D438">IF(SUM(--ISNUMBER(SEARCH(Credentials,C438)))&gt;0,TRIM(RIGHT(SUBSTITUTE(C438," ",REPT(" ", 99)), 99)),"")</f>
        <v/>
      </c>
      <c r="E438" s="6" t="str">
        <f t="shared" si="13"/>
        <v>Kelly Esparza</v>
      </c>
      <c r="F438" s="6" t="s">
        <v>1698</v>
      </c>
      <c r="G438" s="7" t="s">
        <v>19580</v>
      </c>
      <c r="H438" s="7" t="s">
        <v>19607</v>
      </c>
    </row>
    <row r="439" spans="1:8">
      <c r="A439" s="6" t="s">
        <v>1702</v>
      </c>
      <c r="B439" s="6" t="str" cm="1">
        <f t="array" ref="B439">IF(SUM(--ISNUMBER(SEARCH(Honorific,A439)))&gt;0,LEFT(A439,FIND(" ",A439)-1),"")</f>
        <v/>
      </c>
      <c r="C439" s="6" t="str">
        <f t="shared" si="12"/>
        <v>Barbara Meyer</v>
      </c>
      <c r="D439" s="6" t="str" cm="1">
        <f t="array" ref="D439">IF(SUM(--ISNUMBER(SEARCH(Credentials,C439)))&gt;0,TRIM(RIGHT(SUBSTITUTE(C439," ",REPT(" ", 99)), 99)),"")</f>
        <v/>
      </c>
      <c r="E439" s="6" t="str">
        <f t="shared" si="13"/>
        <v>Barbara Meyer</v>
      </c>
      <c r="F439" s="6" t="s">
        <v>1702</v>
      </c>
      <c r="G439" s="7" t="s">
        <v>19727</v>
      </c>
      <c r="H439" s="7" t="s">
        <v>19920</v>
      </c>
    </row>
    <row r="440" spans="1:8">
      <c r="A440" s="6" t="s">
        <v>1706</v>
      </c>
      <c r="B440" s="6" t="str" cm="1">
        <f t="array" ref="B440">IF(SUM(--ISNUMBER(SEARCH(Honorific,A440)))&gt;0,LEFT(A440,FIND(" ",A440)-1),"")</f>
        <v/>
      </c>
      <c r="C440" s="6" t="str">
        <f t="shared" si="12"/>
        <v>Michael Cook</v>
      </c>
      <c r="D440" s="6" t="str" cm="1">
        <f t="array" ref="D440">IF(SUM(--ISNUMBER(SEARCH(Credentials,C440)))&gt;0,TRIM(RIGHT(SUBSTITUTE(C440," ",REPT(" ", 99)), 99)),"")</f>
        <v/>
      </c>
      <c r="E440" s="6" t="str">
        <f t="shared" si="13"/>
        <v>Michael Cook</v>
      </c>
      <c r="F440" s="6" t="s">
        <v>1706</v>
      </c>
      <c r="G440" s="7" t="s">
        <v>19466</v>
      </c>
      <c r="H440" s="7" t="s">
        <v>19783</v>
      </c>
    </row>
    <row r="441" spans="1:8">
      <c r="A441" s="6" t="s">
        <v>1710</v>
      </c>
      <c r="B441" s="6" t="str" cm="1">
        <f t="array" ref="B441">IF(SUM(--ISNUMBER(SEARCH(Honorific,A441)))&gt;0,LEFT(A441,FIND(" ",A441)-1),"")</f>
        <v/>
      </c>
      <c r="C441" s="6" t="str">
        <f t="shared" si="12"/>
        <v>Micheal Robinson</v>
      </c>
      <c r="D441" s="6" t="str" cm="1">
        <f t="array" ref="D441">IF(SUM(--ISNUMBER(SEARCH(Credentials,C441)))&gt;0,TRIM(RIGHT(SUBSTITUTE(C441," ",REPT(" ", 99)), 99)),"")</f>
        <v/>
      </c>
      <c r="E441" s="6" t="str">
        <f t="shared" si="13"/>
        <v>Micheal Robinson</v>
      </c>
      <c r="F441" s="6" t="s">
        <v>1710</v>
      </c>
      <c r="G441" s="7" t="s">
        <v>19634</v>
      </c>
      <c r="H441" s="7" t="s">
        <v>19430</v>
      </c>
    </row>
    <row r="442" spans="1:8">
      <c r="A442" s="6" t="s">
        <v>1714</v>
      </c>
      <c r="B442" s="6" t="str" cm="1">
        <f t="array" ref="B442">IF(SUM(--ISNUMBER(SEARCH(Honorific,A442)))&gt;0,LEFT(A442,FIND(" ",A442)-1),"")</f>
        <v/>
      </c>
      <c r="C442" s="6" t="str">
        <f t="shared" si="12"/>
        <v>Stacy Cardenas</v>
      </c>
      <c r="D442" s="6" t="str" cm="1">
        <f t="array" ref="D442">IF(SUM(--ISNUMBER(SEARCH(Credentials,C442)))&gt;0,TRIM(RIGHT(SUBSTITUTE(C442," ",REPT(" ", 99)), 99)),"")</f>
        <v/>
      </c>
      <c r="E442" s="6" t="str">
        <f t="shared" si="13"/>
        <v>Stacy Cardenas</v>
      </c>
      <c r="F442" s="6" t="s">
        <v>1714</v>
      </c>
      <c r="G442" s="7" t="s">
        <v>19921</v>
      </c>
      <c r="H442" s="7" t="s">
        <v>19922</v>
      </c>
    </row>
    <row r="443" spans="1:8">
      <c r="A443" s="6" t="s">
        <v>1718</v>
      </c>
      <c r="B443" s="6" t="str" cm="1">
        <f t="array" ref="B443">IF(SUM(--ISNUMBER(SEARCH(Honorific,A443)))&gt;0,LEFT(A443,FIND(" ",A443)-1),"")</f>
        <v/>
      </c>
      <c r="C443" s="6" t="str">
        <f t="shared" si="12"/>
        <v>Ashley Sims</v>
      </c>
      <c r="D443" s="6" t="str" cm="1">
        <f t="array" ref="D443">IF(SUM(--ISNUMBER(SEARCH(Credentials,C443)))&gt;0,TRIM(RIGHT(SUBSTITUTE(C443," ",REPT(" ", 99)), 99)),"")</f>
        <v/>
      </c>
      <c r="E443" s="6" t="str">
        <f t="shared" si="13"/>
        <v>Ashley Sims</v>
      </c>
      <c r="F443" s="6" t="s">
        <v>1718</v>
      </c>
      <c r="G443" s="7" t="s">
        <v>19486</v>
      </c>
      <c r="H443" s="7" t="s">
        <v>19923</v>
      </c>
    </row>
    <row r="444" spans="1:8">
      <c r="A444" s="6" t="s">
        <v>1722</v>
      </c>
      <c r="B444" s="6" t="str" cm="1">
        <f t="array" ref="B444">IF(SUM(--ISNUMBER(SEARCH(Honorific,A444)))&gt;0,LEFT(A444,FIND(" ",A444)-1),"")</f>
        <v/>
      </c>
      <c r="C444" s="6" t="str">
        <f t="shared" si="12"/>
        <v>Jeffrey Wright</v>
      </c>
      <c r="D444" s="6" t="str" cm="1">
        <f t="array" ref="D444">IF(SUM(--ISNUMBER(SEARCH(Credentials,C444)))&gt;0,TRIM(RIGHT(SUBSTITUTE(C444," ",REPT(" ", 99)), 99)),"")</f>
        <v/>
      </c>
      <c r="E444" s="6" t="str">
        <f t="shared" si="13"/>
        <v>Jeffrey Wright</v>
      </c>
      <c r="F444" s="6" t="s">
        <v>1722</v>
      </c>
      <c r="G444" s="7" t="s">
        <v>19924</v>
      </c>
      <c r="H444" s="7" t="s">
        <v>19420</v>
      </c>
    </row>
    <row r="445" spans="1:8">
      <c r="A445" s="6" t="s">
        <v>1726</v>
      </c>
      <c r="B445" s="6" t="str" cm="1">
        <f t="array" ref="B445">IF(SUM(--ISNUMBER(SEARCH(Honorific,A445)))&gt;0,LEFT(A445,FIND(" ",A445)-1),"")</f>
        <v/>
      </c>
      <c r="C445" s="6" t="str">
        <f t="shared" si="12"/>
        <v>Ashley Harris</v>
      </c>
      <c r="D445" s="6" t="str" cm="1">
        <f t="array" ref="D445">IF(SUM(--ISNUMBER(SEARCH(Credentials,C445)))&gt;0,TRIM(RIGHT(SUBSTITUTE(C445," ",REPT(" ", 99)), 99)),"")</f>
        <v/>
      </c>
      <c r="E445" s="6" t="str">
        <f t="shared" si="13"/>
        <v>Ashley Harris</v>
      </c>
      <c r="F445" s="6" t="s">
        <v>1726</v>
      </c>
      <c r="G445" s="7" t="s">
        <v>19486</v>
      </c>
      <c r="H445" s="7" t="s">
        <v>19925</v>
      </c>
    </row>
    <row r="446" spans="1:8">
      <c r="A446" s="6" t="s">
        <v>1730</v>
      </c>
      <c r="B446" s="6" t="str" cm="1">
        <f t="array" ref="B446">IF(SUM(--ISNUMBER(SEARCH(Honorific,A446)))&gt;0,LEFT(A446,FIND(" ",A446)-1),"")</f>
        <v/>
      </c>
      <c r="C446" s="6" t="str">
        <f t="shared" si="12"/>
        <v>Sarah Watson</v>
      </c>
      <c r="D446" s="6" t="str" cm="1">
        <f t="array" ref="D446">IF(SUM(--ISNUMBER(SEARCH(Credentials,C446)))&gt;0,TRIM(RIGHT(SUBSTITUTE(C446," ",REPT(" ", 99)), 99)),"")</f>
        <v/>
      </c>
      <c r="E446" s="6" t="str">
        <f t="shared" si="13"/>
        <v>Sarah Watson</v>
      </c>
      <c r="F446" s="6" t="s">
        <v>1730</v>
      </c>
      <c r="G446" s="7" t="s">
        <v>19665</v>
      </c>
      <c r="H446" s="7" t="s">
        <v>19471</v>
      </c>
    </row>
    <row r="447" spans="1:8">
      <c r="A447" s="6" t="s">
        <v>1734</v>
      </c>
      <c r="B447" s="6" t="str" cm="1">
        <f t="array" ref="B447">IF(SUM(--ISNUMBER(SEARCH(Honorific,A447)))&gt;0,LEFT(A447,FIND(" ",A447)-1),"")</f>
        <v/>
      </c>
      <c r="C447" s="6" t="str">
        <f t="shared" si="12"/>
        <v>Jeffrey Ball</v>
      </c>
      <c r="D447" s="6" t="str" cm="1">
        <f t="array" ref="D447">IF(SUM(--ISNUMBER(SEARCH(Credentials,C447)))&gt;0,TRIM(RIGHT(SUBSTITUTE(C447," ",REPT(" ", 99)), 99)),"")</f>
        <v/>
      </c>
      <c r="E447" s="6" t="str">
        <f t="shared" si="13"/>
        <v>Jeffrey Ball</v>
      </c>
      <c r="F447" s="6" t="s">
        <v>1734</v>
      </c>
      <c r="G447" s="7" t="s">
        <v>19924</v>
      </c>
      <c r="H447" s="7" t="s">
        <v>19926</v>
      </c>
    </row>
    <row r="448" spans="1:8">
      <c r="A448" s="6" t="s">
        <v>1738</v>
      </c>
      <c r="B448" s="6" t="str" cm="1">
        <f t="array" ref="B448">IF(SUM(--ISNUMBER(SEARCH(Honorific,A448)))&gt;0,LEFT(A448,FIND(" ",A448)-1),"")</f>
        <v/>
      </c>
      <c r="C448" s="6" t="str">
        <f t="shared" si="12"/>
        <v>Michael Bryant</v>
      </c>
      <c r="D448" s="6" t="str" cm="1">
        <f t="array" ref="D448">IF(SUM(--ISNUMBER(SEARCH(Credentials,C448)))&gt;0,TRIM(RIGHT(SUBSTITUTE(C448," ",REPT(" ", 99)), 99)),"")</f>
        <v/>
      </c>
      <c r="E448" s="6" t="str">
        <f t="shared" si="13"/>
        <v>Michael Bryant</v>
      </c>
      <c r="F448" s="6" t="s">
        <v>1738</v>
      </c>
      <c r="G448" s="7" t="s">
        <v>19466</v>
      </c>
      <c r="H448" s="7" t="s">
        <v>19692</v>
      </c>
    </row>
    <row r="449" spans="1:8">
      <c r="A449" s="6" t="s">
        <v>1742</v>
      </c>
      <c r="B449" s="6" t="str" cm="1">
        <f t="array" ref="B449">IF(SUM(--ISNUMBER(SEARCH(Honorific,A449)))&gt;0,LEFT(A449,FIND(" ",A449)-1),"")</f>
        <v/>
      </c>
      <c r="C449" s="6" t="str">
        <f t="shared" si="12"/>
        <v>Joseph Garcia</v>
      </c>
      <c r="D449" s="6" t="str" cm="1">
        <f t="array" ref="D449">IF(SUM(--ISNUMBER(SEARCH(Credentials,C449)))&gt;0,TRIM(RIGHT(SUBSTITUTE(C449," ",REPT(" ", 99)), 99)),"")</f>
        <v/>
      </c>
      <c r="E449" s="6" t="str">
        <f t="shared" si="13"/>
        <v>Joseph Garcia</v>
      </c>
      <c r="F449" s="6" t="s">
        <v>1742</v>
      </c>
      <c r="G449" s="7" t="s">
        <v>19642</v>
      </c>
      <c r="H449" s="7" t="s">
        <v>19641</v>
      </c>
    </row>
    <row r="450" spans="1:8">
      <c r="A450" s="6" t="s">
        <v>1746</v>
      </c>
      <c r="B450" s="6" t="str" cm="1">
        <f t="array" ref="B450">IF(SUM(--ISNUMBER(SEARCH(Honorific,A450)))&gt;0,LEFT(A450,FIND(" ",A450)-1),"")</f>
        <v/>
      </c>
      <c r="C450" s="6" t="str">
        <f t="shared" si="12"/>
        <v>Nancy Black</v>
      </c>
      <c r="D450" s="6" t="str" cm="1">
        <f t="array" ref="D450">IF(SUM(--ISNUMBER(SEARCH(Credentials,C450)))&gt;0,TRIM(RIGHT(SUBSTITUTE(C450," ",REPT(" ", 99)), 99)),"")</f>
        <v/>
      </c>
      <c r="E450" s="6" t="str">
        <f t="shared" si="13"/>
        <v>Nancy Black</v>
      </c>
      <c r="F450" s="6" t="s">
        <v>1746</v>
      </c>
      <c r="G450" s="7" t="s">
        <v>19464</v>
      </c>
      <c r="H450" s="7" t="s">
        <v>19754</v>
      </c>
    </row>
    <row r="451" spans="1:8">
      <c r="A451" s="6" t="s">
        <v>1749</v>
      </c>
      <c r="B451" s="6" t="str" cm="1">
        <f t="array" ref="B451">IF(SUM(--ISNUMBER(SEARCH(Honorific,A451)))&gt;0,LEFT(A451,FIND(" ",A451)-1),"")</f>
        <v/>
      </c>
      <c r="C451" s="6" t="str">
        <f t="shared" ref="C451:C514" si="14">IF(B451="",A451,RIGHT(A451,LEN(A451)-LEN(B451)-1))</f>
        <v>Michelle Eaton</v>
      </c>
      <c r="D451" s="6" t="str" cm="1">
        <f t="array" ref="D451">IF(SUM(--ISNUMBER(SEARCH(Credentials,C451)))&gt;0,TRIM(RIGHT(SUBSTITUTE(C451," ",REPT(" ", 99)), 99)),"")</f>
        <v/>
      </c>
      <c r="E451" s="6" t="str">
        <f t="shared" ref="E451:E514" si="15">IF(D451="",C451,LEFT(C451,LEN(C451)-LEN(D451)))</f>
        <v>Michelle Eaton</v>
      </c>
      <c r="F451" s="6" t="s">
        <v>1749</v>
      </c>
      <c r="G451" s="7" t="s">
        <v>19693</v>
      </c>
      <c r="H451" s="7" t="s">
        <v>19688</v>
      </c>
    </row>
    <row r="452" spans="1:8">
      <c r="A452" s="6" t="s">
        <v>1108</v>
      </c>
      <c r="B452" s="6" t="str" cm="1">
        <f t="array" ref="B452">IF(SUM(--ISNUMBER(SEARCH(Honorific,A452)))&gt;0,LEFT(A452,FIND(" ",A452)-1),"")</f>
        <v/>
      </c>
      <c r="C452" s="6" t="str">
        <f t="shared" si="14"/>
        <v>Christopher Miller</v>
      </c>
      <c r="D452" s="6" t="str" cm="1">
        <f t="array" ref="D452">IF(SUM(--ISNUMBER(SEARCH(Credentials,C452)))&gt;0,TRIM(RIGHT(SUBSTITUTE(C452," ",REPT(" ", 99)), 99)),"")</f>
        <v/>
      </c>
      <c r="E452" s="6" t="str">
        <f t="shared" si="15"/>
        <v>Christopher Miller</v>
      </c>
      <c r="F452" s="6" t="s">
        <v>1108</v>
      </c>
      <c r="G452" s="7" t="s">
        <v>19682</v>
      </c>
      <c r="H452" s="7" t="s">
        <v>19568</v>
      </c>
    </row>
    <row r="453" spans="1:8">
      <c r="A453" s="6" t="s">
        <v>1755</v>
      </c>
      <c r="B453" s="6" t="str" cm="1">
        <f t="array" ref="B453">IF(SUM(--ISNUMBER(SEARCH(Honorific,A453)))&gt;0,LEFT(A453,FIND(" ",A453)-1),"")</f>
        <v/>
      </c>
      <c r="C453" s="6" t="str">
        <f t="shared" si="14"/>
        <v>Michelle Roman</v>
      </c>
      <c r="D453" s="6" t="str" cm="1">
        <f t="array" ref="D453">IF(SUM(--ISNUMBER(SEARCH(Credentials,C453)))&gt;0,TRIM(RIGHT(SUBSTITUTE(C453," ",REPT(" ", 99)), 99)),"")</f>
        <v/>
      </c>
      <c r="E453" s="6" t="str">
        <f t="shared" si="15"/>
        <v>Michelle Roman</v>
      </c>
      <c r="F453" s="6" t="s">
        <v>1755</v>
      </c>
      <c r="G453" s="7" t="s">
        <v>19693</v>
      </c>
      <c r="H453" s="7" t="s">
        <v>19927</v>
      </c>
    </row>
    <row r="454" spans="1:8">
      <c r="A454" s="6" t="s">
        <v>1759</v>
      </c>
      <c r="B454" s="6" t="str" cm="1">
        <f t="array" ref="B454">IF(SUM(--ISNUMBER(SEARCH(Honorific,A454)))&gt;0,LEFT(A454,FIND(" ",A454)-1),"")</f>
        <v/>
      </c>
      <c r="C454" s="6" t="str">
        <f t="shared" si="14"/>
        <v>Ann Irwin</v>
      </c>
      <c r="D454" s="6" t="str" cm="1">
        <f t="array" ref="D454">IF(SUM(--ISNUMBER(SEARCH(Credentials,C454)))&gt;0,TRIM(RIGHT(SUBSTITUTE(C454," ",REPT(" ", 99)), 99)),"")</f>
        <v/>
      </c>
      <c r="E454" s="6" t="str">
        <f t="shared" si="15"/>
        <v>Ann Irwin</v>
      </c>
      <c r="F454" s="6" t="s">
        <v>20852</v>
      </c>
      <c r="G454" s="7" t="s">
        <v>19683</v>
      </c>
      <c r="H454" s="7"/>
    </row>
    <row r="455" spans="1:8">
      <c r="A455" s="6" t="s">
        <v>1763</v>
      </c>
      <c r="B455" s="6" t="str" cm="1">
        <f t="array" ref="B455">IF(SUM(--ISNUMBER(SEARCH(Honorific,A455)))&gt;0,LEFT(A455,FIND(" ",A455)-1),"")</f>
        <v/>
      </c>
      <c r="C455" s="6" t="str">
        <f t="shared" si="14"/>
        <v>Christine Harrison</v>
      </c>
      <c r="D455" s="6" t="str" cm="1">
        <f t="array" ref="D455">IF(SUM(--ISNUMBER(SEARCH(Credentials,C455)))&gt;0,TRIM(RIGHT(SUBSTITUTE(C455," ",REPT(" ", 99)), 99)),"")</f>
        <v/>
      </c>
      <c r="E455" s="6" t="str">
        <f t="shared" si="15"/>
        <v>Christine Harrison</v>
      </c>
      <c r="F455" s="6" t="s">
        <v>1763</v>
      </c>
      <c r="G455" s="7" t="s">
        <v>19928</v>
      </c>
      <c r="H455" s="7" t="s">
        <v>19929</v>
      </c>
    </row>
    <row r="456" spans="1:8">
      <c r="A456" s="6" t="s">
        <v>1767</v>
      </c>
      <c r="B456" s="6" t="str" cm="1">
        <f t="array" ref="B456">IF(SUM(--ISNUMBER(SEARCH(Honorific,A456)))&gt;0,LEFT(A456,FIND(" ",A456)-1),"")</f>
        <v/>
      </c>
      <c r="C456" s="6" t="str">
        <f t="shared" si="14"/>
        <v>Yolanda Brooks</v>
      </c>
      <c r="D456" s="6" t="str" cm="1">
        <f t="array" ref="D456">IF(SUM(--ISNUMBER(SEARCH(Credentials,C456)))&gt;0,TRIM(RIGHT(SUBSTITUTE(C456," ",REPT(" ", 99)), 99)),"")</f>
        <v/>
      </c>
      <c r="E456" s="6" t="str">
        <f t="shared" si="15"/>
        <v>Yolanda Brooks</v>
      </c>
      <c r="F456" s="6" t="s">
        <v>1767</v>
      </c>
      <c r="G456" s="7" t="s">
        <v>19930</v>
      </c>
      <c r="H456" s="7" t="s">
        <v>19931</v>
      </c>
    </row>
    <row r="457" spans="1:8">
      <c r="A457" s="6" t="s">
        <v>1771</v>
      </c>
      <c r="B457" s="6" t="str" cm="1">
        <f t="array" ref="B457">IF(SUM(--ISNUMBER(SEARCH(Honorific,A457)))&gt;0,LEFT(A457,FIND(" ",A457)-1),"")</f>
        <v/>
      </c>
      <c r="C457" s="6" t="str">
        <f t="shared" si="14"/>
        <v>Levi Smith</v>
      </c>
      <c r="D457" s="6" t="str" cm="1">
        <f t="array" ref="D457">IF(SUM(--ISNUMBER(SEARCH(Credentials,C457)))&gt;0,TRIM(RIGHT(SUBSTITUTE(C457," ",REPT(" ", 99)), 99)),"")</f>
        <v/>
      </c>
      <c r="E457" s="6" t="str">
        <f t="shared" si="15"/>
        <v>Levi Smith</v>
      </c>
      <c r="F457" s="6" t="s">
        <v>1771</v>
      </c>
      <c r="G457" s="7" t="s">
        <v>19932</v>
      </c>
      <c r="H457" s="7" t="s">
        <v>19450</v>
      </c>
    </row>
    <row r="458" spans="1:8">
      <c r="A458" s="6" t="s">
        <v>1775</v>
      </c>
      <c r="B458" s="6" t="str" cm="1">
        <f t="array" ref="B458">IF(SUM(--ISNUMBER(SEARCH(Honorific,A458)))&gt;0,LEFT(A458,FIND(" ",A458)-1),"")</f>
        <v/>
      </c>
      <c r="C458" s="6" t="str">
        <f t="shared" si="14"/>
        <v>Joel Gonzalez</v>
      </c>
      <c r="D458" s="6" t="str" cm="1">
        <f t="array" ref="D458">IF(SUM(--ISNUMBER(SEARCH(Credentials,C458)))&gt;0,TRIM(RIGHT(SUBSTITUTE(C458," ",REPT(" ", 99)), 99)),"")</f>
        <v/>
      </c>
      <c r="E458" s="6" t="str">
        <f t="shared" si="15"/>
        <v>Joel Gonzalez</v>
      </c>
      <c r="F458" s="6" t="s">
        <v>1775</v>
      </c>
      <c r="G458" s="7" t="s">
        <v>19853</v>
      </c>
      <c r="H458" s="7" t="s">
        <v>19517</v>
      </c>
    </row>
    <row r="459" spans="1:8">
      <c r="A459" s="6" t="s">
        <v>1779</v>
      </c>
      <c r="B459" s="6" t="str" cm="1">
        <f t="array" ref="B459">IF(SUM(--ISNUMBER(SEARCH(Honorific,A459)))&gt;0,LEFT(A459,FIND(" ",A459)-1),"")</f>
        <v/>
      </c>
      <c r="C459" s="6" t="str">
        <f t="shared" si="14"/>
        <v>Stephen Scott</v>
      </c>
      <c r="D459" s="6" t="str" cm="1">
        <f t="array" ref="D459">IF(SUM(--ISNUMBER(SEARCH(Credentials,C459)))&gt;0,TRIM(RIGHT(SUBSTITUTE(C459," ",REPT(" ", 99)), 99)),"")</f>
        <v/>
      </c>
      <c r="E459" s="6" t="str">
        <f t="shared" si="15"/>
        <v>Stephen Scott</v>
      </c>
      <c r="F459" s="6" t="s">
        <v>1779</v>
      </c>
      <c r="G459" s="7" t="s">
        <v>19633</v>
      </c>
      <c r="H459" s="7" t="s">
        <v>19573</v>
      </c>
    </row>
    <row r="460" spans="1:8">
      <c r="A460" s="6" t="s">
        <v>1783</v>
      </c>
      <c r="B460" s="6" t="str" cm="1">
        <f t="array" ref="B460">IF(SUM(--ISNUMBER(SEARCH(Honorific,A460)))&gt;0,LEFT(A460,FIND(" ",A460)-1),"")</f>
        <v/>
      </c>
      <c r="C460" s="6" t="str">
        <f t="shared" si="14"/>
        <v>Dean Cardenas</v>
      </c>
      <c r="D460" s="6" t="str" cm="1">
        <f t="array" ref="D460">IF(SUM(--ISNUMBER(SEARCH(Credentials,C460)))&gt;0,TRIM(RIGHT(SUBSTITUTE(C460," ",REPT(" ", 99)), 99)),"")</f>
        <v/>
      </c>
      <c r="E460" s="6" t="str">
        <f t="shared" si="15"/>
        <v>Dean Cardenas</v>
      </c>
      <c r="F460" s="6" t="s">
        <v>1783</v>
      </c>
      <c r="G460" s="7" t="s">
        <v>19933</v>
      </c>
      <c r="H460" s="7" t="s">
        <v>19922</v>
      </c>
    </row>
    <row r="461" spans="1:8">
      <c r="A461" s="6" t="s">
        <v>1787</v>
      </c>
      <c r="B461" s="6" t="str" cm="1">
        <f t="array" ref="B461">IF(SUM(--ISNUMBER(SEARCH(Honorific,A461)))&gt;0,LEFT(A461,FIND(" ",A461)-1),"")</f>
        <v/>
      </c>
      <c r="C461" s="6" t="str">
        <f t="shared" si="14"/>
        <v>Tony Johnson</v>
      </c>
      <c r="D461" s="6" t="str" cm="1">
        <f t="array" ref="D461">IF(SUM(--ISNUMBER(SEARCH(Credentials,C461)))&gt;0,TRIM(RIGHT(SUBSTITUTE(C461," ",REPT(" ", 99)), 99)),"")</f>
        <v/>
      </c>
      <c r="E461" s="6" t="str">
        <f t="shared" si="15"/>
        <v>Tony Johnson</v>
      </c>
      <c r="F461" s="6" t="s">
        <v>1787</v>
      </c>
      <c r="G461" s="7" t="s">
        <v>19934</v>
      </c>
      <c r="H461" s="7" t="s">
        <v>19655</v>
      </c>
    </row>
    <row r="462" spans="1:8">
      <c r="A462" s="6" t="s">
        <v>1791</v>
      </c>
      <c r="B462" s="6" t="str" cm="1">
        <f t="array" ref="B462">IF(SUM(--ISNUMBER(SEARCH(Honorific,A462)))&gt;0,LEFT(A462,FIND(" ",A462)-1),"")</f>
        <v/>
      </c>
      <c r="C462" s="6" t="str">
        <f t="shared" si="14"/>
        <v>Justin Jackson</v>
      </c>
      <c r="D462" s="6" t="str" cm="1">
        <f t="array" ref="D462">IF(SUM(--ISNUMBER(SEARCH(Credentials,C462)))&gt;0,TRIM(RIGHT(SUBSTITUTE(C462," ",REPT(" ", 99)), 99)),"")</f>
        <v/>
      </c>
      <c r="E462" s="6" t="str">
        <f t="shared" si="15"/>
        <v>Justin Jackson</v>
      </c>
      <c r="F462" s="6" t="s">
        <v>1791</v>
      </c>
      <c r="G462" s="7" t="s">
        <v>19526</v>
      </c>
      <c r="H462" s="7" t="s">
        <v>19779</v>
      </c>
    </row>
    <row r="463" spans="1:8">
      <c r="A463" s="6" t="s">
        <v>1795</v>
      </c>
      <c r="B463" s="6" t="str" cm="1">
        <f t="array" ref="B463">IF(SUM(--ISNUMBER(SEARCH(Honorific,A463)))&gt;0,LEFT(A463,FIND(" ",A463)-1),"")</f>
        <v/>
      </c>
      <c r="C463" s="6" t="str">
        <f t="shared" si="14"/>
        <v>Erica Daniel</v>
      </c>
      <c r="D463" s="6" t="str" cm="1">
        <f t="array" ref="D463">IF(SUM(--ISNUMBER(SEARCH(Credentials,C463)))&gt;0,TRIM(RIGHT(SUBSTITUTE(C463," ",REPT(" ", 99)), 99)),"")</f>
        <v/>
      </c>
      <c r="E463" s="6" t="str">
        <f t="shared" si="15"/>
        <v>Erica Daniel</v>
      </c>
      <c r="F463" s="6" t="s">
        <v>1795</v>
      </c>
      <c r="G463" s="7" t="s">
        <v>19935</v>
      </c>
      <c r="H463" s="7" t="s">
        <v>19492</v>
      </c>
    </row>
    <row r="464" spans="1:8">
      <c r="A464" s="6" t="s">
        <v>1798</v>
      </c>
      <c r="B464" s="6" t="str" cm="1">
        <f t="array" ref="B464">IF(SUM(--ISNUMBER(SEARCH(Honorific,A464)))&gt;0,LEFT(A464,FIND(" ",A464)-1),"")</f>
        <v/>
      </c>
      <c r="C464" s="6" t="str">
        <f t="shared" si="14"/>
        <v>Phillip Russell</v>
      </c>
      <c r="D464" s="6" t="str" cm="1">
        <f t="array" ref="D464">IF(SUM(--ISNUMBER(SEARCH(Credentials,C464)))&gt;0,TRIM(RIGHT(SUBSTITUTE(C464," ",REPT(" ", 99)), 99)),"")</f>
        <v/>
      </c>
      <c r="E464" s="6" t="str">
        <f t="shared" si="15"/>
        <v>Phillip Russell</v>
      </c>
      <c r="F464" s="6" t="s">
        <v>1798</v>
      </c>
      <c r="G464" s="7" t="s">
        <v>19844</v>
      </c>
      <c r="H464" s="7" t="s">
        <v>19803</v>
      </c>
    </row>
    <row r="465" spans="1:8">
      <c r="A465" s="6" t="s">
        <v>1802</v>
      </c>
      <c r="B465" s="6" t="str" cm="1">
        <f t="array" ref="B465">IF(SUM(--ISNUMBER(SEARCH(Honorific,A465)))&gt;0,LEFT(A465,FIND(" ",A465)-1),"")</f>
        <v/>
      </c>
      <c r="C465" s="6" t="str">
        <f t="shared" si="14"/>
        <v>Melissa Brown</v>
      </c>
      <c r="D465" s="6" t="str" cm="1">
        <f t="array" ref="D465">IF(SUM(--ISNUMBER(SEARCH(Credentials,C465)))&gt;0,TRIM(RIGHT(SUBSTITUTE(C465," ",REPT(" ", 99)), 99)),"")</f>
        <v/>
      </c>
      <c r="E465" s="6" t="str">
        <f t="shared" si="15"/>
        <v>Melissa Brown</v>
      </c>
      <c r="F465" s="6" t="s">
        <v>1802</v>
      </c>
      <c r="G465" s="7" t="s">
        <v>19869</v>
      </c>
      <c r="H465" s="7" t="s">
        <v>19442</v>
      </c>
    </row>
    <row r="466" spans="1:8">
      <c r="A466" s="6" t="s">
        <v>1806</v>
      </c>
      <c r="B466" s="6" t="str" cm="1">
        <f t="array" ref="B466">IF(SUM(--ISNUMBER(SEARCH(Honorific,A466)))&gt;0,LEFT(A466,FIND(" ",A466)-1),"")</f>
        <v/>
      </c>
      <c r="C466" s="6" t="str">
        <f t="shared" si="14"/>
        <v>Erik Webb</v>
      </c>
      <c r="D466" s="6" t="str" cm="1">
        <f t="array" ref="D466">IF(SUM(--ISNUMBER(SEARCH(Credentials,C466)))&gt;0,TRIM(RIGHT(SUBSTITUTE(C466," ",REPT(" ", 99)), 99)),"")</f>
        <v/>
      </c>
      <c r="E466" s="6" t="str">
        <f t="shared" si="15"/>
        <v>Erik Webb</v>
      </c>
      <c r="F466" s="6" t="s">
        <v>1806</v>
      </c>
      <c r="G466" s="7" t="s">
        <v>19936</v>
      </c>
      <c r="H466" s="7" t="s">
        <v>19937</v>
      </c>
    </row>
    <row r="467" spans="1:8">
      <c r="A467" s="6" t="s">
        <v>1810</v>
      </c>
      <c r="B467" s="6" t="str" cm="1">
        <f t="array" ref="B467">IF(SUM(--ISNUMBER(SEARCH(Honorific,A467)))&gt;0,LEFT(A467,FIND(" ",A467)-1),"")</f>
        <v/>
      </c>
      <c r="C467" s="6" t="str">
        <f t="shared" si="14"/>
        <v>Ryan Perkins</v>
      </c>
      <c r="D467" s="6" t="str" cm="1">
        <f t="array" ref="D467">IF(SUM(--ISNUMBER(SEARCH(Credentials,C467)))&gt;0,TRIM(RIGHT(SUBSTITUTE(C467," ",REPT(" ", 99)), 99)),"")</f>
        <v/>
      </c>
      <c r="E467" s="6" t="str">
        <f t="shared" si="15"/>
        <v>Ryan Perkins</v>
      </c>
      <c r="F467" s="6" t="s">
        <v>1810</v>
      </c>
      <c r="G467" s="7" t="s">
        <v>19452</v>
      </c>
      <c r="H467" s="7" t="s">
        <v>19938</v>
      </c>
    </row>
    <row r="468" spans="1:8">
      <c r="A468" s="6" t="s">
        <v>1814</v>
      </c>
      <c r="B468" s="6" t="str" cm="1">
        <f t="array" ref="B468">IF(SUM(--ISNUMBER(SEARCH(Honorific,A468)))&gt;0,LEFT(A468,FIND(" ",A468)-1),"")</f>
        <v/>
      </c>
      <c r="C468" s="6" t="str">
        <f t="shared" si="14"/>
        <v>Richard Bradford</v>
      </c>
      <c r="D468" s="6" t="str" cm="1">
        <f t="array" ref="D468">IF(SUM(--ISNUMBER(SEARCH(Credentials,C468)))&gt;0,TRIM(RIGHT(SUBSTITUTE(C468," ",REPT(" ", 99)), 99)),"")</f>
        <v/>
      </c>
      <c r="E468" s="6" t="str">
        <f t="shared" si="15"/>
        <v>Richard Bradford</v>
      </c>
      <c r="F468" s="6" t="s">
        <v>1814</v>
      </c>
      <c r="G468" s="7" t="s">
        <v>19708</v>
      </c>
      <c r="H468" s="7" t="s">
        <v>19939</v>
      </c>
    </row>
    <row r="469" spans="1:8">
      <c r="A469" s="6" t="s">
        <v>1818</v>
      </c>
      <c r="B469" s="6" t="str" cm="1">
        <f t="array" ref="B469">IF(SUM(--ISNUMBER(SEARCH(Honorific,A469)))&gt;0,LEFT(A469,FIND(" ",A469)-1),"")</f>
        <v/>
      </c>
      <c r="C469" s="6" t="str">
        <f t="shared" si="14"/>
        <v>Erin Davis</v>
      </c>
      <c r="D469" s="6" t="str" cm="1">
        <f t="array" ref="D469">IF(SUM(--ISNUMBER(SEARCH(Credentials,C469)))&gt;0,TRIM(RIGHT(SUBSTITUTE(C469," ",REPT(" ", 99)), 99)),"")</f>
        <v/>
      </c>
      <c r="E469" s="6" t="str">
        <f t="shared" si="15"/>
        <v>Erin Davis</v>
      </c>
      <c r="F469" s="6" t="s">
        <v>1818</v>
      </c>
      <c r="G469" s="7" t="s">
        <v>19512</v>
      </c>
      <c r="H469" s="7" t="s">
        <v>19523</v>
      </c>
    </row>
    <row r="470" spans="1:8">
      <c r="A470" s="6" t="s">
        <v>1822</v>
      </c>
      <c r="B470" s="6" t="str" cm="1">
        <f t="array" ref="B470">IF(SUM(--ISNUMBER(SEARCH(Honorific,A470)))&gt;0,LEFT(A470,FIND(" ",A470)-1),"")</f>
        <v/>
      </c>
      <c r="C470" s="6" t="str">
        <f t="shared" si="14"/>
        <v>Charles Roberts</v>
      </c>
      <c r="D470" s="6" t="str" cm="1">
        <f t="array" ref="D470">IF(SUM(--ISNUMBER(SEARCH(Credentials,C470)))&gt;0,TRIM(RIGHT(SUBSTITUTE(C470," ",REPT(" ", 99)), 99)),"")</f>
        <v/>
      </c>
      <c r="E470" s="6" t="str">
        <f t="shared" si="15"/>
        <v>Charles Roberts</v>
      </c>
      <c r="F470" s="6" t="s">
        <v>1822</v>
      </c>
      <c r="G470" s="7" t="s">
        <v>19524</v>
      </c>
      <c r="H470" s="7" t="s">
        <v>19900</v>
      </c>
    </row>
    <row r="471" spans="1:8">
      <c r="A471" s="6" t="s">
        <v>1826</v>
      </c>
      <c r="B471" s="6" t="str" cm="1">
        <f t="array" ref="B471">IF(SUM(--ISNUMBER(SEARCH(Honorific,A471)))&gt;0,LEFT(A471,FIND(" ",A471)-1),"")</f>
        <v/>
      </c>
      <c r="C471" s="6" t="str">
        <f t="shared" si="14"/>
        <v>Stanley Thornton</v>
      </c>
      <c r="D471" s="6" t="str" cm="1">
        <f t="array" ref="D471">IF(SUM(--ISNUMBER(SEARCH(Credentials,C471)))&gt;0,TRIM(RIGHT(SUBSTITUTE(C471," ",REPT(" ", 99)), 99)),"")</f>
        <v/>
      </c>
      <c r="E471" s="6" t="str">
        <f t="shared" si="15"/>
        <v>Stanley Thornton</v>
      </c>
      <c r="F471" s="6" t="s">
        <v>1826</v>
      </c>
      <c r="G471" s="7" t="s">
        <v>19940</v>
      </c>
      <c r="H471" s="7" t="s">
        <v>19941</v>
      </c>
    </row>
    <row r="472" spans="1:8">
      <c r="A472" s="6" t="s">
        <v>1830</v>
      </c>
      <c r="B472" s="6" t="str" cm="1">
        <f t="array" ref="B472">IF(SUM(--ISNUMBER(SEARCH(Honorific,A472)))&gt;0,LEFT(A472,FIND(" ",A472)-1),"")</f>
        <v/>
      </c>
      <c r="C472" s="6" t="str">
        <f t="shared" si="14"/>
        <v>Timothy Rose</v>
      </c>
      <c r="D472" s="6" t="str" cm="1">
        <f t="array" ref="D472">IF(SUM(--ISNUMBER(SEARCH(Credentials,C472)))&gt;0,TRIM(RIGHT(SUBSTITUTE(C472," ",REPT(" ", 99)), 99)),"")</f>
        <v/>
      </c>
      <c r="E472" s="6" t="str">
        <f t="shared" si="15"/>
        <v>Timothy Rose</v>
      </c>
      <c r="F472" s="6" t="s">
        <v>1830</v>
      </c>
      <c r="G472" s="7" t="s">
        <v>19942</v>
      </c>
      <c r="H472" s="7" t="s">
        <v>19918</v>
      </c>
    </row>
    <row r="473" spans="1:8">
      <c r="A473" s="6" t="s">
        <v>1834</v>
      </c>
      <c r="B473" s="6" t="str" cm="1">
        <f t="array" ref="B473">IF(SUM(--ISNUMBER(SEARCH(Honorific,A473)))&gt;0,LEFT(A473,FIND(" ",A473)-1),"")</f>
        <v/>
      </c>
      <c r="C473" s="6" t="str">
        <f t="shared" si="14"/>
        <v>John Garcia</v>
      </c>
      <c r="D473" s="6" t="str" cm="1">
        <f t="array" ref="D473">IF(SUM(--ISNUMBER(SEARCH(Credentials,C473)))&gt;0,TRIM(RIGHT(SUBSTITUTE(C473," ",REPT(" ", 99)), 99)),"")</f>
        <v/>
      </c>
      <c r="E473" s="6" t="str">
        <f t="shared" si="15"/>
        <v>John Garcia</v>
      </c>
      <c r="F473" s="6" t="s">
        <v>1834</v>
      </c>
      <c r="G473" s="7" t="s">
        <v>19558</v>
      </c>
      <c r="H473" s="7" t="s">
        <v>19641</v>
      </c>
    </row>
    <row r="474" spans="1:8">
      <c r="A474" s="6" t="s">
        <v>1838</v>
      </c>
      <c r="B474" s="6" t="str" cm="1">
        <f t="array" ref="B474">IF(SUM(--ISNUMBER(SEARCH(Honorific,A474)))&gt;0,LEFT(A474,FIND(" ",A474)-1),"")</f>
        <v/>
      </c>
      <c r="C474" s="6" t="str">
        <f t="shared" si="14"/>
        <v>Brenda Lewis</v>
      </c>
      <c r="D474" s="6" t="str" cm="1">
        <f t="array" ref="D474">IF(SUM(--ISNUMBER(SEARCH(Credentials,C474)))&gt;0,TRIM(RIGHT(SUBSTITUTE(C474," ",REPT(" ", 99)), 99)),"")</f>
        <v/>
      </c>
      <c r="E474" s="6" t="str">
        <f t="shared" si="15"/>
        <v>Brenda Lewis</v>
      </c>
      <c r="F474" s="6" t="s">
        <v>1838</v>
      </c>
      <c r="G474" s="7" t="s">
        <v>19445</v>
      </c>
      <c r="H474" s="7" t="s">
        <v>19755</v>
      </c>
    </row>
    <row r="475" spans="1:8">
      <c r="A475" s="6" t="s">
        <v>1842</v>
      </c>
      <c r="B475" s="6" t="str" cm="1">
        <f t="array" ref="B475">IF(SUM(--ISNUMBER(SEARCH(Honorific,A475)))&gt;0,LEFT(A475,FIND(" ",A475)-1),"")</f>
        <v/>
      </c>
      <c r="C475" s="6" t="str">
        <f t="shared" si="14"/>
        <v>Daniel Gray</v>
      </c>
      <c r="D475" s="6" t="str" cm="1">
        <f t="array" ref="D475">IF(SUM(--ISNUMBER(SEARCH(Credentials,C475)))&gt;0,TRIM(RIGHT(SUBSTITUTE(C475," ",REPT(" ", 99)), 99)),"")</f>
        <v/>
      </c>
      <c r="E475" s="6" t="str">
        <f t="shared" si="15"/>
        <v>Daniel Gray</v>
      </c>
      <c r="F475" s="6" t="s">
        <v>1842</v>
      </c>
      <c r="G475" s="7" t="s">
        <v>19492</v>
      </c>
      <c r="H475" s="7" t="s">
        <v>19768</v>
      </c>
    </row>
    <row r="476" spans="1:8">
      <c r="A476" s="6" t="s">
        <v>1846</v>
      </c>
      <c r="B476" s="6" t="str" cm="1">
        <f t="array" ref="B476">IF(SUM(--ISNUMBER(SEARCH(Honorific,A476)))&gt;0,LEFT(A476,FIND(" ",A476)-1),"")</f>
        <v/>
      </c>
      <c r="C476" s="6" t="str">
        <f t="shared" si="14"/>
        <v>Melvin Elliott</v>
      </c>
      <c r="D476" s="6" t="str" cm="1">
        <f t="array" ref="D476">IF(SUM(--ISNUMBER(SEARCH(Credentials,C476)))&gt;0,TRIM(RIGHT(SUBSTITUTE(C476," ",REPT(" ", 99)), 99)),"")</f>
        <v/>
      </c>
      <c r="E476" s="6" t="str">
        <f t="shared" si="15"/>
        <v>Melvin Elliott</v>
      </c>
      <c r="F476" s="6" t="s">
        <v>1846</v>
      </c>
      <c r="G476" s="7" t="s">
        <v>19943</v>
      </c>
      <c r="H476" s="7" t="s">
        <v>19944</v>
      </c>
    </row>
    <row r="477" spans="1:8">
      <c r="A477" s="6" t="s">
        <v>1850</v>
      </c>
      <c r="B477" s="6" t="str" cm="1">
        <f t="array" ref="B477">IF(SUM(--ISNUMBER(SEARCH(Honorific,A477)))&gt;0,LEFT(A477,FIND(" ",A477)-1),"")</f>
        <v/>
      </c>
      <c r="C477" s="6" t="str">
        <f t="shared" si="14"/>
        <v>Robert Rodgers</v>
      </c>
      <c r="D477" s="6" t="str" cm="1">
        <f t="array" ref="D477">IF(SUM(--ISNUMBER(SEARCH(Credentials,C477)))&gt;0,TRIM(RIGHT(SUBSTITUTE(C477," ",REPT(" ", 99)), 99)),"")</f>
        <v/>
      </c>
      <c r="E477" s="6" t="str">
        <f t="shared" si="15"/>
        <v>Robert Rodgers</v>
      </c>
      <c r="F477" s="6" t="s">
        <v>1850</v>
      </c>
      <c r="G477" s="7" t="s">
        <v>19541</v>
      </c>
      <c r="H477" s="7" t="s">
        <v>19945</v>
      </c>
    </row>
    <row r="478" spans="1:8">
      <c r="A478" s="6" t="s">
        <v>1854</v>
      </c>
      <c r="B478" s="6" t="str" cm="1">
        <f t="array" ref="B478">IF(SUM(--ISNUMBER(SEARCH(Honorific,A478)))&gt;0,LEFT(A478,FIND(" ",A478)-1),"")</f>
        <v/>
      </c>
      <c r="C478" s="6" t="str">
        <f t="shared" si="14"/>
        <v>Jeremy Hines</v>
      </c>
      <c r="D478" s="6" t="str" cm="1">
        <f t="array" ref="D478">IF(SUM(--ISNUMBER(SEARCH(Credentials,C478)))&gt;0,TRIM(RIGHT(SUBSTITUTE(C478," ",REPT(" ", 99)), 99)),"")</f>
        <v/>
      </c>
      <c r="E478" s="6" t="str">
        <f t="shared" si="15"/>
        <v>Jeremy Hines</v>
      </c>
      <c r="F478" s="6" t="s">
        <v>1854</v>
      </c>
      <c r="G478" s="7" t="s">
        <v>19857</v>
      </c>
      <c r="H478" s="7" t="s">
        <v>19946</v>
      </c>
    </row>
    <row r="479" spans="1:8">
      <c r="A479" s="6" t="s">
        <v>1858</v>
      </c>
      <c r="B479" s="6" t="str" cm="1">
        <f t="array" ref="B479">IF(SUM(--ISNUMBER(SEARCH(Honorific,A479)))&gt;0,LEFT(A479,FIND(" ",A479)-1),"")</f>
        <v/>
      </c>
      <c r="C479" s="6" t="str">
        <f t="shared" si="14"/>
        <v>Ryan Hensley</v>
      </c>
      <c r="D479" s="6" t="str" cm="1">
        <f t="array" ref="D479">IF(SUM(--ISNUMBER(SEARCH(Credentials,C479)))&gt;0,TRIM(RIGHT(SUBSTITUTE(C479," ",REPT(" ", 99)), 99)),"")</f>
        <v/>
      </c>
      <c r="E479" s="6" t="str">
        <f t="shared" si="15"/>
        <v>Ryan Hensley</v>
      </c>
      <c r="F479" s="6" t="s">
        <v>1858</v>
      </c>
      <c r="G479" s="7" t="s">
        <v>19452</v>
      </c>
      <c r="H479" s="7" t="s">
        <v>19947</v>
      </c>
    </row>
    <row r="480" spans="1:8">
      <c r="A480" s="6" t="s">
        <v>1862</v>
      </c>
      <c r="B480" s="6" t="str" cm="1">
        <f t="array" ref="B480">IF(SUM(--ISNUMBER(SEARCH(Honorific,A480)))&gt;0,LEFT(A480,FIND(" ",A480)-1),"")</f>
        <v/>
      </c>
      <c r="C480" s="6" t="str">
        <f t="shared" si="14"/>
        <v>Alexander Everett</v>
      </c>
      <c r="D480" s="6" t="str" cm="1">
        <f t="array" ref="D480">IF(SUM(--ISNUMBER(SEARCH(Credentials,C480)))&gt;0,TRIM(RIGHT(SUBSTITUTE(C480," ",REPT(" ", 99)), 99)),"")</f>
        <v/>
      </c>
      <c r="E480" s="6" t="str">
        <f t="shared" si="15"/>
        <v>Alexander Everett</v>
      </c>
      <c r="F480" s="6" t="s">
        <v>1862</v>
      </c>
      <c r="G480" s="7" t="s">
        <v>19614</v>
      </c>
      <c r="H480" s="7" t="s">
        <v>19948</v>
      </c>
    </row>
    <row r="481" spans="1:8">
      <c r="A481" s="6" t="s">
        <v>1866</v>
      </c>
      <c r="B481" s="6" t="str" cm="1">
        <f t="array" ref="B481">IF(SUM(--ISNUMBER(SEARCH(Honorific,A481)))&gt;0,LEFT(A481,FIND(" ",A481)-1),"")</f>
        <v>Mr.</v>
      </c>
      <c r="C481" s="6" t="str">
        <f t="shared" si="14"/>
        <v>Paul Carroll</v>
      </c>
      <c r="D481" s="6" t="str" cm="1">
        <f t="array" ref="D481">IF(SUM(--ISNUMBER(SEARCH(Credentials,C481)))&gt;0,TRIM(RIGHT(SUBSTITUTE(C481," ",REPT(" ", 99)), 99)),"")</f>
        <v/>
      </c>
      <c r="E481" s="6" t="str">
        <f t="shared" si="15"/>
        <v>Paul Carroll</v>
      </c>
      <c r="F481" s="6" t="s">
        <v>19228</v>
      </c>
      <c r="G481" s="7" t="s">
        <v>19733</v>
      </c>
      <c r="H481" s="7" t="s">
        <v>19673</v>
      </c>
    </row>
    <row r="482" spans="1:8">
      <c r="A482" s="6" t="s">
        <v>1870</v>
      </c>
      <c r="B482" s="6" t="str" cm="1">
        <f t="array" ref="B482">IF(SUM(--ISNUMBER(SEARCH(Honorific,A482)))&gt;0,LEFT(A482,FIND(" ",A482)-1),"")</f>
        <v/>
      </c>
      <c r="C482" s="6" t="str">
        <f t="shared" si="14"/>
        <v>Ricardo George</v>
      </c>
      <c r="D482" s="6" t="str" cm="1">
        <f t="array" ref="D482">IF(SUM(--ISNUMBER(SEARCH(Credentials,C482)))&gt;0,TRIM(RIGHT(SUBSTITUTE(C482," ",REPT(" ", 99)), 99)),"")</f>
        <v/>
      </c>
      <c r="E482" s="6" t="str">
        <f t="shared" si="15"/>
        <v>Ricardo George</v>
      </c>
      <c r="F482" s="6" t="s">
        <v>1870</v>
      </c>
      <c r="G482" s="7" t="s">
        <v>19443</v>
      </c>
      <c r="H482" s="7" t="s">
        <v>19949</v>
      </c>
    </row>
    <row r="483" spans="1:8">
      <c r="A483" s="6" t="s">
        <v>1874</v>
      </c>
      <c r="B483" s="6" t="str" cm="1">
        <f t="array" ref="B483">IF(SUM(--ISNUMBER(SEARCH(Honorific,A483)))&gt;0,LEFT(A483,FIND(" ",A483)-1),"")</f>
        <v/>
      </c>
      <c r="C483" s="6" t="str">
        <f t="shared" si="14"/>
        <v>Edward Warren</v>
      </c>
      <c r="D483" s="6" t="str" cm="1">
        <f t="array" ref="D483">IF(SUM(--ISNUMBER(SEARCH(Credentials,C483)))&gt;0,TRIM(RIGHT(SUBSTITUTE(C483," ",REPT(" ", 99)), 99)),"")</f>
        <v/>
      </c>
      <c r="E483" s="6" t="str">
        <f t="shared" si="15"/>
        <v>Edward Warren</v>
      </c>
      <c r="F483" s="6" t="s">
        <v>1874</v>
      </c>
      <c r="G483" s="7" t="s">
        <v>19439</v>
      </c>
      <c r="H483" s="7" t="s">
        <v>19751</v>
      </c>
    </row>
    <row r="484" spans="1:8">
      <c r="A484" s="6" t="s">
        <v>1878</v>
      </c>
      <c r="B484" s="6" t="str" cm="1">
        <f t="array" ref="B484">IF(SUM(--ISNUMBER(SEARCH(Honorific,A484)))&gt;0,LEFT(A484,FIND(" ",A484)-1),"")</f>
        <v>Mr.</v>
      </c>
      <c r="C484" s="6" t="str">
        <f t="shared" si="14"/>
        <v>Brandon Dickson III</v>
      </c>
      <c r="D484" s="6" t="str" cm="1">
        <f t="array" ref="D484">IF(SUM(--ISNUMBER(SEARCH(Credentials,C484)))&gt;0,TRIM(RIGHT(SUBSTITUTE(C484," ",REPT(" ", 99)), 99)),"")</f>
        <v>III</v>
      </c>
      <c r="E484" s="6" t="str">
        <f t="shared" si="15"/>
        <v xml:space="preserve">Brandon Dickson </v>
      </c>
      <c r="F484" s="6" t="s">
        <v>20853</v>
      </c>
      <c r="G484" s="7" t="s">
        <v>19603</v>
      </c>
      <c r="H484" s="7" t="s">
        <v>19950</v>
      </c>
    </row>
    <row r="485" spans="1:8">
      <c r="A485" s="6" t="s">
        <v>1882</v>
      </c>
      <c r="B485" s="6" t="str" cm="1">
        <f t="array" ref="B485">IF(SUM(--ISNUMBER(SEARCH(Honorific,A485)))&gt;0,LEFT(A485,FIND(" ",A485)-1),"")</f>
        <v/>
      </c>
      <c r="C485" s="6" t="str">
        <f t="shared" si="14"/>
        <v>Thomas Bernard</v>
      </c>
      <c r="D485" s="6" t="str" cm="1">
        <f t="array" ref="D485">IF(SUM(--ISNUMBER(SEARCH(Credentials,C485)))&gt;0,TRIM(RIGHT(SUBSTITUTE(C485," ",REPT(" ", 99)), 99)),"")</f>
        <v/>
      </c>
      <c r="E485" s="6" t="str">
        <f t="shared" si="15"/>
        <v>Thomas Bernard</v>
      </c>
      <c r="F485" s="6" t="s">
        <v>1882</v>
      </c>
      <c r="G485" s="7" t="s">
        <v>19488</v>
      </c>
      <c r="H485" s="7" t="s">
        <v>19951</v>
      </c>
    </row>
    <row r="486" spans="1:8">
      <c r="A486" s="6" t="s">
        <v>1886</v>
      </c>
      <c r="B486" s="6" t="str" cm="1">
        <f t="array" ref="B486">IF(SUM(--ISNUMBER(SEARCH(Honorific,A486)))&gt;0,LEFT(A486,FIND(" ",A486)-1),"")</f>
        <v/>
      </c>
      <c r="C486" s="6" t="str">
        <f t="shared" si="14"/>
        <v>Brian Holland</v>
      </c>
      <c r="D486" s="6" t="str" cm="1">
        <f t="array" ref="D486">IF(SUM(--ISNUMBER(SEARCH(Credentials,C486)))&gt;0,TRIM(RIGHT(SUBSTITUTE(C486," ",REPT(" ", 99)), 99)),"")</f>
        <v/>
      </c>
      <c r="E486" s="6" t="str">
        <f t="shared" si="15"/>
        <v>Brian Holland</v>
      </c>
      <c r="F486" s="6" t="s">
        <v>1886</v>
      </c>
      <c r="G486" s="7" t="s">
        <v>19555</v>
      </c>
      <c r="H486" s="7" t="s">
        <v>19952</v>
      </c>
    </row>
    <row r="487" spans="1:8">
      <c r="A487" s="6" t="s">
        <v>1889</v>
      </c>
      <c r="B487" s="6" t="str" cm="1">
        <f t="array" ref="B487">IF(SUM(--ISNUMBER(SEARCH(Honorific,A487)))&gt;0,LEFT(A487,FIND(" ",A487)-1),"")</f>
        <v/>
      </c>
      <c r="C487" s="6" t="str">
        <f t="shared" si="14"/>
        <v>Nicole Wilson</v>
      </c>
      <c r="D487" s="6" t="str" cm="1">
        <f t="array" ref="D487">IF(SUM(--ISNUMBER(SEARCH(Credentials,C487)))&gt;0,TRIM(RIGHT(SUBSTITUTE(C487," ",REPT(" ", 99)), 99)),"")</f>
        <v/>
      </c>
      <c r="E487" s="6" t="str">
        <f t="shared" si="15"/>
        <v>Nicole Wilson</v>
      </c>
      <c r="F487" s="6" t="s">
        <v>1889</v>
      </c>
      <c r="G487" s="7" t="s">
        <v>19670</v>
      </c>
      <c r="H487" s="7" t="s">
        <v>19563</v>
      </c>
    </row>
    <row r="488" spans="1:8">
      <c r="A488" s="6" t="s">
        <v>1893</v>
      </c>
      <c r="B488" s="6" t="str" cm="1">
        <f t="array" ref="B488">IF(SUM(--ISNUMBER(SEARCH(Honorific,A488)))&gt;0,LEFT(A488,FIND(" ",A488)-1),"")</f>
        <v/>
      </c>
      <c r="C488" s="6" t="str">
        <f t="shared" si="14"/>
        <v>Angelica Glenn</v>
      </c>
      <c r="D488" s="6" t="str" cm="1">
        <f t="array" ref="D488">IF(SUM(--ISNUMBER(SEARCH(Credentials,C488)))&gt;0,TRIM(RIGHT(SUBSTITUTE(C488," ",REPT(" ", 99)), 99)),"")</f>
        <v/>
      </c>
      <c r="E488" s="6" t="str">
        <f t="shared" si="15"/>
        <v>Angelica Glenn</v>
      </c>
      <c r="F488" s="6" t="s">
        <v>1893</v>
      </c>
      <c r="G488" s="7" t="s">
        <v>19953</v>
      </c>
      <c r="H488" s="7" t="s">
        <v>19954</v>
      </c>
    </row>
    <row r="489" spans="1:8">
      <c r="A489" s="6" t="s">
        <v>1896</v>
      </c>
      <c r="B489" s="6" t="str" cm="1">
        <f t="array" ref="B489">IF(SUM(--ISNUMBER(SEARCH(Honorific,A489)))&gt;0,LEFT(A489,FIND(" ",A489)-1),"")</f>
        <v/>
      </c>
      <c r="C489" s="6" t="str">
        <f t="shared" si="14"/>
        <v>Seth Price</v>
      </c>
      <c r="D489" s="6" t="str" cm="1">
        <f t="array" ref="D489">IF(SUM(--ISNUMBER(SEARCH(Credentials,C489)))&gt;0,TRIM(RIGHT(SUBSTITUTE(C489," ",REPT(" ", 99)), 99)),"")</f>
        <v/>
      </c>
      <c r="E489" s="6" t="str">
        <f t="shared" si="15"/>
        <v>Seth Price</v>
      </c>
      <c r="F489" s="6" t="s">
        <v>1896</v>
      </c>
      <c r="G489" s="7" t="s">
        <v>19911</v>
      </c>
      <c r="H489" s="7" t="s">
        <v>19534</v>
      </c>
    </row>
    <row r="490" spans="1:8">
      <c r="A490" s="6" t="s">
        <v>1900</v>
      </c>
      <c r="B490" s="6" t="str" cm="1">
        <f t="array" ref="B490">IF(SUM(--ISNUMBER(SEARCH(Honorific,A490)))&gt;0,LEFT(A490,FIND(" ",A490)-1),"")</f>
        <v/>
      </c>
      <c r="C490" s="6" t="str">
        <f t="shared" si="14"/>
        <v>Margaret Lucero</v>
      </c>
      <c r="D490" s="6" t="str" cm="1">
        <f t="array" ref="D490">IF(SUM(--ISNUMBER(SEARCH(Credentials,C490)))&gt;0,TRIM(RIGHT(SUBSTITUTE(C490," ",REPT(" ", 99)), 99)),"")</f>
        <v/>
      </c>
      <c r="E490" s="6" t="str">
        <f t="shared" si="15"/>
        <v>Margaret Lucero</v>
      </c>
      <c r="F490" s="6" t="s">
        <v>1900</v>
      </c>
      <c r="G490" s="7" t="s">
        <v>19569</v>
      </c>
      <c r="H490" s="7" t="s">
        <v>19955</v>
      </c>
    </row>
    <row r="491" spans="1:8">
      <c r="A491" s="6" t="s">
        <v>1904</v>
      </c>
      <c r="B491" s="6" t="str" cm="1">
        <f t="array" ref="B491">IF(SUM(--ISNUMBER(SEARCH(Honorific,A491)))&gt;0,LEFT(A491,FIND(" ",A491)-1),"")</f>
        <v>Mr.</v>
      </c>
      <c r="C491" s="6" t="str">
        <f t="shared" si="14"/>
        <v>Francis Chang</v>
      </c>
      <c r="D491" s="6" t="str" cm="1">
        <f t="array" ref="D491">IF(SUM(--ISNUMBER(SEARCH(Credentials,C491)))&gt;0,TRIM(RIGHT(SUBSTITUTE(C491," ",REPT(" ", 99)), 99)),"")</f>
        <v/>
      </c>
      <c r="E491" s="6" t="str">
        <f t="shared" si="15"/>
        <v>Francis Chang</v>
      </c>
      <c r="F491" s="6" t="s">
        <v>19229</v>
      </c>
      <c r="G491" s="7" t="s">
        <v>19499</v>
      </c>
      <c r="H491" s="7" t="s">
        <v>19956</v>
      </c>
    </row>
    <row r="492" spans="1:8">
      <c r="A492" s="6" t="s">
        <v>1907</v>
      </c>
      <c r="B492" s="6" t="str" cm="1">
        <f t="array" ref="B492">IF(SUM(--ISNUMBER(SEARCH(Honorific,A492)))&gt;0,LEFT(A492,FIND(" ",A492)-1),"")</f>
        <v/>
      </c>
      <c r="C492" s="6" t="str">
        <f t="shared" si="14"/>
        <v>Mark Hester</v>
      </c>
      <c r="D492" s="6" t="str" cm="1">
        <f t="array" ref="D492">IF(SUM(--ISNUMBER(SEARCH(Credentials,C492)))&gt;0,TRIM(RIGHT(SUBSTITUTE(C492," ",REPT(" ", 99)), 99)),"")</f>
        <v/>
      </c>
      <c r="E492" s="6" t="str">
        <f t="shared" si="15"/>
        <v>Mark Hester</v>
      </c>
      <c r="F492" s="6" t="s">
        <v>1907</v>
      </c>
      <c r="G492" s="7" t="s">
        <v>19725</v>
      </c>
      <c r="H492" s="7" t="s">
        <v>19957</v>
      </c>
    </row>
    <row r="493" spans="1:8">
      <c r="A493" s="6" t="s">
        <v>1911</v>
      </c>
      <c r="B493" s="6" t="str" cm="1">
        <f t="array" ref="B493">IF(SUM(--ISNUMBER(SEARCH(Honorific,A493)))&gt;0,LEFT(A493,FIND(" ",A493)-1),"")</f>
        <v/>
      </c>
      <c r="C493" s="6" t="str">
        <f t="shared" si="14"/>
        <v>Matthew Lee</v>
      </c>
      <c r="D493" s="6" t="str" cm="1">
        <f t="array" ref="D493">IF(SUM(--ISNUMBER(SEARCH(Credentials,C493)))&gt;0,TRIM(RIGHT(SUBSTITUTE(C493," ",REPT(" ", 99)), 99)),"")</f>
        <v/>
      </c>
      <c r="E493" s="6" t="str">
        <f t="shared" si="15"/>
        <v>Matthew Lee</v>
      </c>
      <c r="F493" s="6" t="s">
        <v>1911</v>
      </c>
      <c r="G493" s="7" t="s">
        <v>19506</v>
      </c>
      <c r="H493" s="7" t="s">
        <v>19424</v>
      </c>
    </row>
    <row r="494" spans="1:8">
      <c r="A494" s="6" t="s">
        <v>1915</v>
      </c>
      <c r="B494" s="6" t="str" cm="1">
        <f t="array" ref="B494">IF(SUM(--ISNUMBER(SEARCH(Honorific,A494)))&gt;0,LEFT(A494,FIND(" ",A494)-1),"")</f>
        <v/>
      </c>
      <c r="C494" s="6" t="str">
        <f t="shared" si="14"/>
        <v>Christina Murray</v>
      </c>
      <c r="D494" s="6" t="str" cm="1">
        <f t="array" ref="D494">IF(SUM(--ISNUMBER(SEARCH(Credentials,C494)))&gt;0,TRIM(RIGHT(SUBSTITUTE(C494," ",REPT(" ", 99)), 99)),"")</f>
        <v/>
      </c>
      <c r="E494" s="6" t="str">
        <f t="shared" si="15"/>
        <v>Christina Murray</v>
      </c>
      <c r="F494" s="6" t="s">
        <v>1915</v>
      </c>
      <c r="G494" s="7" t="s">
        <v>19429</v>
      </c>
      <c r="H494" s="7" t="s">
        <v>19958</v>
      </c>
    </row>
    <row r="495" spans="1:8">
      <c r="A495" s="6" t="s">
        <v>1919</v>
      </c>
      <c r="B495" s="6" t="str" cm="1">
        <f t="array" ref="B495">IF(SUM(--ISNUMBER(SEARCH(Honorific,A495)))&gt;0,LEFT(A495,FIND(" ",A495)-1),"")</f>
        <v/>
      </c>
      <c r="C495" s="6" t="str">
        <f t="shared" si="14"/>
        <v>Taylor Lane</v>
      </c>
      <c r="D495" s="6" t="str" cm="1">
        <f t="array" ref="D495">IF(SUM(--ISNUMBER(SEARCH(Credentials,C495)))&gt;0,TRIM(RIGHT(SUBSTITUTE(C495," ",REPT(" ", 99)), 99)),"")</f>
        <v/>
      </c>
      <c r="E495" s="6" t="str">
        <f t="shared" si="15"/>
        <v>Taylor Lane</v>
      </c>
      <c r="F495" s="6" t="s">
        <v>1919</v>
      </c>
      <c r="G495" s="7" t="s">
        <v>19500</v>
      </c>
      <c r="H495" s="7" t="s">
        <v>19821</v>
      </c>
    </row>
    <row r="496" spans="1:8">
      <c r="A496" s="6" t="s">
        <v>1923</v>
      </c>
      <c r="B496" s="6" t="str" cm="1">
        <f t="array" ref="B496">IF(SUM(--ISNUMBER(SEARCH(Honorific,A496)))&gt;0,LEFT(A496,FIND(" ",A496)-1),"")</f>
        <v/>
      </c>
      <c r="C496" s="6" t="str">
        <f t="shared" si="14"/>
        <v>Frances Moore</v>
      </c>
      <c r="D496" s="6" t="str" cm="1">
        <f t="array" ref="D496">IF(SUM(--ISNUMBER(SEARCH(Credentials,C496)))&gt;0,TRIM(RIGHT(SUBSTITUTE(C496," ",REPT(" ", 99)), 99)),"")</f>
        <v/>
      </c>
      <c r="E496" s="6" t="str">
        <f t="shared" si="15"/>
        <v>Frances Moore</v>
      </c>
      <c r="F496" s="6" t="s">
        <v>1923</v>
      </c>
      <c r="G496" s="7" t="s">
        <v>19539</v>
      </c>
      <c r="H496" s="7" t="s">
        <v>19891</v>
      </c>
    </row>
    <row r="497" spans="1:8">
      <c r="A497" s="6" t="s">
        <v>1927</v>
      </c>
      <c r="B497" s="6" t="str" cm="1">
        <f t="array" ref="B497">IF(SUM(--ISNUMBER(SEARCH(Honorific,A497)))&gt;0,LEFT(A497,FIND(" ",A497)-1),"")</f>
        <v/>
      </c>
      <c r="C497" s="6" t="str">
        <f t="shared" si="14"/>
        <v>Laura Williamson</v>
      </c>
      <c r="D497" s="6" t="str" cm="1">
        <f t="array" ref="D497">IF(SUM(--ISNUMBER(SEARCH(Credentials,C497)))&gt;0,TRIM(RIGHT(SUBSTITUTE(C497," ",REPT(" ", 99)), 99)),"")</f>
        <v/>
      </c>
      <c r="E497" s="6" t="str">
        <f t="shared" si="15"/>
        <v>Laura Williamson</v>
      </c>
      <c r="F497" s="6" t="s">
        <v>1927</v>
      </c>
      <c r="G497" s="7" t="s">
        <v>19587</v>
      </c>
      <c r="H497" s="7" t="s">
        <v>19959</v>
      </c>
    </row>
    <row r="498" spans="1:8">
      <c r="A498" s="6" t="s">
        <v>1931</v>
      </c>
      <c r="B498" s="6" t="str" cm="1">
        <f t="array" ref="B498">IF(SUM(--ISNUMBER(SEARCH(Honorific,A498)))&gt;0,LEFT(A498,FIND(" ",A498)-1),"")</f>
        <v/>
      </c>
      <c r="C498" s="6" t="str">
        <f t="shared" si="14"/>
        <v>Alisha Dorsey</v>
      </c>
      <c r="D498" s="6" t="str" cm="1">
        <f t="array" ref="D498">IF(SUM(--ISNUMBER(SEARCH(Credentials,C498)))&gt;0,TRIM(RIGHT(SUBSTITUTE(C498," ",REPT(" ", 99)), 99)),"")</f>
        <v/>
      </c>
      <c r="E498" s="6" t="str">
        <f t="shared" si="15"/>
        <v>Alisha Dorsey</v>
      </c>
      <c r="F498" s="6" t="s">
        <v>1931</v>
      </c>
      <c r="G498" s="7" t="s">
        <v>19960</v>
      </c>
      <c r="H498" s="7" t="s">
        <v>19797</v>
      </c>
    </row>
    <row r="499" spans="1:8">
      <c r="A499" s="6" t="s">
        <v>1935</v>
      </c>
      <c r="B499" s="6" t="str" cm="1">
        <f t="array" ref="B499">IF(SUM(--ISNUMBER(SEARCH(Honorific,A499)))&gt;0,LEFT(A499,FIND(" ",A499)-1),"")</f>
        <v/>
      </c>
      <c r="C499" s="6" t="str">
        <f t="shared" si="14"/>
        <v>Justin Mcdonald</v>
      </c>
      <c r="D499" s="6" t="str" cm="1">
        <f t="array" ref="D499">IF(SUM(--ISNUMBER(SEARCH(Credentials,C499)))&gt;0,TRIM(RIGHT(SUBSTITUTE(C499," ",REPT(" ", 99)), 99)),"")</f>
        <v/>
      </c>
      <c r="E499" s="6" t="str">
        <f t="shared" si="15"/>
        <v>Justin Mcdonald</v>
      </c>
      <c r="F499" s="6" t="s">
        <v>1935</v>
      </c>
      <c r="G499" s="7" t="s">
        <v>19526</v>
      </c>
      <c r="H499" s="7" t="s">
        <v>19896</v>
      </c>
    </row>
    <row r="500" spans="1:8">
      <c r="A500" s="6" t="s">
        <v>1939</v>
      </c>
      <c r="B500" s="6" t="str" cm="1">
        <f t="array" ref="B500">IF(SUM(--ISNUMBER(SEARCH(Honorific,A500)))&gt;0,LEFT(A500,FIND(" ",A500)-1),"")</f>
        <v/>
      </c>
      <c r="C500" s="6" t="str">
        <f t="shared" si="14"/>
        <v>Bobby Lamb</v>
      </c>
      <c r="D500" s="6" t="str" cm="1">
        <f t="array" ref="D500">IF(SUM(--ISNUMBER(SEARCH(Credentials,C500)))&gt;0,TRIM(RIGHT(SUBSTITUTE(C500," ",REPT(" ", 99)), 99)),"")</f>
        <v/>
      </c>
      <c r="E500" s="6" t="str">
        <f t="shared" si="15"/>
        <v>Bobby Lamb</v>
      </c>
      <c r="F500" s="6" t="s">
        <v>1939</v>
      </c>
      <c r="G500" s="7" t="s">
        <v>19961</v>
      </c>
      <c r="H500" s="7" t="s">
        <v>19962</v>
      </c>
    </row>
    <row r="501" spans="1:8">
      <c r="A501" s="6" t="s">
        <v>1943</v>
      </c>
      <c r="B501" s="6" t="str" cm="1">
        <f t="array" ref="B501">IF(SUM(--ISNUMBER(SEARCH(Honorific,A501)))&gt;0,LEFT(A501,FIND(" ",A501)-1),"")</f>
        <v/>
      </c>
      <c r="C501" s="6" t="str">
        <f t="shared" si="14"/>
        <v>Joshua Perkins</v>
      </c>
      <c r="D501" s="6" t="str" cm="1">
        <f t="array" ref="D501">IF(SUM(--ISNUMBER(SEARCH(Credentials,C501)))&gt;0,TRIM(RIGHT(SUBSTITUTE(C501," ",REPT(" ", 99)), 99)),"")</f>
        <v/>
      </c>
      <c r="E501" s="6" t="str">
        <f t="shared" si="15"/>
        <v>Joshua Perkins</v>
      </c>
      <c r="F501" s="6" t="s">
        <v>1943</v>
      </c>
      <c r="G501" s="7" t="s">
        <v>19718</v>
      </c>
      <c r="H501" s="7" t="s">
        <v>19938</v>
      </c>
    </row>
    <row r="502" spans="1:8">
      <c r="A502" s="6" t="s">
        <v>1947</v>
      </c>
      <c r="B502" s="6" t="str" cm="1">
        <f t="array" ref="B502">IF(SUM(--ISNUMBER(SEARCH(Honorific,A502)))&gt;0,LEFT(A502,FIND(" ",A502)-1),"")</f>
        <v/>
      </c>
      <c r="C502" s="6" t="str">
        <f t="shared" si="14"/>
        <v>Deborah Lewis</v>
      </c>
      <c r="D502" s="6" t="str" cm="1">
        <f t="array" ref="D502">IF(SUM(--ISNUMBER(SEARCH(Credentials,C502)))&gt;0,TRIM(RIGHT(SUBSTITUTE(C502," ",REPT(" ", 99)), 99)),"")</f>
        <v/>
      </c>
      <c r="E502" s="6" t="str">
        <f t="shared" si="15"/>
        <v>Deborah Lewis</v>
      </c>
      <c r="F502" s="6" t="s">
        <v>1947</v>
      </c>
      <c r="G502" s="7" t="s">
        <v>19963</v>
      </c>
      <c r="H502" s="7" t="s">
        <v>19755</v>
      </c>
    </row>
    <row r="503" spans="1:8">
      <c r="A503" s="6" t="s">
        <v>1951</v>
      </c>
      <c r="B503" s="6" t="str" cm="1">
        <f t="array" ref="B503">IF(SUM(--ISNUMBER(SEARCH(Honorific,A503)))&gt;0,LEFT(A503,FIND(" ",A503)-1),"")</f>
        <v/>
      </c>
      <c r="C503" s="6" t="str">
        <f t="shared" si="14"/>
        <v>Gary Le</v>
      </c>
      <c r="D503" s="6" t="str" cm="1">
        <f t="array" ref="D503">IF(SUM(--ISNUMBER(SEARCH(Credentials,C503)))&gt;0,TRIM(RIGHT(SUBSTITUTE(C503," ",REPT(" ", 99)), 99)),"")</f>
        <v/>
      </c>
      <c r="E503" s="6" t="str">
        <f t="shared" si="15"/>
        <v>Gary Le</v>
      </c>
      <c r="F503" s="6" t="s">
        <v>1951</v>
      </c>
      <c r="G503" s="7" t="s">
        <v>19676</v>
      </c>
      <c r="H503" s="7" t="s">
        <v>19964</v>
      </c>
    </row>
    <row r="504" spans="1:8">
      <c r="A504" s="6" t="s">
        <v>1955</v>
      </c>
      <c r="B504" s="6" t="str" cm="1">
        <f t="array" ref="B504">IF(SUM(--ISNUMBER(SEARCH(Honorific,A504)))&gt;0,LEFT(A504,FIND(" ",A504)-1),"")</f>
        <v/>
      </c>
      <c r="C504" s="6" t="str">
        <f t="shared" si="14"/>
        <v>Bradley Burgess</v>
      </c>
      <c r="D504" s="6" t="str" cm="1">
        <f t="array" ref="D504">IF(SUM(--ISNUMBER(SEARCH(Credentials,C504)))&gt;0,TRIM(RIGHT(SUBSTITUTE(C504," ",REPT(" ", 99)), 99)),"")</f>
        <v/>
      </c>
      <c r="E504" s="6" t="str">
        <f t="shared" si="15"/>
        <v>Bradley Burgess</v>
      </c>
      <c r="F504" s="6" t="s">
        <v>1955</v>
      </c>
      <c r="G504" s="7" t="s">
        <v>19620</v>
      </c>
      <c r="H504" s="7" t="s">
        <v>19824</v>
      </c>
    </row>
    <row r="505" spans="1:8">
      <c r="A505" s="6" t="s">
        <v>1959</v>
      </c>
      <c r="B505" s="6" t="str" cm="1">
        <f t="array" ref="B505">IF(SUM(--ISNUMBER(SEARCH(Honorific,A505)))&gt;0,LEFT(A505,FIND(" ",A505)-1),"")</f>
        <v/>
      </c>
      <c r="C505" s="6" t="str">
        <f t="shared" si="14"/>
        <v>James Jones</v>
      </c>
      <c r="D505" s="6" t="str" cm="1">
        <f t="array" ref="D505">IF(SUM(--ISNUMBER(SEARCH(Credentials,C505)))&gt;0,TRIM(RIGHT(SUBSTITUTE(C505," ",REPT(" ", 99)), 99)),"")</f>
        <v/>
      </c>
      <c r="E505" s="6" t="str">
        <f t="shared" si="15"/>
        <v>James Jones</v>
      </c>
      <c r="F505" s="6" t="s">
        <v>1959</v>
      </c>
      <c r="G505" s="7" t="s">
        <v>19433</v>
      </c>
      <c r="H505" s="7" t="s">
        <v>19613</v>
      </c>
    </row>
    <row r="506" spans="1:8">
      <c r="A506" s="6" t="s">
        <v>1963</v>
      </c>
      <c r="B506" s="6" t="str" cm="1">
        <f t="array" ref="B506">IF(SUM(--ISNUMBER(SEARCH(Honorific,A506)))&gt;0,LEFT(A506,FIND(" ",A506)-1),"")</f>
        <v/>
      </c>
      <c r="C506" s="6" t="str">
        <f t="shared" si="14"/>
        <v>Adrienne Kim MD</v>
      </c>
      <c r="D506" s="6" t="str" cm="1">
        <f t="array" ref="D506">IF(SUM(--ISNUMBER(SEARCH(Credentials,C506)))&gt;0,TRIM(RIGHT(SUBSTITUTE(C506," ",REPT(" ", 99)), 99)),"")</f>
        <v>MD</v>
      </c>
      <c r="E506" s="6" t="str">
        <f t="shared" si="15"/>
        <v xml:space="preserve">Adrienne Kim </v>
      </c>
      <c r="F506" s="6" t="s">
        <v>19230</v>
      </c>
      <c r="G506" s="7" t="s">
        <v>19965</v>
      </c>
      <c r="H506" s="7" t="s">
        <v>19841</v>
      </c>
    </row>
    <row r="507" spans="1:8">
      <c r="A507" s="6" t="s">
        <v>1967</v>
      </c>
      <c r="B507" s="6" t="str" cm="1">
        <f t="array" ref="B507">IF(SUM(--ISNUMBER(SEARCH(Honorific,A507)))&gt;0,LEFT(A507,FIND(" ",A507)-1),"")</f>
        <v/>
      </c>
      <c r="C507" s="6" t="str">
        <f t="shared" si="14"/>
        <v>Todd Foster</v>
      </c>
      <c r="D507" s="6" t="str" cm="1">
        <f t="array" ref="D507">IF(SUM(--ISNUMBER(SEARCH(Credentials,C507)))&gt;0,TRIM(RIGHT(SUBSTITUTE(C507," ",REPT(" ", 99)), 99)),"")</f>
        <v/>
      </c>
      <c r="E507" s="6" t="str">
        <f t="shared" si="15"/>
        <v>Todd Foster</v>
      </c>
      <c r="F507" s="6" t="s">
        <v>1967</v>
      </c>
      <c r="G507" s="7" t="s">
        <v>19723</v>
      </c>
      <c r="H507" s="7" t="s">
        <v>19493</v>
      </c>
    </row>
    <row r="508" spans="1:8">
      <c r="A508" s="6" t="s">
        <v>1971</v>
      </c>
      <c r="B508" s="6" t="str" cm="1">
        <f t="array" ref="B508">IF(SUM(--ISNUMBER(SEARCH(Honorific,A508)))&gt;0,LEFT(A508,FIND(" ",A508)-1),"")</f>
        <v/>
      </c>
      <c r="C508" s="6" t="str">
        <f t="shared" si="14"/>
        <v>Robert Choi</v>
      </c>
      <c r="D508" s="6" t="str" cm="1">
        <f t="array" ref="D508">IF(SUM(--ISNUMBER(SEARCH(Credentials,C508)))&gt;0,TRIM(RIGHT(SUBSTITUTE(C508," ",REPT(" ", 99)), 99)),"")</f>
        <v/>
      </c>
      <c r="E508" s="6" t="str">
        <f t="shared" si="15"/>
        <v>Robert Choi</v>
      </c>
      <c r="F508" s="6" t="s">
        <v>1971</v>
      </c>
      <c r="G508" s="7" t="s">
        <v>19541</v>
      </c>
      <c r="H508" s="7" t="s">
        <v>19966</v>
      </c>
    </row>
    <row r="509" spans="1:8">
      <c r="A509" s="6" t="s">
        <v>1975</v>
      </c>
      <c r="B509" s="6" t="str" cm="1">
        <f t="array" ref="B509">IF(SUM(--ISNUMBER(SEARCH(Honorific,A509)))&gt;0,LEFT(A509,FIND(" ",A509)-1),"")</f>
        <v/>
      </c>
      <c r="C509" s="6" t="str">
        <f t="shared" si="14"/>
        <v>Anthony Warren</v>
      </c>
      <c r="D509" s="6" t="str" cm="1">
        <f t="array" ref="D509">IF(SUM(--ISNUMBER(SEARCH(Credentials,C509)))&gt;0,TRIM(RIGHT(SUBSTITUTE(C509," ",REPT(" ", 99)), 99)),"")</f>
        <v/>
      </c>
      <c r="E509" s="6" t="str">
        <f t="shared" si="15"/>
        <v>Anthony Warren</v>
      </c>
      <c r="F509" s="6" t="s">
        <v>1975</v>
      </c>
      <c r="G509" s="7" t="s">
        <v>19438</v>
      </c>
      <c r="H509" s="7" t="s">
        <v>19751</v>
      </c>
    </row>
    <row r="510" spans="1:8">
      <c r="A510" s="6" t="s">
        <v>1979</v>
      </c>
      <c r="B510" s="6" t="str" cm="1">
        <f t="array" ref="B510">IF(SUM(--ISNUMBER(SEARCH(Honorific,A510)))&gt;0,LEFT(A510,FIND(" ",A510)-1),"")</f>
        <v/>
      </c>
      <c r="C510" s="6" t="str">
        <f t="shared" si="14"/>
        <v>Stephen Rodgers</v>
      </c>
      <c r="D510" s="6" t="str" cm="1">
        <f t="array" ref="D510">IF(SUM(--ISNUMBER(SEARCH(Credentials,C510)))&gt;0,TRIM(RIGHT(SUBSTITUTE(C510," ",REPT(" ", 99)), 99)),"")</f>
        <v/>
      </c>
      <c r="E510" s="6" t="str">
        <f t="shared" si="15"/>
        <v>Stephen Rodgers</v>
      </c>
      <c r="F510" s="6" t="s">
        <v>1979</v>
      </c>
      <c r="G510" s="7" t="s">
        <v>19633</v>
      </c>
      <c r="H510" s="7" t="s">
        <v>19945</v>
      </c>
    </row>
    <row r="511" spans="1:8">
      <c r="A511" s="6" t="s">
        <v>1982</v>
      </c>
      <c r="B511" s="6" t="str" cm="1">
        <f t="array" ref="B511">IF(SUM(--ISNUMBER(SEARCH(Honorific,A511)))&gt;0,LEFT(A511,FIND(" ",A511)-1),"")</f>
        <v/>
      </c>
      <c r="C511" s="6" t="str">
        <f t="shared" si="14"/>
        <v>Patricia Fritz</v>
      </c>
      <c r="D511" s="6" t="str" cm="1">
        <f t="array" ref="D511">IF(SUM(--ISNUMBER(SEARCH(Credentials,C511)))&gt;0,TRIM(RIGHT(SUBSTITUTE(C511," ",REPT(" ", 99)), 99)),"")</f>
        <v/>
      </c>
      <c r="E511" s="6" t="str">
        <f t="shared" si="15"/>
        <v>Patricia Fritz</v>
      </c>
      <c r="F511" s="6" t="s">
        <v>1982</v>
      </c>
      <c r="G511" s="7" t="s">
        <v>19967</v>
      </c>
      <c r="H511" s="7" t="s">
        <v>19968</v>
      </c>
    </row>
    <row r="512" spans="1:8">
      <c r="A512" s="6" t="s">
        <v>1985</v>
      </c>
      <c r="B512" s="6" t="str" cm="1">
        <f t="array" ref="B512">IF(SUM(--ISNUMBER(SEARCH(Honorific,A512)))&gt;0,LEFT(A512,FIND(" ",A512)-1),"")</f>
        <v/>
      </c>
      <c r="C512" s="6" t="str">
        <f t="shared" si="14"/>
        <v>Ronald Wilson</v>
      </c>
      <c r="D512" s="6" t="str" cm="1">
        <f t="array" ref="D512">IF(SUM(--ISNUMBER(SEARCH(Credentials,C512)))&gt;0,TRIM(RIGHT(SUBSTITUTE(C512," ",REPT(" ", 99)), 99)),"")</f>
        <v/>
      </c>
      <c r="E512" s="6" t="str">
        <f t="shared" si="15"/>
        <v>Ronald Wilson</v>
      </c>
      <c r="F512" s="6" t="s">
        <v>1985</v>
      </c>
      <c r="G512" s="7" t="s">
        <v>19535</v>
      </c>
      <c r="H512" s="7" t="s">
        <v>19563</v>
      </c>
    </row>
    <row r="513" spans="1:8">
      <c r="A513" s="6" t="s">
        <v>1989</v>
      </c>
      <c r="B513" s="6" t="str" cm="1">
        <f t="array" ref="B513">IF(SUM(--ISNUMBER(SEARCH(Honorific,A513)))&gt;0,LEFT(A513,FIND(" ",A513)-1),"")</f>
        <v/>
      </c>
      <c r="C513" s="6" t="str">
        <f t="shared" si="14"/>
        <v>Rhonda Cannon</v>
      </c>
      <c r="D513" s="6" t="str" cm="1">
        <f t="array" ref="D513">IF(SUM(--ISNUMBER(SEARCH(Credentials,C513)))&gt;0,TRIM(RIGHT(SUBSTITUTE(C513," ",REPT(" ", 99)), 99)),"")</f>
        <v/>
      </c>
      <c r="E513" s="6" t="str">
        <f t="shared" si="15"/>
        <v>Rhonda Cannon</v>
      </c>
      <c r="F513" s="6" t="s">
        <v>1989</v>
      </c>
      <c r="G513" s="7" t="s">
        <v>19656</v>
      </c>
      <c r="H513" s="7" t="s">
        <v>19969</v>
      </c>
    </row>
    <row r="514" spans="1:8">
      <c r="A514" s="6" t="s">
        <v>1993</v>
      </c>
      <c r="B514" s="6" t="str" cm="1">
        <f t="array" ref="B514">IF(SUM(--ISNUMBER(SEARCH(Honorific,A514)))&gt;0,LEFT(A514,FIND(" ",A514)-1),"")</f>
        <v/>
      </c>
      <c r="C514" s="6" t="str">
        <f t="shared" si="14"/>
        <v>Darren Gonzalez</v>
      </c>
      <c r="D514" s="6" t="str" cm="1">
        <f t="array" ref="D514">IF(SUM(--ISNUMBER(SEARCH(Credentials,C514)))&gt;0,TRIM(RIGHT(SUBSTITUTE(C514," ",REPT(" ", 99)), 99)),"")</f>
        <v/>
      </c>
      <c r="E514" s="6" t="str">
        <f t="shared" si="15"/>
        <v>Darren Gonzalez</v>
      </c>
      <c r="F514" s="6" t="s">
        <v>1993</v>
      </c>
      <c r="G514" s="7" t="s">
        <v>19970</v>
      </c>
      <c r="H514" s="7" t="s">
        <v>19517</v>
      </c>
    </row>
    <row r="515" spans="1:8">
      <c r="A515" s="6" t="s">
        <v>1997</v>
      </c>
      <c r="B515" s="6" t="str" cm="1">
        <f t="array" ref="B515">IF(SUM(--ISNUMBER(SEARCH(Honorific,A515)))&gt;0,LEFT(A515,FIND(" ",A515)-1),"")</f>
        <v/>
      </c>
      <c r="C515" s="6" t="str">
        <f t="shared" ref="C515:C578" si="16">IF(B515="",A515,RIGHT(A515,LEN(A515)-LEN(B515)-1))</f>
        <v>Ricardo Rollins</v>
      </c>
      <c r="D515" s="6" t="str" cm="1">
        <f t="array" ref="D515">IF(SUM(--ISNUMBER(SEARCH(Credentials,C515)))&gt;0,TRIM(RIGHT(SUBSTITUTE(C515," ",REPT(" ", 99)), 99)),"")</f>
        <v/>
      </c>
      <c r="E515" s="6" t="str">
        <f t="shared" ref="E515:E578" si="17">IF(D515="",C515,LEFT(C515,LEN(C515)-LEN(D515)))</f>
        <v>Ricardo Rollins</v>
      </c>
      <c r="F515" s="6" t="s">
        <v>1997</v>
      </c>
      <c r="G515" s="7" t="s">
        <v>19443</v>
      </c>
      <c r="H515" s="7" t="s">
        <v>19971</v>
      </c>
    </row>
    <row r="516" spans="1:8">
      <c r="A516" s="6" t="s">
        <v>2001</v>
      </c>
      <c r="B516" s="6" t="str" cm="1">
        <f t="array" ref="B516">IF(SUM(--ISNUMBER(SEARCH(Honorific,A516)))&gt;0,LEFT(A516,FIND(" ",A516)-1),"")</f>
        <v/>
      </c>
      <c r="C516" s="6" t="str">
        <f t="shared" si="16"/>
        <v>Mark Smith</v>
      </c>
      <c r="D516" s="6" t="str" cm="1">
        <f t="array" ref="D516">IF(SUM(--ISNUMBER(SEARCH(Credentials,C516)))&gt;0,TRIM(RIGHT(SUBSTITUTE(C516," ",REPT(" ", 99)), 99)),"")</f>
        <v/>
      </c>
      <c r="E516" s="6" t="str">
        <f t="shared" si="17"/>
        <v>Mark Smith</v>
      </c>
      <c r="F516" s="6" t="s">
        <v>2001</v>
      </c>
      <c r="G516" s="7" t="s">
        <v>19725</v>
      </c>
      <c r="H516" s="7" t="s">
        <v>19450</v>
      </c>
    </row>
    <row r="517" spans="1:8">
      <c r="A517" s="6" t="s">
        <v>2005</v>
      </c>
      <c r="B517" s="6" t="str" cm="1">
        <f t="array" ref="B517">IF(SUM(--ISNUMBER(SEARCH(Honorific,A517)))&gt;0,LEFT(A517,FIND(" ",A517)-1),"")</f>
        <v/>
      </c>
      <c r="C517" s="6" t="str">
        <f t="shared" si="16"/>
        <v>Diana Hays</v>
      </c>
      <c r="D517" s="6" t="str" cm="1">
        <f t="array" ref="D517">IF(SUM(--ISNUMBER(SEARCH(Credentials,C517)))&gt;0,TRIM(RIGHT(SUBSTITUTE(C517," ",REPT(" ", 99)), 99)),"")</f>
        <v/>
      </c>
      <c r="E517" s="6" t="str">
        <f t="shared" si="17"/>
        <v>Diana Hays</v>
      </c>
      <c r="F517" s="6" t="s">
        <v>2005</v>
      </c>
      <c r="G517" s="7" t="s">
        <v>19470</v>
      </c>
      <c r="H517" s="7" t="s">
        <v>19972</v>
      </c>
    </row>
    <row r="518" spans="1:8">
      <c r="A518" s="6" t="s">
        <v>2009</v>
      </c>
      <c r="B518" s="6" t="str" cm="1">
        <f t="array" ref="B518">IF(SUM(--ISNUMBER(SEARCH(Honorific,A518)))&gt;0,LEFT(A518,FIND(" ",A518)-1),"")</f>
        <v/>
      </c>
      <c r="C518" s="6" t="str">
        <f t="shared" si="16"/>
        <v>Anthony Hernandez</v>
      </c>
      <c r="D518" s="6" t="str" cm="1">
        <f t="array" ref="D518">IF(SUM(--ISNUMBER(SEARCH(Credentials,C518)))&gt;0,TRIM(RIGHT(SUBSTITUTE(C518," ",REPT(" ", 99)), 99)),"")</f>
        <v/>
      </c>
      <c r="E518" s="6" t="str">
        <f t="shared" si="17"/>
        <v>Anthony Hernandez</v>
      </c>
      <c r="F518" s="6" t="s">
        <v>2009</v>
      </c>
      <c r="G518" s="7" t="s">
        <v>19438</v>
      </c>
      <c r="H518" s="7" t="s">
        <v>19444</v>
      </c>
    </row>
    <row r="519" spans="1:8">
      <c r="A519" s="6" t="s">
        <v>2013</v>
      </c>
      <c r="B519" s="6" t="str" cm="1">
        <f t="array" ref="B519">IF(SUM(--ISNUMBER(SEARCH(Honorific,A519)))&gt;0,LEFT(A519,FIND(" ",A519)-1),"")</f>
        <v/>
      </c>
      <c r="C519" s="6" t="str">
        <f t="shared" si="16"/>
        <v>Brittney Russell</v>
      </c>
      <c r="D519" s="6" t="str" cm="1">
        <f t="array" ref="D519">IF(SUM(--ISNUMBER(SEARCH(Credentials,C519)))&gt;0,TRIM(RIGHT(SUBSTITUTE(C519," ",REPT(" ", 99)), 99)),"")</f>
        <v/>
      </c>
      <c r="E519" s="6" t="str">
        <f t="shared" si="17"/>
        <v>Brittney Russell</v>
      </c>
      <c r="F519" s="6" t="s">
        <v>2013</v>
      </c>
      <c r="G519" s="7" t="s">
        <v>19973</v>
      </c>
      <c r="H519" s="7" t="s">
        <v>19803</v>
      </c>
    </row>
    <row r="520" spans="1:8">
      <c r="A520" s="6" t="s">
        <v>2017</v>
      </c>
      <c r="B520" s="6" t="str" cm="1">
        <f t="array" ref="B520">IF(SUM(--ISNUMBER(SEARCH(Honorific,A520)))&gt;0,LEFT(A520,FIND(" ",A520)-1),"")</f>
        <v/>
      </c>
      <c r="C520" s="6" t="str">
        <f t="shared" si="16"/>
        <v>Tina Cook</v>
      </c>
      <c r="D520" s="6" t="str" cm="1">
        <f t="array" ref="D520">IF(SUM(--ISNUMBER(SEARCH(Credentials,C520)))&gt;0,TRIM(RIGHT(SUBSTITUTE(C520," ",REPT(" ", 99)), 99)),"")</f>
        <v/>
      </c>
      <c r="E520" s="6" t="str">
        <f t="shared" si="17"/>
        <v>Tina Cook</v>
      </c>
      <c r="F520" s="6" t="s">
        <v>2017</v>
      </c>
      <c r="G520" s="7" t="s">
        <v>19883</v>
      </c>
      <c r="H520" s="7" t="s">
        <v>19783</v>
      </c>
    </row>
    <row r="521" spans="1:8">
      <c r="A521" s="6" t="s">
        <v>2021</v>
      </c>
      <c r="B521" s="6" t="str" cm="1">
        <f t="array" ref="B521">IF(SUM(--ISNUMBER(SEARCH(Honorific,A521)))&gt;0,LEFT(A521,FIND(" ",A521)-1),"")</f>
        <v/>
      </c>
      <c r="C521" s="6" t="str">
        <f t="shared" si="16"/>
        <v>Jeffrey Hahn</v>
      </c>
      <c r="D521" s="6" t="str" cm="1">
        <f t="array" ref="D521">IF(SUM(--ISNUMBER(SEARCH(Credentials,C521)))&gt;0,TRIM(RIGHT(SUBSTITUTE(C521," ",REPT(" ", 99)), 99)),"")</f>
        <v/>
      </c>
      <c r="E521" s="6" t="str">
        <f t="shared" si="17"/>
        <v>Jeffrey Hahn</v>
      </c>
      <c r="F521" s="6" t="s">
        <v>2021</v>
      </c>
      <c r="G521" s="7" t="s">
        <v>19924</v>
      </c>
      <c r="H521" s="7" t="s">
        <v>19974</v>
      </c>
    </row>
    <row r="522" spans="1:8">
      <c r="A522" s="6" t="s">
        <v>2025</v>
      </c>
      <c r="B522" s="6" t="str" cm="1">
        <f t="array" ref="B522">IF(SUM(--ISNUMBER(SEARCH(Honorific,A522)))&gt;0,LEFT(A522,FIND(" ",A522)-1),"")</f>
        <v/>
      </c>
      <c r="C522" s="6" t="str">
        <f t="shared" si="16"/>
        <v>Curtis Harrison</v>
      </c>
      <c r="D522" s="6" t="str" cm="1">
        <f t="array" ref="D522">IF(SUM(--ISNUMBER(SEARCH(Credentials,C522)))&gt;0,TRIM(RIGHT(SUBSTITUTE(C522," ",REPT(" ", 99)), 99)),"")</f>
        <v/>
      </c>
      <c r="E522" s="6" t="str">
        <f t="shared" si="17"/>
        <v>Curtis Harrison</v>
      </c>
      <c r="F522" s="6" t="s">
        <v>2025</v>
      </c>
      <c r="G522" s="7" t="s">
        <v>19505</v>
      </c>
      <c r="H522" s="7" t="s">
        <v>19929</v>
      </c>
    </row>
    <row r="523" spans="1:8">
      <c r="A523" s="6" t="s">
        <v>2029</v>
      </c>
      <c r="B523" s="6" t="str" cm="1">
        <f t="array" ref="B523">IF(SUM(--ISNUMBER(SEARCH(Honorific,A523)))&gt;0,LEFT(A523,FIND(" ",A523)-1),"")</f>
        <v/>
      </c>
      <c r="C523" s="6" t="str">
        <f t="shared" si="16"/>
        <v>Bradley Clark</v>
      </c>
      <c r="D523" s="6" t="str" cm="1">
        <f t="array" ref="D523">IF(SUM(--ISNUMBER(SEARCH(Credentials,C523)))&gt;0,TRIM(RIGHT(SUBSTITUTE(C523," ",REPT(" ", 99)), 99)),"")</f>
        <v/>
      </c>
      <c r="E523" s="6" t="str">
        <f t="shared" si="17"/>
        <v>Bradley Clark</v>
      </c>
      <c r="F523" s="6" t="s">
        <v>2029</v>
      </c>
      <c r="G523" s="7" t="s">
        <v>19620</v>
      </c>
      <c r="H523" s="7" t="s">
        <v>19647</v>
      </c>
    </row>
    <row r="524" spans="1:8">
      <c r="A524" s="6" t="s">
        <v>2033</v>
      </c>
      <c r="B524" s="6" t="str" cm="1">
        <f t="array" ref="B524">IF(SUM(--ISNUMBER(SEARCH(Honorific,A524)))&gt;0,LEFT(A524,FIND(" ",A524)-1),"")</f>
        <v/>
      </c>
      <c r="C524" s="6" t="str">
        <f t="shared" si="16"/>
        <v>Patrick Holloway</v>
      </c>
      <c r="D524" s="6" t="str" cm="1">
        <f t="array" ref="D524">IF(SUM(--ISNUMBER(SEARCH(Credentials,C524)))&gt;0,TRIM(RIGHT(SUBSTITUTE(C524," ",REPT(" ", 99)), 99)),"")</f>
        <v/>
      </c>
      <c r="E524" s="6" t="str">
        <f t="shared" si="17"/>
        <v>Patrick Holloway</v>
      </c>
      <c r="F524" s="6" t="s">
        <v>2033</v>
      </c>
      <c r="G524" s="7" t="s">
        <v>19975</v>
      </c>
      <c r="H524" s="7" t="s">
        <v>19713</v>
      </c>
    </row>
    <row r="525" spans="1:8">
      <c r="A525" s="6" t="s">
        <v>2037</v>
      </c>
      <c r="B525" s="6" t="str" cm="1">
        <f t="array" ref="B525">IF(SUM(--ISNUMBER(SEARCH(Honorific,A525)))&gt;0,LEFT(A525,FIND(" ",A525)-1),"")</f>
        <v/>
      </c>
      <c r="C525" s="6" t="str">
        <f t="shared" si="16"/>
        <v>Dennis Hines</v>
      </c>
      <c r="D525" s="6" t="str" cm="1">
        <f t="array" ref="D525">IF(SUM(--ISNUMBER(SEARCH(Credentials,C525)))&gt;0,TRIM(RIGHT(SUBSTITUTE(C525," ",REPT(" ", 99)), 99)),"")</f>
        <v/>
      </c>
      <c r="E525" s="6" t="str">
        <f t="shared" si="17"/>
        <v>Dennis Hines</v>
      </c>
      <c r="F525" s="6" t="s">
        <v>2037</v>
      </c>
      <c r="G525" s="7" t="s">
        <v>19709</v>
      </c>
      <c r="H525" s="7" t="s">
        <v>19946</v>
      </c>
    </row>
    <row r="526" spans="1:8">
      <c r="A526" s="6" t="s">
        <v>2041</v>
      </c>
      <c r="B526" s="6" t="str" cm="1">
        <f t="array" ref="B526">IF(SUM(--ISNUMBER(SEARCH(Honorific,A526)))&gt;0,LEFT(A526,FIND(" ",A526)-1),"")</f>
        <v/>
      </c>
      <c r="C526" s="6" t="str">
        <f t="shared" si="16"/>
        <v>Henry Parrish</v>
      </c>
      <c r="D526" s="6" t="str" cm="1">
        <f t="array" ref="D526">IF(SUM(--ISNUMBER(SEARCH(Credentials,C526)))&gt;0,TRIM(RIGHT(SUBSTITUTE(C526," ",REPT(" ", 99)), 99)),"")</f>
        <v/>
      </c>
      <c r="E526" s="6" t="str">
        <f t="shared" si="17"/>
        <v>Henry Parrish</v>
      </c>
      <c r="F526" s="6" t="s">
        <v>2041</v>
      </c>
      <c r="G526" s="7" t="s">
        <v>19552</v>
      </c>
      <c r="H526" s="7" t="s">
        <v>19976</v>
      </c>
    </row>
    <row r="527" spans="1:8">
      <c r="A527" s="6" t="s">
        <v>2045</v>
      </c>
      <c r="B527" s="6" t="str" cm="1">
        <f t="array" ref="B527">IF(SUM(--ISNUMBER(SEARCH(Honorific,A527)))&gt;0,LEFT(A527,FIND(" ",A527)-1),"")</f>
        <v/>
      </c>
      <c r="C527" s="6" t="str">
        <f t="shared" si="16"/>
        <v>Natalie Fry</v>
      </c>
      <c r="D527" s="6" t="str" cm="1">
        <f t="array" ref="D527">IF(SUM(--ISNUMBER(SEARCH(Credentials,C527)))&gt;0,TRIM(RIGHT(SUBSTITUTE(C527," ",REPT(" ", 99)), 99)),"")</f>
        <v/>
      </c>
      <c r="E527" s="6" t="str">
        <f t="shared" si="17"/>
        <v>Natalie Fry</v>
      </c>
      <c r="F527" s="6" t="s">
        <v>2045</v>
      </c>
      <c r="G527" s="7" t="s">
        <v>19977</v>
      </c>
      <c r="H527" s="7" t="s">
        <v>19978</v>
      </c>
    </row>
    <row r="528" spans="1:8">
      <c r="A528" s="6" t="s">
        <v>2049</v>
      </c>
      <c r="B528" s="6" t="str" cm="1">
        <f t="array" ref="B528">IF(SUM(--ISNUMBER(SEARCH(Honorific,A528)))&gt;0,LEFT(A528,FIND(" ",A528)-1),"")</f>
        <v/>
      </c>
      <c r="C528" s="6" t="str">
        <f t="shared" si="16"/>
        <v>Joseph Stewart</v>
      </c>
      <c r="D528" s="6" t="str" cm="1">
        <f t="array" ref="D528">IF(SUM(--ISNUMBER(SEARCH(Credentials,C528)))&gt;0,TRIM(RIGHT(SUBSTITUTE(C528," ",REPT(" ", 99)), 99)),"")</f>
        <v/>
      </c>
      <c r="E528" s="6" t="str">
        <f t="shared" si="17"/>
        <v>Joseph Stewart</v>
      </c>
      <c r="F528" s="6" t="s">
        <v>2049</v>
      </c>
      <c r="G528" s="7" t="s">
        <v>19642</v>
      </c>
      <c r="H528" s="7" t="s">
        <v>19687</v>
      </c>
    </row>
    <row r="529" spans="1:8">
      <c r="A529" s="6" t="s">
        <v>2053</v>
      </c>
      <c r="B529" s="6" t="str" cm="1">
        <f t="array" ref="B529">IF(SUM(--ISNUMBER(SEARCH(Honorific,A529)))&gt;0,LEFT(A529,FIND(" ",A529)-1),"")</f>
        <v/>
      </c>
      <c r="C529" s="6" t="str">
        <f t="shared" si="16"/>
        <v>Joseph Smith</v>
      </c>
      <c r="D529" s="6" t="str" cm="1">
        <f t="array" ref="D529">IF(SUM(--ISNUMBER(SEARCH(Credentials,C529)))&gt;0,TRIM(RIGHT(SUBSTITUTE(C529," ",REPT(" ", 99)), 99)),"")</f>
        <v/>
      </c>
      <c r="E529" s="6" t="str">
        <f t="shared" si="17"/>
        <v>Joseph Smith</v>
      </c>
      <c r="F529" s="6" t="s">
        <v>2053</v>
      </c>
      <c r="G529" s="7" t="s">
        <v>19642</v>
      </c>
      <c r="H529" s="7" t="s">
        <v>19450</v>
      </c>
    </row>
    <row r="530" spans="1:8">
      <c r="A530" s="6" t="s">
        <v>2057</v>
      </c>
      <c r="B530" s="6" t="str" cm="1">
        <f t="array" ref="B530">IF(SUM(--ISNUMBER(SEARCH(Honorific,A530)))&gt;0,LEFT(A530,FIND(" ",A530)-1),"")</f>
        <v/>
      </c>
      <c r="C530" s="6" t="str">
        <f t="shared" si="16"/>
        <v>Michael Harvey</v>
      </c>
      <c r="D530" s="6" t="str" cm="1">
        <f t="array" ref="D530">IF(SUM(--ISNUMBER(SEARCH(Credentials,C530)))&gt;0,TRIM(RIGHT(SUBSTITUTE(C530," ",REPT(" ", 99)), 99)),"")</f>
        <v/>
      </c>
      <c r="E530" s="6" t="str">
        <f t="shared" si="17"/>
        <v>Michael Harvey</v>
      </c>
      <c r="F530" s="6" t="s">
        <v>2057</v>
      </c>
      <c r="G530" s="7" t="s">
        <v>19466</v>
      </c>
      <c r="H530" s="7" t="s">
        <v>19979</v>
      </c>
    </row>
    <row r="531" spans="1:8">
      <c r="A531" s="6" t="s">
        <v>2061</v>
      </c>
      <c r="B531" s="6" t="str" cm="1">
        <f t="array" ref="B531">IF(SUM(--ISNUMBER(SEARCH(Honorific,A531)))&gt;0,LEFT(A531,FIND(" ",A531)-1),"")</f>
        <v/>
      </c>
      <c r="C531" s="6" t="str">
        <f t="shared" si="16"/>
        <v>Patrick Shaffer</v>
      </c>
      <c r="D531" s="6" t="str" cm="1">
        <f t="array" ref="D531">IF(SUM(--ISNUMBER(SEARCH(Credentials,C531)))&gt;0,TRIM(RIGHT(SUBSTITUTE(C531," ",REPT(" ", 99)), 99)),"")</f>
        <v/>
      </c>
      <c r="E531" s="6" t="str">
        <f t="shared" si="17"/>
        <v>Patrick Shaffer</v>
      </c>
      <c r="F531" s="6" t="s">
        <v>2061</v>
      </c>
      <c r="G531" s="7" t="s">
        <v>19975</v>
      </c>
      <c r="H531" s="7" t="s">
        <v>19741</v>
      </c>
    </row>
    <row r="532" spans="1:8">
      <c r="A532" s="6" t="s">
        <v>2065</v>
      </c>
      <c r="B532" s="6" t="str" cm="1">
        <f t="array" ref="B532">IF(SUM(--ISNUMBER(SEARCH(Honorific,A532)))&gt;0,LEFT(A532,FIND(" ",A532)-1),"")</f>
        <v/>
      </c>
      <c r="C532" s="6" t="str">
        <f t="shared" si="16"/>
        <v>Michelle Nguyen</v>
      </c>
      <c r="D532" s="6" t="str" cm="1">
        <f t="array" ref="D532">IF(SUM(--ISNUMBER(SEARCH(Credentials,C532)))&gt;0,TRIM(RIGHT(SUBSTITUTE(C532," ",REPT(" ", 99)), 99)),"")</f>
        <v/>
      </c>
      <c r="E532" s="6" t="str">
        <f t="shared" si="17"/>
        <v>Michelle Nguyen</v>
      </c>
      <c r="F532" s="6" t="s">
        <v>2065</v>
      </c>
      <c r="G532" s="7" t="s">
        <v>19693</v>
      </c>
      <c r="H532" s="7" t="s">
        <v>19980</v>
      </c>
    </row>
    <row r="533" spans="1:8">
      <c r="A533" s="6" t="s">
        <v>2069</v>
      </c>
      <c r="B533" s="6" t="str" cm="1">
        <f t="array" ref="B533">IF(SUM(--ISNUMBER(SEARCH(Honorific,A533)))&gt;0,LEFT(A533,FIND(" ",A533)-1),"")</f>
        <v/>
      </c>
      <c r="C533" s="6" t="str">
        <f t="shared" si="16"/>
        <v>Terri Marshall</v>
      </c>
      <c r="D533" s="6" t="str" cm="1">
        <f t="array" ref="D533">IF(SUM(--ISNUMBER(SEARCH(Credentials,C533)))&gt;0,TRIM(RIGHT(SUBSTITUTE(C533," ",REPT(" ", 99)), 99)),"")</f>
        <v/>
      </c>
      <c r="E533" s="6" t="str">
        <f t="shared" si="17"/>
        <v>Terri Marshall</v>
      </c>
      <c r="F533" s="6" t="s">
        <v>2069</v>
      </c>
      <c r="G533" s="7" t="s">
        <v>19981</v>
      </c>
      <c r="H533" s="7" t="s">
        <v>19982</v>
      </c>
    </row>
    <row r="534" spans="1:8">
      <c r="A534" s="6" t="s">
        <v>2073</v>
      </c>
      <c r="B534" s="6" t="str" cm="1">
        <f t="array" ref="B534">IF(SUM(--ISNUMBER(SEARCH(Honorific,A534)))&gt;0,LEFT(A534,FIND(" ",A534)-1),"")</f>
        <v/>
      </c>
      <c r="C534" s="6" t="str">
        <f t="shared" si="16"/>
        <v>Brian Leblanc</v>
      </c>
      <c r="D534" s="6" t="str" cm="1">
        <f t="array" ref="D534">IF(SUM(--ISNUMBER(SEARCH(Credentials,C534)))&gt;0,TRIM(RIGHT(SUBSTITUTE(C534," ",REPT(" ", 99)), 99)),"")</f>
        <v/>
      </c>
      <c r="E534" s="6" t="str">
        <f t="shared" si="17"/>
        <v>Brian Leblanc</v>
      </c>
      <c r="F534" s="6" t="s">
        <v>2073</v>
      </c>
      <c r="G534" s="7" t="s">
        <v>19555</v>
      </c>
      <c r="H534" s="7" t="s">
        <v>19983</v>
      </c>
    </row>
    <row r="535" spans="1:8">
      <c r="A535" s="6" t="s">
        <v>2077</v>
      </c>
      <c r="B535" s="6" t="str" cm="1">
        <f t="array" ref="B535">IF(SUM(--ISNUMBER(SEARCH(Honorific,A535)))&gt;0,LEFT(A535,FIND(" ",A535)-1),"")</f>
        <v/>
      </c>
      <c r="C535" s="6" t="str">
        <f t="shared" si="16"/>
        <v>Mary Hicks</v>
      </c>
      <c r="D535" s="6" t="str" cm="1">
        <f t="array" ref="D535">IF(SUM(--ISNUMBER(SEARCH(Credentials,C535)))&gt;0,TRIM(RIGHT(SUBSTITUTE(C535," ",REPT(" ", 99)), 99)),"")</f>
        <v/>
      </c>
      <c r="E535" s="6" t="str">
        <f t="shared" si="17"/>
        <v>Mary Hicks</v>
      </c>
      <c r="F535" s="6" t="s">
        <v>2077</v>
      </c>
      <c r="G535" s="7" t="s">
        <v>19984</v>
      </c>
      <c r="H535" s="7" t="s">
        <v>19893</v>
      </c>
    </row>
    <row r="536" spans="1:8">
      <c r="A536" s="6" t="s">
        <v>2081</v>
      </c>
      <c r="B536" s="6" t="str" cm="1">
        <f t="array" ref="B536">IF(SUM(--ISNUMBER(SEARCH(Honorific,A536)))&gt;0,LEFT(A536,FIND(" ",A536)-1),"")</f>
        <v/>
      </c>
      <c r="C536" s="6" t="str">
        <f t="shared" si="16"/>
        <v>Shawn Smith</v>
      </c>
      <c r="D536" s="6" t="str" cm="1">
        <f t="array" ref="D536">IF(SUM(--ISNUMBER(SEARCH(Credentials,C536)))&gt;0,TRIM(RIGHT(SUBSTITUTE(C536," ",REPT(" ", 99)), 99)),"")</f>
        <v/>
      </c>
      <c r="E536" s="6" t="str">
        <f t="shared" si="17"/>
        <v>Shawn Smith</v>
      </c>
      <c r="F536" s="6" t="s">
        <v>2081</v>
      </c>
      <c r="G536" s="7" t="s">
        <v>19985</v>
      </c>
      <c r="H536" s="7" t="s">
        <v>19450</v>
      </c>
    </row>
    <row r="537" spans="1:8">
      <c r="A537" s="6" t="s">
        <v>2085</v>
      </c>
      <c r="B537" s="6" t="str" cm="1">
        <f t="array" ref="B537">IF(SUM(--ISNUMBER(SEARCH(Honorific,A537)))&gt;0,LEFT(A537,FIND(" ",A537)-1),"")</f>
        <v/>
      </c>
      <c r="C537" s="6" t="str">
        <f t="shared" si="16"/>
        <v>Monique Thornton</v>
      </c>
      <c r="D537" s="6" t="str" cm="1">
        <f t="array" ref="D537">IF(SUM(--ISNUMBER(SEARCH(Credentials,C537)))&gt;0,TRIM(RIGHT(SUBSTITUTE(C537," ",REPT(" ", 99)), 99)),"")</f>
        <v/>
      </c>
      <c r="E537" s="6" t="str">
        <f t="shared" si="17"/>
        <v>Monique Thornton</v>
      </c>
      <c r="F537" s="6" t="s">
        <v>2085</v>
      </c>
      <c r="G537" s="7" t="s">
        <v>19503</v>
      </c>
      <c r="H537" s="7" t="s">
        <v>19941</v>
      </c>
    </row>
    <row r="538" spans="1:8">
      <c r="A538" s="6" t="s">
        <v>2088</v>
      </c>
      <c r="B538" s="6" t="str" cm="1">
        <f t="array" ref="B538">IF(SUM(--ISNUMBER(SEARCH(Honorific,A538)))&gt;0,LEFT(A538,FIND(" ",A538)-1),"")</f>
        <v/>
      </c>
      <c r="C538" s="6" t="str">
        <f t="shared" si="16"/>
        <v>Jill Carroll</v>
      </c>
      <c r="D538" s="6" t="str" cm="1">
        <f t="array" ref="D538">IF(SUM(--ISNUMBER(SEARCH(Credentials,C538)))&gt;0,TRIM(RIGHT(SUBSTITUTE(C538," ",REPT(" ", 99)), 99)),"")</f>
        <v/>
      </c>
      <c r="E538" s="6" t="str">
        <f t="shared" si="17"/>
        <v>Jill Carroll</v>
      </c>
      <c r="F538" s="6" t="s">
        <v>2088</v>
      </c>
      <c r="G538" s="7" t="s">
        <v>19986</v>
      </c>
      <c r="H538" s="7" t="s">
        <v>19673</v>
      </c>
    </row>
    <row r="539" spans="1:8">
      <c r="A539" s="6" t="s">
        <v>2092</v>
      </c>
      <c r="B539" s="6" t="str" cm="1">
        <f t="array" ref="B539">IF(SUM(--ISNUMBER(SEARCH(Honorific,A539)))&gt;0,LEFT(A539,FIND(" ",A539)-1),"")</f>
        <v/>
      </c>
      <c r="C539" s="6" t="str">
        <f t="shared" si="16"/>
        <v>Carlos Cortez</v>
      </c>
      <c r="D539" s="6" t="str" cm="1">
        <f t="array" ref="D539">IF(SUM(--ISNUMBER(SEARCH(Credentials,C539)))&gt;0,TRIM(RIGHT(SUBSTITUTE(C539," ",REPT(" ", 99)), 99)),"")</f>
        <v/>
      </c>
      <c r="E539" s="6" t="str">
        <f t="shared" si="17"/>
        <v>Carlos Cortez</v>
      </c>
      <c r="F539" s="6" t="s">
        <v>2092</v>
      </c>
      <c r="G539" s="7" t="s">
        <v>19987</v>
      </c>
      <c r="H539" s="7" t="s">
        <v>19988</v>
      </c>
    </row>
    <row r="540" spans="1:8">
      <c r="A540" s="6" t="s">
        <v>2096</v>
      </c>
      <c r="B540" s="6" t="str" cm="1">
        <f t="array" ref="B540">IF(SUM(--ISNUMBER(SEARCH(Honorific,A540)))&gt;0,LEFT(A540,FIND(" ",A540)-1),"")</f>
        <v/>
      </c>
      <c r="C540" s="6" t="str">
        <f t="shared" si="16"/>
        <v>Patricia Sampson</v>
      </c>
      <c r="D540" s="6" t="str" cm="1">
        <f t="array" ref="D540">IF(SUM(--ISNUMBER(SEARCH(Credentials,C540)))&gt;0,TRIM(RIGHT(SUBSTITUTE(C540," ",REPT(" ", 99)), 99)),"")</f>
        <v/>
      </c>
      <c r="E540" s="6" t="str">
        <f t="shared" si="17"/>
        <v>Patricia Sampson</v>
      </c>
      <c r="F540" s="6" t="s">
        <v>2096</v>
      </c>
      <c r="G540" s="7" t="s">
        <v>19967</v>
      </c>
      <c r="H540" s="7" t="s">
        <v>19989</v>
      </c>
    </row>
    <row r="541" spans="1:8">
      <c r="A541" s="6" t="s">
        <v>2100</v>
      </c>
      <c r="B541" s="6" t="str" cm="1">
        <f t="array" ref="B541">IF(SUM(--ISNUMBER(SEARCH(Honorific,A541)))&gt;0,LEFT(A541,FIND(" ",A541)-1),"")</f>
        <v/>
      </c>
      <c r="C541" s="6" t="str">
        <f t="shared" si="16"/>
        <v>Jordan Harris</v>
      </c>
      <c r="D541" s="6" t="str" cm="1">
        <f t="array" ref="D541">IF(SUM(--ISNUMBER(SEARCH(Credentials,C541)))&gt;0,TRIM(RIGHT(SUBSTITUTE(C541," ",REPT(" ", 99)), 99)),"")</f>
        <v/>
      </c>
      <c r="E541" s="6" t="str">
        <f t="shared" si="17"/>
        <v>Jordan Harris</v>
      </c>
      <c r="F541" s="6" t="s">
        <v>2100</v>
      </c>
      <c r="G541" s="7" t="s">
        <v>19781</v>
      </c>
      <c r="H541" s="7" t="s">
        <v>19925</v>
      </c>
    </row>
    <row r="542" spans="1:8">
      <c r="A542" s="6" t="s">
        <v>2104</v>
      </c>
      <c r="B542" s="6" t="str" cm="1">
        <f t="array" ref="B542">IF(SUM(--ISNUMBER(SEARCH(Honorific,A542)))&gt;0,LEFT(A542,FIND(" ",A542)-1),"")</f>
        <v/>
      </c>
      <c r="C542" s="6" t="str">
        <f t="shared" si="16"/>
        <v>Matthew Thomas</v>
      </c>
      <c r="D542" s="6" t="str" cm="1">
        <f t="array" ref="D542">IF(SUM(--ISNUMBER(SEARCH(Credentials,C542)))&gt;0,TRIM(RIGHT(SUBSTITUTE(C542," ",REPT(" ", 99)), 99)),"")</f>
        <v/>
      </c>
      <c r="E542" s="6" t="str">
        <f t="shared" si="17"/>
        <v>Matthew Thomas</v>
      </c>
      <c r="F542" s="6" t="s">
        <v>2104</v>
      </c>
      <c r="G542" s="7" t="s">
        <v>19506</v>
      </c>
      <c r="H542" s="7" t="s">
        <v>19488</v>
      </c>
    </row>
    <row r="543" spans="1:8">
      <c r="A543" s="6" t="s">
        <v>2107</v>
      </c>
      <c r="B543" s="6" t="str" cm="1">
        <f t="array" ref="B543">IF(SUM(--ISNUMBER(SEARCH(Honorific,A543)))&gt;0,LEFT(A543,FIND(" ",A543)-1),"")</f>
        <v/>
      </c>
      <c r="C543" s="6" t="str">
        <f t="shared" si="16"/>
        <v>Yolanda Nicholson</v>
      </c>
      <c r="D543" s="6" t="str" cm="1">
        <f t="array" ref="D543">IF(SUM(--ISNUMBER(SEARCH(Credentials,C543)))&gt;0,TRIM(RIGHT(SUBSTITUTE(C543," ",REPT(" ", 99)), 99)),"")</f>
        <v/>
      </c>
      <c r="E543" s="6" t="str">
        <f t="shared" si="17"/>
        <v>Yolanda Nicholson</v>
      </c>
      <c r="F543" s="6" t="s">
        <v>2107</v>
      </c>
      <c r="G543" s="7" t="s">
        <v>19930</v>
      </c>
      <c r="H543" s="7" t="s">
        <v>19990</v>
      </c>
    </row>
    <row r="544" spans="1:8">
      <c r="A544" s="6" t="s">
        <v>2111</v>
      </c>
      <c r="B544" s="6" t="str" cm="1">
        <f t="array" ref="B544">IF(SUM(--ISNUMBER(SEARCH(Honorific,A544)))&gt;0,LEFT(A544,FIND(" ",A544)-1),"")</f>
        <v/>
      </c>
      <c r="C544" s="6" t="str">
        <f t="shared" si="16"/>
        <v>Trevor Klein</v>
      </c>
      <c r="D544" s="6" t="str" cm="1">
        <f t="array" ref="D544">IF(SUM(--ISNUMBER(SEARCH(Credentials,C544)))&gt;0,TRIM(RIGHT(SUBSTITUTE(C544," ",REPT(" ", 99)), 99)),"")</f>
        <v/>
      </c>
      <c r="E544" s="6" t="str">
        <f t="shared" si="17"/>
        <v>Trevor Klein</v>
      </c>
      <c r="F544" s="6" t="s">
        <v>2111</v>
      </c>
      <c r="G544" s="7" t="s">
        <v>19479</v>
      </c>
      <c r="H544" s="7" t="s">
        <v>19991</v>
      </c>
    </row>
    <row r="545" spans="1:8">
      <c r="A545" s="6" t="s">
        <v>2115</v>
      </c>
      <c r="B545" s="6" t="str" cm="1">
        <f t="array" ref="B545">IF(SUM(--ISNUMBER(SEARCH(Honorific,A545)))&gt;0,LEFT(A545,FIND(" ",A545)-1),"")</f>
        <v/>
      </c>
      <c r="C545" s="6" t="str">
        <f t="shared" si="16"/>
        <v>Anthony Hall</v>
      </c>
      <c r="D545" s="6" t="str" cm="1">
        <f t="array" ref="D545">IF(SUM(--ISNUMBER(SEARCH(Credentials,C545)))&gt;0,TRIM(RIGHT(SUBSTITUTE(C545," ",REPT(" ", 99)), 99)),"")</f>
        <v/>
      </c>
      <c r="E545" s="6" t="str">
        <f t="shared" si="17"/>
        <v>Anthony Hall</v>
      </c>
      <c r="F545" s="6" t="s">
        <v>2115</v>
      </c>
      <c r="G545" s="7" t="s">
        <v>19438</v>
      </c>
      <c r="H545" s="7" t="s">
        <v>19585</v>
      </c>
    </row>
    <row r="546" spans="1:8">
      <c r="A546" s="6" t="s">
        <v>2119</v>
      </c>
      <c r="B546" s="6" t="str" cm="1">
        <f t="array" ref="B546">IF(SUM(--ISNUMBER(SEARCH(Honorific,A546)))&gt;0,LEFT(A546,FIND(" ",A546)-1),"")</f>
        <v/>
      </c>
      <c r="C546" s="6" t="str">
        <f t="shared" si="16"/>
        <v>Cameron Rogers</v>
      </c>
      <c r="D546" s="6" t="str" cm="1">
        <f t="array" ref="D546">IF(SUM(--ISNUMBER(SEARCH(Credentials,C546)))&gt;0,TRIM(RIGHT(SUBSTITUTE(C546," ",REPT(" ", 99)), 99)),"")</f>
        <v/>
      </c>
      <c r="E546" s="6" t="str">
        <f t="shared" si="17"/>
        <v>Cameron Rogers</v>
      </c>
      <c r="F546" s="6" t="s">
        <v>2119</v>
      </c>
      <c r="G546" s="7" t="s">
        <v>19992</v>
      </c>
      <c r="H546" s="7" t="s">
        <v>19703</v>
      </c>
    </row>
    <row r="547" spans="1:8">
      <c r="A547" s="6" t="s">
        <v>2123</v>
      </c>
      <c r="B547" s="6" t="str" cm="1">
        <f t="array" ref="B547">IF(SUM(--ISNUMBER(SEARCH(Honorific,A547)))&gt;0,LEFT(A547,FIND(" ",A547)-1),"")</f>
        <v/>
      </c>
      <c r="C547" s="6" t="str">
        <f t="shared" si="16"/>
        <v>Jason Smith MD</v>
      </c>
      <c r="D547" s="6" t="str" cm="1">
        <f t="array" ref="D547">IF(SUM(--ISNUMBER(SEARCH(Credentials,C547)))&gt;0,TRIM(RIGHT(SUBSTITUTE(C547," ",REPT(" ", 99)), 99)),"")</f>
        <v>MD</v>
      </c>
      <c r="E547" s="6" t="str">
        <f t="shared" si="17"/>
        <v xml:space="preserve">Jason Smith </v>
      </c>
      <c r="F547" s="6" t="s">
        <v>19231</v>
      </c>
      <c r="G547" s="7" t="s">
        <v>19560</v>
      </c>
      <c r="H547" s="7" t="s">
        <v>19450</v>
      </c>
    </row>
    <row r="548" spans="1:8">
      <c r="A548" s="6" t="s">
        <v>2127</v>
      </c>
      <c r="B548" s="6" t="str" cm="1">
        <f t="array" ref="B548">IF(SUM(--ISNUMBER(SEARCH(Honorific,A548)))&gt;0,LEFT(A548,FIND(" ",A548)-1),"")</f>
        <v/>
      </c>
      <c r="C548" s="6" t="str">
        <f t="shared" si="16"/>
        <v>Daniel Richard</v>
      </c>
      <c r="D548" s="6" t="str" cm="1">
        <f t="array" ref="D548">IF(SUM(--ISNUMBER(SEARCH(Credentials,C548)))&gt;0,TRIM(RIGHT(SUBSTITUTE(C548," ",REPT(" ", 99)), 99)),"")</f>
        <v/>
      </c>
      <c r="E548" s="6" t="str">
        <f t="shared" si="17"/>
        <v>Daniel Richard</v>
      </c>
      <c r="F548" s="6" t="s">
        <v>2127</v>
      </c>
      <c r="G548" s="7" t="s">
        <v>19492</v>
      </c>
      <c r="H548" s="7" t="s">
        <v>19708</v>
      </c>
    </row>
    <row r="549" spans="1:8">
      <c r="A549" s="6" t="s">
        <v>2130</v>
      </c>
      <c r="B549" s="6" t="str" cm="1">
        <f t="array" ref="B549">IF(SUM(--ISNUMBER(SEARCH(Honorific,A549)))&gt;0,LEFT(A549,FIND(" ",A549)-1),"")</f>
        <v/>
      </c>
      <c r="C549" s="6" t="str">
        <f t="shared" si="16"/>
        <v>Nicole Newman</v>
      </c>
      <c r="D549" s="6" t="str" cm="1">
        <f t="array" ref="D549">IF(SUM(--ISNUMBER(SEARCH(Credentials,C549)))&gt;0,TRIM(RIGHT(SUBSTITUTE(C549," ",REPT(" ", 99)), 99)),"")</f>
        <v/>
      </c>
      <c r="E549" s="6" t="str">
        <f t="shared" si="17"/>
        <v>Nicole Newman</v>
      </c>
      <c r="F549" s="6" t="s">
        <v>2130</v>
      </c>
      <c r="G549" s="7" t="s">
        <v>19670</v>
      </c>
      <c r="H549" s="7" t="s">
        <v>19993</v>
      </c>
    </row>
    <row r="550" spans="1:8">
      <c r="A550" s="6" t="s">
        <v>2133</v>
      </c>
      <c r="B550" s="6" t="str" cm="1">
        <f t="array" ref="B550">IF(SUM(--ISNUMBER(SEARCH(Honorific,A550)))&gt;0,LEFT(A550,FIND(" ",A550)-1),"")</f>
        <v/>
      </c>
      <c r="C550" s="6" t="str">
        <f t="shared" si="16"/>
        <v>Jason Browning</v>
      </c>
      <c r="D550" s="6" t="str" cm="1">
        <f t="array" ref="D550">IF(SUM(--ISNUMBER(SEARCH(Credentials,C550)))&gt;0,TRIM(RIGHT(SUBSTITUTE(C550," ",REPT(" ", 99)), 99)),"")</f>
        <v/>
      </c>
      <c r="E550" s="6" t="str">
        <f t="shared" si="17"/>
        <v>Jason Browning</v>
      </c>
      <c r="F550" s="6" t="s">
        <v>2133</v>
      </c>
      <c r="G550" s="7" t="s">
        <v>19560</v>
      </c>
      <c r="H550" s="7" t="s">
        <v>19680</v>
      </c>
    </row>
    <row r="551" spans="1:8">
      <c r="A551" s="6" t="s">
        <v>2137</v>
      </c>
      <c r="B551" s="6" t="str" cm="1">
        <f t="array" ref="B551">IF(SUM(--ISNUMBER(SEARCH(Honorific,A551)))&gt;0,LEFT(A551,FIND(" ",A551)-1),"")</f>
        <v/>
      </c>
      <c r="C551" s="6" t="str">
        <f t="shared" si="16"/>
        <v>Danielle Delgado</v>
      </c>
      <c r="D551" s="6" t="str" cm="1">
        <f t="array" ref="D551">IF(SUM(--ISNUMBER(SEARCH(Credentials,C551)))&gt;0,TRIM(RIGHT(SUBSTITUTE(C551," ",REPT(" ", 99)), 99)),"")</f>
        <v/>
      </c>
      <c r="E551" s="6" t="str">
        <f t="shared" si="17"/>
        <v>Danielle Delgado</v>
      </c>
      <c r="F551" s="6" t="s">
        <v>2137</v>
      </c>
      <c r="G551" s="7" t="s">
        <v>19629</v>
      </c>
      <c r="H551" s="7" t="s">
        <v>19994</v>
      </c>
    </row>
    <row r="552" spans="1:8">
      <c r="A552" s="6" t="s">
        <v>2141</v>
      </c>
      <c r="B552" s="6" t="str" cm="1">
        <f t="array" ref="B552">IF(SUM(--ISNUMBER(SEARCH(Honorific,A552)))&gt;0,LEFT(A552,FIND(" ",A552)-1),"")</f>
        <v/>
      </c>
      <c r="C552" s="6" t="str">
        <f t="shared" si="16"/>
        <v>Jennifer Gregory</v>
      </c>
      <c r="D552" s="6" t="str" cm="1">
        <f t="array" ref="D552">IF(SUM(--ISNUMBER(SEARCH(Credentials,C552)))&gt;0,TRIM(RIGHT(SUBSTITUTE(C552," ",REPT(" ", 99)), 99)),"")</f>
        <v/>
      </c>
      <c r="E552" s="6" t="str">
        <f t="shared" si="17"/>
        <v>Jennifer Gregory</v>
      </c>
      <c r="F552" s="6" t="s">
        <v>2141</v>
      </c>
      <c r="G552" s="7" t="s">
        <v>19510</v>
      </c>
      <c r="H552" s="7" t="s">
        <v>19419</v>
      </c>
    </row>
    <row r="553" spans="1:8">
      <c r="A553" s="6" t="s">
        <v>2145</v>
      </c>
      <c r="B553" s="6" t="str" cm="1">
        <f t="array" ref="B553">IF(SUM(--ISNUMBER(SEARCH(Honorific,A553)))&gt;0,LEFT(A553,FIND(" ",A553)-1),"")</f>
        <v/>
      </c>
      <c r="C553" s="6" t="str">
        <f t="shared" si="16"/>
        <v>Matthew Williamson</v>
      </c>
      <c r="D553" s="6" t="str" cm="1">
        <f t="array" ref="D553">IF(SUM(--ISNUMBER(SEARCH(Credentials,C553)))&gt;0,TRIM(RIGHT(SUBSTITUTE(C553," ",REPT(" ", 99)), 99)),"")</f>
        <v/>
      </c>
      <c r="E553" s="6" t="str">
        <f t="shared" si="17"/>
        <v>Matthew Williamson</v>
      </c>
      <c r="F553" s="6" t="s">
        <v>2145</v>
      </c>
      <c r="G553" s="7" t="s">
        <v>19506</v>
      </c>
      <c r="H553" s="7" t="s">
        <v>19959</v>
      </c>
    </row>
    <row r="554" spans="1:8">
      <c r="A554" s="6" t="s">
        <v>2149</v>
      </c>
      <c r="B554" s="6" t="str" cm="1">
        <f t="array" ref="B554">IF(SUM(--ISNUMBER(SEARCH(Honorific,A554)))&gt;0,LEFT(A554,FIND(" ",A554)-1),"")</f>
        <v/>
      </c>
      <c r="C554" s="6" t="str">
        <f t="shared" si="16"/>
        <v>Audrey Coffey</v>
      </c>
      <c r="D554" s="6" t="str" cm="1">
        <f t="array" ref="D554">IF(SUM(--ISNUMBER(SEARCH(Credentials,C554)))&gt;0,TRIM(RIGHT(SUBSTITUTE(C554," ",REPT(" ", 99)), 99)),"")</f>
        <v/>
      </c>
      <c r="E554" s="6" t="str">
        <f t="shared" si="17"/>
        <v>Audrey Coffey</v>
      </c>
      <c r="F554" s="6" t="s">
        <v>2149</v>
      </c>
      <c r="G554" s="7" t="s">
        <v>19902</v>
      </c>
      <c r="H554" s="7" t="s">
        <v>19995</v>
      </c>
    </row>
    <row r="555" spans="1:8">
      <c r="A555" s="6" t="s">
        <v>2153</v>
      </c>
      <c r="B555" s="6" t="str" cm="1">
        <f t="array" ref="B555">IF(SUM(--ISNUMBER(SEARCH(Honorific,A555)))&gt;0,LEFT(A555,FIND(" ",A555)-1),"")</f>
        <v/>
      </c>
      <c r="C555" s="6" t="str">
        <f t="shared" si="16"/>
        <v>Tammy Ryan</v>
      </c>
      <c r="D555" s="6" t="str" cm="1">
        <f t="array" ref="D555">IF(SUM(--ISNUMBER(SEARCH(Credentials,C555)))&gt;0,TRIM(RIGHT(SUBSTITUTE(C555," ",REPT(" ", 99)), 99)),"")</f>
        <v/>
      </c>
      <c r="E555" s="6" t="str">
        <f t="shared" si="17"/>
        <v>Tammy Ryan</v>
      </c>
      <c r="F555" s="6" t="s">
        <v>2153</v>
      </c>
      <c r="G555" s="7" t="s">
        <v>19996</v>
      </c>
      <c r="H555" s="7" t="s">
        <v>19452</v>
      </c>
    </row>
    <row r="556" spans="1:8">
      <c r="A556" s="6" t="s">
        <v>2157</v>
      </c>
      <c r="B556" s="6" t="str" cm="1">
        <f t="array" ref="B556">IF(SUM(--ISNUMBER(SEARCH(Honorific,A556)))&gt;0,LEFT(A556,FIND(" ",A556)-1),"")</f>
        <v/>
      </c>
      <c r="C556" s="6" t="str">
        <f t="shared" si="16"/>
        <v>Timothy James</v>
      </c>
      <c r="D556" s="6" t="str" cm="1">
        <f t="array" ref="D556">IF(SUM(--ISNUMBER(SEARCH(Credentials,C556)))&gt;0,TRIM(RIGHT(SUBSTITUTE(C556," ",REPT(" ", 99)), 99)),"")</f>
        <v/>
      </c>
      <c r="E556" s="6" t="str">
        <f t="shared" si="17"/>
        <v>Timothy James</v>
      </c>
      <c r="F556" s="6" t="s">
        <v>2157</v>
      </c>
      <c r="G556" s="7" t="s">
        <v>19942</v>
      </c>
      <c r="H556" s="7" t="s">
        <v>19433</v>
      </c>
    </row>
    <row r="557" spans="1:8">
      <c r="A557" s="6" t="s">
        <v>2161</v>
      </c>
      <c r="B557" s="6" t="str" cm="1">
        <f t="array" ref="B557">IF(SUM(--ISNUMBER(SEARCH(Honorific,A557)))&gt;0,LEFT(A557,FIND(" ",A557)-1),"")</f>
        <v/>
      </c>
      <c r="C557" s="6" t="str">
        <f t="shared" si="16"/>
        <v>Brian Poole</v>
      </c>
      <c r="D557" s="6" t="str" cm="1">
        <f t="array" ref="D557">IF(SUM(--ISNUMBER(SEARCH(Credentials,C557)))&gt;0,TRIM(RIGHT(SUBSTITUTE(C557," ",REPT(" ", 99)), 99)),"")</f>
        <v/>
      </c>
      <c r="E557" s="6" t="str">
        <f t="shared" si="17"/>
        <v>Brian Poole</v>
      </c>
      <c r="F557" s="6" t="s">
        <v>2161</v>
      </c>
      <c r="G557" s="7" t="s">
        <v>19555</v>
      </c>
      <c r="H557" s="7" t="s">
        <v>19997</v>
      </c>
    </row>
    <row r="558" spans="1:8">
      <c r="A558" s="6" t="s">
        <v>2165</v>
      </c>
      <c r="B558" s="6" t="str" cm="1">
        <f t="array" ref="B558">IF(SUM(--ISNUMBER(SEARCH(Honorific,A558)))&gt;0,LEFT(A558,FIND(" ",A558)-1),"")</f>
        <v/>
      </c>
      <c r="C558" s="6" t="str">
        <f t="shared" si="16"/>
        <v>Marcus Ball</v>
      </c>
      <c r="D558" s="6" t="str" cm="1">
        <f t="array" ref="D558">IF(SUM(--ISNUMBER(SEARCH(Credentials,C558)))&gt;0,TRIM(RIGHT(SUBSTITUTE(C558," ",REPT(" ", 99)), 99)),"")</f>
        <v/>
      </c>
      <c r="E558" s="6" t="str">
        <f t="shared" si="17"/>
        <v>Marcus Ball</v>
      </c>
      <c r="F558" s="6" t="s">
        <v>2165</v>
      </c>
      <c r="G558" s="7" t="s">
        <v>19998</v>
      </c>
      <c r="H558" s="7" t="s">
        <v>19926</v>
      </c>
    </row>
    <row r="559" spans="1:8">
      <c r="A559" s="6" t="s">
        <v>2169</v>
      </c>
      <c r="B559" s="6" t="str" cm="1">
        <f t="array" ref="B559">IF(SUM(--ISNUMBER(SEARCH(Honorific,A559)))&gt;0,LEFT(A559,FIND(" ",A559)-1),"")</f>
        <v/>
      </c>
      <c r="C559" s="6" t="str">
        <f t="shared" si="16"/>
        <v>Cody Whitehead</v>
      </c>
      <c r="D559" s="6" t="str" cm="1">
        <f t="array" ref="D559">IF(SUM(--ISNUMBER(SEARCH(Credentials,C559)))&gt;0,TRIM(RIGHT(SUBSTITUTE(C559," ",REPT(" ", 99)), 99)),"")</f>
        <v/>
      </c>
      <c r="E559" s="6" t="str">
        <f t="shared" si="17"/>
        <v>Cody Whitehead</v>
      </c>
      <c r="F559" s="6" t="s">
        <v>2169</v>
      </c>
      <c r="G559" s="7" t="s">
        <v>19417</v>
      </c>
      <c r="H559" s="7" t="s">
        <v>19999</v>
      </c>
    </row>
    <row r="560" spans="1:8">
      <c r="A560" s="6" t="s">
        <v>2173</v>
      </c>
      <c r="B560" s="6" t="str" cm="1">
        <f t="array" ref="B560">IF(SUM(--ISNUMBER(SEARCH(Honorific,A560)))&gt;0,LEFT(A560,FIND(" ",A560)-1),"")</f>
        <v/>
      </c>
      <c r="C560" s="6" t="str">
        <f t="shared" si="16"/>
        <v>Christina Garcia</v>
      </c>
      <c r="D560" s="6" t="str" cm="1">
        <f t="array" ref="D560">IF(SUM(--ISNUMBER(SEARCH(Credentials,C560)))&gt;0,TRIM(RIGHT(SUBSTITUTE(C560," ",REPT(" ", 99)), 99)),"")</f>
        <v/>
      </c>
      <c r="E560" s="6" t="str">
        <f t="shared" si="17"/>
        <v>Christina Garcia</v>
      </c>
      <c r="F560" s="6" t="s">
        <v>2173</v>
      </c>
      <c r="G560" s="7" t="s">
        <v>19429</v>
      </c>
      <c r="H560" s="7" t="s">
        <v>19641</v>
      </c>
    </row>
    <row r="561" spans="1:8">
      <c r="A561" s="6" t="s">
        <v>2177</v>
      </c>
      <c r="B561" s="6" t="str" cm="1">
        <f t="array" ref="B561">IF(SUM(--ISNUMBER(SEARCH(Honorific,A561)))&gt;0,LEFT(A561,FIND(" ",A561)-1),"")</f>
        <v/>
      </c>
      <c r="C561" s="6" t="str">
        <f t="shared" si="16"/>
        <v>Karen Myers</v>
      </c>
      <c r="D561" s="6" t="str" cm="1">
        <f t="array" ref="D561">IF(SUM(--ISNUMBER(SEARCH(Credentials,C561)))&gt;0,TRIM(RIGHT(SUBSTITUTE(C561," ",REPT(" ", 99)), 99)),"")</f>
        <v/>
      </c>
      <c r="E561" s="6" t="str">
        <f t="shared" si="17"/>
        <v>Karen Myers</v>
      </c>
      <c r="F561" s="6" t="s">
        <v>2177</v>
      </c>
      <c r="G561" s="7" t="s">
        <v>19650</v>
      </c>
      <c r="H561" s="7" t="s">
        <v>20000</v>
      </c>
    </row>
    <row r="562" spans="1:8">
      <c r="A562" s="6" t="s">
        <v>2181</v>
      </c>
      <c r="B562" s="6" t="str" cm="1">
        <f t="array" ref="B562">IF(SUM(--ISNUMBER(SEARCH(Honorific,A562)))&gt;0,LEFT(A562,FIND(" ",A562)-1),"")</f>
        <v/>
      </c>
      <c r="C562" s="6" t="str">
        <f t="shared" si="16"/>
        <v>Nancy Lawrence</v>
      </c>
      <c r="D562" s="6" t="str" cm="1">
        <f t="array" ref="D562">IF(SUM(--ISNUMBER(SEARCH(Credentials,C562)))&gt;0,TRIM(RIGHT(SUBSTITUTE(C562," ",REPT(" ", 99)), 99)),"")</f>
        <v/>
      </c>
      <c r="E562" s="6" t="str">
        <f t="shared" si="17"/>
        <v>Nancy Lawrence</v>
      </c>
      <c r="F562" s="6" t="s">
        <v>2181</v>
      </c>
      <c r="G562" s="7" t="s">
        <v>19464</v>
      </c>
      <c r="H562" s="7" t="s">
        <v>19912</v>
      </c>
    </row>
    <row r="563" spans="1:8">
      <c r="A563" s="6" t="s">
        <v>2184</v>
      </c>
      <c r="B563" s="6" t="str" cm="1">
        <f t="array" ref="B563">IF(SUM(--ISNUMBER(SEARCH(Honorific,A563)))&gt;0,LEFT(A563,FIND(" ",A563)-1),"")</f>
        <v/>
      </c>
      <c r="C563" s="6" t="str">
        <f t="shared" si="16"/>
        <v>Virginia Castillo</v>
      </c>
      <c r="D563" s="6" t="str" cm="1">
        <f t="array" ref="D563">IF(SUM(--ISNUMBER(SEARCH(Credentials,C563)))&gt;0,TRIM(RIGHT(SUBSTITUTE(C563," ",REPT(" ", 99)), 99)),"")</f>
        <v/>
      </c>
      <c r="E563" s="6" t="str">
        <f t="shared" si="17"/>
        <v>Virginia Castillo</v>
      </c>
      <c r="F563" s="6" t="s">
        <v>2184</v>
      </c>
      <c r="G563" s="7" t="s">
        <v>20001</v>
      </c>
      <c r="H563" s="7" t="s">
        <v>19812</v>
      </c>
    </row>
    <row r="564" spans="1:8">
      <c r="A564" s="6" t="s">
        <v>2188</v>
      </c>
      <c r="B564" s="6" t="str" cm="1">
        <f t="array" ref="B564">IF(SUM(--ISNUMBER(SEARCH(Honorific,A564)))&gt;0,LEFT(A564,FIND(" ",A564)-1),"")</f>
        <v/>
      </c>
      <c r="C564" s="6" t="str">
        <f t="shared" si="16"/>
        <v>Kristy Smith</v>
      </c>
      <c r="D564" s="6" t="str" cm="1">
        <f t="array" ref="D564">IF(SUM(--ISNUMBER(SEARCH(Credentials,C564)))&gt;0,TRIM(RIGHT(SUBSTITUTE(C564," ",REPT(" ", 99)), 99)),"")</f>
        <v/>
      </c>
      <c r="E564" s="6" t="str">
        <f t="shared" si="17"/>
        <v>Kristy Smith</v>
      </c>
      <c r="F564" s="6" t="s">
        <v>2188</v>
      </c>
      <c r="G564" s="7" t="s">
        <v>20002</v>
      </c>
      <c r="H564" s="7" t="s">
        <v>19450</v>
      </c>
    </row>
    <row r="565" spans="1:8">
      <c r="A565" s="6" t="s">
        <v>2192</v>
      </c>
      <c r="B565" s="6" t="str" cm="1">
        <f t="array" ref="B565">IF(SUM(--ISNUMBER(SEARCH(Honorific,A565)))&gt;0,LEFT(A565,FIND(" ",A565)-1),"")</f>
        <v/>
      </c>
      <c r="C565" s="6" t="str">
        <f t="shared" si="16"/>
        <v>Peggy Hale</v>
      </c>
      <c r="D565" s="6" t="str" cm="1">
        <f t="array" ref="D565">IF(SUM(--ISNUMBER(SEARCH(Credentials,C565)))&gt;0,TRIM(RIGHT(SUBSTITUTE(C565," ",REPT(" ", 99)), 99)),"")</f>
        <v/>
      </c>
      <c r="E565" s="6" t="str">
        <f t="shared" si="17"/>
        <v>Peggy Hale</v>
      </c>
      <c r="F565" s="6" t="s">
        <v>2192</v>
      </c>
      <c r="G565" s="7" t="s">
        <v>20003</v>
      </c>
      <c r="H565" s="7" t="s">
        <v>19434</v>
      </c>
    </row>
    <row r="566" spans="1:8">
      <c r="A566" s="6" t="s">
        <v>2196</v>
      </c>
      <c r="B566" s="6" t="str" cm="1">
        <f t="array" ref="B566">IF(SUM(--ISNUMBER(SEARCH(Honorific,A566)))&gt;0,LEFT(A566,FIND(" ",A566)-1),"")</f>
        <v/>
      </c>
      <c r="C566" s="6" t="str">
        <f t="shared" si="16"/>
        <v>Michelle Carter</v>
      </c>
      <c r="D566" s="6" t="str" cm="1">
        <f t="array" ref="D566">IF(SUM(--ISNUMBER(SEARCH(Credentials,C566)))&gt;0,TRIM(RIGHT(SUBSTITUTE(C566," ",REPT(" ", 99)), 99)),"")</f>
        <v/>
      </c>
      <c r="E566" s="6" t="str">
        <f t="shared" si="17"/>
        <v>Michelle Carter</v>
      </c>
      <c r="F566" s="6" t="s">
        <v>2196</v>
      </c>
      <c r="G566" s="7" t="s">
        <v>19693</v>
      </c>
      <c r="H566" s="7" t="s">
        <v>19496</v>
      </c>
    </row>
    <row r="567" spans="1:8">
      <c r="A567" s="6" t="s">
        <v>2200</v>
      </c>
      <c r="B567" s="6" t="str" cm="1">
        <f t="array" ref="B567">IF(SUM(--ISNUMBER(SEARCH(Honorific,A567)))&gt;0,LEFT(A567,FIND(" ",A567)-1),"")</f>
        <v/>
      </c>
      <c r="C567" s="6" t="str">
        <f t="shared" si="16"/>
        <v>Danielle Morgan</v>
      </c>
      <c r="D567" s="6" t="str" cm="1">
        <f t="array" ref="D567">IF(SUM(--ISNUMBER(SEARCH(Credentials,C567)))&gt;0,TRIM(RIGHT(SUBSTITUTE(C567," ",REPT(" ", 99)), 99)),"")</f>
        <v/>
      </c>
      <c r="E567" s="6" t="str">
        <f t="shared" si="17"/>
        <v>Danielle Morgan</v>
      </c>
      <c r="F567" s="6" t="s">
        <v>2200</v>
      </c>
      <c r="G567" s="7" t="s">
        <v>19629</v>
      </c>
      <c r="H567" s="7" t="s">
        <v>19735</v>
      </c>
    </row>
    <row r="568" spans="1:8">
      <c r="A568" s="6" t="s">
        <v>2204</v>
      </c>
      <c r="B568" s="6" t="str" cm="1">
        <f t="array" ref="B568">IF(SUM(--ISNUMBER(SEARCH(Honorific,A568)))&gt;0,LEFT(A568,FIND(" ",A568)-1),"")</f>
        <v/>
      </c>
      <c r="C568" s="6" t="str">
        <f t="shared" si="16"/>
        <v>Shawn Sanchez</v>
      </c>
      <c r="D568" s="6" t="str" cm="1">
        <f t="array" ref="D568">IF(SUM(--ISNUMBER(SEARCH(Credentials,C568)))&gt;0,TRIM(RIGHT(SUBSTITUTE(C568," ",REPT(" ", 99)), 99)),"")</f>
        <v/>
      </c>
      <c r="E568" s="6" t="str">
        <f t="shared" si="17"/>
        <v>Shawn Sanchez</v>
      </c>
      <c r="F568" s="6" t="s">
        <v>2204</v>
      </c>
      <c r="G568" s="7" t="s">
        <v>19985</v>
      </c>
      <c r="H568" s="7" t="s">
        <v>19474</v>
      </c>
    </row>
    <row r="569" spans="1:8">
      <c r="A569" s="6" t="s">
        <v>2208</v>
      </c>
      <c r="B569" s="6" t="str" cm="1">
        <f t="array" ref="B569">IF(SUM(--ISNUMBER(SEARCH(Honorific,A569)))&gt;0,LEFT(A569,FIND(" ",A569)-1),"")</f>
        <v/>
      </c>
      <c r="C569" s="6" t="str">
        <f t="shared" si="16"/>
        <v>Darren Bennett</v>
      </c>
      <c r="D569" s="6" t="str" cm="1">
        <f t="array" ref="D569">IF(SUM(--ISNUMBER(SEARCH(Credentials,C569)))&gt;0,TRIM(RIGHT(SUBSTITUTE(C569," ",REPT(" ", 99)), 99)),"")</f>
        <v/>
      </c>
      <c r="E569" s="6" t="str">
        <f t="shared" si="17"/>
        <v>Darren Bennett</v>
      </c>
      <c r="F569" s="6" t="s">
        <v>2208</v>
      </c>
      <c r="G569" s="7" t="s">
        <v>19970</v>
      </c>
      <c r="H569" s="7" t="s">
        <v>19890</v>
      </c>
    </row>
    <row r="570" spans="1:8">
      <c r="A570" s="6" t="s">
        <v>2211</v>
      </c>
      <c r="B570" s="6" t="str" cm="1">
        <f t="array" ref="B570">IF(SUM(--ISNUMBER(SEARCH(Honorific,A570)))&gt;0,LEFT(A570,FIND(" ",A570)-1),"")</f>
        <v/>
      </c>
      <c r="C570" s="6" t="str">
        <f t="shared" si="16"/>
        <v>Alexis Reyes</v>
      </c>
      <c r="D570" s="6" t="str" cm="1">
        <f t="array" ref="D570">IF(SUM(--ISNUMBER(SEARCH(Credentials,C570)))&gt;0,TRIM(RIGHT(SUBSTITUTE(C570," ",REPT(" ", 99)), 99)),"")</f>
        <v/>
      </c>
      <c r="E570" s="6" t="str">
        <f t="shared" si="17"/>
        <v>Alexis Reyes</v>
      </c>
      <c r="F570" s="6" t="s">
        <v>2211</v>
      </c>
      <c r="G570" s="7" t="s">
        <v>19657</v>
      </c>
      <c r="H570" s="7" t="s">
        <v>19583</v>
      </c>
    </row>
    <row r="571" spans="1:8">
      <c r="A571" s="6" t="s">
        <v>2215</v>
      </c>
      <c r="B571" s="6" t="str" cm="1">
        <f t="array" ref="B571">IF(SUM(--ISNUMBER(SEARCH(Honorific,A571)))&gt;0,LEFT(A571,FIND(" ",A571)-1),"")</f>
        <v/>
      </c>
      <c r="C571" s="6" t="str">
        <f t="shared" si="16"/>
        <v>Kayla Jones</v>
      </c>
      <c r="D571" s="6" t="str" cm="1">
        <f t="array" ref="D571">IF(SUM(--ISNUMBER(SEARCH(Credentials,C571)))&gt;0,TRIM(RIGHT(SUBSTITUTE(C571," ",REPT(" ", 99)), 99)),"")</f>
        <v/>
      </c>
      <c r="E571" s="6" t="str">
        <f t="shared" si="17"/>
        <v>Kayla Jones</v>
      </c>
      <c r="F571" s="6" t="s">
        <v>2215</v>
      </c>
      <c r="G571" s="7" t="s">
        <v>19441</v>
      </c>
      <c r="H571" s="7" t="s">
        <v>19613</v>
      </c>
    </row>
    <row r="572" spans="1:8">
      <c r="A572" s="6" t="s">
        <v>2219</v>
      </c>
      <c r="B572" s="6" t="str" cm="1">
        <f t="array" ref="B572">IF(SUM(--ISNUMBER(SEARCH(Honorific,A572)))&gt;0,LEFT(A572,FIND(" ",A572)-1),"")</f>
        <v/>
      </c>
      <c r="C572" s="6" t="str">
        <f t="shared" si="16"/>
        <v>Dennis Robinson</v>
      </c>
      <c r="D572" s="6" t="str" cm="1">
        <f t="array" ref="D572">IF(SUM(--ISNUMBER(SEARCH(Credentials,C572)))&gt;0,TRIM(RIGHT(SUBSTITUTE(C572," ",REPT(" ", 99)), 99)),"")</f>
        <v/>
      </c>
      <c r="E572" s="6" t="str">
        <f t="shared" si="17"/>
        <v>Dennis Robinson</v>
      </c>
      <c r="F572" s="6" t="s">
        <v>2219</v>
      </c>
      <c r="G572" s="7" t="s">
        <v>19709</v>
      </c>
      <c r="H572" s="7" t="s">
        <v>19430</v>
      </c>
    </row>
    <row r="573" spans="1:8">
      <c r="A573" s="6" t="s">
        <v>2222</v>
      </c>
      <c r="B573" s="6" t="str" cm="1">
        <f t="array" ref="B573">IF(SUM(--ISNUMBER(SEARCH(Honorific,A573)))&gt;0,LEFT(A573,FIND(" ",A573)-1),"")</f>
        <v/>
      </c>
      <c r="C573" s="6" t="str">
        <f t="shared" si="16"/>
        <v>Alan Molina</v>
      </c>
      <c r="D573" s="6" t="str" cm="1">
        <f t="array" ref="D573">IF(SUM(--ISNUMBER(SEARCH(Credentials,C573)))&gt;0,TRIM(RIGHT(SUBSTITUTE(C573," ",REPT(" ", 99)), 99)),"")</f>
        <v/>
      </c>
      <c r="E573" s="6" t="str">
        <f t="shared" si="17"/>
        <v>Alan Molina</v>
      </c>
      <c r="F573" s="6" t="s">
        <v>2222</v>
      </c>
      <c r="G573" s="7" t="s">
        <v>20004</v>
      </c>
      <c r="H573" s="7" t="s">
        <v>20005</v>
      </c>
    </row>
    <row r="574" spans="1:8">
      <c r="A574" s="6" t="s">
        <v>2226</v>
      </c>
      <c r="B574" s="6" t="str" cm="1">
        <f t="array" ref="B574">IF(SUM(--ISNUMBER(SEARCH(Honorific,A574)))&gt;0,LEFT(A574,FIND(" ",A574)-1),"")</f>
        <v/>
      </c>
      <c r="C574" s="6" t="str">
        <f t="shared" si="16"/>
        <v>Brittany Reed</v>
      </c>
      <c r="D574" s="6" t="str" cm="1">
        <f t="array" ref="D574">IF(SUM(--ISNUMBER(SEARCH(Credentials,C574)))&gt;0,TRIM(RIGHT(SUBSTITUTE(C574," ",REPT(" ", 99)), 99)),"")</f>
        <v/>
      </c>
      <c r="E574" s="6" t="str">
        <f t="shared" si="17"/>
        <v>Brittany Reed</v>
      </c>
      <c r="F574" s="6" t="s">
        <v>2226</v>
      </c>
      <c r="G574" s="7" t="s">
        <v>19894</v>
      </c>
      <c r="H574" s="7" t="s">
        <v>19626</v>
      </c>
    </row>
    <row r="575" spans="1:8">
      <c r="A575" s="6" t="s">
        <v>2230</v>
      </c>
      <c r="B575" s="6" t="str" cm="1">
        <f t="array" ref="B575">IF(SUM(--ISNUMBER(SEARCH(Honorific,A575)))&gt;0,LEFT(A575,FIND(" ",A575)-1),"")</f>
        <v/>
      </c>
      <c r="C575" s="6" t="str">
        <f t="shared" si="16"/>
        <v>Thomas Mullins</v>
      </c>
      <c r="D575" s="6" t="str" cm="1">
        <f t="array" ref="D575">IF(SUM(--ISNUMBER(SEARCH(Credentials,C575)))&gt;0,TRIM(RIGHT(SUBSTITUTE(C575," ",REPT(" ", 99)), 99)),"")</f>
        <v/>
      </c>
      <c r="E575" s="6" t="str">
        <f t="shared" si="17"/>
        <v>Thomas Mullins</v>
      </c>
      <c r="F575" s="6" t="s">
        <v>2230</v>
      </c>
      <c r="G575" s="7" t="s">
        <v>19488</v>
      </c>
      <c r="H575" s="7" t="s">
        <v>20006</v>
      </c>
    </row>
    <row r="576" spans="1:8">
      <c r="A576" s="6" t="s">
        <v>2234</v>
      </c>
      <c r="B576" s="6" t="str" cm="1">
        <f t="array" ref="B576">IF(SUM(--ISNUMBER(SEARCH(Honorific,A576)))&gt;0,LEFT(A576,FIND(" ",A576)-1),"")</f>
        <v/>
      </c>
      <c r="C576" s="6" t="str">
        <f t="shared" si="16"/>
        <v>Stephanie Sanchez</v>
      </c>
      <c r="D576" s="6" t="str" cm="1">
        <f t="array" ref="D576">IF(SUM(--ISNUMBER(SEARCH(Credentials,C576)))&gt;0,TRIM(RIGHT(SUBSTITUTE(C576," ",REPT(" ", 99)), 99)),"")</f>
        <v/>
      </c>
      <c r="E576" s="6" t="str">
        <f t="shared" si="17"/>
        <v>Stephanie Sanchez</v>
      </c>
      <c r="F576" s="6" t="s">
        <v>2234</v>
      </c>
      <c r="G576" s="7" t="s">
        <v>19454</v>
      </c>
      <c r="H576" s="7" t="s">
        <v>19474</v>
      </c>
    </row>
    <row r="577" spans="1:8">
      <c r="A577" s="6" t="s">
        <v>2238</v>
      </c>
      <c r="B577" s="6" t="str" cm="1">
        <f t="array" ref="B577">IF(SUM(--ISNUMBER(SEARCH(Honorific,A577)))&gt;0,LEFT(A577,FIND(" ",A577)-1),"")</f>
        <v/>
      </c>
      <c r="C577" s="6" t="str">
        <f t="shared" si="16"/>
        <v>Helen Decker</v>
      </c>
      <c r="D577" s="6" t="str" cm="1">
        <f t="array" ref="D577">IF(SUM(--ISNUMBER(SEARCH(Credentials,C577)))&gt;0,TRIM(RIGHT(SUBSTITUTE(C577," ",REPT(" ", 99)), 99)),"")</f>
        <v/>
      </c>
      <c r="E577" s="6" t="str">
        <f t="shared" si="17"/>
        <v>Helen Decker</v>
      </c>
      <c r="F577" s="6" t="s">
        <v>2238</v>
      </c>
      <c r="G577" s="7" t="s">
        <v>20007</v>
      </c>
      <c r="H577" s="7" t="s">
        <v>20008</v>
      </c>
    </row>
    <row r="578" spans="1:8">
      <c r="A578" s="6" t="s">
        <v>2242</v>
      </c>
      <c r="B578" s="6" t="str" cm="1">
        <f t="array" ref="B578">IF(SUM(--ISNUMBER(SEARCH(Honorific,A578)))&gt;0,LEFT(A578,FIND(" ",A578)-1),"")</f>
        <v/>
      </c>
      <c r="C578" s="6" t="str">
        <f t="shared" si="16"/>
        <v>Troy Brown</v>
      </c>
      <c r="D578" s="6" t="str" cm="1">
        <f t="array" ref="D578">IF(SUM(--ISNUMBER(SEARCH(Credentials,C578)))&gt;0,TRIM(RIGHT(SUBSTITUTE(C578," ",REPT(" ", 99)), 99)),"")</f>
        <v/>
      </c>
      <c r="E578" s="6" t="str">
        <f t="shared" si="17"/>
        <v>Troy Brown</v>
      </c>
      <c r="F578" s="6" t="s">
        <v>2242</v>
      </c>
      <c r="G578" s="7" t="s">
        <v>19724</v>
      </c>
      <c r="H578" s="7" t="s">
        <v>19442</v>
      </c>
    </row>
    <row r="579" spans="1:8">
      <c r="A579" s="6" t="s">
        <v>2246</v>
      </c>
      <c r="B579" s="6" t="str" cm="1">
        <f t="array" ref="B579">IF(SUM(--ISNUMBER(SEARCH(Honorific,A579)))&gt;0,LEFT(A579,FIND(" ",A579)-1),"")</f>
        <v/>
      </c>
      <c r="C579" s="6" t="str">
        <f t="shared" ref="C579:C642" si="18">IF(B579="",A579,RIGHT(A579,LEN(A579)-LEN(B579)-1))</f>
        <v>Clayton Bush</v>
      </c>
      <c r="D579" s="6" t="str" cm="1">
        <f t="array" ref="D579">IF(SUM(--ISNUMBER(SEARCH(Credentials,C579)))&gt;0,TRIM(RIGHT(SUBSTITUTE(C579," ",REPT(" ", 99)), 99)),"")</f>
        <v/>
      </c>
      <c r="E579" s="6" t="str">
        <f t="shared" ref="E579:E642" si="19">IF(D579="",C579,LEFT(C579,LEN(C579)-LEN(D579)))</f>
        <v>Clayton Bush</v>
      </c>
      <c r="F579" s="6" t="s">
        <v>2246</v>
      </c>
      <c r="G579" s="7" t="s">
        <v>20009</v>
      </c>
      <c r="H579" s="7" t="s">
        <v>20010</v>
      </c>
    </row>
    <row r="580" spans="1:8">
      <c r="A580" s="6" t="s">
        <v>2250</v>
      </c>
      <c r="B580" s="6" t="str" cm="1">
        <f t="array" ref="B580">IF(SUM(--ISNUMBER(SEARCH(Honorific,A580)))&gt;0,LEFT(A580,FIND(" ",A580)-1),"")</f>
        <v/>
      </c>
      <c r="C580" s="6" t="str">
        <f t="shared" si="18"/>
        <v>Ashley Lee</v>
      </c>
      <c r="D580" s="6" t="str" cm="1">
        <f t="array" ref="D580">IF(SUM(--ISNUMBER(SEARCH(Credentials,C580)))&gt;0,TRIM(RIGHT(SUBSTITUTE(C580," ",REPT(" ", 99)), 99)),"")</f>
        <v/>
      </c>
      <c r="E580" s="6" t="str">
        <f t="shared" si="19"/>
        <v>Ashley Lee</v>
      </c>
      <c r="F580" s="6" t="s">
        <v>2250</v>
      </c>
      <c r="G580" s="7" t="s">
        <v>19486</v>
      </c>
      <c r="H580" s="7" t="s">
        <v>19424</v>
      </c>
    </row>
    <row r="581" spans="1:8">
      <c r="A581" s="6" t="s">
        <v>2254</v>
      </c>
      <c r="B581" s="6" t="str" cm="1">
        <f t="array" ref="B581">IF(SUM(--ISNUMBER(SEARCH(Honorific,A581)))&gt;0,LEFT(A581,FIND(" ",A581)-1),"")</f>
        <v/>
      </c>
      <c r="C581" s="6" t="str">
        <f t="shared" si="18"/>
        <v>Michael Pratt</v>
      </c>
      <c r="D581" s="6" t="str" cm="1">
        <f t="array" ref="D581">IF(SUM(--ISNUMBER(SEARCH(Credentials,C581)))&gt;0,TRIM(RIGHT(SUBSTITUTE(C581," ",REPT(" ", 99)), 99)),"")</f>
        <v/>
      </c>
      <c r="E581" s="6" t="str">
        <f t="shared" si="19"/>
        <v>Michael Pratt</v>
      </c>
      <c r="F581" s="6" t="s">
        <v>2254</v>
      </c>
      <c r="G581" s="7" t="s">
        <v>19466</v>
      </c>
      <c r="H581" s="7" t="s">
        <v>20011</v>
      </c>
    </row>
    <row r="582" spans="1:8">
      <c r="A582" s="6" t="s">
        <v>2258</v>
      </c>
      <c r="B582" s="6" t="str" cm="1">
        <f t="array" ref="B582">IF(SUM(--ISNUMBER(SEARCH(Honorific,A582)))&gt;0,LEFT(A582,FIND(" ",A582)-1),"")</f>
        <v/>
      </c>
      <c r="C582" s="6" t="str">
        <f t="shared" si="18"/>
        <v>Kelly Hernandez</v>
      </c>
      <c r="D582" s="6" t="str" cm="1">
        <f t="array" ref="D582">IF(SUM(--ISNUMBER(SEARCH(Credentials,C582)))&gt;0,TRIM(RIGHT(SUBSTITUTE(C582," ",REPT(" ", 99)), 99)),"")</f>
        <v/>
      </c>
      <c r="E582" s="6" t="str">
        <f t="shared" si="19"/>
        <v>Kelly Hernandez</v>
      </c>
      <c r="F582" s="6" t="s">
        <v>2258</v>
      </c>
      <c r="G582" s="7" t="s">
        <v>19580</v>
      </c>
      <c r="H582" s="7" t="s">
        <v>19444</v>
      </c>
    </row>
    <row r="583" spans="1:8">
      <c r="A583" s="6" t="s">
        <v>2262</v>
      </c>
      <c r="B583" s="6" t="str" cm="1">
        <f t="array" ref="B583">IF(SUM(--ISNUMBER(SEARCH(Honorific,A583)))&gt;0,LEFT(A583,FIND(" ",A583)-1),"")</f>
        <v/>
      </c>
      <c r="C583" s="6" t="str">
        <f t="shared" si="18"/>
        <v>Christopher Parker</v>
      </c>
      <c r="D583" s="6" t="str" cm="1">
        <f t="array" ref="D583">IF(SUM(--ISNUMBER(SEARCH(Credentials,C583)))&gt;0,TRIM(RIGHT(SUBSTITUTE(C583," ",REPT(" ", 99)), 99)),"")</f>
        <v/>
      </c>
      <c r="E583" s="6" t="str">
        <f t="shared" si="19"/>
        <v>Christopher Parker</v>
      </c>
      <c r="F583" s="6" t="s">
        <v>2262</v>
      </c>
      <c r="G583" s="7" t="s">
        <v>19682</v>
      </c>
      <c r="H583" s="7" t="s">
        <v>20012</v>
      </c>
    </row>
    <row r="584" spans="1:8">
      <c r="A584" s="6" t="s">
        <v>2266</v>
      </c>
      <c r="B584" s="6" t="str" cm="1">
        <f t="array" ref="B584">IF(SUM(--ISNUMBER(SEARCH(Honorific,A584)))&gt;0,LEFT(A584,FIND(" ",A584)-1),"")</f>
        <v/>
      </c>
      <c r="C584" s="6" t="str">
        <f t="shared" si="18"/>
        <v>James Ward</v>
      </c>
      <c r="D584" s="6" t="str" cm="1">
        <f t="array" ref="D584">IF(SUM(--ISNUMBER(SEARCH(Credentials,C584)))&gt;0,TRIM(RIGHT(SUBSTITUTE(C584," ",REPT(" ", 99)), 99)),"")</f>
        <v/>
      </c>
      <c r="E584" s="6" t="str">
        <f t="shared" si="19"/>
        <v>James Ward</v>
      </c>
      <c r="F584" s="6" t="s">
        <v>2266</v>
      </c>
      <c r="G584" s="7" t="s">
        <v>19433</v>
      </c>
      <c r="H584" s="7" t="s">
        <v>19740</v>
      </c>
    </row>
    <row r="585" spans="1:8">
      <c r="A585" s="6" t="s">
        <v>2270</v>
      </c>
      <c r="B585" s="6" t="str" cm="1">
        <f t="array" ref="B585">IF(SUM(--ISNUMBER(SEARCH(Honorific,A585)))&gt;0,LEFT(A585,FIND(" ",A585)-1),"")</f>
        <v/>
      </c>
      <c r="C585" s="6" t="str">
        <f t="shared" si="18"/>
        <v>Kevin Wilkerson</v>
      </c>
      <c r="D585" s="6" t="str" cm="1">
        <f t="array" ref="D585">IF(SUM(--ISNUMBER(SEARCH(Credentials,C585)))&gt;0,TRIM(RIGHT(SUBSTITUTE(C585," ",REPT(" ", 99)), 99)),"")</f>
        <v/>
      </c>
      <c r="E585" s="6" t="str">
        <f t="shared" si="19"/>
        <v>Kevin Wilkerson</v>
      </c>
      <c r="F585" s="6" t="s">
        <v>2270</v>
      </c>
      <c r="G585" s="7" t="s">
        <v>19542</v>
      </c>
      <c r="H585" s="7" t="s">
        <v>20013</v>
      </c>
    </row>
    <row r="586" spans="1:8">
      <c r="A586" s="6" t="s">
        <v>2274</v>
      </c>
      <c r="B586" s="6" t="str" cm="1">
        <f t="array" ref="B586">IF(SUM(--ISNUMBER(SEARCH(Honorific,A586)))&gt;0,LEFT(A586,FIND(" ",A586)-1),"")</f>
        <v/>
      </c>
      <c r="C586" s="6" t="str">
        <f t="shared" si="18"/>
        <v>Pamela Cochran</v>
      </c>
      <c r="D586" s="6" t="str" cm="1">
        <f t="array" ref="D586">IF(SUM(--ISNUMBER(SEARCH(Credentials,C586)))&gt;0,TRIM(RIGHT(SUBSTITUTE(C586," ",REPT(" ", 99)), 99)),"")</f>
        <v/>
      </c>
      <c r="E586" s="6" t="str">
        <f t="shared" si="19"/>
        <v>Pamela Cochran</v>
      </c>
      <c r="F586" s="6" t="s">
        <v>2274</v>
      </c>
      <c r="G586" s="7" t="s">
        <v>19672</v>
      </c>
      <c r="H586" s="7" t="s">
        <v>19677</v>
      </c>
    </row>
    <row r="587" spans="1:8">
      <c r="A587" s="6" t="s">
        <v>2277</v>
      </c>
      <c r="B587" s="6" t="str" cm="1">
        <f t="array" ref="B587">IF(SUM(--ISNUMBER(SEARCH(Honorific,A587)))&gt;0,LEFT(A587,FIND(" ",A587)-1),"")</f>
        <v/>
      </c>
      <c r="C587" s="6" t="str">
        <f t="shared" si="18"/>
        <v>Kevin Fitzpatrick</v>
      </c>
      <c r="D587" s="6" t="str" cm="1">
        <f t="array" ref="D587">IF(SUM(--ISNUMBER(SEARCH(Credentials,C587)))&gt;0,TRIM(RIGHT(SUBSTITUTE(C587," ",REPT(" ", 99)), 99)),"")</f>
        <v/>
      </c>
      <c r="E587" s="6" t="str">
        <f t="shared" si="19"/>
        <v>Kevin Fitzpatrick</v>
      </c>
      <c r="F587" s="6" t="s">
        <v>2277</v>
      </c>
      <c r="G587" s="7" t="s">
        <v>19542</v>
      </c>
      <c r="H587" s="7" t="s">
        <v>20014</v>
      </c>
    </row>
    <row r="588" spans="1:8">
      <c r="A588" s="6" t="s">
        <v>2281</v>
      </c>
      <c r="B588" s="6" t="str" cm="1">
        <f t="array" ref="B588">IF(SUM(--ISNUMBER(SEARCH(Honorific,A588)))&gt;0,LEFT(A588,FIND(" ",A588)-1),"")</f>
        <v/>
      </c>
      <c r="C588" s="6" t="str">
        <f t="shared" si="18"/>
        <v>Andrea Oliver</v>
      </c>
      <c r="D588" s="6" t="str" cm="1">
        <f t="array" ref="D588">IF(SUM(--ISNUMBER(SEARCH(Credentials,C588)))&gt;0,TRIM(RIGHT(SUBSTITUTE(C588," ",REPT(" ", 99)), 99)),"")</f>
        <v/>
      </c>
      <c r="E588" s="6" t="str">
        <f t="shared" si="19"/>
        <v>Andrea Oliver</v>
      </c>
      <c r="F588" s="6" t="s">
        <v>2281</v>
      </c>
      <c r="G588" s="7" t="s">
        <v>19825</v>
      </c>
      <c r="H588" s="7" t="s">
        <v>19631</v>
      </c>
    </row>
    <row r="589" spans="1:8">
      <c r="A589" s="6" t="s">
        <v>2285</v>
      </c>
      <c r="B589" s="6" t="str" cm="1">
        <f t="array" ref="B589">IF(SUM(--ISNUMBER(SEARCH(Honorific,A589)))&gt;0,LEFT(A589,FIND(" ",A589)-1),"")</f>
        <v/>
      </c>
      <c r="C589" s="6" t="str">
        <f t="shared" si="18"/>
        <v>Sabrina Osborne</v>
      </c>
      <c r="D589" s="6" t="str" cm="1">
        <f t="array" ref="D589">IF(SUM(--ISNUMBER(SEARCH(Credentials,C589)))&gt;0,TRIM(RIGHT(SUBSTITUTE(C589," ",REPT(" ", 99)), 99)),"")</f>
        <v/>
      </c>
      <c r="E589" s="6" t="str">
        <f t="shared" si="19"/>
        <v>Sabrina Osborne</v>
      </c>
      <c r="F589" s="6" t="s">
        <v>2285</v>
      </c>
      <c r="G589" s="7" t="s">
        <v>20015</v>
      </c>
      <c r="H589" s="7" t="s">
        <v>20016</v>
      </c>
    </row>
    <row r="590" spans="1:8">
      <c r="A590" s="6" t="s">
        <v>2288</v>
      </c>
      <c r="B590" s="6" t="str" cm="1">
        <f t="array" ref="B590">IF(SUM(--ISNUMBER(SEARCH(Honorific,A590)))&gt;0,LEFT(A590,FIND(" ",A590)-1),"")</f>
        <v/>
      </c>
      <c r="C590" s="6" t="str">
        <f t="shared" si="18"/>
        <v>Kellie Hansen</v>
      </c>
      <c r="D590" s="6" t="str" cm="1">
        <f t="array" ref="D590">IF(SUM(--ISNUMBER(SEARCH(Credentials,C590)))&gt;0,TRIM(RIGHT(SUBSTITUTE(C590," ",REPT(" ", 99)), 99)),"")</f>
        <v/>
      </c>
      <c r="E590" s="6" t="str">
        <f t="shared" si="19"/>
        <v>Kellie Hansen</v>
      </c>
      <c r="F590" s="6" t="s">
        <v>2288</v>
      </c>
      <c r="G590" s="7" t="s">
        <v>20017</v>
      </c>
      <c r="H590" s="7" t="s">
        <v>20018</v>
      </c>
    </row>
    <row r="591" spans="1:8">
      <c r="A591" s="6" t="s">
        <v>2292</v>
      </c>
      <c r="B591" s="6" t="str" cm="1">
        <f t="array" ref="B591">IF(SUM(--ISNUMBER(SEARCH(Honorific,A591)))&gt;0,LEFT(A591,FIND(" ",A591)-1),"")</f>
        <v/>
      </c>
      <c r="C591" s="6" t="str">
        <f t="shared" si="18"/>
        <v>Pamela Harris</v>
      </c>
      <c r="D591" s="6" t="str" cm="1">
        <f t="array" ref="D591">IF(SUM(--ISNUMBER(SEARCH(Credentials,C591)))&gt;0,TRIM(RIGHT(SUBSTITUTE(C591," ",REPT(" ", 99)), 99)),"")</f>
        <v/>
      </c>
      <c r="E591" s="6" t="str">
        <f t="shared" si="19"/>
        <v>Pamela Harris</v>
      </c>
      <c r="F591" s="6" t="s">
        <v>2292</v>
      </c>
      <c r="G591" s="7" t="s">
        <v>19672</v>
      </c>
      <c r="H591" s="7" t="s">
        <v>19925</v>
      </c>
    </row>
    <row r="592" spans="1:8">
      <c r="A592" s="6" t="s">
        <v>2296</v>
      </c>
      <c r="B592" s="6" t="str" cm="1">
        <f t="array" ref="B592">IF(SUM(--ISNUMBER(SEARCH(Honorific,A592)))&gt;0,LEFT(A592,FIND(" ",A592)-1),"")</f>
        <v/>
      </c>
      <c r="C592" s="6" t="str">
        <f t="shared" si="18"/>
        <v>William Bell</v>
      </c>
      <c r="D592" s="6" t="str" cm="1">
        <f t="array" ref="D592">IF(SUM(--ISNUMBER(SEARCH(Credentials,C592)))&gt;0,TRIM(RIGHT(SUBSTITUTE(C592," ",REPT(" ", 99)), 99)),"")</f>
        <v/>
      </c>
      <c r="E592" s="6" t="str">
        <f t="shared" si="19"/>
        <v>William Bell</v>
      </c>
      <c r="F592" s="6" t="s">
        <v>2296</v>
      </c>
      <c r="G592" s="7" t="s">
        <v>19437</v>
      </c>
      <c r="H592" s="7" t="s">
        <v>20019</v>
      </c>
    </row>
    <row r="593" spans="1:8">
      <c r="A593" s="6" t="s">
        <v>2300</v>
      </c>
      <c r="B593" s="6" t="str" cm="1">
        <f t="array" ref="B593">IF(SUM(--ISNUMBER(SEARCH(Honorific,A593)))&gt;0,LEFT(A593,FIND(" ",A593)-1),"")</f>
        <v/>
      </c>
      <c r="C593" s="6" t="str">
        <f t="shared" si="18"/>
        <v>Leslie Clark</v>
      </c>
      <c r="D593" s="6" t="str" cm="1">
        <f t="array" ref="D593">IF(SUM(--ISNUMBER(SEARCH(Credentials,C593)))&gt;0,TRIM(RIGHT(SUBSTITUTE(C593," ",REPT(" ", 99)), 99)),"")</f>
        <v/>
      </c>
      <c r="E593" s="6" t="str">
        <f t="shared" si="19"/>
        <v>Leslie Clark</v>
      </c>
      <c r="F593" s="6" t="s">
        <v>2300</v>
      </c>
      <c r="G593" s="7" t="s">
        <v>19644</v>
      </c>
      <c r="H593" s="7" t="s">
        <v>19647</v>
      </c>
    </row>
    <row r="594" spans="1:8">
      <c r="A594" s="6" t="s">
        <v>2304</v>
      </c>
      <c r="B594" s="6" t="str" cm="1">
        <f t="array" ref="B594">IF(SUM(--ISNUMBER(SEARCH(Honorific,A594)))&gt;0,LEFT(A594,FIND(" ",A594)-1),"")</f>
        <v/>
      </c>
      <c r="C594" s="6" t="str">
        <f t="shared" si="18"/>
        <v>Elizabeth Moran</v>
      </c>
      <c r="D594" s="6" t="str" cm="1">
        <f t="array" ref="D594">IF(SUM(--ISNUMBER(SEARCH(Credentials,C594)))&gt;0,TRIM(RIGHT(SUBSTITUTE(C594," ",REPT(" ", 99)), 99)),"")</f>
        <v/>
      </c>
      <c r="E594" s="6" t="str">
        <f t="shared" si="19"/>
        <v>Elizabeth Moran</v>
      </c>
      <c r="F594" s="6" t="s">
        <v>2304</v>
      </c>
      <c r="G594" s="7" t="s">
        <v>19819</v>
      </c>
      <c r="H594" s="7" t="s">
        <v>20020</v>
      </c>
    </row>
    <row r="595" spans="1:8">
      <c r="A595" s="6" t="s">
        <v>2308</v>
      </c>
      <c r="B595" s="6" t="str" cm="1">
        <f t="array" ref="B595">IF(SUM(--ISNUMBER(SEARCH(Honorific,A595)))&gt;0,LEFT(A595,FIND(" ",A595)-1),"")</f>
        <v/>
      </c>
      <c r="C595" s="6" t="str">
        <f t="shared" si="18"/>
        <v>Craig Cobb</v>
      </c>
      <c r="D595" s="6" t="str" cm="1">
        <f t="array" ref="D595">IF(SUM(--ISNUMBER(SEARCH(Credentials,C595)))&gt;0,TRIM(RIGHT(SUBSTITUTE(C595," ",REPT(" ", 99)), 99)),"")</f>
        <v/>
      </c>
      <c r="E595" s="6" t="str">
        <f t="shared" si="19"/>
        <v>Craig Cobb</v>
      </c>
      <c r="F595" s="6" t="s">
        <v>2308</v>
      </c>
      <c r="G595" s="7" t="s">
        <v>19570</v>
      </c>
      <c r="H595" s="7" t="s">
        <v>20021</v>
      </c>
    </row>
    <row r="596" spans="1:8">
      <c r="A596" s="6" t="s">
        <v>2312</v>
      </c>
      <c r="B596" s="6" t="str" cm="1">
        <f t="array" ref="B596">IF(SUM(--ISNUMBER(SEARCH(Honorific,A596)))&gt;0,LEFT(A596,FIND(" ",A596)-1),"")</f>
        <v/>
      </c>
      <c r="C596" s="6" t="str">
        <f t="shared" si="18"/>
        <v>Olivia Riley</v>
      </c>
      <c r="D596" s="6" t="str" cm="1">
        <f t="array" ref="D596">IF(SUM(--ISNUMBER(SEARCH(Credentials,C596)))&gt;0,TRIM(RIGHT(SUBSTITUTE(C596," ",REPT(" ", 99)), 99)),"")</f>
        <v/>
      </c>
      <c r="E596" s="6" t="str">
        <f t="shared" si="19"/>
        <v>Olivia Riley</v>
      </c>
      <c r="F596" s="6" t="s">
        <v>2312</v>
      </c>
      <c r="G596" s="7" t="s">
        <v>20022</v>
      </c>
      <c r="H596" s="7" t="s">
        <v>20023</v>
      </c>
    </row>
    <row r="597" spans="1:8">
      <c r="A597" s="6" t="s">
        <v>2316</v>
      </c>
      <c r="B597" s="6" t="str" cm="1">
        <f t="array" ref="B597">IF(SUM(--ISNUMBER(SEARCH(Honorific,A597)))&gt;0,LEFT(A597,FIND(" ",A597)-1),"")</f>
        <v/>
      </c>
      <c r="C597" s="6" t="str">
        <f t="shared" si="18"/>
        <v>Jessica Matthews</v>
      </c>
      <c r="D597" s="6" t="str" cm="1">
        <f t="array" ref="D597">IF(SUM(--ISNUMBER(SEARCH(Credentials,C597)))&gt;0,TRIM(RIGHT(SUBSTITUTE(C597," ",REPT(" ", 99)), 99)),"")</f>
        <v/>
      </c>
      <c r="E597" s="6" t="str">
        <f t="shared" si="19"/>
        <v>Jessica Matthews</v>
      </c>
      <c r="F597" s="6" t="s">
        <v>2316</v>
      </c>
      <c r="G597" s="7" t="s">
        <v>19664</v>
      </c>
      <c r="H597" s="7" t="s">
        <v>20024</v>
      </c>
    </row>
    <row r="598" spans="1:8">
      <c r="A598" s="6" t="s">
        <v>2319</v>
      </c>
      <c r="B598" s="6" t="str" cm="1">
        <f t="array" ref="B598">IF(SUM(--ISNUMBER(SEARCH(Honorific,A598)))&gt;0,LEFT(A598,FIND(" ",A598)-1),"")</f>
        <v/>
      </c>
      <c r="C598" s="6" t="str">
        <f t="shared" si="18"/>
        <v>Lauren Wilson</v>
      </c>
      <c r="D598" s="6" t="str" cm="1">
        <f t="array" ref="D598">IF(SUM(--ISNUMBER(SEARCH(Credentials,C598)))&gt;0,TRIM(RIGHT(SUBSTITUTE(C598," ",REPT(" ", 99)), 99)),"")</f>
        <v/>
      </c>
      <c r="E598" s="6" t="str">
        <f t="shared" si="19"/>
        <v>Lauren Wilson</v>
      </c>
      <c r="F598" s="6" t="s">
        <v>2319</v>
      </c>
      <c r="G598" s="7" t="s">
        <v>19504</v>
      </c>
      <c r="H598" s="7" t="s">
        <v>19563</v>
      </c>
    </row>
    <row r="599" spans="1:8">
      <c r="A599" s="6" t="s">
        <v>2322</v>
      </c>
      <c r="B599" s="6" t="str" cm="1">
        <f t="array" ref="B599">IF(SUM(--ISNUMBER(SEARCH(Honorific,A599)))&gt;0,LEFT(A599,FIND(" ",A599)-1),"")</f>
        <v/>
      </c>
      <c r="C599" s="6" t="str">
        <f t="shared" si="18"/>
        <v>Jennifer Torres</v>
      </c>
      <c r="D599" s="6" t="str" cm="1">
        <f t="array" ref="D599">IF(SUM(--ISNUMBER(SEARCH(Credentials,C599)))&gt;0,TRIM(RIGHT(SUBSTITUTE(C599," ",REPT(" ", 99)), 99)),"")</f>
        <v/>
      </c>
      <c r="E599" s="6" t="str">
        <f t="shared" si="19"/>
        <v>Jennifer Torres</v>
      </c>
      <c r="F599" s="6" t="s">
        <v>2322</v>
      </c>
      <c r="G599" s="7" t="s">
        <v>19510</v>
      </c>
      <c r="H599" s="7" t="s">
        <v>20025</v>
      </c>
    </row>
    <row r="600" spans="1:8">
      <c r="A600" s="6" t="s">
        <v>2326</v>
      </c>
      <c r="B600" s="6" t="str" cm="1">
        <f t="array" ref="B600">IF(SUM(--ISNUMBER(SEARCH(Honorific,A600)))&gt;0,LEFT(A600,FIND(" ",A600)-1),"")</f>
        <v/>
      </c>
      <c r="C600" s="6" t="str">
        <f t="shared" si="18"/>
        <v>Jeffrey Anderson</v>
      </c>
      <c r="D600" s="6" t="str" cm="1">
        <f t="array" ref="D600">IF(SUM(--ISNUMBER(SEARCH(Credentials,C600)))&gt;0,TRIM(RIGHT(SUBSTITUTE(C600," ",REPT(" ", 99)), 99)),"")</f>
        <v/>
      </c>
      <c r="E600" s="6" t="str">
        <f t="shared" si="19"/>
        <v>Jeffrey Anderson</v>
      </c>
      <c r="F600" s="6" t="s">
        <v>2326</v>
      </c>
      <c r="G600" s="7" t="s">
        <v>19924</v>
      </c>
      <c r="H600" s="7" t="s">
        <v>19519</v>
      </c>
    </row>
    <row r="601" spans="1:8">
      <c r="A601" s="6" t="s">
        <v>2330</v>
      </c>
      <c r="B601" s="6" t="str" cm="1">
        <f t="array" ref="B601">IF(SUM(--ISNUMBER(SEARCH(Honorific,A601)))&gt;0,LEFT(A601,FIND(" ",A601)-1),"")</f>
        <v/>
      </c>
      <c r="C601" s="6" t="str">
        <f t="shared" si="18"/>
        <v>William Smith</v>
      </c>
      <c r="D601" s="6" t="str" cm="1">
        <f t="array" ref="D601">IF(SUM(--ISNUMBER(SEARCH(Credentials,C601)))&gt;0,TRIM(RIGHT(SUBSTITUTE(C601," ",REPT(" ", 99)), 99)),"")</f>
        <v/>
      </c>
      <c r="E601" s="6" t="str">
        <f t="shared" si="19"/>
        <v>William Smith</v>
      </c>
      <c r="F601" s="6" t="s">
        <v>2330</v>
      </c>
      <c r="G601" s="7" t="s">
        <v>19437</v>
      </c>
      <c r="H601" s="7" t="s">
        <v>19450</v>
      </c>
    </row>
    <row r="602" spans="1:8">
      <c r="A602" s="6" t="s">
        <v>2334</v>
      </c>
      <c r="B602" s="6" t="str" cm="1">
        <f t="array" ref="B602">IF(SUM(--ISNUMBER(SEARCH(Honorific,A602)))&gt;0,LEFT(A602,FIND(" ",A602)-1),"")</f>
        <v/>
      </c>
      <c r="C602" s="6" t="str">
        <f t="shared" si="18"/>
        <v>Cheryl Jackson</v>
      </c>
      <c r="D602" s="6" t="str" cm="1">
        <f t="array" ref="D602">IF(SUM(--ISNUMBER(SEARCH(Credentials,C602)))&gt;0,TRIM(RIGHT(SUBSTITUTE(C602," ",REPT(" ", 99)), 99)),"")</f>
        <v/>
      </c>
      <c r="E602" s="6" t="str">
        <f t="shared" si="19"/>
        <v>Cheryl Jackson</v>
      </c>
      <c r="F602" s="6" t="s">
        <v>2334</v>
      </c>
      <c r="G602" s="7" t="s">
        <v>20026</v>
      </c>
      <c r="H602" s="7" t="s">
        <v>19779</v>
      </c>
    </row>
    <row r="603" spans="1:8">
      <c r="A603" s="6" t="s">
        <v>2338</v>
      </c>
      <c r="B603" s="6" t="str" cm="1">
        <f t="array" ref="B603">IF(SUM(--ISNUMBER(SEARCH(Honorific,A603)))&gt;0,LEFT(A603,FIND(" ",A603)-1),"")</f>
        <v/>
      </c>
      <c r="C603" s="6" t="str">
        <f t="shared" si="18"/>
        <v>Richard Obrien</v>
      </c>
      <c r="D603" s="6" t="str" cm="1">
        <f t="array" ref="D603">IF(SUM(--ISNUMBER(SEARCH(Credentials,C603)))&gt;0,TRIM(RIGHT(SUBSTITUTE(C603," ",REPT(" ", 99)), 99)),"")</f>
        <v/>
      </c>
      <c r="E603" s="6" t="str">
        <f t="shared" si="19"/>
        <v>Richard Obrien</v>
      </c>
      <c r="F603" s="6" t="s">
        <v>2338</v>
      </c>
      <c r="G603" s="7" t="s">
        <v>19708</v>
      </c>
      <c r="H603" s="7" t="s">
        <v>19717</v>
      </c>
    </row>
    <row r="604" spans="1:8">
      <c r="A604" s="6" t="s">
        <v>2342</v>
      </c>
      <c r="B604" s="6" t="str" cm="1">
        <f t="array" ref="B604">IF(SUM(--ISNUMBER(SEARCH(Honorific,A604)))&gt;0,LEFT(A604,FIND(" ",A604)-1),"")</f>
        <v/>
      </c>
      <c r="C604" s="6" t="str">
        <f t="shared" si="18"/>
        <v>David Davis</v>
      </c>
      <c r="D604" s="6" t="str" cm="1">
        <f t="array" ref="D604">IF(SUM(--ISNUMBER(SEARCH(Credentials,C604)))&gt;0,TRIM(RIGHT(SUBSTITUTE(C604," ",REPT(" ", 99)), 99)),"")</f>
        <v/>
      </c>
      <c r="E604" s="6" t="str">
        <f t="shared" si="19"/>
        <v>David Davis</v>
      </c>
      <c r="F604" s="6" t="s">
        <v>2342</v>
      </c>
      <c r="G604" s="7" t="s">
        <v>19484</v>
      </c>
      <c r="H604" s="7" t="s">
        <v>19523</v>
      </c>
    </row>
    <row r="605" spans="1:8">
      <c r="A605" s="6" t="s">
        <v>2345</v>
      </c>
      <c r="B605" s="6" t="str" cm="1">
        <f t="array" ref="B605">IF(SUM(--ISNUMBER(SEARCH(Honorific,A605)))&gt;0,LEFT(A605,FIND(" ",A605)-1),"")</f>
        <v/>
      </c>
      <c r="C605" s="6" t="str">
        <f t="shared" si="18"/>
        <v>Jason Monroe</v>
      </c>
      <c r="D605" s="6" t="str" cm="1">
        <f t="array" ref="D605">IF(SUM(--ISNUMBER(SEARCH(Credentials,C605)))&gt;0,TRIM(RIGHT(SUBSTITUTE(C605," ",REPT(" ", 99)), 99)),"")</f>
        <v/>
      </c>
      <c r="E605" s="6" t="str">
        <f t="shared" si="19"/>
        <v>Jason Monroe</v>
      </c>
      <c r="F605" s="6" t="s">
        <v>2345</v>
      </c>
      <c r="G605" s="7" t="s">
        <v>19560</v>
      </c>
      <c r="H605" s="7" t="s">
        <v>20027</v>
      </c>
    </row>
    <row r="606" spans="1:8">
      <c r="A606" s="6" t="s">
        <v>2349</v>
      </c>
      <c r="B606" s="6" t="str" cm="1">
        <f t="array" ref="B606">IF(SUM(--ISNUMBER(SEARCH(Honorific,A606)))&gt;0,LEFT(A606,FIND(" ",A606)-1),"")</f>
        <v/>
      </c>
      <c r="C606" s="6" t="str">
        <f t="shared" si="18"/>
        <v>Matthew Cohen</v>
      </c>
      <c r="D606" s="6" t="str" cm="1">
        <f t="array" ref="D606">IF(SUM(--ISNUMBER(SEARCH(Credentials,C606)))&gt;0,TRIM(RIGHT(SUBSTITUTE(C606," ",REPT(" ", 99)), 99)),"")</f>
        <v/>
      </c>
      <c r="E606" s="6" t="str">
        <f t="shared" si="19"/>
        <v>Matthew Cohen</v>
      </c>
      <c r="F606" s="6" t="s">
        <v>2349</v>
      </c>
      <c r="G606" s="7" t="s">
        <v>19506</v>
      </c>
      <c r="H606" s="7" t="s">
        <v>19640</v>
      </c>
    </row>
    <row r="607" spans="1:8">
      <c r="A607" s="6" t="s">
        <v>2353</v>
      </c>
      <c r="B607" s="6" t="str" cm="1">
        <f t="array" ref="B607">IF(SUM(--ISNUMBER(SEARCH(Honorific,A607)))&gt;0,LEFT(A607,FIND(" ",A607)-1),"")</f>
        <v/>
      </c>
      <c r="C607" s="6" t="str">
        <f t="shared" si="18"/>
        <v>Deborah Compton</v>
      </c>
      <c r="D607" s="6" t="str" cm="1">
        <f t="array" ref="D607">IF(SUM(--ISNUMBER(SEARCH(Credentials,C607)))&gt;0,TRIM(RIGHT(SUBSTITUTE(C607," ",REPT(" ", 99)), 99)),"")</f>
        <v/>
      </c>
      <c r="E607" s="6" t="str">
        <f t="shared" si="19"/>
        <v>Deborah Compton</v>
      </c>
      <c r="F607" s="6" t="s">
        <v>2353</v>
      </c>
      <c r="G607" s="7" t="s">
        <v>19963</v>
      </c>
      <c r="H607" s="7" t="s">
        <v>20028</v>
      </c>
    </row>
    <row r="608" spans="1:8">
      <c r="A608" s="6" t="s">
        <v>2357</v>
      </c>
      <c r="B608" s="6" t="str" cm="1">
        <f t="array" ref="B608">IF(SUM(--ISNUMBER(SEARCH(Honorific,A608)))&gt;0,LEFT(A608,FIND(" ",A608)-1),"")</f>
        <v/>
      </c>
      <c r="C608" s="6" t="str">
        <f t="shared" si="18"/>
        <v>Tamara Robinson</v>
      </c>
      <c r="D608" s="6" t="str" cm="1">
        <f t="array" ref="D608">IF(SUM(--ISNUMBER(SEARCH(Credentials,C608)))&gt;0,TRIM(RIGHT(SUBSTITUTE(C608," ",REPT(" ", 99)), 99)),"")</f>
        <v/>
      </c>
      <c r="E608" s="6" t="str">
        <f t="shared" si="19"/>
        <v>Tamara Robinson</v>
      </c>
      <c r="F608" s="6" t="s">
        <v>2357</v>
      </c>
      <c r="G608" s="7" t="s">
        <v>20029</v>
      </c>
      <c r="H608" s="7" t="s">
        <v>19430</v>
      </c>
    </row>
    <row r="609" spans="1:8">
      <c r="A609" s="6" t="s">
        <v>2361</v>
      </c>
      <c r="B609" s="6" t="str" cm="1">
        <f t="array" ref="B609">IF(SUM(--ISNUMBER(SEARCH(Honorific,A609)))&gt;0,LEFT(A609,FIND(" ",A609)-1),"")</f>
        <v/>
      </c>
      <c r="C609" s="6" t="str">
        <f t="shared" si="18"/>
        <v>Christopher Barron</v>
      </c>
      <c r="D609" s="6" t="str" cm="1">
        <f t="array" ref="D609">IF(SUM(--ISNUMBER(SEARCH(Credentials,C609)))&gt;0,TRIM(RIGHT(SUBSTITUTE(C609," ",REPT(" ", 99)), 99)),"")</f>
        <v/>
      </c>
      <c r="E609" s="6" t="str">
        <f t="shared" si="19"/>
        <v>Christopher Barron</v>
      </c>
      <c r="F609" s="6" t="s">
        <v>2361</v>
      </c>
      <c r="G609" s="7" t="s">
        <v>19682</v>
      </c>
      <c r="H609" s="7" t="s">
        <v>20030</v>
      </c>
    </row>
    <row r="610" spans="1:8">
      <c r="A610" s="6" t="s">
        <v>2365</v>
      </c>
      <c r="B610" s="6" t="str" cm="1">
        <f t="array" ref="B610">IF(SUM(--ISNUMBER(SEARCH(Honorific,A610)))&gt;0,LEFT(A610,FIND(" ",A610)-1),"")</f>
        <v/>
      </c>
      <c r="C610" s="6" t="str">
        <f t="shared" si="18"/>
        <v>Tyrone Montoya</v>
      </c>
      <c r="D610" s="6" t="str" cm="1">
        <f t="array" ref="D610">IF(SUM(--ISNUMBER(SEARCH(Credentials,C610)))&gt;0,TRIM(RIGHT(SUBSTITUTE(C610," ",REPT(" ", 99)), 99)),"")</f>
        <v/>
      </c>
      <c r="E610" s="6" t="str">
        <f t="shared" si="19"/>
        <v>Tyrone Montoya</v>
      </c>
      <c r="F610" s="6" t="s">
        <v>2365</v>
      </c>
      <c r="G610" s="7" t="s">
        <v>20031</v>
      </c>
      <c r="H610" s="7" t="s">
        <v>20032</v>
      </c>
    </row>
    <row r="611" spans="1:8">
      <c r="A611" s="6" t="s">
        <v>2369</v>
      </c>
      <c r="B611" s="6" t="str" cm="1">
        <f t="array" ref="B611">IF(SUM(--ISNUMBER(SEARCH(Honorific,A611)))&gt;0,LEFT(A611,FIND(" ",A611)-1),"")</f>
        <v/>
      </c>
      <c r="C611" s="6" t="str">
        <f t="shared" si="18"/>
        <v>Derek Jones</v>
      </c>
      <c r="D611" s="6" t="str" cm="1">
        <f t="array" ref="D611">IF(SUM(--ISNUMBER(SEARCH(Credentials,C611)))&gt;0,TRIM(RIGHT(SUBSTITUTE(C611," ",REPT(" ", 99)), 99)),"")</f>
        <v/>
      </c>
      <c r="E611" s="6" t="str">
        <f t="shared" si="19"/>
        <v>Derek Jones</v>
      </c>
      <c r="F611" s="6" t="s">
        <v>2369</v>
      </c>
      <c r="G611" s="7" t="s">
        <v>19543</v>
      </c>
      <c r="H611" s="7" t="s">
        <v>19613</v>
      </c>
    </row>
    <row r="612" spans="1:8">
      <c r="A612" s="6" t="s">
        <v>2373</v>
      </c>
      <c r="B612" s="6" t="str" cm="1">
        <f t="array" ref="B612">IF(SUM(--ISNUMBER(SEARCH(Honorific,A612)))&gt;0,LEFT(A612,FIND(" ",A612)-1),"")</f>
        <v/>
      </c>
      <c r="C612" s="6" t="str">
        <f t="shared" si="18"/>
        <v>Jordan Baxter</v>
      </c>
      <c r="D612" s="6" t="str" cm="1">
        <f t="array" ref="D612">IF(SUM(--ISNUMBER(SEARCH(Credentials,C612)))&gt;0,TRIM(RIGHT(SUBSTITUTE(C612," ",REPT(" ", 99)), 99)),"")</f>
        <v/>
      </c>
      <c r="E612" s="6" t="str">
        <f t="shared" si="19"/>
        <v>Jordan Baxter</v>
      </c>
      <c r="F612" s="6" t="s">
        <v>2373</v>
      </c>
      <c r="G612" s="7" t="s">
        <v>19781</v>
      </c>
      <c r="H612" s="7" t="s">
        <v>20033</v>
      </c>
    </row>
    <row r="613" spans="1:8">
      <c r="A613" s="6" t="s">
        <v>2376</v>
      </c>
      <c r="B613" s="6" t="str" cm="1">
        <f t="array" ref="B613">IF(SUM(--ISNUMBER(SEARCH(Honorific,A613)))&gt;0,LEFT(A613,FIND(" ",A613)-1),"")</f>
        <v/>
      </c>
      <c r="C613" s="6" t="str">
        <f t="shared" si="18"/>
        <v>Alicia Rowland</v>
      </c>
      <c r="D613" s="6" t="str" cm="1">
        <f t="array" ref="D613">IF(SUM(--ISNUMBER(SEARCH(Credentials,C613)))&gt;0,TRIM(RIGHT(SUBSTITUTE(C613," ",REPT(" ", 99)), 99)),"")</f>
        <v/>
      </c>
      <c r="E613" s="6" t="str">
        <f t="shared" si="19"/>
        <v>Alicia Rowland</v>
      </c>
      <c r="F613" s="6" t="s">
        <v>2376</v>
      </c>
      <c r="G613" s="7" t="s">
        <v>20034</v>
      </c>
      <c r="H613" s="7" t="s">
        <v>20035</v>
      </c>
    </row>
    <row r="614" spans="1:8">
      <c r="A614" s="6" t="s">
        <v>2380</v>
      </c>
      <c r="B614" s="6" t="str" cm="1">
        <f t="array" ref="B614">IF(SUM(--ISNUMBER(SEARCH(Honorific,A614)))&gt;0,LEFT(A614,FIND(" ",A614)-1),"")</f>
        <v/>
      </c>
      <c r="C614" s="6" t="str">
        <f t="shared" si="18"/>
        <v>Michael Small</v>
      </c>
      <c r="D614" s="6" t="str" cm="1">
        <f t="array" ref="D614">IF(SUM(--ISNUMBER(SEARCH(Credentials,C614)))&gt;0,TRIM(RIGHT(SUBSTITUTE(C614," ",REPT(" ", 99)), 99)),"")</f>
        <v/>
      </c>
      <c r="E614" s="6" t="str">
        <f t="shared" si="19"/>
        <v>Michael Small</v>
      </c>
      <c r="F614" s="6" t="s">
        <v>2380</v>
      </c>
      <c r="G614" s="7" t="s">
        <v>19466</v>
      </c>
      <c r="H614" s="7" t="s">
        <v>19909</v>
      </c>
    </row>
    <row r="615" spans="1:8">
      <c r="A615" s="6" t="s">
        <v>2384</v>
      </c>
      <c r="B615" s="6" t="str" cm="1">
        <f t="array" ref="B615">IF(SUM(--ISNUMBER(SEARCH(Honorific,A615)))&gt;0,LEFT(A615,FIND(" ",A615)-1),"")</f>
        <v/>
      </c>
      <c r="C615" s="6" t="str">
        <f t="shared" si="18"/>
        <v>Daniel Hunt</v>
      </c>
      <c r="D615" s="6" t="str" cm="1">
        <f t="array" ref="D615">IF(SUM(--ISNUMBER(SEARCH(Credentials,C615)))&gt;0,TRIM(RIGHT(SUBSTITUTE(C615," ",REPT(" ", 99)), 99)),"")</f>
        <v/>
      </c>
      <c r="E615" s="6" t="str">
        <f t="shared" si="19"/>
        <v>Daniel Hunt</v>
      </c>
      <c r="F615" s="6" t="s">
        <v>2384</v>
      </c>
      <c r="G615" s="7" t="s">
        <v>19492</v>
      </c>
      <c r="H615" s="7" t="s">
        <v>19801</v>
      </c>
    </row>
    <row r="616" spans="1:8">
      <c r="A616" s="6" t="s">
        <v>2388</v>
      </c>
      <c r="B616" s="6" t="str" cm="1">
        <f t="array" ref="B616">IF(SUM(--ISNUMBER(SEARCH(Honorific,A616)))&gt;0,LEFT(A616,FIND(" ",A616)-1),"")</f>
        <v/>
      </c>
      <c r="C616" s="6" t="str">
        <f t="shared" si="18"/>
        <v>Billy Pitts</v>
      </c>
      <c r="D616" s="6" t="str" cm="1">
        <f t="array" ref="D616">IF(SUM(--ISNUMBER(SEARCH(Credentials,C616)))&gt;0,TRIM(RIGHT(SUBSTITUTE(C616," ",REPT(" ", 99)), 99)),"")</f>
        <v/>
      </c>
      <c r="E616" s="6" t="str">
        <f t="shared" si="19"/>
        <v>Billy Pitts</v>
      </c>
      <c r="F616" s="6" t="s">
        <v>2388</v>
      </c>
      <c r="G616" s="7" t="s">
        <v>20036</v>
      </c>
      <c r="H616" s="7" t="s">
        <v>20037</v>
      </c>
    </row>
    <row r="617" spans="1:8">
      <c r="A617" s="6" t="s">
        <v>2392</v>
      </c>
      <c r="B617" s="6" t="str" cm="1">
        <f t="array" ref="B617">IF(SUM(--ISNUMBER(SEARCH(Honorific,A617)))&gt;0,LEFT(A617,FIND(" ",A617)-1),"")</f>
        <v/>
      </c>
      <c r="C617" s="6" t="str">
        <f t="shared" si="18"/>
        <v>Todd Smith</v>
      </c>
      <c r="D617" s="6" t="str" cm="1">
        <f t="array" ref="D617">IF(SUM(--ISNUMBER(SEARCH(Credentials,C617)))&gt;0,TRIM(RIGHT(SUBSTITUTE(C617," ",REPT(" ", 99)), 99)),"")</f>
        <v/>
      </c>
      <c r="E617" s="6" t="str">
        <f t="shared" si="19"/>
        <v>Todd Smith</v>
      </c>
      <c r="F617" s="6" t="s">
        <v>2392</v>
      </c>
      <c r="G617" s="7" t="s">
        <v>19723</v>
      </c>
      <c r="H617" s="7" t="s">
        <v>19450</v>
      </c>
    </row>
    <row r="618" spans="1:8">
      <c r="A618" s="6" t="s">
        <v>2396</v>
      </c>
      <c r="B618" s="6" t="str" cm="1">
        <f t="array" ref="B618">IF(SUM(--ISNUMBER(SEARCH(Honorific,A618)))&gt;0,LEFT(A618,FIND(" ",A618)-1),"")</f>
        <v/>
      </c>
      <c r="C618" s="6" t="str">
        <f t="shared" si="18"/>
        <v>Heather Hubbard</v>
      </c>
      <c r="D618" s="6" t="str" cm="1">
        <f t="array" ref="D618">IF(SUM(--ISNUMBER(SEARCH(Credentials,C618)))&gt;0,TRIM(RIGHT(SUBSTITUTE(C618," ",REPT(" ", 99)), 99)),"")</f>
        <v/>
      </c>
      <c r="E618" s="6" t="str">
        <f t="shared" si="19"/>
        <v>Heather Hubbard</v>
      </c>
      <c r="F618" s="6" t="s">
        <v>2396</v>
      </c>
      <c r="G618" s="7" t="s">
        <v>19423</v>
      </c>
      <c r="H618" s="7" t="s">
        <v>20038</v>
      </c>
    </row>
    <row r="619" spans="1:8">
      <c r="A619" s="6" t="s">
        <v>2400</v>
      </c>
      <c r="B619" s="6" t="str" cm="1">
        <f t="array" ref="B619">IF(SUM(--ISNUMBER(SEARCH(Honorific,A619)))&gt;0,LEFT(A619,FIND(" ",A619)-1),"")</f>
        <v/>
      </c>
      <c r="C619" s="6" t="str">
        <f t="shared" si="18"/>
        <v>Ashley Cardenas</v>
      </c>
      <c r="D619" s="6" t="str" cm="1">
        <f t="array" ref="D619">IF(SUM(--ISNUMBER(SEARCH(Credentials,C619)))&gt;0,TRIM(RIGHT(SUBSTITUTE(C619," ",REPT(" ", 99)), 99)),"")</f>
        <v/>
      </c>
      <c r="E619" s="6" t="str">
        <f t="shared" si="19"/>
        <v>Ashley Cardenas</v>
      </c>
      <c r="F619" s="6" t="s">
        <v>2400</v>
      </c>
      <c r="G619" s="7" t="s">
        <v>19486</v>
      </c>
      <c r="H619" s="7" t="s">
        <v>19922</v>
      </c>
    </row>
    <row r="620" spans="1:8">
      <c r="A620" s="6" t="s">
        <v>2404</v>
      </c>
      <c r="B620" s="6" t="str" cm="1">
        <f t="array" ref="B620">IF(SUM(--ISNUMBER(SEARCH(Honorific,A620)))&gt;0,LEFT(A620,FIND(" ",A620)-1),"")</f>
        <v/>
      </c>
      <c r="C620" s="6" t="str">
        <f t="shared" si="18"/>
        <v>Zachary Howell</v>
      </c>
      <c r="D620" s="6" t="str" cm="1">
        <f t="array" ref="D620">IF(SUM(--ISNUMBER(SEARCH(Credentials,C620)))&gt;0,TRIM(RIGHT(SUBSTITUTE(C620," ",REPT(" ", 99)), 99)),"")</f>
        <v/>
      </c>
      <c r="E620" s="6" t="str">
        <f t="shared" si="19"/>
        <v>Zachary Howell</v>
      </c>
      <c r="F620" s="6" t="s">
        <v>2404</v>
      </c>
      <c r="G620" s="7" t="s">
        <v>19477</v>
      </c>
      <c r="H620" s="7" t="s">
        <v>19619</v>
      </c>
    </row>
    <row r="621" spans="1:8">
      <c r="A621" s="6" t="s">
        <v>2407</v>
      </c>
      <c r="B621" s="6" t="str" cm="1">
        <f t="array" ref="B621">IF(SUM(--ISNUMBER(SEARCH(Honorific,A621)))&gt;0,LEFT(A621,FIND(" ",A621)-1),"")</f>
        <v/>
      </c>
      <c r="C621" s="6" t="str">
        <f t="shared" si="18"/>
        <v>John Evans</v>
      </c>
      <c r="D621" s="6" t="str" cm="1">
        <f t="array" ref="D621">IF(SUM(--ISNUMBER(SEARCH(Credentials,C621)))&gt;0,TRIM(RIGHT(SUBSTITUTE(C621," ",REPT(" ", 99)), 99)),"")</f>
        <v/>
      </c>
      <c r="E621" s="6" t="str">
        <f t="shared" si="19"/>
        <v>John Evans</v>
      </c>
      <c r="F621" s="6" t="s">
        <v>2407</v>
      </c>
      <c r="G621" s="7" t="s">
        <v>19558</v>
      </c>
      <c r="H621" s="7" t="s">
        <v>19674</v>
      </c>
    </row>
    <row r="622" spans="1:8">
      <c r="A622" s="6" t="s">
        <v>2411</v>
      </c>
      <c r="B622" s="6" t="str" cm="1">
        <f t="array" ref="B622">IF(SUM(--ISNUMBER(SEARCH(Honorific,A622)))&gt;0,LEFT(A622,FIND(" ",A622)-1),"")</f>
        <v>Mrs.</v>
      </c>
      <c r="C622" s="6" t="str">
        <f t="shared" si="18"/>
        <v>Tracy Jefferson</v>
      </c>
      <c r="D622" s="6" t="str" cm="1">
        <f t="array" ref="D622">IF(SUM(--ISNUMBER(SEARCH(Credentials,C622)))&gt;0,TRIM(RIGHT(SUBSTITUTE(C622," ",REPT(" ", 99)), 99)),"")</f>
        <v/>
      </c>
      <c r="E622" s="6" t="str">
        <f t="shared" si="19"/>
        <v>Tracy Jefferson</v>
      </c>
      <c r="F622" s="6" t="s">
        <v>19232</v>
      </c>
      <c r="G622" s="7" t="s">
        <v>19697</v>
      </c>
      <c r="H622" s="7" t="s">
        <v>20039</v>
      </c>
    </row>
    <row r="623" spans="1:8">
      <c r="A623" s="6" t="s">
        <v>2415</v>
      </c>
      <c r="B623" s="6" t="str" cm="1">
        <f t="array" ref="B623">IF(SUM(--ISNUMBER(SEARCH(Honorific,A623)))&gt;0,LEFT(A623,FIND(" ",A623)-1),"")</f>
        <v/>
      </c>
      <c r="C623" s="6" t="str">
        <f t="shared" si="18"/>
        <v>Jeffrey Schwartz</v>
      </c>
      <c r="D623" s="6" t="str" cm="1">
        <f t="array" ref="D623">IF(SUM(--ISNUMBER(SEARCH(Credentials,C623)))&gt;0,TRIM(RIGHT(SUBSTITUTE(C623," ",REPT(" ", 99)), 99)),"")</f>
        <v/>
      </c>
      <c r="E623" s="6" t="str">
        <f t="shared" si="19"/>
        <v>Jeffrey Schwartz</v>
      </c>
      <c r="F623" s="6" t="s">
        <v>2415</v>
      </c>
      <c r="G623" s="7" t="s">
        <v>19924</v>
      </c>
      <c r="H623" s="7" t="s">
        <v>20040</v>
      </c>
    </row>
    <row r="624" spans="1:8">
      <c r="A624" s="6" t="s">
        <v>2419</v>
      </c>
      <c r="B624" s="6" t="str" cm="1">
        <f t="array" ref="B624">IF(SUM(--ISNUMBER(SEARCH(Honorific,A624)))&gt;0,LEFT(A624,FIND(" ",A624)-1),"")</f>
        <v/>
      </c>
      <c r="C624" s="6" t="str">
        <f t="shared" si="18"/>
        <v>Samuel Smith</v>
      </c>
      <c r="D624" s="6" t="str" cm="1">
        <f t="array" ref="D624">IF(SUM(--ISNUMBER(SEARCH(Credentials,C624)))&gt;0,TRIM(RIGHT(SUBSTITUTE(C624," ",REPT(" ", 99)), 99)),"")</f>
        <v/>
      </c>
      <c r="E624" s="6" t="str">
        <f t="shared" si="19"/>
        <v>Samuel Smith</v>
      </c>
      <c r="F624" s="6" t="s">
        <v>2419</v>
      </c>
      <c r="G624" s="7" t="s">
        <v>19593</v>
      </c>
      <c r="H624" s="7" t="s">
        <v>19450</v>
      </c>
    </row>
    <row r="625" spans="1:8">
      <c r="A625" s="6" t="s">
        <v>2423</v>
      </c>
      <c r="B625" s="6" t="str" cm="1">
        <f t="array" ref="B625">IF(SUM(--ISNUMBER(SEARCH(Honorific,A625)))&gt;0,LEFT(A625,FIND(" ",A625)-1),"")</f>
        <v/>
      </c>
      <c r="C625" s="6" t="str">
        <f t="shared" si="18"/>
        <v>James Adams</v>
      </c>
      <c r="D625" s="6" t="str" cm="1">
        <f t="array" ref="D625">IF(SUM(--ISNUMBER(SEARCH(Credentials,C625)))&gt;0,TRIM(RIGHT(SUBSTITUTE(C625," ",REPT(" ", 99)), 99)),"")</f>
        <v/>
      </c>
      <c r="E625" s="6" t="str">
        <f t="shared" si="19"/>
        <v>James Adams</v>
      </c>
      <c r="F625" s="6" t="s">
        <v>2423</v>
      </c>
      <c r="G625" s="7" t="s">
        <v>19433</v>
      </c>
      <c r="H625" s="7" t="s">
        <v>20041</v>
      </c>
    </row>
    <row r="626" spans="1:8">
      <c r="A626" s="6" t="s">
        <v>2427</v>
      </c>
      <c r="B626" s="6" t="str" cm="1">
        <f t="array" ref="B626">IF(SUM(--ISNUMBER(SEARCH(Honorific,A626)))&gt;0,LEFT(A626,FIND(" ",A626)-1),"")</f>
        <v/>
      </c>
      <c r="C626" s="6" t="str">
        <f t="shared" si="18"/>
        <v>Kelsey Frye</v>
      </c>
      <c r="D626" s="6" t="str" cm="1">
        <f t="array" ref="D626">IF(SUM(--ISNUMBER(SEARCH(Credentials,C626)))&gt;0,TRIM(RIGHT(SUBSTITUTE(C626," ",REPT(" ", 99)), 99)),"")</f>
        <v/>
      </c>
      <c r="E626" s="6" t="str">
        <f t="shared" si="19"/>
        <v>Kelsey Frye</v>
      </c>
      <c r="F626" s="6" t="s">
        <v>2427</v>
      </c>
      <c r="G626" s="7" t="s">
        <v>20042</v>
      </c>
      <c r="H626" s="7" t="s">
        <v>20043</v>
      </c>
    </row>
    <row r="627" spans="1:8">
      <c r="A627" s="6" t="s">
        <v>2430</v>
      </c>
      <c r="B627" s="6" t="str" cm="1">
        <f t="array" ref="B627">IF(SUM(--ISNUMBER(SEARCH(Honorific,A627)))&gt;0,LEFT(A627,FIND(" ",A627)-1),"")</f>
        <v>Dr.</v>
      </c>
      <c r="C627" s="6" t="str">
        <f t="shared" si="18"/>
        <v>Marc Mcgee</v>
      </c>
      <c r="D627" s="6" t="str" cm="1">
        <f t="array" ref="D627">IF(SUM(--ISNUMBER(SEARCH(Credentials,C627)))&gt;0,TRIM(RIGHT(SUBSTITUTE(C627," ",REPT(" ", 99)), 99)),"")</f>
        <v/>
      </c>
      <c r="E627" s="6" t="str">
        <f t="shared" si="19"/>
        <v>Marc Mcgee</v>
      </c>
      <c r="F627" s="6" t="s">
        <v>19233</v>
      </c>
      <c r="G627" s="7" t="s">
        <v>20044</v>
      </c>
      <c r="H627" s="7" t="s">
        <v>19554</v>
      </c>
    </row>
    <row r="628" spans="1:8">
      <c r="A628" s="6" t="s">
        <v>2434</v>
      </c>
      <c r="B628" s="6" t="str" cm="1">
        <f t="array" ref="B628">IF(SUM(--ISNUMBER(SEARCH(Honorific,A628)))&gt;0,LEFT(A628,FIND(" ",A628)-1),"")</f>
        <v/>
      </c>
      <c r="C628" s="6" t="str">
        <f t="shared" si="18"/>
        <v>Angel Lopez</v>
      </c>
      <c r="D628" s="6" t="str" cm="1">
        <f t="array" ref="D628">IF(SUM(--ISNUMBER(SEARCH(Credentials,C628)))&gt;0,TRIM(RIGHT(SUBSTITUTE(C628," ",REPT(" ", 99)), 99)),"")</f>
        <v/>
      </c>
      <c r="E628" s="6" t="str">
        <f t="shared" si="19"/>
        <v>Angel Lopez</v>
      </c>
      <c r="F628" s="6" t="s">
        <v>2434</v>
      </c>
      <c r="G628" s="7" t="s">
        <v>20045</v>
      </c>
      <c r="H628" s="7" t="s">
        <v>19600</v>
      </c>
    </row>
    <row r="629" spans="1:8">
      <c r="A629" s="6" t="s">
        <v>2438</v>
      </c>
      <c r="B629" s="6" t="str" cm="1">
        <f t="array" ref="B629">IF(SUM(--ISNUMBER(SEARCH(Honorific,A629)))&gt;0,LEFT(A629,FIND(" ",A629)-1),"")</f>
        <v/>
      </c>
      <c r="C629" s="6" t="str">
        <f t="shared" si="18"/>
        <v>Amanda Williams</v>
      </c>
      <c r="D629" s="6" t="str" cm="1">
        <f t="array" ref="D629">IF(SUM(--ISNUMBER(SEARCH(Credentials,C629)))&gt;0,TRIM(RIGHT(SUBSTITUTE(C629," ",REPT(" ", 99)), 99)),"")</f>
        <v/>
      </c>
      <c r="E629" s="6" t="str">
        <f t="shared" si="19"/>
        <v>Amanda Williams</v>
      </c>
      <c r="F629" s="6" t="s">
        <v>2438</v>
      </c>
      <c r="G629" s="7" t="s">
        <v>19435</v>
      </c>
      <c r="H629" s="7" t="s">
        <v>19478</v>
      </c>
    </row>
    <row r="630" spans="1:8">
      <c r="A630" s="6" t="s">
        <v>2442</v>
      </c>
      <c r="B630" s="6" t="str" cm="1">
        <f t="array" ref="B630">IF(SUM(--ISNUMBER(SEARCH(Honorific,A630)))&gt;0,LEFT(A630,FIND(" ",A630)-1),"")</f>
        <v/>
      </c>
      <c r="C630" s="6" t="str">
        <f t="shared" si="18"/>
        <v>Kayla Maldonado</v>
      </c>
      <c r="D630" s="6" t="str" cm="1">
        <f t="array" ref="D630">IF(SUM(--ISNUMBER(SEARCH(Credentials,C630)))&gt;0,TRIM(RIGHT(SUBSTITUTE(C630," ",REPT(" ", 99)), 99)),"")</f>
        <v/>
      </c>
      <c r="E630" s="6" t="str">
        <f t="shared" si="19"/>
        <v>Kayla Maldonado</v>
      </c>
      <c r="F630" s="6" t="s">
        <v>2442</v>
      </c>
      <c r="G630" s="7" t="s">
        <v>19441</v>
      </c>
      <c r="H630" s="7" t="s">
        <v>19814</v>
      </c>
    </row>
    <row r="631" spans="1:8">
      <c r="A631" s="6" t="s">
        <v>2446</v>
      </c>
      <c r="B631" s="6" t="str" cm="1">
        <f t="array" ref="B631">IF(SUM(--ISNUMBER(SEARCH(Honorific,A631)))&gt;0,LEFT(A631,FIND(" ",A631)-1),"")</f>
        <v/>
      </c>
      <c r="C631" s="6" t="str">
        <f t="shared" si="18"/>
        <v>Traci Price</v>
      </c>
      <c r="D631" s="6" t="str" cm="1">
        <f t="array" ref="D631">IF(SUM(--ISNUMBER(SEARCH(Credentials,C631)))&gt;0,TRIM(RIGHT(SUBSTITUTE(C631," ",REPT(" ", 99)), 99)),"")</f>
        <v/>
      </c>
      <c r="E631" s="6" t="str">
        <f t="shared" si="19"/>
        <v>Traci Price</v>
      </c>
      <c r="F631" s="6" t="s">
        <v>2446</v>
      </c>
      <c r="G631" s="7" t="s">
        <v>20046</v>
      </c>
      <c r="H631" s="7" t="s">
        <v>19534</v>
      </c>
    </row>
    <row r="632" spans="1:8">
      <c r="A632" s="6" t="s">
        <v>2450</v>
      </c>
      <c r="B632" s="6" t="str" cm="1">
        <f t="array" ref="B632">IF(SUM(--ISNUMBER(SEARCH(Honorific,A632)))&gt;0,LEFT(A632,FIND(" ",A632)-1),"")</f>
        <v/>
      </c>
      <c r="C632" s="6" t="str">
        <f t="shared" si="18"/>
        <v>Joseph Reeves</v>
      </c>
      <c r="D632" s="6" t="str" cm="1">
        <f t="array" ref="D632">IF(SUM(--ISNUMBER(SEARCH(Credentials,C632)))&gt;0,TRIM(RIGHT(SUBSTITUTE(C632," ",REPT(" ", 99)), 99)),"")</f>
        <v/>
      </c>
      <c r="E632" s="6" t="str">
        <f t="shared" si="19"/>
        <v>Joseph Reeves</v>
      </c>
      <c r="F632" s="6" t="s">
        <v>2450</v>
      </c>
      <c r="G632" s="7" t="s">
        <v>19642</v>
      </c>
      <c r="H632" s="7" t="s">
        <v>20047</v>
      </c>
    </row>
    <row r="633" spans="1:8">
      <c r="A633" s="6" t="s">
        <v>2454</v>
      </c>
      <c r="B633" s="6" t="str" cm="1">
        <f t="array" ref="B633">IF(SUM(--ISNUMBER(SEARCH(Honorific,A633)))&gt;0,LEFT(A633,FIND(" ",A633)-1),"")</f>
        <v/>
      </c>
      <c r="C633" s="6" t="str">
        <f t="shared" si="18"/>
        <v>Susan Pitts</v>
      </c>
      <c r="D633" s="6" t="str" cm="1">
        <f t="array" ref="D633">IF(SUM(--ISNUMBER(SEARCH(Credentials,C633)))&gt;0,TRIM(RIGHT(SUBSTITUTE(C633," ",REPT(" ", 99)), 99)),"")</f>
        <v/>
      </c>
      <c r="E633" s="6" t="str">
        <f t="shared" si="19"/>
        <v>Susan Pitts</v>
      </c>
      <c r="F633" s="6" t="s">
        <v>2454</v>
      </c>
      <c r="G633" s="7" t="s">
        <v>19601</v>
      </c>
      <c r="H633" s="7" t="s">
        <v>20037</v>
      </c>
    </row>
    <row r="634" spans="1:8">
      <c r="A634" s="6" t="s">
        <v>2458</v>
      </c>
      <c r="B634" s="6" t="str" cm="1">
        <f t="array" ref="B634">IF(SUM(--ISNUMBER(SEARCH(Honorific,A634)))&gt;0,LEFT(A634,FIND(" ",A634)-1),"")</f>
        <v/>
      </c>
      <c r="C634" s="6" t="str">
        <f t="shared" si="18"/>
        <v>Larry Alvarez</v>
      </c>
      <c r="D634" s="6" t="str" cm="1">
        <f t="array" ref="D634">IF(SUM(--ISNUMBER(SEARCH(Credentials,C634)))&gt;0,TRIM(RIGHT(SUBSTITUTE(C634," ",REPT(" ", 99)), 99)),"")</f>
        <v/>
      </c>
      <c r="E634" s="6" t="str">
        <f t="shared" si="19"/>
        <v>Larry Alvarez</v>
      </c>
      <c r="F634" s="6" t="s">
        <v>2458</v>
      </c>
      <c r="G634" s="7" t="s">
        <v>20048</v>
      </c>
      <c r="H634" s="7" t="s">
        <v>20049</v>
      </c>
    </row>
    <row r="635" spans="1:8">
      <c r="A635" s="6" t="s">
        <v>2462</v>
      </c>
      <c r="B635" s="6" t="str" cm="1">
        <f t="array" ref="B635">IF(SUM(--ISNUMBER(SEARCH(Honorific,A635)))&gt;0,LEFT(A635,FIND(" ",A635)-1),"")</f>
        <v/>
      </c>
      <c r="C635" s="6" t="str">
        <f t="shared" si="18"/>
        <v>Sandra Smith</v>
      </c>
      <c r="D635" s="6" t="str" cm="1">
        <f t="array" ref="D635">IF(SUM(--ISNUMBER(SEARCH(Credentials,C635)))&gt;0,TRIM(RIGHT(SUBSTITUTE(C635," ",REPT(" ", 99)), 99)),"")</f>
        <v/>
      </c>
      <c r="E635" s="6" t="str">
        <f t="shared" si="19"/>
        <v>Sandra Smith</v>
      </c>
      <c r="F635" s="6" t="s">
        <v>2462</v>
      </c>
      <c r="G635" s="7" t="s">
        <v>20050</v>
      </c>
      <c r="H635" s="7" t="s">
        <v>19450</v>
      </c>
    </row>
    <row r="636" spans="1:8">
      <c r="A636" s="6" t="s">
        <v>2466</v>
      </c>
      <c r="B636" s="6" t="str" cm="1">
        <f t="array" ref="B636">IF(SUM(--ISNUMBER(SEARCH(Honorific,A636)))&gt;0,LEFT(A636,FIND(" ",A636)-1),"")</f>
        <v/>
      </c>
      <c r="C636" s="6" t="str">
        <f t="shared" si="18"/>
        <v>Jessica Powers</v>
      </c>
      <c r="D636" s="6" t="str" cm="1">
        <f t="array" ref="D636">IF(SUM(--ISNUMBER(SEARCH(Credentials,C636)))&gt;0,TRIM(RIGHT(SUBSTITUTE(C636," ",REPT(" ", 99)), 99)),"")</f>
        <v/>
      </c>
      <c r="E636" s="6" t="str">
        <f t="shared" si="19"/>
        <v>Jessica Powers</v>
      </c>
      <c r="F636" s="6" t="s">
        <v>2466</v>
      </c>
      <c r="G636" s="7" t="s">
        <v>19664</v>
      </c>
      <c r="H636" s="7" t="s">
        <v>20051</v>
      </c>
    </row>
    <row r="637" spans="1:8">
      <c r="A637" s="6" t="s">
        <v>2469</v>
      </c>
      <c r="B637" s="6" t="str" cm="1">
        <f t="array" ref="B637">IF(SUM(--ISNUMBER(SEARCH(Honorific,A637)))&gt;0,LEFT(A637,FIND(" ",A637)-1),"")</f>
        <v/>
      </c>
      <c r="C637" s="6" t="str">
        <f t="shared" si="18"/>
        <v>Sarah Kerr</v>
      </c>
      <c r="D637" s="6" t="str" cm="1">
        <f t="array" ref="D637">IF(SUM(--ISNUMBER(SEARCH(Credentials,C637)))&gt;0,TRIM(RIGHT(SUBSTITUTE(C637," ",REPT(" ", 99)), 99)),"")</f>
        <v/>
      </c>
      <c r="E637" s="6" t="str">
        <f t="shared" si="19"/>
        <v>Sarah Kerr</v>
      </c>
      <c r="F637" s="6" t="s">
        <v>2469</v>
      </c>
      <c r="G637" s="7" t="s">
        <v>19665</v>
      </c>
      <c r="H637" s="7" t="s">
        <v>20052</v>
      </c>
    </row>
    <row r="638" spans="1:8">
      <c r="A638" s="6" t="s">
        <v>2473</v>
      </c>
      <c r="B638" s="6" t="str" cm="1">
        <f t="array" ref="B638">IF(SUM(--ISNUMBER(SEARCH(Honorific,A638)))&gt;0,LEFT(A638,FIND(" ",A638)-1),"")</f>
        <v/>
      </c>
      <c r="C638" s="6" t="str">
        <f t="shared" si="18"/>
        <v>Karen Hudson</v>
      </c>
      <c r="D638" s="6" t="str" cm="1">
        <f t="array" ref="D638">IF(SUM(--ISNUMBER(SEARCH(Credentials,C638)))&gt;0,TRIM(RIGHT(SUBSTITUTE(C638," ",REPT(" ", 99)), 99)),"")</f>
        <v/>
      </c>
      <c r="E638" s="6" t="str">
        <f t="shared" si="19"/>
        <v>Karen Hudson</v>
      </c>
      <c r="F638" s="6" t="s">
        <v>2473</v>
      </c>
      <c r="G638" s="7" t="s">
        <v>19650</v>
      </c>
      <c r="H638" s="7" t="s">
        <v>19808</v>
      </c>
    </row>
    <row r="639" spans="1:8">
      <c r="A639" s="6" t="s">
        <v>2477</v>
      </c>
      <c r="B639" s="6" t="str" cm="1">
        <f t="array" ref="B639">IF(SUM(--ISNUMBER(SEARCH(Honorific,A639)))&gt;0,LEFT(A639,FIND(" ",A639)-1),"")</f>
        <v/>
      </c>
      <c r="C639" s="6" t="str">
        <f t="shared" si="18"/>
        <v>Amy Herman</v>
      </c>
      <c r="D639" s="6" t="str" cm="1">
        <f t="array" ref="D639">IF(SUM(--ISNUMBER(SEARCH(Credentials,C639)))&gt;0,TRIM(RIGHT(SUBSTITUTE(C639," ",REPT(" ", 99)), 99)),"")</f>
        <v/>
      </c>
      <c r="E639" s="6" t="str">
        <f t="shared" si="19"/>
        <v>Amy Herman</v>
      </c>
      <c r="F639" s="6" t="s">
        <v>2477</v>
      </c>
      <c r="G639" s="7" t="s">
        <v>19789</v>
      </c>
      <c r="H639" s="7" t="s">
        <v>20053</v>
      </c>
    </row>
    <row r="640" spans="1:8">
      <c r="A640" s="6" t="s">
        <v>2481</v>
      </c>
      <c r="B640" s="6" t="str" cm="1">
        <f t="array" ref="B640">IF(SUM(--ISNUMBER(SEARCH(Honorific,A640)))&gt;0,LEFT(A640,FIND(" ",A640)-1),"")</f>
        <v/>
      </c>
      <c r="C640" s="6" t="str">
        <f t="shared" si="18"/>
        <v>Kathleen Mcclain</v>
      </c>
      <c r="D640" s="6" t="str" cm="1">
        <f t="array" ref="D640">IF(SUM(--ISNUMBER(SEARCH(Credentials,C640)))&gt;0,TRIM(RIGHT(SUBSTITUTE(C640," ",REPT(" ", 99)), 99)),"")</f>
        <v/>
      </c>
      <c r="E640" s="6" t="str">
        <f t="shared" si="19"/>
        <v>Kathleen Mcclain</v>
      </c>
      <c r="F640" s="6" t="s">
        <v>2481</v>
      </c>
      <c r="G640" s="7" t="s">
        <v>20054</v>
      </c>
      <c r="H640" s="7" t="s">
        <v>20055</v>
      </c>
    </row>
    <row r="641" spans="1:8">
      <c r="A641" s="6" t="s">
        <v>2485</v>
      </c>
      <c r="B641" s="6" t="str" cm="1">
        <f t="array" ref="B641">IF(SUM(--ISNUMBER(SEARCH(Honorific,A641)))&gt;0,LEFT(A641,FIND(" ",A641)-1),"")</f>
        <v/>
      </c>
      <c r="C641" s="6" t="str">
        <f t="shared" si="18"/>
        <v>Carrie Cunningham</v>
      </c>
      <c r="D641" s="6" t="str" cm="1">
        <f t="array" ref="D641">IF(SUM(--ISNUMBER(SEARCH(Credentials,C641)))&gt;0,TRIM(RIGHT(SUBSTITUTE(C641," ",REPT(" ", 99)), 99)),"")</f>
        <v/>
      </c>
      <c r="E641" s="6" t="str">
        <f t="shared" si="19"/>
        <v>Carrie Cunningham</v>
      </c>
      <c r="F641" s="6" t="s">
        <v>2485</v>
      </c>
      <c r="G641" s="7" t="s">
        <v>19497</v>
      </c>
      <c r="H641" s="7" t="s">
        <v>20056</v>
      </c>
    </row>
    <row r="642" spans="1:8">
      <c r="A642" s="6" t="s">
        <v>2489</v>
      </c>
      <c r="B642" s="6" t="str" cm="1">
        <f t="array" ref="B642">IF(SUM(--ISNUMBER(SEARCH(Honorific,A642)))&gt;0,LEFT(A642,FIND(" ",A642)-1),"")</f>
        <v/>
      </c>
      <c r="C642" s="6" t="str">
        <f t="shared" si="18"/>
        <v>Kyle Blackburn</v>
      </c>
      <c r="D642" s="6" t="str" cm="1">
        <f t="array" ref="D642">IF(SUM(--ISNUMBER(SEARCH(Credentials,C642)))&gt;0,TRIM(RIGHT(SUBSTITUTE(C642," ",REPT(" ", 99)), 99)),"")</f>
        <v/>
      </c>
      <c r="E642" s="6" t="str">
        <f t="shared" si="19"/>
        <v>Kyle Blackburn</v>
      </c>
      <c r="F642" s="6" t="s">
        <v>2489</v>
      </c>
      <c r="G642" s="7" t="s">
        <v>19516</v>
      </c>
      <c r="H642" s="7" t="s">
        <v>20057</v>
      </c>
    </row>
    <row r="643" spans="1:8">
      <c r="A643" s="6" t="s">
        <v>2492</v>
      </c>
      <c r="B643" s="6" t="str" cm="1">
        <f t="array" ref="B643">IF(SUM(--ISNUMBER(SEARCH(Honorific,A643)))&gt;0,LEFT(A643,FIND(" ",A643)-1),"")</f>
        <v/>
      </c>
      <c r="C643" s="6" t="str">
        <f t="shared" ref="C643:C706" si="20">IF(B643="",A643,RIGHT(A643,LEN(A643)-LEN(B643)-1))</f>
        <v>Emily Shaw</v>
      </c>
      <c r="D643" s="6" t="str" cm="1">
        <f t="array" ref="D643">IF(SUM(--ISNUMBER(SEARCH(Credentials,C643)))&gt;0,TRIM(RIGHT(SUBSTITUTE(C643," ",REPT(" ", 99)), 99)),"")</f>
        <v/>
      </c>
      <c r="E643" s="6" t="str">
        <f t="shared" ref="E643:E706" si="21">IF(D643="",C643,LEFT(C643,LEN(C643)-LEN(D643)))</f>
        <v>Emily Shaw</v>
      </c>
      <c r="F643" s="6" t="s">
        <v>2492</v>
      </c>
      <c r="G643" s="7" t="s">
        <v>20058</v>
      </c>
      <c r="H643" s="7" t="s">
        <v>19567</v>
      </c>
    </row>
    <row r="644" spans="1:8">
      <c r="A644" s="6" t="s">
        <v>2496</v>
      </c>
      <c r="B644" s="6" t="str" cm="1">
        <f t="array" ref="B644">IF(SUM(--ISNUMBER(SEARCH(Honorific,A644)))&gt;0,LEFT(A644,FIND(" ",A644)-1),"")</f>
        <v/>
      </c>
      <c r="C644" s="6" t="str">
        <f t="shared" si="20"/>
        <v>Richard Larsen</v>
      </c>
      <c r="D644" s="6" t="str" cm="1">
        <f t="array" ref="D644">IF(SUM(--ISNUMBER(SEARCH(Credentials,C644)))&gt;0,TRIM(RIGHT(SUBSTITUTE(C644," ",REPT(" ", 99)), 99)),"")</f>
        <v/>
      </c>
      <c r="E644" s="6" t="str">
        <f t="shared" si="21"/>
        <v>Richard Larsen</v>
      </c>
      <c r="F644" s="6" t="s">
        <v>2496</v>
      </c>
      <c r="G644" s="7" t="s">
        <v>19708</v>
      </c>
      <c r="H644" s="7" t="s">
        <v>20059</v>
      </c>
    </row>
    <row r="645" spans="1:8">
      <c r="A645" s="6" t="s">
        <v>2500</v>
      </c>
      <c r="B645" s="6" t="str" cm="1">
        <f t="array" ref="B645">IF(SUM(--ISNUMBER(SEARCH(Honorific,A645)))&gt;0,LEFT(A645,FIND(" ",A645)-1),"")</f>
        <v/>
      </c>
      <c r="C645" s="6" t="str">
        <f t="shared" si="20"/>
        <v>Nicholas Golden</v>
      </c>
      <c r="D645" s="6" t="str" cm="1">
        <f t="array" ref="D645">IF(SUM(--ISNUMBER(SEARCH(Credentials,C645)))&gt;0,TRIM(RIGHT(SUBSTITUTE(C645," ",REPT(" ", 99)), 99)),"")</f>
        <v/>
      </c>
      <c r="E645" s="6" t="str">
        <f t="shared" si="21"/>
        <v>Nicholas Golden</v>
      </c>
      <c r="F645" s="6" t="s">
        <v>2500</v>
      </c>
      <c r="G645" s="7" t="s">
        <v>19750</v>
      </c>
      <c r="H645" s="7" t="s">
        <v>20060</v>
      </c>
    </row>
    <row r="646" spans="1:8">
      <c r="A646" s="6" t="s">
        <v>2504</v>
      </c>
      <c r="B646" s="6" t="str" cm="1">
        <f t="array" ref="B646">IF(SUM(--ISNUMBER(SEARCH(Honorific,A646)))&gt;0,LEFT(A646,FIND(" ",A646)-1),"")</f>
        <v/>
      </c>
      <c r="C646" s="6" t="str">
        <f t="shared" si="20"/>
        <v>Mary Brooks</v>
      </c>
      <c r="D646" s="6" t="str" cm="1">
        <f t="array" ref="D646">IF(SUM(--ISNUMBER(SEARCH(Credentials,C646)))&gt;0,TRIM(RIGHT(SUBSTITUTE(C646," ",REPT(" ", 99)), 99)),"")</f>
        <v/>
      </c>
      <c r="E646" s="6" t="str">
        <f t="shared" si="21"/>
        <v>Mary Brooks</v>
      </c>
      <c r="F646" s="6" t="s">
        <v>2504</v>
      </c>
      <c r="G646" s="7" t="s">
        <v>19984</v>
      </c>
      <c r="H646" s="7" t="s">
        <v>19931</v>
      </c>
    </row>
    <row r="647" spans="1:8">
      <c r="A647" s="6" t="s">
        <v>2508</v>
      </c>
      <c r="B647" s="6" t="str" cm="1">
        <f t="array" ref="B647">IF(SUM(--ISNUMBER(SEARCH(Honorific,A647)))&gt;0,LEFT(A647,FIND(" ",A647)-1),"")</f>
        <v/>
      </c>
      <c r="C647" s="6" t="str">
        <f t="shared" si="20"/>
        <v>John Estrada</v>
      </c>
      <c r="D647" s="6" t="str" cm="1">
        <f t="array" ref="D647">IF(SUM(--ISNUMBER(SEARCH(Credentials,C647)))&gt;0,TRIM(RIGHT(SUBSTITUTE(C647," ",REPT(" ", 99)), 99)),"")</f>
        <v/>
      </c>
      <c r="E647" s="6" t="str">
        <f t="shared" si="21"/>
        <v>John Estrada</v>
      </c>
      <c r="F647" s="6" t="s">
        <v>2508</v>
      </c>
      <c r="G647" s="7" t="s">
        <v>19558</v>
      </c>
      <c r="H647" s="7" t="s">
        <v>20061</v>
      </c>
    </row>
    <row r="648" spans="1:8">
      <c r="A648" s="6" t="s">
        <v>2511</v>
      </c>
      <c r="B648" s="6" t="str" cm="1">
        <f t="array" ref="B648">IF(SUM(--ISNUMBER(SEARCH(Honorific,A648)))&gt;0,LEFT(A648,FIND(" ",A648)-1),"")</f>
        <v/>
      </c>
      <c r="C648" s="6" t="str">
        <f t="shared" si="20"/>
        <v>Tyler Barnes</v>
      </c>
      <c r="D648" s="6" t="str" cm="1">
        <f t="array" ref="D648">IF(SUM(--ISNUMBER(SEARCH(Credentials,C648)))&gt;0,TRIM(RIGHT(SUBSTITUTE(C648," ",REPT(" ", 99)), 99)),"")</f>
        <v/>
      </c>
      <c r="E648" s="6" t="str">
        <f t="shared" si="21"/>
        <v>Tyler Barnes</v>
      </c>
      <c r="F648" s="6" t="s">
        <v>2511</v>
      </c>
      <c r="G648" s="7" t="s">
        <v>19699</v>
      </c>
      <c r="H648" s="7" t="s">
        <v>19448</v>
      </c>
    </row>
    <row r="649" spans="1:8">
      <c r="A649" s="6" t="s">
        <v>2514</v>
      </c>
      <c r="B649" s="6" t="str" cm="1">
        <f t="array" ref="B649">IF(SUM(--ISNUMBER(SEARCH(Honorific,A649)))&gt;0,LEFT(A649,FIND(" ",A649)-1),"")</f>
        <v/>
      </c>
      <c r="C649" s="6" t="str">
        <f t="shared" si="20"/>
        <v>Samantha Cortez</v>
      </c>
      <c r="D649" s="6" t="str" cm="1">
        <f t="array" ref="D649">IF(SUM(--ISNUMBER(SEARCH(Credentials,C649)))&gt;0,TRIM(RIGHT(SUBSTITUTE(C649," ",REPT(" ", 99)), 99)),"")</f>
        <v/>
      </c>
      <c r="E649" s="6" t="str">
        <f t="shared" si="21"/>
        <v>Samantha Cortez</v>
      </c>
      <c r="F649" s="6" t="s">
        <v>2514</v>
      </c>
      <c r="G649" s="7" t="s">
        <v>19533</v>
      </c>
      <c r="H649" s="7" t="s">
        <v>19988</v>
      </c>
    </row>
    <row r="650" spans="1:8">
      <c r="A650" s="6" t="s">
        <v>2518</v>
      </c>
      <c r="B650" s="6" t="str" cm="1">
        <f t="array" ref="B650">IF(SUM(--ISNUMBER(SEARCH(Honorific,A650)))&gt;0,LEFT(A650,FIND(" ",A650)-1),"")</f>
        <v/>
      </c>
      <c r="C650" s="6" t="str">
        <f t="shared" si="20"/>
        <v>Jasmine Garcia</v>
      </c>
      <c r="D650" s="6" t="str" cm="1">
        <f t="array" ref="D650">IF(SUM(--ISNUMBER(SEARCH(Credentials,C650)))&gt;0,TRIM(RIGHT(SUBSTITUTE(C650," ",REPT(" ", 99)), 99)),"")</f>
        <v/>
      </c>
      <c r="E650" s="6" t="str">
        <f t="shared" si="21"/>
        <v>Jasmine Garcia</v>
      </c>
      <c r="F650" s="6" t="s">
        <v>2518</v>
      </c>
      <c r="G650" s="7" t="s">
        <v>20062</v>
      </c>
      <c r="H650" s="7" t="s">
        <v>19641</v>
      </c>
    </row>
    <row r="651" spans="1:8">
      <c r="A651" s="6" t="s">
        <v>2522</v>
      </c>
      <c r="B651" s="6" t="str" cm="1">
        <f t="array" ref="B651">IF(SUM(--ISNUMBER(SEARCH(Honorific,A651)))&gt;0,LEFT(A651,FIND(" ",A651)-1),"")</f>
        <v/>
      </c>
      <c r="C651" s="6" t="str">
        <f t="shared" si="20"/>
        <v>Christopher Townsend</v>
      </c>
      <c r="D651" s="6" t="str" cm="1">
        <f t="array" ref="D651">IF(SUM(--ISNUMBER(SEARCH(Credentials,C651)))&gt;0,TRIM(RIGHT(SUBSTITUTE(C651," ",REPT(" ", 99)), 99)),"")</f>
        <v/>
      </c>
      <c r="E651" s="6" t="str">
        <f t="shared" si="21"/>
        <v>Christopher Townsend</v>
      </c>
      <c r="F651" s="6" t="s">
        <v>2522</v>
      </c>
      <c r="G651" s="7" t="s">
        <v>19682</v>
      </c>
      <c r="H651" s="7" t="s">
        <v>20063</v>
      </c>
    </row>
    <row r="652" spans="1:8">
      <c r="A652" s="6" t="s">
        <v>2526</v>
      </c>
      <c r="B652" s="6" t="str" cm="1">
        <f t="array" ref="B652">IF(SUM(--ISNUMBER(SEARCH(Honorific,A652)))&gt;0,LEFT(A652,FIND(" ",A652)-1),"")</f>
        <v/>
      </c>
      <c r="C652" s="6" t="str">
        <f t="shared" si="20"/>
        <v>Tyler Robinson</v>
      </c>
      <c r="D652" s="6" t="str" cm="1">
        <f t="array" ref="D652">IF(SUM(--ISNUMBER(SEARCH(Credentials,C652)))&gt;0,TRIM(RIGHT(SUBSTITUTE(C652," ",REPT(" ", 99)), 99)),"")</f>
        <v/>
      </c>
      <c r="E652" s="6" t="str">
        <f t="shared" si="21"/>
        <v>Tyler Robinson</v>
      </c>
      <c r="F652" s="6" t="s">
        <v>2526</v>
      </c>
      <c r="G652" s="7" t="s">
        <v>19699</v>
      </c>
      <c r="H652" s="7" t="s">
        <v>19430</v>
      </c>
    </row>
    <row r="653" spans="1:8">
      <c r="A653" s="6" t="s">
        <v>2530</v>
      </c>
      <c r="B653" s="6" t="str" cm="1">
        <f t="array" ref="B653">IF(SUM(--ISNUMBER(SEARCH(Honorific,A653)))&gt;0,LEFT(A653,FIND(" ",A653)-1),"")</f>
        <v/>
      </c>
      <c r="C653" s="6" t="str">
        <f t="shared" si="20"/>
        <v>Carlos Barrett</v>
      </c>
      <c r="D653" s="6" t="str" cm="1">
        <f t="array" ref="D653">IF(SUM(--ISNUMBER(SEARCH(Credentials,C653)))&gt;0,TRIM(RIGHT(SUBSTITUTE(C653," ",REPT(" ", 99)), 99)),"")</f>
        <v/>
      </c>
      <c r="E653" s="6" t="str">
        <f t="shared" si="21"/>
        <v>Carlos Barrett</v>
      </c>
      <c r="F653" s="6" t="s">
        <v>2530</v>
      </c>
      <c r="G653" s="7" t="s">
        <v>19987</v>
      </c>
      <c r="H653" s="7" t="s">
        <v>20064</v>
      </c>
    </row>
    <row r="654" spans="1:8">
      <c r="A654" s="6" t="s">
        <v>2534</v>
      </c>
      <c r="B654" s="6" t="str" cm="1">
        <f t="array" ref="B654">IF(SUM(--ISNUMBER(SEARCH(Honorific,A654)))&gt;0,LEFT(A654,FIND(" ",A654)-1),"")</f>
        <v/>
      </c>
      <c r="C654" s="6" t="str">
        <f t="shared" si="20"/>
        <v>Benjamin Richardson</v>
      </c>
      <c r="D654" s="6" t="str" cm="1">
        <f t="array" ref="D654">IF(SUM(--ISNUMBER(SEARCH(Credentials,C654)))&gt;0,TRIM(RIGHT(SUBSTITUTE(C654," ",REPT(" ", 99)), 99)),"")</f>
        <v/>
      </c>
      <c r="E654" s="6" t="str">
        <f t="shared" si="21"/>
        <v>Benjamin Richardson</v>
      </c>
      <c r="F654" s="6" t="s">
        <v>2534</v>
      </c>
      <c r="G654" s="7" t="s">
        <v>19700</v>
      </c>
      <c r="H654" s="7" t="s">
        <v>20065</v>
      </c>
    </row>
    <row r="655" spans="1:8">
      <c r="A655" s="6" t="s">
        <v>2537</v>
      </c>
      <c r="B655" s="6" t="str" cm="1">
        <f t="array" ref="B655">IF(SUM(--ISNUMBER(SEARCH(Honorific,A655)))&gt;0,LEFT(A655,FIND(" ",A655)-1),"")</f>
        <v/>
      </c>
      <c r="C655" s="6" t="str">
        <f t="shared" si="20"/>
        <v>Nathan Adams</v>
      </c>
      <c r="D655" s="6" t="str" cm="1">
        <f t="array" ref="D655">IF(SUM(--ISNUMBER(SEARCH(Credentials,C655)))&gt;0,TRIM(RIGHT(SUBSTITUTE(C655," ",REPT(" ", 99)), 99)),"")</f>
        <v/>
      </c>
      <c r="E655" s="6" t="str">
        <f t="shared" si="21"/>
        <v>Nathan Adams</v>
      </c>
      <c r="F655" s="6" t="s">
        <v>2537</v>
      </c>
      <c r="G655" s="7" t="s">
        <v>20066</v>
      </c>
      <c r="H655" s="7" t="s">
        <v>20041</v>
      </c>
    </row>
    <row r="656" spans="1:8">
      <c r="A656" s="6" t="s">
        <v>2541</v>
      </c>
      <c r="B656" s="6" t="str" cm="1">
        <f t="array" ref="B656">IF(SUM(--ISNUMBER(SEARCH(Honorific,A656)))&gt;0,LEFT(A656,FIND(" ",A656)-1),"")</f>
        <v/>
      </c>
      <c r="C656" s="6" t="str">
        <f t="shared" si="20"/>
        <v>Rachael Casey</v>
      </c>
      <c r="D656" s="6" t="str" cm="1">
        <f t="array" ref="D656">IF(SUM(--ISNUMBER(SEARCH(Credentials,C656)))&gt;0,TRIM(RIGHT(SUBSTITUTE(C656," ",REPT(" ", 99)), 99)),"")</f>
        <v/>
      </c>
      <c r="E656" s="6" t="str">
        <f t="shared" si="21"/>
        <v>Rachael Casey</v>
      </c>
      <c r="F656" s="6" t="s">
        <v>2541</v>
      </c>
      <c r="G656" s="7" t="s">
        <v>20067</v>
      </c>
      <c r="H656" s="7" t="s">
        <v>19788</v>
      </c>
    </row>
    <row r="657" spans="1:8">
      <c r="A657" s="6" t="s">
        <v>2545</v>
      </c>
      <c r="B657" s="6" t="str" cm="1">
        <f t="array" ref="B657">IF(SUM(--ISNUMBER(SEARCH(Honorific,A657)))&gt;0,LEFT(A657,FIND(" ",A657)-1),"")</f>
        <v>Mr.</v>
      </c>
      <c r="C657" s="6" t="str">
        <f t="shared" si="20"/>
        <v>James Hunter MD</v>
      </c>
      <c r="D657" s="6" t="str" cm="1">
        <f t="array" ref="D657">IF(SUM(--ISNUMBER(SEARCH(Credentials,C657)))&gt;0,TRIM(RIGHT(SUBSTITUTE(C657," ",REPT(" ", 99)), 99)),"")</f>
        <v>MD</v>
      </c>
      <c r="E657" s="6" t="str">
        <f t="shared" si="21"/>
        <v xml:space="preserve">James Hunter </v>
      </c>
      <c r="F657" s="6" t="s">
        <v>19234</v>
      </c>
      <c r="G657" s="7" t="s">
        <v>19433</v>
      </c>
      <c r="H657" s="7" t="s">
        <v>19678</v>
      </c>
    </row>
    <row r="658" spans="1:8">
      <c r="A658" s="6" t="s">
        <v>2549</v>
      </c>
      <c r="B658" s="6" t="str" cm="1">
        <f t="array" ref="B658">IF(SUM(--ISNUMBER(SEARCH(Honorific,A658)))&gt;0,LEFT(A658,FIND(" ",A658)-1),"")</f>
        <v/>
      </c>
      <c r="C658" s="6" t="str">
        <f t="shared" si="20"/>
        <v>Rebecca Chavez</v>
      </c>
      <c r="D658" s="6" t="str" cm="1">
        <f t="array" ref="D658">IF(SUM(--ISNUMBER(SEARCH(Credentials,C658)))&gt;0,TRIM(RIGHT(SUBSTITUTE(C658," ",REPT(" ", 99)), 99)),"")</f>
        <v/>
      </c>
      <c r="E658" s="6" t="str">
        <f t="shared" si="21"/>
        <v>Rebecca Chavez</v>
      </c>
      <c r="F658" s="6" t="s">
        <v>2549</v>
      </c>
      <c r="G658" s="7" t="s">
        <v>19531</v>
      </c>
      <c r="H658" s="7" t="s">
        <v>19798</v>
      </c>
    </row>
    <row r="659" spans="1:8">
      <c r="A659" s="6" t="s">
        <v>2553</v>
      </c>
      <c r="B659" s="6" t="str" cm="1">
        <f t="array" ref="B659">IF(SUM(--ISNUMBER(SEARCH(Honorific,A659)))&gt;0,LEFT(A659,FIND(" ",A659)-1),"")</f>
        <v/>
      </c>
      <c r="C659" s="6" t="str">
        <f t="shared" si="20"/>
        <v>Tyler Davidson</v>
      </c>
      <c r="D659" s="6" t="str" cm="1">
        <f t="array" ref="D659">IF(SUM(--ISNUMBER(SEARCH(Credentials,C659)))&gt;0,TRIM(RIGHT(SUBSTITUTE(C659," ",REPT(" ", 99)), 99)),"")</f>
        <v/>
      </c>
      <c r="E659" s="6" t="str">
        <f t="shared" si="21"/>
        <v>Tyler Davidson</v>
      </c>
      <c r="F659" s="6" t="s">
        <v>2553</v>
      </c>
      <c r="G659" s="7" t="s">
        <v>19699</v>
      </c>
      <c r="H659" s="7" t="s">
        <v>19615</v>
      </c>
    </row>
    <row r="660" spans="1:8">
      <c r="A660" s="6" t="s">
        <v>2557</v>
      </c>
      <c r="B660" s="6" t="str" cm="1">
        <f t="array" ref="B660">IF(SUM(--ISNUMBER(SEARCH(Honorific,A660)))&gt;0,LEFT(A660,FIND(" ",A660)-1),"")</f>
        <v/>
      </c>
      <c r="C660" s="6" t="str">
        <f t="shared" si="20"/>
        <v>Lauren Lewis</v>
      </c>
      <c r="D660" s="6" t="str" cm="1">
        <f t="array" ref="D660">IF(SUM(--ISNUMBER(SEARCH(Credentials,C660)))&gt;0,TRIM(RIGHT(SUBSTITUTE(C660," ",REPT(" ", 99)), 99)),"")</f>
        <v/>
      </c>
      <c r="E660" s="6" t="str">
        <f t="shared" si="21"/>
        <v>Lauren Lewis</v>
      </c>
      <c r="F660" s="6" t="s">
        <v>2557</v>
      </c>
      <c r="G660" s="7" t="s">
        <v>19504</v>
      </c>
      <c r="H660" s="7" t="s">
        <v>19755</v>
      </c>
    </row>
    <row r="661" spans="1:8">
      <c r="A661" s="6" t="s">
        <v>2561</v>
      </c>
      <c r="B661" s="6" t="str" cm="1">
        <f t="array" ref="B661">IF(SUM(--ISNUMBER(SEARCH(Honorific,A661)))&gt;0,LEFT(A661,FIND(" ",A661)-1),"")</f>
        <v/>
      </c>
      <c r="C661" s="6" t="str">
        <f t="shared" si="20"/>
        <v>Rachel Hughes</v>
      </c>
      <c r="D661" s="6" t="str" cm="1">
        <f t="array" ref="D661">IF(SUM(--ISNUMBER(SEARCH(Credentials,C661)))&gt;0,TRIM(RIGHT(SUBSTITUTE(C661," ",REPT(" ", 99)), 99)),"")</f>
        <v/>
      </c>
      <c r="E661" s="6" t="str">
        <f t="shared" si="21"/>
        <v>Rachel Hughes</v>
      </c>
      <c r="F661" s="6" t="s">
        <v>2561</v>
      </c>
      <c r="G661" s="7" t="s">
        <v>19661</v>
      </c>
      <c r="H661" s="7" t="s">
        <v>19906</v>
      </c>
    </row>
    <row r="662" spans="1:8">
      <c r="A662" s="6" t="s">
        <v>2565</v>
      </c>
      <c r="B662" s="6" t="str" cm="1">
        <f t="array" ref="B662">IF(SUM(--ISNUMBER(SEARCH(Honorific,A662)))&gt;0,LEFT(A662,FIND(" ",A662)-1),"")</f>
        <v/>
      </c>
      <c r="C662" s="6" t="str">
        <f t="shared" si="20"/>
        <v>Ryan Stephenson</v>
      </c>
      <c r="D662" s="6" t="str" cm="1">
        <f t="array" ref="D662">IF(SUM(--ISNUMBER(SEARCH(Credentials,C662)))&gt;0,TRIM(RIGHT(SUBSTITUTE(C662," ",REPT(" ", 99)), 99)),"")</f>
        <v/>
      </c>
      <c r="E662" s="6" t="str">
        <f t="shared" si="21"/>
        <v>Ryan Stephenson</v>
      </c>
      <c r="F662" s="6" t="s">
        <v>2565</v>
      </c>
      <c r="G662" s="7" t="s">
        <v>19452</v>
      </c>
      <c r="H662" s="7" t="s">
        <v>20068</v>
      </c>
    </row>
    <row r="663" spans="1:8">
      <c r="A663" s="6" t="s">
        <v>2569</v>
      </c>
      <c r="B663" s="6" t="str" cm="1">
        <f t="array" ref="B663">IF(SUM(--ISNUMBER(SEARCH(Honorific,A663)))&gt;0,LEFT(A663,FIND(" ",A663)-1),"")</f>
        <v/>
      </c>
      <c r="C663" s="6" t="str">
        <f t="shared" si="20"/>
        <v>Joshua Ramirez</v>
      </c>
      <c r="D663" s="6" t="str" cm="1">
        <f t="array" ref="D663">IF(SUM(--ISNUMBER(SEARCH(Credentials,C663)))&gt;0,TRIM(RIGHT(SUBSTITUTE(C663," ",REPT(" ", 99)), 99)),"")</f>
        <v/>
      </c>
      <c r="E663" s="6" t="str">
        <f t="shared" si="21"/>
        <v>Joshua Ramirez</v>
      </c>
      <c r="F663" s="6" t="s">
        <v>2569</v>
      </c>
      <c r="G663" s="7" t="s">
        <v>19718</v>
      </c>
      <c r="H663" s="7" t="s">
        <v>19809</v>
      </c>
    </row>
    <row r="664" spans="1:8">
      <c r="A664" s="6" t="s">
        <v>2573</v>
      </c>
      <c r="B664" s="6" t="str" cm="1">
        <f t="array" ref="B664">IF(SUM(--ISNUMBER(SEARCH(Honorific,A664)))&gt;0,LEFT(A664,FIND(" ",A664)-1),"")</f>
        <v/>
      </c>
      <c r="C664" s="6" t="str">
        <f t="shared" si="20"/>
        <v>Isaac Hopkins</v>
      </c>
      <c r="D664" s="6" t="str" cm="1">
        <f t="array" ref="D664">IF(SUM(--ISNUMBER(SEARCH(Credentials,C664)))&gt;0,TRIM(RIGHT(SUBSTITUTE(C664," ",REPT(" ", 99)), 99)),"")</f>
        <v/>
      </c>
      <c r="E664" s="6" t="str">
        <f t="shared" si="21"/>
        <v>Isaac Hopkins</v>
      </c>
      <c r="F664" s="6" t="s">
        <v>2573</v>
      </c>
      <c r="G664" s="7" t="s">
        <v>20069</v>
      </c>
      <c r="H664" s="7" t="s">
        <v>20070</v>
      </c>
    </row>
    <row r="665" spans="1:8">
      <c r="A665" s="6" t="s">
        <v>2577</v>
      </c>
      <c r="B665" s="6" t="str" cm="1">
        <f t="array" ref="B665">IF(SUM(--ISNUMBER(SEARCH(Honorific,A665)))&gt;0,LEFT(A665,FIND(" ",A665)-1),"")</f>
        <v/>
      </c>
      <c r="C665" s="6" t="str">
        <f t="shared" si="20"/>
        <v>Elijah Atkins</v>
      </c>
      <c r="D665" s="6" t="str" cm="1">
        <f t="array" ref="D665">IF(SUM(--ISNUMBER(SEARCH(Credentials,C665)))&gt;0,TRIM(RIGHT(SUBSTITUTE(C665," ",REPT(" ", 99)), 99)),"")</f>
        <v/>
      </c>
      <c r="E665" s="6" t="str">
        <f t="shared" si="21"/>
        <v>Elijah Atkins</v>
      </c>
      <c r="F665" s="6" t="s">
        <v>2577</v>
      </c>
      <c r="G665" s="7" t="s">
        <v>20071</v>
      </c>
      <c r="H665" s="7" t="s">
        <v>19581</v>
      </c>
    </row>
    <row r="666" spans="1:8">
      <c r="A666" s="6" t="s">
        <v>2581</v>
      </c>
      <c r="B666" s="6" t="str" cm="1">
        <f t="array" ref="B666">IF(SUM(--ISNUMBER(SEARCH(Honorific,A666)))&gt;0,LEFT(A666,FIND(" ",A666)-1),"")</f>
        <v/>
      </c>
      <c r="C666" s="6" t="str">
        <f t="shared" si="20"/>
        <v>Jacqueline Shelton</v>
      </c>
      <c r="D666" s="6" t="str" cm="1">
        <f t="array" ref="D666">IF(SUM(--ISNUMBER(SEARCH(Credentials,C666)))&gt;0,TRIM(RIGHT(SUBSTITUTE(C666," ",REPT(" ", 99)), 99)),"")</f>
        <v/>
      </c>
      <c r="E666" s="6" t="str">
        <f t="shared" si="21"/>
        <v>Jacqueline Shelton</v>
      </c>
      <c r="F666" s="6" t="s">
        <v>2581</v>
      </c>
      <c r="G666" s="7" t="s">
        <v>19482</v>
      </c>
      <c r="H666" s="7" t="s">
        <v>19691</v>
      </c>
    </row>
    <row r="667" spans="1:8">
      <c r="A667" s="6" t="s">
        <v>2585</v>
      </c>
      <c r="B667" s="6" t="str" cm="1">
        <f t="array" ref="B667">IF(SUM(--ISNUMBER(SEARCH(Honorific,A667)))&gt;0,LEFT(A667,FIND(" ",A667)-1),"")</f>
        <v/>
      </c>
      <c r="C667" s="6" t="str">
        <f t="shared" si="20"/>
        <v>Melanie Welch</v>
      </c>
      <c r="D667" s="6" t="str" cm="1">
        <f t="array" ref="D667">IF(SUM(--ISNUMBER(SEARCH(Credentials,C667)))&gt;0,TRIM(RIGHT(SUBSTITUTE(C667," ",REPT(" ", 99)), 99)),"")</f>
        <v/>
      </c>
      <c r="E667" s="6" t="str">
        <f t="shared" si="21"/>
        <v>Melanie Welch</v>
      </c>
      <c r="F667" s="6" t="s">
        <v>2585</v>
      </c>
      <c r="G667" s="7" t="s">
        <v>19838</v>
      </c>
      <c r="H667" s="7" t="s">
        <v>19763</v>
      </c>
    </row>
    <row r="668" spans="1:8">
      <c r="A668" s="6" t="s">
        <v>2589</v>
      </c>
      <c r="B668" s="6" t="str" cm="1">
        <f t="array" ref="B668">IF(SUM(--ISNUMBER(SEARCH(Honorific,A668)))&gt;0,LEFT(A668,FIND(" ",A668)-1),"")</f>
        <v/>
      </c>
      <c r="C668" s="6" t="str">
        <f t="shared" si="20"/>
        <v>Diana Oconnor</v>
      </c>
      <c r="D668" s="6" t="str" cm="1">
        <f t="array" ref="D668">IF(SUM(--ISNUMBER(SEARCH(Credentials,C668)))&gt;0,TRIM(RIGHT(SUBSTITUTE(C668," ",REPT(" ", 99)), 99)),"")</f>
        <v/>
      </c>
      <c r="E668" s="6" t="str">
        <f t="shared" si="21"/>
        <v>Diana Oconnor</v>
      </c>
      <c r="F668" s="6" t="s">
        <v>2589</v>
      </c>
      <c r="G668" s="7" t="s">
        <v>19470</v>
      </c>
      <c r="H668" s="7" t="s">
        <v>20072</v>
      </c>
    </row>
    <row r="669" spans="1:8">
      <c r="A669" s="6" t="s">
        <v>2593</v>
      </c>
      <c r="B669" s="6" t="str" cm="1">
        <f t="array" ref="B669">IF(SUM(--ISNUMBER(SEARCH(Honorific,A669)))&gt;0,LEFT(A669,FIND(" ",A669)-1),"")</f>
        <v/>
      </c>
      <c r="C669" s="6" t="str">
        <f t="shared" si="20"/>
        <v>Samuel Barnett</v>
      </c>
      <c r="D669" s="6" t="str" cm="1">
        <f t="array" ref="D669">IF(SUM(--ISNUMBER(SEARCH(Credentials,C669)))&gt;0,TRIM(RIGHT(SUBSTITUTE(C669," ",REPT(" ", 99)), 99)),"")</f>
        <v/>
      </c>
      <c r="E669" s="6" t="str">
        <f t="shared" si="21"/>
        <v>Samuel Barnett</v>
      </c>
      <c r="F669" s="6" t="s">
        <v>2593</v>
      </c>
      <c r="G669" s="7" t="s">
        <v>19593</v>
      </c>
      <c r="H669" s="7" t="s">
        <v>20073</v>
      </c>
    </row>
    <row r="670" spans="1:8">
      <c r="A670" s="6" t="s">
        <v>2597</v>
      </c>
      <c r="B670" s="6" t="str" cm="1">
        <f t="array" ref="B670">IF(SUM(--ISNUMBER(SEARCH(Honorific,A670)))&gt;0,LEFT(A670,FIND(" ",A670)-1),"")</f>
        <v/>
      </c>
      <c r="C670" s="6" t="str">
        <f t="shared" si="20"/>
        <v>James Duncan</v>
      </c>
      <c r="D670" s="6" t="str" cm="1">
        <f t="array" ref="D670">IF(SUM(--ISNUMBER(SEARCH(Credentials,C670)))&gt;0,TRIM(RIGHT(SUBSTITUTE(C670," ",REPT(" ", 99)), 99)),"")</f>
        <v/>
      </c>
      <c r="E670" s="6" t="str">
        <f t="shared" si="21"/>
        <v>James Duncan</v>
      </c>
      <c r="F670" s="6" t="s">
        <v>2597</v>
      </c>
      <c r="G670" s="7" t="s">
        <v>19433</v>
      </c>
      <c r="H670" s="7" t="s">
        <v>20074</v>
      </c>
    </row>
    <row r="671" spans="1:8">
      <c r="A671" s="6" t="s">
        <v>2601</v>
      </c>
      <c r="B671" s="6" t="str" cm="1">
        <f t="array" ref="B671">IF(SUM(--ISNUMBER(SEARCH(Honorific,A671)))&gt;0,LEFT(A671,FIND(" ",A671)-1),"")</f>
        <v/>
      </c>
      <c r="C671" s="6" t="str">
        <f t="shared" si="20"/>
        <v>Rachel Robertson</v>
      </c>
      <c r="D671" s="6" t="str" cm="1">
        <f t="array" ref="D671">IF(SUM(--ISNUMBER(SEARCH(Credentials,C671)))&gt;0,TRIM(RIGHT(SUBSTITUTE(C671," ",REPT(" ", 99)), 99)),"")</f>
        <v/>
      </c>
      <c r="E671" s="6" t="str">
        <f t="shared" si="21"/>
        <v>Rachel Robertson</v>
      </c>
      <c r="F671" s="6" t="s">
        <v>2601</v>
      </c>
      <c r="G671" s="7" t="s">
        <v>19661</v>
      </c>
      <c r="H671" s="7" t="s">
        <v>19459</v>
      </c>
    </row>
    <row r="672" spans="1:8">
      <c r="A672" s="6" t="s">
        <v>2605</v>
      </c>
      <c r="B672" s="6" t="str" cm="1">
        <f t="array" ref="B672">IF(SUM(--ISNUMBER(SEARCH(Honorific,A672)))&gt;0,LEFT(A672,FIND(" ",A672)-1),"")</f>
        <v/>
      </c>
      <c r="C672" s="6" t="str">
        <f t="shared" si="20"/>
        <v>Nicole Obrien</v>
      </c>
      <c r="D672" s="6" t="str" cm="1">
        <f t="array" ref="D672">IF(SUM(--ISNUMBER(SEARCH(Credentials,C672)))&gt;0,TRIM(RIGHT(SUBSTITUTE(C672," ",REPT(" ", 99)), 99)),"")</f>
        <v/>
      </c>
      <c r="E672" s="6" t="str">
        <f t="shared" si="21"/>
        <v>Nicole Obrien</v>
      </c>
      <c r="F672" s="6" t="s">
        <v>2605</v>
      </c>
      <c r="G672" s="7" t="s">
        <v>19670</v>
      </c>
      <c r="H672" s="7" t="s">
        <v>19717</v>
      </c>
    </row>
    <row r="673" spans="1:8">
      <c r="A673" s="6" t="s">
        <v>2609</v>
      </c>
      <c r="B673" s="6" t="str" cm="1">
        <f t="array" ref="B673">IF(SUM(--ISNUMBER(SEARCH(Honorific,A673)))&gt;0,LEFT(A673,FIND(" ",A673)-1),"")</f>
        <v/>
      </c>
      <c r="C673" s="6" t="str">
        <f t="shared" si="20"/>
        <v>Thomas Fleming</v>
      </c>
      <c r="D673" s="6" t="str" cm="1">
        <f t="array" ref="D673">IF(SUM(--ISNUMBER(SEARCH(Credentials,C673)))&gt;0,TRIM(RIGHT(SUBSTITUTE(C673," ",REPT(" ", 99)), 99)),"")</f>
        <v/>
      </c>
      <c r="E673" s="6" t="str">
        <f t="shared" si="21"/>
        <v>Thomas Fleming</v>
      </c>
      <c r="F673" s="6" t="s">
        <v>2609</v>
      </c>
      <c r="G673" s="7" t="s">
        <v>19488</v>
      </c>
      <c r="H673" s="7" t="s">
        <v>20075</v>
      </c>
    </row>
    <row r="674" spans="1:8">
      <c r="A674" s="6" t="s">
        <v>2613</v>
      </c>
      <c r="B674" s="6" t="str" cm="1">
        <f t="array" ref="B674">IF(SUM(--ISNUMBER(SEARCH(Honorific,A674)))&gt;0,LEFT(A674,FIND(" ",A674)-1),"")</f>
        <v/>
      </c>
      <c r="C674" s="6" t="str">
        <f t="shared" si="20"/>
        <v>Sara Leblanc</v>
      </c>
      <c r="D674" s="6" t="str" cm="1">
        <f t="array" ref="D674">IF(SUM(--ISNUMBER(SEARCH(Credentials,C674)))&gt;0,TRIM(RIGHT(SUBSTITUTE(C674," ",REPT(" ", 99)), 99)),"")</f>
        <v/>
      </c>
      <c r="E674" s="6" t="str">
        <f t="shared" si="21"/>
        <v>Sara Leblanc</v>
      </c>
      <c r="F674" s="6" t="s">
        <v>2613</v>
      </c>
      <c r="G674" s="7" t="s">
        <v>19872</v>
      </c>
      <c r="H674" s="7" t="s">
        <v>19983</v>
      </c>
    </row>
    <row r="675" spans="1:8">
      <c r="A675" s="6" t="s">
        <v>2617</v>
      </c>
      <c r="B675" s="6" t="str" cm="1">
        <f t="array" ref="B675">IF(SUM(--ISNUMBER(SEARCH(Honorific,A675)))&gt;0,LEFT(A675,FIND(" ",A675)-1),"")</f>
        <v/>
      </c>
      <c r="C675" s="6" t="str">
        <f t="shared" si="20"/>
        <v>Nathan Obrien</v>
      </c>
      <c r="D675" s="6" t="str" cm="1">
        <f t="array" ref="D675">IF(SUM(--ISNUMBER(SEARCH(Credentials,C675)))&gt;0,TRIM(RIGHT(SUBSTITUTE(C675," ",REPT(" ", 99)), 99)),"")</f>
        <v/>
      </c>
      <c r="E675" s="6" t="str">
        <f t="shared" si="21"/>
        <v>Nathan Obrien</v>
      </c>
      <c r="F675" s="6" t="s">
        <v>2617</v>
      </c>
      <c r="G675" s="7" t="s">
        <v>20066</v>
      </c>
      <c r="H675" s="7" t="s">
        <v>19717</v>
      </c>
    </row>
    <row r="676" spans="1:8">
      <c r="A676" s="6" t="s">
        <v>2621</v>
      </c>
      <c r="B676" s="6" t="str" cm="1">
        <f t="array" ref="B676">IF(SUM(--ISNUMBER(SEARCH(Honorific,A676)))&gt;0,LEFT(A676,FIND(" ",A676)-1),"")</f>
        <v/>
      </c>
      <c r="C676" s="6" t="str">
        <f t="shared" si="20"/>
        <v>Edward Franco</v>
      </c>
      <c r="D676" s="6" t="str" cm="1">
        <f t="array" ref="D676">IF(SUM(--ISNUMBER(SEARCH(Credentials,C676)))&gt;0,TRIM(RIGHT(SUBSTITUTE(C676," ",REPT(" ", 99)), 99)),"")</f>
        <v/>
      </c>
      <c r="E676" s="6" t="str">
        <f t="shared" si="21"/>
        <v>Edward Franco</v>
      </c>
      <c r="F676" s="6" t="s">
        <v>2621</v>
      </c>
      <c r="G676" s="7" t="s">
        <v>19439</v>
      </c>
      <c r="H676" s="7" t="s">
        <v>20076</v>
      </c>
    </row>
    <row r="677" spans="1:8">
      <c r="A677" s="6" t="s">
        <v>2624</v>
      </c>
      <c r="B677" s="6" t="str" cm="1">
        <f t="array" ref="B677">IF(SUM(--ISNUMBER(SEARCH(Honorific,A677)))&gt;0,LEFT(A677,FIND(" ",A677)-1),"")</f>
        <v/>
      </c>
      <c r="C677" s="6" t="str">
        <f t="shared" si="20"/>
        <v>Cesar Reyes</v>
      </c>
      <c r="D677" s="6" t="str" cm="1">
        <f t="array" ref="D677">IF(SUM(--ISNUMBER(SEARCH(Credentials,C677)))&gt;0,TRIM(RIGHT(SUBSTITUTE(C677," ",REPT(" ", 99)), 99)),"")</f>
        <v/>
      </c>
      <c r="E677" s="6" t="str">
        <f t="shared" si="21"/>
        <v>Cesar Reyes</v>
      </c>
      <c r="F677" s="6" t="s">
        <v>2624</v>
      </c>
      <c r="G677" s="7" t="s">
        <v>19456</v>
      </c>
      <c r="H677" s="7" t="s">
        <v>19583</v>
      </c>
    </row>
    <row r="678" spans="1:8">
      <c r="A678" s="6" t="s">
        <v>2628</v>
      </c>
      <c r="B678" s="6" t="str" cm="1">
        <f t="array" ref="B678">IF(SUM(--ISNUMBER(SEARCH(Honorific,A678)))&gt;0,LEFT(A678,FIND(" ",A678)-1),"")</f>
        <v/>
      </c>
      <c r="C678" s="6" t="str">
        <f t="shared" si="20"/>
        <v>Randy Green</v>
      </c>
      <c r="D678" s="6" t="str" cm="1">
        <f t="array" ref="D678">IF(SUM(--ISNUMBER(SEARCH(Credentials,C678)))&gt;0,TRIM(RIGHT(SUBSTITUTE(C678," ",REPT(" ", 99)), 99)),"")</f>
        <v/>
      </c>
      <c r="E678" s="6" t="str">
        <f t="shared" si="21"/>
        <v>Randy Green</v>
      </c>
      <c r="F678" s="6" t="s">
        <v>2628</v>
      </c>
      <c r="G678" s="7" t="s">
        <v>19675</v>
      </c>
      <c r="H678" s="7" t="s">
        <v>19548</v>
      </c>
    </row>
    <row r="679" spans="1:8">
      <c r="A679" s="6" t="s">
        <v>2632</v>
      </c>
      <c r="B679" s="6" t="str" cm="1">
        <f t="array" ref="B679">IF(SUM(--ISNUMBER(SEARCH(Honorific,A679)))&gt;0,LEFT(A679,FIND(" ",A679)-1),"")</f>
        <v/>
      </c>
      <c r="C679" s="6" t="str">
        <f t="shared" si="20"/>
        <v>Gary Krause</v>
      </c>
      <c r="D679" s="6" t="str" cm="1">
        <f t="array" ref="D679">IF(SUM(--ISNUMBER(SEARCH(Credentials,C679)))&gt;0,TRIM(RIGHT(SUBSTITUTE(C679," ",REPT(" ", 99)), 99)),"")</f>
        <v/>
      </c>
      <c r="E679" s="6" t="str">
        <f t="shared" si="21"/>
        <v>Gary Krause</v>
      </c>
      <c r="F679" s="6" t="s">
        <v>2632</v>
      </c>
      <c r="G679" s="7" t="s">
        <v>19676</v>
      </c>
      <c r="H679" s="7" t="s">
        <v>20077</v>
      </c>
    </row>
    <row r="680" spans="1:8">
      <c r="A680" s="6" t="s">
        <v>2636</v>
      </c>
      <c r="B680" s="6" t="str" cm="1">
        <f t="array" ref="B680">IF(SUM(--ISNUMBER(SEARCH(Honorific,A680)))&gt;0,LEFT(A680,FIND(" ",A680)-1),"")</f>
        <v/>
      </c>
      <c r="C680" s="6" t="str">
        <f t="shared" si="20"/>
        <v>Bonnie Patterson</v>
      </c>
      <c r="D680" s="6" t="str" cm="1">
        <f t="array" ref="D680">IF(SUM(--ISNUMBER(SEARCH(Credentials,C680)))&gt;0,TRIM(RIGHT(SUBSTITUTE(C680," ",REPT(" ", 99)), 99)),"")</f>
        <v/>
      </c>
      <c r="E680" s="6" t="str">
        <f t="shared" si="21"/>
        <v>Bonnie Patterson</v>
      </c>
      <c r="F680" s="6" t="s">
        <v>2636</v>
      </c>
      <c r="G680" s="7" t="s">
        <v>20078</v>
      </c>
      <c r="H680" s="7" t="s">
        <v>20079</v>
      </c>
    </row>
    <row r="681" spans="1:8">
      <c r="A681" s="6" t="s">
        <v>2640</v>
      </c>
      <c r="B681" s="6" t="str" cm="1">
        <f t="array" ref="B681">IF(SUM(--ISNUMBER(SEARCH(Honorific,A681)))&gt;0,LEFT(A681,FIND(" ",A681)-1),"")</f>
        <v/>
      </c>
      <c r="C681" s="6" t="str">
        <f t="shared" si="20"/>
        <v>Nathaniel Davis</v>
      </c>
      <c r="D681" s="6" t="str" cm="1">
        <f t="array" ref="D681">IF(SUM(--ISNUMBER(SEARCH(Credentials,C681)))&gt;0,TRIM(RIGHT(SUBSTITUTE(C681," ",REPT(" ", 99)), 99)),"")</f>
        <v/>
      </c>
      <c r="E681" s="6" t="str">
        <f t="shared" si="21"/>
        <v>Nathaniel Davis</v>
      </c>
      <c r="F681" s="6" t="s">
        <v>2640</v>
      </c>
      <c r="G681" s="7" t="s">
        <v>19849</v>
      </c>
      <c r="H681" s="7" t="s">
        <v>19523</v>
      </c>
    </row>
    <row r="682" spans="1:8">
      <c r="A682" s="6" t="s">
        <v>2644</v>
      </c>
      <c r="B682" s="6" t="str" cm="1">
        <f t="array" ref="B682">IF(SUM(--ISNUMBER(SEARCH(Honorific,A682)))&gt;0,LEFT(A682,FIND(" ",A682)-1),"")</f>
        <v/>
      </c>
      <c r="C682" s="6" t="str">
        <f t="shared" si="20"/>
        <v>Jimmy Jenkins</v>
      </c>
      <c r="D682" s="6" t="str" cm="1">
        <f t="array" ref="D682">IF(SUM(--ISNUMBER(SEARCH(Credentials,C682)))&gt;0,TRIM(RIGHT(SUBSTITUTE(C682," ",REPT(" ", 99)), 99)),"")</f>
        <v/>
      </c>
      <c r="E682" s="6" t="str">
        <f t="shared" si="21"/>
        <v>Jimmy Jenkins</v>
      </c>
      <c r="F682" s="6" t="s">
        <v>2644</v>
      </c>
      <c r="G682" s="7" t="s">
        <v>20080</v>
      </c>
      <c r="H682" s="7" t="s">
        <v>19592</v>
      </c>
    </row>
    <row r="683" spans="1:8">
      <c r="A683" s="6" t="s">
        <v>2648</v>
      </c>
      <c r="B683" s="6" t="str" cm="1">
        <f t="array" ref="B683">IF(SUM(--ISNUMBER(SEARCH(Honorific,A683)))&gt;0,LEFT(A683,FIND(" ",A683)-1),"")</f>
        <v>Mr.</v>
      </c>
      <c r="C683" s="6" t="str">
        <f t="shared" si="20"/>
        <v>Charles Fisher</v>
      </c>
      <c r="D683" s="6" t="str" cm="1">
        <f t="array" ref="D683">IF(SUM(--ISNUMBER(SEARCH(Credentials,C683)))&gt;0,TRIM(RIGHT(SUBSTITUTE(C683," ",REPT(" ", 99)), 99)),"")</f>
        <v/>
      </c>
      <c r="E683" s="6" t="str">
        <f t="shared" si="21"/>
        <v>Charles Fisher</v>
      </c>
      <c r="F683" s="6" t="s">
        <v>19235</v>
      </c>
      <c r="G683" s="7" t="s">
        <v>19524</v>
      </c>
      <c r="H683" s="7" t="s">
        <v>19731</v>
      </c>
    </row>
    <row r="684" spans="1:8">
      <c r="A684" s="6" t="s">
        <v>2652</v>
      </c>
      <c r="B684" s="6" t="str" cm="1">
        <f t="array" ref="B684">IF(SUM(--ISNUMBER(SEARCH(Honorific,A684)))&gt;0,LEFT(A684,FIND(" ",A684)-1),"")</f>
        <v/>
      </c>
      <c r="C684" s="6" t="str">
        <f t="shared" si="20"/>
        <v>Deborah Rollins</v>
      </c>
      <c r="D684" s="6" t="str" cm="1">
        <f t="array" ref="D684">IF(SUM(--ISNUMBER(SEARCH(Credentials,C684)))&gt;0,TRIM(RIGHT(SUBSTITUTE(C684," ",REPT(" ", 99)), 99)),"")</f>
        <v/>
      </c>
      <c r="E684" s="6" t="str">
        <f t="shared" si="21"/>
        <v>Deborah Rollins</v>
      </c>
      <c r="F684" s="6" t="s">
        <v>2652</v>
      </c>
      <c r="G684" s="7" t="s">
        <v>19963</v>
      </c>
      <c r="H684" s="7" t="s">
        <v>19971</v>
      </c>
    </row>
    <row r="685" spans="1:8">
      <c r="A685" s="6" t="s">
        <v>2656</v>
      </c>
      <c r="B685" s="6" t="str" cm="1">
        <f t="array" ref="B685">IF(SUM(--ISNUMBER(SEARCH(Honorific,A685)))&gt;0,LEFT(A685,FIND(" ",A685)-1),"")</f>
        <v/>
      </c>
      <c r="C685" s="6" t="str">
        <f t="shared" si="20"/>
        <v>Sara Santos</v>
      </c>
      <c r="D685" s="6" t="str" cm="1">
        <f t="array" ref="D685">IF(SUM(--ISNUMBER(SEARCH(Credentials,C685)))&gt;0,TRIM(RIGHT(SUBSTITUTE(C685," ",REPT(" ", 99)), 99)),"")</f>
        <v/>
      </c>
      <c r="E685" s="6" t="str">
        <f t="shared" si="21"/>
        <v>Sara Santos</v>
      </c>
      <c r="F685" s="6" t="s">
        <v>2656</v>
      </c>
      <c r="G685" s="7" t="s">
        <v>19872</v>
      </c>
      <c r="H685" s="7" t="s">
        <v>19776</v>
      </c>
    </row>
    <row r="686" spans="1:8">
      <c r="A686" s="6" t="s">
        <v>2660</v>
      </c>
      <c r="B686" s="6" t="str" cm="1">
        <f t="array" ref="B686">IF(SUM(--ISNUMBER(SEARCH(Honorific,A686)))&gt;0,LEFT(A686,FIND(" ",A686)-1),"")</f>
        <v/>
      </c>
      <c r="C686" s="6" t="str">
        <f t="shared" si="20"/>
        <v>Edward Simmons</v>
      </c>
      <c r="D686" s="6" t="str" cm="1">
        <f t="array" ref="D686">IF(SUM(--ISNUMBER(SEARCH(Credentials,C686)))&gt;0,TRIM(RIGHT(SUBSTITUTE(C686," ",REPT(" ", 99)), 99)),"")</f>
        <v/>
      </c>
      <c r="E686" s="6" t="str">
        <f t="shared" si="21"/>
        <v>Edward Simmons</v>
      </c>
      <c r="F686" s="6" t="s">
        <v>2660</v>
      </c>
      <c r="G686" s="7" t="s">
        <v>19439</v>
      </c>
      <c r="H686" s="7" t="s">
        <v>20081</v>
      </c>
    </row>
    <row r="687" spans="1:8">
      <c r="A687" s="6" t="s">
        <v>2664</v>
      </c>
      <c r="B687" s="6" t="str" cm="1">
        <f t="array" ref="B687">IF(SUM(--ISNUMBER(SEARCH(Honorific,A687)))&gt;0,LEFT(A687,FIND(" ",A687)-1),"")</f>
        <v/>
      </c>
      <c r="C687" s="6" t="str">
        <f t="shared" si="20"/>
        <v>Dawn Cabrera</v>
      </c>
      <c r="D687" s="6" t="str" cm="1">
        <f t="array" ref="D687">IF(SUM(--ISNUMBER(SEARCH(Credentials,C687)))&gt;0,TRIM(RIGHT(SUBSTITUTE(C687," ",REPT(" ", 99)), 99)),"")</f>
        <v/>
      </c>
      <c r="E687" s="6" t="str">
        <f t="shared" si="21"/>
        <v>Dawn Cabrera</v>
      </c>
      <c r="F687" s="6" t="s">
        <v>2664</v>
      </c>
      <c r="G687" s="7" t="s">
        <v>19865</v>
      </c>
      <c r="H687" s="7" t="s">
        <v>20082</v>
      </c>
    </row>
    <row r="688" spans="1:8">
      <c r="A688" s="6" t="s">
        <v>2668</v>
      </c>
      <c r="B688" s="6" t="str" cm="1">
        <f t="array" ref="B688">IF(SUM(--ISNUMBER(SEARCH(Honorific,A688)))&gt;0,LEFT(A688,FIND(" ",A688)-1),"")</f>
        <v/>
      </c>
      <c r="C688" s="6" t="str">
        <f t="shared" si="20"/>
        <v>Melanie James</v>
      </c>
      <c r="D688" s="6" t="str" cm="1">
        <f t="array" ref="D688">IF(SUM(--ISNUMBER(SEARCH(Credentials,C688)))&gt;0,TRIM(RIGHT(SUBSTITUTE(C688," ",REPT(" ", 99)), 99)),"")</f>
        <v/>
      </c>
      <c r="E688" s="6" t="str">
        <f t="shared" si="21"/>
        <v>Melanie James</v>
      </c>
      <c r="F688" s="6" t="s">
        <v>2668</v>
      </c>
      <c r="G688" s="7" t="s">
        <v>19838</v>
      </c>
      <c r="H688" s="7" t="s">
        <v>19433</v>
      </c>
    </row>
    <row r="689" spans="1:8">
      <c r="A689" s="6" t="s">
        <v>2672</v>
      </c>
      <c r="B689" s="6" t="str" cm="1">
        <f t="array" ref="B689">IF(SUM(--ISNUMBER(SEARCH(Honorific,A689)))&gt;0,LEFT(A689,FIND(" ",A689)-1),"")</f>
        <v/>
      </c>
      <c r="C689" s="6" t="str">
        <f t="shared" si="20"/>
        <v>Casey Flores</v>
      </c>
      <c r="D689" s="6" t="str" cm="1">
        <f t="array" ref="D689">IF(SUM(--ISNUMBER(SEARCH(Credentials,C689)))&gt;0,TRIM(RIGHT(SUBSTITUTE(C689," ",REPT(" ", 99)), 99)),"")</f>
        <v/>
      </c>
      <c r="E689" s="6" t="str">
        <f t="shared" si="21"/>
        <v>Casey Flores</v>
      </c>
      <c r="F689" s="6" t="s">
        <v>2672</v>
      </c>
      <c r="G689" s="7" t="s">
        <v>19788</v>
      </c>
      <c r="H689" s="7" t="s">
        <v>20083</v>
      </c>
    </row>
    <row r="690" spans="1:8">
      <c r="A690" s="6" t="s">
        <v>2676</v>
      </c>
      <c r="B690" s="6" t="str" cm="1">
        <f t="array" ref="B690">IF(SUM(--ISNUMBER(SEARCH(Honorific,A690)))&gt;0,LEFT(A690,FIND(" ",A690)-1),"")</f>
        <v/>
      </c>
      <c r="C690" s="6" t="str">
        <f t="shared" si="20"/>
        <v>Brenda Smith</v>
      </c>
      <c r="D690" s="6" t="str" cm="1">
        <f t="array" ref="D690">IF(SUM(--ISNUMBER(SEARCH(Credentials,C690)))&gt;0,TRIM(RIGHT(SUBSTITUTE(C690," ",REPT(" ", 99)), 99)),"")</f>
        <v/>
      </c>
      <c r="E690" s="6" t="str">
        <f t="shared" si="21"/>
        <v>Brenda Smith</v>
      </c>
      <c r="F690" s="6" t="s">
        <v>2676</v>
      </c>
      <c r="G690" s="7" t="s">
        <v>19445</v>
      </c>
      <c r="H690" s="7" t="s">
        <v>19450</v>
      </c>
    </row>
    <row r="691" spans="1:8">
      <c r="A691" s="6" t="s">
        <v>2680</v>
      </c>
      <c r="B691" s="6" t="str" cm="1">
        <f t="array" ref="B691">IF(SUM(--ISNUMBER(SEARCH(Honorific,A691)))&gt;0,LEFT(A691,FIND(" ",A691)-1),"")</f>
        <v/>
      </c>
      <c r="C691" s="6" t="str">
        <f t="shared" si="20"/>
        <v>Ryan Boyd</v>
      </c>
      <c r="D691" s="6" t="str" cm="1">
        <f t="array" ref="D691">IF(SUM(--ISNUMBER(SEARCH(Credentials,C691)))&gt;0,TRIM(RIGHT(SUBSTITUTE(C691," ",REPT(" ", 99)), 99)),"")</f>
        <v/>
      </c>
      <c r="E691" s="6" t="str">
        <f t="shared" si="21"/>
        <v>Ryan Boyd</v>
      </c>
      <c r="F691" s="6" t="s">
        <v>2680</v>
      </c>
      <c r="G691" s="7" t="s">
        <v>19452</v>
      </c>
      <c r="H691" s="7" t="s">
        <v>19874</v>
      </c>
    </row>
    <row r="692" spans="1:8">
      <c r="A692" s="6" t="s">
        <v>2684</v>
      </c>
      <c r="B692" s="6" t="str" cm="1">
        <f t="array" ref="B692">IF(SUM(--ISNUMBER(SEARCH(Honorific,A692)))&gt;0,LEFT(A692,FIND(" ",A692)-1),"")</f>
        <v/>
      </c>
      <c r="C692" s="6" t="str">
        <f t="shared" si="20"/>
        <v>Tammy Baker</v>
      </c>
      <c r="D692" s="6" t="str" cm="1">
        <f t="array" ref="D692">IF(SUM(--ISNUMBER(SEARCH(Credentials,C692)))&gt;0,TRIM(RIGHT(SUBSTITUTE(C692," ",REPT(" ", 99)), 99)),"")</f>
        <v/>
      </c>
      <c r="E692" s="6" t="str">
        <f t="shared" si="21"/>
        <v>Tammy Baker</v>
      </c>
      <c r="F692" s="6" t="s">
        <v>2684</v>
      </c>
      <c r="G692" s="7" t="s">
        <v>19996</v>
      </c>
      <c r="H692" s="7" t="s">
        <v>19594</v>
      </c>
    </row>
    <row r="693" spans="1:8">
      <c r="A693" s="6" t="s">
        <v>2688</v>
      </c>
      <c r="B693" s="6" t="str" cm="1">
        <f t="array" ref="B693">IF(SUM(--ISNUMBER(SEARCH(Honorific,A693)))&gt;0,LEFT(A693,FIND(" ",A693)-1),"")</f>
        <v/>
      </c>
      <c r="C693" s="6" t="str">
        <f t="shared" si="20"/>
        <v>Matthew Flores</v>
      </c>
      <c r="D693" s="6" t="str" cm="1">
        <f t="array" ref="D693">IF(SUM(--ISNUMBER(SEARCH(Credentials,C693)))&gt;0,TRIM(RIGHT(SUBSTITUTE(C693," ",REPT(" ", 99)), 99)),"")</f>
        <v/>
      </c>
      <c r="E693" s="6" t="str">
        <f t="shared" si="21"/>
        <v>Matthew Flores</v>
      </c>
      <c r="F693" s="6" t="s">
        <v>2688</v>
      </c>
      <c r="G693" s="7" t="s">
        <v>19506</v>
      </c>
      <c r="H693" s="7" t="s">
        <v>20083</v>
      </c>
    </row>
    <row r="694" spans="1:8">
      <c r="A694" s="6" t="s">
        <v>2692</v>
      </c>
      <c r="B694" s="6" t="str" cm="1">
        <f t="array" ref="B694">IF(SUM(--ISNUMBER(SEARCH(Honorific,A694)))&gt;0,LEFT(A694,FIND(" ",A694)-1),"")</f>
        <v/>
      </c>
      <c r="C694" s="6" t="str">
        <f t="shared" si="20"/>
        <v>Andrew Wood</v>
      </c>
      <c r="D694" s="6" t="str" cm="1">
        <f t="array" ref="D694">IF(SUM(--ISNUMBER(SEARCH(Credentials,C694)))&gt;0,TRIM(RIGHT(SUBSTITUTE(C694," ",REPT(" ", 99)), 99)),"")</f>
        <v/>
      </c>
      <c r="E694" s="6" t="str">
        <f t="shared" si="21"/>
        <v>Andrew Wood</v>
      </c>
      <c r="F694" s="6" t="s">
        <v>2692</v>
      </c>
      <c r="G694" s="7" t="s">
        <v>19612</v>
      </c>
      <c r="H694" s="7" t="s">
        <v>20084</v>
      </c>
    </row>
    <row r="695" spans="1:8">
      <c r="A695" s="6" t="s">
        <v>2695</v>
      </c>
      <c r="B695" s="6" t="str" cm="1">
        <f t="array" ref="B695">IF(SUM(--ISNUMBER(SEARCH(Honorific,A695)))&gt;0,LEFT(A695,FIND(" ",A695)-1),"")</f>
        <v/>
      </c>
      <c r="C695" s="6" t="str">
        <f t="shared" si="20"/>
        <v>Elizabeth Rogers</v>
      </c>
      <c r="D695" s="6" t="str" cm="1">
        <f t="array" ref="D695">IF(SUM(--ISNUMBER(SEARCH(Credentials,C695)))&gt;0,TRIM(RIGHT(SUBSTITUTE(C695," ",REPT(" ", 99)), 99)),"")</f>
        <v/>
      </c>
      <c r="E695" s="6" t="str">
        <f t="shared" si="21"/>
        <v>Elizabeth Rogers</v>
      </c>
      <c r="F695" s="6" t="s">
        <v>2695</v>
      </c>
      <c r="G695" s="7" t="s">
        <v>19819</v>
      </c>
      <c r="H695" s="7" t="s">
        <v>19703</v>
      </c>
    </row>
    <row r="696" spans="1:8">
      <c r="A696" s="6" t="s">
        <v>2699</v>
      </c>
      <c r="B696" s="6" t="str" cm="1">
        <f t="array" ref="B696">IF(SUM(--ISNUMBER(SEARCH(Honorific,A696)))&gt;0,LEFT(A696,FIND(" ",A696)-1),"")</f>
        <v/>
      </c>
      <c r="C696" s="6" t="str">
        <f t="shared" si="20"/>
        <v>Jason Lewis DDS</v>
      </c>
      <c r="D696" s="6" t="str" cm="1">
        <f t="array" ref="D696">IF(SUM(--ISNUMBER(SEARCH(Credentials,C696)))&gt;0,TRIM(RIGHT(SUBSTITUTE(C696," ",REPT(" ", 99)), 99)),"")</f>
        <v>DDS</v>
      </c>
      <c r="E696" s="6" t="str">
        <f t="shared" si="21"/>
        <v xml:space="preserve">Jason Lewis </v>
      </c>
      <c r="F696" s="6" t="s">
        <v>19236</v>
      </c>
      <c r="G696" s="7" t="s">
        <v>19560</v>
      </c>
      <c r="H696" s="7" t="s">
        <v>19755</v>
      </c>
    </row>
    <row r="697" spans="1:8">
      <c r="A697" s="6" t="s">
        <v>2703</v>
      </c>
      <c r="B697" s="6" t="str" cm="1">
        <f t="array" ref="B697">IF(SUM(--ISNUMBER(SEARCH(Honorific,A697)))&gt;0,LEFT(A697,FIND(" ",A697)-1),"")</f>
        <v/>
      </c>
      <c r="C697" s="6" t="str">
        <f t="shared" si="20"/>
        <v>Christopher Porter</v>
      </c>
      <c r="D697" s="6" t="str" cm="1">
        <f t="array" ref="D697">IF(SUM(--ISNUMBER(SEARCH(Credentials,C697)))&gt;0,TRIM(RIGHT(SUBSTITUTE(C697," ",REPT(" ", 99)), 99)),"")</f>
        <v/>
      </c>
      <c r="E697" s="6" t="str">
        <f t="shared" si="21"/>
        <v>Christopher Porter</v>
      </c>
      <c r="F697" s="6" t="s">
        <v>2703</v>
      </c>
      <c r="G697" s="7" t="s">
        <v>19682</v>
      </c>
      <c r="H697" s="7" t="s">
        <v>19855</v>
      </c>
    </row>
    <row r="698" spans="1:8">
      <c r="A698" s="6" t="s">
        <v>2707</v>
      </c>
      <c r="B698" s="6" t="str" cm="1">
        <f t="array" ref="B698">IF(SUM(--ISNUMBER(SEARCH(Honorific,A698)))&gt;0,LEFT(A698,FIND(" ",A698)-1),"")</f>
        <v/>
      </c>
      <c r="C698" s="6" t="str">
        <f t="shared" si="20"/>
        <v>Robert Delgado</v>
      </c>
      <c r="D698" s="6" t="str" cm="1">
        <f t="array" ref="D698">IF(SUM(--ISNUMBER(SEARCH(Credentials,C698)))&gt;0,TRIM(RIGHT(SUBSTITUTE(C698," ",REPT(" ", 99)), 99)),"")</f>
        <v/>
      </c>
      <c r="E698" s="6" t="str">
        <f t="shared" si="21"/>
        <v>Robert Delgado</v>
      </c>
      <c r="F698" s="6" t="s">
        <v>2707</v>
      </c>
      <c r="G698" s="7" t="s">
        <v>19541</v>
      </c>
      <c r="H698" s="7" t="s">
        <v>19994</v>
      </c>
    </row>
    <row r="699" spans="1:8">
      <c r="A699" s="6" t="s">
        <v>2711</v>
      </c>
      <c r="B699" s="6" t="str" cm="1">
        <f t="array" ref="B699">IF(SUM(--ISNUMBER(SEARCH(Honorific,A699)))&gt;0,LEFT(A699,FIND(" ",A699)-1),"")</f>
        <v/>
      </c>
      <c r="C699" s="6" t="str">
        <f t="shared" si="20"/>
        <v>Alan Clarke</v>
      </c>
      <c r="D699" s="6" t="str" cm="1">
        <f t="array" ref="D699">IF(SUM(--ISNUMBER(SEARCH(Credentials,C699)))&gt;0,TRIM(RIGHT(SUBSTITUTE(C699," ",REPT(" ", 99)), 99)),"")</f>
        <v/>
      </c>
      <c r="E699" s="6" t="str">
        <f t="shared" si="21"/>
        <v>Alan Clarke</v>
      </c>
      <c r="F699" s="6" t="s">
        <v>2711</v>
      </c>
      <c r="G699" s="7" t="s">
        <v>20004</v>
      </c>
      <c r="H699" s="7" t="s">
        <v>20085</v>
      </c>
    </row>
    <row r="700" spans="1:8">
      <c r="A700" s="6" t="s">
        <v>2715</v>
      </c>
      <c r="B700" s="6" t="str" cm="1">
        <f t="array" ref="B700">IF(SUM(--ISNUMBER(SEARCH(Honorific,A700)))&gt;0,LEFT(A700,FIND(" ",A700)-1),"")</f>
        <v/>
      </c>
      <c r="C700" s="6" t="str">
        <f t="shared" si="20"/>
        <v>Eric Evans</v>
      </c>
      <c r="D700" s="6" t="str" cm="1">
        <f t="array" ref="D700">IF(SUM(--ISNUMBER(SEARCH(Credentials,C700)))&gt;0,TRIM(RIGHT(SUBSTITUTE(C700," ",REPT(" ", 99)), 99)),"")</f>
        <v/>
      </c>
      <c r="E700" s="6" t="str">
        <f t="shared" si="21"/>
        <v>Eric Evans</v>
      </c>
      <c r="F700" s="6" t="s">
        <v>2715</v>
      </c>
      <c r="G700" s="7" t="s">
        <v>19618</v>
      </c>
      <c r="H700" s="7" t="s">
        <v>19674</v>
      </c>
    </row>
    <row r="701" spans="1:8">
      <c r="A701" s="6" t="s">
        <v>2719</v>
      </c>
      <c r="B701" s="6" t="str" cm="1">
        <f t="array" ref="B701">IF(SUM(--ISNUMBER(SEARCH(Honorific,A701)))&gt;0,LEFT(A701,FIND(" ",A701)-1),"")</f>
        <v/>
      </c>
      <c r="C701" s="6" t="str">
        <f t="shared" si="20"/>
        <v>John Tate</v>
      </c>
      <c r="D701" s="6" t="str" cm="1">
        <f t="array" ref="D701">IF(SUM(--ISNUMBER(SEARCH(Credentials,C701)))&gt;0,TRIM(RIGHT(SUBSTITUTE(C701," ",REPT(" ", 99)), 99)),"")</f>
        <v/>
      </c>
      <c r="E701" s="6" t="str">
        <f t="shared" si="21"/>
        <v>John Tate</v>
      </c>
      <c r="F701" s="6" t="s">
        <v>2719</v>
      </c>
      <c r="G701" s="7" t="s">
        <v>19558</v>
      </c>
      <c r="H701" s="7" t="s">
        <v>20086</v>
      </c>
    </row>
    <row r="702" spans="1:8">
      <c r="A702" s="6" t="s">
        <v>2723</v>
      </c>
      <c r="B702" s="6" t="str" cm="1">
        <f t="array" ref="B702">IF(SUM(--ISNUMBER(SEARCH(Honorific,A702)))&gt;0,LEFT(A702,FIND(" ",A702)-1),"")</f>
        <v/>
      </c>
      <c r="C702" s="6" t="str">
        <f t="shared" si="20"/>
        <v>Tammy Wyatt</v>
      </c>
      <c r="D702" s="6" t="str" cm="1">
        <f t="array" ref="D702">IF(SUM(--ISNUMBER(SEARCH(Credentials,C702)))&gt;0,TRIM(RIGHT(SUBSTITUTE(C702," ",REPT(" ", 99)), 99)),"")</f>
        <v/>
      </c>
      <c r="E702" s="6" t="str">
        <f t="shared" si="21"/>
        <v>Tammy Wyatt</v>
      </c>
      <c r="F702" s="6" t="s">
        <v>2723</v>
      </c>
      <c r="G702" s="7" t="s">
        <v>19996</v>
      </c>
      <c r="H702" s="7" t="s">
        <v>19712</v>
      </c>
    </row>
    <row r="703" spans="1:8">
      <c r="A703" s="6" t="s">
        <v>2727</v>
      </c>
      <c r="B703" s="6" t="str" cm="1">
        <f t="array" ref="B703">IF(SUM(--ISNUMBER(SEARCH(Honorific,A703)))&gt;0,LEFT(A703,FIND(" ",A703)-1),"")</f>
        <v/>
      </c>
      <c r="C703" s="6" t="str">
        <f t="shared" si="20"/>
        <v>Howard Ortega</v>
      </c>
      <c r="D703" s="6" t="str" cm="1">
        <f t="array" ref="D703">IF(SUM(--ISNUMBER(SEARCH(Credentials,C703)))&gt;0,TRIM(RIGHT(SUBSTITUTE(C703," ",REPT(" ", 99)), 99)),"")</f>
        <v/>
      </c>
      <c r="E703" s="6" t="str">
        <f t="shared" si="21"/>
        <v>Howard Ortega</v>
      </c>
      <c r="F703" s="6" t="s">
        <v>2727</v>
      </c>
      <c r="G703" s="7" t="s">
        <v>19834</v>
      </c>
      <c r="H703" s="7" t="s">
        <v>20087</v>
      </c>
    </row>
    <row r="704" spans="1:8">
      <c r="A704" s="6" t="s">
        <v>2731</v>
      </c>
      <c r="B704" s="6" t="str" cm="1">
        <f t="array" ref="B704">IF(SUM(--ISNUMBER(SEARCH(Honorific,A704)))&gt;0,LEFT(A704,FIND(" ",A704)-1),"")</f>
        <v/>
      </c>
      <c r="C704" s="6" t="str">
        <f t="shared" si="20"/>
        <v>Jessica Salinas</v>
      </c>
      <c r="D704" s="6" t="str" cm="1">
        <f t="array" ref="D704">IF(SUM(--ISNUMBER(SEARCH(Credentials,C704)))&gt;0,TRIM(RIGHT(SUBSTITUTE(C704," ",REPT(" ", 99)), 99)),"")</f>
        <v/>
      </c>
      <c r="E704" s="6" t="str">
        <f t="shared" si="21"/>
        <v>Jessica Salinas</v>
      </c>
      <c r="F704" s="6" t="s">
        <v>2731</v>
      </c>
      <c r="G704" s="7" t="s">
        <v>19664</v>
      </c>
      <c r="H704" s="7" t="s">
        <v>20088</v>
      </c>
    </row>
    <row r="705" spans="1:8">
      <c r="A705" s="6" t="s">
        <v>2735</v>
      </c>
      <c r="B705" s="6" t="str" cm="1">
        <f t="array" ref="B705">IF(SUM(--ISNUMBER(SEARCH(Honorific,A705)))&gt;0,LEFT(A705,FIND(" ",A705)-1),"")</f>
        <v/>
      </c>
      <c r="C705" s="6" t="str">
        <f t="shared" si="20"/>
        <v>Linda Hall</v>
      </c>
      <c r="D705" s="6" t="str" cm="1">
        <f t="array" ref="D705">IF(SUM(--ISNUMBER(SEARCH(Credentials,C705)))&gt;0,TRIM(RIGHT(SUBSTITUTE(C705," ",REPT(" ", 99)), 99)),"")</f>
        <v/>
      </c>
      <c r="E705" s="6" t="str">
        <f t="shared" si="21"/>
        <v>Linda Hall</v>
      </c>
      <c r="F705" s="6" t="s">
        <v>2735</v>
      </c>
      <c r="G705" s="7" t="s">
        <v>19627</v>
      </c>
      <c r="H705" s="7" t="s">
        <v>19585</v>
      </c>
    </row>
    <row r="706" spans="1:8">
      <c r="A706" s="6" t="s">
        <v>2739</v>
      </c>
      <c r="B706" s="6" t="str" cm="1">
        <f t="array" ref="B706">IF(SUM(--ISNUMBER(SEARCH(Honorific,A706)))&gt;0,LEFT(A706,FIND(" ",A706)-1),"")</f>
        <v/>
      </c>
      <c r="C706" s="6" t="str">
        <f t="shared" si="20"/>
        <v>Michelle Hernandez</v>
      </c>
      <c r="D706" s="6" t="str" cm="1">
        <f t="array" ref="D706">IF(SUM(--ISNUMBER(SEARCH(Credentials,C706)))&gt;0,TRIM(RIGHT(SUBSTITUTE(C706," ",REPT(" ", 99)), 99)),"")</f>
        <v/>
      </c>
      <c r="E706" s="6" t="str">
        <f t="shared" si="21"/>
        <v>Michelle Hernandez</v>
      </c>
      <c r="F706" s="6" t="s">
        <v>2739</v>
      </c>
      <c r="G706" s="7" t="s">
        <v>19693</v>
      </c>
      <c r="H706" s="7" t="s">
        <v>19444</v>
      </c>
    </row>
    <row r="707" spans="1:8">
      <c r="A707" s="6" t="s">
        <v>2743</v>
      </c>
      <c r="B707" s="6" t="str" cm="1">
        <f t="array" ref="B707">IF(SUM(--ISNUMBER(SEARCH(Honorific,A707)))&gt;0,LEFT(A707,FIND(" ",A707)-1),"")</f>
        <v/>
      </c>
      <c r="C707" s="6" t="str">
        <f t="shared" ref="C707:C770" si="22">IF(B707="",A707,RIGHT(A707,LEN(A707)-LEN(B707)-1))</f>
        <v>Robert Taylor</v>
      </c>
      <c r="D707" s="6" t="str" cm="1">
        <f t="array" ref="D707">IF(SUM(--ISNUMBER(SEARCH(Credentials,C707)))&gt;0,TRIM(RIGHT(SUBSTITUTE(C707," ",REPT(" ", 99)), 99)),"")</f>
        <v/>
      </c>
      <c r="E707" s="6" t="str">
        <f t="shared" ref="E707:E770" si="23">IF(D707="",C707,LEFT(C707,LEN(C707)-LEN(D707)))</f>
        <v>Robert Taylor</v>
      </c>
      <c r="F707" s="6" t="s">
        <v>2743</v>
      </c>
      <c r="G707" s="7" t="s">
        <v>19541</v>
      </c>
      <c r="H707" s="7" t="s">
        <v>19500</v>
      </c>
    </row>
    <row r="708" spans="1:8">
      <c r="A708" s="6" t="s">
        <v>2747</v>
      </c>
      <c r="B708" s="6" t="str" cm="1">
        <f t="array" ref="B708">IF(SUM(--ISNUMBER(SEARCH(Honorific,A708)))&gt;0,LEFT(A708,FIND(" ",A708)-1),"")</f>
        <v/>
      </c>
      <c r="C708" s="6" t="str">
        <f t="shared" si="22"/>
        <v>Cassandra Mckee</v>
      </c>
      <c r="D708" s="6" t="str" cm="1">
        <f t="array" ref="D708">IF(SUM(--ISNUMBER(SEARCH(Credentials,C708)))&gt;0,TRIM(RIGHT(SUBSTITUTE(C708," ",REPT(" ", 99)), 99)),"")</f>
        <v/>
      </c>
      <c r="E708" s="6" t="str">
        <f t="shared" si="23"/>
        <v>Cassandra Mckee</v>
      </c>
      <c r="F708" s="6" t="s">
        <v>2747</v>
      </c>
      <c r="G708" s="7" t="s">
        <v>19762</v>
      </c>
      <c r="H708" s="7" t="s">
        <v>20089</v>
      </c>
    </row>
    <row r="709" spans="1:8">
      <c r="A709" s="6" t="s">
        <v>2751</v>
      </c>
      <c r="B709" s="6" t="str" cm="1">
        <f t="array" ref="B709">IF(SUM(--ISNUMBER(SEARCH(Honorific,A709)))&gt;0,LEFT(A709,FIND(" ",A709)-1),"")</f>
        <v/>
      </c>
      <c r="C709" s="6" t="str">
        <f t="shared" si="22"/>
        <v>Paul Williams</v>
      </c>
      <c r="D709" s="6" t="str" cm="1">
        <f t="array" ref="D709">IF(SUM(--ISNUMBER(SEARCH(Credentials,C709)))&gt;0,TRIM(RIGHT(SUBSTITUTE(C709," ",REPT(" ", 99)), 99)),"")</f>
        <v/>
      </c>
      <c r="E709" s="6" t="str">
        <f t="shared" si="23"/>
        <v>Paul Williams</v>
      </c>
      <c r="F709" s="6" t="s">
        <v>2751</v>
      </c>
      <c r="G709" s="7" t="s">
        <v>19733</v>
      </c>
      <c r="H709" s="7" t="s">
        <v>19478</v>
      </c>
    </row>
    <row r="710" spans="1:8">
      <c r="A710" s="6" t="s">
        <v>2755</v>
      </c>
      <c r="B710" s="6" t="str" cm="1">
        <f t="array" ref="B710">IF(SUM(--ISNUMBER(SEARCH(Honorific,A710)))&gt;0,LEFT(A710,FIND(" ",A710)-1),"")</f>
        <v/>
      </c>
      <c r="C710" s="6" t="str">
        <f t="shared" si="22"/>
        <v>Jessica Golden</v>
      </c>
      <c r="D710" s="6" t="str" cm="1">
        <f t="array" ref="D710">IF(SUM(--ISNUMBER(SEARCH(Credentials,C710)))&gt;0,TRIM(RIGHT(SUBSTITUTE(C710," ",REPT(" ", 99)), 99)),"")</f>
        <v/>
      </c>
      <c r="E710" s="6" t="str">
        <f t="shared" si="23"/>
        <v>Jessica Golden</v>
      </c>
      <c r="F710" s="6" t="s">
        <v>2755</v>
      </c>
      <c r="G710" s="7" t="s">
        <v>19664</v>
      </c>
      <c r="H710" s="7" t="s">
        <v>20060</v>
      </c>
    </row>
    <row r="711" spans="1:8">
      <c r="A711" s="6" t="s">
        <v>2759</v>
      </c>
      <c r="B711" s="6" t="str" cm="1">
        <f t="array" ref="B711">IF(SUM(--ISNUMBER(SEARCH(Honorific,A711)))&gt;0,LEFT(A711,FIND(" ",A711)-1),"")</f>
        <v/>
      </c>
      <c r="C711" s="6" t="str">
        <f t="shared" si="22"/>
        <v>Krista Burton</v>
      </c>
      <c r="D711" s="6" t="str" cm="1">
        <f t="array" ref="D711">IF(SUM(--ISNUMBER(SEARCH(Credentials,C711)))&gt;0,TRIM(RIGHT(SUBSTITUTE(C711," ",REPT(" ", 99)), 99)),"")</f>
        <v/>
      </c>
      <c r="E711" s="6" t="str">
        <f t="shared" si="23"/>
        <v>Krista Burton</v>
      </c>
      <c r="F711" s="6" t="s">
        <v>2759</v>
      </c>
      <c r="G711" s="7" t="s">
        <v>20090</v>
      </c>
      <c r="H711" s="7" t="s">
        <v>19780</v>
      </c>
    </row>
    <row r="712" spans="1:8">
      <c r="A712" s="6" t="s">
        <v>2763</v>
      </c>
      <c r="B712" s="6" t="str" cm="1">
        <f t="array" ref="B712">IF(SUM(--ISNUMBER(SEARCH(Honorific,A712)))&gt;0,LEFT(A712,FIND(" ",A712)-1),"")</f>
        <v/>
      </c>
      <c r="C712" s="6" t="str">
        <f t="shared" si="22"/>
        <v>Richard Deleon</v>
      </c>
      <c r="D712" s="6" t="str" cm="1">
        <f t="array" ref="D712">IF(SUM(--ISNUMBER(SEARCH(Credentials,C712)))&gt;0,TRIM(RIGHT(SUBSTITUTE(C712," ",REPT(" ", 99)), 99)),"")</f>
        <v/>
      </c>
      <c r="E712" s="6" t="str">
        <f t="shared" si="23"/>
        <v>Richard Deleon</v>
      </c>
      <c r="F712" s="6" t="s">
        <v>2763</v>
      </c>
      <c r="G712" s="7" t="s">
        <v>19708</v>
      </c>
      <c r="H712" s="7" t="s">
        <v>20091</v>
      </c>
    </row>
    <row r="713" spans="1:8">
      <c r="A713" s="6" t="s">
        <v>2767</v>
      </c>
      <c r="B713" s="6" t="str" cm="1">
        <f t="array" ref="B713">IF(SUM(--ISNUMBER(SEARCH(Honorific,A713)))&gt;0,LEFT(A713,FIND(" ",A713)-1),"")</f>
        <v/>
      </c>
      <c r="C713" s="6" t="str">
        <f t="shared" si="22"/>
        <v>Nicole Colon</v>
      </c>
      <c r="D713" s="6" t="str" cm="1">
        <f t="array" ref="D713">IF(SUM(--ISNUMBER(SEARCH(Credentials,C713)))&gt;0,TRIM(RIGHT(SUBSTITUTE(C713," ",REPT(" ", 99)), 99)),"")</f>
        <v/>
      </c>
      <c r="E713" s="6" t="str">
        <f t="shared" si="23"/>
        <v>Nicole Colon</v>
      </c>
      <c r="F713" s="6" t="s">
        <v>2767</v>
      </c>
      <c r="G713" s="7" t="s">
        <v>19670</v>
      </c>
      <c r="H713" s="7" t="s">
        <v>20092</v>
      </c>
    </row>
    <row r="714" spans="1:8">
      <c r="A714" s="6" t="s">
        <v>2771</v>
      </c>
      <c r="B714" s="6" t="str" cm="1">
        <f t="array" ref="B714">IF(SUM(--ISNUMBER(SEARCH(Honorific,A714)))&gt;0,LEFT(A714,FIND(" ",A714)-1),"")</f>
        <v/>
      </c>
      <c r="C714" s="6" t="str">
        <f t="shared" si="22"/>
        <v>Katie Clark</v>
      </c>
      <c r="D714" s="6" t="str" cm="1">
        <f t="array" ref="D714">IF(SUM(--ISNUMBER(SEARCH(Credentials,C714)))&gt;0,TRIM(RIGHT(SUBSTITUTE(C714," ",REPT(" ", 99)), 99)),"")</f>
        <v/>
      </c>
      <c r="E714" s="6" t="str">
        <f t="shared" si="23"/>
        <v>Katie Clark</v>
      </c>
      <c r="F714" s="6" t="s">
        <v>2771</v>
      </c>
      <c r="G714" s="7" t="s">
        <v>20093</v>
      </c>
      <c r="H714" s="7" t="s">
        <v>19647</v>
      </c>
    </row>
    <row r="715" spans="1:8">
      <c r="A715" s="6" t="s">
        <v>2775</v>
      </c>
      <c r="B715" s="6" t="str" cm="1">
        <f t="array" ref="B715">IF(SUM(--ISNUMBER(SEARCH(Honorific,A715)))&gt;0,LEFT(A715,FIND(" ",A715)-1),"")</f>
        <v/>
      </c>
      <c r="C715" s="6" t="str">
        <f t="shared" si="22"/>
        <v>Grace Tucker</v>
      </c>
      <c r="D715" s="6" t="str" cm="1">
        <f t="array" ref="D715">IF(SUM(--ISNUMBER(SEARCH(Credentials,C715)))&gt;0,TRIM(RIGHT(SUBSTITUTE(C715," ",REPT(" ", 99)), 99)),"")</f>
        <v/>
      </c>
      <c r="E715" s="6" t="str">
        <f t="shared" si="23"/>
        <v>Grace Tucker</v>
      </c>
      <c r="F715" s="6" t="s">
        <v>2775</v>
      </c>
      <c r="G715" s="7" t="s">
        <v>20094</v>
      </c>
      <c r="H715" s="7" t="s">
        <v>19786</v>
      </c>
    </row>
    <row r="716" spans="1:8">
      <c r="A716" s="6" t="s">
        <v>2779</v>
      </c>
      <c r="B716" s="6" t="str" cm="1">
        <f t="array" ref="B716">IF(SUM(--ISNUMBER(SEARCH(Honorific,A716)))&gt;0,LEFT(A716,FIND(" ",A716)-1),"")</f>
        <v/>
      </c>
      <c r="C716" s="6" t="str">
        <f t="shared" si="22"/>
        <v>Charles Mitchell</v>
      </c>
      <c r="D716" s="6" t="str" cm="1">
        <f t="array" ref="D716">IF(SUM(--ISNUMBER(SEARCH(Credentials,C716)))&gt;0,TRIM(RIGHT(SUBSTITUTE(C716," ",REPT(" ", 99)), 99)),"")</f>
        <v/>
      </c>
      <c r="E716" s="6" t="str">
        <f t="shared" si="23"/>
        <v>Charles Mitchell</v>
      </c>
      <c r="F716" s="6" t="s">
        <v>2779</v>
      </c>
      <c r="G716" s="7" t="s">
        <v>19524</v>
      </c>
      <c r="H716" s="7" t="s">
        <v>20095</v>
      </c>
    </row>
    <row r="717" spans="1:8">
      <c r="A717" s="6" t="s">
        <v>2782</v>
      </c>
      <c r="B717" s="6" t="str" cm="1">
        <f t="array" ref="B717">IF(SUM(--ISNUMBER(SEARCH(Honorific,A717)))&gt;0,LEFT(A717,FIND(" ",A717)-1),"")</f>
        <v/>
      </c>
      <c r="C717" s="6" t="str">
        <f t="shared" si="22"/>
        <v>Karen Peterson</v>
      </c>
      <c r="D717" s="6" t="str" cm="1">
        <f t="array" ref="D717">IF(SUM(--ISNUMBER(SEARCH(Credentials,C717)))&gt;0,TRIM(RIGHT(SUBSTITUTE(C717," ",REPT(" ", 99)), 99)),"")</f>
        <v/>
      </c>
      <c r="E717" s="6" t="str">
        <f t="shared" si="23"/>
        <v>Karen Peterson</v>
      </c>
      <c r="F717" s="6" t="s">
        <v>2782</v>
      </c>
      <c r="G717" s="7" t="s">
        <v>19650</v>
      </c>
      <c r="H717" s="7" t="s">
        <v>19749</v>
      </c>
    </row>
    <row r="718" spans="1:8">
      <c r="A718" s="6" t="s">
        <v>2786</v>
      </c>
      <c r="B718" s="6" t="str" cm="1">
        <f t="array" ref="B718">IF(SUM(--ISNUMBER(SEARCH(Honorific,A718)))&gt;0,LEFT(A718,FIND(" ",A718)-1),"")</f>
        <v/>
      </c>
      <c r="C718" s="6" t="str">
        <f t="shared" si="22"/>
        <v>Jason Tucker</v>
      </c>
      <c r="D718" s="6" t="str" cm="1">
        <f t="array" ref="D718">IF(SUM(--ISNUMBER(SEARCH(Credentials,C718)))&gt;0,TRIM(RIGHT(SUBSTITUTE(C718," ",REPT(" ", 99)), 99)),"")</f>
        <v/>
      </c>
      <c r="E718" s="6" t="str">
        <f t="shared" si="23"/>
        <v>Jason Tucker</v>
      </c>
      <c r="F718" s="6" t="s">
        <v>2786</v>
      </c>
      <c r="G718" s="7" t="s">
        <v>19560</v>
      </c>
      <c r="H718" s="7" t="s">
        <v>19786</v>
      </c>
    </row>
    <row r="719" spans="1:8">
      <c r="A719" s="6" t="s">
        <v>2790</v>
      </c>
      <c r="B719" s="6" t="str" cm="1">
        <f t="array" ref="B719">IF(SUM(--ISNUMBER(SEARCH(Honorific,A719)))&gt;0,LEFT(A719,FIND(" ",A719)-1),"")</f>
        <v/>
      </c>
      <c r="C719" s="6" t="str">
        <f t="shared" si="22"/>
        <v>Cynthia Williams</v>
      </c>
      <c r="D719" s="6" t="str" cm="1">
        <f t="array" ref="D719">IF(SUM(--ISNUMBER(SEARCH(Credentials,C719)))&gt;0,TRIM(RIGHT(SUBSTITUTE(C719," ",REPT(" ", 99)), 99)),"")</f>
        <v/>
      </c>
      <c r="E719" s="6" t="str">
        <f t="shared" si="23"/>
        <v>Cynthia Williams</v>
      </c>
      <c r="F719" s="6" t="s">
        <v>2790</v>
      </c>
      <c r="G719" s="7" t="s">
        <v>19646</v>
      </c>
      <c r="H719" s="7" t="s">
        <v>19478</v>
      </c>
    </row>
    <row r="720" spans="1:8">
      <c r="A720" s="6" t="s">
        <v>2794</v>
      </c>
      <c r="B720" s="6" t="str" cm="1">
        <f t="array" ref="B720">IF(SUM(--ISNUMBER(SEARCH(Honorific,A720)))&gt;0,LEFT(A720,FIND(" ",A720)-1),"")</f>
        <v/>
      </c>
      <c r="C720" s="6" t="str">
        <f t="shared" si="22"/>
        <v>Erica Sanders</v>
      </c>
      <c r="D720" s="6" t="str" cm="1">
        <f t="array" ref="D720">IF(SUM(--ISNUMBER(SEARCH(Credentials,C720)))&gt;0,TRIM(RIGHT(SUBSTITUTE(C720," ",REPT(" ", 99)), 99)),"")</f>
        <v/>
      </c>
      <c r="E720" s="6" t="str">
        <f t="shared" si="23"/>
        <v>Erica Sanders</v>
      </c>
      <c r="F720" s="6" t="s">
        <v>2794</v>
      </c>
      <c r="G720" s="7" t="s">
        <v>19935</v>
      </c>
      <c r="H720" s="7" t="s">
        <v>20096</v>
      </c>
    </row>
    <row r="721" spans="1:8">
      <c r="A721" s="6" t="s">
        <v>2798</v>
      </c>
      <c r="B721" s="6" t="str" cm="1">
        <f t="array" ref="B721">IF(SUM(--ISNUMBER(SEARCH(Honorific,A721)))&gt;0,LEFT(A721,FIND(" ",A721)-1),"")</f>
        <v/>
      </c>
      <c r="C721" s="6" t="str">
        <f t="shared" si="22"/>
        <v>John Parsons</v>
      </c>
      <c r="D721" s="6" t="str" cm="1">
        <f t="array" ref="D721">IF(SUM(--ISNUMBER(SEARCH(Credentials,C721)))&gt;0,TRIM(RIGHT(SUBSTITUTE(C721," ",REPT(" ", 99)), 99)),"")</f>
        <v/>
      </c>
      <c r="E721" s="6" t="str">
        <f t="shared" si="23"/>
        <v>John Parsons</v>
      </c>
      <c r="F721" s="6" t="s">
        <v>2798</v>
      </c>
      <c r="G721" s="7" t="s">
        <v>19558</v>
      </c>
      <c r="H721" s="7" t="s">
        <v>20097</v>
      </c>
    </row>
    <row r="722" spans="1:8">
      <c r="A722" s="6" t="s">
        <v>2802</v>
      </c>
      <c r="B722" s="6" t="str" cm="1">
        <f t="array" ref="B722">IF(SUM(--ISNUMBER(SEARCH(Honorific,A722)))&gt;0,LEFT(A722,FIND(" ",A722)-1),"")</f>
        <v/>
      </c>
      <c r="C722" s="6" t="str">
        <f t="shared" si="22"/>
        <v>Frances Perry</v>
      </c>
      <c r="D722" s="6" t="str" cm="1">
        <f t="array" ref="D722">IF(SUM(--ISNUMBER(SEARCH(Credentials,C722)))&gt;0,TRIM(RIGHT(SUBSTITUTE(C722," ",REPT(" ", 99)), 99)),"")</f>
        <v/>
      </c>
      <c r="E722" s="6" t="str">
        <f t="shared" si="23"/>
        <v>Frances Perry</v>
      </c>
      <c r="F722" s="6" t="s">
        <v>2802</v>
      </c>
      <c r="G722" s="7" t="s">
        <v>19539</v>
      </c>
      <c r="H722" s="7" t="s">
        <v>20098</v>
      </c>
    </row>
    <row r="723" spans="1:8">
      <c r="A723" s="6" t="s">
        <v>2806</v>
      </c>
      <c r="B723" s="6" t="str" cm="1">
        <f t="array" ref="B723">IF(SUM(--ISNUMBER(SEARCH(Honorific,A723)))&gt;0,LEFT(A723,FIND(" ",A723)-1),"")</f>
        <v/>
      </c>
      <c r="C723" s="6" t="str">
        <f t="shared" si="22"/>
        <v>Anne Frazier</v>
      </c>
      <c r="D723" s="6" t="str" cm="1">
        <f t="array" ref="D723">IF(SUM(--ISNUMBER(SEARCH(Credentials,C723)))&gt;0,TRIM(RIGHT(SUBSTITUTE(C723," ",REPT(" ", 99)), 99)),"")</f>
        <v/>
      </c>
      <c r="E723" s="6" t="str">
        <f t="shared" si="23"/>
        <v>Anne Frazier</v>
      </c>
      <c r="F723" s="6" t="s">
        <v>2806</v>
      </c>
      <c r="G723" s="7" t="s">
        <v>20099</v>
      </c>
      <c r="H723" s="7" t="s">
        <v>20100</v>
      </c>
    </row>
    <row r="724" spans="1:8">
      <c r="A724" s="6" t="s">
        <v>2810</v>
      </c>
      <c r="B724" s="6" t="str" cm="1">
        <f t="array" ref="B724">IF(SUM(--ISNUMBER(SEARCH(Honorific,A724)))&gt;0,LEFT(A724,FIND(" ",A724)-1),"")</f>
        <v/>
      </c>
      <c r="C724" s="6" t="str">
        <f t="shared" si="22"/>
        <v>Rebecca Chandler</v>
      </c>
      <c r="D724" s="6" t="str" cm="1">
        <f t="array" ref="D724">IF(SUM(--ISNUMBER(SEARCH(Credentials,C724)))&gt;0,TRIM(RIGHT(SUBSTITUTE(C724," ",REPT(" ", 99)), 99)),"")</f>
        <v/>
      </c>
      <c r="E724" s="6" t="str">
        <f t="shared" si="23"/>
        <v>Rebecca Chandler</v>
      </c>
      <c r="F724" s="6" t="s">
        <v>2810</v>
      </c>
      <c r="G724" s="7" t="s">
        <v>19531</v>
      </c>
      <c r="H724" s="7" t="s">
        <v>20101</v>
      </c>
    </row>
    <row r="725" spans="1:8">
      <c r="A725" s="6" t="s">
        <v>2814</v>
      </c>
      <c r="B725" s="6" t="str" cm="1">
        <f t="array" ref="B725">IF(SUM(--ISNUMBER(SEARCH(Honorific,A725)))&gt;0,LEFT(A725,FIND(" ",A725)-1),"")</f>
        <v/>
      </c>
      <c r="C725" s="6" t="str">
        <f t="shared" si="22"/>
        <v>Michaela Chung</v>
      </c>
      <c r="D725" s="6" t="str" cm="1">
        <f t="array" ref="D725">IF(SUM(--ISNUMBER(SEARCH(Credentials,C725)))&gt;0,TRIM(RIGHT(SUBSTITUTE(C725," ",REPT(" ", 99)), 99)),"")</f>
        <v/>
      </c>
      <c r="E725" s="6" t="str">
        <f t="shared" si="23"/>
        <v>Michaela Chung</v>
      </c>
      <c r="F725" s="6" t="s">
        <v>2814</v>
      </c>
      <c r="G725" s="7" t="s">
        <v>20102</v>
      </c>
      <c r="H725" s="7" t="s">
        <v>19576</v>
      </c>
    </row>
    <row r="726" spans="1:8">
      <c r="A726" s="6" t="s">
        <v>2817</v>
      </c>
      <c r="B726" s="6" t="str" cm="1">
        <f t="array" ref="B726">IF(SUM(--ISNUMBER(SEARCH(Honorific,A726)))&gt;0,LEFT(A726,FIND(" ",A726)-1),"")</f>
        <v/>
      </c>
      <c r="C726" s="6" t="str">
        <f t="shared" si="22"/>
        <v>Jennifer Jones</v>
      </c>
      <c r="D726" s="6" t="str" cm="1">
        <f t="array" ref="D726">IF(SUM(--ISNUMBER(SEARCH(Credentials,C726)))&gt;0,TRIM(RIGHT(SUBSTITUTE(C726," ",REPT(" ", 99)), 99)),"")</f>
        <v/>
      </c>
      <c r="E726" s="6" t="str">
        <f t="shared" si="23"/>
        <v>Jennifer Jones</v>
      </c>
      <c r="F726" s="6" t="s">
        <v>2817</v>
      </c>
      <c r="G726" s="7" t="s">
        <v>19510</v>
      </c>
      <c r="H726" s="7" t="s">
        <v>19613</v>
      </c>
    </row>
    <row r="727" spans="1:8">
      <c r="A727" s="6" t="s">
        <v>2821</v>
      </c>
      <c r="B727" s="6" t="str" cm="1">
        <f t="array" ref="B727">IF(SUM(--ISNUMBER(SEARCH(Honorific,A727)))&gt;0,LEFT(A727,FIND(" ",A727)-1),"")</f>
        <v/>
      </c>
      <c r="C727" s="6" t="str">
        <f t="shared" si="22"/>
        <v>Timothy Holt</v>
      </c>
      <c r="D727" s="6" t="str" cm="1">
        <f t="array" ref="D727">IF(SUM(--ISNUMBER(SEARCH(Credentials,C727)))&gt;0,TRIM(RIGHT(SUBSTITUTE(C727," ",REPT(" ", 99)), 99)),"")</f>
        <v/>
      </c>
      <c r="E727" s="6" t="str">
        <f t="shared" si="23"/>
        <v>Timothy Holt</v>
      </c>
      <c r="F727" s="6" t="s">
        <v>2821</v>
      </c>
      <c r="G727" s="7" t="s">
        <v>19942</v>
      </c>
      <c r="H727" s="7" t="s">
        <v>20103</v>
      </c>
    </row>
    <row r="728" spans="1:8">
      <c r="A728" s="6" t="s">
        <v>2824</v>
      </c>
      <c r="B728" s="6" t="str" cm="1">
        <f t="array" ref="B728">IF(SUM(--ISNUMBER(SEARCH(Honorific,A728)))&gt;0,LEFT(A728,FIND(" ",A728)-1),"")</f>
        <v/>
      </c>
      <c r="C728" s="6" t="str">
        <f t="shared" si="22"/>
        <v>Sarah Cross</v>
      </c>
      <c r="D728" s="6" t="str" cm="1">
        <f t="array" ref="D728">IF(SUM(--ISNUMBER(SEARCH(Credentials,C728)))&gt;0,TRIM(RIGHT(SUBSTITUTE(C728," ",REPT(" ", 99)), 99)),"")</f>
        <v/>
      </c>
      <c r="E728" s="6" t="str">
        <f t="shared" si="23"/>
        <v>Sarah Cross</v>
      </c>
      <c r="F728" s="6" t="s">
        <v>2824</v>
      </c>
      <c r="G728" s="7" t="s">
        <v>19665</v>
      </c>
      <c r="H728" s="7" t="s">
        <v>20104</v>
      </c>
    </row>
    <row r="729" spans="1:8">
      <c r="A729" s="6" t="s">
        <v>2827</v>
      </c>
      <c r="B729" s="6" t="str" cm="1">
        <f t="array" ref="B729">IF(SUM(--ISNUMBER(SEARCH(Honorific,A729)))&gt;0,LEFT(A729,FIND(" ",A729)-1),"")</f>
        <v/>
      </c>
      <c r="C729" s="6" t="str">
        <f t="shared" si="22"/>
        <v>Kelly Beck</v>
      </c>
      <c r="D729" s="6" t="str" cm="1">
        <f t="array" ref="D729">IF(SUM(--ISNUMBER(SEARCH(Credentials,C729)))&gt;0,TRIM(RIGHT(SUBSTITUTE(C729," ",REPT(" ", 99)), 99)),"")</f>
        <v/>
      </c>
      <c r="E729" s="6" t="str">
        <f t="shared" si="23"/>
        <v>Kelly Beck</v>
      </c>
      <c r="F729" s="6" t="s">
        <v>2827</v>
      </c>
      <c r="G729" s="7" t="s">
        <v>19580</v>
      </c>
      <c r="H729" s="7" t="s">
        <v>20105</v>
      </c>
    </row>
    <row r="730" spans="1:8">
      <c r="A730" s="6" t="s">
        <v>2831</v>
      </c>
      <c r="B730" s="6" t="str" cm="1">
        <f t="array" ref="B730">IF(SUM(--ISNUMBER(SEARCH(Honorific,A730)))&gt;0,LEFT(A730,FIND(" ",A730)-1),"")</f>
        <v/>
      </c>
      <c r="C730" s="6" t="str">
        <f t="shared" si="22"/>
        <v>Timothy Moore</v>
      </c>
      <c r="D730" s="6" t="str" cm="1">
        <f t="array" ref="D730">IF(SUM(--ISNUMBER(SEARCH(Credentials,C730)))&gt;0,TRIM(RIGHT(SUBSTITUTE(C730," ",REPT(" ", 99)), 99)),"")</f>
        <v/>
      </c>
      <c r="E730" s="6" t="str">
        <f t="shared" si="23"/>
        <v>Timothy Moore</v>
      </c>
      <c r="F730" s="6" t="s">
        <v>2831</v>
      </c>
      <c r="G730" s="7" t="s">
        <v>19942</v>
      </c>
      <c r="H730" s="7" t="s">
        <v>19891</v>
      </c>
    </row>
    <row r="731" spans="1:8">
      <c r="A731" s="6" t="s">
        <v>2835</v>
      </c>
      <c r="B731" s="6" t="str" cm="1">
        <f t="array" ref="B731">IF(SUM(--ISNUMBER(SEARCH(Honorific,A731)))&gt;0,LEFT(A731,FIND(" ",A731)-1),"")</f>
        <v/>
      </c>
      <c r="C731" s="6" t="str">
        <f t="shared" si="22"/>
        <v>Amber Rodriguez</v>
      </c>
      <c r="D731" s="6" t="str" cm="1">
        <f t="array" ref="D731">IF(SUM(--ISNUMBER(SEARCH(Credentials,C731)))&gt;0,TRIM(RIGHT(SUBSTITUTE(C731," ",REPT(" ", 99)), 99)),"")</f>
        <v/>
      </c>
      <c r="E731" s="6" t="str">
        <f t="shared" si="23"/>
        <v>Amber Rodriguez</v>
      </c>
      <c r="F731" s="6" t="s">
        <v>2835</v>
      </c>
      <c r="G731" s="7" t="s">
        <v>20106</v>
      </c>
      <c r="H731" s="7" t="s">
        <v>19536</v>
      </c>
    </row>
    <row r="732" spans="1:8">
      <c r="A732" s="6" t="s">
        <v>2839</v>
      </c>
      <c r="B732" s="6" t="str" cm="1">
        <f t="array" ref="B732">IF(SUM(--ISNUMBER(SEARCH(Honorific,A732)))&gt;0,LEFT(A732,FIND(" ",A732)-1),"")</f>
        <v/>
      </c>
      <c r="C732" s="6" t="str">
        <f t="shared" si="22"/>
        <v>Jasmine Benjamin</v>
      </c>
      <c r="D732" s="6" t="str" cm="1">
        <f t="array" ref="D732">IF(SUM(--ISNUMBER(SEARCH(Credentials,C732)))&gt;0,TRIM(RIGHT(SUBSTITUTE(C732," ",REPT(" ", 99)), 99)),"")</f>
        <v/>
      </c>
      <c r="E732" s="6" t="str">
        <f t="shared" si="23"/>
        <v>Jasmine Benjamin</v>
      </c>
      <c r="F732" s="6" t="s">
        <v>2839</v>
      </c>
      <c r="G732" s="7" t="s">
        <v>20062</v>
      </c>
      <c r="H732" s="7" t="s">
        <v>19700</v>
      </c>
    </row>
    <row r="733" spans="1:8">
      <c r="A733" s="6" t="s">
        <v>2842</v>
      </c>
      <c r="B733" s="6" t="str" cm="1">
        <f t="array" ref="B733">IF(SUM(--ISNUMBER(SEARCH(Honorific,A733)))&gt;0,LEFT(A733,FIND(" ",A733)-1),"")</f>
        <v/>
      </c>
      <c r="C733" s="6" t="str">
        <f t="shared" si="22"/>
        <v>Casey Carter</v>
      </c>
      <c r="D733" s="6" t="str" cm="1">
        <f t="array" ref="D733">IF(SUM(--ISNUMBER(SEARCH(Credentials,C733)))&gt;0,TRIM(RIGHT(SUBSTITUTE(C733," ",REPT(" ", 99)), 99)),"")</f>
        <v/>
      </c>
      <c r="E733" s="6" t="str">
        <f t="shared" si="23"/>
        <v>Casey Carter</v>
      </c>
      <c r="F733" s="6" t="s">
        <v>2842</v>
      </c>
      <c r="G733" s="7" t="s">
        <v>19788</v>
      </c>
      <c r="H733" s="7" t="s">
        <v>19496</v>
      </c>
    </row>
    <row r="734" spans="1:8">
      <c r="A734" s="6" t="s">
        <v>2846</v>
      </c>
      <c r="B734" s="6" t="str" cm="1">
        <f t="array" ref="B734">IF(SUM(--ISNUMBER(SEARCH(Honorific,A734)))&gt;0,LEFT(A734,FIND(" ",A734)-1),"")</f>
        <v/>
      </c>
      <c r="C734" s="6" t="str">
        <f t="shared" si="22"/>
        <v>Tina Michael</v>
      </c>
      <c r="D734" s="6" t="str" cm="1">
        <f t="array" ref="D734">IF(SUM(--ISNUMBER(SEARCH(Credentials,C734)))&gt;0,TRIM(RIGHT(SUBSTITUTE(C734," ",REPT(" ", 99)), 99)),"")</f>
        <v/>
      </c>
      <c r="E734" s="6" t="str">
        <f t="shared" si="23"/>
        <v>Tina Michael</v>
      </c>
      <c r="F734" s="6" t="s">
        <v>2846</v>
      </c>
      <c r="G734" s="7" t="s">
        <v>19883</v>
      </c>
      <c r="H734" s="7" t="s">
        <v>19466</v>
      </c>
    </row>
    <row r="735" spans="1:8">
      <c r="A735" s="6" t="s">
        <v>2850</v>
      </c>
      <c r="B735" s="6" t="str" cm="1">
        <f t="array" ref="B735">IF(SUM(--ISNUMBER(SEARCH(Honorific,A735)))&gt;0,LEFT(A735,FIND(" ",A735)-1),"")</f>
        <v/>
      </c>
      <c r="C735" s="6" t="str">
        <f t="shared" si="22"/>
        <v>Ryan Sims</v>
      </c>
      <c r="D735" s="6" t="str" cm="1">
        <f t="array" ref="D735">IF(SUM(--ISNUMBER(SEARCH(Credentials,C735)))&gt;0,TRIM(RIGHT(SUBSTITUTE(C735," ",REPT(" ", 99)), 99)),"")</f>
        <v/>
      </c>
      <c r="E735" s="6" t="str">
        <f t="shared" si="23"/>
        <v>Ryan Sims</v>
      </c>
      <c r="F735" s="6" t="s">
        <v>2850</v>
      </c>
      <c r="G735" s="7" t="s">
        <v>19452</v>
      </c>
      <c r="H735" s="7" t="s">
        <v>19923</v>
      </c>
    </row>
    <row r="736" spans="1:8">
      <c r="A736" s="6" t="s">
        <v>2854</v>
      </c>
      <c r="B736" s="6" t="str" cm="1">
        <f t="array" ref="B736">IF(SUM(--ISNUMBER(SEARCH(Honorific,A736)))&gt;0,LEFT(A736,FIND(" ",A736)-1),"")</f>
        <v/>
      </c>
      <c r="C736" s="6" t="str">
        <f t="shared" si="22"/>
        <v>Paige Love</v>
      </c>
      <c r="D736" s="6" t="str" cm="1">
        <f t="array" ref="D736">IF(SUM(--ISNUMBER(SEARCH(Credentials,C736)))&gt;0,TRIM(RIGHT(SUBSTITUTE(C736," ",REPT(" ", 99)), 99)),"")</f>
        <v/>
      </c>
      <c r="E736" s="6" t="str">
        <f t="shared" si="23"/>
        <v>Paige Love</v>
      </c>
      <c r="F736" s="6" t="s">
        <v>2854</v>
      </c>
      <c r="G736" s="7" t="s">
        <v>20107</v>
      </c>
      <c r="H736" s="7" t="s">
        <v>20108</v>
      </c>
    </row>
    <row r="737" spans="1:8">
      <c r="A737" s="6" t="s">
        <v>2858</v>
      </c>
      <c r="B737" s="6" t="str" cm="1">
        <f t="array" ref="B737">IF(SUM(--ISNUMBER(SEARCH(Honorific,A737)))&gt;0,LEFT(A737,FIND(" ",A737)-1),"")</f>
        <v/>
      </c>
      <c r="C737" s="6" t="str">
        <f t="shared" si="22"/>
        <v>Sabrina Davidson</v>
      </c>
      <c r="D737" s="6" t="str" cm="1">
        <f t="array" ref="D737">IF(SUM(--ISNUMBER(SEARCH(Credentials,C737)))&gt;0,TRIM(RIGHT(SUBSTITUTE(C737," ",REPT(" ", 99)), 99)),"")</f>
        <v/>
      </c>
      <c r="E737" s="6" t="str">
        <f t="shared" si="23"/>
        <v>Sabrina Davidson</v>
      </c>
      <c r="F737" s="6" t="s">
        <v>2858</v>
      </c>
      <c r="G737" s="7" t="s">
        <v>20015</v>
      </c>
      <c r="H737" s="7" t="s">
        <v>19615</v>
      </c>
    </row>
    <row r="738" spans="1:8">
      <c r="A738" s="6" t="s">
        <v>2862</v>
      </c>
      <c r="B738" s="6" t="str" cm="1">
        <f t="array" ref="B738">IF(SUM(--ISNUMBER(SEARCH(Honorific,A738)))&gt;0,LEFT(A738,FIND(" ",A738)-1),"")</f>
        <v/>
      </c>
      <c r="C738" s="6" t="str">
        <f t="shared" si="22"/>
        <v>Alison Rush</v>
      </c>
      <c r="D738" s="6" t="str" cm="1">
        <f t="array" ref="D738">IF(SUM(--ISNUMBER(SEARCH(Credentials,C738)))&gt;0,TRIM(RIGHT(SUBSTITUTE(C738," ",REPT(" ", 99)), 99)),"")</f>
        <v/>
      </c>
      <c r="E738" s="6" t="str">
        <f t="shared" si="23"/>
        <v>Alison Rush</v>
      </c>
      <c r="F738" s="6" t="s">
        <v>2862</v>
      </c>
      <c r="G738" s="7" t="s">
        <v>20109</v>
      </c>
      <c r="H738" s="7" t="s">
        <v>20110</v>
      </c>
    </row>
    <row r="739" spans="1:8">
      <c r="A739" s="6" t="s">
        <v>2866</v>
      </c>
      <c r="B739" s="6" t="str" cm="1">
        <f t="array" ref="B739">IF(SUM(--ISNUMBER(SEARCH(Honorific,A739)))&gt;0,LEFT(A739,FIND(" ",A739)-1),"")</f>
        <v/>
      </c>
      <c r="C739" s="6" t="str">
        <f t="shared" si="22"/>
        <v>Andrew Pace</v>
      </c>
      <c r="D739" s="6" t="str" cm="1">
        <f t="array" ref="D739">IF(SUM(--ISNUMBER(SEARCH(Credentials,C739)))&gt;0,TRIM(RIGHT(SUBSTITUTE(C739," ",REPT(" ", 99)), 99)),"")</f>
        <v/>
      </c>
      <c r="E739" s="6" t="str">
        <f t="shared" si="23"/>
        <v>Andrew Pace</v>
      </c>
      <c r="F739" s="6" t="s">
        <v>2866</v>
      </c>
      <c r="G739" s="7" t="s">
        <v>19612</v>
      </c>
      <c r="H739" s="7" t="s">
        <v>20111</v>
      </c>
    </row>
    <row r="740" spans="1:8">
      <c r="A740" s="6" t="s">
        <v>2870</v>
      </c>
      <c r="B740" s="6" t="str" cm="1">
        <f t="array" ref="B740">IF(SUM(--ISNUMBER(SEARCH(Honorific,A740)))&gt;0,LEFT(A740,FIND(" ",A740)-1),"")</f>
        <v/>
      </c>
      <c r="C740" s="6" t="str">
        <f t="shared" si="22"/>
        <v>Kelly Andrews</v>
      </c>
      <c r="D740" s="6" t="str" cm="1">
        <f t="array" ref="D740">IF(SUM(--ISNUMBER(SEARCH(Credentials,C740)))&gt;0,TRIM(RIGHT(SUBSTITUTE(C740," ",REPT(" ", 99)), 99)),"")</f>
        <v/>
      </c>
      <c r="E740" s="6" t="str">
        <f t="shared" si="23"/>
        <v>Kelly Andrews</v>
      </c>
      <c r="F740" s="6" t="s">
        <v>2870</v>
      </c>
      <c r="G740" s="7" t="s">
        <v>19580</v>
      </c>
      <c r="H740" s="7" t="s">
        <v>19905</v>
      </c>
    </row>
    <row r="741" spans="1:8">
      <c r="A741" s="6" t="s">
        <v>2874</v>
      </c>
      <c r="B741" s="6" t="str" cm="1">
        <f t="array" ref="B741">IF(SUM(--ISNUMBER(SEARCH(Honorific,A741)))&gt;0,LEFT(A741,FIND(" ",A741)-1),"")</f>
        <v/>
      </c>
      <c r="C741" s="6" t="str">
        <f t="shared" si="22"/>
        <v>Jacob Downs</v>
      </c>
      <c r="D741" s="6" t="str" cm="1">
        <f t="array" ref="D741">IF(SUM(--ISNUMBER(SEARCH(Credentials,C741)))&gt;0,TRIM(RIGHT(SUBSTITUTE(C741," ",REPT(" ", 99)), 99)),"")</f>
        <v/>
      </c>
      <c r="E741" s="6" t="str">
        <f t="shared" si="23"/>
        <v>Jacob Downs</v>
      </c>
      <c r="F741" s="6" t="s">
        <v>2874</v>
      </c>
      <c r="G741" s="7" t="s">
        <v>19571</v>
      </c>
      <c r="H741" s="7" t="s">
        <v>20112</v>
      </c>
    </row>
    <row r="742" spans="1:8">
      <c r="A742" s="6" t="s">
        <v>2878</v>
      </c>
      <c r="B742" s="6" t="str" cm="1">
        <f t="array" ref="B742">IF(SUM(--ISNUMBER(SEARCH(Honorific,A742)))&gt;0,LEFT(A742,FIND(" ",A742)-1),"")</f>
        <v/>
      </c>
      <c r="C742" s="6" t="str">
        <f t="shared" si="22"/>
        <v>Bryan Grant Jr.</v>
      </c>
      <c r="D742" s="6" t="str" cm="1">
        <f t="array" ref="D742">IF(SUM(--ISNUMBER(SEARCH(Credentials,C742)))&gt;0,TRIM(RIGHT(SUBSTITUTE(C742," ",REPT(" ", 99)), 99)),"")</f>
        <v>Jr.</v>
      </c>
      <c r="E742" s="6" t="str">
        <f t="shared" si="23"/>
        <v xml:space="preserve">Bryan Grant </v>
      </c>
      <c r="F742" s="6" t="s">
        <v>19237</v>
      </c>
      <c r="G742" s="7" t="s">
        <v>20113</v>
      </c>
      <c r="H742" s="7" t="s">
        <v>20114</v>
      </c>
    </row>
    <row r="743" spans="1:8">
      <c r="A743" s="6" t="s">
        <v>2882</v>
      </c>
      <c r="B743" s="6" t="str" cm="1">
        <f t="array" ref="B743">IF(SUM(--ISNUMBER(SEARCH(Honorific,A743)))&gt;0,LEFT(A743,FIND(" ",A743)-1),"")</f>
        <v/>
      </c>
      <c r="C743" s="6" t="str">
        <f t="shared" si="22"/>
        <v>David Hayes</v>
      </c>
      <c r="D743" s="6" t="str" cm="1">
        <f t="array" ref="D743">IF(SUM(--ISNUMBER(SEARCH(Credentials,C743)))&gt;0,TRIM(RIGHT(SUBSTITUTE(C743," ",REPT(" ", 99)), 99)),"")</f>
        <v/>
      </c>
      <c r="E743" s="6" t="str">
        <f t="shared" si="23"/>
        <v>David Hayes</v>
      </c>
      <c r="F743" s="6" t="s">
        <v>2882</v>
      </c>
      <c r="G743" s="7" t="s">
        <v>19484</v>
      </c>
      <c r="H743" s="7" t="s">
        <v>20115</v>
      </c>
    </row>
    <row r="744" spans="1:8">
      <c r="A744" s="6" t="s">
        <v>2886</v>
      </c>
      <c r="B744" s="6" t="str" cm="1">
        <f t="array" ref="B744">IF(SUM(--ISNUMBER(SEARCH(Honorific,A744)))&gt;0,LEFT(A744,FIND(" ",A744)-1),"")</f>
        <v/>
      </c>
      <c r="C744" s="6" t="str">
        <f t="shared" si="22"/>
        <v>Daniel Perry</v>
      </c>
      <c r="D744" s="6" t="str" cm="1">
        <f t="array" ref="D744">IF(SUM(--ISNUMBER(SEARCH(Credentials,C744)))&gt;0,TRIM(RIGHT(SUBSTITUTE(C744," ",REPT(" ", 99)), 99)),"")</f>
        <v/>
      </c>
      <c r="E744" s="6" t="str">
        <f t="shared" si="23"/>
        <v>Daniel Perry</v>
      </c>
      <c r="F744" s="6" t="s">
        <v>2886</v>
      </c>
      <c r="G744" s="7" t="s">
        <v>19492</v>
      </c>
      <c r="H744" s="7" t="s">
        <v>20098</v>
      </c>
    </row>
    <row r="745" spans="1:8">
      <c r="A745" s="6" t="s">
        <v>2890</v>
      </c>
      <c r="B745" s="6" t="str" cm="1">
        <f t="array" ref="B745">IF(SUM(--ISNUMBER(SEARCH(Honorific,A745)))&gt;0,LEFT(A745,FIND(" ",A745)-1),"")</f>
        <v/>
      </c>
      <c r="C745" s="6" t="str">
        <f t="shared" si="22"/>
        <v>Brian Martin</v>
      </c>
      <c r="D745" s="6" t="str" cm="1">
        <f t="array" ref="D745">IF(SUM(--ISNUMBER(SEARCH(Credentials,C745)))&gt;0,TRIM(RIGHT(SUBSTITUTE(C745," ",REPT(" ", 99)), 99)),"")</f>
        <v/>
      </c>
      <c r="E745" s="6" t="str">
        <f t="shared" si="23"/>
        <v>Brian Martin</v>
      </c>
      <c r="F745" s="6" t="s">
        <v>2890</v>
      </c>
      <c r="G745" s="7" t="s">
        <v>19555</v>
      </c>
      <c r="H745" s="7" t="s">
        <v>19455</v>
      </c>
    </row>
    <row r="746" spans="1:8">
      <c r="A746" s="6" t="s">
        <v>2894</v>
      </c>
      <c r="B746" s="6" t="str" cm="1">
        <f t="array" ref="B746">IF(SUM(--ISNUMBER(SEARCH(Honorific,A746)))&gt;0,LEFT(A746,FIND(" ",A746)-1),"")</f>
        <v/>
      </c>
      <c r="C746" s="6" t="str">
        <f t="shared" si="22"/>
        <v>Tammy Raymond</v>
      </c>
      <c r="D746" s="6" t="str" cm="1">
        <f t="array" ref="D746">IF(SUM(--ISNUMBER(SEARCH(Credentials,C746)))&gt;0,TRIM(RIGHT(SUBSTITUTE(C746," ",REPT(" ", 99)), 99)),"")</f>
        <v/>
      </c>
      <c r="E746" s="6" t="str">
        <f t="shared" si="23"/>
        <v>Tammy Raymond</v>
      </c>
      <c r="F746" s="6" t="s">
        <v>2894</v>
      </c>
      <c r="G746" s="7" t="s">
        <v>19996</v>
      </c>
      <c r="H746" s="7" t="s">
        <v>19705</v>
      </c>
    </row>
    <row r="747" spans="1:8">
      <c r="A747" s="6" t="s">
        <v>2898</v>
      </c>
      <c r="B747" s="6" t="str" cm="1">
        <f t="array" ref="B747">IF(SUM(--ISNUMBER(SEARCH(Honorific,A747)))&gt;0,LEFT(A747,FIND(" ",A747)-1),"")</f>
        <v/>
      </c>
      <c r="C747" s="6" t="str">
        <f t="shared" si="22"/>
        <v>Stacey Wang</v>
      </c>
      <c r="D747" s="6" t="str" cm="1">
        <f t="array" ref="D747">IF(SUM(--ISNUMBER(SEARCH(Credentials,C747)))&gt;0,TRIM(RIGHT(SUBSTITUTE(C747," ",REPT(" ", 99)), 99)),"")</f>
        <v/>
      </c>
      <c r="E747" s="6" t="str">
        <f t="shared" si="23"/>
        <v>Stacey Wang</v>
      </c>
      <c r="F747" s="6" t="s">
        <v>2898</v>
      </c>
      <c r="G747" s="7" t="s">
        <v>19520</v>
      </c>
      <c r="H747" s="7" t="s">
        <v>20116</v>
      </c>
    </row>
    <row r="748" spans="1:8">
      <c r="A748" s="6" t="s">
        <v>2901</v>
      </c>
      <c r="B748" s="6" t="str" cm="1">
        <f t="array" ref="B748">IF(SUM(--ISNUMBER(SEARCH(Honorific,A748)))&gt;0,LEFT(A748,FIND(" ",A748)-1),"")</f>
        <v/>
      </c>
      <c r="C748" s="6" t="str">
        <f t="shared" si="22"/>
        <v>Pamela Davenport</v>
      </c>
      <c r="D748" s="6" t="str" cm="1">
        <f t="array" ref="D748">IF(SUM(--ISNUMBER(SEARCH(Credentials,C748)))&gt;0,TRIM(RIGHT(SUBSTITUTE(C748," ",REPT(" ", 99)), 99)),"")</f>
        <v/>
      </c>
      <c r="E748" s="6" t="str">
        <f t="shared" si="23"/>
        <v>Pamela Davenport</v>
      </c>
      <c r="F748" s="6" t="s">
        <v>2901</v>
      </c>
      <c r="G748" s="7" t="s">
        <v>19672</v>
      </c>
      <c r="H748" s="7" t="s">
        <v>20117</v>
      </c>
    </row>
    <row r="749" spans="1:8">
      <c r="A749" s="6" t="s">
        <v>2905</v>
      </c>
      <c r="B749" s="6" t="str" cm="1">
        <f t="array" ref="B749">IF(SUM(--ISNUMBER(SEARCH(Honorific,A749)))&gt;0,LEFT(A749,FIND(" ",A749)-1),"")</f>
        <v/>
      </c>
      <c r="C749" s="6" t="str">
        <f t="shared" si="22"/>
        <v>Brandon Williams</v>
      </c>
      <c r="D749" s="6" t="str" cm="1">
        <f t="array" ref="D749">IF(SUM(--ISNUMBER(SEARCH(Credentials,C749)))&gt;0,TRIM(RIGHT(SUBSTITUTE(C749," ",REPT(" ", 99)), 99)),"")</f>
        <v/>
      </c>
      <c r="E749" s="6" t="str">
        <f t="shared" si="23"/>
        <v>Brandon Williams</v>
      </c>
      <c r="F749" s="6" t="s">
        <v>2905</v>
      </c>
      <c r="G749" s="7" t="s">
        <v>19603</v>
      </c>
      <c r="H749" s="7" t="s">
        <v>19478</v>
      </c>
    </row>
    <row r="750" spans="1:8">
      <c r="A750" s="6" t="s">
        <v>2909</v>
      </c>
      <c r="B750" s="6" t="str" cm="1">
        <f t="array" ref="B750">IF(SUM(--ISNUMBER(SEARCH(Honorific,A750)))&gt;0,LEFT(A750,FIND(" ",A750)-1),"")</f>
        <v/>
      </c>
      <c r="C750" s="6" t="str">
        <f t="shared" si="22"/>
        <v>Benjamin Logan</v>
      </c>
      <c r="D750" s="6" t="str" cm="1">
        <f t="array" ref="D750">IF(SUM(--ISNUMBER(SEARCH(Credentials,C750)))&gt;0,TRIM(RIGHT(SUBSTITUTE(C750," ",REPT(" ", 99)), 99)),"")</f>
        <v/>
      </c>
      <c r="E750" s="6" t="str">
        <f t="shared" si="23"/>
        <v>Benjamin Logan</v>
      </c>
      <c r="F750" s="6" t="s">
        <v>2909</v>
      </c>
      <c r="G750" s="7" t="s">
        <v>19700</v>
      </c>
      <c r="H750" s="7" t="s">
        <v>19793</v>
      </c>
    </row>
    <row r="751" spans="1:8">
      <c r="A751" s="6" t="s">
        <v>2913</v>
      </c>
      <c r="B751" s="6" t="str" cm="1">
        <f t="array" ref="B751">IF(SUM(--ISNUMBER(SEARCH(Honorific,A751)))&gt;0,LEFT(A751,FIND(" ",A751)-1),"")</f>
        <v/>
      </c>
      <c r="C751" s="6" t="str">
        <f t="shared" si="22"/>
        <v>Justin Mooney</v>
      </c>
      <c r="D751" s="6" t="str" cm="1">
        <f t="array" ref="D751">IF(SUM(--ISNUMBER(SEARCH(Credentials,C751)))&gt;0,TRIM(RIGHT(SUBSTITUTE(C751," ",REPT(" ", 99)), 99)),"")</f>
        <v/>
      </c>
      <c r="E751" s="6" t="str">
        <f t="shared" si="23"/>
        <v>Justin Mooney</v>
      </c>
      <c r="F751" s="6" t="s">
        <v>2913</v>
      </c>
      <c r="G751" s="7" t="s">
        <v>19526</v>
      </c>
      <c r="H751" s="7" t="s">
        <v>20118</v>
      </c>
    </row>
    <row r="752" spans="1:8">
      <c r="A752" s="6" t="s">
        <v>2917</v>
      </c>
      <c r="B752" s="6" t="str" cm="1">
        <f t="array" ref="B752">IF(SUM(--ISNUMBER(SEARCH(Honorific,A752)))&gt;0,LEFT(A752,FIND(" ",A752)-1),"")</f>
        <v/>
      </c>
      <c r="C752" s="6" t="str">
        <f t="shared" si="22"/>
        <v>Jessica Buchanan</v>
      </c>
      <c r="D752" s="6" t="str" cm="1">
        <f t="array" ref="D752">IF(SUM(--ISNUMBER(SEARCH(Credentials,C752)))&gt;0,TRIM(RIGHT(SUBSTITUTE(C752," ",REPT(" ", 99)), 99)),"")</f>
        <v/>
      </c>
      <c r="E752" s="6" t="str">
        <f t="shared" si="23"/>
        <v>Jessica Buchanan</v>
      </c>
      <c r="F752" s="6" t="s">
        <v>2917</v>
      </c>
      <c r="G752" s="7" t="s">
        <v>19664</v>
      </c>
      <c r="H752" s="7" t="s">
        <v>20119</v>
      </c>
    </row>
    <row r="753" spans="1:8">
      <c r="A753" s="6" t="s">
        <v>2921</v>
      </c>
      <c r="B753" s="6" t="str" cm="1">
        <f t="array" ref="B753">IF(SUM(--ISNUMBER(SEARCH(Honorific,A753)))&gt;0,LEFT(A753,FIND(" ",A753)-1),"")</f>
        <v/>
      </c>
      <c r="C753" s="6" t="str">
        <f t="shared" si="22"/>
        <v>Ashley Pham</v>
      </c>
      <c r="D753" s="6" t="str" cm="1">
        <f t="array" ref="D753">IF(SUM(--ISNUMBER(SEARCH(Credentials,C753)))&gt;0,TRIM(RIGHT(SUBSTITUTE(C753," ",REPT(" ", 99)), 99)),"")</f>
        <v/>
      </c>
      <c r="E753" s="6" t="str">
        <f t="shared" si="23"/>
        <v>Ashley Pham</v>
      </c>
      <c r="F753" s="6" t="s">
        <v>2921</v>
      </c>
      <c r="G753" s="7" t="s">
        <v>19486</v>
      </c>
      <c r="H753" s="7" t="s">
        <v>20120</v>
      </c>
    </row>
    <row r="754" spans="1:8">
      <c r="A754" s="6" t="s">
        <v>2925</v>
      </c>
      <c r="B754" s="6" t="str" cm="1">
        <f t="array" ref="B754">IF(SUM(--ISNUMBER(SEARCH(Honorific,A754)))&gt;0,LEFT(A754,FIND(" ",A754)-1),"")</f>
        <v/>
      </c>
      <c r="C754" s="6" t="str">
        <f t="shared" si="22"/>
        <v>Tina Gutierrez</v>
      </c>
      <c r="D754" s="6" t="str" cm="1">
        <f t="array" ref="D754">IF(SUM(--ISNUMBER(SEARCH(Credentials,C754)))&gt;0,TRIM(RIGHT(SUBSTITUTE(C754," ",REPT(" ", 99)), 99)),"")</f>
        <v/>
      </c>
      <c r="E754" s="6" t="str">
        <f t="shared" si="23"/>
        <v>Tina Gutierrez</v>
      </c>
      <c r="F754" s="6" t="s">
        <v>2925</v>
      </c>
      <c r="G754" s="7" t="s">
        <v>19883</v>
      </c>
      <c r="H754" s="7" t="s">
        <v>19557</v>
      </c>
    </row>
    <row r="755" spans="1:8">
      <c r="A755" s="6" t="s">
        <v>2929</v>
      </c>
      <c r="B755" s="6" t="str" cm="1">
        <f t="array" ref="B755">IF(SUM(--ISNUMBER(SEARCH(Honorific,A755)))&gt;0,LEFT(A755,FIND(" ",A755)-1),"")</f>
        <v/>
      </c>
      <c r="C755" s="6" t="str">
        <f t="shared" si="22"/>
        <v>Marcus Foster</v>
      </c>
      <c r="D755" s="6" t="str" cm="1">
        <f t="array" ref="D755">IF(SUM(--ISNUMBER(SEARCH(Credentials,C755)))&gt;0,TRIM(RIGHT(SUBSTITUTE(C755," ",REPT(" ", 99)), 99)),"")</f>
        <v/>
      </c>
      <c r="E755" s="6" t="str">
        <f t="shared" si="23"/>
        <v>Marcus Foster</v>
      </c>
      <c r="F755" s="6" t="s">
        <v>2929</v>
      </c>
      <c r="G755" s="7" t="s">
        <v>19998</v>
      </c>
      <c r="H755" s="7" t="s">
        <v>19493</v>
      </c>
    </row>
    <row r="756" spans="1:8">
      <c r="A756" s="6" t="s">
        <v>2933</v>
      </c>
      <c r="B756" s="6" t="str" cm="1">
        <f t="array" ref="B756">IF(SUM(--ISNUMBER(SEARCH(Honorific,A756)))&gt;0,LEFT(A756,FIND(" ",A756)-1),"")</f>
        <v/>
      </c>
      <c r="C756" s="6" t="str">
        <f t="shared" si="22"/>
        <v>Sarah Morton</v>
      </c>
      <c r="D756" s="6" t="str" cm="1">
        <f t="array" ref="D756">IF(SUM(--ISNUMBER(SEARCH(Credentials,C756)))&gt;0,TRIM(RIGHT(SUBSTITUTE(C756," ",REPT(" ", 99)), 99)),"")</f>
        <v/>
      </c>
      <c r="E756" s="6" t="str">
        <f t="shared" si="23"/>
        <v>Sarah Morton</v>
      </c>
      <c r="F756" s="6" t="s">
        <v>2933</v>
      </c>
      <c r="G756" s="7" t="s">
        <v>19665</v>
      </c>
      <c r="H756" s="7" t="s">
        <v>20121</v>
      </c>
    </row>
    <row r="757" spans="1:8">
      <c r="A757" s="6" t="s">
        <v>2937</v>
      </c>
      <c r="B757" s="6" t="str" cm="1">
        <f t="array" ref="B757">IF(SUM(--ISNUMBER(SEARCH(Honorific,A757)))&gt;0,LEFT(A757,FIND(" ",A757)-1),"")</f>
        <v/>
      </c>
      <c r="C757" s="6" t="str">
        <f t="shared" si="22"/>
        <v>Charles Shannon</v>
      </c>
      <c r="D757" s="6" t="str" cm="1">
        <f t="array" ref="D757">IF(SUM(--ISNUMBER(SEARCH(Credentials,C757)))&gt;0,TRIM(RIGHT(SUBSTITUTE(C757," ",REPT(" ", 99)), 99)),"")</f>
        <v/>
      </c>
      <c r="E757" s="6" t="str">
        <f t="shared" si="23"/>
        <v>Charles Shannon</v>
      </c>
      <c r="F757" s="6" t="s">
        <v>2937</v>
      </c>
      <c r="G757" s="7" t="s">
        <v>19524</v>
      </c>
      <c r="H757" s="7" t="s">
        <v>20122</v>
      </c>
    </row>
    <row r="758" spans="1:8">
      <c r="A758" s="6" t="s">
        <v>2941</v>
      </c>
      <c r="B758" s="6" t="str" cm="1">
        <f t="array" ref="B758">IF(SUM(--ISNUMBER(SEARCH(Honorific,A758)))&gt;0,LEFT(A758,FIND(" ",A758)-1),"")</f>
        <v/>
      </c>
      <c r="C758" s="6" t="str">
        <f t="shared" si="22"/>
        <v>Sara Jones</v>
      </c>
      <c r="D758" s="6" t="str" cm="1">
        <f t="array" ref="D758">IF(SUM(--ISNUMBER(SEARCH(Credentials,C758)))&gt;0,TRIM(RIGHT(SUBSTITUTE(C758," ",REPT(" ", 99)), 99)),"")</f>
        <v/>
      </c>
      <c r="E758" s="6" t="str">
        <f t="shared" si="23"/>
        <v>Sara Jones</v>
      </c>
      <c r="F758" s="6" t="s">
        <v>2941</v>
      </c>
      <c r="G758" s="7" t="s">
        <v>19872</v>
      </c>
      <c r="H758" s="7" t="s">
        <v>19613</v>
      </c>
    </row>
    <row r="759" spans="1:8">
      <c r="A759" s="6" t="s">
        <v>2945</v>
      </c>
      <c r="B759" s="6" t="str" cm="1">
        <f t="array" ref="B759">IF(SUM(--ISNUMBER(SEARCH(Honorific,A759)))&gt;0,LEFT(A759,FIND(" ",A759)-1),"")</f>
        <v/>
      </c>
      <c r="C759" s="6" t="str">
        <f t="shared" si="22"/>
        <v>Alexandra Palmer</v>
      </c>
      <c r="D759" s="6" t="str" cm="1">
        <f t="array" ref="D759">IF(SUM(--ISNUMBER(SEARCH(Credentials,C759)))&gt;0,TRIM(RIGHT(SUBSTITUTE(C759," ",REPT(" ", 99)), 99)),"")</f>
        <v/>
      </c>
      <c r="E759" s="6" t="str">
        <f t="shared" si="23"/>
        <v>Alexandra Palmer</v>
      </c>
      <c r="F759" s="6" t="s">
        <v>2945</v>
      </c>
      <c r="G759" s="7" t="s">
        <v>20123</v>
      </c>
      <c r="H759" s="7" t="s">
        <v>20124</v>
      </c>
    </row>
    <row r="760" spans="1:8">
      <c r="A760" s="6" t="s">
        <v>2949</v>
      </c>
      <c r="B760" s="6" t="str" cm="1">
        <f t="array" ref="B760">IF(SUM(--ISNUMBER(SEARCH(Honorific,A760)))&gt;0,LEFT(A760,FIND(" ",A760)-1),"")</f>
        <v/>
      </c>
      <c r="C760" s="6" t="str">
        <f t="shared" si="22"/>
        <v>Shannon Johnson</v>
      </c>
      <c r="D760" s="6" t="str" cm="1">
        <f t="array" ref="D760">IF(SUM(--ISNUMBER(SEARCH(Credentials,C760)))&gt;0,TRIM(RIGHT(SUBSTITUTE(C760," ",REPT(" ", 99)), 99)),"")</f>
        <v/>
      </c>
      <c r="E760" s="6" t="str">
        <f t="shared" si="23"/>
        <v>Shannon Johnson</v>
      </c>
      <c r="F760" s="6" t="s">
        <v>2949</v>
      </c>
      <c r="G760" s="7" t="s">
        <v>20122</v>
      </c>
      <c r="H760" s="7" t="s">
        <v>19655</v>
      </c>
    </row>
    <row r="761" spans="1:8">
      <c r="A761" s="6" t="s">
        <v>2953</v>
      </c>
      <c r="B761" s="6" t="str" cm="1">
        <f t="array" ref="B761">IF(SUM(--ISNUMBER(SEARCH(Honorific,A761)))&gt;0,LEFT(A761,FIND(" ",A761)-1),"")</f>
        <v/>
      </c>
      <c r="C761" s="6" t="str">
        <f t="shared" si="22"/>
        <v>Shannon Torres</v>
      </c>
      <c r="D761" s="6" t="str" cm="1">
        <f t="array" ref="D761">IF(SUM(--ISNUMBER(SEARCH(Credentials,C761)))&gt;0,TRIM(RIGHT(SUBSTITUTE(C761," ",REPT(" ", 99)), 99)),"")</f>
        <v/>
      </c>
      <c r="E761" s="6" t="str">
        <f t="shared" si="23"/>
        <v>Shannon Torres</v>
      </c>
      <c r="F761" s="6" t="s">
        <v>2953</v>
      </c>
      <c r="G761" s="7" t="s">
        <v>20122</v>
      </c>
      <c r="H761" s="7" t="s">
        <v>20025</v>
      </c>
    </row>
    <row r="762" spans="1:8">
      <c r="A762" s="6" t="s">
        <v>2956</v>
      </c>
      <c r="B762" s="6" t="str" cm="1">
        <f t="array" ref="B762">IF(SUM(--ISNUMBER(SEARCH(Honorific,A762)))&gt;0,LEFT(A762,FIND(" ",A762)-1),"")</f>
        <v/>
      </c>
      <c r="C762" s="6" t="str">
        <f t="shared" si="22"/>
        <v>Kristen Kent</v>
      </c>
      <c r="D762" s="6" t="str" cm="1">
        <f t="array" ref="D762">IF(SUM(--ISNUMBER(SEARCH(Credentials,C762)))&gt;0,TRIM(RIGHT(SUBSTITUTE(C762," ",REPT(" ", 99)), 99)),"")</f>
        <v/>
      </c>
      <c r="E762" s="6" t="str">
        <f t="shared" si="23"/>
        <v>Kristen Kent</v>
      </c>
      <c r="F762" s="6" t="s">
        <v>2956</v>
      </c>
      <c r="G762" s="7" t="s">
        <v>20125</v>
      </c>
      <c r="H762" s="7" t="s">
        <v>20126</v>
      </c>
    </row>
    <row r="763" spans="1:8">
      <c r="A763" s="6" t="s">
        <v>2959</v>
      </c>
      <c r="B763" s="6" t="str" cm="1">
        <f t="array" ref="B763">IF(SUM(--ISNUMBER(SEARCH(Honorific,A763)))&gt;0,LEFT(A763,FIND(" ",A763)-1),"")</f>
        <v/>
      </c>
      <c r="C763" s="6" t="str">
        <f t="shared" si="22"/>
        <v>Virginia Brown</v>
      </c>
      <c r="D763" s="6" t="str" cm="1">
        <f t="array" ref="D763">IF(SUM(--ISNUMBER(SEARCH(Credentials,C763)))&gt;0,TRIM(RIGHT(SUBSTITUTE(C763," ",REPT(" ", 99)), 99)),"")</f>
        <v/>
      </c>
      <c r="E763" s="6" t="str">
        <f t="shared" si="23"/>
        <v>Virginia Brown</v>
      </c>
      <c r="F763" s="6" t="s">
        <v>2959</v>
      </c>
      <c r="G763" s="7" t="s">
        <v>20001</v>
      </c>
      <c r="H763" s="7" t="s">
        <v>19442</v>
      </c>
    </row>
    <row r="764" spans="1:8">
      <c r="A764" s="6" t="s">
        <v>2963</v>
      </c>
      <c r="B764" s="6" t="str" cm="1">
        <f t="array" ref="B764">IF(SUM(--ISNUMBER(SEARCH(Honorific,A764)))&gt;0,LEFT(A764,FIND(" ",A764)-1),"")</f>
        <v/>
      </c>
      <c r="C764" s="6" t="str">
        <f t="shared" si="22"/>
        <v>Brittney Baldwin</v>
      </c>
      <c r="D764" s="6" t="str" cm="1">
        <f t="array" ref="D764">IF(SUM(--ISNUMBER(SEARCH(Credentials,C764)))&gt;0,TRIM(RIGHT(SUBSTITUTE(C764," ",REPT(" ", 99)), 99)),"")</f>
        <v/>
      </c>
      <c r="E764" s="6" t="str">
        <f t="shared" si="23"/>
        <v>Brittney Baldwin</v>
      </c>
      <c r="F764" s="6" t="s">
        <v>2963</v>
      </c>
      <c r="G764" s="7" t="s">
        <v>19973</v>
      </c>
      <c r="H764" s="7" t="s">
        <v>20127</v>
      </c>
    </row>
    <row r="765" spans="1:8">
      <c r="A765" s="6" t="s">
        <v>2967</v>
      </c>
      <c r="B765" s="6" t="str" cm="1">
        <f t="array" ref="B765">IF(SUM(--ISNUMBER(SEARCH(Honorific,A765)))&gt;0,LEFT(A765,FIND(" ",A765)-1),"")</f>
        <v/>
      </c>
      <c r="C765" s="6" t="str">
        <f t="shared" si="22"/>
        <v>Angela Ryan</v>
      </c>
      <c r="D765" s="6" t="str" cm="1">
        <f t="array" ref="D765">IF(SUM(--ISNUMBER(SEARCH(Credentials,C765)))&gt;0,TRIM(RIGHT(SUBSTITUTE(C765," ",REPT(" ", 99)), 99)),"")</f>
        <v/>
      </c>
      <c r="E765" s="6" t="str">
        <f t="shared" si="23"/>
        <v>Angela Ryan</v>
      </c>
      <c r="F765" s="6" t="s">
        <v>2967</v>
      </c>
      <c r="G765" s="7" t="s">
        <v>19746</v>
      </c>
      <c r="H765" s="7" t="s">
        <v>19452</v>
      </c>
    </row>
    <row r="766" spans="1:8">
      <c r="A766" s="6" t="s">
        <v>2971</v>
      </c>
      <c r="B766" s="6" t="str" cm="1">
        <f t="array" ref="B766">IF(SUM(--ISNUMBER(SEARCH(Honorific,A766)))&gt;0,LEFT(A766,FIND(" ",A766)-1),"")</f>
        <v/>
      </c>
      <c r="C766" s="6" t="str">
        <f t="shared" si="22"/>
        <v>Danielle Farley</v>
      </c>
      <c r="D766" s="6" t="str" cm="1">
        <f t="array" ref="D766">IF(SUM(--ISNUMBER(SEARCH(Credentials,C766)))&gt;0,TRIM(RIGHT(SUBSTITUTE(C766," ",REPT(" ", 99)), 99)),"")</f>
        <v/>
      </c>
      <c r="E766" s="6" t="str">
        <f t="shared" si="23"/>
        <v>Danielle Farley</v>
      </c>
      <c r="F766" s="6" t="s">
        <v>2971</v>
      </c>
      <c r="G766" s="7" t="s">
        <v>19629</v>
      </c>
      <c r="H766" s="7" t="s">
        <v>20128</v>
      </c>
    </row>
    <row r="767" spans="1:8">
      <c r="A767" s="6" t="s">
        <v>2975</v>
      </c>
      <c r="B767" s="6" t="str" cm="1">
        <f t="array" ref="B767">IF(SUM(--ISNUMBER(SEARCH(Honorific,A767)))&gt;0,LEFT(A767,FIND(" ",A767)-1),"")</f>
        <v/>
      </c>
      <c r="C767" s="6" t="str">
        <f t="shared" si="22"/>
        <v>Daniel Grimes</v>
      </c>
      <c r="D767" s="6" t="str" cm="1">
        <f t="array" ref="D767">IF(SUM(--ISNUMBER(SEARCH(Credentials,C767)))&gt;0,TRIM(RIGHT(SUBSTITUTE(C767," ",REPT(" ", 99)), 99)),"")</f>
        <v/>
      </c>
      <c r="E767" s="6" t="str">
        <f t="shared" si="23"/>
        <v>Daniel Grimes</v>
      </c>
      <c r="F767" s="6" t="s">
        <v>2975</v>
      </c>
      <c r="G767" s="7" t="s">
        <v>19492</v>
      </c>
      <c r="H767" s="7" t="s">
        <v>20129</v>
      </c>
    </row>
    <row r="768" spans="1:8">
      <c r="A768" s="6" t="s">
        <v>2979</v>
      </c>
      <c r="B768" s="6" t="str" cm="1">
        <f t="array" ref="B768">IF(SUM(--ISNUMBER(SEARCH(Honorific,A768)))&gt;0,LEFT(A768,FIND(" ",A768)-1),"")</f>
        <v/>
      </c>
      <c r="C768" s="6" t="str">
        <f t="shared" si="22"/>
        <v>Michael Green</v>
      </c>
      <c r="D768" s="6" t="str" cm="1">
        <f t="array" ref="D768">IF(SUM(--ISNUMBER(SEARCH(Credentials,C768)))&gt;0,TRIM(RIGHT(SUBSTITUTE(C768," ",REPT(" ", 99)), 99)),"")</f>
        <v/>
      </c>
      <c r="E768" s="6" t="str">
        <f t="shared" si="23"/>
        <v>Michael Green</v>
      </c>
      <c r="F768" s="6" t="s">
        <v>2979</v>
      </c>
      <c r="G768" s="7" t="s">
        <v>19466</v>
      </c>
      <c r="H768" s="7" t="s">
        <v>19548</v>
      </c>
    </row>
    <row r="769" spans="1:8">
      <c r="A769" s="6" t="s">
        <v>2983</v>
      </c>
      <c r="B769" s="6" t="str" cm="1">
        <f t="array" ref="B769">IF(SUM(--ISNUMBER(SEARCH(Honorific,A769)))&gt;0,LEFT(A769,FIND(" ",A769)-1),"")</f>
        <v/>
      </c>
      <c r="C769" s="6" t="str">
        <f t="shared" si="22"/>
        <v>Tabitha Middleton</v>
      </c>
      <c r="D769" s="6" t="str" cm="1">
        <f t="array" ref="D769">IF(SUM(--ISNUMBER(SEARCH(Credentials,C769)))&gt;0,TRIM(RIGHT(SUBSTITUTE(C769," ",REPT(" ", 99)), 99)),"")</f>
        <v/>
      </c>
      <c r="E769" s="6" t="str">
        <f t="shared" si="23"/>
        <v>Tabitha Middleton</v>
      </c>
      <c r="F769" s="6" t="s">
        <v>2983</v>
      </c>
      <c r="G769" s="7" t="s">
        <v>20130</v>
      </c>
      <c r="H769" s="7" t="s">
        <v>20131</v>
      </c>
    </row>
    <row r="770" spans="1:8">
      <c r="A770" s="6" t="s">
        <v>2987</v>
      </c>
      <c r="B770" s="6" t="str" cm="1">
        <f t="array" ref="B770">IF(SUM(--ISNUMBER(SEARCH(Honorific,A770)))&gt;0,LEFT(A770,FIND(" ",A770)-1),"")</f>
        <v/>
      </c>
      <c r="C770" s="6" t="str">
        <f t="shared" si="22"/>
        <v>Amy Gonzalez</v>
      </c>
      <c r="D770" s="6" t="str" cm="1">
        <f t="array" ref="D770">IF(SUM(--ISNUMBER(SEARCH(Credentials,C770)))&gt;0,TRIM(RIGHT(SUBSTITUTE(C770," ",REPT(" ", 99)), 99)),"")</f>
        <v/>
      </c>
      <c r="E770" s="6" t="str">
        <f t="shared" si="23"/>
        <v>Amy Gonzalez</v>
      </c>
      <c r="F770" s="6" t="s">
        <v>2987</v>
      </c>
      <c r="G770" s="7" t="s">
        <v>19789</v>
      </c>
      <c r="H770" s="7" t="s">
        <v>19517</v>
      </c>
    </row>
    <row r="771" spans="1:8">
      <c r="A771" s="6" t="s">
        <v>2991</v>
      </c>
      <c r="B771" s="6" t="str" cm="1">
        <f t="array" ref="B771">IF(SUM(--ISNUMBER(SEARCH(Honorific,A771)))&gt;0,LEFT(A771,FIND(" ",A771)-1),"")</f>
        <v/>
      </c>
      <c r="C771" s="6" t="str">
        <f t="shared" ref="C771:C834" si="24">IF(B771="",A771,RIGHT(A771,LEN(A771)-LEN(B771)-1))</f>
        <v>Jesus Hess</v>
      </c>
      <c r="D771" s="6" t="str" cm="1">
        <f t="array" ref="D771">IF(SUM(--ISNUMBER(SEARCH(Credentials,C771)))&gt;0,TRIM(RIGHT(SUBSTITUTE(C771," ",REPT(" ", 99)), 99)),"")</f>
        <v/>
      </c>
      <c r="E771" s="6" t="str">
        <f t="shared" ref="E771:E834" si="25">IF(D771="",C771,LEFT(C771,LEN(C771)-LEN(D771)))</f>
        <v>Jesus Hess</v>
      </c>
      <c r="F771" s="6" t="s">
        <v>2991</v>
      </c>
      <c r="G771" s="7" t="s">
        <v>19654</v>
      </c>
      <c r="H771" s="7" t="s">
        <v>20132</v>
      </c>
    </row>
    <row r="772" spans="1:8">
      <c r="A772" s="6" t="s">
        <v>2995</v>
      </c>
      <c r="B772" s="6" t="str" cm="1">
        <f t="array" ref="B772">IF(SUM(--ISNUMBER(SEARCH(Honorific,A772)))&gt;0,LEFT(A772,FIND(" ",A772)-1),"")</f>
        <v/>
      </c>
      <c r="C772" s="6" t="str">
        <f t="shared" si="24"/>
        <v>Crystal Glenn</v>
      </c>
      <c r="D772" s="6" t="str" cm="1">
        <f t="array" ref="D772">IF(SUM(--ISNUMBER(SEARCH(Credentials,C772)))&gt;0,TRIM(RIGHT(SUBSTITUTE(C772," ",REPT(" ", 99)), 99)),"")</f>
        <v/>
      </c>
      <c r="E772" s="6" t="str">
        <f t="shared" si="25"/>
        <v>Crystal Glenn</v>
      </c>
      <c r="F772" s="6" t="s">
        <v>2995</v>
      </c>
      <c r="G772" s="7" t="s">
        <v>19562</v>
      </c>
      <c r="H772" s="7" t="s">
        <v>19954</v>
      </c>
    </row>
    <row r="773" spans="1:8">
      <c r="A773" s="6" t="s">
        <v>2999</v>
      </c>
      <c r="B773" s="6" t="str" cm="1">
        <f t="array" ref="B773">IF(SUM(--ISNUMBER(SEARCH(Honorific,A773)))&gt;0,LEFT(A773,FIND(" ",A773)-1),"")</f>
        <v/>
      </c>
      <c r="C773" s="6" t="str">
        <f t="shared" si="24"/>
        <v>Kimberly Harmon</v>
      </c>
      <c r="D773" s="6" t="str" cm="1">
        <f t="array" ref="D773">IF(SUM(--ISNUMBER(SEARCH(Credentials,C773)))&gt;0,TRIM(RIGHT(SUBSTITUTE(C773," ",REPT(" ", 99)), 99)),"")</f>
        <v/>
      </c>
      <c r="E773" s="6" t="str">
        <f t="shared" si="25"/>
        <v>Kimberly Harmon</v>
      </c>
      <c r="F773" s="6" t="s">
        <v>2999</v>
      </c>
      <c r="G773" s="7" t="s">
        <v>19458</v>
      </c>
      <c r="H773" s="7" t="s">
        <v>20133</v>
      </c>
    </row>
    <row r="774" spans="1:8">
      <c r="A774" s="6" t="s">
        <v>3003</v>
      </c>
      <c r="B774" s="6" t="str" cm="1">
        <f t="array" ref="B774">IF(SUM(--ISNUMBER(SEARCH(Honorific,A774)))&gt;0,LEFT(A774,FIND(" ",A774)-1),"")</f>
        <v/>
      </c>
      <c r="C774" s="6" t="str">
        <f t="shared" si="24"/>
        <v>Linda Smith</v>
      </c>
      <c r="D774" s="6" t="str" cm="1">
        <f t="array" ref="D774">IF(SUM(--ISNUMBER(SEARCH(Credentials,C774)))&gt;0,TRIM(RIGHT(SUBSTITUTE(C774," ",REPT(" ", 99)), 99)),"")</f>
        <v/>
      </c>
      <c r="E774" s="6" t="str">
        <f t="shared" si="25"/>
        <v>Linda Smith</v>
      </c>
      <c r="F774" s="6" t="s">
        <v>3003</v>
      </c>
      <c r="G774" s="7" t="s">
        <v>19627</v>
      </c>
      <c r="H774" s="7" t="s">
        <v>19450</v>
      </c>
    </row>
    <row r="775" spans="1:8">
      <c r="A775" s="6" t="s">
        <v>3007</v>
      </c>
      <c r="B775" s="6" t="str" cm="1">
        <f t="array" ref="B775">IF(SUM(--ISNUMBER(SEARCH(Honorific,A775)))&gt;0,LEFT(A775,FIND(" ",A775)-1),"")</f>
        <v/>
      </c>
      <c r="C775" s="6" t="str">
        <f t="shared" si="24"/>
        <v>Zachary Hicks</v>
      </c>
      <c r="D775" s="6" t="str" cm="1">
        <f t="array" ref="D775">IF(SUM(--ISNUMBER(SEARCH(Credentials,C775)))&gt;0,TRIM(RIGHT(SUBSTITUTE(C775," ",REPT(" ", 99)), 99)),"")</f>
        <v/>
      </c>
      <c r="E775" s="6" t="str">
        <f t="shared" si="25"/>
        <v>Zachary Hicks</v>
      </c>
      <c r="F775" s="6" t="s">
        <v>3007</v>
      </c>
      <c r="G775" s="7" t="s">
        <v>19477</v>
      </c>
      <c r="H775" s="7" t="s">
        <v>19893</v>
      </c>
    </row>
    <row r="776" spans="1:8">
      <c r="A776" s="6" t="s">
        <v>3011</v>
      </c>
      <c r="B776" s="6" t="str" cm="1">
        <f t="array" ref="B776">IF(SUM(--ISNUMBER(SEARCH(Honorific,A776)))&gt;0,LEFT(A776,FIND(" ",A776)-1),"")</f>
        <v/>
      </c>
      <c r="C776" s="6" t="str">
        <f t="shared" si="24"/>
        <v>Larry Patrick</v>
      </c>
      <c r="D776" s="6" t="str" cm="1">
        <f t="array" ref="D776">IF(SUM(--ISNUMBER(SEARCH(Credentials,C776)))&gt;0,TRIM(RIGHT(SUBSTITUTE(C776," ",REPT(" ", 99)), 99)),"")</f>
        <v/>
      </c>
      <c r="E776" s="6" t="str">
        <f t="shared" si="25"/>
        <v>Larry Patrick</v>
      </c>
      <c r="F776" s="6" t="s">
        <v>3011</v>
      </c>
      <c r="G776" s="7" t="s">
        <v>20048</v>
      </c>
      <c r="H776" s="7" t="s">
        <v>19975</v>
      </c>
    </row>
    <row r="777" spans="1:8">
      <c r="A777" s="6" t="s">
        <v>3015</v>
      </c>
      <c r="B777" s="6" t="str" cm="1">
        <f t="array" ref="B777">IF(SUM(--ISNUMBER(SEARCH(Honorific,A777)))&gt;0,LEFT(A777,FIND(" ",A777)-1),"")</f>
        <v/>
      </c>
      <c r="C777" s="6" t="str">
        <f t="shared" si="24"/>
        <v>Kristi Chang</v>
      </c>
      <c r="D777" s="6" t="str" cm="1">
        <f t="array" ref="D777">IF(SUM(--ISNUMBER(SEARCH(Credentials,C777)))&gt;0,TRIM(RIGHT(SUBSTITUTE(C777," ",REPT(" ", 99)), 99)),"")</f>
        <v/>
      </c>
      <c r="E777" s="6" t="str">
        <f t="shared" si="25"/>
        <v>Kristi Chang</v>
      </c>
      <c r="F777" s="6" t="s">
        <v>3015</v>
      </c>
      <c r="G777" s="7" t="s">
        <v>20134</v>
      </c>
      <c r="H777" s="7" t="s">
        <v>19956</v>
      </c>
    </row>
    <row r="778" spans="1:8">
      <c r="A778" s="6" t="s">
        <v>3019</v>
      </c>
      <c r="B778" s="6" t="str" cm="1">
        <f t="array" ref="B778">IF(SUM(--ISNUMBER(SEARCH(Honorific,A778)))&gt;0,LEFT(A778,FIND(" ",A778)-1),"")</f>
        <v/>
      </c>
      <c r="C778" s="6" t="str">
        <f t="shared" si="24"/>
        <v>Ruben Miller</v>
      </c>
      <c r="D778" s="6" t="str" cm="1">
        <f t="array" ref="D778">IF(SUM(--ISNUMBER(SEARCH(Credentials,C778)))&gt;0,TRIM(RIGHT(SUBSTITUTE(C778," ",REPT(" ", 99)), 99)),"")</f>
        <v/>
      </c>
      <c r="E778" s="6" t="str">
        <f t="shared" si="25"/>
        <v>Ruben Miller</v>
      </c>
      <c r="F778" s="6" t="s">
        <v>3019</v>
      </c>
      <c r="G778" s="7" t="s">
        <v>20135</v>
      </c>
      <c r="H778" s="7" t="s">
        <v>19568</v>
      </c>
    </row>
    <row r="779" spans="1:8">
      <c r="A779" s="6" t="s">
        <v>3023</v>
      </c>
      <c r="B779" s="6" t="str" cm="1">
        <f t="array" ref="B779">IF(SUM(--ISNUMBER(SEARCH(Honorific,A779)))&gt;0,LEFT(A779,FIND(" ",A779)-1),"")</f>
        <v/>
      </c>
      <c r="C779" s="6" t="str">
        <f t="shared" si="24"/>
        <v>Kelly Solis</v>
      </c>
      <c r="D779" s="6" t="str" cm="1">
        <f t="array" ref="D779">IF(SUM(--ISNUMBER(SEARCH(Credentials,C779)))&gt;0,TRIM(RIGHT(SUBSTITUTE(C779," ",REPT(" ", 99)), 99)),"")</f>
        <v/>
      </c>
      <c r="E779" s="6" t="str">
        <f t="shared" si="25"/>
        <v>Kelly Solis</v>
      </c>
      <c r="F779" s="6" t="s">
        <v>3023</v>
      </c>
      <c r="G779" s="7" t="s">
        <v>19580</v>
      </c>
      <c r="H779" s="7" t="s">
        <v>20136</v>
      </c>
    </row>
    <row r="780" spans="1:8">
      <c r="A780" s="6" t="s">
        <v>3027</v>
      </c>
      <c r="B780" s="6" t="str" cm="1">
        <f t="array" ref="B780">IF(SUM(--ISNUMBER(SEARCH(Honorific,A780)))&gt;0,LEFT(A780,FIND(" ",A780)-1),"")</f>
        <v/>
      </c>
      <c r="C780" s="6" t="str">
        <f t="shared" si="24"/>
        <v>Holly Morrow</v>
      </c>
      <c r="D780" s="6" t="str" cm="1">
        <f t="array" ref="D780">IF(SUM(--ISNUMBER(SEARCH(Credentials,C780)))&gt;0,TRIM(RIGHT(SUBSTITUTE(C780," ",REPT(" ", 99)), 99)),"")</f>
        <v/>
      </c>
      <c r="E780" s="6" t="str">
        <f t="shared" si="25"/>
        <v>Holly Morrow</v>
      </c>
      <c r="F780" s="6" t="s">
        <v>3027</v>
      </c>
      <c r="G780" s="7" t="s">
        <v>19756</v>
      </c>
      <c r="H780" s="7" t="s">
        <v>20137</v>
      </c>
    </row>
    <row r="781" spans="1:8">
      <c r="A781" s="6" t="s">
        <v>3031</v>
      </c>
      <c r="B781" s="6" t="str" cm="1">
        <f t="array" ref="B781">IF(SUM(--ISNUMBER(SEARCH(Honorific,A781)))&gt;0,LEFT(A781,FIND(" ",A781)-1),"")</f>
        <v/>
      </c>
      <c r="C781" s="6" t="str">
        <f t="shared" si="24"/>
        <v>Megan Jones</v>
      </c>
      <c r="D781" s="6" t="str" cm="1">
        <f t="array" ref="D781">IF(SUM(--ISNUMBER(SEARCH(Credentials,C781)))&gt;0,TRIM(RIGHT(SUBSTITUTE(C781," ",REPT(" ", 99)), 99)),"")</f>
        <v/>
      </c>
      <c r="E781" s="6" t="str">
        <f t="shared" si="25"/>
        <v>Megan Jones</v>
      </c>
      <c r="F781" s="6" t="s">
        <v>3031</v>
      </c>
      <c r="G781" s="7" t="s">
        <v>19494</v>
      </c>
      <c r="H781" s="7" t="s">
        <v>19613</v>
      </c>
    </row>
    <row r="782" spans="1:8">
      <c r="A782" s="6" t="s">
        <v>3035</v>
      </c>
      <c r="B782" s="6" t="str" cm="1">
        <f t="array" ref="B782">IF(SUM(--ISNUMBER(SEARCH(Honorific,A782)))&gt;0,LEFT(A782,FIND(" ",A782)-1),"")</f>
        <v/>
      </c>
      <c r="C782" s="6" t="str">
        <f t="shared" si="24"/>
        <v>Taylor Williamson</v>
      </c>
      <c r="D782" s="6" t="str" cm="1">
        <f t="array" ref="D782">IF(SUM(--ISNUMBER(SEARCH(Credentials,C782)))&gt;0,TRIM(RIGHT(SUBSTITUTE(C782," ",REPT(" ", 99)), 99)),"")</f>
        <v/>
      </c>
      <c r="E782" s="6" t="str">
        <f t="shared" si="25"/>
        <v>Taylor Williamson</v>
      </c>
      <c r="F782" s="6" t="s">
        <v>3035</v>
      </c>
      <c r="G782" s="7" t="s">
        <v>19500</v>
      </c>
      <c r="H782" s="7" t="s">
        <v>19959</v>
      </c>
    </row>
    <row r="783" spans="1:8">
      <c r="A783" s="6" t="s">
        <v>3039</v>
      </c>
      <c r="B783" s="6" t="str" cm="1">
        <f t="array" ref="B783">IF(SUM(--ISNUMBER(SEARCH(Honorific,A783)))&gt;0,LEFT(A783,FIND(" ",A783)-1),"")</f>
        <v/>
      </c>
      <c r="C783" s="6" t="str">
        <f t="shared" si="24"/>
        <v>Diana Morales</v>
      </c>
      <c r="D783" s="6" t="str" cm="1">
        <f t="array" ref="D783">IF(SUM(--ISNUMBER(SEARCH(Credentials,C783)))&gt;0,TRIM(RIGHT(SUBSTITUTE(C783," ",REPT(" ", 99)), 99)),"")</f>
        <v/>
      </c>
      <c r="E783" s="6" t="str">
        <f t="shared" si="25"/>
        <v>Diana Morales</v>
      </c>
      <c r="F783" s="6" t="s">
        <v>3039</v>
      </c>
      <c r="G783" s="7" t="s">
        <v>19470</v>
      </c>
      <c r="H783" s="7" t="s">
        <v>19513</v>
      </c>
    </row>
    <row r="784" spans="1:8">
      <c r="A784" s="6" t="s">
        <v>3043</v>
      </c>
      <c r="B784" s="6" t="str" cm="1">
        <f t="array" ref="B784">IF(SUM(--ISNUMBER(SEARCH(Honorific,A784)))&gt;0,LEFT(A784,FIND(" ",A784)-1),"")</f>
        <v/>
      </c>
      <c r="C784" s="6" t="str">
        <f t="shared" si="24"/>
        <v>Cheryl Herring</v>
      </c>
      <c r="D784" s="6" t="str" cm="1">
        <f t="array" ref="D784">IF(SUM(--ISNUMBER(SEARCH(Credentials,C784)))&gt;0,TRIM(RIGHT(SUBSTITUTE(C784," ",REPT(" ", 99)), 99)),"")</f>
        <v/>
      </c>
      <c r="E784" s="6" t="str">
        <f t="shared" si="25"/>
        <v>Cheryl Herring</v>
      </c>
      <c r="F784" s="6" t="s">
        <v>3043</v>
      </c>
      <c r="G784" s="7" t="s">
        <v>20026</v>
      </c>
      <c r="H784" s="7" t="s">
        <v>20138</v>
      </c>
    </row>
    <row r="785" spans="1:8">
      <c r="A785" s="6" t="s">
        <v>3047</v>
      </c>
      <c r="B785" s="6" t="str" cm="1">
        <f t="array" ref="B785">IF(SUM(--ISNUMBER(SEARCH(Honorific,A785)))&gt;0,LEFT(A785,FIND(" ",A785)-1),"")</f>
        <v/>
      </c>
      <c r="C785" s="6" t="str">
        <f t="shared" si="24"/>
        <v>Tracy Chan</v>
      </c>
      <c r="D785" s="6" t="str" cm="1">
        <f t="array" ref="D785">IF(SUM(--ISNUMBER(SEARCH(Credentials,C785)))&gt;0,TRIM(RIGHT(SUBSTITUTE(C785," ",REPT(" ", 99)), 99)),"")</f>
        <v/>
      </c>
      <c r="E785" s="6" t="str">
        <f t="shared" si="25"/>
        <v>Tracy Chan</v>
      </c>
      <c r="F785" s="6" t="s">
        <v>3047</v>
      </c>
      <c r="G785" s="7" t="s">
        <v>19697</v>
      </c>
      <c r="H785" s="7" t="s">
        <v>20139</v>
      </c>
    </row>
    <row r="786" spans="1:8">
      <c r="A786" s="6" t="s">
        <v>3051</v>
      </c>
      <c r="B786" s="6" t="str" cm="1">
        <f t="array" ref="B786">IF(SUM(--ISNUMBER(SEARCH(Honorific,A786)))&gt;0,LEFT(A786,FIND(" ",A786)-1),"")</f>
        <v/>
      </c>
      <c r="C786" s="6" t="str">
        <f t="shared" si="24"/>
        <v>Laura Hartman</v>
      </c>
      <c r="D786" s="6" t="str" cm="1">
        <f t="array" ref="D786">IF(SUM(--ISNUMBER(SEARCH(Credentials,C786)))&gt;0,TRIM(RIGHT(SUBSTITUTE(C786," ",REPT(" ", 99)), 99)),"")</f>
        <v/>
      </c>
      <c r="E786" s="6" t="str">
        <f t="shared" si="25"/>
        <v>Laura Hartman</v>
      </c>
      <c r="F786" s="6" t="s">
        <v>3051</v>
      </c>
      <c r="G786" s="7" t="s">
        <v>19587</v>
      </c>
      <c r="H786" s="7" t="s">
        <v>19546</v>
      </c>
    </row>
    <row r="787" spans="1:8">
      <c r="A787" s="6" t="s">
        <v>3055</v>
      </c>
      <c r="B787" s="6" t="str" cm="1">
        <f t="array" ref="B787">IF(SUM(--ISNUMBER(SEARCH(Honorific,A787)))&gt;0,LEFT(A787,FIND(" ",A787)-1),"")</f>
        <v/>
      </c>
      <c r="C787" s="6" t="str">
        <f t="shared" si="24"/>
        <v>Nicole Henderson</v>
      </c>
      <c r="D787" s="6" t="str" cm="1">
        <f t="array" ref="D787">IF(SUM(--ISNUMBER(SEARCH(Credentials,C787)))&gt;0,TRIM(RIGHT(SUBSTITUTE(C787," ",REPT(" ", 99)), 99)),"")</f>
        <v/>
      </c>
      <c r="E787" s="6" t="str">
        <f t="shared" si="25"/>
        <v>Nicole Henderson</v>
      </c>
      <c r="F787" s="6" t="s">
        <v>3055</v>
      </c>
      <c r="G787" s="7" t="s">
        <v>19670</v>
      </c>
      <c r="H787" s="7" t="s">
        <v>19769</v>
      </c>
    </row>
    <row r="788" spans="1:8">
      <c r="A788" s="6" t="s">
        <v>3059</v>
      </c>
      <c r="B788" s="6" t="str" cm="1">
        <f t="array" ref="B788">IF(SUM(--ISNUMBER(SEARCH(Honorific,A788)))&gt;0,LEFT(A788,FIND(" ",A788)-1),"")</f>
        <v/>
      </c>
      <c r="C788" s="6" t="str">
        <f t="shared" si="24"/>
        <v>James Mueller</v>
      </c>
      <c r="D788" s="6" t="str" cm="1">
        <f t="array" ref="D788">IF(SUM(--ISNUMBER(SEARCH(Credentials,C788)))&gt;0,TRIM(RIGHT(SUBSTITUTE(C788," ",REPT(" ", 99)), 99)),"")</f>
        <v/>
      </c>
      <c r="E788" s="6" t="str">
        <f t="shared" si="25"/>
        <v>James Mueller</v>
      </c>
      <c r="F788" s="6" t="s">
        <v>3059</v>
      </c>
      <c r="G788" s="7" t="s">
        <v>19433</v>
      </c>
      <c r="H788" s="7" t="s">
        <v>19850</v>
      </c>
    </row>
    <row r="789" spans="1:8">
      <c r="A789" s="6" t="s">
        <v>3063</v>
      </c>
      <c r="B789" s="6" t="str" cm="1">
        <f t="array" ref="B789">IF(SUM(--ISNUMBER(SEARCH(Honorific,A789)))&gt;0,LEFT(A789,FIND(" ",A789)-1),"")</f>
        <v/>
      </c>
      <c r="C789" s="6" t="str">
        <f t="shared" si="24"/>
        <v>Robert Escobar</v>
      </c>
      <c r="D789" s="6" t="str" cm="1">
        <f t="array" ref="D789">IF(SUM(--ISNUMBER(SEARCH(Credentials,C789)))&gt;0,TRIM(RIGHT(SUBSTITUTE(C789," ",REPT(" ", 99)), 99)),"")</f>
        <v/>
      </c>
      <c r="E789" s="6" t="str">
        <f t="shared" si="25"/>
        <v>Robert Escobar</v>
      </c>
      <c r="F789" s="6" t="s">
        <v>3063</v>
      </c>
      <c r="G789" s="7" t="s">
        <v>19541</v>
      </c>
      <c r="H789" s="7" t="s">
        <v>20140</v>
      </c>
    </row>
    <row r="790" spans="1:8">
      <c r="A790" s="6" t="s">
        <v>2941</v>
      </c>
      <c r="B790" s="6" t="str" cm="1">
        <f t="array" ref="B790">IF(SUM(--ISNUMBER(SEARCH(Honorific,A790)))&gt;0,LEFT(A790,FIND(" ",A790)-1),"")</f>
        <v/>
      </c>
      <c r="C790" s="6" t="str">
        <f t="shared" si="24"/>
        <v>Sara Jones</v>
      </c>
      <c r="D790" s="6" t="str" cm="1">
        <f t="array" ref="D790">IF(SUM(--ISNUMBER(SEARCH(Credentials,C790)))&gt;0,TRIM(RIGHT(SUBSTITUTE(C790," ",REPT(" ", 99)), 99)),"")</f>
        <v/>
      </c>
      <c r="E790" s="6" t="str">
        <f t="shared" si="25"/>
        <v>Sara Jones</v>
      </c>
      <c r="F790" s="6" t="s">
        <v>2941</v>
      </c>
      <c r="G790" s="7" t="s">
        <v>19872</v>
      </c>
      <c r="H790" s="7" t="s">
        <v>19613</v>
      </c>
    </row>
    <row r="791" spans="1:8">
      <c r="A791" s="6" t="s">
        <v>3070</v>
      </c>
      <c r="B791" s="6" t="str" cm="1">
        <f t="array" ref="B791">IF(SUM(--ISNUMBER(SEARCH(Honorific,A791)))&gt;0,LEFT(A791,FIND(" ",A791)-1),"")</f>
        <v/>
      </c>
      <c r="C791" s="6" t="str">
        <f t="shared" si="24"/>
        <v>Eric Mcpherson</v>
      </c>
      <c r="D791" s="6" t="str" cm="1">
        <f t="array" ref="D791">IF(SUM(--ISNUMBER(SEARCH(Credentials,C791)))&gt;0,TRIM(RIGHT(SUBSTITUTE(C791," ",REPT(" ", 99)), 99)),"")</f>
        <v/>
      </c>
      <c r="E791" s="6" t="str">
        <f t="shared" si="25"/>
        <v>Eric Mcpherson</v>
      </c>
      <c r="F791" s="6" t="s">
        <v>3070</v>
      </c>
      <c r="G791" s="7" t="s">
        <v>19618</v>
      </c>
      <c r="H791" s="7" t="s">
        <v>20141</v>
      </c>
    </row>
    <row r="792" spans="1:8">
      <c r="A792" s="6" t="s">
        <v>3074</v>
      </c>
      <c r="B792" s="6" t="str" cm="1">
        <f t="array" ref="B792">IF(SUM(--ISNUMBER(SEARCH(Honorific,A792)))&gt;0,LEFT(A792,FIND(" ",A792)-1),"")</f>
        <v/>
      </c>
      <c r="C792" s="6" t="str">
        <f t="shared" si="24"/>
        <v>Robert Wells</v>
      </c>
      <c r="D792" s="6" t="str" cm="1">
        <f t="array" ref="D792">IF(SUM(--ISNUMBER(SEARCH(Credentials,C792)))&gt;0,TRIM(RIGHT(SUBSTITUTE(C792," ",REPT(" ", 99)), 99)),"")</f>
        <v/>
      </c>
      <c r="E792" s="6" t="str">
        <f t="shared" si="25"/>
        <v>Robert Wells</v>
      </c>
      <c r="F792" s="6" t="s">
        <v>3074</v>
      </c>
      <c r="G792" s="7" t="s">
        <v>19541</v>
      </c>
      <c r="H792" s="7" t="s">
        <v>20142</v>
      </c>
    </row>
    <row r="793" spans="1:8">
      <c r="A793" s="6" t="s">
        <v>3078</v>
      </c>
      <c r="B793" s="6" t="str" cm="1">
        <f t="array" ref="B793">IF(SUM(--ISNUMBER(SEARCH(Honorific,A793)))&gt;0,LEFT(A793,FIND(" ",A793)-1),"")</f>
        <v/>
      </c>
      <c r="C793" s="6" t="str">
        <f t="shared" si="24"/>
        <v>Gina Malone</v>
      </c>
      <c r="D793" s="6" t="str" cm="1">
        <f t="array" ref="D793">IF(SUM(--ISNUMBER(SEARCH(Credentials,C793)))&gt;0,TRIM(RIGHT(SUBSTITUTE(C793," ",REPT(" ", 99)), 99)),"")</f>
        <v/>
      </c>
      <c r="E793" s="6" t="str">
        <f t="shared" si="25"/>
        <v>Gina Malone</v>
      </c>
      <c r="F793" s="6" t="s">
        <v>3078</v>
      </c>
      <c r="G793" s="7" t="s">
        <v>20143</v>
      </c>
      <c r="H793" s="7" t="s">
        <v>20144</v>
      </c>
    </row>
    <row r="794" spans="1:8">
      <c r="A794" s="6" t="s">
        <v>3082</v>
      </c>
      <c r="B794" s="6" t="str" cm="1">
        <f t="array" ref="B794">IF(SUM(--ISNUMBER(SEARCH(Honorific,A794)))&gt;0,LEFT(A794,FIND(" ",A794)-1),"")</f>
        <v/>
      </c>
      <c r="C794" s="6" t="str">
        <f t="shared" si="24"/>
        <v>Mark Armstrong</v>
      </c>
      <c r="D794" s="6" t="str" cm="1">
        <f t="array" ref="D794">IF(SUM(--ISNUMBER(SEARCH(Credentials,C794)))&gt;0,TRIM(RIGHT(SUBSTITUTE(C794," ",REPT(" ", 99)), 99)),"")</f>
        <v/>
      </c>
      <c r="E794" s="6" t="str">
        <f t="shared" si="25"/>
        <v>Mark Armstrong</v>
      </c>
      <c r="F794" s="6" t="s">
        <v>3082</v>
      </c>
      <c r="G794" s="7" t="s">
        <v>19725</v>
      </c>
      <c r="H794" s="7" t="s">
        <v>20145</v>
      </c>
    </row>
    <row r="795" spans="1:8">
      <c r="A795" s="6" t="s">
        <v>3085</v>
      </c>
      <c r="B795" s="6" t="str" cm="1">
        <f t="array" ref="B795">IF(SUM(--ISNUMBER(SEARCH(Honorific,A795)))&gt;0,LEFT(A795,FIND(" ",A795)-1),"")</f>
        <v/>
      </c>
      <c r="C795" s="6" t="str">
        <f t="shared" si="24"/>
        <v>Melissa Jackson</v>
      </c>
      <c r="D795" s="6" t="str" cm="1">
        <f t="array" ref="D795">IF(SUM(--ISNUMBER(SEARCH(Credentials,C795)))&gt;0,TRIM(RIGHT(SUBSTITUTE(C795," ",REPT(" ", 99)), 99)),"")</f>
        <v/>
      </c>
      <c r="E795" s="6" t="str">
        <f t="shared" si="25"/>
        <v>Melissa Jackson</v>
      </c>
      <c r="F795" s="6" t="s">
        <v>3085</v>
      </c>
      <c r="G795" s="7" t="s">
        <v>19869</v>
      </c>
      <c r="H795" s="7" t="s">
        <v>19779</v>
      </c>
    </row>
    <row r="796" spans="1:8">
      <c r="A796" s="6" t="s">
        <v>3089</v>
      </c>
      <c r="B796" s="6" t="str" cm="1">
        <f t="array" ref="B796">IF(SUM(--ISNUMBER(SEARCH(Honorific,A796)))&gt;0,LEFT(A796,FIND(" ",A796)-1),"")</f>
        <v/>
      </c>
      <c r="C796" s="6" t="str">
        <f t="shared" si="24"/>
        <v>Jesus Nguyen</v>
      </c>
      <c r="D796" s="6" t="str" cm="1">
        <f t="array" ref="D796">IF(SUM(--ISNUMBER(SEARCH(Credentials,C796)))&gt;0,TRIM(RIGHT(SUBSTITUTE(C796," ",REPT(" ", 99)), 99)),"")</f>
        <v/>
      </c>
      <c r="E796" s="6" t="str">
        <f t="shared" si="25"/>
        <v>Jesus Nguyen</v>
      </c>
      <c r="F796" s="6" t="s">
        <v>3089</v>
      </c>
      <c r="G796" s="7" t="s">
        <v>19654</v>
      </c>
      <c r="H796" s="7" t="s">
        <v>19980</v>
      </c>
    </row>
    <row r="797" spans="1:8">
      <c r="A797" s="6" t="s">
        <v>3093</v>
      </c>
      <c r="B797" s="6" t="str" cm="1">
        <f t="array" ref="B797">IF(SUM(--ISNUMBER(SEARCH(Honorific,A797)))&gt;0,LEFT(A797,FIND(" ",A797)-1),"")</f>
        <v/>
      </c>
      <c r="C797" s="6" t="str">
        <f t="shared" si="24"/>
        <v>Julie Patrick</v>
      </c>
      <c r="D797" s="6" t="str" cm="1">
        <f t="array" ref="D797">IF(SUM(--ISNUMBER(SEARCH(Credentials,C797)))&gt;0,TRIM(RIGHT(SUBSTITUTE(C797," ",REPT(" ", 99)), 99)),"")</f>
        <v/>
      </c>
      <c r="E797" s="6" t="str">
        <f t="shared" si="25"/>
        <v>Julie Patrick</v>
      </c>
      <c r="F797" s="6" t="s">
        <v>3093</v>
      </c>
      <c r="G797" s="7" t="s">
        <v>19679</v>
      </c>
      <c r="H797" s="7" t="s">
        <v>19975</v>
      </c>
    </row>
    <row r="798" spans="1:8">
      <c r="A798" s="6" t="s">
        <v>3097</v>
      </c>
      <c r="B798" s="6" t="str" cm="1">
        <f t="array" ref="B798">IF(SUM(--ISNUMBER(SEARCH(Honorific,A798)))&gt;0,LEFT(A798,FIND(" ",A798)-1),"")</f>
        <v/>
      </c>
      <c r="C798" s="6" t="str">
        <f t="shared" si="24"/>
        <v>Chad Goodwin</v>
      </c>
      <c r="D798" s="6" t="str" cm="1">
        <f t="array" ref="D798">IF(SUM(--ISNUMBER(SEARCH(Credentials,C798)))&gt;0,TRIM(RIGHT(SUBSTITUTE(C798," ",REPT(" ", 99)), 99)),"")</f>
        <v/>
      </c>
      <c r="E798" s="6" t="str">
        <f t="shared" si="25"/>
        <v>Chad Goodwin</v>
      </c>
      <c r="F798" s="6" t="s">
        <v>3097</v>
      </c>
      <c r="G798" s="7" t="s">
        <v>20146</v>
      </c>
      <c r="H798" s="7" t="s">
        <v>20147</v>
      </c>
    </row>
    <row r="799" spans="1:8">
      <c r="A799" s="6" t="s">
        <v>3101</v>
      </c>
      <c r="B799" s="6" t="str" cm="1">
        <f t="array" ref="B799">IF(SUM(--ISNUMBER(SEARCH(Honorific,A799)))&gt;0,LEFT(A799,FIND(" ",A799)-1),"")</f>
        <v/>
      </c>
      <c r="C799" s="6" t="str">
        <f t="shared" si="24"/>
        <v>Samantha Matthews</v>
      </c>
      <c r="D799" s="6" t="str" cm="1">
        <f t="array" ref="D799">IF(SUM(--ISNUMBER(SEARCH(Credentials,C799)))&gt;0,TRIM(RIGHT(SUBSTITUTE(C799," ",REPT(" ", 99)), 99)),"")</f>
        <v/>
      </c>
      <c r="E799" s="6" t="str">
        <f t="shared" si="25"/>
        <v>Samantha Matthews</v>
      </c>
      <c r="F799" s="6" t="s">
        <v>3101</v>
      </c>
      <c r="G799" s="7" t="s">
        <v>19533</v>
      </c>
      <c r="H799" s="7" t="s">
        <v>20024</v>
      </c>
    </row>
    <row r="800" spans="1:8">
      <c r="A800" s="6" t="s">
        <v>3105</v>
      </c>
      <c r="B800" s="6" t="str" cm="1">
        <f t="array" ref="B800">IF(SUM(--ISNUMBER(SEARCH(Honorific,A800)))&gt;0,LEFT(A800,FIND(" ",A800)-1),"")</f>
        <v/>
      </c>
      <c r="C800" s="6" t="str">
        <f t="shared" si="24"/>
        <v>Jill Higgins</v>
      </c>
      <c r="D800" s="6" t="str" cm="1">
        <f t="array" ref="D800">IF(SUM(--ISNUMBER(SEARCH(Credentials,C800)))&gt;0,TRIM(RIGHT(SUBSTITUTE(C800," ",REPT(" ", 99)), 99)),"")</f>
        <v/>
      </c>
      <c r="E800" s="6" t="str">
        <f t="shared" si="25"/>
        <v>Jill Higgins</v>
      </c>
      <c r="F800" s="6" t="s">
        <v>3105</v>
      </c>
      <c r="G800" s="7" t="s">
        <v>19986</v>
      </c>
      <c r="H800" s="7" t="s">
        <v>20148</v>
      </c>
    </row>
    <row r="801" spans="1:8">
      <c r="A801" s="6" t="s">
        <v>3109</v>
      </c>
      <c r="B801" s="6" t="str" cm="1">
        <f t="array" ref="B801">IF(SUM(--ISNUMBER(SEARCH(Honorific,A801)))&gt;0,LEFT(A801,FIND(" ",A801)-1),"")</f>
        <v/>
      </c>
      <c r="C801" s="6" t="str">
        <f t="shared" si="24"/>
        <v>Adam Barber</v>
      </c>
      <c r="D801" s="6" t="str" cm="1">
        <f t="array" ref="D801">IF(SUM(--ISNUMBER(SEARCH(Credentials,C801)))&gt;0,TRIM(RIGHT(SUBSTITUTE(C801," ",REPT(" ", 99)), 99)),"")</f>
        <v/>
      </c>
      <c r="E801" s="6" t="str">
        <f t="shared" si="25"/>
        <v>Adam Barber</v>
      </c>
      <c r="F801" s="6" t="s">
        <v>3109</v>
      </c>
      <c r="G801" s="7" t="s">
        <v>20149</v>
      </c>
      <c r="H801" s="7" t="s">
        <v>20150</v>
      </c>
    </row>
    <row r="802" spans="1:8">
      <c r="A802" s="6" t="s">
        <v>3113</v>
      </c>
      <c r="B802" s="6" t="str" cm="1">
        <f t="array" ref="B802">IF(SUM(--ISNUMBER(SEARCH(Honorific,A802)))&gt;0,LEFT(A802,FIND(" ",A802)-1),"")</f>
        <v/>
      </c>
      <c r="C802" s="6" t="str">
        <f t="shared" si="24"/>
        <v>Cassidy Miles</v>
      </c>
      <c r="D802" s="6" t="str" cm="1">
        <f t="array" ref="D802">IF(SUM(--ISNUMBER(SEARCH(Credentials,C802)))&gt;0,TRIM(RIGHT(SUBSTITUTE(C802," ",REPT(" ", 99)), 99)),"")</f>
        <v/>
      </c>
      <c r="E802" s="6" t="str">
        <f t="shared" si="25"/>
        <v>Cassidy Miles</v>
      </c>
      <c r="F802" s="6" t="s">
        <v>3113</v>
      </c>
      <c r="G802" s="7" t="s">
        <v>20151</v>
      </c>
      <c r="H802" s="7" t="s">
        <v>20152</v>
      </c>
    </row>
    <row r="803" spans="1:8">
      <c r="A803" s="6" t="s">
        <v>3117</v>
      </c>
      <c r="B803" s="6" t="str" cm="1">
        <f t="array" ref="B803">IF(SUM(--ISNUMBER(SEARCH(Honorific,A803)))&gt;0,LEFT(A803,FIND(" ",A803)-1),"")</f>
        <v/>
      </c>
      <c r="C803" s="6" t="str">
        <f t="shared" si="24"/>
        <v>Jennifer Williams</v>
      </c>
      <c r="D803" s="6" t="str" cm="1">
        <f t="array" ref="D803">IF(SUM(--ISNUMBER(SEARCH(Credentials,C803)))&gt;0,TRIM(RIGHT(SUBSTITUTE(C803," ",REPT(" ", 99)), 99)),"")</f>
        <v/>
      </c>
      <c r="E803" s="6" t="str">
        <f t="shared" si="25"/>
        <v>Jennifer Williams</v>
      </c>
      <c r="F803" s="6" t="s">
        <v>3117</v>
      </c>
      <c r="G803" s="7" t="s">
        <v>19510</v>
      </c>
      <c r="H803" s="7" t="s">
        <v>19478</v>
      </c>
    </row>
    <row r="804" spans="1:8">
      <c r="A804" s="6" t="s">
        <v>3121</v>
      </c>
      <c r="B804" s="6" t="str" cm="1">
        <f t="array" ref="B804">IF(SUM(--ISNUMBER(SEARCH(Honorific,A804)))&gt;0,LEFT(A804,FIND(" ",A804)-1),"")</f>
        <v/>
      </c>
      <c r="C804" s="6" t="str">
        <f t="shared" si="24"/>
        <v>Diamond Wang</v>
      </c>
      <c r="D804" s="6" t="str" cm="1">
        <f t="array" ref="D804">IF(SUM(--ISNUMBER(SEARCH(Credentials,C804)))&gt;0,TRIM(RIGHT(SUBSTITUTE(C804," ",REPT(" ", 99)), 99)),"")</f>
        <v/>
      </c>
      <c r="E804" s="6" t="str">
        <f t="shared" si="25"/>
        <v>Diamond Wang</v>
      </c>
      <c r="F804" s="6" t="s">
        <v>3121</v>
      </c>
      <c r="G804" s="7" t="s">
        <v>20153</v>
      </c>
      <c r="H804" s="7" t="s">
        <v>20116</v>
      </c>
    </row>
    <row r="805" spans="1:8">
      <c r="A805" s="6" t="s">
        <v>3125</v>
      </c>
      <c r="B805" s="6" t="str" cm="1">
        <f t="array" ref="B805">IF(SUM(--ISNUMBER(SEARCH(Honorific,A805)))&gt;0,LEFT(A805,FIND(" ",A805)-1),"")</f>
        <v/>
      </c>
      <c r="C805" s="6" t="str">
        <f t="shared" si="24"/>
        <v>Veronica Cole</v>
      </c>
      <c r="D805" s="6" t="str" cm="1">
        <f t="array" ref="D805">IF(SUM(--ISNUMBER(SEARCH(Credentials,C805)))&gt;0,TRIM(RIGHT(SUBSTITUTE(C805," ",REPT(" ", 99)), 99)),"")</f>
        <v/>
      </c>
      <c r="E805" s="6" t="str">
        <f t="shared" si="25"/>
        <v>Veronica Cole</v>
      </c>
      <c r="F805" s="6" t="s">
        <v>3125</v>
      </c>
      <c r="G805" s="7" t="s">
        <v>20154</v>
      </c>
      <c r="H805" s="7" t="s">
        <v>19599</v>
      </c>
    </row>
    <row r="806" spans="1:8">
      <c r="A806" s="6" t="s">
        <v>3129</v>
      </c>
      <c r="B806" s="6" t="str" cm="1">
        <f t="array" ref="B806">IF(SUM(--ISNUMBER(SEARCH(Honorific,A806)))&gt;0,LEFT(A806,FIND(" ",A806)-1),"")</f>
        <v/>
      </c>
      <c r="C806" s="6" t="str">
        <f t="shared" si="24"/>
        <v>Emily Sanders</v>
      </c>
      <c r="D806" s="6" t="str" cm="1">
        <f t="array" ref="D806">IF(SUM(--ISNUMBER(SEARCH(Credentials,C806)))&gt;0,TRIM(RIGHT(SUBSTITUTE(C806," ",REPT(" ", 99)), 99)),"")</f>
        <v/>
      </c>
      <c r="E806" s="6" t="str">
        <f t="shared" si="25"/>
        <v>Emily Sanders</v>
      </c>
      <c r="F806" s="6" t="s">
        <v>3129</v>
      </c>
      <c r="G806" s="7" t="s">
        <v>20058</v>
      </c>
      <c r="H806" s="7" t="s">
        <v>20096</v>
      </c>
    </row>
    <row r="807" spans="1:8">
      <c r="A807" s="6" t="s">
        <v>3133</v>
      </c>
      <c r="B807" s="6" t="str" cm="1">
        <f t="array" ref="B807">IF(SUM(--ISNUMBER(SEARCH(Honorific,A807)))&gt;0,LEFT(A807,FIND(" ",A807)-1),"")</f>
        <v/>
      </c>
      <c r="C807" s="6" t="str">
        <f t="shared" si="24"/>
        <v>Anthony Robinson</v>
      </c>
      <c r="D807" s="6" t="str" cm="1">
        <f t="array" ref="D807">IF(SUM(--ISNUMBER(SEARCH(Credentials,C807)))&gt;0,TRIM(RIGHT(SUBSTITUTE(C807," ",REPT(" ", 99)), 99)),"")</f>
        <v/>
      </c>
      <c r="E807" s="6" t="str">
        <f t="shared" si="25"/>
        <v>Anthony Robinson</v>
      </c>
      <c r="F807" s="6" t="s">
        <v>3133</v>
      </c>
      <c r="G807" s="7" t="s">
        <v>19438</v>
      </c>
      <c r="H807" s="7" t="s">
        <v>19430</v>
      </c>
    </row>
    <row r="808" spans="1:8">
      <c r="A808" s="6" t="s">
        <v>3137</v>
      </c>
      <c r="B808" s="6" t="str" cm="1">
        <f t="array" ref="B808">IF(SUM(--ISNUMBER(SEARCH(Honorific,A808)))&gt;0,LEFT(A808,FIND(" ",A808)-1),"")</f>
        <v/>
      </c>
      <c r="C808" s="6" t="str">
        <f t="shared" si="24"/>
        <v>Timothy Sanchez DDS</v>
      </c>
      <c r="D808" s="6" t="str" cm="1">
        <f t="array" ref="D808">IF(SUM(--ISNUMBER(SEARCH(Credentials,C808)))&gt;0,TRIM(RIGHT(SUBSTITUTE(C808," ",REPT(" ", 99)), 99)),"")</f>
        <v>DDS</v>
      </c>
      <c r="E808" s="6" t="str">
        <f t="shared" si="25"/>
        <v xml:space="preserve">Timothy Sanchez </v>
      </c>
      <c r="F808" s="6" t="s">
        <v>19238</v>
      </c>
      <c r="G808" s="7" t="s">
        <v>19942</v>
      </c>
      <c r="H808" s="7" t="s">
        <v>19474</v>
      </c>
    </row>
    <row r="809" spans="1:8">
      <c r="A809" s="6" t="s">
        <v>3140</v>
      </c>
      <c r="B809" s="6" t="str" cm="1">
        <f t="array" ref="B809">IF(SUM(--ISNUMBER(SEARCH(Honorific,A809)))&gt;0,LEFT(A809,FIND(" ",A809)-1),"")</f>
        <v/>
      </c>
      <c r="C809" s="6" t="str">
        <f t="shared" si="24"/>
        <v>Michael Russell</v>
      </c>
      <c r="D809" s="6" t="str" cm="1">
        <f t="array" ref="D809">IF(SUM(--ISNUMBER(SEARCH(Credentials,C809)))&gt;0,TRIM(RIGHT(SUBSTITUTE(C809," ",REPT(" ", 99)), 99)),"")</f>
        <v/>
      </c>
      <c r="E809" s="6" t="str">
        <f t="shared" si="25"/>
        <v>Michael Russell</v>
      </c>
      <c r="F809" s="6" t="s">
        <v>3140</v>
      </c>
      <c r="G809" s="7" t="s">
        <v>19466</v>
      </c>
      <c r="H809" s="7" t="s">
        <v>19803</v>
      </c>
    </row>
    <row r="810" spans="1:8">
      <c r="A810" s="6" t="s">
        <v>3144</v>
      </c>
      <c r="B810" s="6" t="str" cm="1">
        <f t="array" ref="B810">IF(SUM(--ISNUMBER(SEARCH(Honorific,A810)))&gt;0,LEFT(A810,FIND(" ",A810)-1),"")</f>
        <v/>
      </c>
      <c r="C810" s="6" t="str">
        <f t="shared" si="24"/>
        <v>Kelly Allison</v>
      </c>
      <c r="D810" s="6" t="str" cm="1">
        <f t="array" ref="D810">IF(SUM(--ISNUMBER(SEARCH(Credentials,C810)))&gt;0,TRIM(RIGHT(SUBSTITUTE(C810," ",REPT(" ", 99)), 99)),"")</f>
        <v/>
      </c>
      <c r="E810" s="6" t="str">
        <f t="shared" si="25"/>
        <v>Kelly Allison</v>
      </c>
      <c r="F810" s="6" t="s">
        <v>3144</v>
      </c>
      <c r="G810" s="7" t="s">
        <v>19580</v>
      </c>
      <c r="H810" s="7" t="s">
        <v>19807</v>
      </c>
    </row>
    <row r="811" spans="1:8">
      <c r="A811" s="6" t="s">
        <v>3148</v>
      </c>
      <c r="B811" s="6" t="str" cm="1">
        <f t="array" ref="B811">IF(SUM(--ISNUMBER(SEARCH(Honorific,A811)))&gt;0,LEFT(A811,FIND(" ",A811)-1),"")</f>
        <v/>
      </c>
      <c r="C811" s="6" t="str">
        <f t="shared" si="24"/>
        <v>Linda Garcia</v>
      </c>
      <c r="D811" s="6" t="str" cm="1">
        <f t="array" ref="D811">IF(SUM(--ISNUMBER(SEARCH(Credentials,C811)))&gt;0,TRIM(RIGHT(SUBSTITUTE(C811," ",REPT(" ", 99)), 99)),"")</f>
        <v/>
      </c>
      <c r="E811" s="6" t="str">
        <f t="shared" si="25"/>
        <v>Linda Garcia</v>
      </c>
      <c r="F811" s="6" t="s">
        <v>3148</v>
      </c>
      <c r="G811" s="7" t="s">
        <v>19627</v>
      </c>
      <c r="H811" s="7" t="s">
        <v>19641</v>
      </c>
    </row>
    <row r="812" spans="1:8">
      <c r="A812" s="6" t="s">
        <v>3152</v>
      </c>
      <c r="B812" s="6" t="str" cm="1">
        <f t="array" ref="B812">IF(SUM(--ISNUMBER(SEARCH(Honorific,A812)))&gt;0,LEFT(A812,FIND(" ",A812)-1),"")</f>
        <v/>
      </c>
      <c r="C812" s="6" t="str">
        <f t="shared" si="24"/>
        <v>Rebecca Oliver</v>
      </c>
      <c r="D812" s="6" t="str" cm="1">
        <f t="array" ref="D812">IF(SUM(--ISNUMBER(SEARCH(Credentials,C812)))&gt;0,TRIM(RIGHT(SUBSTITUTE(C812," ",REPT(" ", 99)), 99)),"")</f>
        <v/>
      </c>
      <c r="E812" s="6" t="str">
        <f t="shared" si="25"/>
        <v>Rebecca Oliver</v>
      </c>
      <c r="F812" s="6" t="s">
        <v>3152</v>
      </c>
      <c r="G812" s="7" t="s">
        <v>19531</v>
      </c>
      <c r="H812" s="7" t="s">
        <v>19631</v>
      </c>
    </row>
    <row r="813" spans="1:8">
      <c r="A813" s="6" t="s">
        <v>3156</v>
      </c>
      <c r="B813" s="6" t="str" cm="1">
        <f t="array" ref="B813">IF(SUM(--ISNUMBER(SEARCH(Honorific,A813)))&gt;0,LEFT(A813,FIND(" ",A813)-1),"")</f>
        <v/>
      </c>
      <c r="C813" s="6" t="str">
        <f t="shared" si="24"/>
        <v>Laura Morrison</v>
      </c>
      <c r="D813" s="6" t="str" cm="1">
        <f t="array" ref="D813">IF(SUM(--ISNUMBER(SEARCH(Credentials,C813)))&gt;0,TRIM(RIGHT(SUBSTITUTE(C813," ",REPT(" ", 99)), 99)),"")</f>
        <v/>
      </c>
      <c r="E813" s="6" t="str">
        <f t="shared" si="25"/>
        <v>Laura Morrison</v>
      </c>
      <c r="F813" s="6" t="s">
        <v>3156</v>
      </c>
      <c r="G813" s="7" t="s">
        <v>19587</v>
      </c>
      <c r="H813" s="7" t="s">
        <v>20155</v>
      </c>
    </row>
    <row r="814" spans="1:8">
      <c r="A814" s="6" t="s">
        <v>3160</v>
      </c>
      <c r="B814" s="6" t="str" cm="1">
        <f t="array" ref="B814">IF(SUM(--ISNUMBER(SEARCH(Honorific,A814)))&gt;0,LEFT(A814,FIND(" ",A814)-1),"")</f>
        <v/>
      </c>
      <c r="C814" s="6" t="str">
        <f t="shared" si="24"/>
        <v>Katherine Villegas</v>
      </c>
      <c r="D814" s="6" t="str" cm="1">
        <f t="array" ref="D814">IF(SUM(--ISNUMBER(SEARCH(Credentials,C814)))&gt;0,TRIM(RIGHT(SUBSTITUTE(C814," ",REPT(" ", 99)), 99)),"")</f>
        <v/>
      </c>
      <c r="E814" s="6" t="str">
        <f t="shared" si="25"/>
        <v>Katherine Villegas</v>
      </c>
      <c r="F814" s="6" t="s">
        <v>3160</v>
      </c>
      <c r="G814" s="7" t="s">
        <v>20156</v>
      </c>
      <c r="H814" s="7" t="s">
        <v>20157</v>
      </c>
    </row>
    <row r="815" spans="1:8">
      <c r="A815" s="6" t="s">
        <v>3164</v>
      </c>
      <c r="B815" s="6" t="str" cm="1">
        <f t="array" ref="B815">IF(SUM(--ISNUMBER(SEARCH(Honorific,A815)))&gt;0,LEFT(A815,FIND(" ",A815)-1),"")</f>
        <v/>
      </c>
      <c r="C815" s="6" t="str">
        <f t="shared" si="24"/>
        <v>Laura Ball</v>
      </c>
      <c r="D815" s="6" t="str" cm="1">
        <f t="array" ref="D815">IF(SUM(--ISNUMBER(SEARCH(Credentials,C815)))&gt;0,TRIM(RIGHT(SUBSTITUTE(C815," ",REPT(" ", 99)), 99)),"")</f>
        <v/>
      </c>
      <c r="E815" s="6" t="str">
        <f t="shared" si="25"/>
        <v>Laura Ball</v>
      </c>
      <c r="F815" s="6" t="s">
        <v>3164</v>
      </c>
      <c r="G815" s="7" t="s">
        <v>19587</v>
      </c>
      <c r="H815" s="7" t="s">
        <v>19926</v>
      </c>
    </row>
    <row r="816" spans="1:8">
      <c r="A816" s="6" t="s">
        <v>3168</v>
      </c>
      <c r="B816" s="6" t="str" cm="1">
        <f t="array" ref="B816">IF(SUM(--ISNUMBER(SEARCH(Honorific,A816)))&gt;0,LEFT(A816,FIND(" ",A816)-1),"")</f>
        <v/>
      </c>
      <c r="C816" s="6" t="str">
        <f t="shared" si="24"/>
        <v>Philip Choi</v>
      </c>
      <c r="D816" s="6" t="str" cm="1">
        <f t="array" ref="D816">IF(SUM(--ISNUMBER(SEARCH(Credentials,C816)))&gt;0,TRIM(RIGHT(SUBSTITUTE(C816," ",REPT(" ", 99)), 99)),"")</f>
        <v/>
      </c>
      <c r="E816" s="6" t="str">
        <f t="shared" si="25"/>
        <v>Philip Choi</v>
      </c>
      <c r="F816" s="6" t="s">
        <v>3168</v>
      </c>
      <c r="G816" s="7" t="s">
        <v>20158</v>
      </c>
      <c r="H816" s="7" t="s">
        <v>19966</v>
      </c>
    </row>
    <row r="817" spans="1:8">
      <c r="A817" s="6" t="s">
        <v>3172</v>
      </c>
      <c r="B817" s="6" t="str" cm="1">
        <f t="array" ref="B817">IF(SUM(--ISNUMBER(SEARCH(Honorific,A817)))&gt;0,LEFT(A817,FIND(" ",A817)-1),"")</f>
        <v/>
      </c>
      <c r="C817" s="6" t="str">
        <f t="shared" si="24"/>
        <v>Anthony Ray</v>
      </c>
      <c r="D817" s="6" t="str" cm="1">
        <f t="array" ref="D817">IF(SUM(--ISNUMBER(SEARCH(Credentials,C817)))&gt;0,TRIM(RIGHT(SUBSTITUTE(C817," ",REPT(" ", 99)), 99)),"")</f>
        <v/>
      </c>
      <c r="E817" s="6" t="str">
        <f t="shared" si="25"/>
        <v>Anthony Ray</v>
      </c>
      <c r="F817" s="6" t="s">
        <v>3172</v>
      </c>
      <c r="G817" s="7" t="s">
        <v>19438</v>
      </c>
      <c r="H817" s="7" t="s">
        <v>19498</v>
      </c>
    </row>
    <row r="818" spans="1:8">
      <c r="A818" s="6" t="s">
        <v>3176</v>
      </c>
      <c r="B818" s="6" t="str" cm="1">
        <f t="array" ref="B818">IF(SUM(--ISNUMBER(SEARCH(Honorific,A818)))&gt;0,LEFT(A818,FIND(" ",A818)-1),"")</f>
        <v/>
      </c>
      <c r="C818" s="6" t="str">
        <f t="shared" si="24"/>
        <v>Lindsay House</v>
      </c>
      <c r="D818" s="6" t="str" cm="1">
        <f t="array" ref="D818">IF(SUM(--ISNUMBER(SEARCH(Credentials,C818)))&gt;0,TRIM(RIGHT(SUBSTITUTE(C818," ",REPT(" ", 99)), 99)),"")</f>
        <v/>
      </c>
      <c r="E818" s="6" t="str">
        <f t="shared" si="25"/>
        <v>Lindsay House</v>
      </c>
      <c r="F818" s="6" t="s">
        <v>3176</v>
      </c>
      <c r="G818" s="7" t="s">
        <v>19544</v>
      </c>
      <c r="H818" s="7" t="s">
        <v>20159</v>
      </c>
    </row>
    <row r="819" spans="1:8">
      <c r="A819" s="6" t="s">
        <v>3180</v>
      </c>
      <c r="B819" s="6" t="str" cm="1">
        <f t="array" ref="B819">IF(SUM(--ISNUMBER(SEARCH(Honorific,A819)))&gt;0,LEFT(A819,FIND(" ",A819)-1),"")</f>
        <v>Mr.</v>
      </c>
      <c r="C819" s="6" t="str">
        <f t="shared" si="24"/>
        <v>Mark Smith MD</v>
      </c>
      <c r="D819" s="6" t="str" cm="1">
        <f t="array" ref="D819">IF(SUM(--ISNUMBER(SEARCH(Credentials,C819)))&gt;0,TRIM(RIGHT(SUBSTITUTE(C819," ",REPT(" ", 99)), 99)),"")</f>
        <v>MD</v>
      </c>
      <c r="E819" s="6" t="str">
        <f t="shared" si="25"/>
        <v xml:space="preserve">Mark Smith </v>
      </c>
      <c r="F819" s="6" t="s">
        <v>19239</v>
      </c>
      <c r="G819" s="7" t="s">
        <v>19725</v>
      </c>
      <c r="H819" s="7" t="s">
        <v>19450</v>
      </c>
    </row>
    <row r="820" spans="1:8">
      <c r="A820" s="6" t="s">
        <v>3183</v>
      </c>
      <c r="B820" s="6" t="str" cm="1">
        <f t="array" ref="B820">IF(SUM(--ISNUMBER(SEARCH(Honorific,A820)))&gt;0,LEFT(A820,FIND(" ",A820)-1),"")</f>
        <v/>
      </c>
      <c r="C820" s="6" t="str">
        <f t="shared" si="24"/>
        <v>Nicole Hall</v>
      </c>
      <c r="D820" s="6" t="str" cm="1">
        <f t="array" ref="D820">IF(SUM(--ISNUMBER(SEARCH(Credentials,C820)))&gt;0,TRIM(RIGHT(SUBSTITUTE(C820," ",REPT(" ", 99)), 99)),"")</f>
        <v/>
      </c>
      <c r="E820" s="6" t="str">
        <f t="shared" si="25"/>
        <v>Nicole Hall</v>
      </c>
      <c r="F820" s="6" t="s">
        <v>3183</v>
      </c>
      <c r="G820" s="7" t="s">
        <v>19670</v>
      </c>
      <c r="H820" s="7" t="s">
        <v>19585</v>
      </c>
    </row>
    <row r="821" spans="1:8">
      <c r="A821" s="6" t="s">
        <v>3187</v>
      </c>
      <c r="B821" s="6" t="str" cm="1">
        <f t="array" ref="B821">IF(SUM(--ISNUMBER(SEARCH(Honorific,A821)))&gt;0,LEFT(A821,FIND(" ",A821)-1),"")</f>
        <v/>
      </c>
      <c r="C821" s="6" t="str">
        <f t="shared" si="24"/>
        <v>Donna Marsh</v>
      </c>
      <c r="D821" s="6" t="str" cm="1">
        <f t="array" ref="D821">IF(SUM(--ISNUMBER(SEARCH(Credentials,C821)))&gt;0,TRIM(RIGHT(SUBSTITUTE(C821," ",REPT(" ", 99)), 99)),"")</f>
        <v/>
      </c>
      <c r="E821" s="6" t="str">
        <f t="shared" si="25"/>
        <v>Donna Marsh</v>
      </c>
      <c r="F821" s="6" t="s">
        <v>3187</v>
      </c>
      <c r="G821" s="7" t="s">
        <v>20160</v>
      </c>
      <c r="H821" s="7" t="s">
        <v>20161</v>
      </c>
    </row>
    <row r="822" spans="1:8">
      <c r="A822" s="6" t="s">
        <v>3191</v>
      </c>
      <c r="B822" s="6" t="str" cm="1">
        <f t="array" ref="B822">IF(SUM(--ISNUMBER(SEARCH(Honorific,A822)))&gt;0,LEFT(A822,FIND(" ",A822)-1),"")</f>
        <v/>
      </c>
      <c r="C822" s="6" t="str">
        <f t="shared" si="24"/>
        <v>Lori Stanton</v>
      </c>
      <c r="D822" s="6" t="str" cm="1">
        <f t="array" ref="D822">IF(SUM(--ISNUMBER(SEARCH(Credentials,C822)))&gt;0,TRIM(RIGHT(SUBSTITUTE(C822," ",REPT(" ", 99)), 99)),"")</f>
        <v/>
      </c>
      <c r="E822" s="6" t="str">
        <f t="shared" si="25"/>
        <v>Lori Stanton</v>
      </c>
      <c r="F822" s="6" t="s">
        <v>3191</v>
      </c>
      <c r="G822" s="7" t="s">
        <v>19564</v>
      </c>
      <c r="H822" s="7" t="s">
        <v>20162</v>
      </c>
    </row>
    <row r="823" spans="1:8">
      <c r="A823" s="6" t="s">
        <v>3195</v>
      </c>
      <c r="B823" s="6" t="str" cm="1">
        <f t="array" ref="B823">IF(SUM(--ISNUMBER(SEARCH(Honorific,A823)))&gt;0,LEFT(A823,FIND(" ",A823)-1),"")</f>
        <v>Dr.</v>
      </c>
      <c r="C823" s="6" t="str">
        <f t="shared" si="24"/>
        <v>Morgan Andrews DDS</v>
      </c>
      <c r="D823" s="6" t="str" cm="1">
        <f t="array" ref="D823">IF(SUM(--ISNUMBER(SEARCH(Credentials,C823)))&gt;0,TRIM(RIGHT(SUBSTITUTE(C823," ",REPT(" ", 99)), 99)),"")</f>
        <v>DDS</v>
      </c>
      <c r="E823" s="6" t="str">
        <f t="shared" si="25"/>
        <v xml:space="preserve">Morgan Andrews </v>
      </c>
      <c r="F823" s="6" t="s">
        <v>19240</v>
      </c>
      <c r="G823" s="7" t="s">
        <v>19735</v>
      </c>
      <c r="H823" s="7" t="s">
        <v>19905</v>
      </c>
    </row>
    <row r="824" spans="1:8">
      <c r="A824" s="6" t="s">
        <v>3199</v>
      </c>
      <c r="B824" s="6" t="str" cm="1">
        <f t="array" ref="B824">IF(SUM(--ISNUMBER(SEARCH(Honorific,A824)))&gt;0,LEFT(A824,FIND(" ",A824)-1),"")</f>
        <v/>
      </c>
      <c r="C824" s="6" t="str">
        <f t="shared" si="24"/>
        <v>Ashley Kline</v>
      </c>
      <c r="D824" s="6" t="str" cm="1">
        <f t="array" ref="D824">IF(SUM(--ISNUMBER(SEARCH(Credentials,C824)))&gt;0,TRIM(RIGHT(SUBSTITUTE(C824," ",REPT(" ", 99)), 99)),"")</f>
        <v/>
      </c>
      <c r="E824" s="6" t="str">
        <f t="shared" si="25"/>
        <v>Ashley Kline</v>
      </c>
      <c r="F824" s="6" t="s">
        <v>3199</v>
      </c>
      <c r="G824" s="7" t="s">
        <v>19486</v>
      </c>
      <c r="H824" s="7" t="s">
        <v>20163</v>
      </c>
    </row>
    <row r="825" spans="1:8">
      <c r="A825" s="6" t="s">
        <v>3203</v>
      </c>
      <c r="B825" s="6" t="str" cm="1">
        <f t="array" ref="B825">IF(SUM(--ISNUMBER(SEARCH(Honorific,A825)))&gt;0,LEFT(A825,FIND(" ",A825)-1),"")</f>
        <v/>
      </c>
      <c r="C825" s="6" t="str">
        <f t="shared" si="24"/>
        <v>Bradley Perry</v>
      </c>
      <c r="D825" s="6" t="str" cm="1">
        <f t="array" ref="D825">IF(SUM(--ISNUMBER(SEARCH(Credentials,C825)))&gt;0,TRIM(RIGHT(SUBSTITUTE(C825," ",REPT(" ", 99)), 99)),"")</f>
        <v/>
      </c>
      <c r="E825" s="6" t="str">
        <f t="shared" si="25"/>
        <v>Bradley Perry</v>
      </c>
      <c r="F825" s="6" t="s">
        <v>3203</v>
      </c>
      <c r="G825" s="7" t="s">
        <v>19620</v>
      </c>
      <c r="H825" s="7" t="s">
        <v>20098</v>
      </c>
    </row>
    <row r="826" spans="1:8">
      <c r="A826" s="6" t="s">
        <v>3206</v>
      </c>
      <c r="B826" s="6" t="str" cm="1">
        <f t="array" ref="B826">IF(SUM(--ISNUMBER(SEARCH(Honorific,A826)))&gt;0,LEFT(A826,FIND(" ",A826)-1),"")</f>
        <v/>
      </c>
      <c r="C826" s="6" t="str">
        <f t="shared" si="24"/>
        <v>Haley Singleton</v>
      </c>
      <c r="D826" s="6" t="str" cm="1">
        <f t="array" ref="D826">IF(SUM(--ISNUMBER(SEARCH(Credentials,C826)))&gt;0,TRIM(RIGHT(SUBSTITUTE(C826," ",REPT(" ", 99)), 99)),"")</f>
        <v/>
      </c>
      <c r="E826" s="6" t="str">
        <f t="shared" si="25"/>
        <v>Haley Singleton</v>
      </c>
      <c r="F826" s="6" t="s">
        <v>3206</v>
      </c>
      <c r="G826" s="7" t="s">
        <v>20164</v>
      </c>
      <c r="H826" s="7" t="s">
        <v>20165</v>
      </c>
    </row>
    <row r="827" spans="1:8">
      <c r="A827" s="6" t="s">
        <v>3210</v>
      </c>
      <c r="B827" s="6" t="str" cm="1">
        <f t="array" ref="B827">IF(SUM(--ISNUMBER(SEARCH(Honorific,A827)))&gt;0,LEFT(A827,FIND(" ",A827)-1),"")</f>
        <v/>
      </c>
      <c r="C827" s="6" t="str">
        <f t="shared" si="24"/>
        <v>Brandon Stewart</v>
      </c>
      <c r="D827" s="6" t="str" cm="1">
        <f t="array" ref="D827">IF(SUM(--ISNUMBER(SEARCH(Credentials,C827)))&gt;0,TRIM(RIGHT(SUBSTITUTE(C827," ",REPT(" ", 99)), 99)),"")</f>
        <v/>
      </c>
      <c r="E827" s="6" t="str">
        <f t="shared" si="25"/>
        <v>Brandon Stewart</v>
      </c>
      <c r="F827" s="6" t="s">
        <v>3210</v>
      </c>
      <c r="G827" s="7" t="s">
        <v>19603</v>
      </c>
      <c r="H827" s="7" t="s">
        <v>19687</v>
      </c>
    </row>
    <row r="828" spans="1:8">
      <c r="A828" s="6" t="s">
        <v>3214</v>
      </c>
      <c r="B828" s="6" t="str" cm="1">
        <f t="array" ref="B828">IF(SUM(--ISNUMBER(SEARCH(Honorific,A828)))&gt;0,LEFT(A828,FIND(" ",A828)-1),"")</f>
        <v/>
      </c>
      <c r="C828" s="6" t="str">
        <f t="shared" si="24"/>
        <v>Jacob Chaney</v>
      </c>
      <c r="D828" s="6" t="str" cm="1">
        <f t="array" ref="D828">IF(SUM(--ISNUMBER(SEARCH(Credentials,C828)))&gt;0,TRIM(RIGHT(SUBSTITUTE(C828," ",REPT(" ", 99)), 99)),"")</f>
        <v/>
      </c>
      <c r="E828" s="6" t="str">
        <f t="shared" si="25"/>
        <v>Jacob Chaney</v>
      </c>
      <c r="F828" s="6" t="s">
        <v>3214</v>
      </c>
      <c r="G828" s="7" t="s">
        <v>19571</v>
      </c>
      <c r="H828" s="7" t="s">
        <v>20166</v>
      </c>
    </row>
    <row r="829" spans="1:8">
      <c r="A829" s="6" t="s">
        <v>3217</v>
      </c>
      <c r="B829" s="6" t="str" cm="1">
        <f t="array" ref="B829">IF(SUM(--ISNUMBER(SEARCH(Honorific,A829)))&gt;0,LEFT(A829,FIND(" ",A829)-1),"")</f>
        <v/>
      </c>
      <c r="C829" s="6" t="str">
        <f t="shared" si="24"/>
        <v>Matthew Michael</v>
      </c>
      <c r="D829" s="6" t="str" cm="1">
        <f t="array" ref="D829">IF(SUM(--ISNUMBER(SEARCH(Credentials,C829)))&gt;0,TRIM(RIGHT(SUBSTITUTE(C829," ",REPT(" ", 99)), 99)),"")</f>
        <v/>
      </c>
      <c r="E829" s="6" t="str">
        <f t="shared" si="25"/>
        <v>Matthew Michael</v>
      </c>
      <c r="F829" s="6" t="s">
        <v>3217</v>
      </c>
      <c r="G829" s="7" t="s">
        <v>19506</v>
      </c>
      <c r="H829" s="7" t="s">
        <v>19466</v>
      </c>
    </row>
    <row r="830" spans="1:8">
      <c r="A830" s="6" t="s">
        <v>3220</v>
      </c>
      <c r="B830" s="6" t="str" cm="1">
        <f t="array" ref="B830">IF(SUM(--ISNUMBER(SEARCH(Honorific,A830)))&gt;0,LEFT(A830,FIND(" ",A830)-1),"")</f>
        <v/>
      </c>
      <c r="C830" s="6" t="str">
        <f t="shared" si="24"/>
        <v>Isaac Vance</v>
      </c>
      <c r="D830" s="6" t="str" cm="1">
        <f t="array" ref="D830">IF(SUM(--ISNUMBER(SEARCH(Credentials,C830)))&gt;0,TRIM(RIGHT(SUBSTITUTE(C830," ",REPT(" ", 99)), 99)),"")</f>
        <v/>
      </c>
      <c r="E830" s="6" t="str">
        <f t="shared" si="25"/>
        <v>Isaac Vance</v>
      </c>
      <c r="F830" s="6" t="s">
        <v>3220</v>
      </c>
      <c r="G830" s="7" t="s">
        <v>20069</v>
      </c>
      <c r="H830" s="7" t="s">
        <v>20167</v>
      </c>
    </row>
    <row r="831" spans="1:8">
      <c r="A831" s="6" t="s">
        <v>3224</v>
      </c>
      <c r="B831" s="6" t="str" cm="1">
        <f t="array" ref="B831">IF(SUM(--ISNUMBER(SEARCH(Honorific,A831)))&gt;0,LEFT(A831,FIND(" ",A831)-1),"")</f>
        <v/>
      </c>
      <c r="C831" s="6" t="str">
        <f t="shared" si="24"/>
        <v>Tara Swanson</v>
      </c>
      <c r="D831" s="6" t="str" cm="1">
        <f t="array" ref="D831">IF(SUM(--ISNUMBER(SEARCH(Credentials,C831)))&gt;0,TRIM(RIGHT(SUBSTITUTE(C831," ",REPT(" ", 99)), 99)),"")</f>
        <v/>
      </c>
      <c r="E831" s="6" t="str">
        <f t="shared" si="25"/>
        <v>Tara Swanson</v>
      </c>
      <c r="F831" s="6" t="s">
        <v>3224</v>
      </c>
      <c r="G831" s="7" t="s">
        <v>19605</v>
      </c>
      <c r="H831" s="7" t="s">
        <v>19816</v>
      </c>
    </row>
    <row r="832" spans="1:8">
      <c r="A832" s="6" t="s">
        <v>3228</v>
      </c>
      <c r="B832" s="6" t="str" cm="1">
        <f t="array" ref="B832">IF(SUM(--ISNUMBER(SEARCH(Honorific,A832)))&gt;0,LEFT(A832,FIND(" ",A832)-1),"")</f>
        <v/>
      </c>
      <c r="C832" s="6" t="str">
        <f t="shared" si="24"/>
        <v>Stacy Mitchell</v>
      </c>
      <c r="D832" s="6" t="str" cm="1">
        <f t="array" ref="D832">IF(SUM(--ISNUMBER(SEARCH(Credentials,C832)))&gt;0,TRIM(RIGHT(SUBSTITUTE(C832," ",REPT(" ", 99)), 99)),"")</f>
        <v/>
      </c>
      <c r="E832" s="6" t="str">
        <f t="shared" si="25"/>
        <v>Stacy Mitchell</v>
      </c>
      <c r="F832" s="6" t="s">
        <v>3228</v>
      </c>
      <c r="G832" s="7" t="s">
        <v>19921</v>
      </c>
      <c r="H832" s="7" t="s">
        <v>20095</v>
      </c>
    </row>
    <row r="833" spans="1:8">
      <c r="A833" s="6" t="s">
        <v>3232</v>
      </c>
      <c r="B833" s="6" t="str" cm="1">
        <f t="array" ref="B833">IF(SUM(--ISNUMBER(SEARCH(Honorific,A833)))&gt;0,LEFT(A833,FIND(" ",A833)-1),"")</f>
        <v/>
      </c>
      <c r="C833" s="6" t="str">
        <f t="shared" si="24"/>
        <v>Richard Hicks</v>
      </c>
      <c r="D833" s="6" t="str" cm="1">
        <f t="array" ref="D833">IF(SUM(--ISNUMBER(SEARCH(Credentials,C833)))&gt;0,TRIM(RIGHT(SUBSTITUTE(C833," ",REPT(" ", 99)), 99)),"")</f>
        <v/>
      </c>
      <c r="E833" s="6" t="str">
        <f t="shared" si="25"/>
        <v>Richard Hicks</v>
      </c>
      <c r="F833" s="6" t="s">
        <v>3232</v>
      </c>
      <c r="G833" s="7" t="s">
        <v>19708</v>
      </c>
      <c r="H833" s="7" t="s">
        <v>19893</v>
      </c>
    </row>
    <row r="834" spans="1:8">
      <c r="A834" s="6" t="s">
        <v>3236</v>
      </c>
      <c r="B834" s="6" t="str" cm="1">
        <f t="array" ref="B834">IF(SUM(--ISNUMBER(SEARCH(Honorific,A834)))&gt;0,LEFT(A834,FIND(" ",A834)-1),"")</f>
        <v/>
      </c>
      <c r="C834" s="6" t="str">
        <f t="shared" si="24"/>
        <v>Julia Winters</v>
      </c>
      <c r="D834" s="6" t="str" cm="1">
        <f t="array" ref="D834">IF(SUM(--ISNUMBER(SEARCH(Credentials,C834)))&gt;0,TRIM(RIGHT(SUBSTITUTE(C834," ",REPT(" ", 99)), 99)),"")</f>
        <v/>
      </c>
      <c r="E834" s="6" t="str">
        <f t="shared" si="25"/>
        <v>Julia Winters</v>
      </c>
      <c r="F834" s="6" t="s">
        <v>3236</v>
      </c>
      <c r="G834" s="7" t="s">
        <v>20168</v>
      </c>
      <c r="H834" s="7" t="s">
        <v>20169</v>
      </c>
    </row>
    <row r="835" spans="1:8">
      <c r="A835" s="6" t="s">
        <v>3240</v>
      </c>
      <c r="B835" s="6" t="str" cm="1">
        <f t="array" ref="B835">IF(SUM(--ISNUMBER(SEARCH(Honorific,A835)))&gt;0,LEFT(A835,FIND(" ",A835)-1),"")</f>
        <v/>
      </c>
      <c r="C835" s="6" t="str">
        <f t="shared" ref="C835:C898" si="26">IF(B835="",A835,RIGHT(A835,LEN(A835)-LEN(B835)-1))</f>
        <v>Donald Garcia</v>
      </c>
      <c r="D835" s="6" t="str" cm="1">
        <f t="array" ref="D835">IF(SUM(--ISNUMBER(SEARCH(Credentials,C835)))&gt;0,TRIM(RIGHT(SUBSTITUTE(C835," ",REPT(" ", 99)), 99)),"")</f>
        <v/>
      </c>
      <c r="E835" s="6" t="str">
        <f t="shared" ref="E835:E898" si="27">IF(D835="",C835,LEFT(C835,LEN(C835)-LEN(D835)))</f>
        <v>Donald Garcia</v>
      </c>
      <c r="F835" s="6" t="s">
        <v>3240</v>
      </c>
      <c r="G835" s="7" t="s">
        <v>19876</v>
      </c>
      <c r="H835" s="7" t="s">
        <v>19641</v>
      </c>
    </row>
    <row r="836" spans="1:8">
      <c r="A836" s="6" t="s">
        <v>3243</v>
      </c>
      <c r="B836" s="6" t="str" cm="1">
        <f t="array" ref="B836">IF(SUM(--ISNUMBER(SEARCH(Honorific,A836)))&gt;0,LEFT(A836,FIND(" ",A836)-1),"")</f>
        <v/>
      </c>
      <c r="C836" s="6" t="str">
        <f t="shared" si="26"/>
        <v>Derek Brown</v>
      </c>
      <c r="D836" s="6" t="str" cm="1">
        <f t="array" ref="D836">IF(SUM(--ISNUMBER(SEARCH(Credentials,C836)))&gt;0,TRIM(RIGHT(SUBSTITUTE(C836," ",REPT(" ", 99)), 99)),"")</f>
        <v/>
      </c>
      <c r="E836" s="6" t="str">
        <f t="shared" si="27"/>
        <v>Derek Brown</v>
      </c>
      <c r="F836" s="6" t="s">
        <v>3243</v>
      </c>
      <c r="G836" s="7" t="s">
        <v>19543</v>
      </c>
      <c r="H836" s="7" t="s">
        <v>19442</v>
      </c>
    </row>
    <row r="837" spans="1:8">
      <c r="A837" s="6" t="s">
        <v>3247</v>
      </c>
      <c r="B837" s="6" t="str" cm="1">
        <f t="array" ref="B837">IF(SUM(--ISNUMBER(SEARCH(Honorific,A837)))&gt;0,LEFT(A837,FIND(" ",A837)-1),"")</f>
        <v/>
      </c>
      <c r="C837" s="6" t="str">
        <f t="shared" si="26"/>
        <v>Andrew Johnson</v>
      </c>
      <c r="D837" s="6" t="str" cm="1">
        <f t="array" ref="D837">IF(SUM(--ISNUMBER(SEARCH(Credentials,C837)))&gt;0,TRIM(RIGHT(SUBSTITUTE(C837," ",REPT(" ", 99)), 99)),"")</f>
        <v/>
      </c>
      <c r="E837" s="6" t="str">
        <f t="shared" si="27"/>
        <v>Andrew Johnson</v>
      </c>
      <c r="F837" s="6" t="s">
        <v>3247</v>
      </c>
      <c r="G837" s="7" t="s">
        <v>19612</v>
      </c>
      <c r="H837" s="7" t="s">
        <v>19655</v>
      </c>
    </row>
    <row r="838" spans="1:8">
      <c r="A838" s="6" t="s">
        <v>3251</v>
      </c>
      <c r="B838" s="6" t="str" cm="1">
        <f t="array" ref="B838">IF(SUM(--ISNUMBER(SEARCH(Honorific,A838)))&gt;0,LEFT(A838,FIND(" ",A838)-1),"")</f>
        <v/>
      </c>
      <c r="C838" s="6" t="str">
        <f t="shared" si="26"/>
        <v>Shane Orr</v>
      </c>
      <c r="D838" s="6" t="str" cm="1">
        <f t="array" ref="D838">IF(SUM(--ISNUMBER(SEARCH(Credentials,C838)))&gt;0,TRIM(RIGHT(SUBSTITUTE(C838," ",REPT(" ", 99)), 99)),"")</f>
        <v/>
      </c>
      <c r="E838" s="6" t="str">
        <f t="shared" si="27"/>
        <v>Shane Orr</v>
      </c>
      <c r="F838" s="6" t="s">
        <v>3251</v>
      </c>
      <c r="G838" s="7" t="s">
        <v>20170</v>
      </c>
      <c r="H838" s="7" t="s">
        <v>20171</v>
      </c>
    </row>
    <row r="839" spans="1:8">
      <c r="A839" s="6" t="s">
        <v>3255</v>
      </c>
      <c r="B839" s="6" t="str" cm="1">
        <f t="array" ref="B839">IF(SUM(--ISNUMBER(SEARCH(Honorific,A839)))&gt;0,LEFT(A839,FIND(" ",A839)-1),"")</f>
        <v/>
      </c>
      <c r="C839" s="6" t="str">
        <f t="shared" si="26"/>
        <v>Tyler Cabrera</v>
      </c>
      <c r="D839" s="6" t="str" cm="1">
        <f t="array" ref="D839">IF(SUM(--ISNUMBER(SEARCH(Credentials,C839)))&gt;0,TRIM(RIGHT(SUBSTITUTE(C839," ",REPT(" ", 99)), 99)),"")</f>
        <v/>
      </c>
      <c r="E839" s="6" t="str">
        <f t="shared" si="27"/>
        <v>Tyler Cabrera</v>
      </c>
      <c r="F839" s="6" t="s">
        <v>3255</v>
      </c>
      <c r="G839" s="7" t="s">
        <v>19699</v>
      </c>
      <c r="H839" s="7" t="s">
        <v>20082</v>
      </c>
    </row>
    <row r="840" spans="1:8">
      <c r="A840" s="6" t="s">
        <v>3259</v>
      </c>
      <c r="B840" s="6" t="str" cm="1">
        <f t="array" ref="B840">IF(SUM(--ISNUMBER(SEARCH(Honorific,A840)))&gt;0,LEFT(A840,FIND(" ",A840)-1),"")</f>
        <v/>
      </c>
      <c r="C840" s="6" t="str">
        <f t="shared" si="26"/>
        <v>Sarah Stout</v>
      </c>
      <c r="D840" s="6" t="str" cm="1">
        <f t="array" ref="D840">IF(SUM(--ISNUMBER(SEARCH(Credentials,C840)))&gt;0,TRIM(RIGHT(SUBSTITUTE(C840," ",REPT(" ", 99)), 99)),"")</f>
        <v/>
      </c>
      <c r="E840" s="6" t="str">
        <f t="shared" si="27"/>
        <v>Sarah Stout</v>
      </c>
      <c r="F840" s="6" t="s">
        <v>3259</v>
      </c>
      <c r="G840" s="7" t="s">
        <v>19665</v>
      </c>
      <c r="H840" s="7" t="s">
        <v>20172</v>
      </c>
    </row>
    <row r="841" spans="1:8">
      <c r="A841" s="6" t="s">
        <v>3263</v>
      </c>
      <c r="B841" s="6" t="str" cm="1">
        <f t="array" ref="B841">IF(SUM(--ISNUMBER(SEARCH(Honorific,A841)))&gt;0,LEFT(A841,FIND(" ",A841)-1),"")</f>
        <v/>
      </c>
      <c r="C841" s="6" t="str">
        <f t="shared" si="26"/>
        <v>Thomas Pena</v>
      </c>
      <c r="D841" s="6" t="str" cm="1">
        <f t="array" ref="D841">IF(SUM(--ISNUMBER(SEARCH(Credentials,C841)))&gt;0,TRIM(RIGHT(SUBSTITUTE(C841," ",REPT(" ", 99)), 99)),"")</f>
        <v/>
      </c>
      <c r="E841" s="6" t="str">
        <f t="shared" si="27"/>
        <v>Thomas Pena</v>
      </c>
      <c r="F841" s="6" t="s">
        <v>3263</v>
      </c>
      <c r="G841" s="7" t="s">
        <v>19488</v>
      </c>
      <c r="H841" s="7" t="s">
        <v>20173</v>
      </c>
    </row>
    <row r="842" spans="1:8">
      <c r="A842" s="6" t="s">
        <v>3267</v>
      </c>
      <c r="B842" s="6" t="str" cm="1">
        <f t="array" ref="B842">IF(SUM(--ISNUMBER(SEARCH(Honorific,A842)))&gt;0,LEFT(A842,FIND(" ",A842)-1),"")</f>
        <v/>
      </c>
      <c r="C842" s="6" t="str">
        <f t="shared" si="26"/>
        <v>Linda Rose</v>
      </c>
      <c r="D842" s="6" t="str" cm="1">
        <f t="array" ref="D842">IF(SUM(--ISNUMBER(SEARCH(Credentials,C842)))&gt;0,TRIM(RIGHT(SUBSTITUTE(C842," ",REPT(" ", 99)), 99)),"")</f>
        <v/>
      </c>
      <c r="E842" s="6" t="str">
        <f t="shared" si="27"/>
        <v>Linda Rose</v>
      </c>
      <c r="F842" s="6" t="s">
        <v>3267</v>
      </c>
      <c r="G842" s="7" t="s">
        <v>19627</v>
      </c>
      <c r="H842" s="7" t="s">
        <v>19918</v>
      </c>
    </row>
    <row r="843" spans="1:8">
      <c r="A843" s="6" t="s">
        <v>3271</v>
      </c>
      <c r="B843" s="6" t="str" cm="1">
        <f t="array" ref="B843">IF(SUM(--ISNUMBER(SEARCH(Honorific,A843)))&gt;0,LEFT(A843,FIND(" ",A843)-1),"")</f>
        <v/>
      </c>
      <c r="C843" s="6" t="str">
        <f t="shared" si="26"/>
        <v>George Holden</v>
      </c>
      <c r="D843" s="6" t="str" cm="1">
        <f t="array" ref="D843">IF(SUM(--ISNUMBER(SEARCH(Credentials,C843)))&gt;0,TRIM(RIGHT(SUBSTITUTE(C843," ",REPT(" ", 99)), 99)),"")</f>
        <v/>
      </c>
      <c r="E843" s="6" t="str">
        <f t="shared" si="27"/>
        <v>George Holden</v>
      </c>
      <c r="F843" s="6" t="s">
        <v>3271</v>
      </c>
      <c r="G843" s="7" t="s">
        <v>19949</v>
      </c>
      <c r="H843" s="7" t="s">
        <v>19867</v>
      </c>
    </row>
    <row r="844" spans="1:8">
      <c r="A844" s="6" t="s">
        <v>3275</v>
      </c>
      <c r="B844" s="6" t="str" cm="1">
        <f t="array" ref="B844">IF(SUM(--ISNUMBER(SEARCH(Honorific,A844)))&gt;0,LEFT(A844,FIND(" ",A844)-1),"")</f>
        <v/>
      </c>
      <c r="C844" s="6" t="str">
        <f t="shared" si="26"/>
        <v>Danielle Wells</v>
      </c>
      <c r="D844" s="6" t="str" cm="1">
        <f t="array" ref="D844">IF(SUM(--ISNUMBER(SEARCH(Credentials,C844)))&gt;0,TRIM(RIGHT(SUBSTITUTE(C844," ",REPT(" ", 99)), 99)),"")</f>
        <v/>
      </c>
      <c r="E844" s="6" t="str">
        <f t="shared" si="27"/>
        <v>Danielle Wells</v>
      </c>
      <c r="F844" s="6" t="s">
        <v>3275</v>
      </c>
      <c r="G844" s="7" t="s">
        <v>19629</v>
      </c>
      <c r="H844" s="7" t="s">
        <v>20142</v>
      </c>
    </row>
    <row r="845" spans="1:8">
      <c r="A845" s="6" t="s">
        <v>3279</v>
      </c>
      <c r="B845" s="6" t="str" cm="1">
        <f t="array" ref="B845">IF(SUM(--ISNUMBER(SEARCH(Honorific,A845)))&gt;0,LEFT(A845,FIND(" ",A845)-1),"")</f>
        <v/>
      </c>
      <c r="C845" s="6" t="str">
        <f t="shared" si="26"/>
        <v>Jenny Jones</v>
      </c>
      <c r="D845" s="6" t="str" cm="1">
        <f t="array" ref="D845">IF(SUM(--ISNUMBER(SEARCH(Credentials,C845)))&gt;0,TRIM(RIGHT(SUBSTITUTE(C845," ",REPT(" ", 99)), 99)),"")</f>
        <v/>
      </c>
      <c r="E845" s="6" t="str">
        <f t="shared" si="27"/>
        <v>Jenny Jones</v>
      </c>
      <c r="F845" s="6" t="s">
        <v>3279</v>
      </c>
      <c r="G845" s="7" t="s">
        <v>20174</v>
      </c>
      <c r="H845" s="7" t="s">
        <v>19613</v>
      </c>
    </row>
    <row r="846" spans="1:8">
      <c r="A846" s="6" t="s">
        <v>3282</v>
      </c>
      <c r="B846" s="6" t="str" cm="1">
        <f t="array" ref="B846">IF(SUM(--ISNUMBER(SEARCH(Honorific,A846)))&gt;0,LEFT(A846,FIND(" ",A846)-1),"")</f>
        <v/>
      </c>
      <c r="C846" s="6" t="str">
        <f t="shared" si="26"/>
        <v>Emma Sexton</v>
      </c>
      <c r="D846" s="6" t="str" cm="1">
        <f t="array" ref="D846">IF(SUM(--ISNUMBER(SEARCH(Credentials,C846)))&gt;0,TRIM(RIGHT(SUBSTITUTE(C846," ",REPT(" ", 99)), 99)),"")</f>
        <v/>
      </c>
      <c r="E846" s="6" t="str">
        <f t="shared" si="27"/>
        <v>Emma Sexton</v>
      </c>
      <c r="F846" s="6" t="s">
        <v>3282</v>
      </c>
      <c r="G846" s="7" t="s">
        <v>20175</v>
      </c>
      <c r="H846" s="7" t="s">
        <v>19432</v>
      </c>
    </row>
    <row r="847" spans="1:8">
      <c r="A847" s="6" t="s">
        <v>3286</v>
      </c>
      <c r="B847" s="6" t="str" cm="1">
        <f t="array" ref="B847">IF(SUM(--ISNUMBER(SEARCH(Honorific,A847)))&gt;0,LEFT(A847,FIND(" ",A847)-1),"")</f>
        <v/>
      </c>
      <c r="C847" s="6" t="str">
        <f t="shared" si="26"/>
        <v>Richard Foster</v>
      </c>
      <c r="D847" s="6" t="str" cm="1">
        <f t="array" ref="D847">IF(SUM(--ISNUMBER(SEARCH(Credentials,C847)))&gt;0,TRIM(RIGHT(SUBSTITUTE(C847," ",REPT(" ", 99)), 99)),"")</f>
        <v/>
      </c>
      <c r="E847" s="6" t="str">
        <f t="shared" si="27"/>
        <v>Richard Foster</v>
      </c>
      <c r="F847" s="6" t="s">
        <v>3286</v>
      </c>
      <c r="G847" s="7" t="s">
        <v>19708</v>
      </c>
      <c r="H847" s="7" t="s">
        <v>19493</v>
      </c>
    </row>
    <row r="848" spans="1:8">
      <c r="A848" s="6" t="s">
        <v>3290</v>
      </c>
      <c r="B848" s="6" t="str" cm="1">
        <f t="array" ref="B848">IF(SUM(--ISNUMBER(SEARCH(Honorific,A848)))&gt;0,LEFT(A848,FIND(" ",A848)-1),"")</f>
        <v/>
      </c>
      <c r="C848" s="6" t="str">
        <f t="shared" si="26"/>
        <v>Aaron Medina DDS</v>
      </c>
      <c r="D848" s="6" t="str" cm="1">
        <f t="array" ref="D848">IF(SUM(--ISNUMBER(SEARCH(Credentials,C848)))&gt;0,TRIM(RIGHT(SUBSTITUTE(C848," ",REPT(" ", 99)), 99)),"")</f>
        <v>DDS</v>
      </c>
      <c r="E848" s="6" t="str">
        <f t="shared" si="27"/>
        <v xml:space="preserve">Aaron Medina </v>
      </c>
      <c r="F848" s="6" t="s">
        <v>19241</v>
      </c>
      <c r="G848" s="7" t="s">
        <v>20176</v>
      </c>
      <c r="H848" s="7" t="s">
        <v>19706</v>
      </c>
    </row>
    <row r="849" spans="1:8">
      <c r="A849" s="6" t="s">
        <v>3293</v>
      </c>
      <c r="B849" s="6" t="str" cm="1">
        <f t="array" ref="B849">IF(SUM(--ISNUMBER(SEARCH(Honorific,A849)))&gt;0,LEFT(A849,FIND(" ",A849)-1),"")</f>
        <v/>
      </c>
      <c r="C849" s="6" t="str">
        <f t="shared" si="26"/>
        <v>Joe Mcintosh</v>
      </c>
      <c r="D849" s="6" t="str" cm="1">
        <f t="array" ref="D849">IF(SUM(--ISNUMBER(SEARCH(Credentials,C849)))&gt;0,TRIM(RIGHT(SUBSTITUTE(C849," ",REPT(" ", 99)), 99)),"")</f>
        <v/>
      </c>
      <c r="E849" s="6" t="str">
        <f t="shared" si="27"/>
        <v>Joe Mcintosh</v>
      </c>
      <c r="F849" s="6" t="s">
        <v>3293</v>
      </c>
      <c r="G849" s="7" t="s">
        <v>19553</v>
      </c>
      <c r="H849" s="7" t="s">
        <v>20177</v>
      </c>
    </row>
    <row r="850" spans="1:8">
      <c r="A850" s="6" t="s">
        <v>3297</v>
      </c>
      <c r="B850" s="6" t="str" cm="1">
        <f t="array" ref="B850">IF(SUM(--ISNUMBER(SEARCH(Honorific,A850)))&gt;0,LEFT(A850,FIND(" ",A850)-1),"")</f>
        <v/>
      </c>
      <c r="C850" s="6" t="str">
        <f t="shared" si="26"/>
        <v>Kevin Thompson</v>
      </c>
      <c r="D850" s="6" t="str" cm="1">
        <f t="array" ref="D850">IF(SUM(--ISNUMBER(SEARCH(Credentials,C850)))&gt;0,TRIM(RIGHT(SUBSTITUTE(C850," ",REPT(" ", 99)), 99)),"")</f>
        <v/>
      </c>
      <c r="E850" s="6" t="str">
        <f t="shared" si="27"/>
        <v>Kevin Thompson</v>
      </c>
      <c r="F850" s="6" t="s">
        <v>3297</v>
      </c>
      <c r="G850" s="7" t="s">
        <v>19542</v>
      </c>
      <c r="H850" s="7" t="s">
        <v>19880</v>
      </c>
    </row>
    <row r="851" spans="1:8">
      <c r="A851" s="6" t="s">
        <v>3301</v>
      </c>
      <c r="B851" s="6" t="str" cm="1">
        <f t="array" ref="B851">IF(SUM(--ISNUMBER(SEARCH(Honorific,A851)))&gt;0,LEFT(A851,FIND(" ",A851)-1),"")</f>
        <v/>
      </c>
      <c r="C851" s="6" t="str">
        <f t="shared" si="26"/>
        <v>Scott Hill</v>
      </c>
      <c r="D851" s="6" t="str" cm="1">
        <f t="array" ref="D851">IF(SUM(--ISNUMBER(SEARCH(Credentials,C851)))&gt;0,TRIM(RIGHT(SUBSTITUTE(C851," ",REPT(" ", 99)), 99)),"")</f>
        <v/>
      </c>
      <c r="E851" s="6" t="str">
        <f t="shared" si="27"/>
        <v>Scott Hill</v>
      </c>
      <c r="F851" s="6" t="s">
        <v>3301</v>
      </c>
      <c r="G851" s="7" t="s">
        <v>19573</v>
      </c>
      <c r="H851" s="7" t="s">
        <v>19473</v>
      </c>
    </row>
    <row r="852" spans="1:8">
      <c r="A852" s="6" t="s">
        <v>3305</v>
      </c>
      <c r="B852" s="6" t="str" cm="1">
        <f t="array" ref="B852">IF(SUM(--ISNUMBER(SEARCH(Honorific,A852)))&gt;0,LEFT(A852,FIND(" ",A852)-1),"")</f>
        <v/>
      </c>
      <c r="C852" s="6" t="str">
        <f t="shared" si="26"/>
        <v>Steve Hernandez</v>
      </c>
      <c r="D852" s="6" t="str" cm="1">
        <f t="array" ref="D852">IF(SUM(--ISNUMBER(SEARCH(Credentials,C852)))&gt;0,TRIM(RIGHT(SUBSTITUTE(C852," ",REPT(" ", 99)), 99)),"")</f>
        <v/>
      </c>
      <c r="E852" s="6" t="str">
        <f t="shared" si="27"/>
        <v>Steve Hernandez</v>
      </c>
      <c r="F852" s="6" t="s">
        <v>3305</v>
      </c>
      <c r="G852" s="7" t="s">
        <v>20178</v>
      </c>
      <c r="H852" s="7" t="s">
        <v>19444</v>
      </c>
    </row>
    <row r="853" spans="1:8">
      <c r="A853" s="6" t="s">
        <v>3309</v>
      </c>
      <c r="B853" s="6" t="str" cm="1">
        <f t="array" ref="B853">IF(SUM(--ISNUMBER(SEARCH(Honorific,A853)))&gt;0,LEFT(A853,FIND(" ",A853)-1),"")</f>
        <v/>
      </c>
      <c r="C853" s="6" t="str">
        <f t="shared" si="26"/>
        <v>Alejandro Lloyd</v>
      </c>
      <c r="D853" s="6" t="str" cm="1">
        <f t="array" ref="D853">IF(SUM(--ISNUMBER(SEARCH(Credentials,C853)))&gt;0,TRIM(RIGHT(SUBSTITUTE(C853," ",REPT(" ", 99)), 99)),"")</f>
        <v/>
      </c>
      <c r="E853" s="6" t="str">
        <f t="shared" si="27"/>
        <v>Alejandro Lloyd</v>
      </c>
      <c r="F853" s="6" t="s">
        <v>3309</v>
      </c>
      <c r="G853" s="7" t="s">
        <v>19588</v>
      </c>
      <c r="H853" s="7" t="s">
        <v>20179</v>
      </c>
    </row>
    <row r="854" spans="1:8">
      <c r="A854" s="6" t="s">
        <v>3313</v>
      </c>
      <c r="B854" s="6" t="str" cm="1">
        <f t="array" ref="B854">IF(SUM(--ISNUMBER(SEARCH(Honorific,A854)))&gt;0,LEFT(A854,FIND(" ",A854)-1),"")</f>
        <v/>
      </c>
      <c r="C854" s="6" t="str">
        <f t="shared" si="26"/>
        <v>Nicholas Johnson</v>
      </c>
      <c r="D854" s="6" t="str" cm="1">
        <f t="array" ref="D854">IF(SUM(--ISNUMBER(SEARCH(Credentials,C854)))&gt;0,TRIM(RIGHT(SUBSTITUTE(C854," ",REPT(" ", 99)), 99)),"")</f>
        <v/>
      </c>
      <c r="E854" s="6" t="str">
        <f t="shared" si="27"/>
        <v>Nicholas Johnson</v>
      </c>
      <c r="F854" s="6" t="s">
        <v>3313</v>
      </c>
      <c r="G854" s="7" t="s">
        <v>19750</v>
      </c>
      <c r="H854" s="7" t="s">
        <v>19655</v>
      </c>
    </row>
    <row r="855" spans="1:8">
      <c r="A855" s="6" t="s">
        <v>3317</v>
      </c>
      <c r="B855" s="6" t="str" cm="1">
        <f t="array" ref="B855">IF(SUM(--ISNUMBER(SEARCH(Honorific,A855)))&gt;0,LEFT(A855,FIND(" ",A855)-1),"")</f>
        <v/>
      </c>
      <c r="C855" s="6" t="str">
        <f t="shared" si="26"/>
        <v>Johnny Miller</v>
      </c>
      <c r="D855" s="6" t="str" cm="1">
        <f t="array" ref="D855">IF(SUM(--ISNUMBER(SEARCH(Credentials,C855)))&gt;0,TRIM(RIGHT(SUBSTITUTE(C855," ",REPT(" ", 99)), 99)),"")</f>
        <v/>
      </c>
      <c r="E855" s="6" t="str">
        <f t="shared" si="27"/>
        <v>Johnny Miller</v>
      </c>
      <c r="F855" s="6" t="s">
        <v>3317</v>
      </c>
      <c r="G855" s="7" t="s">
        <v>20180</v>
      </c>
      <c r="H855" s="7" t="s">
        <v>19568</v>
      </c>
    </row>
    <row r="856" spans="1:8">
      <c r="A856" s="6" t="s">
        <v>3321</v>
      </c>
      <c r="B856" s="6" t="str" cm="1">
        <f t="array" ref="B856">IF(SUM(--ISNUMBER(SEARCH(Honorific,A856)))&gt;0,LEFT(A856,FIND(" ",A856)-1),"")</f>
        <v/>
      </c>
      <c r="C856" s="6" t="str">
        <f t="shared" si="26"/>
        <v>Donna Campbell</v>
      </c>
      <c r="D856" s="6" t="str" cm="1">
        <f t="array" ref="D856">IF(SUM(--ISNUMBER(SEARCH(Credentials,C856)))&gt;0,TRIM(RIGHT(SUBSTITUTE(C856," ",REPT(" ", 99)), 99)),"")</f>
        <v/>
      </c>
      <c r="E856" s="6" t="str">
        <f t="shared" si="27"/>
        <v>Donna Campbell</v>
      </c>
      <c r="F856" s="6" t="s">
        <v>3321</v>
      </c>
      <c r="G856" s="7" t="s">
        <v>20160</v>
      </c>
      <c r="H856" s="7" t="s">
        <v>19886</v>
      </c>
    </row>
    <row r="857" spans="1:8">
      <c r="A857" s="6" t="s">
        <v>3325</v>
      </c>
      <c r="B857" s="6" t="str" cm="1">
        <f t="array" ref="B857">IF(SUM(--ISNUMBER(SEARCH(Honorific,A857)))&gt;0,LEFT(A857,FIND(" ",A857)-1),"")</f>
        <v/>
      </c>
      <c r="C857" s="6" t="str">
        <f t="shared" si="26"/>
        <v>Krista Henderson</v>
      </c>
      <c r="D857" s="6" t="str" cm="1">
        <f t="array" ref="D857">IF(SUM(--ISNUMBER(SEARCH(Credentials,C857)))&gt;0,TRIM(RIGHT(SUBSTITUTE(C857," ",REPT(" ", 99)), 99)),"")</f>
        <v/>
      </c>
      <c r="E857" s="6" t="str">
        <f t="shared" si="27"/>
        <v>Krista Henderson</v>
      </c>
      <c r="F857" s="6" t="s">
        <v>3325</v>
      </c>
      <c r="G857" s="7" t="s">
        <v>20090</v>
      </c>
      <c r="H857" s="7" t="s">
        <v>19769</v>
      </c>
    </row>
    <row r="858" spans="1:8">
      <c r="A858" s="6" t="s">
        <v>3328</v>
      </c>
      <c r="B858" s="6" t="str" cm="1">
        <f t="array" ref="B858">IF(SUM(--ISNUMBER(SEARCH(Honorific,A858)))&gt;0,LEFT(A858,FIND(" ",A858)-1),"")</f>
        <v/>
      </c>
      <c r="C858" s="6" t="str">
        <f t="shared" si="26"/>
        <v>Frances Watson</v>
      </c>
      <c r="D858" s="6" t="str" cm="1">
        <f t="array" ref="D858">IF(SUM(--ISNUMBER(SEARCH(Credentials,C858)))&gt;0,TRIM(RIGHT(SUBSTITUTE(C858," ",REPT(" ", 99)), 99)),"")</f>
        <v/>
      </c>
      <c r="E858" s="6" t="str">
        <f t="shared" si="27"/>
        <v>Frances Watson</v>
      </c>
      <c r="F858" s="6" t="s">
        <v>3328</v>
      </c>
      <c r="G858" s="7" t="s">
        <v>19539</v>
      </c>
      <c r="H858" s="7" t="s">
        <v>19471</v>
      </c>
    </row>
    <row r="859" spans="1:8">
      <c r="A859" s="6" t="s">
        <v>3332</v>
      </c>
      <c r="B859" s="6" t="str" cm="1">
        <f t="array" ref="B859">IF(SUM(--ISNUMBER(SEARCH(Honorific,A859)))&gt;0,LEFT(A859,FIND(" ",A859)-1),"")</f>
        <v/>
      </c>
      <c r="C859" s="6" t="str">
        <f t="shared" si="26"/>
        <v>Natalie Munoz</v>
      </c>
      <c r="D859" s="6" t="str" cm="1">
        <f t="array" ref="D859">IF(SUM(--ISNUMBER(SEARCH(Credentials,C859)))&gt;0,TRIM(RIGHT(SUBSTITUTE(C859," ",REPT(" ", 99)), 99)),"")</f>
        <v/>
      </c>
      <c r="E859" s="6" t="str">
        <f t="shared" si="27"/>
        <v>Natalie Munoz</v>
      </c>
      <c r="F859" s="6" t="s">
        <v>3332</v>
      </c>
      <c r="G859" s="7" t="s">
        <v>19977</v>
      </c>
      <c r="H859" s="7" t="s">
        <v>19908</v>
      </c>
    </row>
    <row r="860" spans="1:8">
      <c r="A860" s="6" t="s">
        <v>3336</v>
      </c>
      <c r="B860" s="6" t="str" cm="1">
        <f t="array" ref="B860">IF(SUM(--ISNUMBER(SEARCH(Honorific,A860)))&gt;0,LEFT(A860,FIND(" ",A860)-1),"")</f>
        <v/>
      </c>
      <c r="C860" s="6" t="str">
        <f t="shared" si="26"/>
        <v>Abigail Bailey</v>
      </c>
      <c r="D860" s="6" t="str" cm="1">
        <f t="array" ref="D860">IF(SUM(--ISNUMBER(SEARCH(Credentials,C860)))&gt;0,TRIM(RIGHT(SUBSTITUTE(C860," ",REPT(" ", 99)), 99)),"")</f>
        <v/>
      </c>
      <c r="E860" s="6" t="str">
        <f t="shared" si="27"/>
        <v>Abigail Bailey</v>
      </c>
      <c r="F860" s="6" t="s">
        <v>3336</v>
      </c>
      <c r="G860" s="7" t="s">
        <v>20181</v>
      </c>
      <c r="H860" s="7" t="s">
        <v>19711</v>
      </c>
    </row>
    <row r="861" spans="1:8">
      <c r="A861" s="6" t="s">
        <v>3340</v>
      </c>
      <c r="B861" s="6" t="str" cm="1">
        <f t="array" ref="B861">IF(SUM(--ISNUMBER(SEARCH(Honorific,A861)))&gt;0,LEFT(A861,FIND(" ",A861)-1),"")</f>
        <v/>
      </c>
      <c r="C861" s="6" t="str">
        <f t="shared" si="26"/>
        <v>April Mitchell</v>
      </c>
      <c r="D861" s="6" t="str" cm="1">
        <f t="array" ref="D861">IF(SUM(--ISNUMBER(SEARCH(Credentials,C861)))&gt;0,TRIM(RIGHT(SUBSTITUTE(C861," ",REPT(" ", 99)), 99)),"")</f>
        <v/>
      </c>
      <c r="E861" s="6" t="str">
        <f t="shared" si="27"/>
        <v>April Mitchell</v>
      </c>
      <c r="F861" s="6" t="s">
        <v>3340</v>
      </c>
      <c r="G861" s="7" t="s">
        <v>19427</v>
      </c>
      <c r="H861" s="7" t="s">
        <v>20095</v>
      </c>
    </row>
    <row r="862" spans="1:8">
      <c r="A862" s="6" t="s">
        <v>3344</v>
      </c>
      <c r="B862" s="6" t="str" cm="1">
        <f t="array" ref="B862">IF(SUM(--ISNUMBER(SEARCH(Honorific,A862)))&gt;0,LEFT(A862,FIND(" ",A862)-1),"")</f>
        <v/>
      </c>
      <c r="C862" s="6" t="str">
        <f t="shared" si="26"/>
        <v>Tina Poole</v>
      </c>
      <c r="D862" s="6" t="str" cm="1">
        <f t="array" ref="D862">IF(SUM(--ISNUMBER(SEARCH(Credentials,C862)))&gt;0,TRIM(RIGHT(SUBSTITUTE(C862," ",REPT(" ", 99)), 99)),"")</f>
        <v/>
      </c>
      <c r="E862" s="6" t="str">
        <f t="shared" si="27"/>
        <v>Tina Poole</v>
      </c>
      <c r="F862" s="6" t="s">
        <v>3344</v>
      </c>
      <c r="G862" s="7" t="s">
        <v>19883</v>
      </c>
      <c r="H862" s="7" t="s">
        <v>19997</v>
      </c>
    </row>
    <row r="863" spans="1:8">
      <c r="A863" s="6" t="s">
        <v>3348</v>
      </c>
      <c r="B863" s="6" t="str" cm="1">
        <f t="array" ref="B863">IF(SUM(--ISNUMBER(SEARCH(Honorific,A863)))&gt;0,LEFT(A863,FIND(" ",A863)-1),"")</f>
        <v/>
      </c>
      <c r="C863" s="6" t="str">
        <f t="shared" si="26"/>
        <v>Cynthia Scott</v>
      </c>
      <c r="D863" s="6" t="str" cm="1">
        <f t="array" ref="D863">IF(SUM(--ISNUMBER(SEARCH(Credentials,C863)))&gt;0,TRIM(RIGHT(SUBSTITUTE(C863," ",REPT(" ", 99)), 99)),"")</f>
        <v/>
      </c>
      <c r="E863" s="6" t="str">
        <f t="shared" si="27"/>
        <v>Cynthia Scott</v>
      </c>
      <c r="F863" s="6" t="s">
        <v>3348</v>
      </c>
      <c r="G863" s="7" t="s">
        <v>19646</v>
      </c>
      <c r="H863" s="7" t="s">
        <v>19573</v>
      </c>
    </row>
    <row r="864" spans="1:8">
      <c r="A864" s="6" t="s">
        <v>3351</v>
      </c>
      <c r="B864" s="6" t="str" cm="1">
        <f t="array" ref="B864">IF(SUM(--ISNUMBER(SEARCH(Honorific,A864)))&gt;0,LEFT(A864,FIND(" ",A864)-1),"")</f>
        <v/>
      </c>
      <c r="C864" s="6" t="str">
        <f t="shared" si="26"/>
        <v>Eric Ellison</v>
      </c>
      <c r="D864" s="6" t="str" cm="1">
        <f t="array" ref="D864">IF(SUM(--ISNUMBER(SEARCH(Credentials,C864)))&gt;0,TRIM(RIGHT(SUBSTITUTE(C864," ",REPT(" ", 99)), 99)),"")</f>
        <v/>
      </c>
      <c r="E864" s="6" t="str">
        <f t="shared" si="27"/>
        <v>Eric Ellison</v>
      </c>
      <c r="F864" s="6" t="s">
        <v>3351</v>
      </c>
      <c r="G864" s="7" t="s">
        <v>19618</v>
      </c>
      <c r="H864" s="7" t="s">
        <v>20182</v>
      </c>
    </row>
    <row r="865" spans="1:8">
      <c r="A865" s="6" t="s">
        <v>3355</v>
      </c>
      <c r="B865" s="6" t="str" cm="1">
        <f t="array" ref="B865">IF(SUM(--ISNUMBER(SEARCH(Honorific,A865)))&gt;0,LEFT(A865,FIND(" ",A865)-1),"")</f>
        <v/>
      </c>
      <c r="C865" s="6" t="str">
        <f t="shared" si="26"/>
        <v>Derek Montgomery</v>
      </c>
      <c r="D865" s="6" t="str" cm="1">
        <f t="array" ref="D865">IF(SUM(--ISNUMBER(SEARCH(Credentials,C865)))&gt;0,TRIM(RIGHT(SUBSTITUTE(C865," ",REPT(" ", 99)), 99)),"")</f>
        <v/>
      </c>
      <c r="E865" s="6" t="str">
        <f t="shared" si="27"/>
        <v>Derek Montgomery</v>
      </c>
      <c r="F865" s="6" t="s">
        <v>3355</v>
      </c>
      <c r="G865" s="7" t="s">
        <v>19543</v>
      </c>
      <c r="H865" s="7" t="s">
        <v>20183</v>
      </c>
    </row>
    <row r="866" spans="1:8">
      <c r="A866" s="6" t="s">
        <v>3359</v>
      </c>
      <c r="B866" s="6" t="str" cm="1">
        <f t="array" ref="B866">IF(SUM(--ISNUMBER(SEARCH(Honorific,A866)))&gt;0,LEFT(A866,FIND(" ",A866)-1),"")</f>
        <v>Mrs.</v>
      </c>
      <c r="C866" s="6" t="str">
        <f t="shared" si="26"/>
        <v>Sabrina Mcdonald</v>
      </c>
      <c r="D866" s="6" t="str" cm="1">
        <f t="array" ref="D866">IF(SUM(--ISNUMBER(SEARCH(Credentials,C866)))&gt;0,TRIM(RIGHT(SUBSTITUTE(C866," ",REPT(" ", 99)), 99)),"")</f>
        <v/>
      </c>
      <c r="E866" s="6" t="str">
        <f t="shared" si="27"/>
        <v>Sabrina Mcdonald</v>
      </c>
      <c r="F866" s="6" t="s">
        <v>19242</v>
      </c>
      <c r="G866" s="7" t="s">
        <v>20015</v>
      </c>
      <c r="H866" s="7" t="s">
        <v>19896</v>
      </c>
    </row>
    <row r="867" spans="1:8">
      <c r="A867" s="6" t="s">
        <v>3363</v>
      </c>
      <c r="B867" s="6" t="str" cm="1">
        <f t="array" ref="B867">IF(SUM(--ISNUMBER(SEARCH(Honorific,A867)))&gt;0,LEFT(A867,FIND(" ",A867)-1),"")</f>
        <v/>
      </c>
      <c r="C867" s="6" t="str">
        <f t="shared" si="26"/>
        <v>Rachel Cantrell PhD</v>
      </c>
      <c r="D867" s="6" t="str" cm="1">
        <f t="array" ref="D867">IF(SUM(--ISNUMBER(SEARCH(Credentials,C867)))&gt;0,TRIM(RIGHT(SUBSTITUTE(C867," ",REPT(" ", 99)), 99)),"")</f>
        <v>PhD</v>
      </c>
      <c r="E867" s="6" t="str">
        <f t="shared" si="27"/>
        <v xml:space="preserve">Rachel Cantrell </v>
      </c>
      <c r="F867" s="6" t="s">
        <v>19243</v>
      </c>
      <c r="G867" s="7" t="s">
        <v>19661</v>
      </c>
      <c r="H867" s="7" t="s">
        <v>19426</v>
      </c>
    </row>
    <row r="868" spans="1:8">
      <c r="A868" s="6" t="s">
        <v>3367</v>
      </c>
      <c r="B868" s="6" t="str" cm="1">
        <f t="array" ref="B868">IF(SUM(--ISNUMBER(SEARCH(Honorific,A868)))&gt;0,LEFT(A868,FIND(" ",A868)-1),"")</f>
        <v/>
      </c>
      <c r="C868" s="6" t="str">
        <f t="shared" si="26"/>
        <v>Kayla Lynn</v>
      </c>
      <c r="D868" s="6" t="str" cm="1">
        <f t="array" ref="D868">IF(SUM(--ISNUMBER(SEARCH(Credentials,C868)))&gt;0,TRIM(RIGHT(SUBSTITUTE(C868," ",REPT(" ", 99)), 99)),"")</f>
        <v/>
      </c>
      <c r="E868" s="6" t="str">
        <f t="shared" si="27"/>
        <v>Kayla Lynn</v>
      </c>
      <c r="F868" s="6" t="s">
        <v>3367</v>
      </c>
      <c r="G868" s="7" t="s">
        <v>19441</v>
      </c>
      <c r="H868" s="7" t="s">
        <v>20184</v>
      </c>
    </row>
    <row r="869" spans="1:8">
      <c r="A869" s="6" t="s">
        <v>3371</v>
      </c>
      <c r="B869" s="6" t="str" cm="1">
        <f t="array" ref="B869">IF(SUM(--ISNUMBER(SEARCH(Honorific,A869)))&gt;0,LEFT(A869,FIND(" ",A869)-1),"")</f>
        <v/>
      </c>
      <c r="C869" s="6" t="str">
        <f t="shared" si="26"/>
        <v>Sonia Ayala</v>
      </c>
      <c r="D869" s="6" t="str" cm="1">
        <f t="array" ref="D869">IF(SUM(--ISNUMBER(SEARCH(Credentials,C869)))&gt;0,TRIM(RIGHT(SUBSTITUTE(C869," ",REPT(" ", 99)), 99)),"")</f>
        <v/>
      </c>
      <c r="E869" s="6" t="str">
        <f t="shared" si="27"/>
        <v>Sonia Ayala</v>
      </c>
      <c r="F869" s="6" t="s">
        <v>3371</v>
      </c>
      <c r="G869" s="7" t="s">
        <v>20185</v>
      </c>
      <c r="H869" s="7" t="s">
        <v>20186</v>
      </c>
    </row>
    <row r="870" spans="1:8">
      <c r="A870" s="6" t="s">
        <v>3375</v>
      </c>
      <c r="B870" s="6" t="str" cm="1">
        <f t="array" ref="B870">IF(SUM(--ISNUMBER(SEARCH(Honorific,A870)))&gt;0,LEFT(A870,FIND(" ",A870)-1),"")</f>
        <v/>
      </c>
      <c r="C870" s="6" t="str">
        <f t="shared" si="26"/>
        <v>Jeffrey Wood</v>
      </c>
      <c r="D870" s="6" t="str" cm="1">
        <f t="array" ref="D870">IF(SUM(--ISNUMBER(SEARCH(Credentials,C870)))&gt;0,TRIM(RIGHT(SUBSTITUTE(C870," ",REPT(" ", 99)), 99)),"")</f>
        <v/>
      </c>
      <c r="E870" s="6" t="str">
        <f t="shared" si="27"/>
        <v>Jeffrey Wood</v>
      </c>
      <c r="F870" s="6" t="s">
        <v>3375</v>
      </c>
      <c r="G870" s="7" t="s">
        <v>19924</v>
      </c>
      <c r="H870" s="7" t="s">
        <v>20084</v>
      </c>
    </row>
    <row r="871" spans="1:8">
      <c r="A871" s="6" t="s">
        <v>3379</v>
      </c>
      <c r="B871" s="6" t="str" cm="1">
        <f t="array" ref="B871">IF(SUM(--ISNUMBER(SEARCH(Honorific,A871)))&gt;0,LEFT(A871,FIND(" ",A871)-1),"")</f>
        <v/>
      </c>
      <c r="C871" s="6" t="str">
        <f t="shared" si="26"/>
        <v>Kimberly Smith</v>
      </c>
      <c r="D871" s="6" t="str" cm="1">
        <f t="array" ref="D871">IF(SUM(--ISNUMBER(SEARCH(Credentials,C871)))&gt;0,TRIM(RIGHT(SUBSTITUTE(C871," ",REPT(" ", 99)), 99)),"")</f>
        <v/>
      </c>
      <c r="E871" s="6" t="str">
        <f t="shared" si="27"/>
        <v>Kimberly Smith</v>
      </c>
      <c r="F871" s="6" t="s">
        <v>3379</v>
      </c>
      <c r="G871" s="7" t="s">
        <v>19458</v>
      </c>
      <c r="H871" s="7" t="s">
        <v>19450</v>
      </c>
    </row>
    <row r="872" spans="1:8">
      <c r="A872" s="6" t="s">
        <v>888</v>
      </c>
      <c r="B872" s="6" t="str" cm="1">
        <f t="array" ref="B872">IF(SUM(--ISNUMBER(SEARCH(Honorific,A872)))&gt;0,LEFT(A872,FIND(" ",A872)-1),"")</f>
        <v/>
      </c>
      <c r="C872" s="6" t="str">
        <f t="shared" si="26"/>
        <v>Breanna Horton</v>
      </c>
      <c r="D872" s="6" t="str" cm="1">
        <f t="array" ref="D872">IF(SUM(--ISNUMBER(SEARCH(Credentials,C872)))&gt;0,TRIM(RIGHT(SUBSTITUTE(C872," ",REPT(" ", 99)), 99)),"")</f>
        <v/>
      </c>
      <c r="E872" s="6" t="str">
        <f t="shared" si="27"/>
        <v>Breanna Horton</v>
      </c>
      <c r="F872" s="6" t="s">
        <v>888</v>
      </c>
      <c r="G872" s="7" t="s">
        <v>19716</v>
      </c>
      <c r="H872" s="7" t="s">
        <v>19489</v>
      </c>
    </row>
    <row r="873" spans="1:8">
      <c r="A873" s="6" t="s">
        <v>3386</v>
      </c>
      <c r="B873" s="6" t="str" cm="1">
        <f t="array" ref="B873">IF(SUM(--ISNUMBER(SEARCH(Honorific,A873)))&gt;0,LEFT(A873,FIND(" ",A873)-1),"")</f>
        <v/>
      </c>
      <c r="C873" s="6" t="str">
        <f t="shared" si="26"/>
        <v>Clayton Collins</v>
      </c>
      <c r="D873" s="6" t="str" cm="1">
        <f t="array" ref="D873">IF(SUM(--ISNUMBER(SEARCH(Credentials,C873)))&gt;0,TRIM(RIGHT(SUBSTITUTE(C873," ",REPT(" ", 99)), 99)),"")</f>
        <v/>
      </c>
      <c r="E873" s="6" t="str">
        <f t="shared" si="27"/>
        <v>Clayton Collins</v>
      </c>
      <c r="F873" s="6" t="s">
        <v>3386</v>
      </c>
      <c r="G873" s="7" t="s">
        <v>20009</v>
      </c>
      <c r="H873" s="7" t="s">
        <v>19772</v>
      </c>
    </row>
    <row r="874" spans="1:8">
      <c r="A874" s="6" t="s">
        <v>3390</v>
      </c>
      <c r="B874" s="6" t="str" cm="1">
        <f t="array" ref="B874">IF(SUM(--ISNUMBER(SEARCH(Honorific,A874)))&gt;0,LEFT(A874,FIND(" ",A874)-1),"")</f>
        <v/>
      </c>
      <c r="C874" s="6" t="str">
        <f t="shared" si="26"/>
        <v>John Martin</v>
      </c>
      <c r="D874" s="6" t="str" cm="1">
        <f t="array" ref="D874">IF(SUM(--ISNUMBER(SEARCH(Credentials,C874)))&gt;0,TRIM(RIGHT(SUBSTITUTE(C874," ",REPT(" ", 99)), 99)),"")</f>
        <v/>
      </c>
      <c r="E874" s="6" t="str">
        <f t="shared" si="27"/>
        <v>John Martin</v>
      </c>
      <c r="F874" s="6" t="s">
        <v>3390</v>
      </c>
      <c r="G874" s="7" t="s">
        <v>19558</v>
      </c>
      <c r="H874" s="7" t="s">
        <v>19455</v>
      </c>
    </row>
    <row r="875" spans="1:8">
      <c r="A875" s="6" t="s">
        <v>3117</v>
      </c>
      <c r="B875" s="6" t="str" cm="1">
        <f t="array" ref="B875">IF(SUM(--ISNUMBER(SEARCH(Honorific,A875)))&gt;0,LEFT(A875,FIND(" ",A875)-1),"")</f>
        <v/>
      </c>
      <c r="C875" s="6" t="str">
        <f t="shared" si="26"/>
        <v>Jennifer Williams</v>
      </c>
      <c r="D875" s="6" t="str" cm="1">
        <f t="array" ref="D875">IF(SUM(--ISNUMBER(SEARCH(Credentials,C875)))&gt;0,TRIM(RIGHT(SUBSTITUTE(C875," ",REPT(" ", 99)), 99)),"")</f>
        <v/>
      </c>
      <c r="E875" s="6" t="str">
        <f t="shared" si="27"/>
        <v>Jennifer Williams</v>
      </c>
      <c r="F875" s="6" t="s">
        <v>3117</v>
      </c>
      <c r="G875" s="7" t="s">
        <v>19510</v>
      </c>
      <c r="H875" s="7" t="s">
        <v>19478</v>
      </c>
    </row>
    <row r="876" spans="1:8">
      <c r="A876" s="6" t="s">
        <v>3396</v>
      </c>
      <c r="B876" s="6" t="str" cm="1">
        <f t="array" ref="B876">IF(SUM(--ISNUMBER(SEARCH(Honorific,A876)))&gt;0,LEFT(A876,FIND(" ",A876)-1),"")</f>
        <v/>
      </c>
      <c r="C876" s="6" t="str">
        <f t="shared" si="26"/>
        <v>Patrick Charles</v>
      </c>
      <c r="D876" s="6" t="str" cm="1">
        <f t="array" ref="D876">IF(SUM(--ISNUMBER(SEARCH(Credentials,C876)))&gt;0,TRIM(RIGHT(SUBSTITUTE(C876," ",REPT(" ", 99)), 99)),"")</f>
        <v/>
      </c>
      <c r="E876" s="6" t="str">
        <f t="shared" si="27"/>
        <v>Patrick Charles</v>
      </c>
      <c r="F876" s="6" t="s">
        <v>3396</v>
      </c>
      <c r="G876" s="7" t="s">
        <v>19975</v>
      </c>
      <c r="H876" s="7" t="s">
        <v>19524</v>
      </c>
    </row>
    <row r="877" spans="1:8">
      <c r="A877" s="6" t="s">
        <v>3400</v>
      </c>
      <c r="B877" s="6" t="str" cm="1">
        <f t="array" ref="B877">IF(SUM(--ISNUMBER(SEARCH(Honorific,A877)))&gt;0,LEFT(A877,FIND(" ",A877)-1),"")</f>
        <v/>
      </c>
      <c r="C877" s="6" t="str">
        <f t="shared" si="26"/>
        <v>Roy Walker</v>
      </c>
      <c r="D877" s="6" t="str" cm="1">
        <f t="array" ref="D877">IF(SUM(--ISNUMBER(SEARCH(Credentials,C877)))&gt;0,TRIM(RIGHT(SUBSTITUTE(C877," ",REPT(" ", 99)), 99)),"")</f>
        <v/>
      </c>
      <c r="E877" s="6" t="str">
        <f t="shared" si="27"/>
        <v>Roy Walker</v>
      </c>
      <c r="F877" s="6" t="s">
        <v>3400</v>
      </c>
      <c r="G877" s="7" t="s">
        <v>20187</v>
      </c>
      <c r="H877" s="7" t="s">
        <v>19416</v>
      </c>
    </row>
    <row r="878" spans="1:8">
      <c r="A878" s="6" t="s">
        <v>3404</v>
      </c>
      <c r="B878" s="6" t="str" cm="1">
        <f t="array" ref="B878">IF(SUM(--ISNUMBER(SEARCH(Honorific,A878)))&gt;0,LEFT(A878,FIND(" ",A878)-1),"")</f>
        <v/>
      </c>
      <c r="C878" s="6" t="str">
        <f t="shared" si="26"/>
        <v>Tina Williams</v>
      </c>
      <c r="D878" s="6" t="str" cm="1">
        <f t="array" ref="D878">IF(SUM(--ISNUMBER(SEARCH(Credentials,C878)))&gt;0,TRIM(RIGHT(SUBSTITUTE(C878," ",REPT(" ", 99)), 99)),"")</f>
        <v/>
      </c>
      <c r="E878" s="6" t="str">
        <f t="shared" si="27"/>
        <v>Tina Williams</v>
      </c>
      <c r="F878" s="6" t="s">
        <v>3404</v>
      </c>
      <c r="G878" s="7" t="s">
        <v>19883</v>
      </c>
      <c r="H878" s="7" t="s">
        <v>19478</v>
      </c>
    </row>
    <row r="879" spans="1:8">
      <c r="A879" s="6" t="s">
        <v>3408</v>
      </c>
      <c r="B879" s="6" t="str" cm="1">
        <f t="array" ref="B879">IF(SUM(--ISNUMBER(SEARCH(Honorific,A879)))&gt;0,LEFT(A879,FIND(" ",A879)-1),"")</f>
        <v/>
      </c>
      <c r="C879" s="6" t="str">
        <f t="shared" si="26"/>
        <v>Alec Perez</v>
      </c>
      <c r="D879" s="6" t="str" cm="1">
        <f t="array" ref="D879">IF(SUM(--ISNUMBER(SEARCH(Credentials,C879)))&gt;0,TRIM(RIGHT(SUBSTITUTE(C879," ",REPT(" ", 99)), 99)),"")</f>
        <v/>
      </c>
      <c r="E879" s="6" t="str">
        <f t="shared" si="27"/>
        <v>Alec Perez</v>
      </c>
      <c r="F879" s="6" t="s">
        <v>3408</v>
      </c>
      <c r="G879" s="7" t="s">
        <v>20188</v>
      </c>
      <c r="H879" s="7" t="s">
        <v>19760</v>
      </c>
    </row>
    <row r="880" spans="1:8">
      <c r="A880" s="6" t="s">
        <v>3412</v>
      </c>
      <c r="B880" s="6" t="str" cm="1">
        <f t="array" ref="B880">IF(SUM(--ISNUMBER(SEARCH(Honorific,A880)))&gt;0,LEFT(A880,FIND(" ",A880)-1),"")</f>
        <v/>
      </c>
      <c r="C880" s="6" t="str">
        <f t="shared" si="26"/>
        <v>Audrey Miller</v>
      </c>
      <c r="D880" s="6" t="str" cm="1">
        <f t="array" ref="D880">IF(SUM(--ISNUMBER(SEARCH(Credentials,C880)))&gt;0,TRIM(RIGHT(SUBSTITUTE(C880," ",REPT(" ", 99)), 99)),"")</f>
        <v/>
      </c>
      <c r="E880" s="6" t="str">
        <f t="shared" si="27"/>
        <v>Audrey Miller</v>
      </c>
      <c r="F880" s="6" t="s">
        <v>3412</v>
      </c>
      <c r="G880" s="7" t="s">
        <v>19902</v>
      </c>
      <c r="H880" s="7" t="s">
        <v>19568</v>
      </c>
    </row>
    <row r="881" spans="1:8">
      <c r="A881" s="6" t="s">
        <v>3416</v>
      </c>
      <c r="B881" s="6" t="str" cm="1">
        <f t="array" ref="B881">IF(SUM(--ISNUMBER(SEARCH(Honorific,A881)))&gt;0,LEFT(A881,FIND(" ",A881)-1),"")</f>
        <v/>
      </c>
      <c r="C881" s="6" t="str">
        <f t="shared" si="26"/>
        <v>Zachary Myers</v>
      </c>
      <c r="D881" s="6" t="str" cm="1">
        <f t="array" ref="D881">IF(SUM(--ISNUMBER(SEARCH(Credentials,C881)))&gt;0,TRIM(RIGHT(SUBSTITUTE(C881," ",REPT(" ", 99)), 99)),"")</f>
        <v/>
      </c>
      <c r="E881" s="6" t="str">
        <f t="shared" si="27"/>
        <v>Zachary Myers</v>
      </c>
      <c r="F881" s="6" t="s">
        <v>3416</v>
      </c>
      <c r="G881" s="7" t="s">
        <v>19477</v>
      </c>
      <c r="H881" s="7" t="s">
        <v>20000</v>
      </c>
    </row>
    <row r="882" spans="1:8">
      <c r="A882" s="6" t="s">
        <v>3420</v>
      </c>
      <c r="B882" s="6" t="str" cm="1">
        <f t="array" ref="B882">IF(SUM(--ISNUMBER(SEARCH(Honorific,A882)))&gt;0,LEFT(A882,FIND(" ",A882)-1),"")</f>
        <v/>
      </c>
      <c r="C882" s="6" t="str">
        <f t="shared" si="26"/>
        <v>Matthew Anderson</v>
      </c>
      <c r="D882" s="6" t="str" cm="1">
        <f t="array" ref="D882">IF(SUM(--ISNUMBER(SEARCH(Credentials,C882)))&gt;0,TRIM(RIGHT(SUBSTITUTE(C882," ",REPT(" ", 99)), 99)),"")</f>
        <v/>
      </c>
      <c r="E882" s="6" t="str">
        <f t="shared" si="27"/>
        <v>Matthew Anderson</v>
      </c>
      <c r="F882" s="6" t="s">
        <v>3420</v>
      </c>
      <c r="G882" s="7" t="s">
        <v>19506</v>
      </c>
      <c r="H882" s="7" t="s">
        <v>19519</v>
      </c>
    </row>
    <row r="883" spans="1:8">
      <c r="A883" s="6" t="s">
        <v>3423</v>
      </c>
      <c r="B883" s="6" t="str" cm="1">
        <f t="array" ref="B883">IF(SUM(--ISNUMBER(SEARCH(Honorific,A883)))&gt;0,LEFT(A883,FIND(" ",A883)-1),"")</f>
        <v/>
      </c>
      <c r="C883" s="6" t="str">
        <f t="shared" si="26"/>
        <v>Julie Hunter</v>
      </c>
      <c r="D883" s="6" t="str" cm="1">
        <f t="array" ref="D883">IF(SUM(--ISNUMBER(SEARCH(Credentials,C883)))&gt;0,TRIM(RIGHT(SUBSTITUTE(C883," ",REPT(" ", 99)), 99)),"")</f>
        <v/>
      </c>
      <c r="E883" s="6" t="str">
        <f t="shared" si="27"/>
        <v>Julie Hunter</v>
      </c>
      <c r="F883" s="6" t="s">
        <v>3423</v>
      </c>
      <c r="G883" s="7" t="s">
        <v>19679</v>
      </c>
      <c r="H883" s="7" t="s">
        <v>19678</v>
      </c>
    </row>
    <row r="884" spans="1:8">
      <c r="A884" s="6" t="s">
        <v>3427</v>
      </c>
      <c r="B884" s="6" t="str" cm="1">
        <f t="array" ref="B884">IF(SUM(--ISNUMBER(SEARCH(Honorific,A884)))&gt;0,LEFT(A884,FIND(" ",A884)-1),"")</f>
        <v/>
      </c>
      <c r="C884" s="6" t="str">
        <f t="shared" si="26"/>
        <v>Molly Walker</v>
      </c>
      <c r="D884" s="6" t="str" cm="1">
        <f t="array" ref="D884">IF(SUM(--ISNUMBER(SEARCH(Credentials,C884)))&gt;0,TRIM(RIGHT(SUBSTITUTE(C884," ",REPT(" ", 99)), 99)),"")</f>
        <v/>
      </c>
      <c r="E884" s="6" t="str">
        <f t="shared" si="27"/>
        <v>Molly Walker</v>
      </c>
      <c r="F884" s="6" t="s">
        <v>3427</v>
      </c>
      <c r="G884" s="7" t="s">
        <v>19784</v>
      </c>
      <c r="H884" s="7" t="s">
        <v>19416</v>
      </c>
    </row>
    <row r="885" spans="1:8">
      <c r="A885" s="6" t="s">
        <v>3430</v>
      </c>
      <c r="B885" s="6" t="str" cm="1">
        <f t="array" ref="B885">IF(SUM(--ISNUMBER(SEARCH(Honorific,A885)))&gt;0,LEFT(A885,FIND(" ",A885)-1),"")</f>
        <v/>
      </c>
      <c r="C885" s="6" t="str">
        <f t="shared" si="26"/>
        <v>Alex Santiago</v>
      </c>
      <c r="D885" s="6" t="str" cm="1">
        <f t="array" ref="D885">IF(SUM(--ISNUMBER(SEARCH(Credentials,C885)))&gt;0,TRIM(RIGHT(SUBSTITUTE(C885," ",REPT(" ", 99)), 99)),"")</f>
        <v/>
      </c>
      <c r="E885" s="6" t="str">
        <f t="shared" si="27"/>
        <v>Alex Santiago</v>
      </c>
      <c r="F885" s="6" t="s">
        <v>3430</v>
      </c>
      <c r="G885" s="7" t="s">
        <v>20189</v>
      </c>
      <c r="H885" s="7" t="s">
        <v>20190</v>
      </c>
    </row>
    <row r="886" spans="1:8">
      <c r="A886" s="6" t="s">
        <v>3434</v>
      </c>
      <c r="B886" s="6" t="str" cm="1">
        <f t="array" ref="B886">IF(SUM(--ISNUMBER(SEARCH(Honorific,A886)))&gt;0,LEFT(A886,FIND(" ",A886)-1),"")</f>
        <v/>
      </c>
      <c r="C886" s="6" t="str">
        <f t="shared" si="26"/>
        <v>Laurie Perez</v>
      </c>
      <c r="D886" s="6" t="str" cm="1">
        <f t="array" ref="D886">IF(SUM(--ISNUMBER(SEARCH(Credentials,C886)))&gt;0,TRIM(RIGHT(SUBSTITUTE(C886," ",REPT(" ", 99)), 99)),"")</f>
        <v/>
      </c>
      <c r="E886" s="6" t="str">
        <f t="shared" si="27"/>
        <v>Laurie Perez</v>
      </c>
      <c r="F886" s="6" t="s">
        <v>3434</v>
      </c>
      <c r="G886" s="7" t="s">
        <v>19501</v>
      </c>
      <c r="H886" s="7" t="s">
        <v>19760</v>
      </c>
    </row>
    <row r="887" spans="1:8">
      <c r="A887" s="6" t="s">
        <v>3438</v>
      </c>
      <c r="B887" s="6" t="str" cm="1">
        <f t="array" ref="B887">IF(SUM(--ISNUMBER(SEARCH(Honorific,A887)))&gt;0,LEFT(A887,FIND(" ",A887)-1),"")</f>
        <v/>
      </c>
      <c r="C887" s="6" t="str">
        <f t="shared" si="26"/>
        <v>Samantha Peterson</v>
      </c>
      <c r="D887" s="6" t="str" cm="1">
        <f t="array" ref="D887">IF(SUM(--ISNUMBER(SEARCH(Credentials,C887)))&gt;0,TRIM(RIGHT(SUBSTITUTE(C887," ",REPT(" ", 99)), 99)),"")</f>
        <v/>
      </c>
      <c r="E887" s="6" t="str">
        <f t="shared" si="27"/>
        <v>Samantha Peterson</v>
      </c>
      <c r="F887" s="6" t="s">
        <v>3438</v>
      </c>
      <c r="G887" s="7" t="s">
        <v>19533</v>
      </c>
      <c r="H887" s="7" t="s">
        <v>19749</v>
      </c>
    </row>
    <row r="888" spans="1:8">
      <c r="A888" s="6" t="s">
        <v>3442</v>
      </c>
      <c r="B888" s="6" t="str" cm="1">
        <f t="array" ref="B888">IF(SUM(--ISNUMBER(SEARCH(Honorific,A888)))&gt;0,LEFT(A888,FIND(" ",A888)-1),"")</f>
        <v/>
      </c>
      <c r="C888" s="6" t="str">
        <f t="shared" si="26"/>
        <v>Melissa Haley</v>
      </c>
      <c r="D888" s="6" t="str" cm="1">
        <f t="array" ref="D888">IF(SUM(--ISNUMBER(SEARCH(Credentials,C888)))&gt;0,TRIM(RIGHT(SUBSTITUTE(C888," ",REPT(" ", 99)), 99)),"")</f>
        <v/>
      </c>
      <c r="E888" s="6" t="str">
        <f t="shared" si="27"/>
        <v>Melissa Haley</v>
      </c>
      <c r="F888" s="6" t="s">
        <v>3442</v>
      </c>
      <c r="G888" s="7" t="s">
        <v>19869</v>
      </c>
      <c r="H888" s="7" t="s">
        <v>20164</v>
      </c>
    </row>
    <row r="889" spans="1:8">
      <c r="A889" s="6" t="s">
        <v>3446</v>
      </c>
      <c r="B889" s="6" t="str" cm="1">
        <f t="array" ref="B889">IF(SUM(--ISNUMBER(SEARCH(Honorific,A889)))&gt;0,LEFT(A889,FIND(" ",A889)-1),"")</f>
        <v/>
      </c>
      <c r="C889" s="6" t="str">
        <f t="shared" si="26"/>
        <v>Holly Collins</v>
      </c>
      <c r="D889" s="6" t="str" cm="1">
        <f t="array" ref="D889">IF(SUM(--ISNUMBER(SEARCH(Credentials,C889)))&gt;0,TRIM(RIGHT(SUBSTITUTE(C889," ",REPT(" ", 99)), 99)),"")</f>
        <v/>
      </c>
      <c r="E889" s="6" t="str">
        <f t="shared" si="27"/>
        <v>Holly Collins</v>
      </c>
      <c r="F889" s="6" t="s">
        <v>3446</v>
      </c>
      <c r="G889" s="7" t="s">
        <v>19756</v>
      </c>
      <c r="H889" s="7" t="s">
        <v>19772</v>
      </c>
    </row>
    <row r="890" spans="1:8">
      <c r="A890" s="6" t="s">
        <v>3450</v>
      </c>
      <c r="B890" s="6" t="str" cm="1">
        <f t="array" ref="B890">IF(SUM(--ISNUMBER(SEARCH(Honorific,A890)))&gt;0,LEFT(A890,FIND(" ",A890)-1),"")</f>
        <v/>
      </c>
      <c r="C890" s="6" t="str">
        <f t="shared" si="26"/>
        <v>David Krueger</v>
      </c>
      <c r="D890" s="6" t="str" cm="1">
        <f t="array" ref="D890">IF(SUM(--ISNUMBER(SEARCH(Credentials,C890)))&gt;0,TRIM(RIGHT(SUBSTITUTE(C890," ",REPT(" ", 99)), 99)),"")</f>
        <v/>
      </c>
      <c r="E890" s="6" t="str">
        <f t="shared" si="27"/>
        <v>David Krueger</v>
      </c>
      <c r="F890" s="6" t="s">
        <v>3450</v>
      </c>
      <c r="G890" s="7" t="s">
        <v>19484</v>
      </c>
      <c r="H890" s="7" t="s">
        <v>20191</v>
      </c>
    </row>
    <row r="891" spans="1:8">
      <c r="A891" s="6" t="s">
        <v>3454</v>
      </c>
      <c r="B891" s="6" t="str" cm="1">
        <f t="array" ref="B891">IF(SUM(--ISNUMBER(SEARCH(Honorific,A891)))&gt;0,LEFT(A891,FIND(" ",A891)-1),"")</f>
        <v/>
      </c>
      <c r="C891" s="6" t="str">
        <f t="shared" si="26"/>
        <v>Kathy Richardson</v>
      </c>
      <c r="D891" s="6" t="str" cm="1">
        <f t="array" ref="D891">IF(SUM(--ISNUMBER(SEARCH(Credentials,C891)))&gt;0,TRIM(RIGHT(SUBSTITUTE(C891," ",REPT(" ", 99)), 99)),"")</f>
        <v/>
      </c>
      <c r="E891" s="6" t="str">
        <f t="shared" si="27"/>
        <v>Kathy Richardson</v>
      </c>
      <c r="F891" s="6" t="s">
        <v>3454</v>
      </c>
      <c r="G891" s="7" t="s">
        <v>19514</v>
      </c>
      <c r="H891" s="7" t="s">
        <v>20065</v>
      </c>
    </row>
    <row r="892" spans="1:8">
      <c r="A892" s="6" t="s">
        <v>3458</v>
      </c>
      <c r="B892" s="6" t="str" cm="1">
        <f t="array" ref="B892">IF(SUM(--ISNUMBER(SEARCH(Honorific,A892)))&gt;0,LEFT(A892,FIND(" ",A892)-1),"")</f>
        <v/>
      </c>
      <c r="C892" s="6" t="str">
        <f t="shared" si="26"/>
        <v>Chad Sanders</v>
      </c>
      <c r="D892" s="6" t="str" cm="1">
        <f t="array" ref="D892">IF(SUM(--ISNUMBER(SEARCH(Credentials,C892)))&gt;0,TRIM(RIGHT(SUBSTITUTE(C892," ",REPT(" ", 99)), 99)),"")</f>
        <v/>
      </c>
      <c r="E892" s="6" t="str">
        <f t="shared" si="27"/>
        <v>Chad Sanders</v>
      </c>
      <c r="F892" s="6" t="s">
        <v>3458</v>
      </c>
      <c r="G892" s="7" t="s">
        <v>20146</v>
      </c>
      <c r="H892" s="7" t="s">
        <v>20096</v>
      </c>
    </row>
    <row r="893" spans="1:8">
      <c r="A893" s="6" t="s">
        <v>3462</v>
      </c>
      <c r="B893" s="6" t="str" cm="1">
        <f t="array" ref="B893">IF(SUM(--ISNUMBER(SEARCH(Honorific,A893)))&gt;0,LEFT(A893,FIND(" ",A893)-1),"")</f>
        <v/>
      </c>
      <c r="C893" s="6" t="str">
        <f t="shared" si="26"/>
        <v>Kathleen Randolph</v>
      </c>
      <c r="D893" s="6" t="str" cm="1">
        <f t="array" ref="D893">IF(SUM(--ISNUMBER(SEARCH(Credentials,C893)))&gt;0,TRIM(RIGHT(SUBSTITUTE(C893," ",REPT(" ", 99)), 99)),"")</f>
        <v/>
      </c>
      <c r="E893" s="6" t="str">
        <f t="shared" si="27"/>
        <v>Kathleen Randolph</v>
      </c>
      <c r="F893" s="6" t="s">
        <v>3462</v>
      </c>
      <c r="G893" s="7" t="s">
        <v>20054</v>
      </c>
      <c r="H893" s="7" t="s">
        <v>20192</v>
      </c>
    </row>
    <row r="894" spans="1:8">
      <c r="A894" s="6" t="s">
        <v>3466</v>
      </c>
      <c r="B894" s="6" t="str" cm="1">
        <f t="array" ref="B894">IF(SUM(--ISNUMBER(SEARCH(Honorific,A894)))&gt;0,LEFT(A894,FIND(" ",A894)-1),"")</f>
        <v/>
      </c>
      <c r="C894" s="6" t="str">
        <f t="shared" si="26"/>
        <v>Tonya Phillips</v>
      </c>
      <c r="D894" s="6" t="str" cm="1">
        <f t="array" ref="D894">IF(SUM(--ISNUMBER(SEARCH(Credentials,C894)))&gt;0,TRIM(RIGHT(SUBSTITUTE(C894," ",REPT(" ", 99)), 99)),"")</f>
        <v/>
      </c>
      <c r="E894" s="6" t="str">
        <f t="shared" si="27"/>
        <v>Tonya Phillips</v>
      </c>
      <c r="F894" s="6" t="s">
        <v>3466</v>
      </c>
      <c r="G894" s="7" t="s">
        <v>20193</v>
      </c>
      <c r="H894" s="7" t="s">
        <v>19577</v>
      </c>
    </row>
    <row r="895" spans="1:8">
      <c r="A895" s="6" t="s">
        <v>3470</v>
      </c>
      <c r="B895" s="6" t="str" cm="1">
        <f t="array" ref="B895">IF(SUM(--ISNUMBER(SEARCH(Honorific,A895)))&gt;0,LEFT(A895,FIND(" ",A895)-1),"")</f>
        <v/>
      </c>
      <c r="C895" s="6" t="str">
        <f t="shared" si="26"/>
        <v>David Rose</v>
      </c>
      <c r="D895" s="6" t="str" cm="1">
        <f t="array" ref="D895">IF(SUM(--ISNUMBER(SEARCH(Credentials,C895)))&gt;0,TRIM(RIGHT(SUBSTITUTE(C895," ",REPT(" ", 99)), 99)),"")</f>
        <v/>
      </c>
      <c r="E895" s="6" t="str">
        <f t="shared" si="27"/>
        <v>David Rose</v>
      </c>
      <c r="F895" s="6" t="s">
        <v>3470</v>
      </c>
      <c r="G895" s="7" t="s">
        <v>19484</v>
      </c>
      <c r="H895" s="7" t="s">
        <v>19918</v>
      </c>
    </row>
    <row r="896" spans="1:8">
      <c r="A896" s="6" t="s">
        <v>3474</v>
      </c>
      <c r="B896" s="6" t="str" cm="1">
        <f t="array" ref="B896">IF(SUM(--ISNUMBER(SEARCH(Honorific,A896)))&gt;0,LEFT(A896,FIND(" ",A896)-1),"")</f>
        <v/>
      </c>
      <c r="C896" s="6" t="str">
        <f t="shared" si="26"/>
        <v>Darlene Oliver</v>
      </c>
      <c r="D896" s="6" t="str" cm="1">
        <f t="array" ref="D896">IF(SUM(--ISNUMBER(SEARCH(Credentials,C896)))&gt;0,TRIM(RIGHT(SUBSTITUTE(C896," ",REPT(" ", 99)), 99)),"")</f>
        <v/>
      </c>
      <c r="E896" s="6" t="str">
        <f t="shared" si="27"/>
        <v>Darlene Oliver</v>
      </c>
      <c r="F896" s="6" t="s">
        <v>3474</v>
      </c>
      <c r="G896" s="7" t="s">
        <v>19820</v>
      </c>
      <c r="H896" s="7" t="s">
        <v>19631</v>
      </c>
    </row>
    <row r="897" spans="1:8">
      <c r="A897" s="6" t="s">
        <v>3478</v>
      </c>
      <c r="B897" s="6" t="str" cm="1">
        <f t="array" ref="B897">IF(SUM(--ISNUMBER(SEARCH(Honorific,A897)))&gt;0,LEFT(A897,FIND(" ",A897)-1),"")</f>
        <v/>
      </c>
      <c r="C897" s="6" t="str">
        <f t="shared" si="26"/>
        <v>Michael Lin</v>
      </c>
      <c r="D897" s="6" t="str" cm="1">
        <f t="array" ref="D897">IF(SUM(--ISNUMBER(SEARCH(Credentials,C897)))&gt;0,TRIM(RIGHT(SUBSTITUTE(C897," ",REPT(" ", 99)), 99)),"")</f>
        <v/>
      </c>
      <c r="E897" s="6" t="str">
        <f t="shared" si="27"/>
        <v>Michael Lin</v>
      </c>
      <c r="F897" s="6" t="s">
        <v>3478</v>
      </c>
      <c r="G897" s="7" t="s">
        <v>19466</v>
      </c>
      <c r="H897" s="7" t="s">
        <v>20194</v>
      </c>
    </row>
    <row r="898" spans="1:8">
      <c r="A898" s="6" t="s">
        <v>3481</v>
      </c>
      <c r="B898" s="6" t="str" cm="1">
        <f t="array" ref="B898">IF(SUM(--ISNUMBER(SEARCH(Honorific,A898)))&gt;0,LEFT(A898,FIND(" ",A898)-1),"")</f>
        <v/>
      </c>
      <c r="C898" s="6" t="str">
        <f t="shared" si="26"/>
        <v>Robert Henderson</v>
      </c>
      <c r="D898" s="6" t="str" cm="1">
        <f t="array" ref="D898">IF(SUM(--ISNUMBER(SEARCH(Credentials,C898)))&gt;0,TRIM(RIGHT(SUBSTITUTE(C898," ",REPT(" ", 99)), 99)),"")</f>
        <v/>
      </c>
      <c r="E898" s="6" t="str">
        <f t="shared" si="27"/>
        <v>Robert Henderson</v>
      </c>
      <c r="F898" s="6" t="s">
        <v>3481</v>
      </c>
      <c r="G898" s="7" t="s">
        <v>19541</v>
      </c>
      <c r="H898" s="7" t="s">
        <v>19769</v>
      </c>
    </row>
    <row r="899" spans="1:8">
      <c r="A899" s="6" t="s">
        <v>3485</v>
      </c>
      <c r="B899" s="6" t="str" cm="1">
        <f t="array" ref="B899">IF(SUM(--ISNUMBER(SEARCH(Honorific,A899)))&gt;0,LEFT(A899,FIND(" ",A899)-1),"")</f>
        <v/>
      </c>
      <c r="C899" s="6" t="str">
        <f t="shared" ref="C899:C962" si="28">IF(B899="",A899,RIGHT(A899,LEN(A899)-LEN(B899)-1))</f>
        <v>Joseph King</v>
      </c>
      <c r="D899" s="6" t="str" cm="1">
        <f t="array" ref="D899">IF(SUM(--ISNUMBER(SEARCH(Credentials,C899)))&gt;0,TRIM(RIGHT(SUBSTITUTE(C899," ",REPT(" ", 99)), 99)),"")</f>
        <v/>
      </c>
      <c r="E899" s="6" t="str">
        <f t="shared" ref="E899:E962" si="29">IF(D899="",C899,LEFT(C899,LEN(C899)-LEN(D899)))</f>
        <v>Joseph King</v>
      </c>
      <c r="F899" s="6" t="s">
        <v>3485</v>
      </c>
      <c r="G899" s="7" t="s">
        <v>19642</v>
      </c>
      <c r="H899" s="7" t="s">
        <v>20195</v>
      </c>
    </row>
    <row r="900" spans="1:8">
      <c r="A900" s="6" t="s">
        <v>3489</v>
      </c>
      <c r="B900" s="6" t="str" cm="1">
        <f t="array" ref="B900">IF(SUM(--ISNUMBER(SEARCH(Honorific,A900)))&gt;0,LEFT(A900,FIND(" ",A900)-1),"")</f>
        <v/>
      </c>
      <c r="C900" s="6" t="str">
        <f t="shared" si="28"/>
        <v>Elizabeth Smith</v>
      </c>
      <c r="D900" s="6" t="str" cm="1">
        <f t="array" ref="D900">IF(SUM(--ISNUMBER(SEARCH(Credentials,C900)))&gt;0,TRIM(RIGHT(SUBSTITUTE(C900," ",REPT(" ", 99)), 99)),"")</f>
        <v/>
      </c>
      <c r="E900" s="6" t="str">
        <f t="shared" si="29"/>
        <v>Elizabeth Smith</v>
      </c>
      <c r="F900" s="6" t="s">
        <v>3489</v>
      </c>
      <c r="G900" s="7" t="s">
        <v>19819</v>
      </c>
      <c r="H900" s="7" t="s">
        <v>19450</v>
      </c>
    </row>
    <row r="901" spans="1:8">
      <c r="A901" s="6" t="s">
        <v>3493</v>
      </c>
      <c r="B901" s="6" t="str" cm="1">
        <f t="array" ref="B901">IF(SUM(--ISNUMBER(SEARCH(Honorific,A901)))&gt;0,LEFT(A901,FIND(" ",A901)-1),"")</f>
        <v/>
      </c>
      <c r="C901" s="6" t="str">
        <f t="shared" si="28"/>
        <v>Tabitha Sweeney</v>
      </c>
      <c r="D901" s="6" t="str" cm="1">
        <f t="array" ref="D901">IF(SUM(--ISNUMBER(SEARCH(Credentials,C901)))&gt;0,TRIM(RIGHT(SUBSTITUTE(C901," ",REPT(" ", 99)), 99)),"")</f>
        <v/>
      </c>
      <c r="E901" s="6" t="str">
        <f t="shared" si="29"/>
        <v>Tabitha Sweeney</v>
      </c>
      <c r="F901" s="6" t="s">
        <v>3493</v>
      </c>
      <c r="G901" s="7" t="s">
        <v>20130</v>
      </c>
      <c r="H901" s="7" t="s">
        <v>19892</v>
      </c>
    </row>
    <row r="902" spans="1:8">
      <c r="A902" s="6" t="s">
        <v>3497</v>
      </c>
      <c r="B902" s="6" t="str" cm="1">
        <f t="array" ref="B902">IF(SUM(--ISNUMBER(SEARCH(Honorific,A902)))&gt;0,LEFT(A902,FIND(" ",A902)-1),"")</f>
        <v/>
      </c>
      <c r="C902" s="6" t="str">
        <f t="shared" si="28"/>
        <v>Ann Barnett</v>
      </c>
      <c r="D902" s="6" t="str" cm="1">
        <f t="array" ref="D902">IF(SUM(--ISNUMBER(SEARCH(Credentials,C902)))&gt;0,TRIM(RIGHT(SUBSTITUTE(C902," ",REPT(" ", 99)), 99)),"")</f>
        <v/>
      </c>
      <c r="E902" s="6" t="str">
        <f t="shared" si="29"/>
        <v>Ann Barnett</v>
      </c>
      <c r="F902" s="6" t="s">
        <v>3497</v>
      </c>
      <c r="G902" s="7" t="s">
        <v>19683</v>
      </c>
      <c r="H902" s="7" t="s">
        <v>20073</v>
      </c>
    </row>
    <row r="903" spans="1:8">
      <c r="A903" s="6" t="s">
        <v>3501</v>
      </c>
      <c r="B903" s="6" t="str" cm="1">
        <f t="array" ref="B903">IF(SUM(--ISNUMBER(SEARCH(Honorific,A903)))&gt;0,LEFT(A903,FIND(" ",A903)-1),"")</f>
        <v/>
      </c>
      <c r="C903" s="6" t="str">
        <f t="shared" si="28"/>
        <v>Heather Smith</v>
      </c>
      <c r="D903" s="6" t="str" cm="1">
        <f t="array" ref="D903">IF(SUM(--ISNUMBER(SEARCH(Credentials,C903)))&gt;0,TRIM(RIGHT(SUBSTITUTE(C903," ",REPT(" ", 99)), 99)),"")</f>
        <v/>
      </c>
      <c r="E903" s="6" t="str">
        <f t="shared" si="29"/>
        <v>Heather Smith</v>
      </c>
      <c r="F903" s="6" t="s">
        <v>3501</v>
      </c>
      <c r="G903" s="7" t="s">
        <v>19423</v>
      </c>
      <c r="H903" s="7" t="s">
        <v>19450</v>
      </c>
    </row>
    <row r="904" spans="1:8">
      <c r="A904" s="6" t="s">
        <v>3505</v>
      </c>
      <c r="B904" s="6" t="str" cm="1">
        <f t="array" ref="B904">IF(SUM(--ISNUMBER(SEARCH(Honorific,A904)))&gt;0,LEFT(A904,FIND(" ",A904)-1),"")</f>
        <v/>
      </c>
      <c r="C904" s="6" t="str">
        <f t="shared" si="28"/>
        <v>Austin White</v>
      </c>
      <c r="D904" s="6" t="str" cm="1">
        <f t="array" ref="D904">IF(SUM(--ISNUMBER(SEARCH(Credentials,C904)))&gt;0,TRIM(RIGHT(SUBSTITUTE(C904," ",REPT(" ", 99)), 99)),"")</f>
        <v/>
      </c>
      <c r="E904" s="6" t="str">
        <f t="shared" si="29"/>
        <v>Austin White</v>
      </c>
      <c r="F904" s="6" t="s">
        <v>3505</v>
      </c>
      <c r="G904" s="7" t="s">
        <v>19671</v>
      </c>
      <c r="H904" s="7" t="s">
        <v>19502</v>
      </c>
    </row>
    <row r="905" spans="1:8">
      <c r="A905" s="6" t="s">
        <v>3509</v>
      </c>
      <c r="B905" s="6" t="str" cm="1">
        <f t="array" ref="B905">IF(SUM(--ISNUMBER(SEARCH(Honorific,A905)))&gt;0,LEFT(A905,FIND(" ",A905)-1),"")</f>
        <v/>
      </c>
      <c r="C905" s="6" t="str">
        <f t="shared" si="28"/>
        <v>Tamara Cook</v>
      </c>
      <c r="D905" s="6" t="str" cm="1">
        <f t="array" ref="D905">IF(SUM(--ISNUMBER(SEARCH(Credentials,C905)))&gt;0,TRIM(RIGHT(SUBSTITUTE(C905," ",REPT(" ", 99)), 99)),"")</f>
        <v/>
      </c>
      <c r="E905" s="6" t="str">
        <f t="shared" si="29"/>
        <v>Tamara Cook</v>
      </c>
      <c r="F905" s="6" t="s">
        <v>3509</v>
      </c>
      <c r="G905" s="7" t="s">
        <v>20029</v>
      </c>
      <c r="H905" s="7" t="s">
        <v>19783</v>
      </c>
    </row>
    <row r="906" spans="1:8">
      <c r="A906" s="6" t="s">
        <v>3513</v>
      </c>
      <c r="B906" s="6" t="str" cm="1">
        <f t="array" ref="B906">IF(SUM(--ISNUMBER(SEARCH(Honorific,A906)))&gt;0,LEFT(A906,FIND(" ",A906)-1),"")</f>
        <v/>
      </c>
      <c r="C906" s="6" t="str">
        <f t="shared" si="28"/>
        <v>Javier Grant</v>
      </c>
      <c r="D906" s="6" t="str" cm="1">
        <f t="array" ref="D906">IF(SUM(--ISNUMBER(SEARCH(Credentials,C906)))&gt;0,TRIM(RIGHT(SUBSTITUTE(C906," ",REPT(" ", 99)), 99)),"")</f>
        <v/>
      </c>
      <c r="E906" s="6" t="str">
        <f t="shared" si="29"/>
        <v>Javier Grant</v>
      </c>
      <c r="F906" s="6" t="s">
        <v>3513</v>
      </c>
      <c r="G906" s="7" t="s">
        <v>20196</v>
      </c>
      <c r="H906" s="7" t="s">
        <v>20114</v>
      </c>
    </row>
    <row r="907" spans="1:8">
      <c r="A907" s="6" t="s">
        <v>3517</v>
      </c>
      <c r="B907" s="6" t="str" cm="1">
        <f t="array" ref="B907">IF(SUM(--ISNUMBER(SEARCH(Honorific,A907)))&gt;0,LEFT(A907,FIND(" ",A907)-1),"")</f>
        <v/>
      </c>
      <c r="C907" s="6" t="str">
        <f t="shared" si="28"/>
        <v>Michael Norton</v>
      </c>
      <c r="D907" s="6" t="str" cm="1">
        <f t="array" ref="D907">IF(SUM(--ISNUMBER(SEARCH(Credentials,C907)))&gt;0,TRIM(RIGHT(SUBSTITUTE(C907," ",REPT(" ", 99)), 99)),"")</f>
        <v/>
      </c>
      <c r="E907" s="6" t="str">
        <f t="shared" si="29"/>
        <v>Michael Norton</v>
      </c>
      <c r="F907" s="6" t="s">
        <v>3517</v>
      </c>
      <c r="G907" s="7" t="s">
        <v>19466</v>
      </c>
      <c r="H907" s="7" t="s">
        <v>20197</v>
      </c>
    </row>
    <row r="908" spans="1:8">
      <c r="A908" s="6" t="s">
        <v>3521</v>
      </c>
      <c r="B908" s="6" t="str" cm="1">
        <f t="array" ref="B908">IF(SUM(--ISNUMBER(SEARCH(Honorific,A908)))&gt;0,LEFT(A908,FIND(" ",A908)-1),"")</f>
        <v/>
      </c>
      <c r="C908" s="6" t="str">
        <f t="shared" si="28"/>
        <v>Kelly Hopkins</v>
      </c>
      <c r="D908" s="6" t="str" cm="1">
        <f t="array" ref="D908">IF(SUM(--ISNUMBER(SEARCH(Credentials,C908)))&gt;0,TRIM(RIGHT(SUBSTITUTE(C908," ",REPT(" ", 99)), 99)),"")</f>
        <v/>
      </c>
      <c r="E908" s="6" t="str">
        <f t="shared" si="29"/>
        <v>Kelly Hopkins</v>
      </c>
      <c r="F908" s="6" t="s">
        <v>3521</v>
      </c>
      <c r="G908" s="7" t="s">
        <v>19580</v>
      </c>
      <c r="H908" s="7" t="s">
        <v>20070</v>
      </c>
    </row>
    <row r="909" spans="1:8">
      <c r="A909" s="6" t="s">
        <v>3525</v>
      </c>
      <c r="B909" s="6" t="str" cm="1">
        <f t="array" ref="B909">IF(SUM(--ISNUMBER(SEARCH(Honorific,A909)))&gt;0,LEFT(A909,FIND(" ",A909)-1),"")</f>
        <v/>
      </c>
      <c r="C909" s="6" t="str">
        <f t="shared" si="28"/>
        <v>Margaret Martin</v>
      </c>
      <c r="D909" s="6" t="str" cm="1">
        <f t="array" ref="D909">IF(SUM(--ISNUMBER(SEARCH(Credentials,C909)))&gt;0,TRIM(RIGHT(SUBSTITUTE(C909," ",REPT(" ", 99)), 99)),"")</f>
        <v/>
      </c>
      <c r="E909" s="6" t="str">
        <f t="shared" si="29"/>
        <v>Margaret Martin</v>
      </c>
      <c r="F909" s="6" t="s">
        <v>3525</v>
      </c>
      <c r="G909" s="7" t="s">
        <v>19569</v>
      </c>
      <c r="H909" s="7" t="s">
        <v>19455</v>
      </c>
    </row>
    <row r="910" spans="1:8">
      <c r="A910" s="6" t="s">
        <v>3529</v>
      </c>
      <c r="B910" s="6" t="str" cm="1">
        <f t="array" ref="B910">IF(SUM(--ISNUMBER(SEARCH(Honorific,A910)))&gt;0,LEFT(A910,FIND(" ",A910)-1),"")</f>
        <v/>
      </c>
      <c r="C910" s="6" t="str">
        <f t="shared" si="28"/>
        <v>Antonio Torres</v>
      </c>
      <c r="D910" s="6" t="str" cm="1">
        <f t="array" ref="D910">IF(SUM(--ISNUMBER(SEARCH(Credentials,C910)))&gt;0,TRIM(RIGHT(SUBSTITUTE(C910," ",REPT(" ", 99)), 99)),"")</f>
        <v/>
      </c>
      <c r="E910" s="6" t="str">
        <f t="shared" si="29"/>
        <v>Antonio Torres</v>
      </c>
      <c r="F910" s="6" t="s">
        <v>3529</v>
      </c>
      <c r="G910" s="7" t="s">
        <v>20198</v>
      </c>
      <c r="H910" s="7" t="s">
        <v>20025</v>
      </c>
    </row>
    <row r="911" spans="1:8">
      <c r="A911" s="6" t="s">
        <v>3532</v>
      </c>
      <c r="B911" s="6" t="str" cm="1">
        <f t="array" ref="B911">IF(SUM(--ISNUMBER(SEARCH(Honorific,A911)))&gt;0,LEFT(A911,FIND(" ",A911)-1),"")</f>
        <v/>
      </c>
      <c r="C911" s="6" t="str">
        <f t="shared" si="28"/>
        <v>Zachary Chandler</v>
      </c>
      <c r="D911" s="6" t="str" cm="1">
        <f t="array" ref="D911">IF(SUM(--ISNUMBER(SEARCH(Credentials,C911)))&gt;0,TRIM(RIGHT(SUBSTITUTE(C911," ",REPT(" ", 99)), 99)),"")</f>
        <v/>
      </c>
      <c r="E911" s="6" t="str">
        <f t="shared" si="29"/>
        <v>Zachary Chandler</v>
      </c>
      <c r="F911" s="6" t="s">
        <v>3532</v>
      </c>
      <c r="G911" s="7" t="s">
        <v>19477</v>
      </c>
      <c r="H911" s="7" t="s">
        <v>20101</v>
      </c>
    </row>
    <row r="912" spans="1:8">
      <c r="A912" s="6" t="s">
        <v>3536</v>
      </c>
      <c r="B912" s="6" t="str" cm="1">
        <f t="array" ref="B912">IF(SUM(--ISNUMBER(SEARCH(Honorific,A912)))&gt;0,LEFT(A912,FIND(" ",A912)-1),"")</f>
        <v/>
      </c>
      <c r="C912" s="6" t="str">
        <f t="shared" si="28"/>
        <v>Eric Baker</v>
      </c>
      <c r="D912" s="6" t="str" cm="1">
        <f t="array" ref="D912">IF(SUM(--ISNUMBER(SEARCH(Credentials,C912)))&gt;0,TRIM(RIGHT(SUBSTITUTE(C912," ",REPT(" ", 99)), 99)),"")</f>
        <v/>
      </c>
      <c r="E912" s="6" t="str">
        <f t="shared" si="29"/>
        <v>Eric Baker</v>
      </c>
      <c r="F912" s="6" t="s">
        <v>3536</v>
      </c>
      <c r="G912" s="7" t="s">
        <v>19618</v>
      </c>
      <c r="H912" s="7" t="s">
        <v>19594</v>
      </c>
    </row>
    <row r="913" spans="1:8">
      <c r="A913" s="6" t="s">
        <v>3539</v>
      </c>
      <c r="B913" s="6" t="str" cm="1">
        <f t="array" ref="B913">IF(SUM(--ISNUMBER(SEARCH(Honorific,A913)))&gt;0,LEFT(A913,FIND(" ",A913)-1),"")</f>
        <v/>
      </c>
      <c r="C913" s="6" t="str">
        <f t="shared" si="28"/>
        <v>Amanda Evans</v>
      </c>
      <c r="D913" s="6" t="str" cm="1">
        <f t="array" ref="D913">IF(SUM(--ISNUMBER(SEARCH(Credentials,C913)))&gt;0,TRIM(RIGHT(SUBSTITUTE(C913," ",REPT(" ", 99)), 99)),"")</f>
        <v/>
      </c>
      <c r="E913" s="6" t="str">
        <f t="shared" si="29"/>
        <v>Amanda Evans</v>
      </c>
      <c r="F913" s="6" t="s">
        <v>3539</v>
      </c>
      <c r="G913" s="7" t="s">
        <v>19435</v>
      </c>
      <c r="H913" s="7" t="s">
        <v>19674</v>
      </c>
    </row>
    <row r="914" spans="1:8">
      <c r="A914" s="6" t="s">
        <v>3543</v>
      </c>
      <c r="B914" s="6" t="str" cm="1">
        <f t="array" ref="B914">IF(SUM(--ISNUMBER(SEARCH(Honorific,A914)))&gt;0,LEFT(A914,FIND(" ",A914)-1),"")</f>
        <v/>
      </c>
      <c r="C914" s="6" t="str">
        <f t="shared" si="28"/>
        <v>Traci Hurst</v>
      </c>
      <c r="D914" s="6" t="str" cm="1">
        <f t="array" ref="D914">IF(SUM(--ISNUMBER(SEARCH(Credentials,C914)))&gt;0,TRIM(RIGHT(SUBSTITUTE(C914," ",REPT(" ", 99)), 99)),"")</f>
        <v/>
      </c>
      <c r="E914" s="6" t="str">
        <f t="shared" si="29"/>
        <v>Traci Hurst</v>
      </c>
      <c r="F914" s="6" t="s">
        <v>3543</v>
      </c>
      <c r="G914" s="7" t="s">
        <v>20046</v>
      </c>
      <c r="H914" s="7" t="s">
        <v>20199</v>
      </c>
    </row>
    <row r="915" spans="1:8">
      <c r="A915" s="6" t="s">
        <v>3547</v>
      </c>
      <c r="B915" s="6" t="str" cm="1">
        <f t="array" ref="B915">IF(SUM(--ISNUMBER(SEARCH(Honorific,A915)))&gt;0,LEFT(A915,FIND(" ",A915)-1),"")</f>
        <v/>
      </c>
      <c r="C915" s="6" t="str">
        <f t="shared" si="28"/>
        <v>Lindsey Cardenas</v>
      </c>
      <c r="D915" s="6" t="str" cm="1">
        <f t="array" ref="D915">IF(SUM(--ISNUMBER(SEARCH(Credentials,C915)))&gt;0,TRIM(RIGHT(SUBSTITUTE(C915," ",REPT(" ", 99)), 99)),"")</f>
        <v/>
      </c>
      <c r="E915" s="6" t="str">
        <f t="shared" si="29"/>
        <v>Lindsey Cardenas</v>
      </c>
      <c r="F915" s="6" t="s">
        <v>3547</v>
      </c>
      <c r="G915" s="7" t="s">
        <v>20200</v>
      </c>
      <c r="H915" s="7" t="s">
        <v>19922</v>
      </c>
    </row>
    <row r="916" spans="1:8">
      <c r="A916" s="6" t="s">
        <v>3551</v>
      </c>
      <c r="B916" s="6" t="str" cm="1">
        <f t="array" ref="B916">IF(SUM(--ISNUMBER(SEARCH(Honorific,A916)))&gt;0,LEFT(A916,FIND(" ",A916)-1),"")</f>
        <v/>
      </c>
      <c r="C916" s="6" t="str">
        <f t="shared" si="28"/>
        <v>Dominic Odonnell</v>
      </c>
      <c r="D916" s="6" t="str" cm="1">
        <f t="array" ref="D916">IF(SUM(--ISNUMBER(SEARCH(Credentials,C916)))&gt;0,TRIM(RIGHT(SUBSTITUTE(C916," ",REPT(" ", 99)), 99)),"")</f>
        <v/>
      </c>
      <c r="E916" s="6" t="str">
        <f t="shared" si="29"/>
        <v>Dominic Odonnell</v>
      </c>
      <c r="F916" s="6" t="s">
        <v>3551</v>
      </c>
      <c r="G916" s="7" t="s">
        <v>20201</v>
      </c>
      <c r="H916" s="7" t="s">
        <v>20202</v>
      </c>
    </row>
    <row r="917" spans="1:8">
      <c r="A917" s="6" t="s">
        <v>3554</v>
      </c>
      <c r="B917" s="6" t="str" cm="1">
        <f t="array" ref="B917">IF(SUM(--ISNUMBER(SEARCH(Honorific,A917)))&gt;0,LEFT(A917,FIND(" ",A917)-1),"")</f>
        <v/>
      </c>
      <c r="C917" s="6" t="str">
        <f t="shared" si="28"/>
        <v>Nicholas Cox</v>
      </c>
      <c r="D917" s="6" t="str" cm="1">
        <f t="array" ref="D917">IF(SUM(--ISNUMBER(SEARCH(Credentials,C917)))&gt;0,TRIM(RIGHT(SUBSTITUTE(C917," ",REPT(" ", 99)), 99)),"")</f>
        <v/>
      </c>
      <c r="E917" s="6" t="str">
        <f t="shared" si="29"/>
        <v>Nicholas Cox</v>
      </c>
      <c r="F917" s="6" t="s">
        <v>3554</v>
      </c>
      <c r="G917" s="7" t="s">
        <v>19750</v>
      </c>
      <c r="H917" s="7" t="s">
        <v>19537</v>
      </c>
    </row>
    <row r="918" spans="1:8">
      <c r="A918" s="6" t="s">
        <v>3558</v>
      </c>
      <c r="B918" s="6" t="str" cm="1">
        <f t="array" ref="B918">IF(SUM(--ISNUMBER(SEARCH(Honorific,A918)))&gt;0,LEFT(A918,FIND(" ",A918)-1),"")</f>
        <v/>
      </c>
      <c r="C918" s="6" t="str">
        <f t="shared" si="28"/>
        <v>Stacey Sanchez</v>
      </c>
      <c r="D918" s="6" t="str" cm="1">
        <f t="array" ref="D918">IF(SUM(--ISNUMBER(SEARCH(Credentials,C918)))&gt;0,TRIM(RIGHT(SUBSTITUTE(C918," ",REPT(" ", 99)), 99)),"")</f>
        <v/>
      </c>
      <c r="E918" s="6" t="str">
        <f t="shared" si="29"/>
        <v>Stacey Sanchez</v>
      </c>
      <c r="F918" s="6" t="s">
        <v>3558</v>
      </c>
      <c r="G918" s="7" t="s">
        <v>19520</v>
      </c>
      <c r="H918" s="7" t="s">
        <v>19474</v>
      </c>
    </row>
    <row r="919" spans="1:8">
      <c r="A919" s="6" t="s">
        <v>3561</v>
      </c>
      <c r="B919" s="6" t="str" cm="1">
        <f t="array" ref="B919">IF(SUM(--ISNUMBER(SEARCH(Honorific,A919)))&gt;0,LEFT(A919,FIND(" ",A919)-1),"")</f>
        <v/>
      </c>
      <c r="C919" s="6" t="str">
        <f t="shared" si="28"/>
        <v>Jesse Montgomery</v>
      </c>
      <c r="D919" s="6" t="str" cm="1">
        <f t="array" ref="D919">IF(SUM(--ISNUMBER(SEARCH(Credentials,C919)))&gt;0,TRIM(RIGHT(SUBSTITUTE(C919," ",REPT(" ", 99)), 99)),"")</f>
        <v/>
      </c>
      <c r="E919" s="6" t="str">
        <f t="shared" si="29"/>
        <v>Jesse Montgomery</v>
      </c>
      <c r="F919" s="6" t="s">
        <v>3561</v>
      </c>
      <c r="G919" s="7" t="s">
        <v>20203</v>
      </c>
      <c r="H919" s="7" t="s">
        <v>20183</v>
      </c>
    </row>
    <row r="920" spans="1:8">
      <c r="A920" s="6" t="s">
        <v>3565</v>
      </c>
      <c r="B920" s="6" t="str" cm="1">
        <f t="array" ref="B920">IF(SUM(--ISNUMBER(SEARCH(Honorific,A920)))&gt;0,LEFT(A920,FIND(" ",A920)-1),"")</f>
        <v/>
      </c>
      <c r="C920" s="6" t="str">
        <f t="shared" si="28"/>
        <v>Daniel Russo</v>
      </c>
      <c r="D920" s="6" t="str" cm="1">
        <f t="array" ref="D920">IF(SUM(--ISNUMBER(SEARCH(Credentials,C920)))&gt;0,TRIM(RIGHT(SUBSTITUTE(C920," ",REPT(" ", 99)), 99)),"")</f>
        <v/>
      </c>
      <c r="E920" s="6" t="str">
        <f t="shared" si="29"/>
        <v>Daniel Russo</v>
      </c>
      <c r="F920" s="6" t="s">
        <v>3565</v>
      </c>
      <c r="G920" s="7" t="s">
        <v>19492</v>
      </c>
      <c r="H920" s="7" t="s">
        <v>20204</v>
      </c>
    </row>
    <row r="921" spans="1:8">
      <c r="A921" s="6" t="s">
        <v>3569</v>
      </c>
      <c r="B921" s="6" t="str" cm="1">
        <f t="array" ref="B921">IF(SUM(--ISNUMBER(SEARCH(Honorific,A921)))&gt;0,LEFT(A921,FIND(" ",A921)-1),"")</f>
        <v/>
      </c>
      <c r="C921" s="6" t="str">
        <f t="shared" si="28"/>
        <v>Cheryl Wilson</v>
      </c>
      <c r="D921" s="6" t="str" cm="1">
        <f t="array" ref="D921">IF(SUM(--ISNUMBER(SEARCH(Credentials,C921)))&gt;0,TRIM(RIGHT(SUBSTITUTE(C921," ",REPT(" ", 99)), 99)),"")</f>
        <v/>
      </c>
      <c r="E921" s="6" t="str">
        <f t="shared" si="29"/>
        <v>Cheryl Wilson</v>
      </c>
      <c r="F921" s="6" t="s">
        <v>3569</v>
      </c>
      <c r="G921" s="7" t="s">
        <v>20026</v>
      </c>
      <c r="H921" s="7" t="s">
        <v>19563</v>
      </c>
    </row>
    <row r="922" spans="1:8">
      <c r="A922" s="6" t="s">
        <v>3573</v>
      </c>
      <c r="B922" s="6" t="str" cm="1">
        <f t="array" ref="B922">IF(SUM(--ISNUMBER(SEARCH(Honorific,A922)))&gt;0,LEFT(A922,FIND(" ",A922)-1),"")</f>
        <v/>
      </c>
      <c r="C922" s="6" t="str">
        <f t="shared" si="28"/>
        <v>Jacob Stephens</v>
      </c>
      <c r="D922" s="6" t="str" cm="1">
        <f t="array" ref="D922">IF(SUM(--ISNUMBER(SEARCH(Credentials,C922)))&gt;0,TRIM(RIGHT(SUBSTITUTE(C922," ",REPT(" ", 99)), 99)),"")</f>
        <v/>
      </c>
      <c r="E922" s="6" t="str">
        <f t="shared" si="29"/>
        <v>Jacob Stephens</v>
      </c>
      <c r="F922" s="6" t="s">
        <v>3573</v>
      </c>
      <c r="G922" s="7" t="s">
        <v>19571</v>
      </c>
      <c r="H922" s="7" t="s">
        <v>19632</v>
      </c>
    </row>
    <row r="923" spans="1:8">
      <c r="A923" s="6" t="s">
        <v>3577</v>
      </c>
      <c r="B923" s="6" t="str" cm="1">
        <f t="array" ref="B923">IF(SUM(--ISNUMBER(SEARCH(Honorific,A923)))&gt;0,LEFT(A923,FIND(" ",A923)-1),"")</f>
        <v/>
      </c>
      <c r="C923" s="6" t="str">
        <f t="shared" si="28"/>
        <v>Carlos Sanchez</v>
      </c>
      <c r="D923" s="6" t="str" cm="1">
        <f t="array" ref="D923">IF(SUM(--ISNUMBER(SEARCH(Credentials,C923)))&gt;0,TRIM(RIGHT(SUBSTITUTE(C923," ",REPT(" ", 99)), 99)),"")</f>
        <v/>
      </c>
      <c r="E923" s="6" t="str">
        <f t="shared" si="29"/>
        <v>Carlos Sanchez</v>
      </c>
      <c r="F923" s="6" t="s">
        <v>3577</v>
      </c>
      <c r="G923" s="7" t="s">
        <v>19987</v>
      </c>
      <c r="H923" s="7" t="s">
        <v>19474</v>
      </c>
    </row>
    <row r="924" spans="1:8">
      <c r="A924" s="6" t="s">
        <v>3581</v>
      </c>
      <c r="B924" s="6" t="str" cm="1">
        <f t="array" ref="B924">IF(SUM(--ISNUMBER(SEARCH(Honorific,A924)))&gt;0,LEFT(A924,FIND(" ",A924)-1),"")</f>
        <v/>
      </c>
      <c r="C924" s="6" t="str">
        <f t="shared" si="28"/>
        <v>Lisa Pratt</v>
      </c>
      <c r="D924" s="6" t="str" cm="1">
        <f t="array" ref="D924">IF(SUM(--ISNUMBER(SEARCH(Credentials,C924)))&gt;0,TRIM(RIGHT(SUBSTITUTE(C924," ",REPT(" ", 99)), 99)),"")</f>
        <v/>
      </c>
      <c r="E924" s="6" t="str">
        <f t="shared" si="29"/>
        <v>Lisa Pratt</v>
      </c>
      <c r="F924" s="6" t="s">
        <v>3581</v>
      </c>
      <c r="G924" s="7" t="s">
        <v>19425</v>
      </c>
      <c r="H924" s="7" t="s">
        <v>20011</v>
      </c>
    </row>
    <row r="925" spans="1:8">
      <c r="A925" s="6" t="s">
        <v>3584</v>
      </c>
      <c r="B925" s="6" t="str" cm="1">
        <f t="array" ref="B925">IF(SUM(--ISNUMBER(SEARCH(Honorific,A925)))&gt;0,LEFT(A925,FIND(" ",A925)-1),"")</f>
        <v/>
      </c>
      <c r="C925" s="6" t="str">
        <f t="shared" si="28"/>
        <v>Jacob French</v>
      </c>
      <c r="D925" s="6" t="str" cm="1">
        <f t="array" ref="D925">IF(SUM(--ISNUMBER(SEARCH(Credentials,C925)))&gt;0,TRIM(RIGHT(SUBSTITUTE(C925," ",REPT(" ", 99)), 99)),"")</f>
        <v/>
      </c>
      <c r="E925" s="6" t="str">
        <f t="shared" si="29"/>
        <v>Jacob French</v>
      </c>
      <c r="F925" s="6" t="s">
        <v>3584</v>
      </c>
      <c r="G925" s="7" t="s">
        <v>19571</v>
      </c>
      <c r="H925" s="7" t="s">
        <v>20205</v>
      </c>
    </row>
    <row r="926" spans="1:8">
      <c r="A926" s="6" t="s">
        <v>3588</v>
      </c>
      <c r="B926" s="6" t="str" cm="1">
        <f t="array" ref="B926">IF(SUM(--ISNUMBER(SEARCH(Honorific,A926)))&gt;0,LEFT(A926,FIND(" ",A926)-1),"")</f>
        <v/>
      </c>
      <c r="C926" s="6" t="str">
        <f t="shared" si="28"/>
        <v>Stephen Swanson</v>
      </c>
      <c r="D926" s="6" t="str" cm="1">
        <f t="array" ref="D926">IF(SUM(--ISNUMBER(SEARCH(Credentials,C926)))&gt;0,TRIM(RIGHT(SUBSTITUTE(C926," ",REPT(" ", 99)), 99)),"")</f>
        <v/>
      </c>
      <c r="E926" s="6" t="str">
        <f t="shared" si="29"/>
        <v>Stephen Swanson</v>
      </c>
      <c r="F926" s="6" t="s">
        <v>3588</v>
      </c>
      <c r="G926" s="7" t="s">
        <v>19633</v>
      </c>
      <c r="H926" s="7" t="s">
        <v>19816</v>
      </c>
    </row>
    <row r="927" spans="1:8">
      <c r="A927" s="6" t="s">
        <v>3592</v>
      </c>
      <c r="B927" s="6" t="str" cm="1">
        <f t="array" ref="B927">IF(SUM(--ISNUMBER(SEARCH(Honorific,A927)))&gt;0,LEFT(A927,FIND(" ",A927)-1),"")</f>
        <v/>
      </c>
      <c r="C927" s="6" t="str">
        <f t="shared" si="28"/>
        <v>Susan Jones</v>
      </c>
      <c r="D927" s="6" t="str" cm="1">
        <f t="array" ref="D927">IF(SUM(--ISNUMBER(SEARCH(Credentials,C927)))&gt;0,TRIM(RIGHT(SUBSTITUTE(C927," ",REPT(" ", 99)), 99)),"")</f>
        <v/>
      </c>
      <c r="E927" s="6" t="str">
        <f t="shared" si="29"/>
        <v>Susan Jones</v>
      </c>
      <c r="F927" s="6" t="s">
        <v>3592</v>
      </c>
      <c r="G927" s="7" t="s">
        <v>19601</v>
      </c>
      <c r="H927" s="7" t="s">
        <v>19613</v>
      </c>
    </row>
    <row r="928" spans="1:8">
      <c r="A928" s="6" t="s">
        <v>3596</v>
      </c>
      <c r="B928" s="6" t="str" cm="1">
        <f t="array" ref="B928">IF(SUM(--ISNUMBER(SEARCH(Honorific,A928)))&gt;0,LEFT(A928,FIND(" ",A928)-1),"")</f>
        <v/>
      </c>
      <c r="C928" s="6" t="str">
        <f t="shared" si="28"/>
        <v>Mathew Young</v>
      </c>
      <c r="D928" s="6" t="str" cm="1">
        <f t="array" ref="D928">IF(SUM(--ISNUMBER(SEARCH(Credentials,C928)))&gt;0,TRIM(RIGHT(SUBSTITUTE(C928," ",REPT(" ", 99)), 99)),"")</f>
        <v/>
      </c>
      <c r="E928" s="6" t="str">
        <f t="shared" si="29"/>
        <v>Mathew Young</v>
      </c>
      <c r="F928" s="6" t="s">
        <v>3596</v>
      </c>
      <c r="G928" s="7" t="s">
        <v>20206</v>
      </c>
      <c r="H928" s="7" t="s">
        <v>19596</v>
      </c>
    </row>
    <row r="929" spans="1:8">
      <c r="A929" s="6" t="s">
        <v>3600</v>
      </c>
      <c r="B929" s="6" t="str" cm="1">
        <f t="array" ref="B929">IF(SUM(--ISNUMBER(SEARCH(Honorific,A929)))&gt;0,LEFT(A929,FIND(" ",A929)-1),"")</f>
        <v/>
      </c>
      <c r="C929" s="6" t="str">
        <f t="shared" si="28"/>
        <v>William Day</v>
      </c>
      <c r="D929" s="6" t="str" cm="1">
        <f t="array" ref="D929">IF(SUM(--ISNUMBER(SEARCH(Credentials,C929)))&gt;0,TRIM(RIGHT(SUBSTITUTE(C929," ",REPT(" ", 99)), 99)),"")</f>
        <v/>
      </c>
      <c r="E929" s="6" t="str">
        <f t="shared" si="29"/>
        <v>William Day</v>
      </c>
      <c r="F929" s="6" t="s">
        <v>3600</v>
      </c>
      <c r="G929" s="7" t="s">
        <v>19437</v>
      </c>
      <c r="H929" s="7" t="s">
        <v>20207</v>
      </c>
    </row>
    <row r="930" spans="1:8">
      <c r="A930" s="6" t="s">
        <v>3604</v>
      </c>
      <c r="B930" s="6" t="str" cm="1">
        <f t="array" ref="B930">IF(SUM(--ISNUMBER(SEARCH(Honorific,A930)))&gt;0,LEFT(A930,FIND(" ",A930)-1),"")</f>
        <v/>
      </c>
      <c r="C930" s="6" t="str">
        <f t="shared" si="28"/>
        <v>Monica Willis</v>
      </c>
      <c r="D930" s="6" t="str" cm="1">
        <f t="array" ref="D930">IF(SUM(--ISNUMBER(SEARCH(Credentials,C930)))&gt;0,TRIM(RIGHT(SUBSTITUTE(C930," ",REPT(" ", 99)), 99)),"")</f>
        <v/>
      </c>
      <c r="E930" s="6" t="str">
        <f t="shared" si="29"/>
        <v>Monica Willis</v>
      </c>
      <c r="F930" s="6" t="s">
        <v>3604</v>
      </c>
      <c r="G930" s="7" t="s">
        <v>19636</v>
      </c>
      <c r="H930" s="7" t="s">
        <v>19507</v>
      </c>
    </row>
    <row r="931" spans="1:8">
      <c r="A931" s="6" t="s">
        <v>3608</v>
      </c>
      <c r="B931" s="6" t="str" cm="1">
        <f t="array" ref="B931">IF(SUM(--ISNUMBER(SEARCH(Honorific,A931)))&gt;0,LEFT(A931,FIND(" ",A931)-1),"")</f>
        <v/>
      </c>
      <c r="C931" s="6" t="str">
        <f t="shared" si="28"/>
        <v>Michael Velasquez</v>
      </c>
      <c r="D931" s="6" t="str" cm="1">
        <f t="array" ref="D931">IF(SUM(--ISNUMBER(SEARCH(Credentials,C931)))&gt;0,TRIM(RIGHT(SUBSTITUTE(C931," ",REPT(" ", 99)), 99)),"")</f>
        <v/>
      </c>
      <c r="E931" s="6" t="str">
        <f t="shared" si="29"/>
        <v>Michael Velasquez</v>
      </c>
      <c r="F931" s="6" t="s">
        <v>3608</v>
      </c>
      <c r="G931" s="7" t="s">
        <v>19466</v>
      </c>
      <c r="H931" s="7" t="s">
        <v>20208</v>
      </c>
    </row>
    <row r="932" spans="1:8">
      <c r="A932" s="6" t="s">
        <v>3612</v>
      </c>
      <c r="B932" s="6" t="str" cm="1">
        <f t="array" ref="B932">IF(SUM(--ISNUMBER(SEARCH(Honorific,A932)))&gt;0,LEFT(A932,FIND(" ",A932)-1),"")</f>
        <v/>
      </c>
      <c r="C932" s="6" t="str">
        <f t="shared" si="28"/>
        <v>Matthew Barrett</v>
      </c>
      <c r="D932" s="6" t="str" cm="1">
        <f t="array" ref="D932">IF(SUM(--ISNUMBER(SEARCH(Credentials,C932)))&gt;0,TRIM(RIGHT(SUBSTITUTE(C932," ",REPT(" ", 99)), 99)),"")</f>
        <v/>
      </c>
      <c r="E932" s="6" t="str">
        <f t="shared" si="29"/>
        <v>Matthew Barrett</v>
      </c>
      <c r="F932" s="6" t="s">
        <v>3612</v>
      </c>
      <c r="G932" s="7" t="s">
        <v>19506</v>
      </c>
      <c r="H932" s="7" t="s">
        <v>20064</v>
      </c>
    </row>
    <row r="933" spans="1:8">
      <c r="A933" s="6" t="s">
        <v>3616</v>
      </c>
      <c r="B933" s="6" t="str" cm="1">
        <f t="array" ref="B933">IF(SUM(--ISNUMBER(SEARCH(Honorific,A933)))&gt;0,LEFT(A933,FIND(" ",A933)-1),"")</f>
        <v/>
      </c>
      <c r="C933" s="6" t="str">
        <f t="shared" si="28"/>
        <v>Steven Davis</v>
      </c>
      <c r="D933" s="6" t="str" cm="1">
        <f t="array" ref="D933">IF(SUM(--ISNUMBER(SEARCH(Credentials,C933)))&gt;0,TRIM(RIGHT(SUBSTITUTE(C933," ",REPT(" ", 99)), 99)),"")</f>
        <v/>
      </c>
      <c r="E933" s="6" t="str">
        <f t="shared" si="29"/>
        <v>Steven Davis</v>
      </c>
      <c r="F933" s="6" t="s">
        <v>3616</v>
      </c>
      <c r="G933" s="7" t="s">
        <v>19767</v>
      </c>
      <c r="H933" s="7" t="s">
        <v>19523</v>
      </c>
    </row>
    <row r="934" spans="1:8">
      <c r="A934" s="6" t="s">
        <v>3620</v>
      </c>
      <c r="B934" s="6" t="str" cm="1">
        <f t="array" ref="B934">IF(SUM(--ISNUMBER(SEARCH(Honorific,A934)))&gt;0,LEFT(A934,FIND(" ",A934)-1),"")</f>
        <v/>
      </c>
      <c r="C934" s="6" t="str">
        <f t="shared" si="28"/>
        <v>Denise Martin</v>
      </c>
      <c r="D934" s="6" t="str" cm="1">
        <f t="array" ref="D934">IF(SUM(--ISNUMBER(SEARCH(Credentials,C934)))&gt;0,TRIM(RIGHT(SUBSTITUTE(C934," ",REPT(" ", 99)), 99)),"")</f>
        <v/>
      </c>
      <c r="E934" s="6" t="str">
        <f t="shared" si="29"/>
        <v>Denise Martin</v>
      </c>
      <c r="F934" s="6" t="s">
        <v>3620</v>
      </c>
      <c r="G934" s="7" t="s">
        <v>19702</v>
      </c>
      <c r="H934" s="7" t="s">
        <v>19455</v>
      </c>
    </row>
    <row r="935" spans="1:8">
      <c r="A935" s="6" t="s">
        <v>3624</v>
      </c>
      <c r="B935" s="6" t="str" cm="1">
        <f t="array" ref="B935">IF(SUM(--ISNUMBER(SEARCH(Honorific,A935)))&gt;0,LEFT(A935,FIND(" ",A935)-1),"")</f>
        <v/>
      </c>
      <c r="C935" s="6" t="str">
        <f t="shared" si="28"/>
        <v>John Harris</v>
      </c>
      <c r="D935" s="6" t="str" cm="1">
        <f t="array" ref="D935">IF(SUM(--ISNUMBER(SEARCH(Credentials,C935)))&gt;0,TRIM(RIGHT(SUBSTITUTE(C935," ",REPT(" ", 99)), 99)),"")</f>
        <v/>
      </c>
      <c r="E935" s="6" t="str">
        <f t="shared" si="29"/>
        <v>John Harris</v>
      </c>
      <c r="F935" s="6" t="s">
        <v>3624</v>
      </c>
      <c r="G935" s="7" t="s">
        <v>19558</v>
      </c>
      <c r="H935" s="7" t="s">
        <v>19925</v>
      </c>
    </row>
    <row r="936" spans="1:8">
      <c r="A936" s="6" t="s">
        <v>3628</v>
      </c>
      <c r="B936" s="6" t="str" cm="1">
        <f t="array" ref="B936">IF(SUM(--ISNUMBER(SEARCH(Honorific,A936)))&gt;0,LEFT(A936,FIND(" ",A936)-1),"")</f>
        <v/>
      </c>
      <c r="C936" s="6" t="str">
        <f t="shared" si="28"/>
        <v>Craig Willis</v>
      </c>
      <c r="D936" s="6" t="str" cm="1">
        <f t="array" ref="D936">IF(SUM(--ISNUMBER(SEARCH(Credentials,C936)))&gt;0,TRIM(RIGHT(SUBSTITUTE(C936," ",REPT(" ", 99)), 99)),"")</f>
        <v/>
      </c>
      <c r="E936" s="6" t="str">
        <f t="shared" si="29"/>
        <v>Craig Willis</v>
      </c>
      <c r="F936" s="6" t="s">
        <v>3628</v>
      </c>
      <c r="G936" s="7" t="s">
        <v>19570</v>
      </c>
      <c r="H936" s="7" t="s">
        <v>19507</v>
      </c>
    </row>
    <row r="937" spans="1:8">
      <c r="A937" s="6" t="s">
        <v>1834</v>
      </c>
      <c r="B937" s="6" t="str" cm="1">
        <f t="array" ref="B937">IF(SUM(--ISNUMBER(SEARCH(Honorific,A937)))&gt;0,LEFT(A937,FIND(" ",A937)-1),"")</f>
        <v/>
      </c>
      <c r="C937" s="6" t="str">
        <f t="shared" si="28"/>
        <v>John Garcia</v>
      </c>
      <c r="D937" s="6" t="str" cm="1">
        <f t="array" ref="D937">IF(SUM(--ISNUMBER(SEARCH(Credentials,C937)))&gt;0,TRIM(RIGHT(SUBSTITUTE(C937," ",REPT(" ", 99)), 99)),"")</f>
        <v/>
      </c>
      <c r="E937" s="6" t="str">
        <f t="shared" si="29"/>
        <v>John Garcia</v>
      </c>
      <c r="F937" s="6" t="s">
        <v>1834</v>
      </c>
      <c r="G937" s="7" t="s">
        <v>19558</v>
      </c>
      <c r="H937" s="7" t="s">
        <v>19641</v>
      </c>
    </row>
    <row r="938" spans="1:8">
      <c r="A938" s="6" t="s">
        <v>3635</v>
      </c>
      <c r="B938" s="6" t="str" cm="1">
        <f t="array" ref="B938">IF(SUM(--ISNUMBER(SEARCH(Honorific,A938)))&gt;0,LEFT(A938,FIND(" ",A938)-1),"")</f>
        <v/>
      </c>
      <c r="C938" s="6" t="str">
        <f t="shared" si="28"/>
        <v>Paul Nielsen</v>
      </c>
      <c r="D938" s="6" t="str" cm="1">
        <f t="array" ref="D938">IF(SUM(--ISNUMBER(SEARCH(Credentials,C938)))&gt;0,TRIM(RIGHT(SUBSTITUTE(C938," ",REPT(" ", 99)), 99)),"")</f>
        <v/>
      </c>
      <c r="E938" s="6" t="str">
        <f t="shared" si="29"/>
        <v>Paul Nielsen</v>
      </c>
      <c r="F938" s="6" t="s">
        <v>3635</v>
      </c>
      <c r="G938" s="7" t="s">
        <v>19733</v>
      </c>
      <c r="H938" s="7" t="s">
        <v>20209</v>
      </c>
    </row>
    <row r="939" spans="1:8">
      <c r="A939" s="6" t="s">
        <v>3639</v>
      </c>
      <c r="B939" s="6" t="str" cm="1">
        <f t="array" ref="B939">IF(SUM(--ISNUMBER(SEARCH(Honorific,A939)))&gt;0,LEFT(A939,FIND(" ",A939)-1),"")</f>
        <v/>
      </c>
      <c r="C939" s="6" t="str">
        <f t="shared" si="28"/>
        <v>Kathleen Ruiz</v>
      </c>
      <c r="D939" s="6" t="str" cm="1">
        <f t="array" ref="D939">IF(SUM(--ISNUMBER(SEARCH(Credentials,C939)))&gt;0,TRIM(RIGHT(SUBSTITUTE(C939," ",REPT(" ", 99)), 99)),"")</f>
        <v/>
      </c>
      <c r="E939" s="6" t="str">
        <f t="shared" si="29"/>
        <v>Kathleen Ruiz</v>
      </c>
      <c r="F939" s="6" t="s">
        <v>3639</v>
      </c>
      <c r="G939" s="7" t="s">
        <v>20054</v>
      </c>
      <c r="H939" s="7" t="s">
        <v>19738</v>
      </c>
    </row>
    <row r="940" spans="1:8">
      <c r="A940" s="6" t="s">
        <v>3643</v>
      </c>
      <c r="B940" s="6" t="str" cm="1">
        <f t="array" ref="B940">IF(SUM(--ISNUMBER(SEARCH(Honorific,A940)))&gt;0,LEFT(A940,FIND(" ",A940)-1),"")</f>
        <v/>
      </c>
      <c r="C940" s="6" t="str">
        <f t="shared" si="28"/>
        <v>Joseph Wright</v>
      </c>
      <c r="D940" s="6" t="str" cm="1">
        <f t="array" ref="D940">IF(SUM(--ISNUMBER(SEARCH(Credentials,C940)))&gt;0,TRIM(RIGHT(SUBSTITUTE(C940," ",REPT(" ", 99)), 99)),"")</f>
        <v/>
      </c>
      <c r="E940" s="6" t="str">
        <f t="shared" si="29"/>
        <v>Joseph Wright</v>
      </c>
      <c r="F940" s="6" t="s">
        <v>3643</v>
      </c>
      <c r="G940" s="7" t="s">
        <v>19642</v>
      </c>
      <c r="H940" s="7" t="s">
        <v>19420</v>
      </c>
    </row>
    <row r="941" spans="1:8">
      <c r="A941" s="6" t="s">
        <v>3646</v>
      </c>
      <c r="B941" s="6" t="str" cm="1">
        <f t="array" ref="B941">IF(SUM(--ISNUMBER(SEARCH(Honorific,A941)))&gt;0,LEFT(A941,FIND(" ",A941)-1),"")</f>
        <v/>
      </c>
      <c r="C941" s="6" t="str">
        <f t="shared" si="28"/>
        <v>Stephanie Cline</v>
      </c>
      <c r="D941" s="6" t="str" cm="1">
        <f t="array" ref="D941">IF(SUM(--ISNUMBER(SEARCH(Credentials,C941)))&gt;0,TRIM(RIGHT(SUBSTITUTE(C941," ",REPT(" ", 99)), 99)),"")</f>
        <v/>
      </c>
      <c r="E941" s="6" t="str">
        <f t="shared" si="29"/>
        <v>Stephanie Cline</v>
      </c>
      <c r="F941" s="6" t="s">
        <v>3646</v>
      </c>
      <c r="G941" s="7" t="s">
        <v>19454</v>
      </c>
      <c r="H941" s="7" t="s">
        <v>20210</v>
      </c>
    </row>
    <row r="942" spans="1:8">
      <c r="A942" s="6" t="s">
        <v>3650</v>
      </c>
      <c r="B942" s="6" t="str" cm="1">
        <f t="array" ref="B942">IF(SUM(--ISNUMBER(SEARCH(Honorific,A942)))&gt;0,LEFT(A942,FIND(" ",A942)-1),"")</f>
        <v/>
      </c>
      <c r="C942" s="6" t="str">
        <f t="shared" si="28"/>
        <v>Roger Martinez MD</v>
      </c>
      <c r="D942" s="6" t="str" cm="1">
        <f t="array" ref="D942">IF(SUM(--ISNUMBER(SEARCH(Credentials,C942)))&gt;0,TRIM(RIGHT(SUBSTITUTE(C942," ",REPT(" ", 99)), 99)),"")</f>
        <v>MD</v>
      </c>
      <c r="E942" s="6" t="str">
        <f t="shared" si="29"/>
        <v xml:space="preserve">Roger Martinez </v>
      </c>
      <c r="F942" s="6" t="s">
        <v>19244</v>
      </c>
      <c r="G942" s="7" t="s">
        <v>20211</v>
      </c>
      <c r="H942" s="7" t="s">
        <v>19728</v>
      </c>
    </row>
    <row r="943" spans="1:8">
      <c r="A943" s="6" t="s">
        <v>3654</v>
      </c>
      <c r="B943" s="6" t="str" cm="1">
        <f t="array" ref="B943">IF(SUM(--ISNUMBER(SEARCH(Honorific,A943)))&gt;0,LEFT(A943,FIND(" ",A943)-1),"")</f>
        <v/>
      </c>
      <c r="C943" s="6" t="str">
        <f t="shared" si="28"/>
        <v>Joanna Adams</v>
      </c>
      <c r="D943" s="6" t="str" cm="1">
        <f t="array" ref="D943">IF(SUM(--ISNUMBER(SEARCH(Credentials,C943)))&gt;0,TRIM(RIGHT(SUBSTITUTE(C943," ",REPT(" ", 99)), 99)),"")</f>
        <v/>
      </c>
      <c r="E943" s="6" t="str">
        <f t="shared" si="29"/>
        <v>Joanna Adams</v>
      </c>
      <c r="F943" s="6" t="s">
        <v>3654</v>
      </c>
      <c r="G943" s="7" t="s">
        <v>20212</v>
      </c>
      <c r="H943" s="7" t="s">
        <v>20041</v>
      </c>
    </row>
    <row r="944" spans="1:8">
      <c r="A944" s="6" t="s">
        <v>3658</v>
      </c>
      <c r="B944" s="6" t="str" cm="1">
        <f t="array" ref="B944">IF(SUM(--ISNUMBER(SEARCH(Honorific,A944)))&gt;0,LEFT(A944,FIND(" ",A944)-1),"")</f>
        <v/>
      </c>
      <c r="C944" s="6" t="str">
        <f t="shared" si="28"/>
        <v>Shaun Duke</v>
      </c>
      <c r="D944" s="6" t="str" cm="1">
        <f t="array" ref="D944">IF(SUM(--ISNUMBER(SEARCH(Credentials,C944)))&gt;0,TRIM(RIGHT(SUBSTITUTE(C944," ",REPT(" ", 99)), 99)),"")</f>
        <v/>
      </c>
      <c r="E944" s="6" t="str">
        <f t="shared" si="29"/>
        <v>Shaun Duke</v>
      </c>
      <c r="F944" s="6" t="s">
        <v>3658</v>
      </c>
      <c r="G944" s="7" t="s">
        <v>20213</v>
      </c>
      <c r="H944" s="7" t="s">
        <v>20214</v>
      </c>
    </row>
    <row r="945" spans="1:8">
      <c r="A945" s="6" t="s">
        <v>3662</v>
      </c>
      <c r="B945" s="6" t="str" cm="1">
        <f t="array" ref="B945">IF(SUM(--ISNUMBER(SEARCH(Honorific,A945)))&gt;0,LEFT(A945,FIND(" ",A945)-1),"")</f>
        <v/>
      </c>
      <c r="C945" s="6" t="str">
        <f t="shared" si="28"/>
        <v>Ann Vargas</v>
      </c>
      <c r="D945" s="6" t="str" cm="1">
        <f t="array" ref="D945">IF(SUM(--ISNUMBER(SEARCH(Credentials,C945)))&gt;0,TRIM(RIGHT(SUBSTITUTE(C945," ",REPT(" ", 99)), 99)),"")</f>
        <v/>
      </c>
      <c r="E945" s="6" t="str">
        <f t="shared" si="29"/>
        <v>Ann Vargas</v>
      </c>
      <c r="F945" s="6" t="s">
        <v>3662</v>
      </c>
      <c r="G945" s="7" t="s">
        <v>19683</v>
      </c>
      <c r="H945" s="7" t="s">
        <v>20215</v>
      </c>
    </row>
    <row r="946" spans="1:8">
      <c r="A946" s="6" t="s">
        <v>3666</v>
      </c>
      <c r="B946" s="6" t="str" cm="1">
        <f t="array" ref="B946">IF(SUM(--ISNUMBER(SEARCH(Honorific,A946)))&gt;0,LEFT(A946,FIND(" ",A946)-1),"")</f>
        <v/>
      </c>
      <c r="C946" s="6" t="str">
        <f t="shared" si="28"/>
        <v>Vanessa Anderson</v>
      </c>
      <c r="D946" s="6" t="str" cm="1">
        <f t="array" ref="D946">IF(SUM(--ISNUMBER(SEARCH(Credentials,C946)))&gt;0,TRIM(RIGHT(SUBSTITUTE(C946," ",REPT(" ", 99)), 99)),"")</f>
        <v/>
      </c>
      <c r="E946" s="6" t="str">
        <f t="shared" si="29"/>
        <v>Vanessa Anderson</v>
      </c>
      <c r="F946" s="6" t="s">
        <v>3666</v>
      </c>
      <c r="G946" s="7" t="s">
        <v>19462</v>
      </c>
      <c r="H946" s="7" t="s">
        <v>19519</v>
      </c>
    </row>
    <row r="947" spans="1:8">
      <c r="A947" s="6" t="s">
        <v>3669</v>
      </c>
      <c r="B947" s="6" t="str" cm="1">
        <f t="array" ref="B947">IF(SUM(--ISNUMBER(SEARCH(Honorific,A947)))&gt;0,LEFT(A947,FIND(" ",A947)-1),"")</f>
        <v/>
      </c>
      <c r="C947" s="6" t="str">
        <f t="shared" si="28"/>
        <v>Elizabeth Byrd</v>
      </c>
      <c r="D947" s="6" t="str" cm="1">
        <f t="array" ref="D947">IF(SUM(--ISNUMBER(SEARCH(Credentials,C947)))&gt;0,TRIM(RIGHT(SUBSTITUTE(C947," ",REPT(" ", 99)), 99)),"")</f>
        <v/>
      </c>
      <c r="E947" s="6" t="str">
        <f t="shared" si="29"/>
        <v>Elizabeth Byrd</v>
      </c>
      <c r="F947" s="6" t="s">
        <v>3669</v>
      </c>
      <c r="G947" s="7" t="s">
        <v>19819</v>
      </c>
      <c r="H947" s="7" t="s">
        <v>19897</v>
      </c>
    </row>
    <row r="948" spans="1:8">
      <c r="A948" s="6" t="s">
        <v>3673</v>
      </c>
      <c r="B948" s="6" t="str" cm="1">
        <f t="array" ref="B948">IF(SUM(--ISNUMBER(SEARCH(Honorific,A948)))&gt;0,LEFT(A948,FIND(" ",A948)-1),"")</f>
        <v/>
      </c>
      <c r="C948" s="6" t="str">
        <f t="shared" si="28"/>
        <v>Thomas Hodges</v>
      </c>
      <c r="D948" s="6" t="str" cm="1">
        <f t="array" ref="D948">IF(SUM(--ISNUMBER(SEARCH(Credentials,C948)))&gt;0,TRIM(RIGHT(SUBSTITUTE(C948," ",REPT(" ", 99)), 99)),"")</f>
        <v/>
      </c>
      <c r="E948" s="6" t="str">
        <f t="shared" si="29"/>
        <v>Thomas Hodges</v>
      </c>
      <c r="F948" s="6" t="s">
        <v>3673</v>
      </c>
      <c r="G948" s="7" t="s">
        <v>19488</v>
      </c>
      <c r="H948" s="7" t="s">
        <v>20216</v>
      </c>
    </row>
    <row r="949" spans="1:8">
      <c r="A949" s="6" t="s">
        <v>3677</v>
      </c>
      <c r="B949" s="6" t="str" cm="1">
        <f t="array" ref="B949">IF(SUM(--ISNUMBER(SEARCH(Honorific,A949)))&gt;0,LEFT(A949,FIND(" ",A949)-1),"")</f>
        <v/>
      </c>
      <c r="C949" s="6" t="str">
        <f t="shared" si="28"/>
        <v>Kathryn Atkinson</v>
      </c>
      <c r="D949" s="6" t="str" cm="1">
        <f t="array" ref="D949">IF(SUM(--ISNUMBER(SEARCH(Credentials,C949)))&gt;0,TRIM(RIGHT(SUBSTITUTE(C949," ",REPT(" ", 99)), 99)),"")</f>
        <v/>
      </c>
      <c r="E949" s="6" t="str">
        <f t="shared" si="29"/>
        <v>Kathryn Atkinson</v>
      </c>
      <c r="F949" s="6" t="s">
        <v>3677</v>
      </c>
      <c r="G949" s="7" t="s">
        <v>19415</v>
      </c>
      <c r="H949" s="7" t="s">
        <v>20217</v>
      </c>
    </row>
    <row r="950" spans="1:8">
      <c r="A950" s="6" t="s">
        <v>3681</v>
      </c>
      <c r="B950" s="6" t="str" cm="1">
        <f t="array" ref="B950">IF(SUM(--ISNUMBER(SEARCH(Honorific,A950)))&gt;0,LEFT(A950,FIND(" ",A950)-1),"")</f>
        <v/>
      </c>
      <c r="C950" s="6" t="str">
        <f t="shared" si="28"/>
        <v>Connie Robinson</v>
      </c>
      <c r="D950" s="6" t="str" cm="1">
        <f t="array" ref="D950">IF(SUM(--ISNUMBER(SEARCH(Credentials,C950)))&gt;0,TRIM(RIGHT(SUBSTITUTE(C950," ",REPT(" ", 99)), 99)),"")</f>
        <v/>
      </c>
      <c r="E950" s="6" t="str">
        <f t="shared" si="29"/>
        <v>Connie Robinson</v>
      </c>
      <c r="F950" s="6" t="s">
        <v>3681</v>
      </c>
      <c r="G950" s="7" t="s">
        <v>20218</v>
      </c>
      <c r="H950" s="7" t="s">
        <v>19430</v>
      </c>
    </row>
    <row r="951" spans="1:8">
      <c r="A951" s="6" t="s">
        <v>3685</v>
      </c>
      <c r="B951" s="6" t="str" cm="1">
        <f t="array" ref="B951">IF(SUM(--ISNUMBER(SEARCH(Honorific,A951)))&gt;0,LEFT(A951,FIND(" ",A951)-1),"")</f>
        <v/>
      </c>
      <c r="C951" s="6" t="str">
        <f t="shared" si="28"/>
        <v>Jill Schroeder</v>
      </c>
      <c r="D951" s="6" t="str" cm="1">
        <f t="array" ref="D951">IF(SUM(--ISNUMBER(SEARCH(Credentials,C951)))&gt;0,TRIM(RIGHT(SUBSTITUTE(C951," ",REPT(" ", 99)), 99)),"")</f>
        <v/>
      </c>
      <c r="E951" s="6" t="str">
        <f t="shared" si="29"/>
        <v>Jill Schroeder</v>
      </c>
      <c r="F951" s="6" t="s">
        <v>3685</v>
      </c>
      <c r="G951" s="7" t="s">
        <v>19986</v>
      </c>
      <c r="H951" s="7" t="s">
        <v>20219</v>
      </c>
    </row>
    <row r="952" spans="1:8">
      <c r="A952" s="6" t="s">
        <v>3689</v>
      </c>
      <c r="B952" s="6" t="str" cm="1">
        <f t="array" ref="B952">IF(SUM(--ISNUMBER(SEARCH(Honorific,A952)))&gt;0,LEFT(A952,FIND(" ",A952)-1),"")</f>
        <v/>
      </c>
      <c r="C952" s="6" t="str">
        <f t="shared" si="28"/>
        <v>Carl Owens</v>
      </c>
      <c r="D952" s="6" t="str" cm="1">
        <f t="array" ref="D952">IF(SUM(--ISNUMBER(SEARCH(Credentials,C952)))&gt;0,TRIM(RIGHT(SUBSTITUTE(C952," ",REPT(" ", 99)), 99)),"")</f>
        <v/>
      </c>
      <c r="E952" s="6" t="str">
        <f t="shared" si="29"/>
        <v>Carl Owens</v>
      </c>
      <c r="F952" s="6" t="s">
        <v>3689</v>
      </c>
      <c r="G952" s="7" t="s">
        <v>20220</v>
      </c>
      <c r="H952" s="7" t="s">
        <v>19758</v>
      </c>
    </row>
    <row r="953" spans="1:8">
      <c r="A953" s="6" t="s">
        <v>3693</v>
      </c>
      <c r="B953" s="6" t="str" cm="1">
        <f t="array" ref="B953">IF(SUM(--ISNUMBER(SEARCH(Honorific,A953)))&gt;0,LEFT(A953,FIND(" ",A953)-1),"")</f>
        <v/>
      </c>
      <c r="C953" s="6" t="str">
        <f t="shared" si="28"/>
        <v>Shelly Adams</v>
      </c>
      <c r="D953" s="6" t="str" cm="1">
        <f t="array" ref="D953">IF(SUM(--ISNUMBER(SEARCH(Credentials,C953)))&gt;0,TRIM(RIGHT(SUBSTITUTE(C953," ",REPT(" ", 99)), 99)),"")</f>
        <v/>
      </c>
      <c r="E953" s="6" t="str">
        <f t="shared" si="29"/>
        <v>Shelly Adams</v>
      </c>
      <c r="F953" s="6" t="s">
        <v>3693</v>
      </c>
      <c r="G953" s="7" t="s">
        <v>19578</v>
      </c>
      <c r="H953" s="7" t="s">
        <v>20041</v>
      </c>
    </row>
    <row r="954" spans="1:8">
      <c r="A954" s="6" t="s">
        <v>3697</v>
      </c>
      <c r="B954" s="6" t="str" cm="1">
        <f t="array" ref="B954">IF(SUM(--ISNUMBER(SEARCH(Honorific,A954)))&gt;0,LEFT(A954,FIND(" ",A954)-1),"")</f>
        <v/>
      </c>
      <c r="C954" s="6" t="str">
        <f t="shared" si="28"/>
        <v>Jeffrey Blankenship</v>
      </c>
      <c r="D954" s="6" t="str" cm="1">
        <f t="array" ref="D954">IF(SUM(--ISNUMBER(SEARCH(Credentials,C954)))&gt;0,TRIM(RIGHT(SUBSTITUTE(C954," ",REPT(" ", 99)), 99)),"")</f>
        <v/>
      </c>
      <c r="E954" s="6" t="str">
        <f t="shared" si="29"/>
        <v>Jeffrey Blankenship</v>
      </c>
      <c r="F954" s="6" t="s">
        <v>3697</v>
      </c>
      <c r="G954" s="7" t="s">
        <v>19924</v>
      </c>
      <c r="H954" s="7" t="s">
        <v>20221</v>
      </c>
    </row>
    <row r="955" spans="1:8">
      <c r="A955" s="6" t="s">
        <v>3701</v>
      </c>
      <c r="B955" s="6" t="str" cm="1">
        <f t="array" ref="B955">IF(SUM(--ISNUMBER(SEARCH(Honorific,A955)))&gt;0,LEFT(A955,FIND(" ",A955)-1),"")</f>
        <v/>
      </c>
      <c r="C955" s="6" t="str">
        <f t="shared" si="28"/>
        <v>Gail Jones</v>
      </c>
      <c r="D955" s="6" t="str" cm="1">
        <f t="array" ref="D955">IF(SUM(--ISNUMBER(SEARCH(Credentials,C955)))&gt;0,TRIM(RIGHT(SUBSTITUTE(C955," ",REPT(" ", 99)), 99)),"")</f>
        <v/>
      </c>
      <c r="E955" s="6" t="str">
        <f t="shared" si="29"/>
        <v>Gail Jones</v>
      </c>
      <c r="F955" s="6" t="s">
        <v>3701</v>
      </c>
      <c r="G955" s="7" t="s">
        <v>20222</v>
      </c>
      <c r="H955" s="7" t="s">
        <v>19613</v>
      </c>
    </row>
    <row r="956" spans="1:8">
      <c r="A956" s="6" t="s">
        <v>3705</v>
      </c>
      <c r="B956" s="6" t="str" cm="1">
        <f t="array" ref="B956">IF(SUM(--ISNUMBER(SEARCH(Honorific,A956)))&gt;0,LEFT(A956,FIND(" ",A956)-1),"")</f>
        <v/>
      </c>
      <c r="C956" s="6" t="str">
        <f t="shared" si="28"/>
        <v>Timothy Pearson</v>
      </c>
      <c r="D956" s="6" t="str" cm="1">
        <f t="array" ref="D956">IF(SUM(--ISNUMBER(SEARCH(Credentials,C956)))&gt;0,TRIM(RIGHT(SUBSTITUTE(C956," ",REPT(" ", 99)), 99)),"")</f>
        <v/>
      </c>
      <c r="E956" s="6" t="str">
        <f t="shared" si="29"/>
        <v>Timothy Pearson</v>
      </c>
      <c r="F956" s="6" t="s">
        <v>3705</v>
      </c>
      <c r="G956" s="7" t="s">
        <v>19942</v>
      </c>
      <c r="H956" s="7" t="s">
        <v>19882</v>
      </c>
    </row>
    <row r="957" spans="1:8">
      <c r="A957" s="6" t="s">
        <v>3708</v>
      </c>
      <c r="B957" s="6" t="str" cm="1">
        <f t="array" ref="B957">IF(SUM(--ISNUMBER(SEARCH(Honorific,A957)))&gt;0,LEFT(A957,FIND(" ",A957)-1),"")</f>
        <v/>
      </c>
      <c r="C957" s="6" t="str">
        <f t="shared" si="28"/>
        <v>William Holmes</v>
      </c>
      <c r="D957" s="6" t="str" cm="1">
        <f t="array" ref="D957">IF(SUM(--ISNUMBER(SEARCH(Credentials,C957)))&gt;0,TRIM(RIGHT(SUBSTITUTE(C957," ",REPT(" ", 99)), 99)),"")</f>
        <v/>
      </c>
      <c r="E957" s="6" t="str">
        <f t="shared" si="29"/>
        <v>William Holmes</v>
      </c>
      <c r="F957" s="6" t="s">
        <v>3708</v>
      </c>
      <c r="G957" s="7" t="s">
        <v>19437</v>
      </c>
      <c r="H957" s="7" t="s">
        <v>19840</v>
      </c>
    </row>
    <row r="958" spans="1:8">
      <c r="A958" s="6" t="s">
        <v>3712</v>
      </c>
      <c r="B958" s="6" t="str" cm="1">
        <f t="array" ref="B958">IF(SUM(--ISNUMBER(SEARCH(Honorific,A958)))&gt;0,LEFT(A958,FIND(" ",A958)-1),"")</f>
        <v/>
      </c>
      <c r="C958" s="6" t="str">
        <f t="shared" si="28"/>
        <v>Sherri Beck</v>
      </c>
      <c r="D958" s="6" t="str" cm="1">
        <f t="array" ref="D958">IF(SUM(--ISNUMBER(SEARCH(Credentials,C958)))&gt;0,TRIM(RIGHT(SUBSTITUTE(C958," ",REPT(" ", 99)), 99)),"")</f>
        <v/>
      </c>
      <c r="E958" s="6" t="str">
        <f t="shared" si="29"/>
        <v>Sherri Beck</v>
      </c>
      <c r="F958" s="6" t="s">
        <v>3712</v>
      </c>
      <c r="G958" s="7" t="s">
        <v>19823</v>
      </c>
      <c r="H958" s="7" t="s">
        <v>20105</v>
      </c>
    </row>
    <row r="959" spans="1:8">
      <c r="A959" s="6" t="s">
        <v>3716</v>
      </c>
      <c r="B959" s="6" t="str" cm="1">
        <f t="array" ref="B959">IF(SUM(--ISNUMBER(SEARCH(Honorific,A959)))&gt;0,LEFT(A959,FIND(" ",A959)-1),"")</f>
        <v/>
      </c>
      <c r="C959" s="6" t="str">
        <f t="shared" si="28"/>
        <v>Kathy Carpenter</v>
      </c>
      <c r="D959" s="6" t="str" cm="1">
        <f t="array" ref="D959">IF(SUM(--ISNUMBER(SEARCH(Credentials,C959)))&gt;0,TRIM(RIGHT(SUBSTITUTE(C959," ",REPT(" ", 99)), 99)),"")</f>
        <v/>
      </c>
      <c r="E959" s="6" t="str">
        <f t="shared" si="29"/>
        <v>Kathy Carpenter</v>
      </c>
      <c r="F959" s="6" t="s">
        <v>3716</v>
      </c>
      <c r="G959" s="7" t="s">
        <v>19514</v>
      </c>
      <c r="H959" s="7" t="s">
        <v>20223</v>
      </c>
    </row>
    <row r="960" spans="1:8">
      <c r="A960" s="6" t="s">
        <v>3720</v>
      </c>
      <c r="B960" s="6" t="str" cm="1">
        <f t="array" ref="B960">IF(SUM(--ISNUMBER(SEARCH(Honorific,A960)))&gt;0,LEFT(A960,FIND(" ",A960)-1),"")</f>
        <v/>
      </c>
      <c r="C960" s="6" t="str">
        <f t="shared" si="28"/>
        <v>Christopher Willis</v>
      </c>
      <c r="D960" s="6" t="str" cm="1">
        <f t="array" ref="D960">IF(SUM(--ISNUMBER(SEARCH(Credentials,C960)))&gt;0,TRIM(RIGHT(SUBSTITUTE(C960," ",REPT(" ", 99)), 99)),"")</f>
        <v/>
      </c>
      <c r="E960" s="6" t="str">
        <f t="shared" si="29"/>
        <v>Christopher Willis</v>
      </c>
      <c r="F960" s="6" t="s">
        <v>3720</v>
      </c>
      <c r="G960" s="7" t="s">
        <v>19682</v>
      </c>
      <c r="H960" s="7" t="s">
        <v>19507</v>
      </c>
    </row>
    <row r="961" spans="1:8">
      <c r="A961" s="6" t="s">
        <v>3724</v>
      </c>
      <c r="B961" s="6" t="str" cm="1">
        <f t="array" ref="B961">IF(SUM(--ISNUMBER(SEARCH(Honorific,A961)))&gt;0,LEFT(A961,FIND(" ",A961)-1),"")</f>
        <v/>
      </c>
      <c r="C961" s="6" t="str">
        <f t="shared" si="28"/>
        <v>Paul Moran</v>
      </c>
      <c r="D961" s="6" t="str" cm="1">
        <f t="array" ref="D961">IF(SUM(--ISNUMBER(SEARCH(Credentials,C961)))&gt;0,TRIM(RIGHT(SUBSTITUTE(C961," ",REPT(" ", 99)), 99)),"")</f>
        <v/>
      </c>
      <c r="E961" s="6" t="str">
        <f t="shared" si="29"/>
        <v>Paul Moran</v>
      </c>
      <c r="F961" s="6" t="s">
        <v>3724</v>
      </c>
      <c r="G961" s="7" t="s">
        <v>19733</v>
      </c>
      <c r="H961" s="7" t="s">
        <v>20020</v>
      </c>
    </row>
    <row r="962" spans="1:8">
      <c r="A962" s="6" t="s">
        <v>3728</v>
      </c>
      <c r="B962" s="6" t="str" cm="1">
        <f t="array" ref="B962">IF(SUM(--ISNUMBER(SEARCH(Honorific,A962)))&gt;0,LEFT(A962,FIND(" ",A962)-1),"")</f>
        <v/>
      </c>
      <c r="C962" s="6" t="str">
        <f t="shared" si="28"/>
        <v>Gregg Holland</v>
      </c>
      <c r="D962" s="6" t="str" cm="1">
        <f t="array" ref="D962">IF(SUM(--ISNUMBER(SEARCH(Credentials,C962)))&gt;0,TRIM(RIGHT(SUBSTITUTE(C962," ",REPT(" ", 99)), 99)),"")</f>
        <v/>
      </c>
      <c r="E962" s="6" t="str">
        <f t="shared" si="29"/>
        <v>Gregg Holland</v>
      </c>
      <c r="F962" s="6" t="s">
        <v>3728</v>
      </c>
      <c r="G962" s="7" t="s">
        <v>20224</v>
      </c>
      <c r="H962" s="7" t="s">
        <v>19952</v>
      </c>
    </row>
    <row r="963" spans="1:8">
      <c r="A963" s="6" t="s">
        <v>3731</v>
      </c>
      <c r="B963" s="6" t="str" cm="1">
        <f t="array" ref="B963">IF(SUM(--ISNUMBER(SEARCH(Honorific,A963)))&gt;0,LEFT(A963,FIND(" ",A963)-1),"")</f>
        <v/>
      </c>
      <c r="C963" s="6" t="str">
        <f t="shared" ref="C963:C1026" si="30">IF(B963="",A963,RIGHT(A963,LEN(A963)-LEN(B963)-1))</f>
        <v>Michael Harris</v>
      </c>
      <c r="D963" s="6" t="str" cm="1">
        <f t="array" ref="D963">IF(SUM(--ISNUMBER(SEARCH(Credentials,C963)))&gt;0,TRIM(RIGHT(SUBSTITUTE(C963," ",REPT(" ", 99)), 99)),"")</f>
        <v/>
      </c>
      <c r="E963" s="6" t="str">
        <f t="shared" ref="E963:E1026" si="31">IF(D963="",C963,LEFT(C963,LEN(C963)-LEN(D963)))</f>
        <v>Michael Harris</v>
      </c>
      <c r="F963" s="6" t="s">
        <v>3731</v>
      </c>
      <c r="G963" s="7" t="s">
        <v>19466</v>
      </c>
      <c r="H963" s="7" t="s">
        <v>19925</v>
      </c>
    </row>
    <row r="964" spans="1:8">
      <c r="A964" s="6" t="s">
        <v>3735</v>
      </c>
      <c r="B964" s="6" t="str" cm="1">
        <f t="array" ref="B964">IF(SUM(--ISNUMBER(SEARCH(Honorific,A964)))&gt;0,LEFT(A964,FIND(" ",A964)-1),"")</f>
        <v/>
      </c>
      <c r="C964" s="6" t="str">
        <f t="shared" si="30"/>
        <v>Rebecca Chaney</v>
      </c>
      <c r="D964" s="6" t="str" cm="1">
        <f t="array" ref="D964">IF(SUM(--ISNUMBER(SEARCH(Credentials,C964)))&gt;0,TRIM(RIGHT(SUBSTITUTE(C964," ",REPT(" ", 99)), 99)),"")</f>
        <v/>
      </c>
      <c r="E964" s="6" t="str">
        <f t="shared" si="31"/>
        <v>Rebecca Chaney</v>
      </c>
      <c r="F964" s="6" t="s">
        <v>3735</v>
      </c>
      <c r="G964" s="7" t="s">
        <v>19531</v>
      </c>
      <c r="H964" s="7" t="s">
        <v>20166</v>
      </c>
    </row>
    <row r="965" spans="1:8">
      <c r="A965" s="6" t="s">
        <v>3739</v>
      </c>
      <c r="B965" s="6" t="str" cm="1">
        <f t="array" ref="B965">IF(SUM(--ISNUMBER(SEARCH(Honorific,A965)))&gt;0,LEFT(A965,FIND(" ",A965)-1),"")</f>
        <v/>
      </c>
      <c r="C965" s="6" t="str">
        <f t="shared" si="30"/>
        <v>Catherine Cisneros</v>
      </c>
      <c r="D965" s="6" t="str" cm="1">
        <f t="array" ref="D965">IF(SUM(--ISNUMBER(SEARCH(Credentials,C965)))&gt;0,TRIM(RIGHT(SUBSTITUTE(C965," ",REPT(" ", 99)), 99)),"")</f>
        <v/>
      </c>
      <c r="E965" s="6" t="str">
        <f t="shared" si="31"/>
        <v>Catherine Cisneros</v>
      </c>
      <c r="F965" s="6" t="s">
        <v>3739</v>
      </c>
      <c r="G965" s="7" t="s">
        <v>20225</v>
      </c>
      <c r="H965" s="7" t="s">
        <v>20226</v>
      </c>
    </row>
    <row r="966" spans="1:8">
      <c r="A966" s="6" t="s">
        <v>3743</v>
      </c>
      <c r="B966" s="6" t="str" cm="1">
        <f t="array" ref="B966">IF(SUM(--ISNUMBER(SEARCH(Honorific,A966)))&gt;0,LEFT(A966,FIND(" ",A966)-1),"")</f>
        <v/>
      </c>
      <c r="C966" s="6" t="str">
        <f t="shared" si="30"/>
        <v>Megan Lawrence</v>
      </c>
      <c r="D966" s="6" t="str" cm="1">
        <f t="array" ref="D966">IF(SUM(--ISNUMBER(SEARCH(Credentials,C966)))&gt;0,TRIM(RIGHT(SUBSTITUTE(C966," ",REPT(" ", 99)), 99)),"")</f>
        <v/>
      </c>
      <c r="E966" s="6" t="str">
        <f t="shared" si="31"/>
        <v>Megan Lawrence</v>
      </c>
      <c r="F966" s="6" t="s">
        <v>3743</v>
      </c>
      <c r="G966" s="7" t="s">
        <v>19494</v>
      </c>
      <c r="H966" s="7" t="s">
        <v>19912</v>
      </c>
    </row>
    <row r="967" spans="1:8">
      <c r="A967" s="6" t="s">
        <v>3747</v>
      </c>
      <c r="B967" s="6" t="str" cm="1">
        <f t="array" ref="B967">IF(SUM(--ISNUMBER(SEARCH(Honorific,A967)))&gt;0,LEFT(A967,FIND(" ",A967)-1),"")</f>
        <v/>
      </c>
      <c r="C967" s="6" t="str">
        <f t="shared" si="30"/>
        <v>Brian Wilson</v>
      </c>
      <c r="D967" s="6" t="str" cm="1">
        <f t="array" ref="D967">IF(SUM(--ISNUMBER(SEARCH(Credentials,C967)))&gt;0,TRIM(RIGHT(SUBSTITUTE(C967," ",REPT(" ", 99)), 99)),"")</f>
        <v/>
      </c>
      <c r="E967" s="6" t="str">
        <f t="shared" si="31"/>
        <v>Brian Wilson</v>
      </c>
      <c r="F967" s="6" t="s">
        <v>3747</v>
      </c>
      <c r="G967" s="7" t="s">
        <v>19555</v>
      </c>
      <c r="H967" s="7" t="s">
        <v>19563</v>
      </c>
    </row>
    <row r="968" spans="1:8">
      <c r="A968" s="6" t="s">
        <v>3751</v>
      </c>
      <c r="B968" s="6" t="str" cm="1">
        <f t="array" ref="B968">IF(SUM(--ISNUMBER(SEARCH(Honorific,A968)))&gt;0,LEFT(A968,FIND(" ",A968)-1),"")</f>
        <v/>
      </c>
      <c r="C968" s="6" t="str">
        <f t="shared" si="30"/>
        <v>Charles Allen</v>
      </c>
      <c r="D968" s="6" t="str" cm="1">
        <f t="array" ref="D968">IF(SUM(--ISNUMBER(SEARCH(Credentials,C968)))&gt;0,TRIM(RIGHT(SUBSTITUTE(C968," ",REPT(" ", 99)), 99)),"")</f>
        <v/>
      </c>
      <c r="E968" s="6" t="str">
        <f t="shared" si="31"/>
        <v>Charles Allen</v>
      </c>
      <c r="F968" s="6" t="s">
        <v>3751</v>
      </c>
      <c r="G968" s="7" t="s">
        <v>19524</v>
      </c>
      <c r="H968" s="7" t="s">
        <v>19635</v>
      </c>
    </row>
    <row r="969" spans="1:8">
      <c r="A969" s="6" t="s">
        <v>3755</v>
      </c>
      <c r="B969" s="6" t="str" cm="1">
        <f t="array" ref="B969">IF(SUM(--ISNUMBER(SEARCH(Honorific,A969)))&gt;0,LEFT(A969,FIND(" ",A969)-1),"")</f>
        <v/>
      </c>
      <c r="C969" s="6" t="str">
        <f t="shared" si="30"/>
        <v>Nancy Williams</v>
      </c>
      <c r="D969" s="6" t="str" cm="1">
        <f t="array" ref="D969">IF(SUM(--ISNUMBER(SEARCH(Credentials,C969)))&gt;0,TRIM(RIGHT(SUBSTITUTE(C969," ",REPT(" ", 99)), 99)),"")</f>
        <v/>
      </c>
      <c r="E969" s="6" t="str">
        <f t="shared" si="31"/>
        <v>Nancy Williams</v>
      </c>
      <c r="F969" s="6" t="s">
        <v>3755</v>
      </c>
      <c r="G969" s="7" t="s">
        <v>19464</v>
      </c>
      <c r="H969" s="7" t="s">
        <v>19478</v>
      </c>
    </row>
    <row r="970" spans="1:8">
      <c r="A970" s="6" t="s">
        <v>3759</v>
      </c>
      <c r="B970" s="6" t="str" cm="1">
        <f t="array" ref="B970">IF(SUM(--ISNUMBER(SEARCH(Honorific,A970)))&gt;0,LEFT(A970,FIND(" ",A970)-1),"")</f>
        <v/>
      </c>
      <c r="C970" s="6" t="str">
        <f t="shared" si="30"/>
        <v>Gloria Watson</v>
      </c>
      <c r="D970" s="6" t="str" cm="1">
        <f t="array" ref="D970">IF(SUM(--ISNUMBER(SEARCH(Credentials,C970)))&gt;0,TRIM(RIGHT(SUBSTITUTE(C970," ",REPT(" ", 99)), 99)),"")</f>
        <v/>
      </c>
      <c r="E970" s="6" t="str">
        <f t="shared" si="31"/>
        <v>Gloria Watson</v>
      </c>
      <c r="F970" s="6" t="s">
        <v>3759</v>
      </c>
      <c r="G970" s="7" t="s">
        <v>20227</v>
      </c>
      <c r="H970" s="7" t="s">
        <v>19471</v>
      </c>
    </row>
    <row r="971" spans="1:8">
      <c r="A971" s="6" t="s">
        <v>3763</v>
      </c>
      <c r="B971" s="6" t="str" cm="1">
        <f t="array" ref="B971">IF(SUM(--ISNUMBER(SEARCH(Honorific,A971)))&gt;0,LEFT(A971,FIND(" ",A971)-1),"")</f>
        <v/>
      </c>
      <c r="C971" s="6" t="str">
        <f t="shared" si="30"/>
        <v>Alexander Wilkins</v>
      </c>
      <c r="D971" s="6" t="str" cm="1">
        <f t="array" ref="D971">IF(SUM(--ISNUMBER(SEARCH(Credentials,C971)))&gt;0,TRIM(RIGHT(SUBSTITUTE(C971," ",REPT(" ", 99)), 99)),"")</f>
        <v/>
      </c>
      <c r="E971" s="6" t="str">
        <f t="shared" si="31"/>
        <v>Alexander Wilkins</v>
      </c>
      <c r="F971" s="6" t="s">
        <v>3763</v>
      </c>
      <c r="G971" s="7" t="s">
        <v>19614</v>
      </c>
      <c r="H971" s="7" t="s">
        <v>20228</v>
      </c>
    </row>
    <row r="972" spans="1:8">
      <c r="A972" s="6" t="s">
        <v>3767</v>
      </c>
      <c r="B972" s="6" t="str" cm="1">
        <f t="array" ref="B972">IF(SUM(--ISNUMBER(SEARCH(Honorific,A972)))&gt;0,LEFT(A972,FIND(" ",A972)-1),"")</f>
        <v/>
      </c>
      <c r="C972" s="6" t="str">
        <f t="shared" si="30"/>
        <v>Jose Smith II</v>
      </c>
      <c r="D972" s="6" t="str" cm="1">
        <f t="array" ref="D972">IF(SUM(--ISNUMBER(SEARCH(Credentials,C972)))&gt;0,TRIM(RIGHT(SUBSTITUTE(C972," ",REPT(" ", 99)), 99)),"")</f>
        <v>II</v>
      </c>
      <c r="E972" s="6" t="str">
        <f t="shared" si="31"/>
        <v xml:space="preserve">Jose Smith </v>
      </c>
      <c r="F972" s="6" t="s">
        <v>20854</v>
      </c>
      <c r="G972" s="7" t="s">
        <v>19748</v>
      </c>
      <c r="H972" s="7" t="s">
        <v>19450</v>
      </c>
    </row>
    <row r="973" spans="1:8">
      <c r="A973" s="6" t="s">
        <v>3771</v>
      </c>
      <c r="B973" s="6" t="str" cm="1">
        <f t="array" ref="B973">IF(SUM(--ISNUMBER(SEARCH(Honorific,A973)))&gt;0,LEFT(A973,FIND(" ",A973)-1),"")</f>
        <v/>
      </c>
      <c r="C973" s="6" t="str">
        <f t="shared" si="30"/>
        <v>Nancy Brown</v>
      </c>
      <c r="D973" s="6" t="str" cm="1">
        <f t="array" ref="D973">IF(SUM(--ISNUMBER(SEARCH(Credentials,C973)))&gt;0,TRIM(RIGHT(SUBSTITUTE(C973," ",REPT(" ", 99)), 99)),"")</f>
        <v/>
      </c>
      <c r="E973" s="6" t="str">
        <f t="shared" si="31"/>
        <v>Nancy Brown</v>
      </c>
      <c r="F973" s="6" t="s">
        <v>3771</v>
      </c>
      <c r="G973" s="7" t="s">
        <v>19464</v>
      </c>
      <c r="H973" s="7" t="s">
        <v>19442</v>
      </c>
    </row>
    <row r="974" spans="1:8">
      <c r="A974" s="6" t="s">
        <v>3775</v>
      </c>
      <c r="B974" s="6" t="str" cm="1">
        <f t="array" ref="B974">IF(SUM(--ISNUMBER(SEARCH(Honorific,A974)))&gt;0,LEFT(A974,FIND(" ",A974)-1),"")</f>
        <v/>
      </c>
      <c r="C974" s="6" t="str">
        <f t="shared" si="30"/>
        <v>Harold Miller</v>
      </c>
      <c r="D974" s="6" t="str" cm="1">
        <f t="array" ref="D974">IF(SUM(--ISNUMBER(SEARCH(Credentials,C974)))&gt;0,TRIM(RIGHT(SUBSTITUTE(C974," ",REPT(" ", 99)), 99)),"")</f>
        <v/>
      </c>
      <c r="E974" s="6" t="str">
        <f t="shared" si="31"/>
        <v>Harold Miller</v>
      </c>
      <c r="F974" s="6" t="s">
        <v>3775</v>
      </c>
      <c r="G974" s="7" t="s">
        <v>20229</v>
      </c>
      <c r="H974" s="7" t="s">
        <v>19568</v>
      </c>
    </row>
    <row r="975" spans="1:8">
      <c r="A975" s="6" t="s">
        <v>3779</v>
      </c>
      <c r="B975" s="6" t="str" cm="1">
        <f t="array" ref="B975">IF(SUM(--ISNUMBER(SEARCH(Honorific,A975)))&gt;0,LEFT(A975,FIND(" ",A975)-1),"")</f>
        <v/>
      </c>
      <c r="C975" s="6" t="str">
        <f t="shared" si="30"/>
        <v>Danielle Burton</v>
      </c>
      <c r="D975" s="6" t="str" cm="1">
        <f t="array" ref="D975">IF(SUM(--ISNUMBER(SEARCH(Credentials,C975)))&gt;0,TRIM(RIGHT(SUBSTITUTE(C975," ",REPT(" ", 99)), 99)),"")</f>
        <v/>
      </c>
      <c r="E975" s="6" t="str">
        <f t="shared" si="31"/>
        <v>Danielle Burton</v>
      </c>
      <c r="F975" s="6" t="s">
        <v>3779</v>
      </c>
      <c r="G975" s="7" t="s">
        <v>19629</v>
      </c>
      <c r="H975" s="7" t="s">
        <v>19780</v>
      </c>
    </row>
    <row r="976" spans="1:8">
      <c r="A976" s="6" t="s">
        <v>3783</v>
      </c>
      <c r="B976" s="6" t="str" cm="1">
        <f t="array" ref="B976">IF(SUM(--ISNUMBER(SEARCH(Honorific,A976)))&gt;0,LEFT(A976,FIND(" ",A976)-1),"")</f>
        <v/>
      </c>
      <c r="C976" s="6" t="str">
        <f t="shared" si="30"/>
        <v>Andrea Rogers</v>
      </c>
      <c r="D976" s="6" t="str" cm="1">
        <f t="array" ref="D976">IF(SUM(--ISNUMBER(SEARCH(Credentials,C976)))&gt;0,TRIM(RIGHT(SUBSTITUTE(C976," ",REPT(" ", 99)), 99)),"")</f>
        <v/>
      </c>
      <c r="E976" s="6" t="str">
        <f t="shared" si="31"/>
        <v>Andrea Rogers</v>
      </c>
      <c r="F976" s="6" t="s">
        <v>3783</v>
      </c>
      <c r="G976" s="7" t="s">
        <v>19825</v>
      </c>
      <c r="H976" s="7" t="s">
        <v>19703</v>
      </c>
    </row>
    <row r="977" spans="1:8">
      <c r="A977" s="6" t="s">
        <v>3787</v>
      </c>
      <c r="B977" s="6" t="str" cm="1">
        <f t="array" ref="B977">IF(SUM(--ISNUMBER(SEARCH(Honorific,A977)))&gt;0,LEFT(A977,FIND(" ",A977)-1),"")</f>
        <v/>
      </c>
      <c r="C977" s="6" t="str">
        <f t="shared" si="30"/>
        <v>Jasmine Sanchez</v>
      </c>
      <c r="D977" s="6" t="str" cm="1">
        <f t="array" ref="D977">IF(SUM(--ISNUMBER(SEARCH(Credentials,C977)))&gt;0,TRIM(RIGHT(SUBSTITUTE(C977," ",REPT(" ", 99)), 99)),"")</f>
        <v/>
      </c>
      <c r="E977" s="6" t="str">
        <f t="shared" si="31"/>
        <v>Jasmine Sanchez</v>
      </c>
      <c r="F977" s="6" t="s">
        <v>3787</v>
      </c>
      <c r="G977" s="7" t="s">
        <v>20062</v>
      </c>
      <c r="H977" s="7" t="s">
        <v>19474</v>
      </c>
    </row>
    <row r="978" spans="1:8">
      <c r="A978" s="6" t="s">
        <v>3791</v>
      </c>
      <c r="B978" s="6" t="str" cm="1">
        <f t="array" ref="B978">IF(SUM(--ISNUMBER(SEARCH(Honorific,A978)))&gt;0,LEFT(A978,FIND(" ",A978)-1),"")</f>
        <v/>
      </c>
      <c r="C978" s="6" t="str">
        <f t="shared" si="30"/>
        <v>Frederick White</v>
      </c>
      <c r="D978" s="6" t="str" cm="1">
        <f t="array" ref="D978">IF(SUM(--ISNUMBER(SEARCH(Credentials,C978)))&gt;0,TRIM(RIGHT(SUBSTITUTE(C978," ",REPT(" ", 99)), 99)),"")</f>
        <v/>
      </c>
      <c r="E978" s="6" t="str">
        <f t="shared" si="31"/>
        <v>Frederick White</v>
      </c>
      <c r="F978" s="6" t="s">
        <v>3791</v>
      </c>
      <c r="G978" s="7" t="s">
        <v>20230</v>
      </c>
      <c r="H978" s="7" t="s">
        <v>19502</v>
      </c>
    </row>
    <row r="979" spans="1:8">
      <c r="A979" s="6" t="s">
        <v>3795</v>
      </c>
      <c r="B979" s="6" t="str" cm="1">
        <f t="array" ref="B979">IF(SUM(--ISNUMBER(SEARCH(Honorific,A979)))&gt;0,LEFT(A979,FIND(" ",A979)-1),"")</f>
        <v/>
      </c>
      <c r="C979" s="6" t="str">
        <f t="shared" si="30"/>
        <v>Benjamin Hoffman</v>
      </c>
      <c r="D979" s="6" t="str" cm="1">
        <f t="array" ref="D979">IF(SUM(--ISNUMBER(SEARCH(Credentials,C979)))&gt;0,TRIM(RIGHT(SUBSTITUTE(C979," ",REPT(" ", 99)), 99)),"")</f>
        <v/>
      </c>
      <c r="E979" s="6" t="str">
        <f t="shared" si="31"/>
        <v>Benjamin Hoffman</v>
      </c>
      <c r="F979" s="6" t="s">
        <v>3795</v>
      </c>
      <c r="G979" s="7" t="s">
        <v>19700</v>
      </c>
      <c r="H979" s="7" t="s">
        <v>20231</v>
      </c>
    </row>
    <row r="980" spans="1:8">
      <c r="A980" s="6" t="s">
        <v>3799</v>
      </c>
      <c r="B980" s="6" t="str" cm="1">
        <f t="array" ref="B980">IF(SUM(--ISNUMBER(SEARCH(Honorific,A980)))&gt;0,LEFT(A980,FIND(" ",A980)-1),"")</f>
        <v/>
      </c>
      <c r="C980" s="6" t="str">
        <f t="shared" si="30"/>
        <v>Michael Shields</v>
      </c>
      <c r="D980" s="6" t="str" cm="1">
        <f t="array" ref="D980">IF(SUM(--ISNUMBER(SEARCH(Credentials,C980)))&gt;0,TRIM(RIGHT(SUBSTITUTE(C980," ",REPT(" ", 99)), 99)),"")</f>
        <v/>
      </c>
      <c r="E980" s="6" t="str">
        <f t="shared" si="31"/>
        <v>Michael Shields</v>
      </c>
      <c r="F980" s="6" t="s">
        <v>3799</v>
      </c>
      <c r="G980" s="7" t="s">
        <v>19466</v>
      </c>
      <c r="H980" s="7" t="s">
        <v>20232</v>
      </c>
    </row>
    <row r="981" spans="1:8">
      <c r="A981" s="6" t="s">
        <v>3803</v>
      </c>
      <c r="B981" s="6" t="str" cm="1">
        <f t="array" ref="B981">IF(SUM(--ISNUMBER(SEARCH(Honorific,A981)))&gt;0,LEFT(A981,FIND(" ",A981)-1),"")</f>
        <v/>
      </c>
      <c r="C981" s="6" t="str">
        <f t="shared" si="30"/>
        <v>Terry Webb</v>
      </c>
      <c r="D981" s="6" t="str" cm="1">
        <f t="array" ref="D981">IF(SUM(--ISNUMBER(SEARCH(Credentials,C981)))&gt;0,TRIM(RIGHT(SUBSTITUTE(C981," ",REPT(" ", 99)), 99)),"")</f>
        <v/>
      </c>
      <c r="E981" s="6" t="str">
        <f t="shared" si="31"/>
        <v>Terry Webb</v>
      </c>
      <c r="F981" s="6" t="s">
        <v>3803</v>
      </c>
      <c r="G981" s="7" t="s">
        <v>19660</v>
      </c>
      <c r="H981" s="7" t="s">
        <v>19937</v>
      </c>
    </row>
    <row r="982" spans="1:8">
      <c r="A982" s="6" t="s">
        <v>3807</v>
      </c>
      <c r="B982" s="6" t="str" cm="1">
        <f t="array" ref="B982">IF(SUM(--ISNUMBER(SEARCH(Honorific,A982)))&gt;0,LEFT(A982,FIND(" ",A982)-1),"")</f>
        <v/>
      </c>
      <c r="C982" s="6" t="str">
        <f t="shared" si="30"/>
        <v>Jeffrey Richardson</v>
      </c>
      <c r="D982" s="6" t="str" cm="1">
        <f t="array" ref="D982">IF(SUM(--ISNUMBER(SEARCH(Credentials,C982)))&gt;0,TRIM(RIGHT(SUBSTITUTE(C982," ",REPT(" ", 99)), 99)),"")</f>
        <v/>
      </c>
      <c r="E982" s="6" t="str">
        <f t="shared" si="31"/>
        <v>Jeffrey Richardson</v>
      </c>
      <c r="F982" s="6" t="s">
        <v>3807</v>
      </c>
      <c r="G982" s="7" t="s">
        <v>19924</v>
      </c>
      <c r="H982" s="7" t="s">
        <v>20065</v>
      </c>
    </row>
    <row r="983" spans="1:8">
      <c r="A983" s="6" t="s">
        <v>3810</v>
      </c>
      <c r="B983" s="6" t="str" cm="1">
        <f t="array" ref="B983">IF(SUM(--ISNUMBER(SEARCH(Honorific,A983)))&gt;0,LEFT(A983,FIND(" ",A983)-1),"")</f>
        <v/>
      </c>
      <c r="C983" s="6" t="str">
        <f t="shared" si="30"/>
        <v>Andrew Melton</v>
      </c>
      <c r="D983" s="6" t="str" cm="1">
        <f t="array" ref="D983">IF(SUM(--ISNUMBER(SEARCH(Credentials,C983)))&gt;0,TRIM(RIGHT(SUBSTITUTE(C983," ",REPT(" ", 99)), 99)),"")</f>
        <v/>
      </c>
      <c r="E983" s="6" t="str">
        <f t="shared" si="31"/>
        <v>Andrew Melton</v>
      </c>
      <c r="F983" s="6" t="s">
        <v>3810</v>
      </c>
      <c r="G983" s="7" t="s">
        <v>19612</v>
      </c>
      <c r="H983" s="7" t="s">
        <v>20233</v>
      </c>
    </row>
    <row r="984" spans="1:8">
      <c r="A984" s="6" t="s">
        <v>3814</v>
      </c>
      <c r="B984" s="6" t="str" cm="1">
        <f t="array" ref="B984">IF(SUM(--ISNUMBER(SEARCH(Honorific,A984)))&gt;0,LEFT(A984,FIND(" ",A984)-1),"")</f>
        <v/>
      </c>
      <c r="C984" s="6" t="str">
        <f t="shared" si="30"/>
        <v>Jacqueline Travis</v>
      </c>
      <c r="D984" s="6" t="str" cm="1">
        <f t="array" ref="D984">IF(SUM(--ISNUMBER(SEARCH(Credentials,C984)))&gt;0,TRIM(RIGHT(SUBSTITUTE(C984," ",REPT(" ", 99)), 99)),"")</f>
        <v/>
      </c>
      <c r="E984" s="6" t="str">
        <f t="shared" si="31"/>
        <v>Jacqueline Travis</v>
      </c>
      <c r="F984" s="6" t="s">
        <v>3814</v>
      </c>
      <c r="G984" s="7" t="s">
        <v>19482</v>
      </c>
      <c r="H984" s="7" t="s">
        <v>19468</v>
      </c>
    </row>
    <row r="985" spans="1:8">
      <c r="A985" s="6" t="s">
        <v>3818</v>
      </c>
      <c r="B985" s="6" t="str" cm="1">
        <f t="array" ref="B985">IF(SUM(--ISNUMBER(SEARCH(Honorific,A985)))&gt;0,LEFT(A985,FIND(" ",A985)-1),"")</f>
        <v/>
      </c>
      <c r="C985" s="6" t="str">
        <f t="shared" si="30"/>
        <v>Stephanie Anderson</v>
      </c>
      <c r="D985" s="6" t="str" cm="1">
        <f t="array" ref="D985">IF(SUM(--ISNUMBER(SEARCH(Credentials,C985)))&gt;0,TRIM(RIGHT(SUBSTITUTE(C985," ",REPT(" ", 99)), 99)),"")</f>
        <v/>
      </c>
      <c r="E985" s="6" t="str">
        <f t="shared" si="31"/>
        <v>Stephanie Anderson</v>
      </c>
      <c r="F985" s="6" t="s">
        <v>3818</v>
      </c>
      <c r="G985" s="7" t="s">
        <v>19454</v>
      </c>
      <c r="H985" s="7" t="s">
        <v>19519</v>
      </c>
    </row>
    <row r="986" spans="1:8">
      <c r="A986" s="6" t="s">
        <v>3822</v>
      </c>
      <c r="B986" s="6" t="str" cm="1">
        <f t="array" ref="B986">IF(SUM(--ISNUMBER(SEARCH(Honorific,A986)))&gt;0,LEFT(A986,FIND(" ",A986)-1),"")</f>
        <v/>
      </c>
      <c r="C986" s="6" t="str">
        <f t="shared" si="30"/>
        <v>Patricia Hall</v>
      </c>
      <c r="D986" s="6" t="str" cm="1">
        <f t="array" ref="D986">IF(SUM(--ISNUMBER(SEARCH(Credentials,C986)))&gt;0,TRIM(RIGHT(SUBSTITUTE(C986," ",REPT(" ", 99)), 99)),"")</f>
        <v/>
      </c>
      <c r="E986" s="6" t="str">
        <f t="shared" si="31"/>
        <v>Patricia Hall</v>
      </c>
      <c r="F986" s="6" t="s">
        <v>3822</v>
      </c>
      <c r="G986" s="7" t="s">
        <v>19967</v>
      </c>
      <c r="H986" s="7" t="s">
        <v>19585</v>
      </c>
    </row>
    <row r="987" spans="1:8">
      <c r="A987" s="6" t="s">
        <v>3826</v>
      </c>
      <c r="B987" s="6" t="str" cm="1">
        <f t="array" ref="B987">IF(SUM(--ISNUMBER(SEARCH(Honorific,A987)))&gt;0,LEFT(A987,FIND(" ",A987)-1),"")</f>
        <v/>
      </c>
      <c r="C987" s="6" t="str">
        <f t="shared" si="30"/>
        <v>Brian King</v>
      </c>
      <c r="D987" s="6" t="str" cm="1">
        <f t="array" ref="D987">IF(SUM(--ISNUMBER(SEARCH(Credentials,C987)))&gt;0,TRIM(RIGHT(SUBSTITUTE(C987," ",REPT(" ", 99)), 99)),"")</f>
        <v/>
      </c>
      <c r="E987" s="6" t="str">
        <f t="shared" si="31"/>
        <v>Brian King</v>
      </c>
      <c r="F987" s="6" t="s">
        <v>3826</v>
      </c>
      <c r="G987" s="7" t="s">
        <v>19555</v>
      </c>
      <c r="H987" s="7" t="s">
        <v>20195</v>
      </c>
    </row>
    <row r="988" spans="1:8">
      <c r="A988" s="6" t="s">
        <v>3829</v>
      </c>
      <c r="B988" s="6" t="str" cm="1">
        <f t="array" ref="B988">IF(SUM(--ISNUMBER(SEARCH(Honorific,A988)))&gt;0,LEFT(A988,FIND(" ",A988)-1),"")</f>
        <v/>
      </c>
      <c r="C988" s="6" t="str">
        <f t="shared" si="30"/>
        <v>Michele Coleman</v>
      </c>
      <c r="D988" s="6" t="str" cm="1">
        <f t="array" ref="D988">IF(SUM(--ISNUMBER(SEARCH(Credentials,C988)))&gt;0,TRIM(RIGHT(SUBSTITUTE(C988," ",REPT(" ", 99)), 99)),"")</f>
        <v/>
      </c>
      <c r="E988" s="6" t="str">
        <f t="shared" si="31"/>
        <v>Michele Coleman</v>
      </c>
      <c r="F988" s="6" t="s">
        <v>3829</v>
      </c>
      <c r="G988" s="7" t="s">
        <v>19885</v>
      </c>
      <c r="H988" s="7" t="s">
        <v>19681</v>
      </c>
    </row>
    <row r="989" spans="1:8">
      <c r="A989" s="6" t="s">
        <v>3833</v>
      </c>
      <c r="B989" s="6" t="str" cm="1">
        <f t="array" ref="B989">IF(SUM(--ISNUMBER(SEARCH(Honorific,A989)))&gt;0,LEFT(A989,FIND(" ",A989)-1),"")</f>
        <v/>
      </c>
      <c r="C989" s="6" t="str">
        <f t="shared" si="30"/>
        <v>Henry Martinez</v>
      </c>
      <c r="D989" s="6" t="str" cm="1">
        <f t="array" ref="D989">IF(SUM(--ISNUMBER(SEARCH(Credentials,C989)))&gt;0,TRIM(RIGHT(SUBSTITUTE(C989," ",REPT(" ", 99)), 99)),"")</f>
        <v/>
      </c>
      <c r="E989" s="6" t="str">
        <f t="shared" si="31"/>
        <v>Henry Martinez</v>
      </c>
      <c r="F989" s="6" t="s">
        <v>3833</v>
      </c>
      <c r="G989" s="7" t="s">
        <v>19552</v>
      </c>
      <c r="H989" s="7" t="s">
        <v>19728</v>
      </c>
    </row>
    <row r="990" spans="1:8">
      <c r="A990" s="6" t="s">
        <v>3837</v>
      </c>
      <c r="B990" s="6" t="str" cm="1">
        <f t="array" ref="B990">IF(SUM(--ISNUMBER(SEARCH(Honorific,A990)))&gt;0,LEFT(A990,FIND(" ",A990)-1),"")</f>
        <v/>
      </c>
      <c r="C990" s="6" t="str">
        <f t="shared" si="30"/>
        <v>Grant Anderson</v>
      </c>
      <c r="D990" s="6" t="str" cm="1">
        <f t="array" ref="D990">IF(SUM(--ISNUMBER(SEARCH(Credentials,C990)))&gt;0,TRIM(RIGHT(SUBSTITUTE(C990," ",REPT(" ", 99)), 99)),"")</f>
        <v/>
      </c>
      <c r="E990" s="6" t="str">
        <f t="shared" si="31"/>
        <v>Grant Anderson</v>
      </c>
      <c r="F990" s="6" t="s">
        <v>3837</v>
      </c>
      <c r="G990" s="7" t="s">
        <v>20114</v>
      </c>
      <c r="H990" s="7" t="s">
        <v>19519</v>
      </c>
    </row>
    <row r="991" spans="1:8">
      <c r="A991" s="6" t="s">
        <v>3841</v>
      </c>
      <c r="B991" s="6" t="str" cm="1">
        <f t="array" ref="B991">IF(SUM(--ISNUMBER(SEARCH(Honorific,A991)))&gt;0,LEFT(A991,FIND(" ",A991)-1),"")</f>
        <v/>
      </c>
      <c r="C991" s="6" t="str">
        <f t="shared" si="30"/>
        <v>Garrett Boyer</v>
      </c>
      <c r="D991" s="6" t="str" cm="1">
        <f t="array" ref="D991">IF(SUM(--ISNUMBER(SEARCH(Credentials,C991)))&gt;0,TRIM(RIGHT(SUBSTITUTE(C991," ",REPT(" ", 99)), 99)),"")</f>
        <v/>
      </c>
      <c r="E991" s="6" t="str">
        <f t="shared" si="31"/>
        <v>Garrett Boyer</v>
      </c>
      <c r="F991" s="6" t="s">
        <v>3841</v>
      </c>
      <c r="G991" s="7" t="s">
        <v>19624</v>
      </c>
      <c r="H991" s="7" t="s">
        <v>19822</v>
      </c>
    </row>
    <row r="992" spans="1:8">
      <c r="A992" s="6" t="s">
        <v>3845</v>
      </c>
      <c r="B992" s="6" t="str" cm="1">
        <f t="array" ref="B992">IF(SUM(--ISNUMBER(SEARCH(Honorific,A992)))&gt;0,LEFT(A992,FIND(" ",A992)-1),"")</f>
        <v/>
      </c>
      <c r="C992" s="6" t="str">
        <f t="shared" si="30"/>
        <v>Maria Goodwin</v>
      </c>
      <c r="D992" s="6" t="str" cm="1">
        <f t="array" ref="D992">IF(SUM(--ISNUMBER(SEARCH(Credentials,C992)))&gt;0,TRIM(RIGHT(SUBSTITUTE(C992," ",REPT(" ", 99)), 99)),"")</f>
        <v/>
      </c>
      <c r="E992" s="6" t="str">
        <f t="shared" si="31"/>
        <v>Maria Goodwin</v>
      </c>
      <c r="F992" s="6" t="s">
        <v>3845</v>
      </c>
      <c r="G992" s="7" t="s">
        <v>19490</v>
      </c>
      <c r="H992" s="7" t="s">
        <v>20147</v>
      </c>
    </row>
    <row r="993" spans="1:8">
      <c r="A993" s="6" t="s">
        <v>3849</v>
      </c>
      <c r="B993" s="6" t="str" cm="1">
        <f t="array" ref="B993">IF(SUM(--ISNUMBER(SEARCH(Honorific,A993)))&gt;0,LEFT(A993,FIND(" ",A993)-1),"")</f>
        <v/>
      </c>
      <c r="C993" s="6" t="str">
        <f t="shared" si="30"/>
        <v>Stephen Anderson</v>
      </c>
      <c r="D993" s="6" t="str" cm="1">
        <f t="array" ref="D993">IF(SUM(--ISNUMBER(SEARCH(Credentials,C993)))&gt;0,TRIM(RIGHT(SUBSTITUTE(C993," ",REPT(" ", 99)), 99)),"")</f>
        <v/>
      </c>
      <c r="E993" s="6" t="str">
        <f t="shared" si="31"/>
        <v>Stephen Anderson</v>
      </c>
      <c r="F993" s="6" t="s">
        <v>3849</v>
      </c>
      <c r="G993" s="7" t="s">
        <v>19633</v>
      </c>
      <c r="H993" s="7" t="s">
        <v>19519</v>
      </c>
    </row>
    <row r="994" spans="1:8">
      <c r="A994" s="6" t="s">
        <v>3852</v>
      </c>
      <c r="B994" s="6" t="str" cm="1">
        <f t="array" ref="B994">IF(SUM(--ISNUMBER(SEARCH(Honorific,A994)))&gt;0,LEFT(A994,FIND(" ",A994)-1),"")</f>
        <v/>
      </c>
      <c r="C994" s="6" t="str">
        <f t="shared" si="30"/>
        <v>Elizabeth Spencer</v>
      </c>
      <c r="D994" s="6" t="str" cm="1">
        <f t="array" ref="D994">IF(SUM(--ISNUMBER(SEARCH(Credentials,C994)))&gt;0,TRIM(RIGHT(SUBSTITUTE(C994," ",REPT(" ", 99)), 99)),"")</f>
        <v/>
      </c>
      <c r="E994" s="6" t="str">
        <f t="shared" si="31"/>
        <v>Elizabeth Spencer</v>
      </c>
      <c r="F994" s="6" t="s">
        <v>3852</v>
      </c>
      <c r="G994" s="7" t="s">
        <v>19819</v>
      </c>
      <c r="H994" s="7" t="s">
        <v>20234</v>
      </c>
    </row>
    <row r="995" spans="1:8">
      <c r="A995" s="6" t="s">
        <v>3856</v>
      </c>
      <c r="B995" s="6" t="str" cm="1">
        <f t="array" ref="B995">IF(SUM(--ISNUMBER(SEARCH(Honorific,A995)))&gt;0,LEFT(A995,FIND(" ",A995)-1),"")</f>
        <v/>
      </c>
      <c r="C995" s="6" t="str">
        <f t="shared" si="30"/>
        <v>Benjamin Murray</v>
      </c>
      <c r="D995" s="6" t="str" cm="1">
        <f t="array" ref="D995">IF(SUM(--ISNUMBER(SEARCH(Credentials,C995)))&gt;0,TRIM(RIGHT(SUBSTITUTE(C995," ",REPT(" ", 99)), 99)),"")</f>
        <v/>
      </c>
      <c r="E995" s="6" t="str">
        <f t="shared" si="31"/>
        <v>Benjamin Murray</v>
      </c>
      <c r="F995" s="6" t="s">
        <v>3856</v>
      </c>
      <c r="G995" s="7" t="s">
        <v>19700</v>
      </c>
      <c r="H995" s="7" t="s">
        <v>19958</v>
      </c>
    </row>
    <row r="996" spans="1:8">
      <c r="A996" s="6" t="s">
        <v>3860</v>
      </c>
      <c r="B996" s="6" t="str" cm="1">
        <f t="array" ref="B996">IF(SUM(--ISNUMBER(SEARCH(Honorific,A996)))&gt;0,LEFT(A996,FIND(" ",A996)-1),"")</f>
        <v/>
      </c>
      <c r="C996" s="6" t="str">
        <f t="shared" si="30"/>
        <v>Jeffrey Jordan</v>
      </c>
      <c r="D996" s="6" t="str" cm="1">
        <f t="array" ref="D996">IF(SUM(--ISNUMBER(SEARCH(Credentials,C996)))&gt;0,TRIM(RIGHT(SUBSTITUTE(C996," ",REPT(" ", 99)), 99)),"")</f>
        <v/>
      </c>
      <c r="E996" s="6" t="str">
        <f t="shared" si="31"/>
        <v>Jeffrey Jordan</v>
      </c>
      <c r="F996" s="6" t="s">
        <v>3860</v>
      </c>
      <c r="G996" s="7" t="s">
        <v>19924</v>
      </c>
      <c r="H996" s="7" t="s">
        <v>19781</v>
      </c>
    </row>
    <row r="997" spans="1:8">
      <c r="A997" s="6" t="s">
        <v>3864</v>
      </c>
      <c r="B997" s="6" t="str" cm="1">
        <f t="array" ref="B997">IF(SUM(--ISNUMBER(SEARCH(Honorific,A997)))&gt;0,LEFT(A997,FIND(" ",A997)-1),"")</f>
        <v/>
      </c>
      <c r="C997" s="6" t="str">
        <f t="shared" si="30"/>
        <v>Sara Martin</v>
      </c>
      <c r="D997" s="6" t="str" cm="1">
        <f t="array" ref="D997">IF(SUM(--ISNUMBER(SEARCH(Credentials,C997)))&gt;0,TRIM(RIGHT(SUBSTITUTE(C997," ",REPT(" ", 99)), 99)),"")</f>
        <v/>
      </c>
      <c r="E997" s="6" t="str">
        <f t="shared" si="31"/>
        <v>Sara Martin</v>
      </c>
      <c r="F997" s="6" t="s">
        <v>3864</v>
      </c>
      <c r="G997" s="7" t="s">
        <v>19872</v>
      </c>
      <c r="H997" s="7" t="s">
        <v>19455</v>
      </c>
    </row>
    <row r="998" spans="1:8">
      <c r="A998" s="6" t="s">
        <v>3868</v>
      </c>
      <c r="B998" s="6" t="str" cm="1">
        <f t="array" ref="B998">IF(SUM(--ISNUMBER(SEARCH(Honorific,A998)))&gt;0,LEFT(A998,FIND(" ",A998)-1),"")</f>
        <v/>
      </c>
      <c r="C998" s="6" t="str">
        <f t="shared" si="30"/>
        <v>Katherine Williams</v>
      </c>
      <c r="D998" s="6" t="str" cm="1">
        <f t="array" ref="D998">IF(SUM(--ISNUMBER(SEARCH(Credentials,C998)))&gt;0,TRIM(RIGHT(SUBSTITUTE(C998," ",REPT(" ", 99)), 99)),"")</f>
        <v/>
      </c>
      <c r="E998" s="6" t="str">
        <f t="shared" si="31"/>
        <v>Katherine Williams</v>
      </c>
      <c r="F998" s="6" t="s">
        <v>3868</v>
      </c>
      <c r="G998" s="7" t="s">
        <v>20156</v>
      </c>
      <c r="H998" s="7" t="s">
        <v>19478</v>
      </c>
    </row>
    <row r="999" spans="1:8">
      <c r="A999" s="6" t="s">
        <v>3872</v>
      </c>
      <c r="B999" s="6" t="str" cm="1">
        <f t="array" ref="B999">IF(SUM(--ISNUMBER(SEARCH(Honorific,A999)))&gt;0,LEFT(A999,FIND(" ",A999)-1),"")</f>
        <v/>
      </c>
      <c r="C999" s="6" t="str">
        <f t="shared" si="30"/>
        <v>Joshua Lloyd MD</v>
      </c>
      <c r="D999" s="6" t="str" cm="1">
        <f t="array" ref="D999">IF(SUM(--ISNUMBER(SEARCH(Credentials,C999)))&gt;0,TRIM(RIGHT(SUBSTITUTE(C999," ",REPT(" ", 99)), 99)),"")</f>
        <v>MD</v>
      </c>
      <c r="E999" s="6" t="str">
        <f t="shared" si="31"/>
        <v xml:space="preserve">Joshua Lloyd </v>
      </c>
      <c r="F999" s="6" t="s">
        <v>19245</v>
      </c>
      <c r="G999" s="7" t="s">
        <v>19718</v>
      </c>
      <c r="H999" s="7" t="s">
        <v>20179</v>
      </c>
    </row>
    <row r="1000" spans="1:8">
      <c r="A1000" s="6" t="s">
        <v>3876</v>
      </c>
      <c r="B1000" s="6" t="str" cm="1">
        <f t="array" ref="B1000">IF(SUM(--ISNUMBER(SEARCH(Honorific,A1000)))&gt;0,LEFT(A1000,FIND(" ",A1000)-1),"")</f>
        <v/>
      </c>
      <c r="C1000" s="6" t="str">
        <f t="shared" si="30"/>
        <v>Tina Moore</v>
      </c>
      <c r="D1000" s="6" t="str" cm="1">
        <f t="array" ref="D1000">IF(SUM(--ISNUMBER(SEARCH(Credentials,C1000)))&gt;0,TRIM(RIGHT(SUBSTITUTE(C1000," ",REPT(" ", 99)), 99)),"")</f>
        <v/>
      </c>
      <c r="E1000" s="6" t="str">
        <f t="shared" si="31"/>
        <v>Tina Moore</v>
      </c>
      <c r="F1000" s="6" t="s">
        <v>3876</v>
      </c>
      <c r="G1000" s="7" t="s">
        <v>19883</v>
      </c>
      <c r="H1000" s="7" t="s">
        <v>19891</v>
      </c>
    </row>
    <row r="1001" spans="1:8">
      <c r="A1001" s="6" t="s">
        <v>3880</v>
      </c>
      <c r="B1001" s="6" t="str" cm="1">
        <f t="array" ref="B1001">IF(SUM(--ISNUMBER(SEARCH(Honorific,A1001)))&gt;0,LEFT(A1001,FIND(" ",A1001)-1),"")</f>
        <v/>
      </c>
      <c r="C1001" s="6" t="str">
        <f t="shared" si="30"/>
        <v>Stephen Allen</v>
      </c>
      <c r="D1001" s="6" t="str" cm="1">
        <f t="array" ref="D1001">IF(SUM(--ISNUMBER(SEARCH(Credentials,C1001)))&gt;0,TRIM(RIGHT(SUBSTITUTE(C1001," ",REPT(" ", 99)), 99)),"")</f>
        <v/>
      </c>
      <c r="E1001" s="6" t="str">
        <f t="shared" si="31"/>
        <v>Stephen Allen</v>
      </c>
      <c r="F1001" s="6" t="s">
        <v>3880</v>
      </c>
      <c r="G1001" s="7" t="s">
        <v>19633</v>
      </c>
      <c r="H1001" s="7" t="s">
        <v>19635</v>
      </c>
    </row>
    <row r="1002" spans="1:8">
      <c r="A1002" s="6" t="s">
        <v>3884</v>
      </c>
      <c r="B1002" s="6" t="str" cm="1">
        <f t="array" ref="B1002">IF(SUM(--ISNUMBER(SEARCH(Honorific,A1002)))&gt;0,LEFT(A1002,FIND(" ",A1002)-1),"")</f>
        <v/>
      </c>
      <c r="C1002" s="6" t="str">
        <f t="shared" si="30"/>
        <v>Christopher Robertson</v>
      </c>
      <c r="D1002" s="6" t="str" cm="1">
        <f t="array" ref="D1002">IF(SUM(--ISNUMBER(SEARCH(Credentials,C1002)))&gt;0,TRIM(RIGHT(SUBSTITUTE(C1002," ",REPT(" ", 99)), 99)),"")</f>
        <v/>
      </c>
      <c r="E1002" s="6" t="str">
        <f t="shared" si="31"/>
        <v>Christopher Robertson</v>
      </c>
      <c r="F1002" s="6" t="s">
        <v>3884</v>
      </c>
      <c r="G1002" s="7" t="s">
        <v>19682</v>
      </c>
      <c r="H1002" s="7" t="s">
        <v>19459</v>
      </c>
    </row>
    <row r="1003" spans="1:8">
      <c r="A1003" s="6" t="s">
        <v>3888</v>
      </c>
      <c r="B1003" s="6" t="str" cm="1">
        <f t="array" ref="B1003">IF(SUM(--ISNUMBER(SEARCH(Honorific,A1003)))&gt;0,LEFT(A1003,FIND(" ",A1003)-1),"")</f>
        <v/>
      </c>
      <c r="C1003" s="6" t="str">
        <f t="shared" si="30"/>
        <v>Amanda Hickman</v>
      </c>
      <c r="D1003" s="6" t="str" cm="1">
        <f t="array" ref="D1003">IF(SUM(--ISNUMBER(SEARCH(Credentials,C1003)))&gt;0,TRIM(RIGHT(SUBSTITUTE(C1003," ",REPT(" ", 99)), 99)),"")</f>
        <v/>
      </c>
      <c r="E1003" s="6" t="str">
        <f t="shared" si="31"/>
        <v>Amanda Hickman</v>
      </c>
      <c r="F1003" s="6" t="s">
        <v>3888</v>
      </c>
      <c r="G1003" s="7" t="s">
        <v>19435</v>
      </c>
      <c r="H1003" s="7" t="s">
        <v>19868</v>
      </c>
    </row>
    <row r="1004" spans="1:8">
      <c r="A1004" s="6" t="s">
        <v>3892</v>
      </c>
      <c r="B1004" s="6" t="str" cm="1">
        <f t="array" ref="B1004">IF(SUM(--ISNUMBER(SEARCH(Honorific,A1004)))&gt;0,LEFT(A1004,FIND(" ",A1004)-1),"")</f>
        <v/>
      </c>
      <c r="C1004" s="6" t="str">
        <f t="shared" si="30"/>
        <v>Thomas Ryan</v>
      </c>
      <c r="D1004" s="6" t="str" cm="1">
        <f t="array" ref="D1004">IF(SUM(--ISNUMBER(SEARCH(Credentials,C1004)))&gt;0,TRIM(RIGHT(SUBSTITUTE(C1004," ",REPT(" ", 99)), 99)),"")</f>
        <v/>
      </c>
      <c r="E1004" s="6" t="str">
        <f t="shared" si="31"/>
        <v>Thomas Ryan</v>
      </c>
      <c r="F1004" s="6" t="s">
        <v>3892</v>
      </c>
      <c r="G1004" s="7" t="s">
        <v>19488</v>
      </c>
      <c r="H1004" s="7" t="s">
        <v>19452</v>
      </c>
    </row>
    <row r="1005" spans="1:8">
      <c r="A1005" s="6" t="s">
        <v>3896</v>
      </c>
      <c r="B1005" s="6" t="str" cm="1">
        <f t="array" ref="B1005">IF(SUM(--ISNUMBER(SEARCH(Honorific,A1005)))&gt;0,LEFT(A1005,FIND(" ",A1005)-1),"")</f>
        <v/>
      </c>
      <c r="C1005" s="6" t="str">
        <f t="shared" si="30"/>
        <v>Casey Kidd</v>
      </c>
      <c r="D1005" s="6" t="str" cm="1">
        <f t="array" ref="D1005">IF(SUM(--ISNUMBER(SEARCH(Credentials,C1005)))&gt;0,TRIM(RIGHT(SUBSTITUTE(C1005," ",REPT(" ", 99)), 99)),"")</f>
        <v/>
      </c>
      <c r="E1005" s="6" t="str">
        <f t="shared" si="31"/>
        <v>Casey Kidd</v>
      </c>
      <c r="F1005" s="6" t="s">
        <v>3896</v>
      </c>
      <c r="G1005" s="7" t="s">
        <v>19788</v>
      </c>
      <c r="H1005" s="7" t="s">
        <v>20235</v>
      </c>
    </row>
    <row r="1006" spans="1:8">
      <c r="A1006" s="6" t="s">
        <v>3899</v>
      </c>
      <c r="B1006" s="6" t="str" cm="1">
        <f t="array" ref="B1006">IF(SUM(--ISNUMBER(SEARCH(Honorific,A1006)))&gt;0,LEFT(A1006,FIND(" ",A1006)-1),"")</f>
        <v/>
      </c>
      <c r="C1006" s="6" t="str">
        <f t="shared" si="30"/>
        <v>Bryce Rivera</v>
      </c>
      <c r="D1006" s="6" t="str" cm="1">
        <f t="array" ref="D1006">IF(SUM(--ISNUMBER(SEARCH(Credentials,C1006)))&gt;0,TRIM(RIGHT(SUBSTITUTE(C1006," ",REPT(" ", 99)), 99)),"")</f>
        <v/>
      </c>
      <c r="E1006" s="6" t="str">
        <f t="shared" si="31"/>
        <v>Bryce Rivera</v>
      </c>
      <c r="F1006" s="6" t="s">
        <v>3899</v>
      </c>
      <c r="G1006" s="7" t="s">
        <v>20236</v>
      </c>
      <c r="H1006" s="7" t="s">
        <v>20237</v>
      </c>
    </row>
    <row r="1007" spans="1:8">
      <c r="A1007" s="6" t="s">
        <v>3903</v>
      </c>
      <c r="B1007" s="6" t="str" cm="1">
        <f t="array" ref="B1007">IF(SUM(--ISNUMBER(SEARCH(Honorific,A1007)))&gt;0,LEFT(A1007,FIND(" ",A1007)-1),"")</f>
        <v/>
      </c>
      <c r="C1007" s="6" t="str">
        <f t="shared" si="30"/>
        <v>James Rodriguez</v>
      </c>
      <c r="D1007" s="6" t="str" cm="1">
        <f t="array" ref="D1007">IF(SUM(--ISNUMBER(SEARCH(Credentials,C1007)))&gt;0,TRIM(RIGHT(SUBSTITUTE(C1007," ",REPT(" ", 99)), 99)),"")</f>
        <v/>
      </c>
      <c r="E1007" s="6" t="str">
        <f t="shared" si="31"/>
        <v>James Rodriguez</v>
      </c>
      <c r="F1007" s="6" t="s">
        <v>3903</v>
      </c>
      <c r="G1007" s="7" t="s">
        <v>19433</v>
      </c>
      <c r="H1007" s="7" t="s">
        <v>19536</v>
      </c>
    </row>
    <row r="1008" spans="1:8">
      <c r="A1008" s="6" t="s">
        <v>3907</v>
      </c>
      <c r="B1008" s="6" t="str" cm="1">
        <f t="array" ref="B1008">IF(SUM(--ISNUMBER(SEARCH(Honorific,A1008)))&gt;0,LEFT(A1008,FIND(" ",A1008)-1),"")</f>
        <v/>
      </c>
      <c r="C1008" s="6" t="str">
        <f t="shared" si="30"/>
        <v>Robert Hernandez</v>
      </c>
      <c r="D1008" s="6" t="str" cm="1">
        <f t="array" ref="D1008">IF(SUM(--ISNUMBER(SEARCH(Credentials,C1008)))&gt;0,TRIM(RIGHT(SUBSTITUTE(C1008," ",REPT(" ", 99)), 99)),"")</f>
        <v/>
      </c>
      <c r="E1008" s="6" t="str">
        <f t="shared" si="31"/>
        <v>Robert Hernandez</v>
      </c>
      <c r="F1008" s="6" t="s">
        <v>3907</v>
      </c>
      <c r="G1008" s="7" t="s">
        <v>19541</v>
      </c>
      <c r="H1008" s="7" t="s">
        <v>19444</v>
      </c>
    </row>
    <row r="1009" spans="1:8">
      <c r="A1009" s="6" t="s">
        <v>3911</v>
      </c>
      <c r="B1009" s="6" t="str" cm="1">
        <f t="array" ref="B1009">IF(SUM(--ISNUMBER(SEARCH(Honorific,A1009)))&gt;0,LEFT(A1009,FIND(" ",A1009)-1),"")</f>
        <v/>
      </c>
      <c r="C1009" s="6" t="str">
        <f t="shared" si="30"/>
        <v>Wendy Bauer</v>
      </c>
      <c r="D1009" s="6" t="str" cm="1">
        <f t="array" ref="D1009">IF(SUM(--ISNUMBER(SEARCH(Credentials,C1009)))&gt;0,TRIM(RIGHT(SUBSTITUTE(C1009," ",REPT(" ", 99)), 99)),"")</f>
        <v/>
      </c>
      <c r="E1009" s="6" t="str">
        <f t="shared" si="31"/>
        <v>Wendy Bauer</v>
      </c>
      <c r="F1009" s="6" t="s">
        <v>3911</v>
      </c>
      <c r="G1009" s="7" t="s">
        <v>20238</v>
      </c>
      <c r="H1009" s="7" t="s">
        <v>20239</v>
      </c>
    </row>
    <row r="1010" spans="1:8">
      <c r="A1010" s="6" t="s">
        <v>3915</v>
      </c>
      <c r="B1010" s="6" t="str" cm="1">
        <f t="array" ref="B1010">IF(SUM(--ISNUMBER(SEARCH(Honorific,A1010)))&gt;0,LEFT(A1010,FIND(" ",A1010)-1),"")</f>
        <v/>
      </c>
      <c r="C1010" s="6" t="str">
        <f t="shared" si="30"/>
        <v>Seth Hines</v>
      </c>
      <c r="D1010" s="6" t="str" cm="1">
        <f t="array" ref="D1010">IF(SUM(--ISNUMBER(SEARCH(Credentials,C1010)))&gt;0,TRIM(RIGHT(SUBSTITUTE(C1010," ",REPT(" ", 99)), 99)),"")</f>
        <v/>
      </c>
      <c r="E1010" s="6" t="str">
        <f t="shared" si="31"/>
        <v>Seth Hines</v>
      </c>
      <c r="F1010" s="6" t="s">
        <v>3915</v>
      </c>
      <c r="G1010" s="7" t="s">
        <v>19911</v>
      </c>
      <c r="H1010" s="7" t="s">
        <v>19946</v>
      </c>
    </row>
    <row r="1011" spans="1:8">
      <c r="A1011" s="6" t="s">
        <v>3919</v>
      </c>
      <c r="B1011" s="6" t="str" cm="1">
        <f t="array" ref="B1011">IF(SUM(--ISNUMBER(SEARCH(Honorific,A1011)))&gt;0,LEFT(A1011,FIND(" ",A1011)-1),"")</f>
        <v/>
      </c>
      <c r="C1011" s="6" t="str">
        <f t="shared" si="30"/>
        <v>Steven Morgan</v>
      </c>
      <c r="D1011" s="6" t="str" cm="1">
        <f t="array" ref="D1011">IF(SUM(--ISNUMBER(SEARCH(Credentials,C1011)))&gt;0,TRIM(RIGHT(SUBSTITUTE(C1011," ",REPT(" ", 99)), 99)),"")</f>
        <v/>
      </c>
      <c r="E1011" s="6" t="str">
        <f t="shared" si="31"/>
        <v>Steven Morgan</v>
      </c>
      <c r="F1011" s="6" t="s">
        <v>3919</v>
      </c>
      <c r="G1011" s="7" t="s">
        <v>19767</v>
      </c>
      <c r="H1011" s="7" t="s">
        <v>19735</v>
      </c>
    </row>
    <row r="1012" spans="1:8">
      <c r="A1012" s="6" t="s">
        <v>3923</v>
      </c>
      <c r="B1012" s="6" t="str" cm="1">
        <f t="array" ref="B1012">IF(SUM(--ISNUMBER(SEARCH(Honorific,A1012)))&gt;0,LEFT(A1012,FIND(" ",A1012)-1),"")</f>
        <v/>
      </c>
      <c r="C1012" s="6" t="str">
        <f t="shared" si="30"/>
        <v>Anita Huerta</v>
      </c>
      <c r="D1012" s="6" t="str" cm="1">
        <f t="array" ref="D1012">IF(SUM(--ISNUMBER(SEARCH(Credentials,C1012)))&gt;0,TRIM(RIGHT(SUBSTITUTE(C1012," ",REPT(" ", 99)), 99)),"")</f>
        <v/>
      </c>
      <c r="E1012" s="6" t="str">
        <f t="shared" si="31"/>
        <v>Anita Huerta</v>
      </c>
      <c r="F1012" s="6" t="s">
        <v>3923</v>
      </c>
      <c r="G1012" s="7" t="s">
        <v>20240</v>
      </c>
      <c r="H1012" s="7" t="s">
        <v>20241</v>
      </c>
    </row>
    <row r="1013" spans="1:8">
      <c r="A1013" s="6" t="s">
        <v>3927</v>
      </c>
      <c r="B1013" s="6" t="str" cm="1">
        <f t="array" ref="B1013">IF(SUM(--ISNUMBER(SEARCH(Honorific,A1013)))&gt;0,LEFT(A1013,FIND(" ",A1013)-1),"")</f>
        <v/>
      </c>
      <c r="C1013" s="6" t="str">
        <f t="shared" si="30"/>
        <v>Maria Fox</v>
      </c>
      <c r="D1013" s="6" t="str" cm="1">
        <f t="array" ref="D1013">IF(SUM(--ISNUMBER(SEARCH(Credentials,C1013)))&gt;0,TRIM(RIGHT(SUBSTITUTE(C1013," ",REPT(" ", 99)), 99)),"")</f>
        <v/>
      </c>
      <c r="E1013" s="6" t="str">
        <f t="shared" si="31"/>
        <v>Maria Fox</v>
      </c>
      <c r="F1013" s="6" t="s">
        <v>3927</v>
      </c>
      <c r="G1013" s="7" t="s">
        <v>19490</v>
      </c>
      <c r="H1013" s="7" t="s">
        <v>19684</v>
      </c>
    </row>
    <row r="1014" spans="1:8">
      <c r="A1014" s="6" t="s">
        <v>3931</v>
      </c>
      <c r="B1014" s="6" t="str" cm="1">
        <f t="array" ref="B1014">IF(SUM(--ISNUMBER(SEARCH(Honorific,A1014)))&gt;0,LEFT(A1014,FIND(" ",A1014)-1),"")</f>
        <v/>
      </c>
      <c r="C1014" s="6" t="str">
        <f t="shared" si="30"/>
        <v>Tara Carroll</v>
      </c>
      <c r="D1014" s="6" t="str" cm="1">
        <f t="array" ref="D1014">IF(SUM(--ISNUMBER(SEARCH(Credentials,C1014)))&gt;0,TRIM(RIGHT(SUBSTITUTE(C1014," ",REPT(" ", 99)), 99)),"")</f>
        <v/>
      </c>
      <c r="E1014" s="6" t="str">
        <f t="shared" si="31"/>
        <v>Tara Carroll</v>
      </c>
      <c r="F1014" s="6" t="s">
        <v>3931</v>
      </c>
      <c r="G1014" s="7" t="s">
        <v>19605</v>
      </c>
      <c r="H1014" s="7" t="s">
        <v>19673</v>
      </c>
    </row>
    <row r="1015" spans="1:8">
      <c r="A1015" s="6" t="s">
        <v>3934</v>
      </c>
      <c r="B1015" s="6" t="str" cm="1">
        <f t="array" ref="B1015">IF(SUM(--ISNUMBER(SEARCH(Honorific,A1015)))&gt;0,LEFT(A1015,FIND(" ",A1015)-1),"")</f>
        <v/>
      </c>
      <c r="C1015" s="6" t="str">
        <f t="shared" si="30"/>
        <v>Katherine Velasquez</v>
      </c>
      <c r="D1015" s="6" t="str" cm="1">
        <f t="array" ref="D1015">IF(SUM(--ISNUMBER(SEARCH(Credentials,C1015)))&gt;0,TRIM(RIGHT(SUBSTITUTE(C1015," ",REPT(" ", 99)), 99)),"")</f>
        <v/>
      </c>
      <c r="E1015" s="6" t="str">
        <f t="shared" si="31"/>
        <v>Katherine Velasquez</v>
      </c>
      <c r="F1015" s="6" t="s">
        <v>3934</v>
      </c>
      <c r="G1015" s="7" t="s">
        <v>20156</v>
      </c>
      <c r="H1015" s="7" t="s">
        <v>20208</v>
      </c>
    </row>
    <row r="1016" spans="1:8">
      <c r="A1016" s="6" t="s">
        <v>3938</v>
      </c>
      <c r="B1016" s="6" t="str" cm="1">
        <f t="array" ref="B1016">IF(SUM(--ISNUMBER(SEARCH(Honorific,A1016)))&gt;0,LEFT(A1016,FIND(" ",A1016)-1),"")</f>
        <v/>
      </c>
      <c r="C1016" s="6" t="str">
        <f t="shared" si="30"/>
        <v>John Brown</v>
      </c>
      <c r="D1016" s="6" t="str" cm="1">
        <f t="array" ref="D1016">IF(SUM(--ISNUMBER(SEARCH(Credentials,C1016)))&gt;0,TRIM(RIGHT(SUBSTITUTE(C1016," ",REPT(" ", 99)), 99)),"")</f>
        <v/>
      </c>
      <c r="E1016" s="6" t="str">
        <f t="shared" si="31"/>
        <v>John Brown</v>
      </c>
      <c r="F1016" s="6" t="s">
        <v>3938</v>
      </c>
      <c r="G1016" s="7" t="s">
        <v>19558</v>
      </c>
      <c r="H1016" s="7" t="s">
        <v>19442</v>
      </c>
    </row>
    <row r="1017" spans="1:8">
      <c r="A1017" s="6" t="s">
        <v>3942</v>
      </c>
      <c r="B1017" s="6" t="str" cm="1">
        <f t="array" ref="B1017">IF(SUM(--ISNUMBER(SEARCH(Honorific,A1017)))&gt;0,LEFT(A1017,FIND(" ",A1017)-1),"")</f>
        <v/>
      </c>
      <c r="C1017" s="6" t="str">
        <f t="shared" si="30"/>
        <v>Ronnie White</v>
      </c>
      <c r="D1017" s="6" t="str" cm="1">
        <f t="array" ref="D1017">IF(SUM(--ISNUMBER(SEARCH(Credentials,C1017)))&gt;0,TRIM(RIGHT(SUBSTITUTE(C1017," ",REPT(" ", 99)), 99)),"")</f>
        <v/>
      </c>
      <c r="E1017" s="6" t="str">
        <f t="shared" si="31"/>
        <v>Ronnie White</v>
      </c>
      <c r="F1017" s="6" t="s">
        <v>3942</v>
      </c>
      <c r="G1017" s="7" t="s">
        <v>20242</v>
      </c>
      <c r="H1017" s="7" t="s">
        <v>19502</v>
      </c>
    </row>
    <row r="1018" spans="1:8">
      <c r="A1018" s="6" t="s">
        <v>3946</v>
      </c>
      <c r="B1018" s="6" t="str" cm="1">
        <f t="array" ref="B1018">IF(SUM(--ISNUMBER(SEARCH(Honorific,A1018)))&gt;0,LEFT(A1018,FIND(" ",A1018)-1),"")</f>
        <v/>
      </c>
      <c r="C1018" s="6" t="str">
        <f t="shared" si="30"/>
        <v>Joel Buchanan</v>
      </c>
      <c r="D1018" s="6" t="str" cm="1">
        <f t="array" ref="D1018">IF(SUM(--ISNUMBER(SEARCH(Credentials,C1018)))&gt;0,TRIM(RIGHT(SUBSTITUTE(C1018," ",REPT(" ", 99)), 99)),"")</f>
        <v/>
      </c>
      <c r="E1018" s="6" t="str">
        <f t="shared" si="31"/>
        <v>Joel Buchanan</v>
      </c>
      <c r="F1018" s="6" t="s">
        <v>3946</v>
      </c>
      <c r="G1018" s="7" t="s">
        <v>19853</v>
      </c>
      <c r="H1018" s="7" t="s">
        <v>20119</v>
      </c>
    </row>
    <row r="1019" spans="1:8">
      <c r="A1019" s="6" t="s">
        <v>3949</v>
      </c>
      <c r="B1019" s="6" t="str" cm="1">
        <f t="array" ref="B1019">IF(SUM(--ISNUMBER(SEARCH(Honorific,A1019)))&gt;0,LEFT(A1019,FIND(" ",A1019)-1),"")</f>
        <v/>
      </c>
      <c r="C1019" s="6" t="str">
        <f t="shared" si="30"/>
        <v>Tamara Robertson</v>
      </c>
      <c r="D1019" s="6" t="str" cm="1">
        <f t="array" ref="D1019">IF(SUM(--ISNUMBER(SEARCH(Credentials,C1019)))&gt;0,TRIM(RIGHT(SUBSTITUTE(C1019," ",REPT(" ", 99)), 99)),"")</f>
        <v/>
      </c>
      <c r="E1019" s="6" t="str">
        <f t="shared" si="31"/>
        <v>Tamara Robertson</v>
      </c>
      <c r="F1019" s="6" t="s">
        <v>3949</v>
      </c>
      <c r="G1019" s="7" t="s">
        <v>20029</v>
      </c>
      <c r="H1019" s="7" t="s">
        <v>19459</v>
      </c>
    </row>
    <row r="1020" spans="1:8">
      <c r="A1020" s="6" t="s">
        <v>3953</v>
      </c>
      <c r="B1020" s="6" t="str" cm="1">
        <f t="array" ref="B1020">IF(SUM(--ISNUMBER(SEARCH(Honorific,A1020)))&gt;0,LEFT(A1020,FIND(" ",A1020)-1),"")</f>
        <v/>
      </c>
      <c r="C1020" s="6" t="str">
        <f t="shared" si="30"/>
        <v>James Chang</v>
      </c>
      <c r="D1020" s="6" t="str" cm="1">
        <f t="array" ref="D1020">IF(SUM(--ISNUMBER(SEARCH(Credentials,C1020)))&gt;0,TRIM(RIGHT(SUBSTITUTE(C1020," ",REPT(" ", 99)), 99)),"")</f>
        <v/>
      </c>
      <c r="E1020" s="6" t="str">
        <f t="shared" si="31"/>
        <v>James Chang</v>
      </c>
      <c r="F1020" s="6" t="s">
        <v>3953</v>
      </c>
      <c r="G1020" s="7" t="s">
        <v>19433</v>
      </c>
      <c r="H1020" s="7" t="s">
        <v>19956</v>
      </c>
    </row>
    <row r="1021" spans="1:8">
      <c r="A1021" s="6" t="s">
        <v>3957</v>
      </c>
      <c r="B1021" s="6" t="str" cm="1">
        <f t="array" ref="B1021">IF(SUM(--ISNUMBER(SEARCH(Honorific,A1021)))&gt;0,LEFT(A1021,FIND(" ",A1021)-1),"")</f>
        <v/>
      </c>
      <c r="C1021" s="6" t="str">
        <f t="shared" si="30"/>
        <v>Jessica Estrada</v>
      </c>
      <c r="D1021" s="6" t="str" cm="1">
        <f t="array" ref="D1021">IF(SUM(--ISNUMBER(SEARCH(Credentials,C1021)))&gt;0,TRIM(RIGHT(SUBSTITUTE(C1021," ",REPT(" ", 99)), 99)),"")</f>
        <v/>
      </c>
      <c r="E1021" s="6" t="str">
        <f t="shared" si="31"/>
        <v>Jessica Estrada</v>
      </c>
      <c r="F1021" s="6" t="s">
        <v>3957</v>
      </c>
      <c r="G1021" s="7" t="s">
        <v>19664</v>
      </c>
      <c r="H1021" s="7" t="s">
        <v>20061</v>
      </c>
    </row>
    <row r="1022" spans="1:8">
      <c r="A1022" s="6" t="s">
        <v>3961</v>
      </c>
      <c r="B1022" s="6" t="str" cm="1">
        <f t="array" ref="B1022">IF(SUM(--ISNUMBER(SEARCH(Honorific,A1022)))&gt;0,LEFT(A1022,FIND(" ",A1022)-1),"")</f>
        <v/>
      </c>
      <c r="C1022" s="6" t="str">
        <f t="shared" si="30"/>
        <v>Jacqueline Robertson</v>
      </c>
      <c r="D1022" s="6" t="str" cm="1">
        <f t="array" ref="D1022">IF(SUM(--ISNUMBER(SEARCH(Credentials,C1022)))&gt;0,TRIM(RIGHT(SUBSTITUTE(C1022," ",REPT(" ", 99)), 99)),"")</f>
        <v/>
      </c>
      <c r="E1022" s="6" t="str">
        <f t="shared" si="31"/>
        <v>Jacqueline Robertson</v>
      </c>
      <c r="F1022" s="6" t="s">
        <v>3961</v>
      </c>
      <c r="G1022" s="7" t="s">
        <v>19482</v>
      </c>
      <c r="H1022" s="7" t="s">
        <v>19459</v>
      </c>
    </row>
    <row r="1023" spans="1:8">
      <c r="A1023" s="6" t="s">
        <v>3965</v>
      </c>
      <c r="B1023" s="6" t="str" cm="1">
        <f t="array" ref="B1023">IF(SUM(--ISNUMBER(SEARCH(Honorific,A1023)))&gt;0,LEFT(A1023,FIND(" ",A1023)-1),"")</f>
        <v/>
      </c>
      <c r="C1023" s="6" t="str">
        <f t="shared" si="30"/>
        <v>Jacqueline Anderson</v>
      </c>
      <c r="D1023" s="6" t="str" cm="1">
        <f t="array" ref="D1023">IF(SUM(--ISNUMBER(SEARCH(Credentials,C1023)))&gt;0,TRIM(RIGHT(SUBSTITUTE(C1023," ",REPT(" ", 99)), 99)),"")</f>
        <v/>
      </c>
      <c r="E1023" s="6" t="str">
        <f t="shared" si="31"/>
        <v>Jacqueline Anderson</v>
      </c>
      <c r="F1023" s="6" t="s">
        <v>3965</v>
      </c>
      <c r="G1023" s="7" t="s">
        <v>19482</v>
      </c>
      <c r="H1023" s="7" t="s">
        <v>19519</v>
      </c>
    </row>
    <row r="1024" spans="1:8">
      <c r="A1024" s="6" t="s">
        <v>3969</v>
      </c>
      <c r="B1024" s="6" t="str" cm="1">
        <f t="array" ref="B1024">IF(SUM(--ISNUMBER(SEARCH(Honorific,A1024)))&gt;0,LEFT(A1024,FIND(" ",A1024)-1),"")</f>
        <v/>
      </c>
      <c r="C1024" s="6" t="str">
        <f t="shared" si="30"/>
        <v>Carl Maddox</v>
      </c>
      <c r="D1024" s="6" t="str" cm="1">
        <f t="array" ref="D1024">IF(SUM(--ISNUMBER(SEARCH(Credentials,C1024)))&gt;0,TRIM(RIGHT(SUBSTITUTE(C1024," ",REPT(" ", 99)), 99)),"")</f>
        <v/>
      </c>
      <c r="E1024" s="6" t="str">
        <f t="shared" si="31"/>
        <v>Carl Maddox</v>
      </c>
      <c r="F1024" s="6" t="s">
        <v>3969</v>
      </c>
      <c r="G1024" s="7" t="s">
        <v>20220</v>
      </c>
      <c r="H1024" s="7" t="s">
        <v>20243</v>
      </c>
    </row>
    <row r="1025" spans="1:8">
      <c r="A1025" s="6" t="s">
        <v>3973</v>
      </c>
      <c r="B1025" s="6" t="str" cm="1">
        <f t="array" ref="B1025">IF(SUM(--ISNUMBER(SEARCH(Honorific,A1025)))&gt;0,LEFT(A1025,FIND(" ",A1025)-1),"")</f>
        <v/>
      </c>
      <c r="C1025" s="6" t="str">
        <f t="shared" si="30"/>
        <v>Travis Brown</v>
      </c>
      <c r="D1025" s="6" t="str" cm="1">
        <f t="array" ref="D1025">IF(SUM(--ISNUMBER(SEARCH(Credentials,C1025)))&gt;0,TRIM(RIGHT(SUBSTITUTE(C1025," ",REPT(" ", 99)), 99)),"")</f>
        <v/>
      </c>
      <c r="E1025" s="6" t="str">
        <f t="shared" si="31"/>
        <v>Travis Brown</v>
      </c>
      <c r="F1025" s="6" t="s">
        <v>3973</v>
      </c>
      <c r="G1025" s="7" t="s">
        <v>19468</v>
      </c>
      <c r="H1025" s="7" t="s">
        <v>19442</v>
      </c>
    </row>
    <row r="1026" spans="1:8">
      <c r="A1026" s="6" t="s">
        <v>3977</v>
      </c>
      <c r="B1026" s="6" t="str" cm="1">
        <f t="array" ref="B1026">IF(SUM(--ISNUMBER(SEARCH(Honorific,A1026)))&gt;0,LEFT(A1026,FIND(" ",A1026)-1),"")</f>
        <v/>
      </c>
      <c r="C1026" s="6" t="str">
        <f t="shared" si="30"/>
        <v>Jasmine Costa</v>
      </c>
      <c r="D1026" s="6" t="str" cm="1">
        <f t="array" ref="D1026">IF(SUM(--ISNUMBER(SEARCH(Credentials,C1026)))&gt;0,TRIM(RIGHT(SUBSTITUTE(C1026," ",REPT(" ", 99)), 99)),"")</f>
        <v/>
      </c>
      <c r="E1026" s="6" t="str">
        <f t="shared" si="31"/>
        <v>Jasmine Costa</v>
      </c>
      <c r="F1026" s="6" t="s">
        <v>3977</v>
      </c>
      <c r="G1026" s="7" t="s">
        <v>20062</v>
      </c>
      <c r="H1026" s="7" t="s">
        <v>20244</v>
      </c>
    </row>
    <row r="1027" spans="1:8">
      <c r="A1027" s="6" t="s">
        <v>3981</v>
      </c>
      <c r="B1027" s="6" t="str" cm="1">
        <f t="array" ref="B1027">IF(SUM(--ISNUMBER(SEARCH(Honorific,A1027)))&gt;0,LEFT(A1027,FIND(" ",A1027)-1),"")</f>
        <v/>
      </c>
      <c r="C1027" s="6" t="str">
        <f t="shared" ref="C1027:C1090" si="32">IF(B1027="",A1027,RIGHT(A1027,LEN(A1027)-LEN(B1027)-1))</f>
        <v>Taylor Ward</v>
      </c>
      <c r="D1027" s="6" t="str" cm="1">
        <f t="array" ref="D1027">IF(SUM(--ISNUMBER(SEARCH(Credentials,C1027)))&gt;0,TRIM(RIGHT(SUBSTITUTE(C1027," ",REPT(" ", 99)), 99)),"")</f>
        <v/>
      </c>
      <c r="E1027" s="6" t="str">
        <f t="shared" ref="E1027:E1090" si="33">IF(D1027="",C1027,LEFT(C1027,LEN(C1027)-LEN(D1027)))</f>
        <v>Taylor Ward</v>
      </c>
      <c r="F1027" s="6" t="s">
        <v>3981</v>
      </c>
      <c r="G1027" s="7" t="s">
        <v>19500</v>
      </c>
      <c r="H1027" s="7" t="s">
        <v>19740</v>
      </c>
    </row>
    <row r="1028" spans="1:8">
      <c r="A1028" s="6" t="s">
        <v>3985</v>
      </c>
      <c r="B1028" s="6" t="str" cm="1">
        <f t="array" ref="B1028">IF(SUM(--ISNUMBER(SEARCH(Honorific,A1028)))&gt;0,LEFT(A1028,FIND(" ",A1028)-1),"")</f>
        <v/>
      </c>
      <c r="C1028" s="6" t="str">
        <f t="shared" si="32"/>
        <v>Clarence Green</v>
      </c>
      <c r="D1028" s="6" t="str" cm="1">
        <f t="array" ref="D1028">IF(SUM(--ISNUMBER(SEARCH(Credentials,C1028)))&gt;0,TRIM(RIGHT(SUBSTITUTE(C1028," ",REPT(" ", 99)), 99)),"")</f>
        <v/>
      </c>
      <c r="E1028" s="6" t="str">
        <f t="shared" si="33"/>
        <v>Clarence Green</v>
      </c>
      <c r="F1028" s="6" t="s">
        <v>3985</v>
      </c>
      <c r="G1028" s="7" t="s">
        <v>20245</v>
      </c>
      <c r="H1028" s="7" t="s">
        <v>19548</v>
      </c>
    </row>
    <row r="1029" spans="1:8">
      <c r="A1029" s="6" t="s">
        <v>3988</v>
      </c>
      <c r="B1029" s="6" t="str" cm="1">
        <f t="array" ref="B1029">IF(SUM(--ISNUMBER(SEARCH(Honorific,A1029)))&gt;0,LEFT(A1029,FIND(" ",A1029)-1),"")</f>
        <v/>
      </c>
      <c r="C1029" s="6" t="str">
        <f t="shared" si="32"/>
        <v>Curtis Rogers</v>
      </c>
      <c r="D1029" s="6" t="str" cm="1">
        <f t="array" ref="D1029">IF(SUM(--ISNUMBER(SEARCH(Credentials,C1029)))&gt;0,TRIM(RIGHT(SUBSTITUTE(C1029," ",REPT(" ", 99)), 99)),"")</f>
        <v/>
      </c>
      <c r="E1029" s="6" t="str">
        <f t="shared" si="33"/>
        <v>Curtis Rogers</v>
      </c>
      <c r="F1029" s="6" t="s">
        <v>3988</v>
      </c>
      <c r="G1029" s="7" t="s">
        <v>19505</v>
      </c>
      <c r="H1029" s="7" t="s">
        <v>19703</v>
      </c>
    </row>
    <row r="1030" spans="1:8">
      <c r="A1030" s="6" t="s">
        <v>3992</v>
      </c>
      <c r="B1030" s="6" t="str" cm="1">
        <f t="array" ref="B1030">IF(SUM(--ISNUMBER(SEARCH(Honorific,A1030)))&gt;0,LEFT(A1030,FIND(" ",A1030)-1),"")</f>
        <v/>
      </c>
      <c r="C1030" s="6" t="str">
        <f t="shared" si="32"/>
        <v>Gregory Carson</v>
      </c>
      <c r="D1030" s="6" t="str" cm="1">
        <f t="array" ref="D1030">IF(SUM(--ISNUMBER(SEARCH(Credentials,C1030)))&gt;0,TRIM(RIGHT(SUBSTITUTE(C1030," ",REPT(" ", 99)), 99)),"")</f>
        <v/>
      </c>
      <c r="E1030" s="6" t="str">
        <f t="shared" si="33"/>
        <v>Gregory Carson</v>
      </c>
      <c r="F1030" s="6" t="s">
        <v>3992</v>
      </c>
      <c r="G1030" s="7" t="s">
        <v>19419</v>
      </c>
      <c r="H1030" s="7" t="s">
        <v>20246</v>
      </c>
    </row>
    <row r="1031" spans="1:8">
      <c r="A1031" s="6" t="s">
        <v>3996</v>
      </c>
      <c r="B1031" s="6" t="str" cm="1">
        <f t="array" ref="B1031">IF(SUM(--ISNUMBER(SEARCH(Honorific,A1031)))&gt;0,LEFT(A1031,FIND(" ",A1031)-1),"")</f>
        <v/>
      </c>
      <c r="C1031" s="6" t="str">
        <f t="shared" si="32"/>
        <v>Brian Woodard</v>
      </c>
      <c r="D1031" s="6" t="str" cm="1">
        <f t="array" ref="D1031">IF(SUM(--ISNUMBER(SEARCH(Credentials,C1031)))&gt;0,TRIM(RIGHT(SUBSTITUTE(C1031," ",REPT(" ", 99)), 99)),"")</f>
        <v/>
      </c>
      <c r="E1031" s="6" t="str">
        <f t="shared" si="33"/>
        <v>Brian Woodard</v>
      </c>
      <c r="F1031" s="6" t="s">
        <v>3996</v>
      </c>
      <c r="G1031" s="7" t="s">
        <v>19555</v>
      </c>
      <c r="H1031" s="7" t="s">
        <v>20247</v>
      </c>
    </row>
    <row r="1032" spans="1:8">
      <c r="A1032" s="6" t="s">
        <v>4000</v>
      </c>
      <c r="B1032" s="6" t="str" cm="1">
        <f t="array" ref="B1032">IF(SUM(--ISNUMBER(SEARCH(Honorific,A1032)))&gt;0,LEFT(A1032,FIND(" ",A1032)-1),"")</f>
        <v/>
      </c>
      <c r="C1032" s="6" t="str">
        <f t="shared" si="32"/>
        <v>Patrick Gilbert</v>
      </c>
      <c r="D1032" s="6" t="str" cm="1">
        <f t="array" ref="D1032">IF(SUM(--ISNUMBER(SEARCH(Credentials,C1032)))&gt;0,TRIM(RIGHT(SUBSTITUTE(C1032," ",REPT(" ", 99)), 99)),"")</f>
        <v/>
      </c>
      <c r="E1032" s="6" t="str">
        <f t="shared" si="33"/>
        <v>Patrick Gilbert</v>
      </c>
      <c r="F1032" s="6" t="s">
        <v>4000</v>
      </c>
      <c r="G1032" s="7" t="s">
        <v>19975</v>
      </c>
      <c r="H1032" s="7" t="s">
        <v>20248</v>
      </c>
    </row>
    <row r="1033" spans="1:8">
      <c r="A1033" s="6" t="s">
        <v>4004</v>
      </c>
      <c r="B1033" s="6" t="str" cm="1">
        <f t="array" ref="B1033">IF(SUM(--ISNUMBER(SEARCH(Honorific,A1033)))&gt;0,LEFT(A1033,FIND(" ",A1033)-1),"")</f>
        <v/>
      </c>
      <c r="C1033" s="6" t="str">
        <f t="shared" si="32"/>
        <v>Nicole Jenkins</v>
      </c>
      <c r="D1033" s="6" t="str" cm="1">
        <f t="array" ref="D1033">IF(SUM(--ISNUMBER(SEARCH(Credentials,C1033)))&gt;0,TRIM(RIGHT(SUBSTITUTE(C1033," ",REPT(" ", 99)), 99)),"")</f>
        <v/>
      </c>
      <c r="E1033" s="6" t="str">
        <f t="shared" si="33"/>
        <v>Nicole Jenkins</v>
      </c>
      <c r="F1033" s="6" t="s">
        <v>4004</v>
      </c>
      <c r="G1033" s="7" t="s">
        <v>19670</v>
      </c>
      <c r="H1033" s="7" t="s">
        <v>19592</v>
      </c>
    </row>
    <row r="1034" spans="1:8">
      <c r="A1034" s="6" t="s">
        <v>4008</v>
      </c>
      <c r="B1034" s="6" t="str" cm="1">
        <f t="array" ref="B1034">IF(SUM(--ISNUMBER(SEARCH(Honorific,A1034)))&gt;0,LEFT(A1034,FIND(" ",A1034)-1),"")</f>
        <v/>
      </c>
      <c r="C1034" s="6" t="str">
        <f t="shared" si="32"/>
        <v>Joshua Gordon</v>
      </c>
      <c r="D1034" s="6" t="str" cm="1">
        <f t="array" ref="D1034">IF(SUM(--ISNUMBER(SEARCH(Credentials,C1034)))&gt;0,TRIM(RIGHT(SUBSTITUTE(C1034," ",REPT(" ", 99)), 99)),"")</f>
        <v/>
      </c>
      <c r="E1034" s="6" t="str">
        <f t="shared" si="33"/>
        <v>Joshua Gordon</v>
      </c>
      <c r="F1034" s="6" t="s">
        <v>4008</v>
      </c>
      <c r="G1034" s="7" t="s">
        <v>19718</v>
      </c>
      <c r="H1034" s="7" t="s">
        <v>20249</v>
      </c>
    </row>
    <row r="1035" spans="1:8">
      <c r="A1035" s="6" t="s">
        <v>4012</v>
      </c>
      <c r="B1035" s="6" t="str" cm="1">
        <f t="array" ref="B1035">IF(SUM(--ISNUMBER(SEARCH(Honorific,A1035)))&gt;0,LEFT(A1035,FIND(" ",A1035)-1),"")</f>
        <v/>
      </c>
      <c r="C1035" s="6" t="str">
        <f t="shared" si="32"/>
        <v>Kelly Crawford</v>
      </c>
      <c r="D1035" s="6" t="str" cm="1">
        <f t="array" ref="D1035">IF(SUM(--ISNUMBER(SEARCH(Credentials,C1035)))&gt;0,TRIM(RIGHT(SUBSTITUTE(C1035," ",REPT(" ", 99)), 99)),"")</f>
        <v/>
      </c>
      <c r="E1035" s="6" t="str">
        <f t="shared" si="33"/>
        <v>Kelly Crawford</v>
      </c>
      <c r="F1035" s="6" t="s">
        <v>4012</v>
      </c>
      <c r="G1035" s="7" t="s">
        <v>19580</v>
      </c>
      <c r="H1035" s="7" t="s">
        <v>20250</v>
      </c>
    </row>
    <row r="1036" spans="1:8">
      <c r="A1036" s="6" t="s">
        <v>4016</v>
      </c>
      <c r="B1036" s="6" t="str" cm="1">
        <f t="array" ref="B1036">IF(SUM(--ISNUMBER(SEARCH(Honorific,A1036)))&gt;0,LEFT(A1036,FIND(" ",A1036)-1),"")</f>
        <v/>
      </c>
      <c r="C1036" s="6" t="str">
        <f t="shared" si="32"/>
        <v>Donald Sanders</v>
      </c>
      <c r="D1036" s="6" t="str" cm="1">
        <f t="array" ref="D1036">IF(SUM(--ISNUMBER(SEARCH(Credentials,C1036)))&gt;0,TRIM(RIGHT(SUBSTITUTE(C1036," ",REPT(" ", 99)), 99)),"")</f>
        <v/>
      </c>
      <c r="E1036" s="6" t="str">
        <f t="shared" si="33"/>
        <v>Donald Sanders</v>
      </c>
      <c r="F1036" s="6" t="s">
        <v>4016</v>
      </c>
      <c r="G1036" s="7" t="s">
        <v>19876</v>
      </c>
      <c r="H1036" s="7" t="s">
        <v>20096</v>
      </c>
    </row>
    <row r="1037" spans="1:8">
      <c r="A1037" s="6" t="s">
        <v>4020</v>
      </c>
      <c r="B1037" s="6" t="str" cm="1">
        <f t="array" ref="B1037">IF(SUM(--ISNUMBER(SEARCH(Honorific,A1037)))&gt;0,LEFT(A1037,FIND(" ",A1037)-1),"")</f>
        <v/>
      </c>
      <c r="C1037" s="6" t="str">
        <f t="shared" si="32"/>
        <v>Marc Harris</v>
      </c>
      <c r="D1037" s="6" t="str" cm="1">
        <f t="array" ref="D1037">IF(SUM(--ISNUMBER(SEARCH(Credentials,C1037)))&gt;0,TRIM(RIGHT(SUBSTITUTE(C1037," ",REPT(" ", 99)), 99)),"")</f>
        <v/>
      </c>
      <c r="E1037" s="6" t="str">
        <f t="shared" si="33"/>
        <v>Marc Harris</v>
      </c>
      <c r="F1037" s="6" t="s">
        <v>4020</v>
      </c>
      <c r="G1037" s="7" t="s">
        <v>20044</v>
      </c>
      <c r="H1037" s="7" t="s">
        <v>19925</v>
      </c>
    </row>
    <row r="1038" spans="1:8">
      <c r="A1038" s="6" t="s">
        <v>4024</v>
      </c>
      <c r="B1038" s="6" t="str" cm="1">
        <f t="array" ref="B1038">IF(SUM(--ISNUMBER(SEARCH(Honorific,A1038)))&gt;0,LEFT(A1038,FIND(" ",A1038)-1),"")</f>
        <v/>
      </c>
      <c r="C1038" s="6" t="str">
        <f t="shared" si="32"/>
        <v>Ronald Jones</v>
      </c>
      <c r="D1038" s="6" t="str" cm="1">
        <f t="array" ref="D1038">IF(SUM(--ISNUMBER(SEARCH(Credentials,C1038)))&gt;0,TRIM(RIGHT(SUBSTITUTE(C1038," ",REPT(" ", 99)), 99)),"")</f>
        <v/>
      </c>
      <c r="E1038" s="6" t="str">
        <f t="shared" si="33"/>
        <v>Ronald Jones</v>
      </c>
      <c r="F1038" s="6" t="s">
        <v>4024</v>
      </c>
      <c r="G1038" s="7" t="s">
        <v>19535</v>
      </c>
      <c r="H1038" s="7" t="s">
        <v>19613</v>
      </c>
    </row>
    <row r="1039" spans="1:8">
      <c r="A1039" s="6" t="s">
        <v>4028</v>
      </c>
      <c r="B1039" s="6" t="str" cm="1">
        <f t="array" ref="B1039">IF(SUM(--ISNUMBER(SEARCH(Honorific,A1039)))&gt;0,LEFT(A1039,FIND(" ",A1039)-1),"")</f>
        <v/>
      </c>
      <c r="C1039" s="6" t="str">
        <f t="shared" si="32"/>
        <v>Brian Flores</v>
      </c>
      <c r="D1039" s="6" t="str" cm="1">
        <f t="array" ref="D1039">IF(SUM(--ISNUMBER(SEARCH(Credentials,C1039)))&gt;0,TRIM(RIGHT(SUBSTITUTE(C1039," ",REPT(" ", 99)), 99)),"")</f>
        <v/>
      </c>
      <c r="E1039" s="6" t="str">
        <f t="shared" si="33"/>
        <v>Brian Flores</v>
      </c>
      <c r="F1039" s="6" t="s">
        <v>4028</v>
      </c>
      <c r="G1039" s="7" t="s">
        <v>19555</v>
      </c>
      <c r="H1039" s="7" t="s">
        <v>20083</v>
      </c>
    </row>
    <row r="1040" spans="1:8">
      <c r="A1040" s="6" t="s">
        <v>4032</v>
      </c>
      <c r="B1040" s="6" t="str" cm="1">
        <f t="array" ref="B1040">IF(SUM(--ISNUMBER(SEARCH(Honorific,A1040)))&gt;0,LEFT(A1040,FIND(" ",A1040)-1),"")</f>
        <v/>
      </c>
      <c r="C1040" s="6" t="str">
        <f t="shared" si="32"/>
        <v>Jennifer Kelley</v>
      </c>
      <c r="D1040" s="6" t="str" cm="1">
        <f t="array" ref="D1040">IF(SUM(--ISNUMBER(SEARCH(Credentials,C1040)))&gt;0,TRIM(RIGHT(SUBSTITUTE(C1040," ",REPT(" ", 99)), 99)),"")</f>
        <v/>
      </c>
      <c r="E1040" s="6" t="str">
        <f t="shared" si="33"/>
        <v>Jennifer Kelley</v>
      </c>
      <c r="F1040" s="6" t="s">
        <v>4032</v>
      </c>
      <c r="G1040" s="7" t="s">
        <v>19510</v>
      </c>
      <c r="H1040" s="7" t="s">
        <v>20251</v>
      </c>
    </row>
    <row r="1041" spans="1:8">
      <c r="A1041" s="6" t="s">
        <v>4035</v>
      </c>
      <c r="B1041" s="6" t="str" cm="1">
        <f t="array" ref="B1041">IF(SUM(--ISNUMBER(SEARCH(Honorific,A1041)))&gt;0,LEFT(A1041,FIND(" ",A1041)-1),"")</f>
        <v/>
      </c>
      <c r="C1041" s="6" t="str">
        <f t="shared" si="32"/>
        <v>Patrick Scott</v>
      </c>
      <c r="D1041" s="6" t="str" cm="1">
        <f t="array" ref="D1041">IF(SUM(--ISNUMBER(SEARCH(Credentials,C1041)))&gt;0,TRIM(RIGHT(SUBSTITUTE(C1041," ",REPT(" ", 99)), 99)),"")</f>
        <v/>
      </c>
      <c r="E1041" s="6" t="str">
        <f t="shared" si="33"/>
        <v>Patrick Scott</v>
      </c>
      <c r="F1041" s="6" t="s">
        <v>4035</v>
      </c>
      <c r="G1041" s="7" t="s">
        <v>19975</v>
      </c>
      <c r="H1041" s="7" t="s">
        <v>19573</v>
      </c>
    </row>
    <row r="1042" spans="1:8">
      <c r="A1042" s="6" t="s">
        <v>4038</v>
      </c>
      <c r="B1042" s="6" t="str" cm="1">
        <f t="array" ref="B1042">IF(SUM(--ISNUMBER(SEARCH(Honorific,A1042)))&gt;0,LEFT(A1042,FIND(" ",A1042)-1),"")</f>
        <v/>
      </c>
      <c r="C1042" s="6" t="str">
        <f t="shared" si="32"/>
        <v>Denise Coleman</v>
      </c>
      <c r="D1042" s="6" t="str" cm="1">
        <f t="array" ref="D1042">IF(SUM(--ISNUMBER(SEARCH(Credentials,C1042)))&gt;0,TRIM(RIGHT(SUBSTITUTE(C1042," ",REPT(" ", 99)), 99)),"")</f>
        <v/>
      </c>
      <c r="E1042" s="6" t="str">
        <f t="shared" si="33"/>
        <v>Denise Coleman</v>
      </c>
      <c r="F1042" s="6" t="s">
        <v>4038</v>
      </c>
      <c r="G1042" s="7" t="s">
        <v>19702</v>
      </c>
      <c r="H1042" s="7" t="s">
        <v>19681</v>
      </c>
    </row>
    <row r="1043" spans="1:8">
      <c r="A1043" s="6" t="s">
        <v>4042</v>
      </c>
      <c r="B1043" s="6" t="str" cm="1">
        <f t="array" ref="B1043">IF(SUM(--ISNUMBER(SEARCH(Honorific,A1043)))&gt;0,LEFT(A1043,FIND(" ",A1043)-1),"")</f>
        <v/>
      </c>
      <c r="C1043" s="6" t="str">
        <f t="shared" si="32"/>
        <v>Alexis Murphy</v>
      </c>
      <c r="D1043" s="6" t="str" cm="1">
        <f t="array" ref="D1043">IF(SUM(--ISNUMBER(SEARCH(Credentials,C1043)))&gt;0,TRIM(RIGHT(SUBSTITUTE(C1043," ",REPT(" ", 99)), 99)),"")</f>
        <v/>
      </c>
      <c r="E1043" s="6" t="str">
        <f t="shared" si="33"/>
        <v>Alexis Murphy</v>
      </c>
      <c r="F1043" s="6" t="s">
        <v>4042</v>
      </c>
      <c r="G1043" s="7" t="s">
        <v>19657</v>
      </c>
      <c r="H1043" s="7" t="s">
        <v>20252</v>
      </c>
    </row>
    <row r="1044" spans="1:8">
      <c r="A1044" s="6" t="s">
        <v>4046</v>
      </c>
      <c r="B1044" s="6" t="str" cm="1">
        <f t="array" ref="B1044">IF(SUM(--ISNUMBER(SEARCH(Honorific,A1044)))&gt;0,LEFT(A1044,FIND(" ",A1044)-1),"")</f>
        <v/>
      </c>
      <c r="C1044" s="6" t="str">
        <f t="shared" si="32"/>
        <v>Janet Roberts</v>
      </c>
      <c r="D1044" s="6" t="str" cm="1">
        <f t="array" ref="D1044">IF(SUM(--ISNUMBER(SEARCH(Credentials,C1044)))&gt;0,TRIM(RIGHT(SUBSTITUTE(C1044," ",REPT(" ", 99)), 99)),"")</f>
        <v/>
      </c>
      <c r="E1044" s="6" t="str">
        <f t="shared" si="33"/>
        <v>Janet Roberts</v>
      </c>
      <c r="F1044" s="6" t="s">
        <v>4046</v>
      </c>
      <c r="G1044" s="7" t="s">
        <v>19729</v>
      </c>
      <c r="H1044" s="7" t="s">
        <v>19900</v>
      </c>
    </row>
    <row r="1045" spans="1:8">
      <c r="A1045" s="6" t="s">
        <v>4050</v>
      </c>
      <c r="B1045" s="6" t="str" cm="1">
        <f t="array" ref="B1045">IF(SUM(--ISNUMBER(SEARCH(Honorific,A1045)))&gt;0,LEFT(A1045,FIND(" ",A1045)-1),"")</f>
        <v/>
      </c>
      <c r="C1045" s="6" t="str">
        <f t="shared" si="32"/>
        <v>Chelsey Watts</v>
      </c>
      <c r="D1045" s="6" t="str" cm="1">
        <f t="array" ref="D1045">IF(SUM(--ISNUMBER(SEARCH(Credentials,C1045)))&gt;0,TRIM(RIGHT(SUBSTITUTE(C1045," ",REPT(" ", 99)), 99)),"")</f>
        <v/>
      </c>
      <c r="E1045" s="6" t="str">
        <f t="shared" si="33"/>
        <v>Chelsey Watts</v>
      </c>
      <c r="F1045" s="6" t="s">
        <v>4050</v>
      </c>
      <c r="G1045" s="7" t="s">
        <v>20253</v>
      </c>
      <c r="H1045" s="7" t="s">
        <v>20254</v>
      </c>
    </row>
    <row r="1046" spans="1:8">
      <c r="A1046" s="6" t="s">
        <v>4054</v>
      </c>
      <c r="B1046" s="6" t="str" cm="1">
        <f t="array" ref="B1046">IF(SUM(--ISNUMBER(SEARCH(Honorific,A1046)))&gt;0,LEFT(A1046,FIND(" ",A1046)-1),"")</f>
        <v/>
      </c>
      <c r="C1046" s="6" t="str">
        <f t="shared" si="32"/>
        <v>Marvin Turner</v>
      </c>
      <c r="D1046" s="6" t="str" cm="1">
        <f t="array" ref="D1046">IF(SUM(--ISNUMBER(SEARCH(Credentials,C1046)))&gt;0,TRIM(RIGHT(SUBSTITUTE(C1046," ",REPT(" ", 99)), 99)),"")</f>
        <v/>
      </c>
      <c r="E1046" s="6" t="str">
        <f t="shared" si="33"/>
        <v>Marvin Turner</v>
      </c>
      <c r="F1046" s="6" t="s">
        <v>4054</v>
      </c>
      <c r="G1046" s="7" t="s">
        <v>20255</v>
      </c>
      <c r="H1046" s="7" t="s">
        <v>19757</v>
      </c>
    </row>
    <row r="1047" spans="1:8">
      <c r="A1047" s="6" t="s">
        <v>4057</v>
      </c>
      <c r="B1047" s="6" t="str" cm="1">
        <f t="array" ref="B1047">IF(SUM(--ISNUMBER(SEARCH(Honorific,A1047)))&gt;0,LEFT(A1047,FIND(" ",A1047)-1),"")</f>
        <v/>
      </c>
      <c r="C1047" s="6" t="str">
        <f t="shared" si="32"/>
        <v>Thomas Robinson</v>
      </c>
      <c r="D1047" s="6" t="str" cm="1">
        <f t="array" ref="D1047">IF(SUM(--ISNUMBER(SEARCH(Credentials,C1047)))&gt;0,TRIM(RIGHT(SUBSTITUTE(C1047," ",REPT(" ", 99)), 99)),"")</f>
        <v/>
      </c>
      <c r="E1047" s="6" t="str">
        <f t="shared" si="33"/>
        <v>Thomas Robinson</v>
      </c>
      <c r="F1047" s="6" t="s">
        <v>4057</v>
      </c>
      <c r="G1047" s="7" t="s">
        <v>19488</v>
      </c>
      <c r="H1047" s="7" t="s">
        <v>19430</v>
      </c>
    </row>
    <row r="1048" spans="1:8">
      <c r="A1048" s="6" t="s">
        <v>4061</v>
      </c>
      <c r="B1048" s="6" t="str" cm="1">
        <f t="array" ref="B1048">IF(SUM(--ISNUMBER(SEARCH(Honorific,A1048)))&gt;0,LEFT(A1048,FIND(" ",A1048)-1),"")</f>
        <v/>
      </c>
      <c r="C1048" s="6" t="str">
        <f t="shared" si="32"/>
        <v>Melissa May</v>
      </c>
      <c r="D1048" s="6" t="str" cm="1">
        <f t="array" ref="D1048">IF(SUM(--ISNUMBER(SEARCH(Credentials,C1048)))&gt;0,TRIM(RIGHT(SUBSTITUTE(C1048," ",REPT(" ", 99)), 99)),"")</f>
        <v/>
      </c>
      <c r="E1048" s="6" t="str">
        <f t="shared" si="33"/>
        <v>Melissa May</v>
      </c>
      <c r="F1048" s="6" t="s">
        <v>4061</v>
      </c>
      <c r="G1048" s="7" t="s">
        <v>19869</v>
      </c>
      <c r="H1048" s="7" t="s">
        <v>19791</v>
      </c>
    </row>
    <row r="1049" spans="1:8">
      <c r="A1049" s="6" t="s">
        <v>4065</v>
      </c>
      <c r="B1049" s="6" t="str" cm="1">
        <f t="array" ref="B1049">IF(SUM(--ISNUMBER(SEARCH(Honorific,A1049)))&gt;0,LEFT(A1049,FIND(" ",A1049)-1),"")</f>
        <v/>
      </c>
      <c r="C1049" s="6" t="str">
        <f t="shared" si="32"/>
        <v>Jacqueline Garrett</v>
      </c>
      <c r="D1049" s="6" t="str" cm="1">
        <f t="array" ref="D1049">IF(SUM(--ISNUMBER(SEARCH(Credentials,C1049)))&gt;0,TRIM(RIGHT(SUBSTITUTE(C1049," ",REPT(" ", 99)), 99)),"")</f>
        <v/>
      </c>
      <c r="E1049" s="6" t="str">
        <f t="shared" si="33"/>
        <v>Jacqueline Garrett</v>
      </c>
      <c r="F1049" s="6" t="s">
        <v>4065</v>
      </c>
      <c r="G1049" s="7" t="s">
        <v>19482</v>
      </c>
      <c r="H1049" s="7" t="s">
        <v>19624</v>
      </c>
    </row>
    <row r="1050" spans="1:8">
      <c r="A1050" s="6" t="s">
        <v>4069</v>
      </c>
      <c r="B1050" s="6" t="str" cm="1">
        <f t="array" ref="B1050">IF(SUM(--ISNUMBER(SEARCH(Honorific,A1050)))&gt;0,LEFT(A1050,FIND(" ",A1050)-1),"")</f>
        <v/>
      </c>
      <c r="C1050" s="6" t="str">
        <f t="shared" si="32"/>
        <v>Maria Garcia</v>
      </c>
      <c r="D1050" s="6" t="str" cm="1">
        <f t="array" ref="D1050">IF(SUM(--ISNUMBER(SEARCH(Credentials,C1050)))&gt;0,TRIM(RIGHT(SUBSTITUTE(C1050," ",REPT(" ", 99)), 99)),"")</f>
        <v/>
      </c>
      <c r="E1050" s="6" t="str">
        <f t="shared" si="33"/>
        <v>Maria Garcia</v>
      </c>
      <c r="F1050" s="6" t="s">
        <v>4069</v>
      </c>
      <c r="G1050" s="7" t="s">
        <v>19490</v>
      </c>
      <c r="H1050" s="7" t="s">
        <v>19641</v>
      </c>
    </row>
    <row r="1051" spans="1:8">
      <c r="A1051" s="6" t="s">
        <v>4073</v>
      </c>
      <c r="B1051" s="6" t="str" cm="1">
        <f t="array" ref="B1051">IF(SUM(--ISNUMBER(SEARCH(Honorific,A1051)))&gt;0,LEFT(A1051,FIND(" ",A1051)-1),"")</f>
        <v/>
      </c>
      <c r="C1051" s="6" t="str">
        <f t="shared" si="32"/>
        <v>Carlos Lloyd</v>
      </c>
      <c r="D1051" s="6" t="str" cm="1">
        <f t="array" ref="D1051">IF(SUM(--ISNUMBER(SEARCH(Credentials,C1051)))&gt;0,TRIM(RIGHT(SUBSTITUTE(C1051," ",REPT(" ", 99)), 99)),"")</f>
        <v/>
      </c>
      <c r="E1051" s="6" t="str">
        <f t="shared" si="33"/>
        <v>Carlos Lloyd</v>
      </c>
      <c r="F1051" s="6" t="s">
        <v>4073</v>
      </c>
      <c r="G1051" s="7" t="s">
        <v>19987</v>
      </c>
      <c r="H1051" s="7" t="s">
        <v>20179</v>
      </c>
    </row>
    <row r="1052" spans="1:8">
      <c r="A1052" s="6" t="s">
        <v>4077</v>
      </c>
      <c r="B1052" s="6" t="str" cm="1">
        <f t="array" ref="B1052">IF(SUM(--ISNUMBER(SEARCH(Honorific,A1052)))&gt;0,LEFT(A1052,FIND(" ",A1052)-1),"")</f>
        <v/>
      </c>
      <c r="C1052" s="6" t="str">
        <f t="shared" si="32"/>
        <v>Larry Davis</v>
      </c>
      <c r="D1052" s="6" t="str" cm="1">
        <f t="array" ref="D1052">IF(SUM(--ISNUMBER(SEARCH(Credentials,C1052)))&gt;0,TRIM(RIGHT(SUBSTITUTE(C1052," ",REPT(" ", 99)), 99)),"")</f>
        <v/>
      </c>
      <c r="E1052" s="6" t="str">
        <f t="shared" si="33"/>
        <v>Larry Davis</v>
      </c>
      <c r="F1052" s="6" t="s">
        <v>4077</v>
      </c>
      <c r="G1052" s="7" t="s">
        <v>20048</v>
      </c>
      <c r="H1052" s="7" t="s">
        <v>19523</v>
      </c>
    </row>
    <row r="1053" spans="1:8">
      <c r="A1053" s="6" t="s">
        <v>4081</v>
      </c>
      <c r="B1053" s="6" t="str" cm="1">
        <f t="array" ref="B1053">IF(SUM(--ISNUMBER(SEARCH(Honorific,A1053)))&gt;0,LEFT(A1053,FIND(" ",A1053)-1),"")</f>
        <v/>
      </c>
      <c r="C1053" s="6" t="str">
        <f t="shared" si="32"/>
        <v>Chris Olson</v>
      </c>
      <c r="D1053" s="6" t="str" cm="1">
        <f t="array" ref="D1053">IF(SUM(--ISNUMBER(SEARCH(Credentials,C1053)))&gt;0,TRIM(RIGHT(SUBSTITUTE(C1053," ",REPT(" ", 99)), 99)),"")</f>
        <v/>
      </c>
      <c r="E1053" s="6" t="str">
        <f t="shared" si="33"/>
        <v>Chris Olson</v>
      </c>
      <c r="F1053" s="6" t="s">
        <v>4081</v>
      </c>
      <c r="G1053" s="7" t="s">
        <v>20256</v>
      </c>
      <c r="H1053" s="7" t="s">
        <v>20257</v>
      </c>
    </row>
    <row r="1054" spans="1:8">
      <c r="A1054" s="6" t="s">
        <v>4085</v>
      </c>
      <c r="B1054" s="6" t="str" cm="1">
        <f t="array" ref="B1054">IF(SUM(--ISNUMBER(SEARCH(Honorific,A1054)))&gt;0,LEFT(A1054,FIND(" ",A1054)-1),"")</f>
        <v/>
      </c>
      <c r="C1054" s="6" t="str">
        <f t="shared" si="32"/>
        <v>Angela Moore</v>
      </c>
      <c r="D1054" s="6" t="str" cm="1">
        <f t="array" ref="D1054">IF(SUM(--ISNUMBER(SEARCH(Credentials,C1054)))&gt;0,TRIM(RIGHT(SUBSTITUTE(C1054," ",REPT(" ", 99)), 99)),"")</f>
        <v/>
      </c>
      <c r="E1054" s="6" t="str">
        <f t="shared" si="33"/>
        <v>Angela Moore</v>
      </c>
      <c r="F1054" s="6" t="s">
        <v>4085</v>
      </c>
      <c r="G1054" s="7" t="s">
        <v>19746</v>
      </c>
      <c r="H1054" s="7" t="s">
        <v>19891</v>
      </c>
    </row>
    <row r="1055" spans="1:8">
      <c r="A1055" s="6" t="s">
        <v>4089</v>
      </c>
      <c r="B1055" s="6" t="str" cm="1">
        <f t="array" ref="B1055">IF(SUM(--ISNUMBER(SEARCH(Honorific,A1055)))&gt;0,LEFT(A1055,FIND(" ",A1055)-1),"")</f>
        <v/>
      </c>
      <c r="C1055" s="6" t="str">
        <f t="shared" si="32"/>
        <v>Kathryn Garcia</v>
      </c>
      <c r="D1055" s="6" t="str" cm="1">
        <f t="array" ref="D1055">IF(SUM(--ISNUMBER(SEARCH(Credentials,C1055)))&gt;0,TRIM(RIGHT(SUBSTITUTE(C1055," ",REPT(" ", 99)), 99)),"")</f>
        <v/>
      </c>
      <c r="E1055" s="6" t="str">
        <f t="shared" si="33"/>
        <v>Kathryn Garcia</v>
      </c>
      <c r="F1055" s="6" t="s">
        <v>4089</v>
      </c>
      <c r="G1055" s="7" t="s">
        <v>19415</v>
      </c>
      <c r="H1055" s="7" t="s">
        <v>19641</v>
      </c>
    </row>
    <row r="1056" spans="1:8">
      <c r="A1056" s="6" t="s">
        <v>4093</v>
      </c>
      <c r="B1056" s="6" t="str" cm="1">
        <f t="array" ref="B1056">IF(SUM(--ISNUMBER(SEARCH(Honorific,A1056)))&gt;0,LEFT(A1056,FIND(" ",A1056)-1),"")</f>
        <v/>
      </c>
      <c r="C1056" s="6" t="str">
        <f t="shared" si="32"/>
        <v>Clinton Archer</v>
      </c>
      <c r="D1056" s="6" t="str" cm="1">
        <f t="array" ref="D1056">IF(SUM(--ISNUMBER(SEARCH(Credentials,C1056)))&gt;0,TRIM(RIGHT(SUBSTITUTE(C1056," ",REPT(" ", 99)), 99)),"")</f>
        <v/>
      </c>
      <c r="E1056" s="6" t="str">
        <f t="shared" si="33"/>
        <v>Clinton Archer</v>
      </c>
      <c r="F1056" s="6" t="s">
        <v>4093</v>
      </c>
      <c r="G1056" s="7" t="s">
        <v>20258</v>
      </c>
      <c r="H1056" s="7" t="s">
        <v>20259</v>
      </c>
    </row>
    <row r="1057" spans="1:8">
      <c r="A1057" s="6" t="s">
        <v>4097</v>
      </c>
      <c r="B1057" s="6" t="str" cm="1">
        <f t="array" ref="B1057">IF(SUM(--ISNUMBER(SEARCH(Honorific,A1057)))&gt;0,LEFT(A1057,FIND(" ",A1057)-1),"")</f>
        <v/>
      </c>
      <c r="C1057" s="6" t="str">
        <f t="shared" si="32"/>
        <v>Kevin Young</v>
      </c>
      <c r="D1057" s="6" t="str" cm="1">
        <f t="array" ref="D1057">IF(SUM(--ISNUMBER(SEARCH(Credentials,C1057)))&gt;0,TRIM(RIGHT(SUBSTITUTE(C1057," ",REPT(" ", 99)), 99)),"")</f>
        <v/>
      </c>
      <c r="E1057" s="6" t="str">
        <f t="shared" si="33"/>
        <v>Kevin Young</v>
      </c>
      <c r="F1057" s="6" t="s">
        <v>4097</v>
      </c>
      <c r="G1057" s="7" t="s">
        <v>19542</v>
      </c>
      <c r="H1057" s="7" t="s">
        <v>19596</v>
      </c>
    </row>
    <row r="1058" spans="1:8">
      <c r="A1058" s="6" t="s">
        <v>4101</v>
      </c>
      <c r="B1058" s="6" t="str" cm="1">
        <f t="array" ref="B1058">IF(SUM(--ISNUMBER(SEARCH(Honorific,A1058)))&gt;0,LEFT(A1058,FIND(" ",A1058)-1),"")</f>
        <v/>
      </c>
      <c r="C1058" s="6" t="str">
        <f t="shared" si="32"/>
        <v>Kristen Singh</v>
      </c>
      <c r="D1058" s="6" t="str" cm="1">
        <f t="array" ref="D1058">IF(SUM(--ISNUMBER(SEARCH(Credentials,C1058)))&gt;0,TRIM(RIGHT(SUBSTITUTE(C1058," ",REPT(" ", 99)), 99)),"")</f>
        <v/>
      </c>
      <c r="E1058" s="6" t="str">
        <f t="shared" si="33"/>
        <v>Kristen Singh</v>
      </c>
      <c r="F1058" s="6" t="s">
        <v>4101</v>
      </c>
      <c r="G1058" s="7" t="s">
        <v>20125</v>
      </c>
      <c r="H1058" s="7" t="s">
        <v>20260</v>
      </c>
    </row>
    <row r="1059" spans="1:8">
      <c r="A1059" s="6" t="s">
        <v>4105</v>
      </c>
      <c r="B1059" s="6" t="str" cm="1">
        <f t="array" ref="B1059">IF(SUM(--ISNUMBER(SEARCH(Honorific,A1059)))&gt;0,LEFT(A1059,FIND(" ",A1059)-1),"")</f>
        <v/>
      </c>
      <c r="C1059" s="6" t="str">
        <f t="shared" si="32"/>
        <v>Andrew Walter</v>
      </c>
      <c r="D1059" s="6" t="str" cm="1">
        <f t="array" ref="D1059">IF(SUM(--ISNUMBER(SEARCH(Credentials,C1059)))&gt;0,TRIM(RIGHT(SUBSTITUTE(C1059," ",REPT(" ", 99)), 99)),"")</f>
        <v/>
      </c>
      <c r="E1059" s="6" t="str">
        <f t="shared" si="33"/>
        <v>Andrew Walter</v>
      </c>
      <c r="F1059" s="6" t="s">
        <v>4105</v>
      </c>
      <c r="G1059" s="7" t="s">
        <v>19612</v>
      </c>
      <c r="H1059" s="7" t="s">
        <v>20261</v>
      </c>
    </row>
    <row r="1060" spans="1:8">
      <c r="A1060" s="6" t="s">
        <v>4109</v>
      </c>
      <c r="B1060" s="6" t="str" cm="1">
        <f t="array" ref="B1060">IF(SUM(--ISNUMBER(SEARCH(Honorific,A1060)))&gt;0,LEFT(A1060,FIND(" ",A1060)-1),"")</f>
        <v/>
      </c>
      <c r="C1060" s="6" t="str">
        <f t="shared" si="32"/>
        <v>Samuel Mata</v>
      </c>
      <c r="D1060" s="6" t="str" cm="1">
        <f t="array" ref="D1060">IF(SUM(--ISNUMBER(SEARCH(Credentials,C1060)))&gt;0,TRIM(RIGHT(SUBSTITUTE(C1060," ",REPT(" ", 99)), 99)),"")</f>
        <v/>
      </c>
      <c r="E1060" s="6" t="str">
        <f t="shared" si="33"/>
        <v>Samuel Mata</v>
      </c>
      <c r="F1060" s="6" t="s">
        <v>4109</v>
      </c>
      <c r="G1060" s="7" t="s">
        <v>19593</v>
      </c>
      <c r="H1060" s="7" t="s">
        <v>20262</v>
      </c>
    </row>
    <row r="1061" spans="1:8">
      <c r="A1061" s="6" t="s">
        <v>4113</v>
      </c>
      <c r="B1061" s="6" t="str" cm="1">
        <f t="array" ref="B1061">IF(SUM(--ISNUMBER(SEARCH(Honorific,A1061)))&gt;0,LEFT(A1061,FIND(" ",A1061)-1),"")</f>
        <v/>
      </c>
      <c r="C1061" s="6" t="str">
        <f t="shared" si="32"/>
        <v>Jennifer Roberts</v>
      </c>
      <c r="D1061" s="6" t="str" cm="1">
        <f t="array" ref="D1061">IF(SUM(--ISNUMBER(SEARCH(Credentials,C1061)))&gt;0,TRIM(RIGHT(SUBSTITUTE(C1061," ",REPT(" ", 99)), 99)),"")</f>
        <v/>
      </c>
      <c r="E1061" s="6" t="str">
        <f t="shared" si="33"/>
        <v>Jennifer Roberts</v>
      </c>
      <c r="F1061" s="6" t="s">
        <v>4113</v>
      </c>
      <c r="G1061" s="7" t="s">
        <v>19510</v>
      </c>
      <c r="H1061" s="7" t="s">
        <v>19900</v>
      </c>
    </row>
    <row r="1062" spans="1:8">
      <c r="A1062" s="6" t="s">
        <v>4116</v>
      </c>
      <c r="B1062" s="6" t="str" cm="1">
        <f t="array" ref="B1062">IF(SUM(--ISNUMBER(SEARCH(Honorific,A1062)))&gt;0,LEFT(A1062,FIND(" ",A1062)-1),"")</f>
        <v/>
      </c>
      <c r="C1062" s="6" t="str">
        <f t="shared" si="32"/>
        <v>Jeffrey Shaffer</v>
      </c>
      <c r="D1062" s="6" t="str" cm="1">
        <f t="array" ref="D1062">IF(SUM(--ISNUMBER(SEARCH(Credentials,C1062)))&gt;0,TRIM(RIGHT(SUBSTITUTE(C1062," ",REPT(" ", 99)), 99)),"")</f>
        <v/>
      </c>
      <c r="E1062" s="6" t="str">
        <f t="shared" si="33"/>
        <v>Jeffrey Shaffer</v>
      </c>
      <c r="F1062" s="6" t="s">
        <v>4116</v>
      </c>
      <c r="G1062" s="7" t="s">
        <v>19924</v>
      </c>
      <c r="H1062" s="7" t="s">
        <v>19741</v>
      </c>
    </row>
    <row r="1063" spans="1:8">
      <c r="A1063" s="6" t="s">
        <v>4120</v>
      </c>
      <c r="B1063" s="6" t="str" cm="1">
        <f t="array" ref="B1063">IF(SUM(--ISNUMBER(SEARCH(Honorific,A1063)))&gt;0,LEFT(A1063,FIND(" ",A1063)-1),"")</f>
        <v/>
      </c>
      <c r="C1063" s="6" t="str">
        <f t="shared" si="32"/>
        <v>Brian Richardson</v>
      </c>
      <c r="D1063" s="6" t="str" cm="1">
        <f t="array" ref="D1063">IF(SUM(--ISNUMBER(SEARCH(Credentials,C1063)))&gt;0,TRIM(RIGHT(SUBSTITUTE(C1063," ",REPT(" ", 99)), 99)),"")</f>
        <v/>
      </c>
      <c r="E1063" s="6" t="str">
        <f t="shared" si="33"/>
        <v>Brian Richardson</v>
      </c>
      <c r="F1063" s="6" t="s">
        <v>4120</v>
      </c>
      <c r="G1063" s="7" t="s">
        <v>19555</v>
      </c>
      <c r="H1063" s="7" t="s">
        <v>20065</v>
      </c>
    </row>
    <row r="1064" spans="1:8">
      <c r="A1064" s="6" t="s">
        <v>4124</v>
      </c>
      <c r="B1064" s="6" t="str" cm="1">
        <f t="array" ref="B1064">IF(SUM(--ISNUMBER(SEARCH(Honorific,A1064)))&gt;0,LEFT(A1064,FIND(" ",A1064)-1),"")</f>
        <v/>
      </c>
      <c r="C1064" s="6" t="str">
        <f t="shared" si="32"/>
        <v>Sandra Bass</v>
      </c>
      <c r="D1064" s="6" t="str" cm="1">
        <f t="array" ref="D1064">IF(SUM(--ISNUMBER(SEARCH(Credentials,C1064)))&gt;0,TRIM(RIGHT(SUBSTITUTE(C1064," ",REPT(" ", 99)), 99)),"")</f>
        <v/>
      </c>
      <c r="E1064" s="6" t="str">
        <f t="shared" si="33"/>
        <v>Sandra Bass</v>
      </c>
      <c r="F1064" s="6" t="s">
        <v>4124</v>
      </c>
      <c r="G1064" s="7" t="s">
        <v>20050</v>
      </c>
      <c r="H1064" s="7" t="s">
        <v>20263</v>
      </c>
    </row>
    <row r="1065" spans="1:8">
      <c r="A1065" s="6" t="s">
        <v>4127</v>
      </c>
      <c r="B1065" s="6" t="str" cm="1">
        <f t="array" ref="B1065">IF(SUM(--ISNUMBER(SEARCH(Honorific,A1065)))&gt;0,LEFT(A1065,FIND(" ",A1065)-1),"")</f>
        <v/>
      </c>
      <c r="C1065" s="6" t="str">
        <f t="shared" si="32"/>
        <v>Luis Zimmerman</v>
      </c>
      <c r="D1065" s="6" t="str" cm="1">
        <f t="array" ref="D1065">IF(SUM(--ISNUMBER(SEARCH(Credentials,C1065)))&gt;0,TRIM(RIGHT(SUBSTITUTE(C1065," ",REPT(" ", 99)), 99)),"")</f>
        <v/>
      </c>
      <c r="E1065" s="6" t="str">
        <f t="shared" si="33"/>
        <v>Luis Zimmerman</v>
      </c>
      <c r="F1065" s="6" t="s">
        <v>4127</v>
      </c>
      <c r="G1065" s="7" t="s">
        <v>20264</v>
      </c>
      <c r="H1065" s="7" t="s">
        <v>20265</v>
      </c>
    </row>
    <row r="1066" spans="1:8">
      <c r="A1066" s="6" t="s">
        <v>4131</v>
      </c>
      <c r="B1066" s="6" t="str" cm="1">
        <f t="array" ref="B1066">IF(SUM(--ISNUMBER(SEARCH(Honorific,A1066)))&gt;0,LEFT(A1066,FIND(" ",A1066)-1),"")</f>
        <v/>
      </c>
      <c r="C1066" s="6" t="str">
        <f t="shared" si="32"/>
        <v>Jason Schaefer</v>
      </c>
      <c r="D1066" s="6" t="str" cm="1">
        <f t="array" ref="D1066">IF(SUM(--ISNUMBER(SEARCH(Credentials,C1066)))&gt;0,TRIM(RIGHT(SUBSTITUTE(C1066," ",REPT(" ", 99)), 99)),"")</f>
        <v/>
      </c>
      <c r="E1066" s="6" t="str">
        <f t="shared" si="33"/>
        <v>Jason Schaefer</v>
      </c>
      <c r="F1066" s="6" t="s">
        <v>4131</v>
      </c>
      <c r="G1066" s="7" t="s">
        <v>19560</v>
      </c>
      <c r="H1066" s="7" t="s">
        <v>19861</v>
      </c>
    </row>
    <row r="1067" spans="1:8">
      <c r="A1067" s="6" t="s">
        <v>4135</v>
      </c>
      <c r="B1067" s="6" t="str" cm="1">
        <f t="array" ref="B1067">IF(SUM(--ISNUMBER(SEARCH(Honorific,A1067)))&gt;0,LEFT(A1067,FIND(" ",A1067)-1),"")</f>
        <v/>
      </c>
      <c r="C1067" s="6" t="str">
        <f t="shared" si="32"/>
        <v>William Ford</v>
      </c>
      <c r="D1067" s="6" t="str" cm="1">
        <f t="array" ref="D1067">IF(SUM(--ISNUMBER(SEARCH(Credentials,C1067)))&gt;0,TRIM(RIGHT(SUBSTITUTE(C1067," ",REPT(" ", 99)), 99)),"")</f>
        <v/>
      </c>
      <c r="E1067" s="6" t="str">
        <f t="shared" si="33"/>
        <v>William Ford</v>
      </c>
      <c r="F1067" s="6" t="s">
        <v>4135</v>
      </c>
      <c r="G1067" s="7" t="s">
        <v>19437</v>
      </c>
      <c r="H1067" s="7" t="s">
        <v>20266</v>
      </c>
    </row>
    <row r="1068" spans="1:8">
      <c r="A1068" s="6" t="s">
        <v>4139</v>
      </c>
      <c r="B1068" s="6" t="str" cm="1">
        <f t="array" ref="B1068">IF(SUM(--ISNUMBER(SEARCH(Honorific,A1068)))&gt;0,LEFT(A1068,FIND(" ",A1068)-1),"")</f>
        <v/>
      </c>
      <c r="C1068" s="6" t="str">
        <f t="shared" si="32"/>
        <v>Brandon Terry</v>
      </c>
      <c r="D1068" s="6" t="str" cm="1">
        <f t="array" ref="D1068">IF(SUM(--ISNUMBER(SEARCH(Credentials,C1068)))&gt;0,TRIM(RIGHT(SUBSTITUTE(C1068," ",REPT(" ", 99)), 99)),"")</f>
        <v/>
      </c>
      <c r="E1068" s="6" t="str">
        <f t="shared" si="33"/>
        <v>Brandon Terry</v>
      </c>
      <c r="F1068" s="6" t="s">
        <v>4139</v>
      </c>
      <c r="G1068" s="7" t="s">
        <v>19603</v>
      </c>
      <c r="H1068" s="7" t="s">
        <v>19660</v>
      </c>
    </row>
    <row r="1069" spans="1:8">
      <c r="A1069" s="6" t="s">
        <v>4143</v>
      </c>
      <c r="B1069" s="6" t="str" cm="1">
        <f t="array" ref="B1069">IF(SUM(--ISNUMBER(SEARCH(Honorific,A1069)))&gt;0,LEFT(A1069,FIND(" ",A1069)-1),"")</f>
        <v/>
      </c>
      <c r="C1069" s="6" t="str">
        <f t="shared" si="32"/>
        <v>Seth Davis</v>
      </c>
      <c r="D1069" s="6" t="str" cm="1">
        <f t="array" ref="D1069">IF(SUM(--ISNUMBER(SEARCH(Credentials,C1069)))&gt;0,TRIM(RIGHT(SUBSTITUTE(C1069," ",REPT(" ", 99)), 99)),"")</f>
        <v/>
      </c>
      <c r="E1069" s="6" t="str">
        <f t="shared" si="33"/>
        <v>Seth Davis</v>
      </c>
      <c r="F1069" s="6" t="s">
        <v>4143</v>
      </c>
      <c r="G1069" s="7" t="s">
        <v>19911</v>
      </c>
      <c r="H1069" s="7" t="s">
        <v>19523</v>
      </c>
    </row>
    <row r="1070" spans="1:8">
      <c r="A1070" s="6" t="s">
        <v>4147</v>
      </c>
      <c r="B1070" s="6" t="str" cm="1">
        <f t="array" ref="B1070">IF(SUM(--ISNUMBER(SEARCH(Honorific,A1070)))&gt;0,LEFT(A1070,FIND(" ",A1070)-1),"")</f>
        <v/>
      </c>
      <c r="C1070" s="6" t="str">
        <f t="shared" si="32"/>
        <v>Linda Jones</v>
      </c>
      <c r="D1070" s="6" t="str" cm="1">
        <f t="array" ref="D1070">IF(SUM(--ISNUMBER(SEARCH(Credentials,C1070)))&gt;0,TRIM(RIGHT(SUBSTITUTE(C1070," ",REPT(" ", 99)), 99)),"")</f>
        <v/>
      </c>
      <c r="E1070" s="6" t="str">
        <f t="shared" si="33"/>
        <v>Linda Jones</v>
      </c>
      <c r="F1070" s="6" t="s">
        <v>4147</v>
      </c>
      <c r="G1070" s="7" t="s">
        <v>19627</v>
      </c>
      <c r="H1070" s="7" t="s">
        <v>19613</v>
      </c>
    </row>
    <row r="1071" spans="1:8">
      <c r="A1071" s="6" t="s">
        <v>4151</v>
      </c>
      <c r="B1071" s="6" t="str" cm="1">
        <f t="array" ref="B1071">IF(SUM(--ISNUMBER(SEARCH(Honorific,A1071)))&gt;0,LEFT(A1071,FIND(" ",A1071)-1),"")</f>
        <v/>
      </c>
      <c r="C1071" s="6" t="str">
        <f t="shared" si="32"/>
        <v>Robert Hooper</v>
      </c>
      <c r="D1071" s="6" t="str" cm="1">
        <f t="array" ref="D1071">IF(SUM(--ISNUMBER(SEARCH(Credentials,C1071)))&gt;0,TRIM(RIGHT(SUBSTITUTE(C1071," ",REPT(" ", 99)), 99)),"")</f>
        <v/>
      </c>
      <c r="E1071" s="6" t="str">
        <f t="shared" si="33"/>
        <v>Robert Hooper</v>
      </c>
      <c r="F1071" s="6" t="s">
        <v>4151</v>
      </c>
      <c r="G1071" s="7" t="s">
        <v>19541</v>
      </c>
      <c r="H1071" s="7" t="s">
        <v>20267</v>
      </c>
    </row>
    <row r="1072" spans="1:8">
      <c r="A1072" s="6" t="s">
        <v>4155</v>
      </c>
      <c r="B1072" s="6" t="str" cm="1">
        <f t="array" ref="B1072">IF(SUM(--ISNUMBER(SEARCH(Honorific,A1072)))&gt;0,LEFT(A1072,FIND(" ",A1072)-1),"")</f>
        <v/>
      </c>
      <c r="C1072" s="6" t="str">
        <f t="shared" si="32"/>
        <v>Carol Schultz</v>
      </c>
      <c r="D1072" s="6" t="str" cm="1">
        <f t="array" ref="D1072">IF(SUM(--ISNUMBER(SEARCH(Credentials,C1072)))&gt;0,TRIM(RIGHT(SUBSTITUTE(C1072," ",REPT(" ", 99)), 99)),"")</f>
        <v/>
      </c>
      <c r="E1072" s="6" t="str">
        <f t="shared" si="33"/>
        <v>Carol Schultz</v>
      </c>
      <c r="F1072" s="6" t="s">
        <v>4155</v>
      </c>
      <c r="G1072" s="7" t="s">
        <v>19714</v>
      </c>
      <c r="H1072" s="7" t="s">
        <v>20268</v>
      </c>
    </row>
    <row r="1073" spans="1:8">
      <c r="A1073" s="6" t="s">
        <v>4159</v>
      </c>
      <c r="B1073" s="6" t="str" cm="1">
        <f t="array" ref="B1073">IF(SUM(--ISNUMBER(SEARCH(Honorific,A1073)))&gt;0,LEFT(A1073,FIND(" ",A1073)-1),"")</f>
        <v/>
      </c>
      <c r="C1073" s="6" t="str">
        <f t="shared" si="32"/>
        <v>Shawn Taylor</v>
      </c>
      <c r="D1073" s="6" t="str" cm="1">
        <f t="array" ref="D1073">IF(SUM(--ISNUMBER(SEARCH(Credentials,C1073)))&gt;0,TRIM(RIGHT(SUBSTITUTE(C1073," ",REPT(" ", 99)), 99)),"")</f>
        <v/>
      </c>
      <c r="E1073" s="6" t="str">
        <f t="shared" si="33"/>
        <v>Shawn Taylor</v>
      </c>
      <c r="F1073" s="6" t="s">
        <v>4159</v>
      </c>
      <c r="G1073" s="7" t="s">
        <v>19985</v>
      </c>
      <c r="H1073" s="7" t="s">
        <v>19500</v>
      </c>
    </row>
    <row r="1074" spans="1:8">
      <c r="A1074" s="6" t="s">
        <v>4163</v>
      </c>
      <c r="B1074" s="6" t="str" cm="1">
        <f t="array" ref="B1074">IF(SUM(--ISNUMBER(SEARCH(Honorific,A1074)))&gt;0,LEFT(A1074,FIND(" ",A1074)-1),"")</f>
        <v/>
      </c>
      <c r="C1074" s="6" t="str">
        <f t="shared" si="32"/>
        <v>Justin Schwartz</v>
      </c>
      <c r="D1074" s="6" t="str" cm="1">
        <f t="array" ref="D1074">IF(SUM(--ISNUMBER(SEARCH(Credentials,C1074)))&gt;0,TRIM(RIGHT(SUBSTITUTE(C1074," ",REPT(" ", 99)), 99)),"")</f>
        <v/>
      </c>
      <c r="E1074" s="6" t="str">
        <f t="shared" si="33"/>
        <v>Justin Schwartz</v>
      </c>
      <c r="F1074" s="6" t="s">
        <v>4163</v>
      </c>
      <c r="G1074" s="7" t="s">
        <v>19526</v>
      </c>
      <c r="H1074" s="7" t="s">
        <v>20040</v>
      </c>
    </row>
    <row r="1075" spans="1:8">
      <c r="A1075" s="6" t="s">
        <v>4167</v>
      </c>
      <c r="B1075" s="6" t="str" cm="1">
        <f t="array" ref="B1075">IF(SUM(--ISNUMBER(SEARCH(Honorific,A1075)))&gt;0,LEFT(A1075,FIND(" ",A1075)-1),"")</f>
        <v/>
      </c>
      <c r="C1075" s="6" t="str">
        <f t="shared" si="32"/>
        <v>James Crawford</v>
      </c>
      <c r="D1075" s="6" t="str" cm="1">
        <f t="array" ref="D1075">IF(SUM(--ISNUMBER(SEARCH(Credentials,C1075)))&gt;0,TRIM(RIGHT(SUBSTITUTE(C1075," ",REPT(" ", 99)), 99)),"")</f>
        <v/>
      </c>
      <c r="E1075" s="6" t="str">
        <f t="shared" si="33"/>
        <v>James Crawford</v>
      </c>
      <c r="F1075" s="6" t="s">
        <v>4167</v>
      </c>
      <c r="G1075" s="7" t="s">
        <v>19433</v>
      </c>
      <c r="H1075" s="7" t="s">
        <v>20250</v>
      </c>
    </row>
    <row r="1076" spans="1:8">
      <c r="A1076" s="6" t="s">
        <v>4171</v>
      </c>
      <c r="B1076" s="6" t="str" cm="1">
        <f t="array" ref="B1076">IF(SUM(--ISNUMBER(SEARCH(Honorific,A1076)))&gt;0,LEFT(A1076,FIND(" ",A1076)-1),"")</f>
        <v/>
      </c>
      <c r="C1076" s="6" t="str">
        <f t="shared" si="32"/>
        <v>Emily Ortiz</v>
      </c>
      <c r="D1076" s="6" t="str" cm="1">
        <f t="array" ref="D1076">IF(SUM(--ISNUMBER(SEARCH(Credentials,C1076)))&gt;0,TRIM(RIGHT(SUBSTITUTE(C1076," ",REPT(" ", 99)), 99)),"")</f>
        <v/>
      </c>
      <c r="E1076" s="6" t="str">
        <f t="shared" si="33"/>
        <v>Emily Ortiz</v>
      </c>
      <c r="F1076" s="6" t="s">
        <v>4171</v>
      </c>
      <c r="G1076" s="7" t="s">
        <v>20058</v>
      </c>
      <c r="H1076" s="7" t="s">
        <v>20269</v>
      </c>
    </row>
    <row r="1077" spans="1:8">
      <c r="A1077" s="6" t="s">
        <v>4174</v>
      </c>
      <c r="B1077" s="6" t="str" cm="1">
        <f t="array" ref="B1077">IF(SUM(--ISNUMBER(SEARCH(Honorific,A1077)))&gt;0,LEFT(A1077,FIND(" ",A1077)-1),"")</f>
        <v/>
      </c>
      <c r="C1077" s="6" t="str">
        <f t="shared" si="32"/>
        <v>Sally Hansen</v>
      </c>
      <c r="D1077" s="6" t="str" cm="1">
        <f t="array" ref="D1077">IF(SUM(--ISNUMBER(SEARCH(Credentials,C1077)))&gt;0,TRIM(RIGHT(SUBSTITUTE(C1077," ",REPT(" ", 99)), 99)),"")</f>
        <v/>
      </c>
      <c r="E1077" s="6" t="str">
        <f t="shared" si="33"/>
        <v>Sally Hansen</v>
      </c>
      <c r="F1077" s="6" t="s">
        <v>4174</v>
      </c>
      <c r="G1077" s="7" t="s">
        <v>20270</v>
      </c>
      <c r="H1077" s="7" t="s">
        <v>20018</v>
      </c>
    </row>
    <row r="1078" spans="1:8">
      <c r="A1078" s="6" t="s">
        <v>4178</v>
      </c>
      <c r="B1078" s="6" t="str" cm="1">
        <f t="array" ref="B1078">IF(SUM(--ISNUMBER(SEARCH(Honorific,A1078)))&gt;0,LEFT(A1078,FIND(" ",A1078)-1),"")</f>
        <v/>
      </c>
      <c r="C1078" s="6" t="str">
        <f t="shared" si="32"/>
        <v>Emily Watkins</v>
      </c>
      <c r="D1078" s="6" t="str" cm="1">
        <f t="array" ref="D1078">IF(SUM(--ISNUMBER(SEARCH(Credentials,C1078)))&gt;0,TRIM(RIGHT(SUBSTITUTE(C1078," ",REPT(" ", 99)), 99)),"")</f>
        <v/>
      </c>
      <c r="E1078" s="6" t="str">
        <f t="shared" si="33"/>
        <v>Emily Watkins</v>
      </c>
      <c r="F1078" s="6" t="s">
        <v>4178</v>
      </c>
      <c r="G1078" s="7" t="s">
        <v>20058</v>
      </c>
      <c r="H1078" s="7" t="s">
        <v>20271</v>
      </c>
    </row>
    <row r="1079" spans="1:8">
      <c r="A1079" s="6" t="s">
        <v>4182</v>
      </c>
      <c r="B1079" s="6" t="str" cm="1">
        <f t="array" ref="B1079">IF(SUM(--ISNUMBER(SEARCH(Honorific,A1079)))&gt;0,LEFT(A1079,FIND(" ",A1079)-1),"")</f>
        <v/>
      </c>
      <c r="C1079" s="6" t="str">
        <f t="shared" si="32"/>
        <v>Bradley Holder</v>
      </c>
      <c r="D1079" s="6" t="str" cm="1">
        <f t="array" ref="D1079">IF(SUM(--ISNUMBER(SEARCH(Credentials,C1079)))&gt;0,TRIM(RIGHT(SUBSTITUTE(C1079," ",REPT(" ", 99)), 99)),"")</f>
        <v/>
      </c>
      <c r="E1079" s="6" t="str">
        <f t="shared" si="33"/>
        <v>Bradley Holder</v>
      </c>
      <c r="F1079" s="6" t="s">
        <v>4182</v>
      </c>
      <c r="G1079" s="7" t="s">
        <v>19620</v>
      </c>
      <c r="H1079" s="7" t="s">
        <v>20272</v>
      </c>
    </row>
    <row r="1080" spans="1:8">
      <c r="A1080" s="6" t="s">
        <v>4186</v>
      </c>
      <c r="B1080" s="6" t="str" cm="1">
        <f t="array" ref="B1080">IF(SUM(--ISNUMBER(SEARCH(Honorific,A1080)))&gt;0,LEFT(A1080,FIND(" ",A1080)-1),"")</f>
        <v/>
      </c>
      <c r="C1080" s="6" t="str">
        <f t="shared" si="32"/>
        <v>Maureen Juarez</v>
      </c>
      <c r="D1080" s="6" t="str" cm="1">
        <f t="array" ref="D1080">IF(SUM(--ISNUMBER(SEARCH(Credentials,C1080)))&gt;0,TRIM(RIGHT(SUBSTITUTE(C1080," ",REPT(" ", 99)), 99)),"")</f>
        <v/>
      </c>
      <c r="E1080" s="6" t="str">
        <f t="shared" si="33"/>
        <v>Maureen Juarez</v>
      </c>
      <c r="F1080" s="6" t="s">
        <v>4186</v>
      </c>
      <c r="G1080" s="7" t="s">
        <v>20273</v>
      </c>
      <c r="H1080" s="7" t="s">
        <v>20274</v>
      </c>
    </row>
    <row r="1081" spans="1:8">
      <c r="A1081" s="6" t="s">
        <v>4189</v>
      </c>
      <c r="B1081" s="6" t="str" cm="1">
        <f t="array" ref="B1081">IF(SUM(--ISNUMBER(SEARCH(Honorific,A1081)))&gt;0,LEFT(A1081,FIND(" ",A1081)-1),"")</f>
        <v/>
      </c>
      <c r="C1081" s="6" t="str">
        <f t="shared" si="32"/>
        <v>Karl Arroyo</v>
      </c>
      <c r="D1081" s="6" t="str" cm="1">
        <f t="array" ref="D1081">IF(SUM(--ISNUMBER(SEARCH(Credentials,C1081)))&gt;0,TRIM(RIGHT(SUBSTITUTE(C1081," ",REPT(" ", 99)), 99)),"")</f>
        <v/>
      </c>
      <c r="E1081" s="6" t="str">
        <f t="shared" si="33"/>
        <v>Karl Arroyo</v>
      </c>
      <c r="F1081" s="6" t="s">
        <v>4189</v>
      </c>
      <c r="G1081" s="7" t="s">
        <v>20275</v>
      </c>
      <c r="H1081" s="7" t="s">
        <v>20276</v>
      </c>
    </row>
    <row r="1082" spans="1:8">
      <c r="A1082" s="6" t="s">
        <v>4193</v>
      </c>
      <c r="B1082" s="6" t="str" cm="1">
        <f t="array" ref="B1082">IF(SUM(--ISNUMBER(SEARCH(Honorific,A1082)))&gt;0,LEFT(A1082,FIND(" ",A1082)-1),"")</f>
        <v/>
      </c>
      <c r="C1082" s="6" t="str">
        <f t="shared" si="32"/>
        <v>Michelle Miller</v>
      </c>
      <c r="D1082" s="6" t="str" cm="1">
        <f t="array" ref="D1082">IF(SUM(--ISNUMBER(SEARCH(Credentials,C1082)))&gt;0,TRIM(RIGHT(SUBSTITUTE(C1082," ",REPT(" ", 99)), 99)),"")</f>
        <v/>
      </c>
      <c r="E1082" s="6" t="str">
        <f t="shared" si="33"/>
        <v>Michelle Miller</v>
      </c>
      <c r="F1082" s="6" t="s">
        <v>4193</v>
      </c>
      <c r="G1082" s="7" t="s">
        <v>19693</v>
      </c>
      <c r="H1082" s="7" t="s">
        <v>19568</v>
      </c>
    </row>
    <row r="1083" spans="1:8">
      <c r="A1083" s="6" t="s">
        <v>4196</v>
      </c>
      <c r="B1083" s="6" t="str" cm="1">
        <f t="array" ref="B1083">IF(SUM(--ISNUMBER(SEARCH(Honorific,A1083)))&gt;0,LEFT(A1083,FIND(" ",A1083)-1),"")</f>
        <v/>
      </c>
      <c r="C1083" s="6" t="str">
        <f t="shared" si="32"/>
        <v>James Little</v>
      </c>
      <c r="D1083" s="6" t="str" cm="1">
        <f t="array" ref="D1083">IF(SUM(--ISNUMBER(SEARCH(Credentials,C1083)))&gt;0,TRIM(RIGHT(SUBSTITUTE(C1083," ",REPT(" ", 99)), 99)),"")</f>
        <v/>
      </c>
      <c r="E1083" s="6" t="str">
        <f t="shared" si="33"/>
        <v>James Little</v>
      </c>
      <c r="F1083" s="6" t="s">
        <v>4196</v>
      </c>
      <c r="G1083" s="7" t="s">
        <v>19433</v>
      </c>
      <c r="H1083" s="7" t="s">
        <v>19710</v>
      </c>
    </row>
    <row r="1084" spans="1:8">
      <c r="A1084" s="6" t="s">
        <v>4200</v>
      </c>
      <c r="B1084" s="6" t="str" cm="1">
        <f t="array" ref="B1084">IF(SUM(--ISNUMBER(SEARCH(Honorific,A1084)))&gt;0,LEFT(A1084,FIND(" ",A1084)-1),"")</f>
        <v/>
      </c>
      <c r="C1084" s="6" t="str">
        <f t="shared" si="32"/>
        <v>Marie Kaufman</v>
      </c>
      <c r="D1084" s="6" t="str" cm="1">
        <f t="array" ref="D1084">IF(SUM(--ISNUMBER(SEARCH(Credentials,C1084)))&gt;0,TRIM(RIGHT(SUBSTITUTE(C1084," ",REPT(" ", 99)), 99)),"")</f>
        <v/>
      </c>
      <c r="E1084" s="6" t="str">
        <f t="shared" si="33"/>
        <v>Marie Kaufman</v>
      </c>
      <c r="F1084" s="6" t="s">
        <v>4200</v>
      </c>
      <c r="G1084" s="7" t="s">
        <v>20277</v>
      </c>
      <c r="H1084" s="7" t="s">
        <v>20278</v>
      </c>
    </row>
    <row r="1085" spans="1:8">
      <c r="A1085" s="6" t="s">
        <v>4204</v>
      </c>
      <c r="B1085" s="6" t="str" cm="1">
        <f t="array" ref="B1085">IF(SUM(--ISNUMBER(SEARCH(Honorific,A1085)))&gt;0,LEFT(A1085,FIND(" ",A1085)-1),"")</f>
        <v/>
      </c>
      <c r="C1085" s="6" t="str">
        <f t="shared" si="32"/>
        <v>Rhonda Lamb</v>
      </c>
      <c r="D1085" s="6" t="str" cm="1">
        <f t="array" ref="D1085">IF(SUM(--ISNUMBER(SEARCH(Credentials,C1085)))&gt;0,TRIM(RIGHT(SUBSTITUTE(C1085," ",REPT(" ", 99)), 99)),"")</f>
        <v/>
      </c>
      <c r="E1085" s="6" t="str">
        <f t="shared" si="33"/>
        <v>Rhonda Lamb</v>
      </c>
      <c r="F1085" s="6" t="s">
        <v>4204</v>
      </c>
      <c r="G1085" s="7" t="s">
        <v>19656</v>
      </c>
      <c r="H1085" s="7" t="s">
        <v>19962</v>
      </c>
    </row>
    <row r="1086" spans="1:8">
      <c r="A1086" s="6" t="s">
        <v>4208</v>
      </c>
      <c r="B1086" s="6" t="str" cm="1">
        <f t="array" ref="B1086">IF(SUM(--ISNUMBER(SEARCH(Honorific,A1086)))&gt;0,LEFT(A1086,FIND(" ",A1086)-1),"")</f>
        <v/>
      </c>
      <c r="C1086" s="6" t="str">
        <f t="shared" si="32"/>
        <v>Kylie King</v>
      </c>
      <c r="D1086" s="6" t="str" cm="1">
        <f t="array" ref="D1086">IF(SUM(--ISNUMBER(SEARCH(Credentials,C1086)))&gt;0,TRIM(RIGHT(SUBSTITUTE(C1086," ",REPT(" ", 99)), 99)),"")</f>
        <v/>
      </c>
      <c r="E1086" s="6" t="str">
        <f t="shared" si="33"/>
        <v>Kylie King</v>
      </c>
      <c r="F1086" s="6" t="s">
        <v>4208</v>
      </c>
      <c r="G1086" s="7" t="s">
        <v>20279</v>
      </c>
      <c r="H1086" s="7" t="s">
        <v>20195</v>
      </c>
    </row>
    <row r="1087" spans="1:8">
      <c r="A1087" s="6" t="s">
        <v>4212</v>
      </c>
      <c r="B1087" s="6" t="str" cm="1">
        <f t="array" ref="B1087">IF(SUM(--ISNUMBER(SEARCH(Honorific,A1087)))&gt;0,LEFT(A1087,FIND(" ",A1087)-1),"")</f>
        <v/>
      </c>
      <c r="C1087" s="6" t="str">
        <f t="shared" si="32"/>
        <v>Daryl Burgess</v>
      </c>
      <c r="D1087" s="6" t="str" cm="1">
        <f t="array" ref="D1087">IF(SUM(--ISNUMBER(SEARCH(Credentials,C1087)))&gt;0,TRIM(RIGHT(SUBSTITUTE(C1087," ",REPT(" ", 99)), 99)),"")</f>
        <v/>
      </c>
      <c r="E1087" s="6" t="str">
        <f t="shared" si="33"/>
        <v>Daryl Burgess</v>
      </c>
      <c r="F1087" s="6" t="s">
        <v>4212</v>
      </c>
      <c r="G1087" s="7" t="s">
        <v>20280</v>
      </c>
      <c r="H1087" s="7" t="s">
        <v>19824</v>
      </c>
    </row>
    <row r="1088" spans="1:8">
      <c r="A1088" s="6" t="s">
        <v>4216</v>
      </c>
      <c r="B1088" s="6" t="str" cm="1">
        <f t="array" ref="B1088">IF(SUM(--ISNUMBER(SEARCH(Honorific,A1088)))&gt;0,LEFT(A1088,FIND(" ",A1088)-1),"")</f>
        <v/>
      </c>
      <c r="C1088" s="6" t="str">
        <f t="shared" si="32"/>
        <v>Chelsea Brown</v>
      </c>
      <c r="D1088" s="6" t="str" cm="1">
        <f t="array" ref="D1088">IF(SUM(--ISNUMBER(SEARCH(Credentials,C1088)))&gt;0,TRIM(RIGHT(SUBSTITUTE(C1088," ",REPT(" ", 99)), 99)),"")</f>
        <v/>
      </c>
      <c r="E1088" s="6" t="str">
        <f t="shared" si="33"/>
        <v>Chelsea Brown</v>
      </c>
      <c r="F1088" s="6" t="s">
        <v>4216</v>
      </c>
      <c r="G1088" s="7" t="s">
        <v>19630</v>
      </c>
      <c r="H1088" s="7" t="s">
        <v>19442</v>
      </c>
    </row>
    <row r="1089" spans="1:8">
      <c r="A1089" s="6" t="s">
        <v>4219</v>
      </c>
      <c r="B1089" s="6" t="str" cm="1">
        <f t="array" ref="B1089">IF(SUM(--ISNUMBER(SEARCH(Honorific,A1089)))&gt;0,LEFT(A1089,FIND(" ",A1089)-1),"")</f>
        <v/>
      </c>
      <c r="C1089" s="6" t="str">
        <f t="shared" si="32"/>
        <v>Laura Jacobs</v>
      </c>
      <c r="D1089" s="6" t="str" cm="1">
        <f t="array" ref="D1089">IF(SUM(--ISNUMBER(SEARCH(Credentials,C1089)))&gt;0,TRIM(RIGHT(SUBSTITUTE(C1089," ",REPT(" ", 99)), 99)),"")</f>
        <v/>
      </c>
      <c r="E1089" s="6" t="str">
        <f t="shared" si="33"/>
        <v>Laura Jacobs</v>
      </c>
      <c r="F1089" s="6" t="s">
        <v>4219</v>
      </c>
      <c r="G1089" s="7" t="s">
        <v>19587</v>
      </c>
      <c r="H1089" s="7" t="s">
        <v>20281</v>
      </c>
    </row>
    <row r="1090" spans="1:8">
      <c r="A1090" s="6" t="s">
        <v>4223</v>
      </c>
      <c r="B1090" s="6" t="str" cm="1">
        <f t="array" ref="B1090">IF(SUM(--ISNUMBER(SEARCH(Honorific,A1090)))&gt;0,LEFT(A1090,FIND(" ",A1090)-1),"")</f>
        <v/>
      </c>
      <c r="C1090" s="6" t="str">
        <f t="shared" si="32"/>
        <v>David Smith</v>
      </c>
      <c r="D1090" s="6" t="str" cm="1">
        <f t="array" ref="D1090">IF(SUM(--ISNUMBER(SEARCH(Credentials,C1090)))&gt;0,TRIM(RIGHT(SUBSTITUTE(C1090," ",REPT(" ", 99)), 99)),"")</f>
        <v/>
      </c>
      <c r="E1090" s="6" t="str">
        <f t="shared" si="33"/>
        <v>David Smith</v>
      </c>
      <c r="F1090" s="6" t="s">
        <v>4223</v>
      </c>
      <c r="G1090" s="7" t="s">
        <v>19484</v>
      </c>
      <c r="H1090" s="7" t="s">
        <v>19450</v>
      </c>
    </row>
    <row r="1091" spans="1:8">
      <c r="A1091" s="6" t="s">
        <v>4227</v>
      </c>
      <c r="B1091" s="6" t="str" cm="1">
        <f t="array" ref="B1091">IF(SUM(--ISNUMBER(SEARCH(Honorific,A1091)))&gt;0,LEFT(A1091,FIND(" ",A1091)-1),"")</f>
        <v/>
      </c>
      <c r="C1091" s="6" t="str">
        <f t="shared" ref="C1091:C1154" si="34">IF(B1091="",A1091,RIGHT(A1091,LEN(A1091)-LEN(B1091)-1))</f>
        <v>Tina Pennington</v>
      </c>
      <c r="D1091" s="6" t="str" cm="1">
        <f t="array" ref="D1091">IF(SUM(--ISNUMBER(SEARCH(Credentials,C1091)))&gt;0,TRIM(RIGHT(SUBSTITUTE(C1091," ",REPT(" ", 99)), 99)),"")</f>
        <v/>
      </c>
      <c r="E1091" s="6" t="str">
        <f t="shared" ref="E1091:E1154" si="35">IF(D1091="",C1091,LEFT(C1091,LEN(C1091)-LEN(D1091)))</f>
        <v>Tina Pennington</v>
      </c>
      <c r="F1091" s="6" t="s">
        <v>4227</v>
      </c>
      <c r="G1091" s="7" t="s">
        <v>19883</v>
      </c>
      <c r="H1091" s="7" t="s">
        <v>20282</v>
      </c>
    </row>
    <row r="1092" spans="1:8">
      <c r="A1092" s="6" t="s">
        <v>4231</v>
      </c>
      <c r="B1092" s="6" t="str" cm="1">
        <f t="array" ref="B1092">IF(SUM(--ISNUMBER(SEARCH(Honorific,A1092)))&gt;0,LEFT(A1092,FIND(" ",A1092)-1),"")</f>
        <v/>
      </c>
      <c r="C1092" s="6" t="str">
        <f t="shared" si="34"/>
        <v>Diana Carter</v>
      </c>
      <c r="D1092" s="6" t="str" cm="1">
        <f t="array" ref="D1092">IF(SUM(--ISNUMBER(SEARCH(Credentials,C1092)))&gt;0,TRIM(RIGHT(SUBSTITUTE(C1092," ",REPT(" ", 99)), 99)),"")</f>
        <v/>
      </c>
      <c r="E1092" s="6" t="str">
        <f t="shared" si="35"/>
        <v>Diana Carter</v>
      </c>
      <c r="F1092" s="6" t="s">
        <v>4231</v>
      </c>
      <c r="G1092" s="7" t="s">
        <v>19470</v>
      </c>
      <c r="H1092" s="7" t="s">
        <v>19496</v>
      </c>
    </row>
    <row r="1093" spans="1:8">
      <c r="A1093" s="6" t="s">
        <v>4235</v>
      </c>
      <c r="B1093" s="6" t="str" cm="1">
        <f t="array" ref="B1093">IF(SUM(--ISNUMBER(SEARCH(Honorific,A1093)))&gt;0,LEFT(A1093,FIND(" ",A1093)-1),"")</f>
        <v/>
      </c>
      <c r="C1093" s="6" t="str">
        <f t="shared" si="34"/>
        <v>Johnathan Williams</v>
      </c>
      <c r="D1093" s="6" t="str" cm="1">
        <f t="array" ref="D1093">IF(SUM(--ISNUMBER(SEARCH(Credentials,C1093)))&gt;0,TRIM(RIGHT(SUBSTITUTE(C1093," ",REPT(" ", 99)), 99)),"")</f>
        <v/>
      </c>
      <c r="E1093" s="6" t="str">
        <f t="shared" si="35"/>
        <v>Johnathan Williams</v>
      </c>
      <c r="F1093" s="6" t="s">
        <v>4235</v>
      </c>
      <c r="G1093" s="7" t="s">
        <v>20283</v>
      </c>
      <c r="H1093" s="7" t="s">
        <v>19478</v>
      </c>
    </row>
    <row r="1094" spans="1:8">
      <c r="A1094" s="6" t="s">
        <v>4239</v>
      </c>
      <c r="B1094" s="6" t="str" cm="1">
        <f t="array" ref="B1094">IF(SUM(--ISNUMBER(SEARCH(Honorific,A1094)))&gt;0,LEFT(A1094,FIND(" ",A1094)-1),"")</f>
        <v/>
      </c>
      <c r="C1094" s="6" t="str">
        <f t="shared" si="34"/>
        <v>Juan Hernandez</v>
      </c>
      <c r="D1094" s="6" t="str" cm="1">
        <f t="array" ref="D1094">IF(SUM(--ISNUMBER(SEARCH(Credentials,C1094)))&gt;0,TRIM(RIGHT(SUBSTITUTE(C1094," ",REPT(" ", 99)), 99)),"")</f>
        <v/>
      </c>
      <c r="E1094" s="6" t="str">
        <f t="shared" si="35"/>
        <v>Juan Hernandez</v>
      </c>
      <c r="F1094" s="6" t="s">
        <v>4239</v>
      </c>
      <c r="G1094" s="7" t="s">
        <v>20284</v>
      </c>
      <c r="H1094" s="7" t="s">
        <v>19444</v>
      </c>
    </row>
    <row r="1095" spans="1:8">
      <c r="A1095" s="6" t="s">
        <v>4243</v>
      </c>
      <c r="B1095" s="6" t="str" cm="1">
        <f t="array" ref="B1095">IF(SUM(--ISNUMBER(SEARCH(Honorific,A1095)))&gt;0,LEFT(A1095,FIND(" ",A1095)-1),"")</f>
        <v/>
      </c>
      <c r="C1095" s="6" t="str">
        <f t="shared" si="34"/>
        <v>Jeffery Mccoy</v>
      </c>
      <c r="D1095" s="6" t="str" cm="1">
        <f t="array" ref="D1095">IF(SUM(--ISNUMBER(SEARCH(Credentials,C1095)))&gt;0,TRIM(RIGHT(SUBSTITUTE(C1095," ",REPT(" ", 99)), 99)),"")</f>
        <v/>
      </c>
      <c r="E1095" s="6" t="str">
        <f t="shared" si="35"/>
        <v>Jeffery Mccoy</v>
      </c>
      <c r="F1095" s="6" t="s">
        <v>4243</v>
      </c>
      <c r="G1095" s="7" t="s">
        <v>20285</v>
      </c>
      <c r="H1095" s="7" t="s">
        <v>19732</v>
      </c>
    </row>
    <row r="1096" spans="1:8">
      <c r="A1096" s="6" t="s">
        <v>4247</v>
      </c>
      <c r="B1096" s="6" t="str" cm="1">
        <f t="array" ref="B1096">IF(SUM(--ISNUMBER(SEARCH(Honorific,A1096)))&gt;0,LEFT(A1096,FIND(" ",A1096)-1),"")</f>
        <v/>
      </c>
      <c r="C1096" s="6" t="str">
        <f t="shared" si="34"/>
        <v>Scott Barnett</v>
      </c>
      <c r="D1096" s="6" t="str" cm="1">
        <f t="array" ref="D1096">IF(SUM(--ISNUMBER(SEARCH(Credentials,C1096)))&gt;0,TRIM(RIGHT(SUBSTITUTE(C1096," ",REPT(" ", 99)), 99)),"")</f>
        <v/>
      </c>
      <c r="E1096" s="6" t="str">
        <f t="shared" si="35"/>
        <v>Scott Barnett</v>
      </c>
      <c r="F1096" s="6" t="s">
        <v>4247</v>
      </c>
      <c r="G1096" s="7" t="s">
        <v>19573</v>
      </c>
      <c r="H1096" s="7" t="s">
        <v>20073</v>
      </c>
    </row>
    <row r="1097" spans="1:8">
      <c r="A1097" s="6" t="s">
        <v>4251</v>
      </c>
      <c r="B1097" s="6" t="str" cm="1">
        <f t="array" ref="B1097">IF(SUM(--ISNUMBER(SEARCH(Honorific,A1097)))&gt;0,LEFT(A1097,FIND(" ",A1097)-1),"")</f>
        <v/>
      </c>
      <c r="C1097" s="6" t="str">
        <f t="shared" si="34"/>
        <v>Danny Duncan</v>
      </c>
      <c r="D1097" s="6" t="str" cm="1">
        <f t="array" ref="D1097">IF(SUM(--ISNUMBER(SEARCH(Credentials,C1097)))&gt;0,TRIM(RIGHT(SUBSTITUTE(C1097," ",REPT(" ", 99)), 99)),"")</f>
        <v/>
      </c>
      <c r="E1097" s="6" t="str">
        <f t="shared" si="35"/>
        <v>Danny Duncan</v>
      </c>
      <c r="F1097" s="6" t="s">
        <v>4251</v>
      </c>
      <c r="G1097" s="7" t="s">
        <v>20286</v>
      </c>
      <c r="H1097" s="7" t="s">
        <v>20074</v>
      </c>
    </row>
    <row r="1098" spans="1:8">
      <c r="A1098" s="6" t="s">
        <v>4255</v>
      </c>
      <c r="B1098" s="6" t="str" cm="1">
        <f t="array" ref="B1098">IF(SUM(--ISNUMBER(SEARCH(Honorific,A1098)))&gt;0,LEFT(A1098,FIND(" ",A1098)-1),"")</f>
        <v/>
      </c>
      <c r="C1098" s="6" t="str">
        <f t="shared" si="34"/>
        <v>Rebecca Sanchez</v>
      </c>
      <c r="D1098" s="6" t="str" cm="1">
        <f t="array" ref="D1098">IF(SUM(--ISNUMBER(SEARCH(Credentials,C1098)))&gt;0,TRIM(RIGHT(SUBSTITUTE(C1098," ",REPT(" ", 99)), 99)),"")</f>
        <v/>
      </c>
      <c r="E1098" s="6" t="str">
        <f t="shared" si="35"/>
        <v>Rebecca Sanchez</v>
      </c>
      <c r="F1098" s="6" t="s">
        <v>4255</v>
      </c>
      <c r="G1098" s="7" t="s">
        <v>19531</v>
      </c>
      <c r="H1098" s="7" t="s">
        <v>19474</v>
      </c>
    </row>
    <row r="1099" spans="1:8">
      <c r="A1099" s="6" t="s">
        <v>4259</v>
      </c>
      <c r="B1099" s="6" t="str" cm="1">
        <f t="array" ref="B1099">IF(SUM(--ISNUMBER(SEARCH(Honorific,A1099)))&gt;0,LEFT(A1099,FIND(" ",A1099)-1),"")</f>
        <v/>
      </c>
      <c r="C1099" s="6" t="str">
        <f t="shared" si="34"/>
        <v>Colleen Gonzalez</v>
      </c>
      <c r="D1099" s="6" t="str" cm="1">
        <f t="array" ref="D1099">IF(SUM(--ISNUMBER(SEARCH(Credentials,C1099)))&gt;0,TRIM(RIGHT(SUBSTITUTE(C1099," ",REPT(" ", 99)), 99)),"")</f>
        <v/>
      </c>
      <c r="E1099" s="6" t="str">
        <f t="shared" si="35"/>
        <v>Colleen Gonzalez</v>
      </c>
      <c r="F1099" s="6" t="s">
        <v>4259</v>
      </c>
      <c r="G1099" s="7" t="s">
        <v>20287</v>
      </c>
      <c r="H1099" s="7" t="s">
        <v>19517</v>
      </c>
    </row>
    <row r="1100" spans="1:8">
      <c r="A1100" s="6" t="s">
        <v>4263</v>
      </c>
      <c r="B1100" s="6" t="str" cm="1">
        <f t="array" ref="B1100">IF(SUM(--ISNUMBER(SEARCH(Honorific,A1100)))&gt;0,LEFT(A1100,FIND(" ",A1100)-1),"")</f>
        <v/>
      </c>
      <c r="C1100" s="6" t="str">
        <f t="shared" si="34"/>
        <v>Craig Camacho</v>
      </c>
      <c r="D1100" s="6" t="str" cm="1">
        <f t="array" ref="D1100">IF(SUM(--ISNUMBER(SEARCH(Credentials,C1100)))&gt;0,TRIM(RIGHT(SUBSTITUTE(C1100," ",REPT(" ", 99)), 99)),"")</f>
        <v/>
      </c>
      <c r="E1100" s="6" t="str">
        <f t="shared" si="35"/>
        <v>Craig Camacho</v>
      </c>
      <c r="F1100" s="6" t="s">
        <v>4263</v>
      </c>
      <c r="G1100" s="7" t="s">
        <v>19570</v>
      </c>
      <c r="H1100" s="7" t="s">
        <v>20288</v>
      </c>
    </row>
    <row r="1101" spans="1:8">
      <c r="A1101" s="6" t="s">
        <v>4267</v>
      </c>
      <c r="B1101" s="6" t="str" cm="1">
        <f t="array" ref="B1101">IF(SUM(--ISNUMBER(SEARCH(Honorific,A1101)))&gt;0,LEFT(A1101,FIND(" ",A1101)-1),"")</f>
        <v/>
      </c>
      <c r="C1101" s="6" t="str">
        <f t="shared" si="34"/>
        <v>Christopher Velasquez</v>
      </c>
      <c r="D1101" s="6" t="str" cm="1">
        <f t="array" ref="D1101">IF(SUM(--ISNUMBER(SEARCH(Credentials,C1101)))&gt;0,TRIM(RIGHT(SUBSTITUTE(C1101," ",REPT(" ", 99)), 99)),"")</f>
        <v/>
      </c>
      <c r="E1101" s="6" t="str">
        <f t="shared" si="35"/>
        <v>Christopher Velasquez</v>
      </c>
      <c r="F1101" s="6" t="s">
        <v>4267</v>
      </c>
      <c r="G1101" s="7" t="s">
        <v>19682</v>
      </c>
      <c r="H1101" s="7" t="s">
        <v>20208</v>
      </c>
    </row>
    <row r="1102" spans="1:8">
      <c r="A1102" s="6" t="s">
        <v>4271</v>
      </c>
      <c r="B1102" s="6" t="str" cm="1">
        <f t="array" ref="B1102">IF(SUM(--ISNUMBER(SEARCH(Honorific,A1102)))&gt;0,LEFT(A1102,FIND(" ",A1102)-1),"")</f>
        <v/>
      </c>
      <c r="C1102" s="6" t="str">
        <f t="shared" si="34"/>
        <v>Brooke Bullock</v>
      </c>
      <c r="D1102" s="6" t="str" cm="1">
        <f t="array" ref="D1102">IF(SUM(--ISNUMBER(SEARCH(Credentials,C1102)))&gt;0,TRIM(RIGHT(SUBSTITUTE(C1102," ",REPT(" ", 99)), 99)),"")</f>
        <v/>
      </c>
      <c r="E1102" s="6" t="str">
        <f t="shared" si="35"/>
        <v>Brooke Bullock</v>
      </c>
      <c r="F1102" s="6" t="s">
        <v>4271</v>
      </c>
      <c r="G1102" s="7" t="s">
        <v>19518</v>
      </c>
      <c r="H1102" s="7" t="s">
        <v>20289</v>
      </c>
    </row>
    <row r="1103" spans="1:8">
      <c r="A1103" s="6" t="s">
        <v>4274</v>
      </c>
      <c r="B1103" s="6" t="str" cm="1">
        <f t="array" ref="B1103">IF(SUM(--ISNUMBER(SEARCH(Honorific,A1103)))&gt;0,LEFT(A1103,FIND(" ",A1103)-1),"")</f>
        <v/>
      </c>
      <c r="C1103" s="6" t="str">
        <f t="shared" si="34"/>
        <v>Kevin Higgins</v>
      </c>
      <c r="D1103" s="6" t="str" cm="1">
        <f t="array" ref="D1103">IF(SUM(--ISNUMBER(SEARCH(Credentials,C1103)))&gt;0,TRIM(RIGHT(SUBSTITUTE(C1103," ",REPT(" ", 99)), 99)),"")</f>
        <v/>
      </c>
      <c r="E1103" s="6" t="str">
        <f t="shared" si="35"/>
        <v>Kevin Higgins</v>
      </c>
      <c r="F1103" s="6" t="s">
        <v>4274</v>
      </c>
      <c r="G1103" s="7" t="s">
        <v>19542</v>
      </c>
      <c r="H1103" s="7" t="s">
        <v>20148</v>
      </c>
    </row>
    <row r="1104" spans="1:8">
      <c r="A1104" s="6" t="s">
        <v>4278</v>
      </c>
      <c r="B1104" s="6" t="str" cm="1">
        <f t="array" ref="B1104">IF(SUM(--ISNUMBER(SEARCH(Honorific,A1104)))&gt;0,LEFT(A1104,FIND(" ",A1104)-1),"")</f>
        <v/>
      </c>
      <c r="C1104" s="6" t="str">
        <f t="shared" si="34"/>
        <v>Joy Harrison</v>
      </c>
      <c r="D1104" s="6" t="str" cm="1">
        <f t="array" ref="D1104">IF(SUM(--ISNUMBER(SEARCH(Credentials,C1104)))&gt;0,TRIM(RIGHT(SUBSTITUTE(C1104," ",REPT(" ", 99)), 99)),"")</f>
        <v/>
      </c>
      <c r="E1104" s="6" t="str">
        <f t="shared" si="35"/>
        <v>Joy Harrison</v>
      </c>
      <c r="F1104" s="6" t="s">
        <v>4278</v>
      </c>
      <c r="G1104" s="7" t="s">
        <v>19904</v>
      </c>
      <c r="H1104" s="7" t="s">
        <v>19929</v>
      </c>
    </row>
    <row r="1105" spans="1:8">
      <c r="A1105" s="6" t="s">
        <v>4282</v>
      </c>
      <c r="B1105" s="6" t="str" cm="1">
        <f t="array" ref="B1105">IF(SUM(--ISNUMBER(SEARCH(Honorific,A1105)))&gt;0,LEFT(A1105,FIND(" ",A1105)-1),"")</f>
        <v/>
      </c>
      <c r="C1105" s="6" t="str">
        <f t="shared" si="34"/>
        <v>Megan Chavez</v>
      </c>
      <c r="D1105" s="6" t="str" cm="1">
        <f t="array" ref="D1105">IF(SUM(--ISNUMBER(SEARCH(Credentials,C1105)))&gt;0,TRIM(RIGHT(SUBSTITUTE(C1105," ",REPT(" ", 99)), 99)),"")</f>
        <v/>
      </c>
      <c r="E1105" s="6" t="str">
        <f t="shared" si="35"/>
        <v>Megan Chavez</v>
      </c>
      <c r="F1105" s="6" t="s">
        <v>4282</v>
      </c>
      <c r="G1105" s="7" t="s">
        <v>19494</v>
      </c>
      <c r="H1105" s="7" t="s">
        <v>19798</v>
      </c>
    </row>
    <row r="1106" spans="1:8">
      <c r="A1106" s="6" t="s">
        <v>4286</v>
      </c>
      <c r="B1106" s="6" t="str" cm="1">
        <f t="array" ref="B1106">IF(SUM(--ISNUMBER(SEARCH(Honorific,A1106)))&gt;0,LEFT(A1106,FIND(" ",A1106)-1),"")</f>
        <v/>
      </c>
      <c r="C1106" s="6" t="str">
        <f t="shared" si="34"/>
        <v>Timothy Christian</v>
      </c>
      <c r="D1106" s="6" t="str" cm="1">
        <f t="array" ref="D1106">IF(SUM(--ISNUMBER(SEARCH(Credentials,C1106)))&gt;0,TRIM(RIGHT(SUBSTITUTE(C1106," ",REPT(" ", 99)), 99)),"")</f>
        <v/>
      </c>
      <c r="E1106" s="6" t="str">
        <f t="shared" si="35"/>
        <v>Timothy Christian</v>
      </c>
      <c r="F1106" s="6" t="s">
        <v>4286</v>
      </c>
      <c r="G1106" s="7" t="s">
        <v>19942</v>
      </c>
      <c r="H1106" s="7" t="s">
        <v>19810</v>
      </c>
    </row>
    <row r="1107" spans="1:8">
      <c r="A1107" s="6" t="s">
        <v>4290</v>
      </c>
      <c r="B1107" s="6" t="str" cm="1">
        <f t="array" ref="B1107">IF(SUM(--ISNUMBER(SEARCH(Honorific,A1107)))&gt;0,LEFT(A1107,FIND(" ",A1107)-1),"")</f>
        <v/>
      </c>
      <c r="C1107" s="6" t="str">
        <f t="shared" si="34"/>
        <v>Kevin Smith</v>
      </c>
      <c r="D1107" s="6" t="str" cm="1">
        <f t="array" ref="D1107">IF(SUM(--ISNUMBER(SEARCH(Credentials,C1107)))&gt;0,TRIM(RIGHT(SUBSTITUTE(C1107," ",REPT(" ", 99)), 99)),"")</f>
        <v/>
      </c>
      <c r="E1107" s="6" t="str">
        <f t="shared" si="35"/>
        <v>Kevin Smith</v>
      </c>
      <c r="F1107" s="6" t="s">
        <v>4290</v>
      </c>
      <c r="G1107" s="7" t="s">
        <v>19542</v>
      </c>
      <c r="H1107" s="7" t="s">
        <v>19450</v>
      </c>
    </row>
    <row r="1108" spans="1:8">
      <c r="A1108" s="6" t="s">
        <v>4294</v>
      </c>
      <c r="B1108" s="6" t="str" cm="1">
        <f t="array" ref="B1108">IF(SUM(--ISNUMBER(SEARCH(Honorific,A1108)))&gt;0,LEFT(A1108,FIND(" ",A1108)-1),"")</f>
        <v>Dr.</v>
      </c>
      <c r="C1108" s="6" t="str">
        <f t="shared" si="34"/>
        <v>Antonio Thomas DDS</v>
      </c>
      <c r="D1108" s="6" t="str" cm="1">
        <f t="array" ref="D1108">IF(SUM(--ISNUMBER(SEARCH(Credentials,C1108)))&gt;0,TRIM(RIGHT(SUBSTITUTE(C1108," ",REPT(" ", 99)), 99)),"")</f>
        <v>DDS</v>
      </c>
      <c r="E1108" s="6" t="str">
        <f t="shared" si="35"/>
        <v xml:space="preserve">Antonio Thomas </v>
      </c>
      <c r="F1108" s="6" t="s">
        <v>19246</v>
      </c>
      <c r="G1108" s="7" t="s">
        <v>20198</v>
      </c>
      <c r="H1108" s="7" t="s">
        <v>19488</v>
      </c>
    </row>
    <row r="1109" spans="1:8">
      <c r="A1109" s="6" t="s">
        <v>4298</v>
      </c>
      <c r="B1109" s="6" t="str" cm="1">
        <f t="array" ref="B1109">IF(SUM(--ISNUMBER(SEARCH(Honorific,A1109)))&gt;0,LEFT(A1109,FIND(" ",A1109)-1),"")</f>
        <v/>
      </c>
      <c r="C1109" s="6" t="str">
        <f t="shared" si="34"/>
        <v>Maria Rangel</v>
      </c>
      <c r="D1109" s="6" t="str" cm="1">
        <f t="array" ref="D1109">IF(SUM(--ISNUMBER(SEARCH(Credentials,C1109)))&gt;0,TRIM(RIGHT(SUBSTITUTE(C1109," ",REPT(" ", 99)), 99)),"")</f>
        <v/>
      </c>
      <c r="E1109" s="6" t="str">
        <f t="shared" si="35"/>
        <v>Maria Rangel</v>
      </c>
      <c r="F1109" s="6" t="s">
        <v>4298</v>
      </c>
      <c r="G1109" s="7" t="s">
        <v>19490</v>
      </c>
      <c r="H1109" s="7" t="s">
        <v>20290</v>
      </c>
    </row>
    <row r="1110" spans="1:8">
      <c r="A1110" s="6" t="s">
        <v>4302</v>
      </c>
      <c r="B1110" s="6" t="str" cm="1">
        <f t="array" ref="B1110">IF(SUM(--ISNUMBER(SEARCH(Honorific,A1110)))&gt;0,LEFT(A1110,FIND(" ",A1110)-1),"")</f>
        <v/>
      </c>
      <c r="C1110" s="6" t="str">
        <f t="shared" si="34"/>
        <v>Sandra Shepherd MD</v>
      </c>
      <c r="D1110" s="6" t="str" cm="1">
        <f t="array" ref="D1110">IF(SUM(--ISNUMBER(SEARCH(Credentials,C1110)))&gt;0,TRIM(RIGHT(SUBSTITUTE(C1110," ",REPT(" ", 99)), 99)),"")</f>
        <v>MD</v>
      </c>
      <c r="E1110" s="6" t="str">
        <f t="shared" si="35"/>
        <v xml:space="preserve">Sandra Shepherd </v>
      </c>
      <c r="F1110" s="6" t="s">
        <v>19247</v>
      </c>
      <c r="G1110" s="7" t="s">
        <v>20050</v>
      </c>
      <c r="H1110" s="7" t="s">
        <v>20291</v>
      </c>
    </row>
    <row r="1111" spans="1:8">
      <c r="A1111" s="6" t="s">
        <v>4306</v>
      </c>
      <c r="B1111" s="6" t="str" cm="1">
        <f t="array" ref="B1111">IF(SUM(--ISNUMBER(SEARCH(Honorific,A1111)))&gt;0,LEFT(A1111,FIND(" ",A1111)-1),"")</f>
        <v/>
      </c>
      <c r="C1111" s="6" t="str">
        <f t="shared" si="34"/>
        <v>Daniel Ortiz</v>
      </c>
      <c r="D1111" s="6" t="str" cm="1">
        <f t="array" ref="D1111">IF(SUM(--ISNUMBER(SEARCH(Credentials,C1111)))&gt;0,TRIM(RIGHT(SUBSTITUTE(C1111," ",REPT(" ", 99)), 99)),"")</f>
        <v/>
      </c>
      <c r="E1111" s="6" t="str">
        <f t="shared" si="35"/>
        <v>Daniel Ortiz</v>
      </c>
      <c r="F1111" s="6" t="s">
        <v>4306</v>
      </c>
      <c r="G1111" s="7" t="s">
        <v>19492</v>
      </c>
      <c r="H1111" s="7" t="s">
        <v>20269</v>
      </c>
    </row>
    <row r="1112" spans="1:8">
      <c r="A1112" s="6" t="s">
        <v>4310</v>
      </c>
      <c r="B1112" s="6" t="str" cm="1">
        <f t="array" ref="B1112">IF(SUM(--ISNUMBER(SEARCH(Honorific,A1112)))&gt;0,LEFT(A1112,FIND(" ",A1112)-1),"")</f>
        <v/>
      </c>
      <c r="C1112" s="6" t="str">
        <f t="shared" si="34"/>
        <v>Joshua Martinez</v>
      </c>
      <c r="D1112" s="6" t="str" cm="1">
        <f t="array" ref="D1112">IF(SUM(--ISNUMBER(SEARCH(Credentials,C1112)))&gt;0,TRIM(RIGHT(SUBSTITUTE(C1112," ",REPT(" ", 99)), 99)),"")</f>
        <v/>
      </c>
      <c r="E1112" s="6" t="str">
        <f t="shared" si="35"/>
        <v>Joshua Martinez</v>
      </c>
      <c r="F1112" s="6" t="s">
        <v>4310</v>
      </c>
      <c r="G1112" s="7" t="s">
        <v>19718</v>
      </c>
      <c r="H1112" s="7" t="s">
        <v>19728</v>
      </c>
    </row>
    <row r="1113" spans="1:8">
      <c r="A1113" s="6" t="s">
        <v>4314</v>
      </c>
      <c r="B1113" s="6" t="str" cm="1">
        <f t="array" ref="B1113">IF(SUM(--ISNUMBER(SEARCH(Honorific,A1113)))&gt;0,LEFT(A1113,FIND(" ",A1113)-1),"")</f>
        <v/>
      </c>
      <c r="C1113" s="6" t="str">
        <f t="shared" si="34"/>
        <v>Andrew Ward</v>
      </c>
      <c r="D1113" s="6" t="str" cm="1">
        <f t="array" ref="D1113">IF(SUM(--ISNUMBER(SEARCH(Credentials,C1113)))&gt;0,TRIM(RIGHT(SUBSTITUTE(C1113," ",REPT(" ", 99)), 99)),"")</f>
        <v/>
      </c>
      <c r="E1113" s="6" t="str">
        <f t="shared" si="35"/>
        <v>Andrew Ward</v>
      </c>
      <c r="F1113" s="6" t="s">
        <v>4314</v>
      </c>
      <c r="G1113" s="7" t="s">
        <v>19612</v>
      </c>
      <c r="H1113" s="7" t="s">
        <v>19740</v>
      </c>
    </row>
    <row r="1114" spans="1:8">
      <c r="A1114" s="6" t="s">
        <v>4318</v>
      </c>
      <c r="B1114" s="6" t="str" cm="1">
        <f t="array" ref="B1114">IF(SUM(--ISNUMBER(SEARCH(Honorific,A1114)))&gt;0,LEFT(A1114,FIND(" ",A1114)-1),"")</f>
        <v/>
      </c>
      <c r="C1114" s="6" t="str">
        <f t="shared" si="34"/>
        <v>Sharon Gates</v>
      </c>
      <c r="D1114" s="6" t="str" cm="1">
        <f t="array" ref="D1114">IF(SUM(--ISNUMBER(SEARCH(Credentials,C1114)))&gt;0,TRIM(RIGHT(SUBSTITUTE(C1114," ",REPT(" ", 99)), 99)),"")</f>
        <v/>
      </c>
      <c r="E1114" s="6" t="str">
        <f t="shared" si="35"/>
        <v>Sharon Gates</v>
      </c>
      <c r="F1114" s="6" t="s">
        <v>4318</v>
      </c>
      <c r="G1114" s="7" t="s">
        <v>19584</v>
      </c>
      <c r="H1114" s="7" t="s">
        <v>20292</v>
      </c>
    </row>
    <row r="1115" spans="1:8">
      <c r="A1115" s="6" t="s">
        <v>4322</v>
      </c>
      <c r="B1115" s="6" t="str" cm="1">
        <f t="array" ref="B1115">IF(SUM(--ISNUMBER(SEARCH(Honorific,A1115)))&gt;0,LEFT(A1115,FIND(" ",A1115)-1),"")</f>
        <v/>
      </c>
      <c r="C1115" s="6" t="str">
        <f t="shared" si="34"/>
        <v>Zachary Roth</v>
      </c>
      <c r="D1115" s="6" t="str" cm="1">
        <f t="array" ref="D1115">IF(SUM(--ISNUMBER(SEARCH(Credentials,C1115)))&gt;0,TRIM(RIGHT(SUBSTITUTE(C1115," ",REPT(" ", 99)), 99)),"")</f>
        <v/>
      </c>
      <c r="E1115" s="6" t="str">
        <f t="shared" si="35"/>
        <v>Zachary Roth</v>
      </c>
      <c r="F1115" s="6" t="s">
        <v>4322</v>
      </c>
      <c r="G1115" s="7" t="s">
        <v>19477</v>
      </c>
      <c r="H1115" s="7" t="s">
        <v>20293</v>
      </c>
    </row>
    <row r="1116" spans="1:8">
      <c r="A1116" s="6" t="s">
        <v>4326</v>
      </c>
      <c r="B1116" s="6" t="str" cm="1">
        <f t="array" ref="B1116">IF(SUM(--ISNUMBER(SEARCH(Honorific,A1116)))&gt;0,LEFT(A1116,FIND(" ",A1116)-1),"")</f>
        <v/>
      </c>
      <c r="C1116" s="6" t="str">
        <f t="shared" si="34"/>
        <v>Dawn Morrison</v>
      </c>
      <c r="D1116" s="6" t="str" cm="1">
        <f t="array" ref="D1116">IF(SUM(--ISNUMBER(SEARCH(Credentials,C1116)))&gt;0,TRIM(RIGHT(SUBSTITUTE(C1116," ",REPT(" ", 99)), 99)),"")</f>
        <v/>
      </c>
      <c r="E1116" s="6" t="str">
        <f t="shared" si="35"/>
        <v>Dawn Morrison</v>
      </c>
      <c r="F1116" s="6" t="s">
        <v>4326</v>
      </c>
      <c r="G1116" s="7" t="s">
        <v>19865</v>
      </c>
      <c r="H1116" s="7" t="s">
        <v>20155</v>
      </c>
    </row>
    <row r="1117" spans="1:8">
      <c r="A1117" s="6" t="s">
        <v>4330</v>
      </c>
      <c r="B1117" s="6" t="str" cm="1">
        <f t="array" ref="B1117">IF(SUM(--ISNUMBER(SEARCH(Honorific,A1117)))&gt;0,LEFT(A1117,FIND(" ",A1117)-1),"")</f>
        <v/>
      </c>
      <c r="C1117" s="6" t="str">
        <f t="shared" si="34"/>
        <v>Sarah Rivera</v>
      </c>
      <c r="D1117" s="6" t="str" cm="1">
        <f t="array" ref="D1117">IF(SUM(--ISNUMBER(SEARCH(Credentials,C1117)))&gt;0,TRIM(RIGHT(SUBSTITUTE(C1117," ",REPT(" ", 99)), 99)),"")</f>
        <v/>
      </c>
      <c r="E1117" s="6" t="str">
        <f t="shared" si="35"/>
        <v>Sarah Rivera</v>
      </c>
      <c r="F1117" s="6" t="s">
        <v>4330</v>
      </c>
      <c r="G1117" s="7" t="s">
        <v>19665</v>
      </c>
      <c r="H1117" s="7" t="s">
        <v>20237</v>
      </c>
    </row>
    <row r="1118" spans="1:8">
      <c r="A1118" s="6" t="s">
        <v>4334</v>
      </c>
      <c r="B1118" s="6" t="str" cm="1">
        <f t="array" ref="B1118">IF(SUM(--ISNUMBER(SEARCH(Honorific,A1118)))&gt;0,LEFT(A1118,FIND(" ",A1118)-1),"")</f>
        <v/>
      </c>
      <c r="C1118" s="6" t="str">
        <f t="shared" si="34"/>
        <v>Dawn Vazquez</v>
      </c>
      <c r="D1118" s="6" t="str" cm="1">
        <f t="array" ref="D1118">IF(SUM(--ISNUMBER(SEARCH(Credentials,C1118)))&gt;0,TRIM(RIGHT(SUBSTITUTE(C1118," ",REPT(" ", 99)), 99)),"")</f>
        <v/>
      </c>
      <c r="E1118" s="6" t="str">
        <f t="shared" si="35"/>
        <v>Dawn Vazquez</v>
      </c>
      <c r="F1118" s="6" t="s">
        <v>4334</v>
      </c>
      <c r="G1118" s="7" t="s">
        <v>19865</v>
      </c>
      <c r="H1118" s="7" t="s">
        <v>20294</v>
      </c>
    </row>
    <row r="1119" spans="1:8">
      <c r="A1119" s="6" t="s">
        <v>4338</v>
      </c>
      <c r="B1119" s="6" t="str" cm="1">
        <f t="array" ref="B1119">IF(SUM(--ISNUMBER(SEARCH(Honorific,A1119)))&gt;0,LEFT(A1119,FIND(" ",A1119)-1),"")</f>
        <v/>
      </c>
      <c r="C1119" s="6" t="str">
        <f t="shared" si="34"/>
        <v>Yolanda Davis</v>
      </c>
      <c r="D1119" s="6" t="str" cm="1">
        <f t="array" ref="D1119">IF(SUM(--ISNUMBER(SEARCH(Credentials,C1119)))&gt;0,TRIM(RIGHT(SUBSTITUTE(C1119," ",REPT(" ", 99)), 99)),"")</f>
        <v/>
      </c>
      <c r="E1119" s="6" t="str">
        <f t="shared" si="35"/>
        <v>Yolanda Davis</v>
      </c>
      <c r="F1119" s="6" t="s">
        <v>4338</v>
      </c>
      <c r="G1119" s="7" t="s">
        <v>19930</v>
      </c>
      <c r="H1119" s="7" t="s">
        <v>19523</v>
      </c>
    </row>
    <row r="1120" spans="1:8">
      <c r="A1120" s="6" t="s">
        <v>4342</v>
      </c>
      <c r="B1120" s="6" t="str" cm="1">
        <f t="array" ref="B1120">IF(SUM(--ISNUMBER(SEARCH(Honorific,A1120)))&gt;0,LEFT(A1120,FIND(" ",A1120)-1),"")</f>
        <v/>
      </c>
      <c r="C1120" s="6" t="str">
        <f t="shared" si="34"/>
        <v>Chad Robbins</v>
      </c>
      <c r="D1120" s="6" t="str" cm="1">
        <f t="array" ref="D1120">IF(SUM(--ISNUMBER(SEARCH(Credentials,C1120)))&gt;0,TRIM(RIGHT(SUBSTITUTE(C1120," ",REPT(" ", 99)), 99)),"")</f>
        <v/>
      </c>
      <c r="E1120" s="6" t="str">
        <f t="shared" si="35"/>
        <v>Chad Robbins</v>
      </c>
      <c r="F1120" s="6" t="s">
        <v>4342</v>
      </c>
      <c r="G1120" s="7" t="s">
        <v>20146</v>
      </c>
      <c r="H1120" s="7" t="s">
        <v>20295</v>
      </c>
    </row>
    <row r="1121" spans="1:8">
      <c r="A1121" s="6" t="s">
        <v>4346</v>
      </c>
      <c r="B1121" s="6" t="str" cm="1">
        <f t="array" ref="B1121">IF(SUM(--ISNUMBER(SEARCH(Honorific,A1121)))&gt;0,LEFT(A1121,FIND(" ",A1121)-1),"")</f>
        <v/>
      </c>
      <c r="C1121" s="6" t="str">
        <f t="shared" si="34"/>
        <v>Sarah Mcneil</v>
      </c>
      <c r="D1121" s="6" t="str" cm="1">
        <f t="array" ref="D1121">IF(SUM(--ISNUMBER(SEARCH(Credentials,C1121)))&gt;0,TRIM(RIGHT(SUBSTITUTE(C1121," ",REPT(" ", 99)), 99)),"")</f>
        <v/>
      </c>
      <c r="E1121" s="6" t="str">
        <f t="shared" si="35"/>
        <v>Sarah Mcneil</v>
      </c>
      <c r="F1121" s="6" t="s">
        <v>4346</v>
      </c>
      <c r="G1121" s="7" t="s">
        <v>19665</v>
      </c>
      <c r="H1121" s="7" t="s">
        <v>20296</v>
      </c>
    </row>
    <row r="1122" spans="1:8">
      <c r="A1122" s="6" t="s">
        <v>4350</v>
      </c>
      <c r="B1122" s="6" t="str" cm="1">
        <f t="array" ref="B1122">IF(SUM(--ISNUMBER(SEARCH(Honorific,A1122)))&gt;0,LEFT(A1122,FIND(" ",A1122)-1),"")</f>
        <v/>
      </c>
      <c r="C1122" s="6" t="str">
        <f t="shared" si="34"/>
        <v>Lori Chambers</v>
      </c>
      <c r="D1122" s="6" t="str" cm="1">
        <f t="array" ref="D1122">IF(SUM(--ISNUMBER(SEARCH(Credentials,C1122)))&gt;0,TRIM(RIGHT(SUBSTITUTE(C1122," ",REPT(" ", 99)), 99)),"")</f>
        <v/>
      </c>
      <c r="E1122" s="6" t="str">
        <f t="shared" si="35"/>
        <v>Lori Chambers</v>
      </c>
      <c r="F1122" s="6" t="s">
        <v>4350</v>
      </c>
      <c r="G1122" s="7" t="s">
        <v>19564</v>
      </c>
      <c r="H1122" s="7" t="s">
        <v>20297</v>
      </c>
    </row>
    <row r="1123" spans="1:8">
      <c r="A1123" s="6" t="s">
        <v>4354</v>
      </c>
      <c r="B1123" s="6" t="str" cm="1">
        <f t="array" ref="B1123">IF(SUM(--ISNUMBER(SEARCH(Honorific,A1123)))&gt;0,LEFT(A1123,FIND(" ",A1123)-1),"")</f>
        <v/>
      </c>
      <c r="C1123" s="6" t="str">
        <f t="shared" si="34"/>
        <v>Jeffrey Brown</v>
      </c>
      <c r="D1123" s="6" t="str" cm="1">
        <f t="array" ref="D1123">IF(SUM(--ISNUMBER(SEARCH(Credentials,C1123)))&gt;0,TRIM(RIGHT(SUBSTITUTE(C1123," ",REPT(" ", 99)), 99)),"")</f>
        <v/>
      </c>
      <c r="E1123" s="6" t="str">
        <f t="shared" si="35"/>
        <v>Jeffrey Brown</v>
      </c>
      <c r="F1123" s="6" t="s">
        <v>4354</v>
      </c>
      <c r="G1123" s="7" t="s">
        <v>19924</v>
      </c>
      <c r="H1123" s="7" t="s">
        <v>19442</v>
      </c>
    </row>
    <row r="1124" spans="1:8">
      <c r="A1124" s="6" t="s">
        <v>4357</v>
      </c>
      <c r="B1124" s="6" t="str" cm="1">
        <f t="array" ref="B1124">IF(SUM(--ISNUMBER(SEARCH(Honorific,A1124)))&gt;0,LEFT(A1124,FIND(" ",A1124)-1),"")</f>
        <v/>
      </c>
      <c r="C1124" s="6" t="str">
        <f t="shared" si="34"/>
        <v>Matthew Knox</v>
      </c>
      <c r="D1124" s="6" t="str" cm="1">
        <f t="array" ref="D1124">IF(SUM(--ISNUMBER(SEARCH(Credentials,C1124)))&gt;0,TRIM(RIGHT(SUBSTITUTE(C1124," ",REPT(" ", 99)), 99)),"")</f>
        <v/>
      </c>
      <c r="E1124" s="6" t="str">
        <f t="shared" si="35"/>
        <v>Matthew Knox</v>
      </c>
      <c r="F1124" s="6" t="s">
        <v>4357</v>
      </c>
      <c r="G1124" s="7" t="s">
        <v>19506</v>
      </c>
      <c r="H1124" s="7" t="s">
        <v>20298</v>
      </c>
    </row>
    <row r="1125" spans="1:8">
      <c r="A1125" s="6" t="s">
        <v>4361</v>
      </c>
      <c r="B1125" s="6" t="str" cm="1">
        <f t="array" ref="B1125">IF(SUM(--ISNUMBER(SEARCH(Honorific,A1125)))&gt;0,LEFT(A1125,FIND(" ",A1125)-1),"")</f>
        <v/>
      </c>
      <c r="C1125" s="6" t="str">
        <f t="shared" si="34"/>
        <v>Tiffany Scott</v>
      </c>
      <c r="D1125" s="6" t="str" cm="1">
        <f t="array" ref="D1125">IF(SUM(--ISNUMBER(SEARCH(Credentials,C1125)))&gt;0,TRIM(RIGHT(SUBSTITUTE(C1125," ",REPT(" ", 99)), 99)),"")</f>
        <v/>
      </c>
      <c r="E1125" s="6" t="str">
        <f t="shared" si="35"/>
        <v>Tiffany Scott</v>
      </c>
      <c r="F1125" s="6" t="s">
        <v>4361</v>
      </c>
      <c r="G1125" s="7" t="s">
        <v>19847</v>
      </c>
      <c r="H1125" s="7" t="s">
        <v>19573</v>
      </c>
    </row>
    <row r="1126" spans="1:8">
      <c r="A1126" s="6" t="s">
        <v>4365</v>
      </c>
      <c r="B1126" s="6" t="str" cm="1">
        <f t="array" ref="B1126">IF(SUM(--ISNUMBER(SEARCH(Honorific,A1126)))&gt;0,LEFT(A1126,FIND(" ",A1126)-1),"")</f>
        <v/>
      </c>
      <c r="C1126" s="6" t="str">
        <f t="shared" si="34"/>
        <v>Benjamin Washington</v>
      </c>
      <c r="D1126" s="6" t="str" cm="1">
        <f t="array" ref="D1126">IF(SUM(--ISNUMBER(SEARCH(Credentials,C1126)))&gt;0,TRIM(RIGHT(SUBSTITUTE(C1126," ",REPT(" ", 99)), 99)),"")</f>
        <v/>
      </c>
      <c r="E1126" s="6" t="str">
        <f t="shared" si="35"/>
        <v>Benjamin Washington</v>
      </c>
      <c r="F1126" s="6" t="s">
        <v>4365</v>
      </c>
      <c r="G1126" s="7" t="s">
        <v>19700</v>
      </c>
      <c r="H1126" s="7" t="s">
        <v>20299</v>
      </c>
    </row>
    <row r="1127" spans="1:8">
      <c r="A1127" s="6" t="s">
        <v>4369</v>
      </c>
      <c r="B1127" s="6" t="str" cm="1">
        <f t="array" ref="B1127">IF(SUM(--ISNUMBER(SEARCH(Honorific,A1127)))&gt;0,LEFT(A1127,FIND(" ",A1127)-1),"")</f>
        <v/>
      </c>
      <c r="C1127" s="6" t="str">
        <f t="shared" si="34"/>
        <v>Nancy Rodriguez</v>
      </c>
      <c r="D1127" s="6" t="str" cm="1">
        <f t="array" ref="D1127">IF(SUM(--ISNUMBER(SEARCH(Credentials,C1127)))&gt;0,TRIM(RIGHT(SUBSTITUTE(C1127," ",REPT(" ", 99)), 99)),"")</f>
        <v/>
      </c>
      <c r="E1127" s="6" t="str">
        <f t="shared" si="35"/>
        <v>Nancy Rodriguez</v>
      </c>
      <c r="F1127" s="6" t="s">
        <v>4369</v>
      </c>
      <c r="G1127" s="7" t="s">
        <v>19464</v>
      </c>
      <c r="H1127" s="7" t="s">
        <v>19536</v>
      </c>
    </row>
    <row r="1128" spans="1:8">
      <c r="A1128" s="6" t="s">
        <v>4373</v>
      </c>
      <c r="B1128" s="6" t="str" cm="1">
        <f t="array" ref="B1128">IF(SUM(--ISNUMBER(SEARCH(Honorific,A1128)))&gt;0,LEFT(A1128,FIND(" ",A1128)-1),"")</f>
        <v/>
      </c>
      <c r="C1128" s="6" t="str">
        <f t="shared" si="34"/>
        <v>Andrew Morse</v>
      </c>
      <c r="D1128" s="6" t="str" cm="1">
        <f t="array" ref="D1128">IF(SUM(--ISNUMBER(SEARCH(Credentials,C1128)))&gt;0,TRIM(RIGHT(SUBSTITUTE(C1128," ",REPT(" ", 99)), 99)),"")</f>
        <v/>
      </c>
      <c r="E1128" s="6" t="str">
        <f t="shared" si="35"/>
        <v>Andrew Morse</v>
      </c>
      <c r="F1128" s="6" t="s">
        <v>4373</v>
      </c>
      <c r="G1128" s="7" t="s">
        <v>19612</v>
      </c>
      <c r="H1128" s="7" t="s">
        <v>20300</v>
      </c>
    </row>
    <row r="1129" spans="1:8">
      <c r="A1129" s="6" t="s">
        <v>4377</v>
      </c>
      <c r="B1129" s="6" t="str" cm="1">
        <f t="array" ref="B1129">IF(SUM(--ISNUMBER(SEARCH(Honorific,A1129)))&gt;0,LEFT(A1129,FIND(" ",A1129)-1),"")</f>
        <v/>
      </c>
      <c r="C1129" s="6" t="str">
        <f t="shared" si="34"/>
        <v>Tammy Smith</v>
      </c>
      <c r="D1129" s="6" t="str" cm="1">
        <f t="array" ref="D1129">IF(SUM(--ISNUMBER(SEARCH(Credentials,C1129)))&gt;0,TRIM(RIGHT(SUBSTITUTE(C1129," ",REPT(" ", 99)), 99)),"")</f>
        <v/>
      </c>
      <c r="E1129" s="6" t="str">
        <f t="shared" si="35"/>
        <v>Tammy Smith</v>
      </c>
      <c r="F1129" s="6" t="s">
        <v>4377</v>
      </c>
      <c r="G1129" s="7" t="s">
        <v>19996</v>
      </c>
      <c r="H1129" s="7" t="s">
        <v>19450</v>
      </c>
    </row>
    <row r="1130" spans="1:8">
      <c r="A1130" s="6" t="s">
        <v>4381</v>
      </c>
      <c r="B1130" s="6" t="str" cm="1">
        <f t="array" ref="B1130">IF(SUM(--ISNUMBER(SEARCH(Honorific,A1130)))&gt;0,LEFT(A1130,FIND(" ",A1130)-1),"")</f>
        <v/>
      </c>
      <c r="C1130" s="6" t="str">
        <f t="shared" si="34"/>
        <v>Marie Mendoza</v>
      </c>
      <c r="D1130" s="6" t="str" cm="1">
        <f t="array" ref="D1130">IF(SUM(--ISNUMBER(SEARCH(Credentials,C1130)))&gt;0,TRIM(RIGHT(SUBSTITUTE(C1130," ",REPT(" ", 99)), 99)),"")</f>
        <v/>
      </c>
      <c r="E1130" s="6" t="str">
        <f t="shared" si="35"/>
        <v>Marie Mendoza</v>
      </c>
      <c r="F1130" s="6" t="s">
        <v>4381</v>
      </c>
      <c r="G1130" s="7" t="s">
        <v>20277</v>
      </c>
      <c r="H1130" s="7" t="s">
        <v>20301</v>
      </c>
    </row>
    <row r="1131" spans="1:8">
      <c r="A1131" s="6" t="s">
        <v>4385</v>
      </c>
      <c r="B1131" s="6" t="str" cm="1">
        <f t="array" ref="B1131">IF(SUM(--ISNUMBER(SEARCH(Honorific,A1131)))&gt;0,LEFT(A1131,FIND(" ",A1131)-1),"")</f>
        <v>Mr.</v>
      </c>
      <c r="C1131" s="6" t="str">
        <f t="shared" si="34"/>
        <v>Jordan Harrell</v>
      </c>
      <c r="D1131" s="6" t="str" cm="1">
        <f t="array" ref="D1131">IF(SUM(--ISNUMBER(SEARCH(Credentials,C1131)))&gt;0,TRIM(RIGHT(SUBSTITUTE(C1131," ",REPT(" ", 99)), 99)),"")</f>
        <v/>
      </c>
      <c r="E1131" s="6" t="str">
        <f t="shared" si="35"/>
        <v>Jordan Harrell</v>
      </c>
      <c r="F1131" s="6" t="s">
        <v>19248</v>
      </c>
      <c r="G1131" s="7" t="s">
        <v>19781</v>
      </c>
      <c r="H1131" s="7" t="s">
        <v>20302</v>
      </c>
    </row>
    <row r="1132" spans="1:8">
      <c r="A1132" s="6" t="s">
        <v>4389</v>
      </c>
      <c r="B1132" s="6" t="str" cm="1">
        <f t="array" ref="B1132">IF(SUM(--ISNUMBER(SEARCH(Honorific,A1132)))&gt;0,LEFT(A1132,FIND(" ",A1132)-1),"")</f>
        <v/>
      </c>
      <c r="C1132" s="6" t="str">
        <f t="shared" si="34"/>
        <v>Henry Aguilar</v>
      </c>
      <c r="D1132" s="6" t="str" cm="1">
        <f t="array" ref="D1132">IF(SUM(--ISNUMBER(SEARCH(Credentials,C1132)))&gt;0,TRIM(RIGHT(SUBSTITUTE(C1132," ",REPT(" ", 99)), 99)),"")</f>
        <v/>
      </c>
      <c r="E1132" s="6" t="str">
        <f t="shared" si="35"/>
        <v>Henry Aguilar</v>
      </c>
      <c r="F1132" s="6" t="s">
        <v>4389</v>
      </c>
      <c r="G1132" s="7" t="s">
        <v>19552</v>
      </c>
      <c r="H1132" s="7" t="s">
        <v>19742</v>
      </c>
    </row>
    <row r="1133" spans="1:8">
      <c r="A1133" s="6" t="s">
        <v>4393</v>
      </c>
      <c r="B1133" s="6" t="str" cm="1">
        <f t="array" ref="B1133">IF(SUM(--ISNUMBER(SEARCH(Honorific,A1133)))&gt;0,LEFT(A1133,FIND(" ",A1133)-1),"")</f>
        <v/>
      </c>
      <c r="C1133" s="6" t="str">
        <f t="shared" si="34"/>
        <v>Robert Charles</v>
      </c>
      <c r="D1133" s="6" t="str" cm="1">
        <f t="array" ref="D1133">IF(SUM(--ISNUMBER(SEARCH(Credentials,C1133)))&gt;0,TRIM(RIGHT(SUBSTITUTE(C1133," ",REPT(" ", 99)), 99)),"")</f>
        <v/>
      </c>
      <c r="E1133" s="6" t="str">
        <f t="shared" si="35"/>
        <v>Robert Charles</v>
      </c>
      <c r="F1133" s="6" t="s">
        <v>4393</v>
      </c>
      <c r="G1133" s="7" t="s">
        <v>19541</v>
      </c>
      <c r="H1133" s="7" t="s">
        <v>19524</v>
      </c>
    </row>
    <row r="1134" spans="1:8">
      <c r="A1134" s="6" t="s">
        <v>4397</v>
      </c>
      <c r="B1134" s="6" t="str" cm="1">
        <f t="array" ref="B1134">IF(SUM(--ISNUMBER(SEARCH(Honorific,A1134)))&gt;0,LEFT(A1134,FIND(" ",A1134)-1),"")</f>
        <v/>
      </c>
      <c r="C1134" s="6" t="str">
        <f t="shared" si="34"/>
        <v>Stephanie Arnold</v>
      </c>
      <c r="D1134" s="6" t="str" cm="1">
        <f t="array" ref="D1134">IF(SUM(--ISNUMBER(SEARCH(Credentials,C1134)))&gt;0,TRIM(RIGHT(SUBSTITUTE(C1134," ",REPT(" ", 99)), 99)),"")</f>
        <v/>
      </c>
      <c r="E1134" s="6" t="str">
        <f t="shared" si="35"/>
        <v>Stephanie Arnold</v>
      </c>
      <c r="F1134" s="6" t="s">
        <v>4397</v>
      </c>
      <c r="G1134" s="7" t="s">
        <v>19454</v>
      </c>
      <c r="H1134" s="7" t="s">
        <v>19829</v>
      </c>
    </row>
    <row r="1135" spans="1:8">
      <c r="A1135" s="6" t="s">
        <v>4401</v>
      </c>
      <c r="B1135" s="6" t="str" cm="1">
        <f t="array" ref="B1135">IF(SUM(--ISNUMBER(SEARCH(Honorific,A1135)))&gt;0,LEFT(A1135,FIND(" ",A1135)-1),"")</f>
        <v/>
      </c>
      <c r="C1135" s="6" t="str">
        <f t="shared" si="34"/>
        <v>Kathy Mullins</v>
      </c>
      <c r="D1135" s="6" t="str" cm="1">
        <f t="array" ref="D1135">IF(SUM(--ISNUMBER(SEARCH(Credentials,C1135)))&gt;0,TRIM(RIGHT(SUBSTITUTE(C1135," ",REPT(" ", 99)), 99)),"")</f>
        <v/>
      </c>
      <c r="E1135" s="6" t="str">
        <f t="shared" si="35"/>
        <v>Kathy Mullins</v>
      </c>
      <c r="F1135" s="6" t="s">
        <v>4401</v>
      </c>
      <c r="G1135" s="7" t="s">
        <v>19514</v>
      </c>
      <c r="H1135" s="7" t="s">
        <v>20006</v>
      </c>
    </row>
    <row r="1136" spans="1:8">
      <c r="A1136" s="6" t="s">
        <v>4405</v>
      </c>
      <c r="B1136" s="6" t="str" cm="1">
        <f t="array" ref="B1136">IF(SUM(--ISNUMBER(SEARCH(Honorific,A1136)))&gt;0,LEFT(A1136,FIND(" ",A1136)-1),"")</f>
        <v/>
      </c>
      <c r="C1136" s="6" t="str">
        <f t="shared" si="34"/>
        <v>Brian West</v>
      </c>
      <c r="D1136" s="6" t="str" cm="1">
        <f t="array" ref="D1136">IF(SUM(--ISNUMBER(SEARCH(Credentials,C1136)))&gt;0,TRIM(RIGHT(SUBSTITUTE(C1136," ",REPT(" ", 99)), 99)),"")</f>
        <v/>
      </c>
      <c r="E1136" s="6" t="str">
        <f t="shared" si="35"/>
        <v>Brian West</v>
      </c>
      <c r="F1136" s="6" t="s">
        <v>4405</v>
      </c>
      <c r="G1136" s="7" t="s">
        <v>19555</v>
      </c>
      <c r="H1136" s="7" t="s">
        <v>20303</v>
      </c>
    </row>
    <row r="1137" spans="1:8">
      <c r="A1137" s="6" t="s">
        <v>4409</v>
      </c>
      <c r="B1137" s="6" t="str" cm="1">
        <f t="array" ref="B1137">IF(SUM(--ISNUMBER(SEARCH(Honorific,A1137)))&gt;0,LEFT(A1137,FIND(" ",A1137)-1),"")</f>
        <v/>
      </c>
      <c r="C1137" s="6" t="str">
        <f t="shared" si="34"/>
        <v>Sarah Buckley</v>
      </c>
      <c r="D1137" s="6" t="str" cm="1">
        <f t="array" ref="D1137">IF(SUM(--ISNUMBER(SEARCH(Credentials,C1137)))&gt;0,TRIM(RIGHT(SUBSTITUTE(C1137," ",REPT(" ", 99)), 99)),"")</f>
        <v/>
      </c>
      <c r="E1137" s="6" t="str">
        <f t="shared" si="35"/>
        <v>Sarah Buckley</v>
      </c>
      <c r="F1137" s="6" t="s">
        <v>4409</v>
      </c>
      <c r="G1137" s="7" t="s">
        <v>19665</v>
      </c>
      <c r="H1137" s="7" t="s">
        <v>20304</v>
      </c>
    </row>
    <row r="1138" spans="1:8">
      <c r="A1138" s="6" t="s">
        <v>4413</v>
      </c>
      <c r="B1138" s="6" t="str" cm="1">
        <f t="array" ref="B1138">IF(SUM(--ISNUMBER(SEARCH(Honorific,A1138)))&gt;0,LEFT(A1138,FIND(" ",A1138)-1),"")</f>
        <v/>
      </c>
      <c r="C1138" s="6" t="str">
        <f t="shared" si="34"/>
        <v>Patrick Willis</v>
      </c>
      <c r="D1138" s="6" t="str" cm="1">
        <f t="array" ref="D1138">IF(SUM(--ISNUMBER(SEARCH(Credentials,C1138)))&gt;0,TRIM(RIGHT(SUBSTITUTE(C1138," ",REPT(" ", 99)), 99)),"")</f>
        <v/>
      </c>
      <c r="E1138" s="6" t="str">
        <f t="shared" si="35"/>
        <v>Patrick Willis</v>
      </c>
      <c r="F1138" s="6" t="s">
        <v>4413</v>
      </c>
      <c r="G1138" s="7" t="s">
        <v>19975</v>
      </c>
      <c r="H1138" s="7" t="s">
        <v>19507</v>
      </c>
    </row>
    <row r="1139" spans="1:8">
      <c r="A1139" s="6" t="s">
        <v>4417</v>
      </c>
      <c r="B1139" s="6" t="str" cm="1">
        <f t="array" ref="B1139">IF(SUM(--ISNUMBER(SEARCH(Honorific,A1139)))&gt;0,LEFT(A1139,FIND(" ",A1139)-1),"")</f>
        <v/>
      </c>
      <c r="C1139" s="6" t="str">
        <f t="shared" si="34"/>
        <v>Marcus Brewer</v>
      </c>
      <c r="D1139" s="6" t="str" cm="1">
        <f t="array" ref="D1139">IF(SUM(--ISNUMBER(SEARCH(Credentials,C1139)))&gt;0,TRIM(RIGHT(SUBSTITUTE(C1139," ",REPT(" ", 99)), 99)),"")</f>
        <v/>
      </c>
      <c r="E1139" s="6" t="str">
        <f t="shared" si="35"/>
        <v>Marcus Brewer</v>
      </c>
      <c r="F1139" s="6" t="s">
        <v>4417</v>
      </c>
      <c r="G1139" s="7" t="s">
        <v>19998</v>
      </c>
      <c r="H1139" s="7" t="s">
        <v>19565</v>
      </c>
    </row>
    <row r="1140" spans="1:8">
      <c r="A1140" s="6" t="s">
        <v>4421</v>
      </c>
      <c r="B1140" s="6" t="str" cm="1">
        <f t="array" ref="B1140">IF(SUM(--ISNUMBER(SEARCH(Honorific,A1140)))&gt;0,LEFT(A1140,FIND(" ",A1140)-1),"")</f>
        <v/>
      </c>
      <c r="C1140" s="6" t="str">
        <f t="shared" si="34"/>
        <v>Chad Perez</v>
      </c>
      <c r="D1140" s="6" t="str" cm="1">
        <f t="array" ref="D1140">IF(SUM(--ISNUMBER(SEARCH(Credentials,C1140)))&gt;0,TRIM(RIGHT(SUBSTITUTE(C1140," ",REPT(" ", 99)), 99)),"")</f>
        <v/>
      </c>
      <c r="E1140" s="6" t="str">
        <f t="shared" si="35"/>
        <v>Chad Perez</v>
      </c>
      <c r="F1140" s="6" t="s">
        <v>4421</v>
      </c>
      <c r="G1140" s="7" t="s">
        <v>20146</v>
      </c>
      <c r="H1140" s="7" t="s">
        <v>19760</v>
      </c>
    </row>
    <row r="1141" spans="1:8">
      <c r="A1141" s="6" t="s">
        <v>4425</v>
      </c>
      <c r="B1141" s="6" t="str" cm="1">
        <f t="array" ref="B1141">IF(SUM(--ISNUMBER(SEARCH(Honorific,A1141)))&gt;0,LEFT(A1141,FIND(" ",A1141)-1),"")</f>
        <v/>
      </c>
      <c r="C1141" s="6" t="str">
        <f t="shared" si="34"/>
        <v>John Daniels</v>
      </c>
      <c r="D1141" s="6" t="str" cm="1">
        <f t="array" ref="D1141">IF(SUM(--ISNUMBER(SEARCH(Credentials,C1141)))&gt;0,TRIM(RIGHT(SUBSTITUTE(C1141," ",REPT(" ", 99)), 99)),"")</f>
        <v/>
      </c>
      <c r="E1141" s="6" t="str">
        <f t="shared" si="35"/>
        <v>John Daniels</v>
      </c>
      <c r="F1141" s="6" t="s">
        <v>4425</v>
      </c>
      <c r="G1141" s="7" t="s">
        <v>19558</v>
      </c>
      <c r="H1141" s="7" t="s">
        <v>20305</v>
      </c>
    </row>
    <row r="1142" spans="1:8">
      <c r="A1142" s="6" t="s">
        <v>4429</v>
      </c>
      <c r="B1142" s="6" t="str" cm="1">
        <f t="array" ref="B1142">IF(SUM(--ISNUMBER(SEARCH(Honorific,A1142)))&gt;0,LEFT(A1142,FIND(" ",A1142)-1),"")</f>
        <v/>
      </c>
      <c r="C1142" s="6" t="str">
        <f t="shared" si="34"/>
        <v>Anthony Johnson</v>
      </c>
      <c r="D1142" s="6" t="str" cm="1">
        <f t="array" ref="D1142">IF(SUM(--ISNUMBER(SEARCH(Credentials,C1142)))&gt;0,TRIM(RIGHT(SUBSTITUTE(C1142," ",REPT(" ", 99)), 99)),"")</f>
        <v/>
      </c>
      <c r="E1142" s="6" t="str">
        <f t="shared" si="35"/>
        <v>Anthony Johnson</v>
      </c>
      <c r="F1142" s="6" t="s">
        <v>4429</v>
      </c>
      <c r="G1142" s="7" t="s">
        <v>19438</v>
      </c>
      <c r="H1142" s="7" t="s">
        <v>19655</v>
      </c>
    </row>
    <row r="1143" spans="1:8">
      <c r="A1143" s="6" t="s">
        <v>4433</v>
      </c>
      <c r="B1143" s="6" t="str" cm="1">
        <f t="array" ref="B1143">IF(SUM(--ISNUMBER(SEARCH(Honorific,A1143)))&gt;0,LEFT(A1143,FIND(" ",A1143)-1),"")</f>
        <v/>
      </c>
      <c r="C1143" s="6" t="str">
        <f t="shared" si="34"/>
        <v>Margaret Harvey</v>
      </c>
      <c r="D1143" s="6" t="str" cm="1">
        <f t="array" ref="D1143">IF(SUM(--ISNUMBER(SEARCH(Credentials,C1143)))&gt;0,TRIM(RIGHT(SUBSTITUTE(C1143," ",REPT(" ", 99)), 99)),"")</f>
        <v/>
      </c>
      <c r="E1143" s="6" t="str">
        <f t="shared" si="35"/>
        <v>Margaret Harvey</v>
      </c>
      <c r="F1143" s="6" t="s">
        <v>4433</v>
      </c>
      <c r="G1143" s="7" t="s">
        <v>19569</v>
      </c>
      <c r="H1143" s="7" t="s">
        <v>19979</v>
      </c>
    </row>
    <row r="1144" spans="1:8">
      <c r="A1144" s="6" t="s">
        <v>4437</v>
      </c>
      <c r="B1144" s="6" t="str" cm="1">
        <f t="array" ref="B1144">IF(SUM(--ISNUMBER(SEARCH(Honorific,A1144)))&gt;0,LEFT(A1144,FIND(" ",A1144)-1),"")</f>
        <v/>
      </c>
      <c r="C1144" s="6" t="str">
        <f t="shared" si="34"/>
        <v>Susan Kirk</v>
      </c>
      <c r="D1144" s="6" t="str" cm="1">
        <f t="array" ref="D1144">IF(SUM(--ISNUMBER(SEARCH(Credentials,C1144)))&gt;0,TRIM(RIGHT(SUBSTITUTE(C1144," ",REPT(" ", 99)), 99)),"")</f>
        <v/>
      </c>
      <c r="E1144" s="6" t="str">
        <f t="shared" si="35"/>
        <v>Susan Kirk</v>
      </c>
      <c r="F1144" s="6" t="s">
        <v>4437</v>
      </c>
      <c r="G1144" s="7" t="s">
        <v>19601</v>
      </c>
      <c r="H1144" s="7" t="s">
        <v>20306</v>
      </c>
    </row>
    <row r="1145" spans="1:8">
      <c r="A1145" s="6" t="s">
        <v>4441</v>
      </c>
      <c r="B1145" s="6" t="str" cm="1">
        <f t="array" ref="B1145">IF(SUM(--ISNUMBER(SEARCH(Honorific,A1145)))&gt;0,LEFT(A1145,FIND(" ",A1145)-1),"")</f>
        <v/>
      </c>
      <c r="C1145" s="6" t="str">
        <f t="shared" si="34"/>
        <v>Jasmine Carroll</v>
      </c>
      <c r="D1145" s="6" t="str" cm="1">
        <f t="array" ref="D1145">IF(SUM(--ISNUMBER(SEARCH(Credentials,C1145)))&gt;0,TRIM(RIGHT(SUBSTITUTE(C1145," ",REPT(" ", 99)), 99)),"")</f>
        <v/>
      </c>
      <c r="E1145" s="6" t="str">
        <f t="shared" si="35"/>
        <v>Jasmine Carroll</v>
      </c>
      <c r="F1145" s="6" t="s">
        <v>4441</v>
      </c>
      <c r="G1145" s="7" t="s">
        <v>20062</v>
      </c>
      <c r="H1145" s="7" t="s">
        <v>19673</v>
      </c>
    </row>
    <row r="1146" spans="1:8">
      <c r="A1146" s="6" t="s">
        <v>4445</v>
      </c>
      <c r="B1146" s="6" t="str" cm="1">
        <f t="array" ref="B1146">IF(SUM(--ISNUMBER(SEARCH(Honorific,A1146)))&gt;0,LEFT(A1146,FIND(" ",A1146)-1),"")</f>
        <v/>
      </c>
      <c r="C1146" s="6" t="str">
        <f t="shared" si="34"/>
        <v>Kimberly Jackson</v>
      </c>
      <c r="D1146" s="6" t="str" cm="1">
        <f t="array" ref="D1146">IF(SUM(--ISNUMBER(SEARCH(Credentials,C1146)))&gt;0,TRIM(RIGHT(SUBSTITUTE(C1146," ",REPT(" ", 99)), 99)),"")</f>
        <v/>
      </c>
      <c r="E1146" s="6" t="str">
        <f t="shared" si="35"/>
        <v>Kimberly Jackson</v>
      </c>
      <c r="F1146" s="6" t="s">
        <v>4445</v>
      </c>
      <c r="G1146" s="7" t="s">
        <v>19458</v>
      </c>
      <c r="H1146" s="7" t="s">
        <v>19779</v>
      </c>
    </row>
    <row r="1147" spans="1:8">
      <c r="A1147" s="6" t="s">
        <v>4449</v>
      </c>
      <c r="B1147" s="6" t="str" cm="1">
        <f t="array" ref="B1147">IF(SUM(--ISNUMBER(SEARCH(Honorific,A1147)))&gt;0,LEFT(A1147,FIND(" ",A1147)-1),"")</f>
        <v/>
      </c>
      <c r="C1147" s="6" t="str">
        <f t="shared" si="34"/>
        <v>Dana Wood</v>
      </c>
      <c r="D1147" s="6" t="str" cm="1">
        <f t="array" ref="D1147">IF(SUM(--ISNUMBER(SEARCH(Credentials,C1147)))&gt;0,TRIM(RIGHT(SUBSTITUTE(C1147," ",REPT(" ", 99)), 99)),"")</f>
        <v/>
      </c>
      <c r="E1147" s="6" t="str">
        <f t="shared" si="35"/>
        <v>Dana Wood</v>
      </c>
      <c r="F1147" s="6" t="s">
        <v>4449</v>
      </c>
      <c r="G1147" s="7" t="s">
        <v>20307</v>
      </c>
      <c r="H1147" s="7" t="s">
        <v>20084</v>
      </c>
    </row>
    <row r="1148" spans="1:8">
      <c r="A1148" s="6" t="s">
        <v>4453</v>
      </c>
      <c r="B1148" s="6" t="str" cm="1">
        <f t="array" ref="B1148">IF(SUM(--ISNUMBER(SEARCH(Honorific,A1148)))&gt;0,LEFT(A1148,FIND(" ",A1148)-1),"")</f>
        <v/>
      </c>
      <c r="C1148" s="6" t="str">
        <f t="shared" si="34"/>
        <v>Victoria Walters</v>
      </c>
      <c r="D1148" s="6" t="str" cm="1">
        <f t="array" ref="D1148">IF(SUM(--ISNUMBER(SEARCH(Credentials,C1148)))&gt;0,TRIM(RIGHT(SUBSTITUTE(C1148," ",REPT(" ", 99)), 99)),"")</f>
        <v/>
      </c>
      <c r="E1148" s="6" t="str">
        <f t="shared" si="35"/>
        <v>Victoria Walters</v>
      </c>
      <c r="F1148" s="6" t="s">
        <v>4453</v>
      </c>
      <c r="G1148" s="7" t="s">
        <v>19815</v>
      </c>
      <c r="H1148" s="7" t="s">
        <v>20308</v>
      </c>
    </row>
    <row r="1149" spans="1:8">
      <c r="A1149" s="6" t="s">
        <v>4456</v>
      </c>
      <c r="B1149" s="6" t="str" cm="1">
        <f t="array" ref="B1149">IF(SUM(--ISNUMBER(SEARCH(Honorific,A1149)))&gt;0,LEFT(A1149,FIND(" ",A1149)-1),"")</f>
        <v>Mr.</v>
      </c>
      <c r="C1149" s="6" t="str">
        <f t="shared" si="34"/>
        <v>Rodney Gibson</v>
      </c>
      <c r="D1149" s="6" t="str" cm="1">
        <f t="array" ref="D1149">IF(SUM(--ISNUMBER(SEARCH(Credentials,C1149)))&gt;0,TRIM(RIGHT(SUBSTITUTE(C1149," ",REPT(" ", 99)), 99)),"")</f>
        <v/>
      </c>
      <c r="E1149" s="6" t="str">
        <f t="shared" si="35"/>
        <v>Rodney Gibson</v>
      </c>
      <c r="F1149" s="6" t="s">
        <v>19249</v>
      </c>
      <c r="G1149" s="7" t="s">
        <v>20309</v>
      </c>
      <c r="H1149" s="7" t="s">
        <v>19461</v>
      </c>
    </row>
    <row r="1150" spans="1:8">
      <c r="A1150" s="6" t="s">
        <v>4460</v>
      </c>
      <c r="B1150" s="6" t="str" cm="1">
        <f t="array" ref="B1150">IF(SUM(--ISNUMBER(SEARCH(Honorific,A1150)))&gt;0,LEFT(A1150,FIND(" ",A1150)-1),"")</f>
        <v/>
      </c>
      <c r="C1150" s="6" t="str">
        <f t="shared" si="34"/>
        <v>Cheryl Thompson</v>
      </c>
      <c r="D1150" s="6" t="str" cm="1">
        <f t="array" ref="D1150">IF(SUM(--ISNUMBER(SEARCH(Credentials,C1150)))&gt;0,TRIM(RIGHT(SUBSTITUTE(C1150," ",REPT(" ", 99)), 99)),"")</f>
        <v/>
      </c>
      <c r="E1150" s="6" t="str">
        <f t="shared" si="35"/>
        <v>Cheryl Thompson</v>
      </c>
      <c r="F1150" s="6" t="s">
        <v>4460</v>
      </c>
      <c r="G1150" s="7" t="s">
        <v>20026</v>
      </c>
      <c r="H1150" s="7" t="s">
        <v>19880</v>
      </c>
    </row>
    <row r="1151" spans="1:8">
      <c r="A1151" s="6" t="s">
        <v>4464</v>
      </c>
      <c r="B1151" s="6" t="str" cm="1">
        <f t="array" ref="B1151">IF(SUM(--ISNUMBER(SEARCH(Honorific,A1151)))&gt;0,LEFT(A1151,FIND(" ",A1151)-1),"")</f>
        <v/>
      </c>
      <c r="C1151" s="6" t="str">
        <f t="shared" si="34"/>
        <v>Jessica Hayes</v>
      </c>
      <c r="D1151" s="6" t="str" cm="1">
        <f t="array" ref="D1151">IF(SUM(--ISNUMBER(SEARCH(Credentials,C1151)))&gt;0,TRIM(RIGHT(SUBSTITUTE(C1151," ",REPT(" ", 99)), 99)),"")</f>
        <v/>
      </c>
      <c r="E1151" s="6" t="str">
        <f t="shared" si="35"/>
        <v>Jessica Hayes</v>
      </c>
      <c r="F1151" s="6" t="s">
        <v>4464</v>
      </c>
      <c r="G1151" s="7" t="s">
        <v>19664</v>
      </c>
      <c r="H1151" s="7" t="s">
        <v>20115</v>
      </c>
    </row>
    <row r="1152" spans="1:8">
      <c r="A1152" s="6" t="s">
        <v>4468</v>
      </c>
      <c r="B1152" s="6" t="str" cm="1">
        <f t="array" ref="B1152">IF(SUM(--ISNUMBER(SEARCH(Honorific,A1152)))&gt;0,LEFT(A1152,FIND(" ",A1152)-1),"")</f>
        <v/>
      </c>
      <c r="C1152" s="6" t="str">
        <f t="shared" si="34"/>
        <v>Angela Foster</v>
      </c>
      <c r="D1152" s="6" t="str" cm="1">
        <f t="array" ref="D1152">IF(SUM(--ISNUMBER(SEARCH(Credentials,C1152)))&gt;0,TRIM(RIGHT(SUBSTITUTE(C1152," ",REPT(" ", 99)), 99)),"")</f>
        <v/>
      </c>
      <c r="E1152" s="6" t="str">
        <f t="shared" si="35"/>
        <v>Angela Foster</v>
      </c>
      <c r="F1152" s="6" t="s">
        <v>4468</v>
      </c>
      <c r="G1152" s="7" t="s">
        <v>19746</v>
      </c>
      <c r="H1152" s="7" t="s">
        <v>19493</v>
      </c>
    </row>
    <row r="1153" spans="1:8">
      <c r="A1153" s="6" t="s">
        <v>4472</v>
      </c>
      <c r="B1153" s="6" t="str" cm="1">
        <f t="array" ref="B1153">IF(SUM(--ISNUMBER(SEARCH(Honorific,A1153)))&gt;0,LEFT(A1153,FIND(" ",A1153)-1),"")</f>
        <v/>
      </c>
      <c r="C1153" s="6" t="str">
        <f t="shared" si="34"/>
        <v>Joshua Ellis</v>
      </c>
      <c r="D1153" s="6" t="str" cm="1">
        <f t="array" ref="D1153">IF(SUM(--ISNUMBER(SEARCH(Credentials,C1153)))&gt;0,TRIM(RIGHT(SUBSTITUTE(C1153," ",REPT(" ", 99)), 99)),"")</f>
        <v/>
      </c>
      <c r="E1153" s="6" t="str">
        <f t="shared" si="35"/>
        <v>Joshua Ellis</v>
      </c>
      <c r="F1153" s="6" t="s">
        <v>4472</v>
      </c>
      <c r="G1153" s="7" t="s">
        <v>19718</v>
      </c>
      <c r="H1153" s="7" t="s">
        <v>19559</v>
      </c>
    </row>
    <row r="1154" spans="1:8">
      <c r="A1154" s="6" t="s">
        <v>4476</v>
      </c>
      <c r="B1154" s="6" t="str" cm="1">
        <f t="array" ref="B1154">IF(SUM(--ISNUMBER(SEARCH(Honorific,A1154)))&gt;0,LEFT(A1154,FIND(" ",A1154)-1),"")</f>
        <v/>
      </c>
      <c r="C1154" s="6" t="str">
        <f t="shared" si="34"/>
        <v>Shannon Vazquez</v>
      </c>
      <c r="D1154" s="6" t="str" cm="1">
        <f t="array" ref="D1154">IF(SUM(--ISNUMBER(SEARCH(Credentials,C1154)))&gt;0,TRIM(RIGHT(SUBSTITUTE(C1154," ",REPT(" ", 99)), 99)),"")</f>
        <v/>
      </c>
      <c r="E1154" s="6" t="str">
        <f t="shared" si="35"/>
        <v>Shannon Vazquez</v>
      </c>
      <c r="F1154" s="6" t="s">
        <v>4476</v>
      </c>
      <c r="G1154" s="7" t="s">
        <v>20122</v>
      </c>
      <c r="H1154" s="7" t="s">
        <v>20294</v>
      </c>
    </row>
    <row r="1155" spans="1:8">
      <c r="A1155" s="6" t="s">
        <v>4480</v>
      </c>
      <c r="B1155" s="6" t="str" cm="1">
        <f t="array" ref="B1155">IF(SUM(--ISNUMBER(SEARCH(Honorific,A1155)))&gt;0,LEFT(A1155,FIND(" ",A1155)-1),"")</f>
        <v/>
      </c>
      <c r="C1155" s="6" t="str">
        <f t="shared" ref="C1155:C1218" si="36">IF(B1155="",A1155,RIGHT(A1155,LEN(A1155)-LEN(B1155)-1))</f>
        <v>Dustin Evans</v>
      </c>
      <c r="D1155" s="6" t="str" cm="1">
        <f t="array" ref="D1155">IF(SUM(--ISNUMBER(SEARCH(Credentials,C1155)))&gt;0,TRIM(RIGHT(SUBSTITUTE(C1155," ",REPT(" ", 99)), 99)),"")</f>
        <v/>
      </c>
      <c r="E1155" s="6" t="str">
        <f t="shared" ref="E1155:E1218" si="37">IF(D1155="",C1155,LEFT(C1155,LEN(C1155)-LEN(D1155)))</f>
        <v>Dustin Evans</v>
      </c>
      <c r="F1155" s="6" t="s">
        <v>4480</v>
      </c>
      <c r="G1155" s="7" t="s">
        <v>20310</v>
      </c>
      <c r="H1155" s="7" t="s">
        <v>19674</v>
      </c>
    </row>
    <row r="1156" spans="1:8">
      <c r="A1156" s="6" t="s">
        <v>4483</v>
      </c>
      <c r="B1156" s="6" t="str" cm="1">
        <f t="array" ref="B1156">IF(SUM(--ISNUMBER(SEARCH(Honorific,A1156)))&gt;0,LEFT(A1156,FIND(" ",A1156)-1),"")</f>
        <v/>
      </c>
      <c r="C1156" s="6" t="str">
        <f t="shared" si="36"/>
        <v>Patrick Williams</v>
      </c>
      <c r="D1156" s="6" t="str" cm="1">
        <f t="array" ref="D1156">IF(SUM(--ISNUMBER(SEARCH(Credentials,C1156)))&gt;0,TRIM(RIGHT(SUBSTITUTE(C1156," ",REPT(" ", 99)), 99)),"")</f>
        <v/>
      </c>
      <c r="E1156" s="6" t="str">
        <f t="shared" si="37"/>
        <v>Patrick Williams</v>
      </c>
      <c r="F1156" s="6" t="s">
        <v>4483</v>
      </c>
      <c r="G1156" s="7" t="s">
        <v>19975</v>
      </c>
      <c r="H1156" s="7" t="s">
        <v>19478</v>
      </c>
    </row>
    <row r="1157" spans="1:8">
      <c r="A1157" s="6" t="s">
        <v>4486</v>
      </c>
      <c r="B1157" s="6" t="str" cm="1">
        <f t="array" ref="B1157">IF(SUM(--ISNUMBER(SEARCH(Honorific,A1157)))&gt;0,LEFT(A1157,FIND(" ",A1157)-1),"")</f>
        <v/>
      </c>
      <c r="C1157" s="6" t="str">
        <f t="shared" si="36"/>
        <v>Ricardo Wood</v>
      </c>
      <c r="D1157" s="6" t="str" cm="1">
        <f t="array" ref="D1157">IF(SUM(--ISNUMBER(SEARCH(Credentials,C1157)))&gt;0,TRIM(RIGHT(SUBSTITUTE(C1157," ",REPT(" ", 99)), 99)),"")</f>
        <v/>
      </c>
      <c r="E1157" s="6" t="str">
        <f t="shared" si="37"/>
        <v>Ricardo Wood</v>
      </c>
      <c r="F1157" s="6" t="s">
        <v>4486</v>
      </c>
      <c r="G1157" s="7" t="s">
        <v>19443</v>
      </c>
      <c r="H1157" s="7" t="s">
        <v>20084</v>
      </c>
    </row>
    <row r="1158" spans="1:8">
      <c r="A1158" s="6" t="s">
        <v>4489</v>
      </c>
      <c r="B1158" s="6" t="str" cm="1">
        <f t="array" ref="B1158">IF(SUM(--ISNUMBER(SEARCH(Honorific,A1158)))&gt;0,LEFT(A1158,FIND(" ",A1158)-1),"")</f>
        <v/>
      </c>
      <c r="C1158" s="6" t="str">
        <f t="shared" si="36"/>
        <v>Scott Cunningham</v>
      </c>
      <c r="D1158" s="6" t="str" cm="1">
        <f t="array" ref="D1158">IF(SUM(--ISNUMBER(SEARCH(Credentials,C1158)))&gt;0,TRIM(RIGHT(SUBSTITUTE(C1158," ",REPT(" ", 99)), 99)),"")</f>
        <v/>
      </c>
      <c r="E1158" s="6" t="str">
        <f t="shared" si="37"/>
        <v>Scott Cunningham</v>
      </c>
      <c r="F1158" s="6" t="s">
        <v>4489</v>
      </c>
      <c r="G1158" s="7" t="s">
        <v>19573</v>
      </c>
      <c r="H1158" s="7" t="s">
        <v>20056</v>
      </c>
    </row>
    <row r="1159" spans="1:8">
      <c r="A1159" s="6" t="s">
        <v>4493</v>
      </c>
      <c r="B1159" s="6" t="str" cm="1">
        <f t="array" ref="B1159">IF(SUM(--ISNUMBER(SEARCH(Honorific,A1159)))&gt;0,LEFT(A1159,FIND(" ",A1159)-1),"")</f>
        <v/>
      </c>
      <c r="C1159" s="6" t="str">
        <f t="shared" si="36"/>
        <v>Lori Rojas</v>
      </c>
      <c r="D1159" s="6" t="str" cm="1">
        <f t="array" ref="D1159">IF(SUM(--ISNUMBER(SEARCH(Credentials,C1159)))&gt;0,TRIM(RIGHT(SUBSTITUTE(C1159," ",REPT(" ", 99)), 99)),"")</f>
        <v/>
      </c>
      <c r="E1159" s="6" t="str">
        <f t="shared" si="37"/>
        <v>Lori Rojas</v>
      </c>
      <c r="F1159" s="6" t="s">
        <v>4493</v>
      </c>
      <c r="G1159" s="7" t="s">
        <v>19564</v>
      </c>
      <c r="H1159" s="7" t="s">
        <v>20311</v>
      </c>
    </row>
    <row r="1160" spans="1:8">
      <c r="A1160" s="6" t="s">
        <v>4497</v>
      </c>
      <c r="B1160" s="6" t="str" cm="1">
        <f t="array" ref="B1160">IF(SUM(--ISNUMBER(SEARCH(Honorific,A1160)))&gt;0,LEFT(A1160,FIND(" ",A1160)-1),"")</f>
        <v/>
      </c>
      <c r="C1160" s="6" t="str">
        <f t="shared" si="36"/>
        <v>Brooke Leonard</v>
      </c>
      <c r="D1160" s="6" t="str" cm="1">
        <f t="array" ref="D1160">IF(SUM(--ISNUMBER(SEARCH(Credentials,C1160)))&gt;0,TRIM(RIGHT(SUBSTITUTE(C1160," ",REPT(" ", 99)), 99)),"")</f>
        <v/>
      </c>
      <c r="E1160" s="6" t="str">
        <f t="shared" si="37"/>
        <v>Brooke Leonard</v>
      </c>
      <c r="F1160" s="6" t="s">
        <v>4497</v>
      </c>
      <c r="G1160" s="7" t="s">
        <v>19518</v>
      </c>
      <c r="H1160" s="7" t="s">
        <v>19447</v>
      </c>
    </row>
    <row r="1161" spans="1:8">
      <c r="A1161" s="6" t="s">
        <v>4501</v>
      </c>
      <c r="B1161" s="6" t="str" cm="1">
        <f t="array" ref="B1161">IF(SUM(--ISNUMBER(SEARCH(Honorific,A1161)))&gt;0,LEFT(A1161,FIND(" ",A1161)-1),"")</f>
        <v/>
      </c>
      <c r="C1161" s="6" t="str">
        <f t="shared" si="36"/>
        <v>Jessica Howard</v>
      </c>
      <c r="D1161" s="6" t="str" cm="1">
        <f t="array" ref="D1161">IF(SUM(--ISNUMBER(SEARCH(Credentials,C1161)))&gt;0,TRIM(RIGHT(SUBSTITUTE(C1161," ",REPT(" ", 99)), 99)),"")</f>
        <v/>
      </c>
      <c r="E1161" s="6" t="str">
        <f t="shared" si="37"/>
        <v>Jessica Howard</v>
      </c>
      <c r="F1161" s="6" t="s">
        <v>4501</v>
      </c>
      <c r="G1161" s="7" t="s">
        <v>19664</v>
      </c>
      <c r="H1161" s="7" t="s">
        <v>19834</v>
      </c>
    </row>
    <row r="1162" spans="1:8">
      <c r="A1162" s="6" t="s">
        <v>4505</v>
      </c>
      <c r="B1162" s="6" t="str" cm="1">
        <f t="array" ref="B1162">IF(SUM(--ISNUMBER(SEARCH(Honorific,A1162)))&gt;0,LEFT(A1162,FIND(" ",A1162)-1),"")</f>
        <v/>
      </c>
      <c r="C1162" s="6" t="str">
        <f t="shared" si="36"/>
        <v>Scott Reyes</v>
      </c>
      <c r="D1162" s="6" t="str" cm="1">
        <f t="array" ref="D1162">IF(SUM(--ISNUMBER(SEARCH(Credentials,C1162)))&gt;0,TRIM(RIGHT(SUBSTITUTE(C1162," ",REPT(" ", 99)), 99)),"")</f>
        <v/>
      </c>
      <c r="E1162" s="6" t="str">
        <f t="shared" si="37"/>
        <v>Scott Reyes</v>
      </c>
      <c r="F1162" s="6" t="s">
        <v>4505</v>
      </c>
      <c r="G1162" s="7" t="s">
        <v>19573</v>
      </c>
      <c r="H1162" s="7" t="s">
        <v>19583</v>
      </c>
    </row>
    <row r="1163" spans="1:8">
      <c r="A1163" s="6" t="s">
        <v>4509</v>
      </c>
      <c r="B1163" s="6" t="str" cm="1">
        <f t="array" ref="B1163">IF(SUM(--ISNUMBER(SEARCH(Honorific,A1163)))&gt;0,LEFT(A1163,FIND(" ",A1163)-1),"")</f>
        <v/>
      </c>
      <c r="C1163" s="6" t="str">
        <f t="shared" si="36"/>
        <v>Jennifer Herrera</v>
      </c>
      <c r="D1163" s="6" t="str" cm="1">
        <f t="array" ref="D1163">IF(SUM(--ISNUMBER(SEARCH(Credentials,C1163)))&gt;0,TRIM(RIGHT(SUBSTITUTE(C1163," ",REPT(" ", 99)), 99)),"")</f>
        <v/>
      </c>
      <c r="E1163" s="6" t="str">
        <f t="shared" si="37"/>
        <v>Jennifer Herrera</v>
      </c>
      <c r="F1163" s="6" t="s">
        <v>4509</v>
      </c>
      <c r="G1163" s="7" t="s">
        <v>19510</v>
      </c>
      <c r="H1163" s="7" t="s">
        <v>19899</v>
      </c>
    </row>
    <row r="1164" spans="1:8">
      <c r="A1164" s="6" t="s">
        <v>4513</v>
      </c>
      <c r="B1164" s="6" t="str" cm="1">
        <f t="array" ref="B1164">IF(SUM(--ISNUMBER(SEARCH(Honorific,A1164)))&gt;0,LEFT(A1164,FIND(" ",A1164)-1),"")</f>
        <v/>
      </c>
      <c r="C1164" s="6" t="str">
        <f t="shared" si="36"/>
        <v>Michael Lewis</v>
      </c>
      <c r="D1164" s="6" t="str" cm="1">
        <f t="array" ref="D1164">IF(SUM(--ISNUMBER(SEARCH(Credentials,C1164)))&gt;0,TRIM(RIGHT(SUBSTITUTE(C1164," ",REPT(" ", 99)), 99)),"")</f>
        <v/>
      </c>
      <c r="E1164" s="6" t="str">
        <f t="shared" si="37"/>
        <v>Michael Lewis</v>
      </c>
      <c r="F1164" s="6" t="s">
        <v>4513</v>
      </c>
      <c r="G1164" s="7" t="s">
        <v>19466</v>
      </c>
      <c r="H1164" s="7" t="s">
        <v>19755</v>
      </c>
    </row>
    <row r="1165" spans="1:8">
      <c r="A1165" s="6" t="s">
        <v>759</v>
      </c>
      <c r="B1165" s="6" t="str" cm="1">
        <f t="array" ref="B1165">IF(SUM(--ISNUMBER(SEARCH(Honorific,A1165)))&gt;0,LEFT(A1165,FIND(" ",A1165)-1),"")</f>
        <v/>
      </c>
      <c r="C1165" s="6" t="str">
        <f t="shared" si="36"/>
        <v>John Reyes</v>
      </c>
      <c r="D1165" s="6" t="str" cm="1">
        <f t="array" ref="D1165">IF(SUM(--ISNUMBER(SEARCH(Credentials,C1165)))&gt;0,TRIM(RIGHT(SUBSTITUTE(C1165," ",REPT(" ", 99)), 99)),"")</f>
        <v/>
      </c>
      <c r="E1165" s="6" t="str">
        <f t="shared" si="37"/>
        <v>John Reyes</v>
      </c>
      <c r="F1165" s="6" t="s">
        <v>759</v>
      </c>
      <c r="G1165" s="7" t="s">
        <v>19558</v>
      </c>
      <c r="H1165" s="7" t="s">
        <v>19583</v>
      </c>
    </row>
    <row r="1166" spans="1:8">
      <c r="A1166" s="6" t="s">
        <v>4520</v>
      </c>
      <c r="B1166" s="6" t="str" cm="1">
        <f t="array" ref="B1166">IF(SUM(--ISNUMBER(SEARCH(Honorific,A1166)))&gt;0,LEFT(A1166,FIND(" ",A1166)-1),"")</f>
        <v/>
      </c>
      <c r="C1166" s="6" t="str">
        <f t="shared" si="36"/>
        <v>Kelly Gomez</v>
      </c>
      <c r="D1166" s="6" t="str" cm="1">
        <f t="array" ref="D1166">IF(SUM(--ISNUMBER(SEARCH(Credentials,C1166)))&gt;0,TRIM(RIGHT(SUBSTITUTE(C1166," ",REPT(" ", 99)), 99)),"")</f>
        <v/>
      </c>
      <c r="E1166" s="6" t="str">
        <f t="shared" si="37"/>
        <v>Kelly Gomez</v>
      </c>
      <c r="F1166" s="6" t="s">
        <v>4520</v>
      </c>
      <c r="G1166" s="7" t="s">
        <v>19580</v>
      </c>
      <c r="H1166" s="7" t="s">
        <v>19662</v>
      </c>
    </row>
    <row r="1167" spans="1:8">
      <c r="A1167" s="6" t="s">
        <v>4524</v>
      </c>
      <c r="B1167" s="6" t="str" cm="1">
        <f t="array" ref="B1167">IF(SUM(--ISNUMBER(SEARCH(Honorific,A1167)))&gt;0,LEFT(A1167,FIND(" ",A1167)-1),"")</f>
        <v/>
      </c>
      <c r="C1167" s="6" t="str">
        <f t="shared" si="36"/>
        <v>John Frazier</v>
      </c>
      <c r="D1167" s="6" t="str" cm="1">
        <f t="array" ref="D1167">IF(SUM(--ISNUMBER(SEARCH(Credentials,C1167)))&gt;0,TRIM(RIGHT(SUBSTITUTE(C1167," ",REPT(" ", 99)), 99)),"")</f>
        <v/>
      </c>
      <c r="E1167" s="6" t="str">
        <f t="shared" si="37"/>
        <v>John Frazier</v>
      </c>
      <c r="F1167" s="6" t="s">
        <v>4524</v>
      </c>
      <c r="G1167" s="7" t="s">
        <v>19558</v>
      </c>
      <c r="H1167" s="7" t="s">
        <v>20100</v>
      </c>
    </row>
    <row r="1168" spans="1:8">
      <c r="A1168" s="6" t="s">
        <v>4527</v>
      </c>
      <c r="B1168" s="6" t="str" cm="1">
        <f t="array" ref="B1168">IF(SUM(--ISNUMBER(SEARCH(Honorific,A1168)))&gt;0,LEFT(A1168,FIND(" ",A1168)-1),"")</f>
        <v/>
      </c>
      <c r="C1168" s="6" t="str">
        <f t="shared" si="36"/>
        <v>Gary Vang</v>
      </c>
      <c r="D1168" s="6" t="str" cm="1">
        <f t="array" ref="D1168">IF(SUM(--ISNUMBER(SEARCH(Credentials,C1168)))&gt;0,TRIM(RIGHT(SUBSTITUTE(C1168," ",REPT(" ", 99)), 99)),"")</f>
        <v/>
      </c>
      <c r="E1168" s="6" t="str">
        <f t="shared" si="37"/>
        <v>Gary Vang</v>
      </c>
      <c r="F1168" s="6" t="s">
        <v>4527</v>
      </c>
      <c r="G1168" s="7" t="s">
        <v>19676</v>
      </c>
      <c r="H1168" s="7" t="s">
        <v>20312</v>
      </c>
    </row>
    <row r="1169" spans="1:8">
      <c r="A1169" s="6" t="s">
        <v>4531</v>
      </c>
      <c r="B1169" s="6" t="str" cm="1">
        <f t="array" ref="B1169">IF(SUM(--ISNUMBER(SEARCH(Honorific,A1169)))&gt;0,LEFT(A1169,FIND(" ",A1169)-1),"")</f>
        <v/>
      </c>
      <c r="C1169" s="6" t="str">
        <f t="shared" si="36"/>
        <v>David Weber</v>
      </c>
      <c r="D1169" s="6" t="str" cm="1">
        <f t="array" ref="D1169">IF(SUM(--ISNUMBER(SEARCH(Credentials,C1169)))&gt;0,TRIM(RIGHT(SUBSTITUTE(C1169," ",REPT(" ", 99)), 99)),"")</f>
        <v/>
      </c>
      <c r="E1169" s="6" t="str">
        <f t="shared" si="37"/>
        <v>David Weber</v>
      </c>
      <c r="F1169" s="6" t="s">
        <v>4531</v>
      </c>
      <c r="G1169" s="7" t="s">
        <v>19484</v>
      </c>
      <c r="H1169" s="7" t="s">
        <v>20313</v>
      </c>
    </row>
    <row r="1170" spans="1:8">
      <c r="A1170" s="6" t="s">
        <v>4535</v>
      </c>
      <c r="B1170" s="6" t="str" cm="1">
        <f t="array" ref="B1170">IF(SUM(--ISNUMBER(SEARCH(Honorific,A1170)))&gt;0,LEFT(A1170,FIND(" ",A1170)-1),"")</f>
        <v/>
      </c>
      <c r="C1170" s="6" t="str">
        <f t="shared" si="36"/>
        <v>Megan Bradley</v>
      </c>
      <c r="D1170" s="6" t="str" cm="1">
        <f t="array" ref="D1170">IF(SUM(--ISNUMBER(SEARCH(Credentials,C1170)))&gt;0,TRIM(RIGHT(SUBSTITUTE(C1170," ",REPT(" ", 99)), 99)),"")</f>
        <v/>
      </c>
      <c r="E1170" s="6" t="str">
        <f t="shared" si="37"/>
        <v>Megan Bradley</v>
      </c>
      <c r="F1170" s="6" t="s">
        <v>4535</v>
      </c>
      <c r="G1170" s="7" t="s">
        <v>19494</v>
      </c>
      <c r="H1170" s="7" t="s">
        <v>19620</v>
      </c>
    </row>
    <row r="1171" spans="1:8">
      <c r="A1171" s="6" t="s">
        <v>4539</v>
      </c>
      <c r="B1171" s="6" t="str" cm="1">
        <f t="array" ref="B1171">IF(SUM(--ISNUMBER(SEARCH(Honorific,A1171)))&gt;0,LEFT(A1171,FIND(" ",A1171)-1),"")</f>
        <v/>
      </c>
      <c r="C1171" s="6" t="str">
        <f t="shared" si="36"/>
        <v>Nicole Lee</v>
      </c>
      <c r="D1171" s="6" t="str" cm="1">
        <f t="array" ref="D1171">IF(SUM(--ISNUMBER(SEARCH(Credentials,C1171)))&gt;0,TRIM(RIGHT(SUBSTITUTE(C1171," ",REPT(" ", 99)), 99)),"")</f>
        <v/>
      </c>
      <c r="E1171" s="6" t="str">
        <f t="shared" si="37"/>
        <v>Nicole Lee</v>
      </c>
      <c r="F1171" s="6" t="s">
        <v>4539</v>
      </c>
      <c r="G1171" s="7" t="s">
        <v>19670</v>
      </c>
      <c r="H1171" s="7" t="s">
        <v>19424</v>
      </c>
    </row>
    <row r="1172" spans="1:8">
      <c r="A1172" s="6" t="s">
        <v>4543</v>
      </c>
      <c r="B1172" s="6" t="str" cm="1">
        <f t="array" ref="B1172">IF(SUM(--ISNUMBER(SEARCH(Honorific,A1172)))&gt;0,LEFT(A1172,FIND(" ",A1172)-1),"")</f>
        <v/>
      </c>
      <c r="C1172" s="6" t="str">
        <f t="shared" si="36"/>
        <v>Derrick Parker</v>
      </c>
      <c r="D1172" s="6" t="str" cm="1">
        <f t="array" ref="D1172">IF(SUM(--ISNUMBER(SEARCH(Credentials,C1172)))&gt;0,TRIM(RIGHT(SUBSTITUTE(C1172," ",REPT(" ", 99)), 99)),"")</f>
        <v/>
      </c>
      <c r="E1172" s="6" t="str">
        <f t="shared" si="37"/>
        <v>Derrick Parker</v>
      </c>
      <c r="F1172" s="6" t="s">
        <v>4543</v>
      </c>
      <c r="G1172" s="7" t="s">
        <v>20314</v>
      </c>
      <c r="H1172" s="7" t="s">
        <v>20012</v>
      </c>
    </row>
    <row r="1173" spans="1:8">
      <c r="A1173" s="6" t="s">
        <v>4547</v>
      </c>
      <c r="B1173" s="6" t="str" cm="1">
        <f t="array" ref="B1173">IF(SUM(--ISNUMBER(SEARCH(Honorific,A1173)))&gt;0,LEFT(A1173,FIND(" ",A1173)-1),"")</f>
        <v/>
      </c>
      <c r="C1173" s="6" t="str">
        <f t="shared" si="36"/>
        <v>Donald Henderson</v>
      </c>
      <c r="D1173" s="6" t="str" cm="1">
        <f t="array" ref="D1173">IF(SUM(--ISNUMBER(SEARCH(Credentials,C1173)))&gt;0,TRIM(RIGHT(SUBSTITUTE(C1173," ",REPT(" ", 99)), 99)),"")</f>
        <v/>
      </c>
      <c r="E1173" s="6" t="str">
        <f t="shared" si="37"/>
        <v>Donald Henderson</v>
      </c>
      <c r="F1173" s="6" t="s">
        <v>4547</v>
      </c>
      <c r="G1173" s="7" t="s">
        <v>19876</v>
      </c>
      <c r="H1173" s="7" t="s">
        <v>19769</v>
      </c>
    </row>
    <row r="1174" spans="1:8">
      <c r="A1174" s="6" t="s">
        <v>4551</v>
      </c>
      <c r="B1174" s="6" t="str" cm="1">
        <f t="array" ref="B1174">IF(SUM(--ISNUMBER(SEARCH(Honorific,A1174)))&gt;0,LEFT(A1174,FIND(" ",A1174)-1),"")</f>
        <v/>
      </c>
      <c r="C1174" s="6" t="str">
        <f t="shared" si="36"/>
        <v>Robert Mayer</v>
      </c>
      <c r="D1174" s="6" t="str" cm="1">
        <f t="array" ref="D1174">IF(SUM(--ISNUMBER(SEARCH(Credentials,C1174)))&gt;0,TRIM(RIGHT(SUBSTITUTE(C1174," ",REPT(" ", 99)), 99)),"")</f>
        <v/>
      </c>
      <c r="E1174" s="6" t="str">
        <f t="shared" si="37"/>
        <v>Robert Mayer</v>
      </c>
      <c r="F1174" s="6" t="s">
        <v>4551</v>
      </c>
      <c r="G1174" s="7" t="s">
        <v>19541</v>
      </c>
      <c r="H1174" s="7" t="s">
        <v>19538</v>
      </c>
    </row>
    <row r="1175" spans="1:8">
      <c r="A1175" s="6" t="s">
        <v>4555</v>
      </c>
      <c r="B1175" s="6" t="str" cm="1">
        <f t="array" ref="B1175">IF(SUM(--ISNUMBER(SEARCH(Honorific,A1175)))&gt;0,LEFT(A1175,FIND(" ",A1175)-1),"")</f>
        <v/>
      </c>
      <c r="C1175" s="6" t="str">
        <f t="shared" si="36"/>
        <v>Lisa Morales</v>
      </c>
      <c r="D1175" s="6" t="str" cm="1">
        <f t="array" ref="D1175">IF(SUM(--ISNUMBER(SEARCH(Credentials,C1175)))&gt;0,TRIM(RIGHT(SUBSTITUTE(C1175," ",REPT(" ", 99)), 99)),"")</f>
        <v/>
      </c>
      <c r="E1175" s="6" t="str">
        <f t="shared" si="37"/>
        <v>Lisa Morales</v>
      </c>
      <c r="F1175" s="6" t="s">
        <v>4555</v>
      </c>
      <c r="G1175" s="7" t="s">
        <v>19425</v>
      </c>
      <c r="H1175" s="7" t="s">
        <v>19513</v>
      </c>
    </row>
    <row r="1176" spans="1:8">
      <c r="A1176" s="6" t="s">
        <v>4559</v>
      </c>
      <c r="B1176" s="6" t="str" cm="1">
        <f t="array" ref="B1176">IF(SUM(--ISNUMBER(SEARCH(Honorific,A1176)))&gt;0,LEFT(A1176,FIND(" ",A1176)-1),"")</f>
        <v/>
      </c>
      <c r="C1176" s="6" t="str">
        <f t="shared" si="36"/>
        <v>Carrie Giles</v>
      </c>
      <c r="D1176" s="6" t="str" cm="1">
        <f t="array" ref="D1176">IF(SUM(--ISNUMBER(SEARCH(Credentials,C1176)))&gt;0,TRIM(RIGHT(SUBSTITUTE(C1176," ",REPT(" ", 99)), 99)),"")</f>
        <v/>
      </c>
      <c r="E1176" s="6" t="str">
        <f t="shared" si="37"/>
        <v>Carrie Giles</v>
      </c>
      <c r="F1176" s="6" t="s">
        <v>4559</v>
      </c>
      <c r="G1176" s="7" t="s">
        <v>19497</v>
      </c>
      <c r="H1176" s="7" t="s">
        <v>20315</v>
      </c>
    </row>
    <row r="1177" spans="1:8">
      <c r="A1177" s="6" t="s">
        <v>4563</v>
      </c>
      <c r="B1177" s="6" t="str" cm="1">
        <f t="array" ref="B1177">IF(SUM(--ISNUMBER(SEARCH(Honorific,A1177)))&gt;0,LEFT(A1177,FIND(" ",A1177)-1),"")</f>
        <v/>
      </c>
      <c r="C1177" s="6" t="str">
        <f t="shared" si="36"/>
        <v>Theresa Evans</v>
      </c>
      <c r="D1177" s="6" t="str" cm="1">
        <f t="array" ref="D1177">IF(SUM(--ISNUMBER(SEARCH(Credentials,C1177)))&gt;0,TRIM(RIGHT(SUBSTITUTE(C1177," ",REPT(" ", 99)), 99)),"")</f>
        <v/>
      </c>
      <c r="E1177" s="6" t="str">
        <f t="shared" si="37"/>
        <v>Theresa Evans</v>
      </c>
      <c r="F1177" s="6" t="s">
        <v>4563</v>
      </c>
      <c r="G1177" s="7" t="s">
        <v>19907</v>
      </c>
      <c r="H1177" s="7" t="s">
        <v>19674</v>
      </c>
    </row>
    <row r="1178" spans="1:8">
      <c r="A1178" s="6" t="s">
        <v>4567</v>
      </c>
      <c r="B1178" s="6" t="str" cm="1">
        <f t="array" ref="B1178">IF(SUM(--ISNUMBER(SEARCH(Honorific,A1178)))&gt;0,LEFT(A1178,FIND(" ",A1178)-1),"")</f>
        <v/>
      </c>
      <c r="C1178" s="6" t="str">
        <f t="shared" si="36"/>
        <v>Michelle York</v>
      </c>
      <c r="D1178" s="6" t="str" cm="1">
        <f t="array" ref="D1178">IF(SUM(--ISNUMBER(SEARCH(Credentials,C1178)))&gt;0,TRIM(RIGHT(SUBSTITUTE(C1178," ",REPT(" ", 99)), 99)),"")</f>
        <v/>
      </c>
      <c r="E1178" s="6" t="str">
        <f t="shared" si="37"/>
        <v>Michelle York</v>
      </c>
      <c r="F1178" s="6" t="s">
        <v>4567</v>
      </c>
      <c r="G1178" s="7" t="s">
        <v>19693</v>
      </c>
      <c r="H1178" s="7" t="s">
        <v>20316</v>
      </c>
    </row>
    <row r="1179" spans="1:8">
      <c r="A1179" s="6" t="s">
        <v>4571</v>
      </c>
      <c r="B1179" s="6" t="str" cm="1">
        <f t="array" ref="B1179">IF(SUM(--ISNUMBER(SEARCH(Honorific,A1179)))&gt;0,LEFT(A1179,FIND(" ",A1179)-1),"")</f>
        <v/>
      </c>
      <c r="C1179" s="6" t="str">
        <f t="shared" si="36"/>
        <v>Megan Johnson</v>
      </c>
      <c r="D1179" s="6" t="str" cm="1">
        <f t="array" ref="D1179">IF(SUM(--ISNUMBER(SEARCH(Credentials,C1179)))&gt;0,TRIM(RIGHT(SUBSTITUTE(C1179," ",REPT(" ", 99)), 99)),"")</f>
        <v/>
      </c>
      <c r="E1179" s="6" t="str">
        <f t="shared" si="37"/>
        <v>Megan Johnson</v>
      </c>
      <c r="F1179" s="6" t="s">
        <v>4571</v>
      </c>
      <c r="G1179" s="7" t="s">
        <v>19494</v>
      </c>
      <c r="H1179" s="7" t="s">
        <v>19655</v>
      </c>
    </row>
    <row r="1180" spans="1:8">
      <c r="A1180" s="6" t="s">
        <v>4575</v>
      </c>
      <c r="B1180" s="6" t="str" cm="1">
        <f t="array" ref="B1180">IF(SUM(--ISNUMBER(SEARCH(Honorific,A1180)))&gt;0,LEFT(A1180,FIND(" ",A1180)-1),"")</f>
        <v/>
      </c>
      <c r="C1180" s="6" t="str">
        <f t="shared" si="36"/>
        <v>Jason Gilbert</v>
      </c>
      <c r="D1180" s="6" t="str" cm="1">
        <f t="array" ref="D1180">IF(SUM(--ISNUMBER(SEARCH(Credentials,C1180)))&gt;0,TRIM(RIGHT(SUBSTITUTE(C1180," ",REPT(" ", 99)), 99)),"")</f>
        <v/>
      </c>
      <c r="E1180" s="6" t="str">
        <f t="shared" si="37"/>
        <v>Jason Gilbert</v>
      </c>
      <c r="F1180" s="6" t="s">
        <v>4575</v>
      </c>
      <c r="G1180" s="7" t="s">
        <v>19560</v>
      </c>
      <c r="H1180" s="7" t="s">
        <v>20248</v>
      </c>
    </row>
    <row r="1181" spans="1:8">
      <c r="A1181" s="6" t="s">
        <v>4579</v>
      </c>
      <c r="B1181" s="6" t="str" cm="1">
        <f t="array" ref="B1181">IF(SUM(--ISNUMBER(SEARCH(Honorific,A1181)))&gt;0,LEFT(A1181,FIND(" ",A1181)-1),"")</f>
        <v/>
      </c>
      <c r="C1181" s="6" t="str">
        <f t="shared" si="36"/>
        <v>Jennifer Smith</v>
      </c>
      <c r="D1181" s="6" t="str" cm="1">
        <f t="array" ref="D1181">IF(SUM(--ISNUMBER(SEARCH(Credentials,C1181)))&gt;0,TRIM(RIGHT(SUBSTITUTE(C1181," ",REPT(" ", 99)), 99)),"")</f>
        <v/>
      </c>
      <c r="E1181" s="6" t="str">
        <f t="shared" si="37"/>
        <v>Jennifer Smith</v>
      </c>
      <c r="F1181" s="6" t="s">
        <v>4579</v>
      </c>
      <c r="G1181" s="7" t="s">
        <v>19510</v>
      </c>
      <c r="H1181" s="7" t="s">
        <v>19450</v>
      </c>
    </row>
    <row r="1182" spans="1:8">
      <c r="A1182" s="6" t="s">
        <v>4583</v>
      </c>
      <c r="B1182" s="6" t="str" cm="1">
        <f t="array" ref="B1182">IF(SUM(--ISNUMBER(SEARCH(Honorific,A1182)))&gt;0,LEFT(A1182,FIND(" ",A1182)-1),"")</f>
        <v/>
      </c>
      <c r="C1182" s="6" t="str">
        <f t="shared" si="36"/>
        <v>Donald Wallace</v>
      </c>
      <c r="D1182" s="6" t="str" cm="1">
        <f t="array" ref="D1182">IF(SUM(--ISNUMBER(SEARCH(Credentials,C1182)))&gt;0,TRIM(RIGHT(SUBSTITUTE(C1182," ",REPT(" ", 99)), 99)),"")</f>
        <v/>
      </c>
      <c r="E1182" s="6" t="str">
        <f t="shared" si="37"/>
        <v>Donald Wallace</v>
      </c>
      <c r="F1182" s="6" t="s">
        <v>4583</v>
      </c>
      <c r="G1182" s="7" t="s">
        <v>19876</v>
      </c>
      <c r="H1182" s="7" t="s">
        <v>19765</v>
      </c>
    </row>
    <row r="1183" spans="1:8">
      <c r="A1183" s="6" t="s">
        <v>4587</v>
      </c>
      <c r="B1183" s="6" t="str" cm="1">
        <f t="array" ref="B1183">IF(SUM(--ISNUMBER(SEARCH(Honorific,A1183)))&gt;0,LEFT(A1183,FIND(" ",A1183)-1),"")</f>
        <v/>
      </c>
      <c r="C1183" s="6" t="str">
        <f t="shared" si="36"/>
        <v>Gary Collier</v>
      </c>
      <c r="D1183" s="6" t="str" cm="1">
        <f t="array" ref="D1183">IF(SUM(--ISNUMBER(SEARCH(Credentials,C1183)))&gt;0,TRIM(RIGHT(SUBSTITUTE(C1183," ",REPT(" ", 99)), 99)),"")</f>
        <v/>
      </c>
      <c r="E1183" s="6" t="str">
        <f t="shared" si="37"/>
        <v>Gary Collier</v>
      </c>
      <c r="F1183" s="6" t="s">
        <v>4587</v>
      </c>
      <c r="G1183" s="7" t="s">
        <v>19676</v>
      </c>
      <c r="H1183" s="7" t="s">
        <v>20317</v>
      </c>
    </row>
    <row r="1184" spans="1:8">
      <c r="A1184" s="6" t="s">
        <v>4591</v>
      </c>
      <c r="B1184" s="6" t="str" cm="1">
        <f t="array" ref="B1184">IF(SUM(--ISNUMBER(SEARCH(Honorific,A1184)))&gt;0,LEFT(A1184,FIND(" ",A1184)-1),"")</f>
        <v/>
      </c>
      <c r="C1184" s="6" t="str">
        <f t="shared" si="36"/>
        <v>Kenneth Foster</v>
      </c>
      <c r="D1184" s="6" t="str" cm="1">
        <f t="array" ref="D1184">IF(SUM(--ISNUMBER(SEARCH(Credentials,C1184)))&gt;0,TRIM(RIGHT(SUBSTITUTE(C1184," ",REPT(" ", 99)), 99)),"")</f>
        <v/>
      </c>
      <c r="E1184" s="6" t="str">
        <f t="shared" si="37"/>
        <v>Kenneth Foster</v>
      </c>
      <c r="F1184" s="6" t="s">
        <v>4591</v>
      </c>
      <c r="G1184" s="7" t="s">
        <v>20318</v>
      </c>
      <c r="H1184" s="7" t="s">
        <v>19493</v>
      </c>
    </row>
    <row r="1185" spans="1:8">
      <c r="A1185" s="6" t="s">
        <v>4595</v>
      </c>
      <c r="B1185" s="6" t="str" cm="1">
        <f t="array" ref="B1185">IF(SUM(--ISNUMBER(SEARCH(Honorific,A1185)))&gt;0,LEFT(A1185,FIND(" ",A1185)-1),"")</f>
        <v/>
      </c>
      <c r="C1185" s="6" t="str">
        <f t="shared" si="36"/>
        <v>Claire Taylor</v>
      </c>
      <c r="D1185" s="6" t="str" cm="1">
        <f t="array" ref="D1185">IF(SUM(--ISNUMBER(SEARCH(Credentials,C1185)))&gt;0,TRIM(RIGHT(SUBSTITUTE(C1185," ",REPT(" ", 99)), 99)),"")</f>
        <v/>
      </c>
      <c r="E1185" s="6" t="str">
        <f t="shared" si="37"/>
        <v>Claire Taylor</v>
      </c>
      <c r="F1185" s="6" t="s">
        <v>4595</v>
      </c>
      <c r="G1185" s="7" t="s">
        <v>19914</v>
      </c>
      <c r="H1185" s="7" t="s">
        <v>19500</v>
      </c>
    </row>
    <row r="1186" spans="1:8">
      <c r="A1186" s="6" t="s">
        <v>4599</v>
      </c>
      <c r="B1186" s="6" t="str" cm="1">
        <f t="array" ref="B1186">IF(SUM(--ISNUMBER(SEARCH(Honorific,A1186)))&gt;0,LEFT(A1186,FIND(" ",A1186)-1),"")</f>
        <v/>
      </c>
      <c r="C1186" s="6" t="str">
        <f t="shared" si="36"/>
        <v>Caitlyn Walton</v>
      </c>
      <c r="D1186" s="6" t="str" cm="1">
        <f t="array" ref="D1186">IF(SUM(--ISNUMBER(SEARCH(Credentials,C1186)))&gt;0,TRIM(RIGHT(SUBSTITUTE(C1186," ",REPT(" ", 99)), 99)),"")</f>
        <v/>
      </c>
      <c r="E1186" s="6" t="str">
        <f t="shared" si="37"/>
        <v>Caitlyn Walton</v>
      </c>
      <c r="F1186" s="6" t="s">
        <v>4599</v>
      </c>
      <c r="G1186" s="7" t="s">
        <v>20319</v>
      </c>
      <c r="H1186" s="7" t="s">
        <v>20320</v>
      </c>
    </row>
    <row r="1187" spans="1:8">
      <c r="A1187" s="6" t="s">
        <v>4603</v>
      </c>
      <c r="B1187" s="6" t="str" cm="1">
        <f t="array" ref="B1187">IF(SUM(--ISNUMBER(SEARCH(Honorific,A1187)))&gt;0,LEFT(A1187,FIND(" ",A1187)-1),"")</f>
        <v/>
      </c>
      <c r="C1187" s="6" t="str">
        <f t="shared" si="36"/>
        <v>Kevin Hill</v>
      </c>
      <c r="D1187" s="6" t="str" cm="1">
        <f t="array" ref="D1187">IF(SUM(--ISNUMBER(SEARCH(Credentials,C1187)))&gt;0,TRIM(RIGHT(SUBSTITUTE(C1187," ",REPT(" ", 99)), 99)),"")</f>
        <v/>
      </c>
      <c r="E1187" s="6" t="str">
        <f t="shared" si="37"/>
        <v>Kevin Hill</v>
      </c>
      <c r="F1187" s="6" t="s">
        <v>4603</v>
      </c>
      <c r="G1187" s="7" t="s">
        <v>19542</v>
      </c>
      <c r="H1187" s="7" t="s">
        <v>19473</v>
      </c>
    </row>
    <row r="1188" spans="1:8">
      <c r="A1188" s="6" t="s">
        <v>4607</v>
      </c>
      <c r="B1188" s="6" t="str" cm="1">
        <f t="array" ref="B1188">IF(SUM(--ISNUMBER(SEARCH(Honorific,A1188)))&gt;0,LEFT(A1188,FIND(" ",A1188)-1),"")</f>
        <v/>
      </c>
      <c r="C1188" s="6" t="str">
        <f t="shared" si="36"/>
        <v>Keith Garcia</v>
      </c>
      <c r="D1188" s="6" t="str" cm="1">
        <f t="array" ref="D1188">IF(SUM(--ISNUMBER(SEARCH(Credentials,C1188)))&gt;0,TRIM(RIGHT(SUBSTITUTE(C1188," ",REPT(" ", 99)), 99)),"")</f>
        <v/>
      </c>
      <c r="E1188" s="6" t="str">
        <f t="shared" si="37"/>
        <v>Keith Garcia</v>
      </c>
      <c r="F1188" s="6" t="s">
        <v>4607</v>
      </c>
      <c r="G1188" s="7" t="s">
        <v>19833</v>
      </c>
      <c r="H1188" s="7" t="s">
        <v>19641</v>
      </c>
    </row>
    <row r="1189" spans="1:8">
      <c r="A1189" s="6" t="s">
        <v>4611</v>
      </c>
      <c r="B1189" s="6" t="str" cm="1">
        <f t="array" ref="B1189">IF(SUM(--ISNUMBER(SEARCH(Honorific,A1189)))&gt;0,LEFT(A1189,FIND(" ",A1189)-1),"")</f>
        <v/>
      </c>
      <c r="C1189" s="6" t="str">
        <f t="shared" si="36"/>
        <v>Howard Adams</v>
      </c>
      <c r="D1189" s="6" t="str" cm="1">
        <f t="array" ref="D1189">IF(SUM(--ISNUMBER(SEARCH(Credentials,C1189)))&gt;0,TRIM(RIGHT(SUBSTITUTE(C1189," ",REPT(" ", 99)), 99)),"")</f>
        <v/>
      </c>
      <c r="E1189" s="6" t="str">
        <f t="shared" si="37"/>
        <v>Howard Adams</v>
      </c>
      <c r="F1189" s="6" t="s">
        <v>4611</v>
      </c>
      <c r="G1189" s="7" t="s">
        <v>19834</v>
      </c>
      <c r="H1189" s="7" t="s">
        <v>20041</v>
      </c>
    </row>
    <row r="1190" spans="1:8">
      <c r="A1190" s="6" t="s">
        <v>4615</v>
      </c>
      <c r="B1190" s="6" t="str" cm="1">
        <f t="array" ref="B1190">IF(SUM(--ISNUMBER(SEARCH(Honorific,A1190)))&gt;0,LEFT(A1190,FIND(" ",A1190)-1),"")</f>
        <v/>
      </c>
      <c r="C1190" s="6" t="str">
        <f t="shared" si="36"/>
        <v>Travis Mccarty</v>
      </c>
      <c r="D1190" s="6" t="str" cm="1">
        <f t="array" ref="D1190">IF(SUM(--ISNUMBER(SEARCH(Credentials,C1190)))&gt;0,TRIM(RIGHT(SUBSTITUTE(C1190," ",REPT(" ", 99)), 99)),"")</f>
        <v/>
      </c>
      <c r="E1190" s="6" t="str">
        <f t="shared" si="37"/>
        <v>Travis Mccarty</v>
      </c>
      <c r="F1190" s="6" t="s">
        <v>4615</v>
      </c>
      <c r="G1190" s="7" t="s">
        <v>19468</v>
      </c>
      <c r="H1190" s="7" t="s">
        <v>20321</v>
      </c>
    </row>
    <row r="1191" spans="1:8">
      <c r="A1191" s="6" t="s">
        <v>4618</v>
      </c>
      <c r="B1191" s="6" t="str" cm="1">
        <f t="array" ref="B1191">IF(SUM(--ISNUMBER(SEARCH(Honorific,A1191)))&gt;0,LEFT(A1191,FIND(" ",A1191)-1),"")</f>
        <v/>
      </c>
      <c r="C1191" s="6" t="str">
        <f t="shared" si="36"/>
        <v>Wendy Gross</v>
      </c>
      <c r="D1191" s="6" t="str" cm="1">
        <f t="array" ref="D1191">IF(SUM(--ISNUMBER(SEARCH(Credentials,C1191)))&gt;0,TRIM(RIGHT(SUBSTITUTE(C1191," ",REPT(" ", 99)), 99)),"")</f>
        <v/>
      </c>
      <c r="E1191" s="6" t="str">
        <f t="shared" si="37"/>
        <v>Wendy Gross</v>
      </c>
      <c r="F1191" s="6" t="s">
        <v>4618</v>
      </c>
      <c r="G1191" s="7" t="s">
        <v>20238</v>
      </c>
      <c r="H1191" s="7" t="s">
        <v>20322</v>
      </c>
    </row>
    <row r="1192" spans="1:8">
      <c r="A1192" s="6" t="s">
        <v>4622</v>
      </c>
      <c r="B1192" s="6" t="str" cm="1">
        <f t="array" ref="B1192">IF(SUM(--ISNUMBER(SEARCH(Honorific,A1192)))&gt;0,LEFT(A1192,FIND(" ",A1192)-1),"")</f>
        <v/>
      </c>
      <c r="C1192" s="6" t="str">
        <f t="shared" si="36"/>
        <v>Andrew Hughes</v>
      </c>
      <c r="D1192" s="6" t="str" cm="1">
        <f t="array" ref="D1192">IF(SUM(--ISNUMBER(SEARCH(Credentials,C1192)))&gt;0,TRIM(RIGHT(SUBSTITUTE(C1192," ",REPT(" ", 99)), 99)),"")</f>
        <v/>
      </c>
      <c r="E1192" s="6" t="str">
        <f t="shared" si="37"/>
        <v>Andrew Hughes</v>
      </c>
      <c r="F1192" s="6" t="s">
        <v>4622</v>
      </c>
      <c r="G1192" s="7" t="s">
        <v>19612</v>
      </c>
      <c r="H1192" s="7" t="s">
        <v>19906</v>
      </c>
    </row>
    <row r="1193" spans="1:8">
      <c r="A1193" s="6" t="s">
        <v>4626</v>
      </c>
      <c r="B1193" s="6" t="str" cm="1">
        <f t="array" ref="B1193">IF(SUM(--ISNUMBER(SEARCH(Honorific,A1193)))&gt;0,LEFT(A1193,FIND(" ",A1193)-1),"")</f>
        <v/>
      </c>
      <c r="C1193" s="6" t="str">
        <f t="shared" si="36"/>
        <v>Timothy Rodriguez</v>
      </c>
      <c r="D1193" s="6" t="str" cm="1">
        <f t="array" ref="D1193">IF(SUM(--ISNUMBER(SEARCH(Credentials,C1193)))&gt;0,TRIM(RIGHT(SUBSTITUTE(C1193," ",REPT(" ", 99)), 99)),"")</f>
        <v/>
      </c>
      <c r="E1193" s="6" t="str">
        <f t="shared" si="37"/>
        <v>Timothy Rodriguez</v>
      </c>
      <c r="F1193" s="6" t="s">
        <v>4626</v>
      </c>
      <c r="G1193" s="7" t="s">
        <v>19942</v>
      </c>
      <c r="H1193" s="7" t="s">
        <v>19536</v>
      </c>
    </row>
    <row r="1194" spans="1:8">
      <c r="A1194" s="6" t="s">
        <v>4630</v>
      </c>
      <c r="B1194" s="6" t="str" cm="1">
        <f t="array" ref="B1194">IF(SUM(--ISNUMBER(SEARCH(Honorific,A1194)))&gt;0,LEFT(A1194,FIND(" ",A1194)-1),"")</f>
        <v/>
      </c>
      <c r="C1194" s="6" t="str">
        <f t="shared" si="36"/>
        <v>Matthew Craig</v>
      </c>
      <c r="D1194" s="6" t="str" cm="1">
        <f t="array" ref="D1194">IF(SUM(--ISNUMBER(SEARCH(Credentials,C1194)))&gt;0,TRIM(RIGHT(SUBSTITUTE(C1194," ",REPT(" ", 99)), 99)),"")</f>
        <v/>
      </c>
      <c r="E1194" s="6" t="str">
        <f t="shared" si="37"/>
        <v>Matthew Craig</v>
      </c>
      <c r="F1194" s="6" t="s">
        <v>4630</v>
      </c>
      <c r="G1194" s="7" t="s">
        <v>19506</v>
      </c>
      <c r="H1194" s="7" t="s">
        <v>19570</v>
      </c>
    </row>
    <row r="1195" spans="1:8">
      <c r="A1195" s="6" t="s">
        <v>4634</v>
      </c>
      <c r="B1195" s="6" t="str" cm="1">
        <f t="array" ref="B1195">IF(SUM(--ISNUMBER(SEARCH(Honorific,A1195)))&gt;0,LEFT(A1195,FIND(" ",A1195)-1),"")</f>
        <v/>
      </c>
      <c r="C1195" s="6" t="str">
        <f t="shared" si="36"/>
        <v>Kristine Miller</v>
      </c>
      <c r="D1195" s="6" t="str" cm="1">
        <f t="array" ref="D1195">IF(SUM(--ISNUMBER(SEARCH(Credentials,C1195)))&gt;0,TRIM(RIGHT(SUBSTITUTE(C1195," ",REPT(" ", 99)), 99)),"")</f>
        <v/>
      </c>
      <c r="E1195" s="6" t="str">
        <f t="shared" si="37"/>
        <v>Kristine Miller</v>
      </c>
      <c r="F1195" s="6" t="s">
        <v>4634</v>
      </c>
      <c r="G1195" s="7" t="s">
        <v>20323</v>
      </c>
      <c r="H1195" s="7" t="s">
        <v>19568</v>
      </c>
    </row>
    <row r="1196" spans="1:8">
      <c r="A1196" s="6" t="s">
        <v>4638</v>
      </c>
      <c r="B1196" s="6" t="str" cm="1">
        <f t="array" ref="B1196">IF(SUM(--ISNUMBER(SEARCH(Honorific,A1196)))&gt;0,LEFT(A1196,FIND(" ",A1196)-1),"")</f>
        <v/>
      </c>
      <c r="C1196" s="6" t="str">
        <f t="shared" si="36"/>
        <v>Patricia Burgess</v>
      </c>
      <c r="D1196" s="6" t="str" cm="1">
        <f t="array" ref="D1196">IF(SUM(--ISNUMBER(SEARCH(Credentials,C1196)))&gt;0,TRIM(RIGHT(SUBSTITUTE(C1196," ",REPT(" ", 99)), 99)),"")</f>
        <v/>
      </c>
      <c r="E1196" s="6" t="str">
        <f t="shared" si="37"/>
        <v>Patricia Burgess</v>
      </c>
      <c r="F1196" s="6" t="s">
        <v>4638</v>
      </c>
      <c r="G1196" s="7" t="s">
        <v>19967</v>
      </c>
      <c r="H1196" s="7" t="s">
        <v>19824</v>
      </c>
    </row>
    <row r="1197" spans="1:8">
      <c r="A1197" s="6" t="s">
        <v>4641</v>
      </c>
      <c r="B1197" s="6" t="str" cm="1">
        <f t="array" ref="B1197">IF(SUM(--ISNUMBER(SEARCH(Honorific,A1197)))&gt;0,LEFT(A1197,FIND(" ",A1197)-1),"")</f>
        <v/>
      </c>
      <c r="C1197" s="6" t="str">
        <f t="shared" si="36"/>
        <v>Stephanie Cox</v>
      </c>
      <c r="D1197" s="6" t="str" cm="1">
        <f t="array" ref="D1197">IF(SUM(--ISNUMBER(SEARCH(Credentials,C1197)))&gt;0,TRIM(RIGHT(SUBSTITUTE(C1197," ",REPT(" ", 99)), 99)),"")</f>
        <v/>
      </c>
      <c r="E1197" s="6" t="str">
        <f t="shared" si="37"/>
        <v>Stephanie Cox</v>
      </c>
      <c r="F1197" s="6" t="s">
        <v>4641</v>
      </c>
      <c r="G1197" s="7" t="s">
        <v>19454</v>
      </c>
      <c r="H1197" s="7" t="s">
        <v>19537</v>
      </c>
    </row>
    <row r="1198" spans="1:8">
      <c r="A1198" s="6" t="s">
        <v>4645</v>
      </c>
      <c r="B1198" s="6" t="str" cm="1">
        <f t="array" ref="B1198">IF(SUM(--ISNUMBER(SEARCH(Honorific,A1198)))&gt;0,LEFT(A1198,FIND(" ",A1198)-1),"")</f>
        <v/>
      </c>
      <c r="C1198" s="6" t="str">
        <f t="shared" si="36"/>
        <v>Jessica Page</v>
      </c>
      <c r="D1198" s="6" t="str" cm="1">
        <f t="array" ref="D1198">IF(SUM(--ISNUMBER(SEARCH(Credentials,C1198)))&gt;0,TRIM(RIGHT(SUBSTITUTE(C1198," ",REPT(" ", 99)), 99)),"")</f>
        <v/>
      </c>
      <c r="E1198" s="6" t="str">
        <f t="shared" si="37"/>
        <v>Jessica Page</v>
      </c>
      <c r="F1198" s="6" t="s">
        <v>4645</v>
      </c>
      <c r="G1198" s="7" t="s">
        <v>19664</v>
      </c>
      <c r="H1198" s="7" t="s">
        <v>20324</v>
      </c>
    </row>
    <row r="1199" spans="1:8">
      <c r="A1199" s="6" t="s">
        <v>4649</v>
      </c>
      <c r="B1199" s="6" t="str" cm="1">
        <f t="array" ref="B1199">IF(SUM(--ISNUMBER(SEARCH(Honorific,A1199)))&gt;0,LEFT(A1199,FIND(" ",A1199)-1),"")</f>
        <v/>
      </c>
      <c r="C1199" s="6" t="str">
        <f t="shared" si="36"/>
        <v>Cynthia Dixon</v>
      </c>
      <c r="D1199" s="6" t="str" cm="1">
        <f t="array" ref="D1199">IF(SUM(--ISNUMBER(SEARCH(Credentials,C1199)))&gt;0,TRIM(RIGHT(SUBSTITUTE(C1199," ",REPT(" ", 99)), 99)),"")</f>
        <v/>
      </c>
      <c r="E1199" s="6" t="str">
        <f t="shared" si="37"/>
        <v>Cynthia Dixon</v>
      </c>
      <c r="F1199" s="6" t="s">
        <v>4649</v>
      </c>
      <c r="G1199" s="7" t="s">
        <v>19646</v>
      </c>
      <c r="H1199" s="7" t="s">
        <v>19602</v>
      </c>
    </row>
    <row r="1200" spans="1:8">
      <c r="A1200" s="6" t="s">
        <v>4652</v>
      </c>
      <c r="B1200" s="6" t="str" cm="1">
        <f t="array" ref="B1200">IF(SUM(--ISNUMBER(SEARCH(Honorific,A1200)))&gt;0,LEFT(A1200,FIND(" ",A1200)-1),"")</f>
        <v/>
      </c>
      <c r="C1200" s="6" t="str">
        <f t="shared" si="36"/>
        <v>Lisa Carroll</v>
      </c>
      <c r="D1200" s="6" t="str" cm="1">
        <f t="array" ref="D1200">IF(SUM(--ISNUMBER(SEARCH(Credentials,C1200)))&gt;0,TRIM(RIGHT(SUBSTITUTE(C1200," ",REPT(" ", 99)), 99)),"")</f>
        <v/>
      </c>
      <c r="E1200" s="6" t="str">
        <f t="shared" si="37"/>
        <v>Lisa Carroll</v>
      </c>
      <c r="F1200" s="6" t="s">
        <v>4652</v>
      </c>
      <c r="G1200" s="7" t="s">
        <v>19425</v>
      </c>
      <c r="H1200" s="7" t="s">
        <v>19673</v>
      </c>
    </row>
    <row r="1201" spans="1:8">
      <c r="A1201" s="6" t="s">
        <v>4656</v>
      </c>
      <c r="B1201" s="6" t="str" cm="1">
        <f t="array" ref="B1201">IF(SUM(--ISNUMBER(SEARCH(Honorific,A1201)))&gt;0,LEFT(A1201,FIND(" ",A1201)-1),"")</f>
        <v/>
      </c>
      <c r="C1201" s="6" t="str">
        <f t="shared" si="36"/>
        <v>Kimberly Reynolds</v>
      </c>
      <c r="D1201" s="6" t="str" cm="1">
        <f t="array" ref="D1201">IF(SUM(--ISNUMBER(SEARCH(Credentials,C1201)))&gt;0,TRIM(RIGHT(SUBSTITUTE(C1201," ",REPT(" ", 99)), 99)),"")</f>
        <v/>
      </c>
      <c r="E1201" s="6" t="str">
        <f t="shared" si="37"/>
        <v>Kimberly Reynolds</v>
      </c>
      <c r="F1201" s="6" t="s">
        <v>4656</v>
      </c>
      <c r="G1201" s="7" t="s">
        <v>19458</v>
      </c>
      <c r="H1201" s="7" t="s">
        <v>20325</v>
      </c>
    </row>
    <row r="1202" spans="1:8">
      <c r="A1202" s="6" t="s">
        <v>4660</v>
      </c>
      <c r="B1202" s="6" t="str" cm="1">
        <f t="array" ref="B1202">IF(SUM(--ISNUMBER(SEARCH(Honorific,A1202)))&gt;0,LEFT(A1202,FIND(" ",A1202)-1),"")</f>
        <v/>
      </c>
      <c r="C1202" s="6" t="str">
        <f t="shared" si="36"/>
        <v>Kyle Murray</v>
      </c>
      <c r="D1202" s="6" t="str" cm="1">
        <f t="array" ref="D1202">IF(SUM(--ISNUMBER(SEARCH(Credentials,C1202)))&gt;0,TRIM(RIGHT(SUBSTITUTE(C1202," ",REPT(" ", 99)), 99)),"")</f>
        <v/>
      </c>
      <c r="E1202" s="6" t="str">
        <f t="shared" si="37"/>
        <v>Kyle Murray</v>
      </c>
      <c r="F1202" s="6" t="s">
        <v>4660</v>
      </c>
      <c r="G1202" s="7" t="s">
        <v>19516</v>
      </c>
      <c r="H1202" s="7" t="s">
        <v>19958</v>
      </c>
    </row>
    <row r="1203" spans="1:8">
      <c r="A1203" s="6" t="s">
        <v>4664</v>
      </c>
      <c r="B1203" s="6" t="str" cm="1">
        <f t="array" ref="B1203">IF(SUM(--ISNUMBER(SEARCH(Honorific,A1203)))&gt;0,LEFT(A1203,FIND(" ",A1203)-1),"")</f>
        <v/>
      </c>
      <c r="C1203" s="6" t="str">
        <f t="shared" si="36"/>
        <v>Cameron Norman</v>
      </c>
      <c r="D1203" s="6" t="str" cm="1">
        <f t="array" ref="D1203">IF(SUM(--ISNUMBER(SEARCH(Credentials,C1203)))&gt;0,TRIM(RIGHT(SUBSTITUTE(C1203," ",REPT(" ", 99)), 99)),"")</f>
        <v/>
      </c>
      <c r="E1203" s="6" t="str">
        <f t="shared" si="37"/>
        <v>Cameron Norman</v>
      </c>
      <c r="F1203" s="6" t="s">
        <v>4664</v>
      </c>
      <c r="G1203" s="7" t="s">
        <v>19992</v>
      </c>
      <c r="H1203" s="7" t="s">
        <v>20326</v>
      </c>
    </row>
    <row r="1204" spans="1:8">
      <c r="A1204" s="6" t="s">
        <v>4668</v>
      </c>
      <c r="B1204" s="6" t="str" cm="1">
        <f t="array" ref="B1204">IF(SUM(--ISNUMBER(SEARCH(Honorific,A1204)))&gt;0,LEFT(A1204,FIND(" ",A1204)-1),"")</f>
        <v/>
      </c>
      <c r="C1204" s="6" t="str">
        <f t="shared" si="36"/>
        <v>Michelle Cummings</v>
      </c>
      <c r="D1204" s="6" t="str" cm="1">
        <f t="array" ref="D1204">IF(SUM(--ISNUMBER(SEARCH(Credentials,C1204)))&gt;0,TRIM(RIGHT(SUBSTITUTE(C1204," ",REPT(" ", 99)), 99)),"")</f>
        <v/>
      </c>
      <c r="E1204" s="6" t="str">
        <f t="shared" si="37"/>
        <v>Michelle Cummings</v>
      </c>
      <c r="F1204" s="6" t="s">
        <v>4668</v>
      </c>
      <c r="G1204" s="7" t="s">
        <v>19693</v>
      </c>
      <c r="H1204" s="7" t="s">
        <v>20327</v>
      </c>
    </row>
    <row r="1205" spans="1:8">
      <c r="A1205" s="6" t="s">
        <v>4671</v>
      </c>
      <c r="B1205" s="6" t="str" cm="1">
        <f t="array" ref="B1205">IF(SUM(--ISNUMBER(SEARCH(Honorific,A1205)))&gt;0,LEFT(A1205,FIND(" ",A1205)-1),"")</f>
        <v/>
      </c>
      <c r="C1205" s="6" t="str">
        <f t="shared" si="36"/>
        <v>Stephen Hart</v>
      </c>
      <c r="D1205" s="6" t="str" cm="1">
        <f t="array" ref="D1205">IF(SUM(--ISNUMBER(SEARCH(Credentials,C1205)))&gt;0,TRIM(RIGHT(SUBSTITUTE(C1205," ",REPT(" ", 99)), 99)),"")</f>
        <v/>
      </c>
      <c r="E1205" s="6" t="str">
        <f t="shared" si="37"/>
        <v>Stephen Hart</v>
      </c>
      <c r="F1205" s="6" t="s">
        <v>4671</v>
      </c>
      <c r="G1205" s="7" t="s">
        <v>19633</v>
      </c>
      <c r="H1205" s="7" t="s">
        <v>19621</v>
      </c>
    </row>
    <row r="1206" spans="1:8">
      <c r="A1206" s="6" t="s">
        <v>4675</v>
      </c>
      <c r="B1206" s="6" t="str" cm="1">
        <f t="array" ref="B1206">IF(SUM(--ISNUMBER(SEARCH(Honorific,A1206)))&gt;0,LEFT(A1206,FIND(" ",A1206)-1),"")</f>
        <v/>
      </c>
      <c r="C1206" s="6" t="str">
        <f t="shared" si="36"/>
        <v>Courtney Mcfarland</v>
      </c>
      <c r="D1206" s="6" t="str" cm="1">
        <f t="array" ref="D1206">IF(SUM(--ISNUMBER(SEARCH(Credentials,C1206)))&gt;0,TRIM(RIGHT(SUBSTITUTE(C1206," ",REPT(" ", 99)), 99)),"")</f>
        <v/>
      </c>
      <c r="E1206" s="6" t="str">
        <f t="shared" si="37"/>
        <v>Courtney Mcfarland</v>
      </c>
      <c r="F1206" s="6" t="s">
        <v>4675</v>
      </c>
      <c r="G1206" s="7" t="s">
        <v>20328</v>
      </c>
      <c r="H1206" s="7" t="s">
        <v>20329</v>
      </c>
    </row>
    <row r="1207" spans="1:8">
      <c r="A1207" s="6" t="s">
        <v>4679</v>
      </c>
      <c r="B1207" s="6" t="str" cm="1">
        <f t="array" ref="B1207">IF(SUM(--ISNUMBER(SEARCH(Honorific,A1207)))&gt;0,LEFT(A1207,FIND(" ",A1207)-1),"")</f>
        <v/>
      </c>
      <c r="C1207" s="6" t="str">
        <f t="shared" si="36"/>
        <v>Troy Baker</v>
      </c>
      <c r="D1207" s="6" t="str" cm="1">
        <f t="array" ref="D1207">IF(SUM(--ISNUMBER(SEARCH(Credentials,C1207)))&gt;0,TRIM(RIGHT(SUBSTITUTE(C1207," ",REPT(" ", 99)), 99)),"")</f>
        <v/>
      </c>
      <c r="E1207" s="6" t="str">
        <f t="shared" si="37"/>
        <v>Troy Baker</v>
      </c>
      <c r="F1207" s="6" t="s">
        <v>4679</v>
      </c>
      <c r="G1207" s="7" t="s">
        <v>19724</v>
      </c>
      <c r="H1207" s="7" t="s">
        <v>19594</v>
      </c>
    </row>
    <row r="1208" spans="1:8">
      <c r="A1208" s="6" t="s">
        <v>4683</v>
      </c>
      <c r="B1208" s="6" t="str" cm="1">
        <f t="array" ref="B1208">IF(SUM(--ISNUMBER(SEARCH(Honorific,A1208)))&gt;0,LEFT(A1208,FIND(" ",A1208)-1),"")</f>
        <v/>
      </c>
      <c r="C1208" s="6" t="str">
        <f t="shared" si="36"/>
        <v>Jennifer Walker</v>
      </c>
      <c r="D1208" s="6" t="str" cm="1">
        <f t="array" ref="D1208">IF(SUM(--ISNUMBER(SEARCH(Credentials,C1208)))&gt;0,TRIM(RIGHT(SUBSTITUTE(C1208," ",REPT(" ", 99)), 99)),"")</f>
        <v/>
      </c>
      <c r="E1208" s="6" t="str">
        <f t="shared" si="37"/>
        <v>Jennifer Walker</v>
      </c>
      <c r="F1208" s="6" t="s">
        <v>4683</v>
      </c>
      <c r="G1208" s="7" t="s">
        <v>19510</v>
      </c>
      <c r="H1208" s="7" t="s">
        <v>19416</v>
      </c>
    </row>
    <row r="1209" spans="1:8">
      <c r="A1209" s="6" t="s">
        <v>4687</v>
      </c>
      <c r="B1209" s="6" t="str" cm="1">
        <f t="array" ref="B1209">IF(SUM(--ISNUMBER(SEARCH(Honorific,A1209)))&gt;0,LEFT(A1209,FIND(" ",A1209)-1),"")</f>
        <v/>
      </c>
      <c r="C1209" s="6" t="str">
        <f t="shared" si="36"/>
        <v>Selena Carr</v>
      </c>
      <c r="D1209" s="6" t="str" cm="1">
        <f t="array" ref="D1209">IF(SUM(--ISNUMBER(SEARCH(Credentials,C1209)))&gt;0,TRIM(RIGHT(SUBSTITUTE(C1209," ",REPT(" ", 99)), 99)),"")</f>
        <v/>
      </c>
      <c r="E1209" s="6" t="str">
        <f t="shared" si="37"/>
        <v>Selena Carr</v>
      </c>
      <c r="F1209" s="6" t="s">
        <v>4687</v>
      </c>
      <c r="G1209" s="7" t="s">
        <v>20330</v>
      </c>
      <c r="H1209" s="7" t="s">
        <v>19550</v>
      </c>
    </row>
    <row r="1210" spans="1:8">
      <c r="A1210" s="6" t="s">
        <v>4691</v>
      </c>
      <c r="B1210" s="6" t="str" cm="1">
        <f t="array" ref="B1210">IF(SUM(--ISNUMBER(SEARCH(Honorific,A1210)))&gt;0,LEFT(A1210,FIND(" ",A1210)-1),"")</f>
        <v/>
      </c>
      <c r="C1210" s="6" t="str">
        <f t="shared" si="36"/>
        <v>Jerry Hernandez</v>
      </c>
      <c r="D1210" s="6" t="str" cm="1">
        <f t="array" ref="D1210">IF(SUM(--ISNUMBER(SEARCH(Credentials,C1210)))&gt;0,TRIM(RIGHT(SUBSTITUTE(C1210," ",REPT(" ", 99)), 99)),"")</f>
        <v/>
      </c>
      <c r="E1210" s="6" t="str">
        <f t="shared" si="37"/>
        <v>Jerry Hernandez</v>
      </c>
      <c r="F1210" s="6" t="s">
        <v>4691</v>
      </c>
      <c r="G1210" s="7" t="s">
        <v>19875</v>
      </c>
      <c r="H1210" s="7" t="s">
        <v>19444</v>
      </c>
    </row>
    <row r="1211" spans="1:8">
      <c r="A1211" s="6" t="s">
        <v>4694</v>
      </c>
      <c r="B1211" s="6" t="str" cm="1">
        <f t="array" ref="B1211">IF(SUM(--ISNUMBER(SEARCH(Honorific,A1211)))&gt;0,LEFT(A1211,FIND(" ",A1211)-1),"")</f>
        <v/>
      </c>
      <c r="C1211" s="6" t="str">
        <f t="shared" si="36"/>
        <v>Maria Wilkinson</v>
      </c>
      <c r="D1211" s="6" t="str" cm="1">
        <f t="array" ref="D1211">IF(SUM(--ISNUMBER(SEARCH(Credentials,C1211)))&gt;0,TRIM(RIGHT(SUBSTITUTE(C1211," ",REPT(" ", 99)), 99)),"")</f>
        <v/>
      </c>
      <c r="E1211" s="6" t="str">
        <f t="shared" si="37"/>
        <v>Maria Wilkinson</v>
      </c>
      <c r="F1211" s="6" t="s">
        <v>4694</v>
      </c>
      <c r="G1211" s="7" t="s">
        <v>19490</v>
      </c>
      <c r="H1211" s="7" t="s">
        <v>20331</v>
      </c>
    </row>
    <row r="1212" spans="1:8">
      <c r="A1212" s="6" t="s">
        <v>4698</v>
      </c>
      <c r="B1212" s="6" t="str" cm="1">
        <f t="array" ref="B1212">IF(SUM(--ISNUMBER(SEARCH(Honorific,A1212)))&gt;0,LEFT(A1212,FIND(" ",A1212)-1),"")</f>
        <v/>
      </c>
      <c r="C1212" s="6" t="str">
        <f t="shared" si="36"/>
        <v>Michael Owen</v>
      </c>
      <c r="D1212" s="6" t="str" cm="1">
        <f t="array" ref="D1212">IF(SUM(--ISNUMBER(SEARCH(Credentials,C1212)))&gt;0,TRIM(RIGHT(SUBSTITUTE(C1212," ",REPT(" ", 99)), 99)),"")</f>
        <v/>
      </c>
      <c r="E1212" s="6" t="str">
        <f t="shared" si="37"/>
        <v>Michael Owen</v>
      </c>
      <c r="F1212" s="6" t="s">
        <v>4698</v>
      </c>
      <c r="G1212" s="7" t="s">
        <v>19466</v>
      </c>
      <c r="H1212" s="7" t="s">
        <v>20332</v>
      </c>
    </row>
    <row r="1213" spans="1:8">
      <c r="A1213" s="6" t="s">
        <v>4702</v>
      </c>
      <c r="B1213" s="6" t="str" cm="1">
        <f t="array" ref="B1213">IF(SUM(--ISNUMBER(SEARCH(Honorific,A1213)))&gt;0,LEFT(A1213,FIND(" ",A1213)-1),"")</f>
        <v/>
      </c>
      <c r="C1213" s="6" t="str">
        <f t="shared" si="36"/>
        <v>Kathryn Young</v>
      </c>
      <c r="D1213" s="6" t="str" cm="1">
        <f t="array" ref="D1213">IF(SUM(--ISNUMBER(SEARCH(Credentials,C1213)))&gt;0,TRIM(RIGHT(SUBSTITUTE(C1213," ",REPT(" ", 99)), 99)),"")</f>
        <v/>
      </c>
      <c r="E1213" s="6" t="str">
        <f t="shared" si="37"/>
        <v>Kathryn Young</v>
      </c>
      <c r="F1213" s="6" t="s">
        <v>4702</v>
      </c>
      <c r="G1213" s="7" t="s">
        <v>19415</v>
      </c>
      <c r="H1213" s="7" t="s">
        <v>19596</v>
      </c>
    </row>
    <row r="1214" spans="1:8">
      <c r="A1214" s="6" t="s">
        <v>4706</v>
      </c>
      <c r="B1214" s="6" t="str" cm="1">
        <f t="array" ref="B1214">IF(SUM(--ISNUMBER(SEARCH(Honorific,A1214)))&gt;0,LEFT(A1214,FIND(" ",A1214)-1),"")</f>
        <v/>
      </c>
      <c r="C1214" s="6" t="str">
        <f t="shared" si="36"/>
        <v>Benjamin Gilmore</v>
      </c>
      <c r="D1214" s="6" t="str" cm="1">
        <f t="array" ref="D1214">IF(SUM(--ISNUMBER(SEARCH(Credentials,C1214)))&gt;0,TRIM(RIGHT(SUBSTITUTE(C1214," ",REPT(" ", 99)), 99)),"")</f>
        <v/>
      </c>
      <c r="E1214" s="6" t="str">
        <f t="shared" si="37"/>
        <v>Benjamin Gilmore</v>
      </c>
      <c r="F1214" s="6" t="s">
        <v>4706</v>
      </c>
      <c r="G1214" s="7" t="s">
        <v>19700</v>
      </c>
      <c r="H1214" s="7" t="s">
        <v>20333</v>
      </c>
    </row>
    <row r="1215" spans="1:8">
      <c r="A1215" s="6" t="s">
        <v>4710</v>
      </c>
      <c r="B1215" s="6" t="str" cm="1">
        <f t="array" ref="B1215">IF(SUM(--ISNUMBER(SEARCH(Honorific,A1215)))&gt;0,LEFT(A1215,FIND(" ",A1215)-1),"")</f>
        <v/>
      </c>
      <c r="C1215" s="6" t="str">
        <f t="shared" si="36"/>
        <v>Lisa Washington</v>
      </c>
      <c r="D1215" s="6" t="str" cm="1">
        <f t="array" ref="D1215">IF(SUM(--ISNUMBER(SEARCH(Credentials,C1215)))&gt;0,TRIM(RIGHT(SUBSTITUTE(C1215," ",REPT(" ", 99)), 99)),"")</f>
        <v/>
      </c>
      <c r="E1215" s="6" t="str">
        <f t="shared" si="37"/>
        <v>Lisa Washington</v>
      </c>
      <c r="F1215" s="6" t="s">
        <v>4710</v>
      </c>
      <c r="G1215" s="7" t="s">
        <v>19425</v>
      </c>
      <c r="H1215" s="7" t="s">
        <v>20299</v>
      </c>
    </row>
    <row r="1216" spans="1:8">
      <c r="A1216" s="6" t="s">
        <v>4713</v>
      </c>
      <c r="B1216" s="6" t="str" cm="1">
        <f t="array" ref="B1216">IF(SUM(--ISNUMBER(SEARCH(Honorific,A1216)))&gt;0,LEFT(A1216,FIND(" ",A1216)-1),"")</f>
        <v/>
      </c>
      <c r="C1216" s="6" t="str">
        <f t="shared" si="36"/>
        <v>William Patel</v>
      </c>
      <c r="D1216" s="6" t="str" cm="1">
        <f t="array" ref="D1216">IF(SUM(--ISNUMBER(SEARCH(Credentials,C1216)))&gt;0,TRIM(RIGHT(SUBSTITUTE(C1216," ",REPT(" ", 99)), 99)),"")</f>
        <v/>
      </c>
      <c r="E1216" s="6" t="str">
        <f t="shared" si="37"/>
        <v>William Patel</v>
      </c>
      <c r="F1216" s="6" t="s">
        <v>4713</v>
      </c>
      <c r="G1216" s="7" t="s">
        <v>19437</v>
      </c>
      <c r="H1216" s="7" t="s">
        <v>20334</v>
      </c>
    </row>
    <row r="1217" spans="1:8">
      <c r="A1217" s="6" t="s">
        <v>4717</v>
      </c>
      <c r="B1217" s="6" t="str" cm="1">
        <f t="array" ref="B1217">IF(SUM(--ISNUMBER(SEARCH(Honorific,A1217)))&gt;0,LEFT(A1217,FIND(" ",A1217)-1),"")</f>
        <v/>
      </c>
      <c r="C1217" s="6" t="str">
        <f t="shared" si="36"/>
        <v>Kevin Blackburn</v>
      </c>
      <c r="D1217" s="6" t="str" cm="1">
        <f t="array" ref="D1217">IF(SUM(--ISNUMBER(SEARCH(Credentials,C1217)))&gt;0,TRIM(RIGHT(SUBSTITUTE(C1217," ",REPT(" ", 99)), 99)),"")</f>
        <v/>
      </c>
      <c r="E1217" s="6" t="str">
        <f t="shared" si="37"/>
        <v>Kevin Blackburn</v>
      </c>
      <c r="F1217" s="6" t="s">
        <v>4717</v>
      </c>
      <c r="G1217" s="7" t="s">
        <v>19542</v>
      </c>
      <c r="H1217" s="7" t="s">
        <v>20057</v>
      </c>
    </row>
    <row r="1218" spans="1:8">
      <c r="A1218" s="6" t="s">
        <v>4720</v>
      </c>
      <c r="B1218" s="6" t="str" cm="1">
        <f t="array" ref="B1218">IF(SUM(--ISNUMBER(SEARCH(Honorific,A1218)))&gt;0,LEFT(A1218,FIND(" ",A1218)-1),"")</f>
        <v/>
      </c>
      <c r="C1218" s="6" t="str">
        <f t="shared" si="36"/>
        <v>Aaron Hall MD</v>
      </c>
      <c r="D1218" s="6" t="str" cm="1">
        <f t="array" ref="D1218">IF(SUM(--ISNUMBER(SEARCH(Credentials,C1218)))&gt;0,TRIM(RIGHT(SUBSTITUTE(C1218," ",REPT(" ", 99)), 99)),"")</f>
        <v>MD</v>
      </c>
      <c r="E1218" s="6" t="str">
        <f t="shared" si="37"/>
        <v xml:space="preserve">Aaron Hall </v>
      </c>
      <c r="F1218" s="6" t="s">
        <v>19250</v>
      </c>
      <c r="G1218" s="7" t="s">
        <v>20176</v>
      </c>
      <c r="H1218" s="7" t="s">
        <v>19585</v>
      </c>
    </row>
    <row r="1219" spans="1:8">
      <c r="A1219" s="6" t="s">
        <v>4724</v>
      </c>
      <c r="B1219" s="6" t="str" cm="1">
        <f t="array" ref="B1219">IF(SUM(--ISNUMBER(SEARCH(Honorific,A1219)))&gt;0,LEFT(A1219,FIND(" ",A1219)-1),"")</f>
        <v/>
      </c>
      <c r="C1219" s="6" t="str">
        <f t="shared" ref="C1219:C1282" si="38">IF(B1219="",A1219,RIGHT(A1219,LEN(A1219)-LEN(B1219)-1))</f>
        <v>Angela Ballard</v>
      </c>
      <c r="D1219" s="6" t="str" cm="1">
        <f t="array" ref="D1219">IF(SUM(--ISNUMBER(SEARCH(Credentials,C1219)))&gt;0,TRIM(RIGHT(SUBSTITUTE(C1219," ",REPT(" ", 99)), 99)),"")</f>
        <v/>
      </c>
      <c r="E1219" s="6" t="str">
        <f t="shared" ref="E1219:E1282" si="39">IF(D1219="",C1219,LEFT(C1219,LEN(C1219)-LEN(D1219)))</f>
        <v>Angela Ballard</v>
      </c>
      <c r="F1219" s="6" t="s">
        <v>4724</v>
      </c>
      <c r="G1219" s="7" t="s">
        <v>19746</v>
      </c>
      <c r="H1219" s="7" t="s">
        <v>20335</v>
      </c>
    </row>
    <row r="1220" spans="1:8">
      <c r="A1220" s="6" t="s">
        <v>4727</v>
      </c>
      <c r="B1220" s="6" t="str" cm="1">
        <f t="array" ref="B1220">IF(SUM(--ISNUMBER(SEARCH(Honorific,A1220)))&gt;0,LEFT(A1220,FIND(" ",A1220)-1),"")</f>
        <v/>
      </c>
      <c r="C1220" s="6" t="str">
        <f t="shared" si="38"/>
        <v>Gregory Alvarez</v>
      </c>
      <c r="D1220" s="6" t="str" cm="1">
        <f t="array" ref="D1220">IF(SUM(--ISNUMBER(SEARCH(Credentials,C1220)))&gt;0,TRIM(RIGHT(SUBSTITUTE(C1220," ",REPT(" ", 99)), 99)),"")</f>
        <v/>
      </c>
      <c r="E1220" s="6" t="str">
        <f t="shared" si="39"/>
        <v>Gregory Alvarez</v>
      </c>
      <c r="F1220" s="6" t="s">
        <v>4727</v>
      </c>
      <c r="G1220" s="7" t="s">
        <v>19419</v>
      </c>
      <c r="H1220" s="7" t="s">
        <v>20049</v>
      </c>
    </row>
    <row r="1221" spans="1:8">
      <c r="A1221" s="6" t="s">
        <v>4731</v>
      </c>
      <c r="B1221" s="6" t="str" cm="1">
        <f t="array" ref="B1221">IF(SUM(--ISNUMBER(SEARCH(Honorific,A1221)))&gt;0,LEFT(A1221,FIND(" ",A1221)-1),"")</f>
        <v/>
      </c>
      <c r="C1221" s="6" t="str">
        <f t="shared" si="38"/>
        <v>Madison Bean</v>
      </c>
      <c r="D1221" s="6" t="str" cm="1">
        <f t="array" ref="D1221">IF(SUM(--ISNUMBER(SEARCH(Credentials,C1221)))&gt;0,TRIM(RIGHT(SUBSTITUTE(C1221," ",REPT(" ", 99)), 99)),"")</f>
        <v/>
      </c>
      <c r="E1221" s="6" t="str">
        <f t="shared" si="39"/>
        <v>Madison Bean</v>
      </c>
      <c r="F1221" s="6" t="s">
        <v>4731</v>
      </c>
      <c r="G1221" s="7" t="s">
        <v>20336</v>
      </c>
      <c r="H1221" s="7" t="s">
        <v>20337</v>
      </c>
    </row>
    <row r="1222" spans="1:8">
      <c r="A1222" s="6" t="s">
        <v>4735</v>
      </c>
      <c r="B1222" s="6" t="str" cm="1">
        <f t="array" ref="B1222">IF(SUM(--ISNUMBER(SEARCH(Honorific,A1222)))&gt;0,LEFT(A1222,FIND(" ",A1222)-1),"")</f>
        <v/>
      </c>
      <c r="C1222" s="6" t="str">
        <f t="shared" si="38"/>
        <v>David Hall</v>
      </c>
      <c r="D1222" s="6" t="str" cm="1">
        <f t="array" ref="D1222">IF(SUM(--ISNUMBER(SEARCH(Credentials,C1222)))&gt;0,TRIM(RIGHT(SUBSTITUTE(C1222," ",REPT(" ", 99)), 99)),"")</f>
        <v/>
      </c>
      <c r="E1222" s="6" t="str">
        <f t="shared" si="39"/>
        <v>David Hall</v>
      </c>
      <c r="F1222" s="6" t="s">
        <v>4735</v>
      </c>
      <c r="G1222" s="7" t="s">
        <v>19484</v>
      </c>
      <c r="H1222" s="7" t="s">
        <v>19585</v>
      </c>
    </row>
    <row r="1223" spans="1:8">
      <c r="A1223" s="6" t="s">
        <v>4739</v>
      </c>
      <c r="B1223" s="6" t="str" cm="1">
        <f t="array" ref="B1223">IF(SUM(--ISNUMBER(SEARCH(Honorific,A1223)))&gt;0,LEFT(A1223,FIND(" ",A1223)-1),"")</f>
        <v/>
      </c>
      <c r="C1223" s="6" t="str">
        <f t="shared" si="38"/>
        <v>Brianna Murphy</v>
      </c>
      <c r="D1223" s="6" t="str" cm="1">
        <f t="array" ref="D1223">IF(SUM(--ISNUMBER(SEARCH(Credentials,C1223)))&gt;0,TRIM(RIGHT(SUBSTITUTE(C1223," ",REPT(" ", 99)), 99)),"")</f>
        <v/>
      </c>
      <c r="E1223" s="6" t="str">
        <f t="shared" si="39"/>
        <v>Brianna Murphy</v>
      </c>
      <c r="F1223" s="6" t="s">
        <v>4739</v>
      </c>
      <c r="G1223" s="7" t="s">
        <v>20338</v>
      </c>
      <c r="H1223" s="7" t="s">
        <v>20252</v>
      </c>
    </row>
    <row r="1224" spans="1:8">
      <c r="A1224" s="6" t="s">
        <v>4743</v>
      </c>
      <c r="B1224" s="6" t="str" cm="1">
        <f t="array" ref="B1224">IF(SUM(--ISNUMBER(SEARCH(Honorific,A1224)))&gt;0,LEFT(A1224,FIND(" ",A1224)-1),"")</f>
        <v/>
      </c>
      <c r="C1224" s="6" t="str">
        <f t="shared" si="38"/>
        <v>Matthew Klein</v>
      </c>
      <c r="D1224" s="6" t="str" cm="1">
        <f t="array" ref="D1224">IF(SUM(--ISNUMBER(SEARCH(Credentials,C1224)))&gt;0,TRIM(RIGHT(SUBSTITUTE(C1224," ",REPT(" ", 99)), 99)),"")</f>
        <v/>
      </c>
      <c r="E1224" s="6" t="str">
        <f t="shared" si="39"/>
        <v>Matthew Klein</v>
      </c>
      <c r="F1224" s="6" t="s">
        <v>4743</v>
      </c>
      <c r="G1224" s="7" t="s">
        <v>19506</v>
      </c>
      <c r="H1224" s="7" t="s">
        <v>19991</v>
      </c>
    </row>
    <row r="1225" spans="1:8">
      <c r="A1225" s="6" t="s">
        <v>4747</v>
      </c>
      <c r="B1225" s="6" t="str" cm="1">
        <f t="array" ref="B1225">IF(SUM(--ISNUMBER(SEARCH(Honorific,A1225)))&gt;0,LEFT(A1225,FIND(" ",A1225)-1),"")</f>
        <v/>
      </c>
      <c r="C1225" s="6" t="str">
        <f t="shared" si="38"/>
        <v>Lucas Harrison</v>
      </c>
      <c r="D1225" s="6" t="str" cm="1">
        <f t="array" ref="D1225">IF(SUM(--ISNUMBER(SEARCH(Credentials,C1225)))&gt;0,TRIM(RIGHT(SUBSTITUTE(C1225," ",REPT(" ", 99)), 99)),"")</f>
        <v/>
      </c>
      <c r="E1225" s="6" t="str">
        <f t="shared" si="39"/>
        <v>Lucas Harrison</v>
      </c>
      <c r="F1225" s="6" t="s">
        <v>4747</v>
      </c>
      <c r="G1225" s="7" t="s">
        <v>19595</v>
      </c>
      <c r="H1225" s="7" t="s">
        <v>19929</v>
      </c>
    </row>
    <row r="1226" spans="1:8">
      <c r="A1226" s="6" t="s">
        <v>4751</v>
      </c>
      <c r="B1226" s="6" t="str" cm="1">
        <f t="array" ref="B1226">IF(SUM(--ISNUMBER(SEARCH(Honorific,A1226)))&gt;0,LEFT(A1226,FIND(" ",A1226)-1),"")</f>
        <v/>
      </c>
      <c r="C1226" s="6" t="str">
        <f t="shared" si="38"/>
        <v>Whitney Maxwell</v>
      </c>
      <c r="D1226" s="6" t="str" cm="1">
        <f t="array" ref="D1226">IF(SUM(--ISNUMBER(SEARCH(Credentials,C1226)))&gt;0,TRIM(RIGHT(SUBSTITUTE(C1226," ",REPT(" ", 99)), 99)),"")</f>
        <v/>
      </c>
      <c r="E1226" s="6" t="str">
        <f t="shared" si="39"/>
        <v>Whitney Maxwell</v>
      </c>
      <c r="F1226" s="6" t="s">
        <v>4751</v>
      </c>
      <c r="G1226" s="7" t="s">
        <v>19773</v>
      </c>
      <c r="H1226" s="7" t="s">
        <v>20339</v>
      </c>
    </row>
    <row r="1227" spans="1:8">
      <c r="A1227" s="6" t="s">
        <v>4755</v>
      </c>
      <c r="B1227" s="6" t="str" cm="1">
        <f t="array" ref="B1227">IF(SUM(--ISNUMBER(SEARCH(Honorific,A1227)))&gt;0,LEFT(A1227,FIND(" ",A1227)-1),"")</f>
        <v/>
      </c>
      <c r="C1227" s="6" t="str">
        <f t="shared" si="38"/>
        <v>Brianna Nolan MD</v>
      </c>
      <c r="D1227" s="6" t="str" cm="1">
        <f t="array" ref="D1227">IF(SUM(--ISNUMBER(SEARCH(Credentials,C1227)))&gt;0,TRIM(RIGHT(SUBSTITUTE(C1227," ",REPT(" ", 99)), 99)),"")</f>
        <v>MD</v>
      </c>
      <c r="E1227" s="6" t="str">
        <f t="shared" si="39"/>
        <v xml:space="preserve">Brianna Nolan </v>
      </c>
      <c r="F1227" s="6" t="s">
        <v>19251</v>
      </c>
      <c r="G1227" s="7" t="s">
        <v>20338</v>
      </c>
      <c r="H1227" s="7" t="s">
        <v>20340</v>
      </c>
    </row>
    <row r="1228" spans="1:8">
      <c r="A1228" s="6" t="s">
        <v>4759</v>
      </c>
      <c r="B1228" s="6" t="str" cm="1">
        <f t="array" ref="B1228">IF(SUM(--ISNUMBER(SEARCH(Honorific,A1228)))&gt;0,LEFT(A1228,FIND(" ",A1228)-1),"")</f>
        <v/>
      </c>
      <c r="C1228" s="6" t="str">
        <f t="shared" si="38"/>
        <v>Robert Rodriguez</v>
      </c>
      <c r="D1228" s="6" t="str" cm="1">
        <f t="array" ref="D1228">IF(SUM(--ISNUMBER(SEARCH(Credentials,C1228)))&gt;0,TRIM(RIGHT(SUBSTITUTE(C1228," ",REPT(" ", 99)), 99)),"")</f>
        <v/>
      </c>
      <c r="E1228" s="6" t="str">
        <f t="shared" si="39"/>
        <v>Robert Rodriguez</v>
      </c>
      <c r="F1228" s="6" t="s">
        <v>4759</v>
      </c>
      <c r="G1228" s="7" t="s">
        <v>19541</v>
      </c>
      <c r="H1228" s="7" t="s">
        <v>19536</v>
      </c>
    </row>
    <row r="1229" spans="1:8">
      <c r="A1229" s="6" t="s">
        <v>4762</v>
      </c>
      <c r="B1229" s="6" t="str" cm="1">
        <f t="array" ref="B1229">IF(SUM(--ISNUMBER(SEARCH(Honorific,A1229)))&gt;0,LEFT(A1229,FIND(" ",A1229)-1),"")</f>
        <v/>
      </c>
      <c r="C1229" s="6" t="str">
        <f t="shared" si="38"/>
        <v>Jasmine Gutierrez</v>
      </c>
      <c r="D1229" s="6" t="str" cm="1">
        <f t="array" ref="D1229">IF(SUM(--ISNUMBER(SEARCH(Credentials,C1229)))&gt;0,TRIM(RIGHT(SUBSTITUTE(C1229," ",REPT(" ", 99)), 99)),"")</f>
        <v/>
      </c>
      <c r="E1229" s="6" t="str">
        <f t="shared" si="39"/>
        <v>Jasmine Gutierrez</v>
      </c>
      <c r="F1229" s="6" t="s">
        <v>4762</v>
      </c>
      <c r="G1229" s="7" t="s">
        <v>20062</v>
      </c>
      <c r="H1229" s="7" t="s">
        <v>19557</v>
      </c>
    </row>
    <row r="1230" spans="1:8">
      <c r="A1230" s="6" t="s">
        <v>4766</v>
      </c>
      <c r="B1230" s="6" t="str" cm="1">
        <f t="array" ref="B1230">IF(SUM(--ISNUMBER(SEARCH(Honorific,A1230)))&gt;0,LEFT(A1230,FIND(" ",A1230)-1),"")</f>
        <v>Mrs.</v>
      </c>
      <c r="C1230" s="6" t="str">
        <f t="shared" si="38"/>
        <v>Heidi Smith</v>
      </c>
      <c r="D1230" s="6" t="str" cm="1">
        <f t="array" ref="D1230">IF(SUM(--ISNUMBER(SEARCH(Credentials,C1230)))&gt;0,TRIM(RIGHT(SUBSTITUTE(C1230," ",REPT(" ", 99)), 99)),"")</f>
        <v/>
      </c>
      <c r="E1230" s="6" t="str">
        <f t="shared" si="39"/>
        <v>Heidi Smith</v>
      </c>
      <c r="F1230" s="6" t="s">
        <v>19252</v>
      </c>
      <c r="G1230" s="7" t="s">
        <v>20341</v>
      </c>
      <c r="H1230" s="7" t="s">
        <v>19450</v>
      </c>
    </row>
    <row r="1231" spans="1:8">
      <c r="A1231" s="6" t="s">
        <v>4770</v>
      </c>
      <c r="B1231" s="6" t="str" cm="1">
        <f t="array" ref="B1231">IF(SUM(--ISNUMBER(SEARCH(Honorific,A1231)))&gt;0,LEFT(A1231,FIND(" ",A1231)-1),"")</f>
        <v/>
      </c>
      <c r="C1231" s="6" t="str">
        <f t="shared" si="38"/>
        <v>Matthew Nguyen</v>
      </c>
      <c r="D1231" s="6" t="str" cm="1">
        <f t="array" ref="D1231">IF(SUM(--ISNUMBER(SEARCH(Credentials,C1231)))&gt;0,TRIM(RIGHT(SUBSTITUTE(C1231," ",REPT(" ", 99)), 99)),"")</f>
        <v/>
      </c>
      <c r="E1231" s="6" t="str">
        <f t="shared" si="39"/>
        <v>Matthew Nguyen</v>
      </c>
      <c r="F1231" s="6" t="s">
        <v>4770</v>
      </c>
      <c r="G1231" s="7" t="s">
        <v>19506</v>
      </c>
      <c r="H1231" s="7" t="s">
        <v>19980</v>
      </c>
    </row>
    <row r="1232" spans="1:8">
      <c r="A1232" s="6" t="s">
        <v>4774</v>
      </c>
      <c r="B1232" s="6" t="str" cm="1">
        <f t="array" ref="B1232">IF(SUM(--ISNUMBER(SEARCH(Honorific,A1232)))&gt;0,LEFT(A1232,FIND(" ",A1232)-1),"")</f>
        <v/>
      </c>
      <c r="C1232" s="6" t="str">
        <f t="shared" si="38"/>
        <v>Michael Taylor</v>
      </c>
      <c r="D1232" s="6" t="str" cm="1">
        <f t="array" ref="D1232">IF(SUM(--ISNUMBER(SEARCH(Credentials,C1232)))&gt;0,TRIM(RIGHT(SUBSTITUTE(C1232," ",REPT(" ", 99)), 99)),"")</f>
        <v/>
      </c>
      <c r="E1232" s="6" t="str">
        <f t="shared" si="39"/>
        <v>Michael Taylor</v>
      </c>
      <c r="F1232" s="6" t="s">
        <v>4774</v>
      </c>
      <c r="G1232" s="7" t="s">
        <v>19466</v>
      </c>
      <c r="H1232" s="7" t="s">
        <v>19500</v>
      </c>
    </row>
    <row r="1233" spans="1:8">
      <c r="A1233" s="6" t="s">
        <v>4778</v>
      </c>
      <c r="B1233" s="6" t="str" cm="1">
        <f t="array" ref="B1233">IF(SUM(--ISNUMBER(SEARCH(Honorific,A1233)))&gt;0,LEFT(A1233,FIND(" ",A1233)-1),"")</f>
        <v/>
      </c>
      <c r="C1233" s="6" t="str">
        <f t="shared" si="38"/>
        <v>Katie Johnson</v>
      </c>
      <c r="D1233" s="6" t="str" cm="1">
        <f t="array" ref="D1233">IF(SUM(--ISNUMBER(SEARCH(Credentials,C1233)))&gt;0,TRIM(RIGHT(SUBSTITUTE(C1233," ",REPT(" ", 99)), 99)),"")</f>
        <v/>
      </c>
      <c r="E1233" s="6" t="str">
        <f t="shared" si="39"/>
        <v>Katie Johnson</v>
      </c>
      <c r="F1233" s="6" t="s">
        <v>4778</v>
      </c>
      <c r="G1233" s="7" t="s">
        <v>20093</v>
      </c>
      <c r="H1233" s="7" t="s">
        <v>19655</v>
      </c>
    </row>
    <row r="1234" spans="1:8">
      <c r="A1234" s="6" t="s">
        <v>4782</v>
      </c>
      <c r="B1234" s="6" t="str" cm="1">
        <f t="array" ref="B1234">IF(SUM(--ISNUMBER(SEARCH(Honorific,A1234)))&gt;0,LEFT(A1234,FIND(" ",A1234)-1),"")</f>
        <v/>
      </c>
      <c r="C1234" s="6" t="str">
        <f t="shared" si="38"/>
        <v>Jonathan Nicholson</v>
      </c>
      <c r="D1234" s="6" t="str" cm="1">
        <f t="array" ref="D1234">IF(SUM(--ISNUMBER(SEARCH(Credentials,C1234)))&gt;0,TRIM(RIGHT(SUBSTITUTE(C1234," ",REPT(" ", 99)), 99)),"")</f>
        <v/>
      </c>
      <c r="E1234" s="6" t="str">
        <f t="shared" si="39"/>
        <v>Jonathan Nicholson</v>
      </c>
      <c r="F1234" s="6" t="s">
        <v>4782</v>
      </c>
      <c r="G1234" s="7" t="s">
        <v>19787</v>
      </c>
      <c r="H1234" s="7" t="s">
        <v>19990</v>
      </c>
    </row>
    <row r="1235" spans="1:8">
      <c r="A1235" s="6" t="s">
        <v>4786</v>
      </c>
      <c r="B1235" s="6" t="str" cm="1">
        <f t="array" ref="B1235">IF(SUM(--ISNUMBER(SEARCH(Honorific,A1235)))&gt;0,LEFT(A1235,FIND(" ",A1235)-1),"")</f>
        <v/>
      </c>
      <c r="C1235" s="6" t="str">
        <f t="shared" si="38"/>
        <v>Timothy Clements</v>
      </c>
      <c r="D1235" s="6" t="str" cm="1">
        <f t="array" ref="D1235">IF(SUM(--ISNUMBER(SEARCH(Credentials,C1235)))&gt;0,TRIM(RIGHT(SUBSTITUTE(C1235," ",REPT(" ", 99)), 99)),"")</f>
        <v/>
      </c>
      <c r="E1235" s="6" t="str">
        <f t="shared" si="39"/>
        <v>Timothy Clements</v>
      </c>
      <c r="F1235" s="6" t="s">
        <v>4786</v>
      </c>
      <c r="G1235" s="7" t="s">
        <v>19942</v>
      </c>
      <c r="H1235" s="7" t="s">
        <v>20342</v>
      </c>
    </row>
    <row r="1236" spans="1:8">
      <c r="A1236" s="6" t="s">
        <v>4790</v>
      </c>
      <c r="B1236" s="6" t="str" cm="1">
        <f t="array" ref="B1236">IF(SUM(--ISNUMBER(SEARCH(Honorific,A1236)))&gt;0,LEFT(A1236,FIND(" ",A1236)-1),"")</f>
        <v/>
      </c>
      <c r="C1236" s="6" t="str">
        <f t="shared" si="38"/>
        <v>Mary Kelly</v>
      </c>
      <c r="D1236" s="6" t="str" cm="1">
        <f t="array" ref="D1236">IF(SUM(--ISNUMBER(SEARCH(Credentials,C1236)))&gt;0,TRIM(RIGHT(SUBSTITUTE(C1236," ",REPT(" ", 99)), 99)),"")</f>
        <v/>
      </c>
      <c r="E1236" s="6" t="str">
        <f t="shared" si="39"/>
        <v>Mary Kelly</v>
      </c>
      <c r="F1236" s="6" t="s">
        <v>4790</v>
      </c>
      <c r="G1236" s="7" t="s">
        <v>19984</v>
      </c>
      <c r="H1236" s="7" t="s">
        <v>19580</v>
      </c>
    </row>
    <row r="1237" spans="1:8">
      <c r="A1237" s="6" t="s">
        <v>4794</v>
      </c>
      <c r="B1237" s="6" t="str" cm="1">
        <f t="array" ref="B1237">IF(SUM(--ISNUMBER(SEARCH(Honorific,A1237)))&gt;0,LEFT(A1237,FIND(" ",A1237)-1),"")</f>
        <v/>
      </c>
      <c r="C1237" s="6" t="str">
        <f t="shared" si="38"/>
        <v>Sarah Melton</v>
      </c>
      <c r="D1237" s="6" t="str" cm="1">
        <f t="array" ref="D1237">IF(SUM(--ISNUMBER(SEARCH(Credentials,C1237)))&gt;0,TRIM(RIGHT(SUBSTITUTE(C1237," ",REPT(" ", 99)), 99)),"")</f>
        <v/>
      </c>
      <c r="E1237" s="6" t="str">
        <f t="shared" si="39"/>
        <v>Sarah Melton</v>
      </c>
      <c r="F1237" s="6" t="s">
        <v>4794</v>
      </c>
      <c r="G1237" s="7" t="s">
        <v>19665</v>
      </c>
      <c r="H1237" s="7" t="s">
        <v>20233</v>
      </c>
    </row>
    <row r="1238" spans="1:8">
      <c r="A1238" s="6" t="s">
        <v>4798</v>
      </c>
      <c r="B1238" s="6" t="str" cm="1">
        <f t="array" ref="B1238">IF(SUM(--ISNUMBER(SEARCH(Honorific,A1238)))&gt;0,LEFT(A1238,FIND(" ",A1238)-1),"")</f>
        <v/>
      </c>
      <c r="C1238" s="6" t="str">
        <f t="shared" si="38"/>
        <v>Amanda Hamilton</v>
      </c>
      <c r="D1238" s="6" t="str" cm="1">
        <f t="array" ref="D1238">IF(SUM(--ISNUMBER(SEARCH(Credentials,C1238)))&gt;0,TRIM(RIGHT(SUBSTITUTE(C1238," ",REPT(" ", 99)), 99)),"")</f>
        <v/>
      </c>
      <c r="E1238" s="6" t="str">
        <f t="shared" si="39"/>
        <v>Amanda Hamilton</v>
      </c>
      <c r="F1238" s="6" t="s">
        <v>4798</v>
      </c>
      <c r="G1238" s="7" t="s">
        <v>19435</v>
      </c>
      <c r="H1238" s="7" t="s">
        <v>20343</v>
      </c>
    </row>
    <row r="1239" spans="1:8">
      <c r="A1239" s="6" t="s">
        <v>4802</v>
      </c>
      <c r="B1239" s="6" t="str" cm="1">
        <f t="array" ref="B1239">IF(SUM(--ISNUMBER(SEARCH(Honorific,A1239)))&gt;0,LEFT(A1239,FIND(" ",A1239)-1),"")</f>
        <v/>
      </c>
      <c r="C1239" s="6" t="str">
        <f t="shared" si="38"/>
        <v>Melissa Ward</v>
      </c>
      <c r="D1239" s="6" t="str" cm="1">
        <f t="array" ref="D1239">IF(SUM(--ISNUMBER(SEARCH(Credentials,C1239)))&gt;0,TRIM(RIGHT(SUBSTITUTE(C1239," ",REPT(" ", 99)), 99)),"")</f>
        <v/>
      </c>
      <c r="E1239" s="6" t="str">
        <f t="shared" si="39"/>
        <v>Melissa Ward</v>
      </c>
      <c r="F1239" s="6" t="s">
        <v>4802</v>
      </c>
      <c r="G1239" s="7" t="s">
        <v>19869</v>
      </c>
      <c r="H1239" s="7" t="s">
        <v>19740</v>
      </c>
    </row>
    <row r="1240" spans="1:8">
      <c r="A1240" s="6" t="s">
        <v>4806</v>
      </c>
      <c r="B1240" s="6" t="str" cm="1">
        <f t="array" ref="B1240">IF(SUM(--ISNUMBER(SEARCH(Honorific,A1240)))&gt;0,LEFT(A1240,FIND(" ",A1240)-1),"")</f>
        <v/>
      </c>
      <c r="C1240" s="6" t="str">
        <f t="shared" si="38"/>
        <v>Diana Horne</v>
      </c>
      <c r="D1240" s="6" t="str" cm="1">
        <f t="array" ref="D1240">IF(SUM(--ISNUMBER(SEARCH(Credentials,C1240)))&gt;0,TRIM(RIGHT(SUBSTITUTE(C1240," ",REPT(" ", 99)), 99)),"")</f>
        <v/>
      </c>
      <c r="E1240" s="6" t="str">
        <f t="shared" si="39"/>
        <v>Diana Horne</v>
      </c>
      <c r="F1240" s="6" t="s">
        <v>4806</v>
      </c>
      <c r="G1240" s="7" t="s">
        <v>19470</v>
      </c>
      <c r="H1240" s="7" t="s">
        <v>20344</v>
      </c>
    </row>
    <row r="1241" spans="1:8">
      <c r="A1241" s="6" t="s">
        <v>4810</v>
      </c>
      <c r="B1241" s="6" t="str" cm="1">
        <f t="array" ref="B1241">IF(SUM(--ISNUMBER(SEARCH(Honorific,A1241)))&gt;0,LEFT(A1241,FIND(" ",A1241)-1),"")</f>
        <v/>
      </c>
      <c r="C1241" s="6" t="str">
        <f t="shared" si="38"/>
        <v>Rebekah Washington</v>
      </c>
      <c r="D1241" s="6" t="str" cm="1">
        <f t="array" ref="D1241">IF(SUM(--ISNUMBER(SEARCH(Credentials,C1241)))&gt;0,TRIM(RIGHT(SUBSTITUTE(C1241," ",REPT(" ", 99)), 99)),"")</f>
        <v/>
      </c>
      <c r="E1241" s="6" t="str">
        <f t="shared" si="39"/>
        <v>Rebekah Washington</v>
      </c>
      <c r="F1241" s="6" t="s">
        <v>4810</v>
      </c>
      <c r="G1241" s="7" t="s">
        <v>19771</v>
      </c>
      <c r="H1241" s="7" t="s">
        <v>20299</v>
      </c>
    </row>
    <row r="1242" spans="1:8">
      <c r="A1242" s="6" t="s">
        <v>4814</v>
      </c>
      <c r="B1242" s="6" t="str" cm="1">
        <f t="array" ref="B1242">IF(SUM(--ISNUMBER(SEARCH(Honorific,A1242)))&gt;0,LEFT(A1242,FIND(" ",A1242)-1),"")</f>
        <v/>
      </c>
      <c r="C1242" s="6" t="str">
        <f t="shared" si="38"/>
        <v>Joseph Knight</v>
      </c>
      <c r="D1242" s="6" t="str" cm="1">
        <f t="array" ref="D1242">IF(SUM(--ISNUMBER(SEARCH(Credentials,C1242)))&gt;0,TRIM(RIGHT(SUBSTITUTE(C1242," ",REPT(" ", 99)), 99)),"")</f>
        <v/>
      </c>
      <c r="E1242" s="6" t="str">
        <f t="shared" si="39"/>
        <v>Joseph Knight</v>
      </c>
      <c r="F1242" s="6" t="s">
        <v>4814</v>
      </c>
      <c r="G1242" s="7" t="s">
        <v>19642</v>
      </c>
      <c r="H1242" s="7" t="s">
        <v>20345</v>
      </c>
    </row>
    <row r="1243" spans="1:8">
      <c r="A1243" s="6" t="s">
        <v>4818</v>
      </c>
      <c r="B1243" s="6" t="str" cm="1">
        <f t="array" ref="B1243">IF(SUM(--ISNUMBER(SEARCH(Honorific,A1243)))&gt;0,LEFT(A1243,FIND(" ",A1243)-1),"")</f>
        <v/>
      </c>
      <c r="C1243" s="6" t="str">
        <f t="shared" si="38"/>
        <v>Alyssa Johnson</v>
      </c>
      <c r="D1243" s="6" t="str" cm="1">
        <f t="array" ref="D1243">IF(SUM(--ISNUMBER(SEARCH(Credentials,C1243)))&gt;0,TRIM(RIGHT(SUBSTITUTE(C1243," ",REPT(" ", 99)), 99)),"")</f>
        <v/>
      </c>
      <c r="E1243" s="6" t="str">
        <f t="shared" si="39"/>
        <v>Alyssa Johnson</v>
      </c>
      <c r="F1243" s="6" t="s">
        <v>4818</v>
      </c>
      <c r="G1243" s="7" t="s">
        <v>20346</v>
      </c>
      <c r="H1243" s="7" t="s">
        <v>19655</v>
      </c>
    </row>
    <row r="1244" spans="1:8">
      <c r="A1244" s="6" t="s">
        <v>4822</v>
      </c>
      <c r="B1244" s="6" t="str" cm="1">
        <f t="array" ref="B1244">IF(SUM(--ISNUMBER(SEARCH(Honorific,A1244)))&gt;0,LEFT(A1244,FIND(" ",A1244)-1),"")</f>
        <v/>
      </c>
      <c r="C1244" s="6" t="str">
        <f t="shared" si="38"/>
        <v>Cassandra Russell</v>
      </c>
      <c r="D1244" s="6" t="str" cm="1">
        <f t="array" ref="D1244">IF(SUM(--ISNUMBER(SEARCH(Credentials,C1244)))&gt;0,TRIM(RIGHT(SUBSTITUTE(C1244," ",REPT(" ", 99)), 99)),"")</f>
        <v/>
      </c>
      <c r="E1244" s="6" t="str">
        <f t="shared" si="39"/>
        <v>Cassandra Russell</v>
      </c>
      <c r="F1244" s="6" t="s">
        <v>4822</v>
      </c>
      <c r="G1244" s="7" t="s">
        <v>19762</v>
      </c>
      <c r="H1244" s="7" t="s">
        <v>19803</v>
      </c>
    </row>
    <row r="1245" spans="1:8">
      <c r="A1245" s="6" t="s">
        <v>4826</v>
      </c>
      <c r="B1245" s="6" t="str" cm="1">
        <f t="array" ref="B1245">IF(SUM(--ISNUMBER(SEARCH(Honorific,A1245)))&gt;0,LEFT(A1245,FIND(" ",A1245)-1),"")</f>
        <v/>
      </c>
      <c r="C1245" s="6" t="str">
        <f t="shared" si="38"/>
        <v>Richard Martinez</v>
      </c>
      <c r="D1245" s="6" t="str" cm="1">
        <f t="array" ref="D1245">IF(SUM(--ISNUMBER(SEARCH(Credentials,C1245)))&gt;0,TRIM(RIGHT(SUBSTITUTE(C1245," ",REPT(" ", 99)), 99)),"")</f>
        <v/>
      </c>
      <c r="E1245" s="6" t="str">
        <f t="shared" si="39"/>
        <v>Richard Martinez</v>
      </c>
      <c r="F1245" s="6" t="s">
        <v>4826</v>
      </c>
      <c r="G1245" s="7" t="s">
        <v>19708</v>
      </c>
      <c r="H1245" s="7" t="s">
        <v>19728</v>
      </c>
    </row>
    <row r="1246" spans="1:8">
      <c r="A1246" s="6" t="s">
        <v>4829</v>
      </c>
      <c r="B1246" s="6" t="str" cm="1">
        <f t="array" ref="B1246">IF(SUM(--ISNUMBER(SEARCH(Honorific,A1246)))&gt;0,LEFT(A1246,FIND(" ",A1246)-1),"")</f>
        <v/>
      </c>
      <c r="C1246" s="6" t="str">
        <f t="shared" si="38"/>
        <v>Heather Schultz</v>
      </c>
      <c r="D1246" s="6" t="str" cm="1">
        <f t="array" ref="D1246">IF(SUM(--ISNUMBER(SEARCH(Credentials,C1246)))&gt;0,TRIM(RIGHT(SUBSTITUTE(C1246," ",REPT(" ", 99)), 99)),"")</f>
        <v/>
      </c>
      <c r="E1246" s="6" t="str">
        <f t="shared" si="39"/>
        <v>Heather Schultz</v>
      </c>
      <c r="F1246" s="6" t="s">
        <v>4829</v>
      </c>
      <c r="G1246" s="7" t="s">
        <v>19423</v>
      </c>
      <c r="H1246" s="7" t="s">
        <v>20268</v>
      </c>
    </row>
    <row r="1247" spans="1:8">
      <c r="A1247" s="6" t="s">
        <v>4833</v>
      </c>
      <c r="B1247" s="6" t="str" cm="1">
        <f t="array" ref="B1247">IF(SUM(--ISNUMBER(SEARCH(Honorific,A1247)))&gt;0,LEFT(A1247,FIND(" ",A1247)-1),"")</f>
        <v/>
      </c>
      <c r="C1247" s="6" t="str">
        <f t="shared" si="38"/>
        <v>Tracy Boyle</v>
      </c>
      <c r="D1247" s="6" t="str" cm="1">
        <f t="array" ref="D1247">IF(SUM(--ISNUMBER(SEARCH(Credentials,C1247)))&gt;0,TRIM(RIGHT(SUBSTITUTE(C1247," ",REPT(" ", 99)), 99)),"")</f>
        <v/>
      </c>
      <c r="E1247" s="6" t="str">
        <f t="shared" si="39"/>
        <v>Tracy Boyle</v>
      </c>
      <c r="F1247" s="6" t="s">
        <v>4833</v>
      </c>
      <c r="G1247" s="7" t="s">
        <v>19697</v>
      </c>
      <c r="H1247" s="7" t="s">
        <v>20347</v>
      </c>
    </row>
    <row r="1248" spans="1:8">
      <c r="A1248" s="6" t="s">
        <v>4837</v>
      </c>
      <c r="B1248" s="6" t="str" cm="1">
        <f t="array" ref="B1248">IF(SUM(--ISNUMBER(SEARCH(Honorific,A1248)))&gt;0,LEFT(A1248,FIND(" ",A1248)-1),"")</f>
        <v/>
      </c>
      <c r="C1248" s="6" t="str">
        <f t="shared" si="38"/>
        <v>Stephanie Cantrell</v>
      </c>
      <c r="D1248" s="6" t="str" cm="1">
        <f t="array" ref="D1248">IF(SUM(--ISNUMBER(SEARCH(Credentials,C1248)))&gt;0,TRIM(RIGHT(SUBSTITUTE(C1248," ",REPT(" ", 99)), 99)),"")</f>
        <v/>
      </c>
      <c r="E1248" s="6" t="str">
        <f t="shared" si="39"/>
        <v>Stephanie Cantrell</v>
      </c>
      <c r="F1248" s="6" t="s">
        <v>4837</v>
      </c>
      <c r="G1248" s="7" t="s">
        <v>19454</v>
      </c>
      <c r="H1248" s="7" t="s">
        <v>19426</v>
      </c>
    </row>
    <row r="1249" spans="1:8">
      <c r="A1249" s="6" t="s">
        <v>4841</v>
      </c>
      <c r="B1249" s="6" t="str" cm="1">
        <f t="array" ref="B1249">IF(SUM(--ISNUMBER(SEARCH(Honorific,A1249)))&gt;0,LEFT(A1249,FIND(" ",A1249)-1),"")</f>
        <v/>
      </c>
      <c r="C1249" s="6" t="str">
        <f t="shared" si="38"/>
        <v>Zachary Powell</v>
      </c>
      <c r="D1249" s="6" t="str" cm="1">
        <f t="array" ref="D1249">IF(SUM(--ISNUMBER(SEARCH(Credentials,C1249)))&gt;0,TRIM(RIGHT(SUBSTITUTE(C1249," ",REPT(" ", 99)), 99)),"")</f>
        <v/>
      </c>
      <c r="E1249" s="6" t="str">
        <f t="shared" si="39"/>
        <v>Zachary Powell</v>
      </c>
      <c r="F1249" s="6" t="s">
        <v>4841</v>
      </c>
      <c r="G1249" s="7" t="s">
        <v>19477</v>
      </c>
      <c r="H1249" s="7" t="s">
        <v>19604</v>
      </c>
    </row>
    <row r="1250" spans="1:8">
      <c r="A1250" s="6" t="s">
        <v>4845</v>
      </c>
      <c r="B1250" s="6" t="str" cm="1">
        <f t="array" ref="B1250">IF(SUM(--ISNUMBER(SEARCH(Honorific,A1250)))&gt;0,LEFT(A1250,FIND(" ",A1250)-1),"")</f>
        <v/>
      </c>
      <c r="C1250" s="6" t="str">
        <f t="shared" si="38"/>
        <v>Garrett Brown</v>
      </c>
      <c r="D1250" s="6" t="str" cm="1">
        <f t="array" ref="D1250">IF(SUM(--ISNUMBER(SEARCH(Credentials,C1250)))&gt;0,TRIM(RIGHT(SUBSTITUTE(C1250," ",REPT(" ", 99)), 99)),"")</f>
        <v/>
      </c>
      <c r="E1250" s="6" t="str">
        <f t="shared" si="39"/>
        <v>Garrett Brown</v>
      </c>
      <c r="F1250" s="6" t="s">
        <v>4845</v>
      </c>
      <c r="G1250" s="7" t="s">
        <v>19624</v>
      </c>
      <c r="H1250" s="7" t="s">
        <v>19442</v>
      </c>
    </row>
    <row r="1251" spans="1:8">
      <c r="A1251" s="6" t="s">
        <v>2173</v>
      </c>
      <c r="B1251" s="6" t="str" cm="1">
        <f t="array" ref="B1251">IF(SUM(--ISNUMBER(SEARCH(Honorific,A1251)))&gt;0,LEFT(A1251,FIND(" ",A1251)-1),"")</f>
        <v/>
      </c>
      <c r="C1251" s="6" t="str">
        <f t="shared" si="38"/>
        <v>Christina Garcia</v>
      </c>
      <c r="D1251" s="6" t="str" cm="1">
        <f t="array" ref="D1251">IF(SUM(--ISNUMBER(SEARCH(Credentials,C1251)))&gt;0,TRIM(RIGHT(SUBSTITUTE(C1251," ",REPT(" ", 99)), 99)),"")</f>
        <v/>
      </c>
      <c r="E1251" s="6" t="str">
        <f t="shared" si="39"/>
        <v>Christina Garcia</v>
      </c>
      <c r="F1251" s="6" t="s">
        <v>2173</v>
      </c>
      <c r="G1251" s="7" t="s">
        <v>19429</v>
      </c>
      <c r="H1251" s="7" t="s">
        <v>19641</v>
      </c>
    </row>
    <row r="1252" spans="1:8">
      <c r="A1252" s="6" t="s">
        <v>4852</v>
      </c>
      <c r="B1252" s="6" t="str" cm="1">
        <f t="array" ref="B1252">IF(SUM(--ISNUMBER(SEARCH(Honorific,A1252)))&gt;0,LEFT(A1252,FIND(" ",A1252)-1),"")</f>
        <v/>
      </c>
      <c r="C1252" s="6" t="str">
        <f t="shared" si="38"/>
        <v>Brenda Medina</v>
      </c>
      <c r="D1252" s="6" t="str" cm="1">
        <f t="array" ref="D1252">IF(SUM(--ISNUMBER(SEARCH(Credentials,C1252)))&gt;0,TRIM(RIGHT(SUBSTITUTE(C1252," ",REPT(" ", 99)), 99)),"")</f>
        <v/>
      </c>
      <c r="E1252" s="6" t="str">
        <f t="shared" si="39"/>
        <v>Brenda Medina</v>
      </c>
      <c r="F1252" s="6" t="s">
        <v>4852</v>
      </c>
      <c r="G1252" s="7" t="s">
        <v>19445</v>
      </c>
      <c r="H1252" s="7" t="s">
        <v>19706</v>
      </c>
    </row>
    <row r="1253" spans="1:8">
      <c r="A1253" s="6" t="s">
        <v>4856</v>
      </c>
      <c r="B1253" s="6" t="str" cm="1">
        <f t="array" ref="B1253">IF(SUM(--ISNUMBER(SEARCH(Honorific,A1253)))&gt;0,LEFT(A1253,FIND(" ",A1253)-1),"")</f>
        <v/>
      </c>
      <c r="C1253" s="6" t="str">
        <f t="shared" si="38"/>
        <v>Stephen Whitaker</v>
      </c>
      <c r="D1253" s="6" t="str" cm="1">
        <f t="array" ref="D1253">IF(SUM(--ISNUMBER(SEARCH(Credentials,C1253)))&gt;0,TRIM(RIGHT(SUBSTITUTE(C1253," ",REPT(" ", 99)), 99)),"")</f>
        <v/>
      </c>
      <c r="E1253" s="6" t="str">
        <f t="shared" si="39"/>
        <v>Stephen Whitaker</v>
      </c>
      <c r="F1253" s="6" t="s">
        <v>4856</v>
      </c>
      <c r="G1253" s="7" t="s">
        <v>19633</v>
      </c>
      <c r="H1253" s="7" t="s">
        <v>19774</v>
      </c>
    </row>
    <row r="1254" spans="1:8">
      <c r="A1254" s="6" t="s">
        <v>4860</v>
      </c>
      <c r="B1254" s="6" t="str" cm="1">
        <f t="array" ref="B1254">IF(SUM(--ISNUMBER(SEARCH(Honorific,A1254)))&gt;0,LEFT(A1254,FIND(" ",A1254)-1),"")</f>
        <v/>
      </c>
      <c r="C1254" s="6" t="str">
        <f t="shared" si="38"/>
        <v>Walter Smith</v>
      </c>
      <c r="D1254" s="6" t="str" cm="1">
        <f t="array" ref="D1254">IF(SUM(--ISNUMBER(SEARCH(Credentials,C1254)))&gt;0,TRIM(RIGHT(SUBSTITUTE(C1254," ",REPT(" ", 99)), 99)),"")</f>
        <v/>
      </c>
      <c r="E1254" s="6" t="str">
        <f t="shared" si="39"/>
        <v>Walter Smith</v>
      </c>
      <c r="F1254" s="6" t="s">
        <v>4860</v>
      </c>
      <c r="G1254" s="7" t="s">
        <v>20261</v>
      </c>
      <c r="H1254" s="7" t="s">
        <v>19450</v>
      </c>
    </row>
    <row r="1255" spans="1:8">
      <c r="A1255" s="6" t="s">
        <v>4864</v>
      </c>
      <c r="B1255" s="6" t="str" cm="1">
        <f t="array" ref="B1255">IF(SUM(--ISNUMBER(SEARCH(Honorific,A1255)))&gt;0,LEFT(A1255,FIND(" ",A1255)-1),"")</f>
        <v/>
      </c>
      <c r="C1255" s="6" t="str">
        <f t="shared" si="38"/>
        <v>Tammy Cruz</v>
      </c>
      <c r="D1255" s="6" t="str" cm="1">
        <f t="array" ref="D1255">IF(SUM(--ISNUMBER(SEARCH(Credentials,C1255)))&gt;0,TRIM(RIGHT(SUBSTITUTE(C1255," ",REPT(" ", 99)), 99)),"")</f>
        <v/>
      </c>
      <c r="E1255" s="6" t="str">
        <f t="shared" si="39"/>
        <v>Tammy Cruz</v>
      </c>
      <c r="F1255" s="6" t="s">
        <v>4864</v>
      </c>
      <c r="G1255" s="7" t="s">
        <v>19996</v>
      </c>
      <c r="H1255" s="7" t="s">
        <v>19782</v>
      </c>
    </row>
    <row r="1256" spans="1:8">
      <c r="A1256" s="6" t="s">
        <v>4429</v>
      </c>
      <c r="B1256" s="6" t="str" cm="1">
        <f t="array" ref="B1256">IF(SUM(--ISNUMBER(SEARCH(Honorific,A1256)))&gt;0,LEFT(A1256,FIND(" ",A1256)-1),"")</f>
        <v/>
      </c>
      <c r="C1256" s="6" t="str">
        <f t="shared" si="38"/>
        <v>Anthony Johnson</v>
      </c>
      <c r="D1256" s="6" t="str" cm="1">
        <f t="array" ref="D1256">IF(SUM(--ISNUMBER(SEARCH(Credentials,C1256)))&gt;0,TRIM(RIGHT(SUBSTITUTE(C1256," ",REPT(" ", 99)), 99)),"")</f>
        <v/>
      </c>
      <c r="E1256" s="6" t="str">
        <f t="shared" si="39"/>
        <v>Anthony Johnson</v>
      </c>
      <c r="F1256" s="6" t="s">
        <v>4429</v>
      </c>
      <c r="G1256" s="7" t="s">
        <v>19438</v>
      </c>
      <c r="H1256" s="7" t="s">
        <v>19655</v>
      </c>
    </row>
    <row r="1257" spans="1:8">
      <c r="A1257" s="6" t="s">
        <v>4871</v>
      </c>
      <c r="B1257" s="6" t="str" cm="1">
        <f t="array" ref="B1257">IF(SUM(--ISNUMBER(SEARCH(Honorific,A1257)))&gt;0,LEFT(A1257,FIND(" ",A1257)-1),"")</f>
        <v/>
      </c>
      <c r="C1257" s="6" t="str">
        <f t="shared" si="38"/>
        <v>Amy Wright</v>
      </c>
      <c r="D1257" s="6" t="str" cm="1">
        <f t="array" ref="D1257">IF(SUM(--ISNUMBER(SEARCH(Credentials,C1257)))&gt;0,TRIM(RIGHT(SUBSTITUTE(C1257," ",REPT(" ", 99)), 99)),"")</f>
        <v/>
      </c>
      <c r="E1257" s="6" t="str">
        <f t="shared" si="39"/>
        <v>Amy Wright</v>
      </c>
      <c r="F1257" s="6" t="s">
        <v>4871</v>
      </c>
      <c r="G1257" s="7" t="s">
        <v>19789</v>
      </c>
      <c r="H1257" s="7" t="s">
        <v>19420</v>
      </c>
    </row>
    <row r="1258" spans="1:8">
      <c r="A1258" s="6" t="s">
        <v>4875</v>
      </c>
      <c r="B1258" s="6" t="str" cm="1">
        <f t="array" ref="B1258">IF(SUM(--ISNUMBER(SEARCH(Honorific,A1258)))&gt;0,LEFT(A1258,FIND(" ",A1258)-1),"")</f>
        <v/>
      </c>
      <c r="C1258" s="6" t="str">
        <f t="shared" si="38"/>
        <v>Mario Allen</v>
      </c>
      <c r="D1258" s="6" t="str" cm="1">
        <f t="array" ref="D1258">IF(SUM(--ISNUMBER(SEARCH(Credentials,C1258)))&gt;0,TRIM(RIGHT(SUBSTITUTE(C1258," ",REPT(" ", 99)), 99)),"")</f>
        <v/>
      </c>
      <c r="E1258" s="6" t="str">
        <f t="shared" si="39"/>
        <v>Mario Allen</v>
      </c>
      <c r="F1258" s="6" t="s">
        <v>4875</v>
      </c>
      <c r="G1258" s="7" t="s">
        <v>20348</v>
      </c>
      <c r="H1258" s="7" t="s">
        <v>19635</v>
      </c>
    </row>
    <row r="1259" spans="1:8">
      <c r="A1259" s="6" t="s">
        <v>4879</v>
      </c>
      <c r="B1259" s="6" t="str" cm="1">
        <f t="array" ref="B1259">IF(SUM(--ISNUMBER(SEARCH(Honorific,A1259)))&gt;0,LEFT(A1259,FIND(" ",A1259)-1),"")</f>
        <v/>
      </c>
      <c r="C1259" s="6" t="str">
        <f t="shared" si="38"/>
        <v>Matthew Davis</v>
      </c>
      <c r="D1259" s="6" t="str" cm="1">
        <f t="array" ref="D1259">IF(SUM(--ISNUMBER(SEARCH(Credentials,C1259)))&gt;0,TRIM(RIGHT(SUBSTITUTE(C1259," ",REPT(" ", 99)), 99)),"")</f>
        <v/>
      </c>
      <c r="E1259" s="6" t="str">
        <f t="shared" si="39"/>
        <v>Matthew Davis</v>
      </c>
      <c r="F1259" s="6" t="s">
        <v>4879</v>
      </c>
      <c r="G1259" s="7" t="s">
        <v>19506</v>
      </c>
      <c r="H1259" s="7" t="s">
        <v>19523</v>
      </c>
    </row>
    <row r="1260" spans="1:8">
      <c r="A1260" s="6" t="s">
        <v>4883</v>
      </c>
      <c r="B1260" s="6" t="str" cm="1">
        <f t="array" ref="B1260">IF(SUM(--ISNUMBER(SEARCH(Honorific,A1260)))&gt;0,LEFT(A1260,FIND(" ",A1260)-1),"")</f>
        <v/>
      </c>
      <c r="C1260" s="6" t="str">
        <f t="shared" si="38"/>
        <v>Jessica Johnson</v>
      </c>
      <c r="D1260" s="6" t="str" cm="1">
        <f t="array" ref="D1260">IF(SUM(--ISNUMBER(SEARCH(Credentials,C1260)))&gt;0,TRIM(RIGHT(SUBSTITUTE(C1260," ",REPT(" ", 99)), 99)),"")</f>
        <v/>
      </c>
      <c r="E1260" s="6" t="str">
        <f t="shared" si="39"/>
        <v>Jessica Johnson</v>
      </c>
      <c r="F1260" s="6" t="s">
        <v>4883</v>
      </c>
      <c r="G1260" s="7" t="s">
        <v>19664</v>
      </c>
      <c r="H1260" s="7" t="s">
        <v>19655</v>
      </c>
    </row>
    <row r="1261" spans="1:8">
      <c r="A1261" s="6" t="s">
        <v>4887</v>
      </c>
      <c r="B1261" s="6" t="str" cm="1">
        <f t="array" ref="B1261">IF(SUM(--ISNUMBER(SEARCH(Honorific,A1261)))&gt;0,LEFT(A1261,FIND(" ",A1261)-1),"")</f>
        <v/>
      </c>
      <c r="C1261" s="6" t="str">
        <f t="shared" si="38"/>
        <v>Debbie Barnes</v>
      </c>
      <c r="D1261" s="6" t="str" cm="1">
        <f t="array" ref="D1261">IF(SUM(--ISNUMBER(SEARCH(Credentials,C1261)))&gt;0,TRIM(RIGHT(SUBSTITUTE(C1261," ",REPT(" ", 99)), 99)),"")</f>
        <v/>
      </c>
      <c r="E1261" s="6" t="str">
        <f t="shared" si="39"/>
        <v>Debbie Barnes</v>
      </c>
      <c r="F1261" s="6" t="s">
        <v>4887</v>
      </c>
      <c r="G1261" s="7" t="s">
        <v>20349</v>
      </c>
      <c r="H1261" s="7" t="s">
        <v>19448</v>
      </c>
    </row>
    <row r="1262" spans="1:8">
      <c r="A1262" s="6" t="s">
        <v>4891</v>
      </c>
      <c r="B1262" s="6" t="str" cm="1">
        <f t="array" ref="B1262">IF(SUM(--ISNUMBER(SEARCH(Honorific,A1262)))&gt;0,LEFT(A1262,FIND(" ",A1262)-1),"")</f>
        <v/>
      </c>
      <c r="C1262" s="6" t="str">
        <f t="shared" si="38"/>
        <v>Samantha Greene</v>
      </c>
      <c r="D1262" s="6" t="str" cm="1">
        <f t="array" ref="D1262">IF(SUM(--ISNUMBER(SEARCH(Credentials,C1262)))&gt;0,TRIM(RIGHT(SUBSTITUTE(C1262," ",REPT(" ", 99)), 99)),"")</f>
        <v/>
      </c>
      <c r="E1262" s="6" t="str">
        <f t="shared" si="39"/>
        <v>Samantha Greene</v>
      </c>
      <c r="F1262" s="6" t="s">
        <v>4891</v>
      </c>
      <c r="G1262" s="7" t="s">
        <v>19533</v>
      </c>
      <c r="H1262" s="7" t="s">
        <v>20350</v>
      </c>
    </row>
    <row r="1263" spans="1:8">
      <c r="A1263" s="6" t="s">
        <v>4895</v>
      </c>
      <c r="B1263" s="6" t="str" cm="1">
        <f t="array" ref="B1263">IF(SUM(--ISNUMBER(SEARCH(Honorific,A1263)))&gt;0,LEFT(A1263,FIND(" ",A1263)-1),"")</f>
        <v/>
      </c>
      <c r="C1263" s="6" t="str">
        <f t="shared" si="38"/>
        <v>John Lucas</v>
      </c>
      <c r="D1263" s="6" t="str" cm="1">
        <f t="array" ref="D1263">IF(SUM(--ISNUMBER(SEARCH(Credentials,C1263)))&gt;0,TRIM(RIGHT(SUBSTITUTE(C1263," ",REPT(" ", 99)), 99)),"")</f>
        <v/>
      </c>
      <c r="E1263" s="6" t="str">
        <f t="shared" si="39"/>
        <v>John Lucas</v>
      </c>
      <c r="F1263" s="6" t="s">
        <v>4895</v>
      </c>
      <c r="G1263" s="7" t="s">
        <v>19558</v>
      </c>
      <c r="H1263" s="7" t="s">
        <v>19595</v>
      </c>
    </row>
    <row r="1264" spans="1:8">
      <c r="A1264" s="6" t="s">
        <v>4898</v>
      </c>
      <c r="B1264" s="6" t="str" cm="1">
        <f t="array" ref="B1264">IF(SUM(--ISNUMBER(SEARCH(Honorific,A1264)))&gt;0,LEFT(A1264,FIND(" ",A1264)-1),"")</f>
        <v/>
      </c>
      <c r="C1264" s="6" t="str">
        <f t="shared" si="38"/>
        <v>Hayden Hester</v>
      </c>
      <c r="D1264" s="6" t="str" cm="1">
        <f t="array" ref="D1264">IF(SUM(--ISNUMBER(SEARCH(Credentials,C1264)))&gt;0,TRIM(RIGHT(SUBSTITUTE(C1264," ",REPT(" ", 99)), 99)),"")</f>
        <v/>
      </c>
      <c r="E1264" s="6" t="str">
        <f t="shared" si="39"/>
        <v>Hayden Hester</v>
      </c>
      <c r="F1264" s="6" t="s">
        <v>4898</v>
      </c>
      <c r="G1264" s="7" t="s">
        <v>20351</v>
      </c>
      <c r="H1264" s="7" t="s">
        <v>19957</v>
      </c>
    </row>
    <row r="1265" spans="1:8">
      <c r="A1265" s="6" t="s">
        <v>4902</v>
      </c>
      <c r="B1265" s="6" t="str" cm="1">
        <f t="array" ref="B1265">IF(SUM(--ISNUMBER(SEARCH(Honorific,A1265)))&gt;0,LEFT(A1265,FIND(" ",A1265)-1),"")</f>
        <v/>
      </c>
      <c r="C1265" s="6" t="str">
        <f t="shared" si="38"/>
        <v>Olivia Davis</v>
      </c>
      <c r="D1265" s="6" t="str" cm="1">
        <f t="array" ref="D1265">IF(SUM(--ISNUMBER(SEARCH(Credentials,C1265)))&gt;0,TRIM(RIGHT(SUBSTITUTE(C1265," ",REPT(" ", 99)), 99)),"")</f>
        <v/>
      </c>
      <c r="E1265" s="6" t="str">
        <f t="shared" si="39"/>
        <v>Olivia Davis</v>
      </c>
      <c r="F1265" s="6" t="s">
        <v>4902</v>
      </c>
      <c r="G1265" s="7" t="s">
        <v>20022</v>
      </c>
      <c r="H1265" s="7" t="s">
        <v>19523</v>
      </c>
    </row>
    <row r="1266" spans="1:8">
      <c r="A1266" s="6" t="s">
        <v>4906</v>
      </c>
      <c r="B1266" s="6" t="str" cm="1">
        <f t="array" ref="B1266">IF(SUM(--ISNUMBER(SEARCH(Honorific,A1266)))&gt;0,LEFT(A1266,FIND(" ",A1266)-1),"")</f>
        <v/>
      </c>
      <c r="C1266" s="6" t="str">
        <f t="shared" si="38"/>
        <v>Tyler Maynard</v>
      </c>
      <c r="D1266" s="6" t="str" cm="1">
        <f t="array" ref="D1266">IF(SUM(--ISNUMBER(SEARCH(Credentials,C1266)))&gt;0,TRIM(RIGHT(SUBSTITUTE(C1266," ",REPT(" ", 99)), 99)),"")</f>
        <v/>
      </c>
      <c r="E1266" s="6" t="str">
        <f t="shared" si="39"/>
        <v>Tyler Maynard</v>
      </c>
      <c r="F1266" s="6" t="s">
        <v>4906</v>
      </c>
      <c r="G1266" s="7" t="s">
        <v>19699</v>
      </c>
      <c r="H1266" s="7" t="s">
        <v>20352</v>
      </c>
    </row>
    <row r="1267" spans="1:8">
      <c r="A1267" s="6" t="s">
        <v>4910</v>
      </c>
      <c r="B1267" s="6" t="str" cm="1">
        <f t="array" ref="B1267">IF(SUM(--ISNUMBER(SEARCH(Honorific,A1267)))&gt;0,LEFT(A1267,FIND(" ",A1267)-1),"")</f>
        <v/>
      </c>
      <c r="C1267" s="6" t="str">
        <f t="shared" si="38"/>
        <v>Andrew Morton</v>
      </c>
      <c r="D1267" s="6" t="str" cm="1">
        <f t="array" ref="D1267">IF(SUM(--ISNUMBER(SEARCH(Credentials,C1267)))&gt;0,TRIM(RIGHT(SUBSTITUTE(C1267," ",REPT(" ", 99)), 99)),"")</f>
        <v/>
      </c>
      <c r="E1267" s="6" t="str">
        <f t="shared" si="39"/>
        <v>Andrew Morton</v>
      </c>
      <c r="F1267" s="6" t="s">
        <v>4910</v>
      </c>
      <c r="G1267" s="7" t="s">
        <v>19612</v>
      </c>
      <c r="H1267" s="7" t="s">
        <v>20121</v>
      </c>
    </row>
    <row r="1268" spans="1:8">
      <c r="A1268" s="6" t="s">
        <v>4914</v>
      </c>
      <c r="B1268" s="6" t="str" cm="1">
        <f t="array" ref="B1268">IF(SUM(--ISNUMBER(SEARCH(Honorific,A1268)))&gt;0,LEFT(A1268,FIND(" ",A1268)-1),"")</f>
        <v/>
      </c>
      <c r="C1268" s="6" t="str">
        <f t="shared" si="38"/>
        <v>Teresa Taylor</v>
      </c>
      <c r="D1268" s="6" t="str" cm="1">
        <f t="array" ref="D1268">IF(SUM(--ISNUMBER(SEARCH(Credentials,C1268)))&gt;0,TRIM(RIGHT(SUBSTITUTE(C1268," ",REPT(" ", 99)), 99)),"")</f>
        <v/>
      </c>
      <c r="E1268" s="6" t="str">
        <f t="shared" si="39"/>
        <v>Teresa Taylor</v>
      </c>
      <c r="F1268" s="6" t="s">
        <v>4914</v>
      </c>
      <c r="G1268" s="7" t="s">
        <v>19917</v>
      </c>
      <c r="H1268" s="7" t="s">
        <v>19500</v>
      </c>
    </row>
    <row r="1269" spans="1:8">
      <c r="A1269" s="6" t="s">
        <v>4918</v>
      </c>
      <c r="B1269" s="6" t="str" cm="1">
        <f t="array" ref="B1269">IF(SUM(--ISNUMBER(SEARCH(Honorific,A1269)))&gt;0,LEFT(A1269,FIND(" ",A1269)-1),"")</f>
        <v/>
      </c>
      <c r="C1269" s="6" t="str">
        <f t="shared" si="38"/>
        <v>Beth Paul</v>
      </c>
      <c r="D1269" s="6" t="str" cm="1">
        <f t="array" ref="D1269">IF(SUM(--ISNUMBER(SEARCH(Credentials,C1269)))&gt;0,TRIM(RIGHT(SUBSTITUTE(C1269," ",REPT(" ", 99)), 99)),"")</f>
        <v/>
      </c>
      <c r="E1269" s="6" t="str">
        <f t="shared" si="39"/>
        <v>Beth Paul</v>
      </c>
      <c r="F1269" s="6" t="s">
        <v>4918</v>
      </c>
      <c r="G1269" s="7" t="s">
        <v>20353</v>
      </c>
      <c r="H1269" s="7" t="s">
        <v>19733</v>
      </c>
    </row>
    <row r="1270" spans="1:8">
      <c r="A1270" s="6" t="s">
        <v>4922</v>
      </c>
      <c r="B1270" s="6" t="str" cm="1">
        <f t="array" ref="B1270">IF(SUM(--ISNUMBER(SEARCH(Honorific,A1270)))&gt;0,LEFT(A1270,FIND(" ",A1270)-1),"")</f>
        <v/>
      </c>
      <c r="C1270" s="6" t="str">
        <f t="shared" si="38"/>
        <v>Ronald Johnson</v>
      </c>
      <c r="D1270" s="6" t="str" cm="1">
        <f t="array" ref="D1270">IF(SUM(--ISNUMBER(SEARCH(Credentials,C1270)))&gt;0,TRIM(RIGHT(SUBSTITUTE(C1270," ",REPT(" ", 99)), 99)),"")</f>
        <v/>
      </c>
      <c r="E1270" s="6" t="str">
        <f t="shared" si="39"/>
        <v>Ronald Johnson</v>
      </c>
      <c r="F1270" s="6" t="s">
        <v>4922</v>
      </c>
      <c r="G1270" s="7" t="s">
        <v>19535</v>
      </c>
      <c r="H1270" s="7" t="s">
        <v>19655</v>
      </c>
    </row>
    <row r="1271" spans="1:8">
      <c r="A1271" s="6" t="s">
        <v>4926</v>
      </c>
      <c r="B1271" s="6" t="str" cm="1">
        <f t="array" ref="B1271">IF(SUM(--ISNUMBER(SEARCH(Honorific,A1271)))&gt;0,LEFT(A1271,FIND(" ",A1271)-1),"")</f>
        <v/>
      </c>
      <c r="C1271" s="6" t="str">
        <f t="shared" si="38"/>
        <v>Ethan Brennan</v>
      </c>
      <c r="D1271" s="6" t="str" cm="1">
        <f t="array" ref="D1271">IF(SUM(--ISNUMBER(SEARCH(Credentials,C1271)))&gt;0,TRIM(RIGHT(SUBSTITUTE(C1271," ",REPT(" ", 99)), 99)),"")</f>
        <v/>
      </c>
      <c r="E1271" s="6" t="str">
        <f t="shared" si="39"/>
        <v>Ethan Brennan</v>
      </c>
      <c r="F1271" s="6" t="s">
        <v>4926</v>
      </c>
      <c r="G1271" s="7" t="s">
        <v>19804</v>
      </c>
      <c r="H1271" s="7" t="s">
        <v>20354</v>
      </c>
    </row>
    <row r="1272" spans="1:8">
      <c r="A1272" s="6" t="s">
        <v>1959</v>
      </c>
      <c r="B1272" s="6" t="str" cm="1">
        <f t="array" ref="B1272">IF(SUM(--ISNUMBER(SEARCH(Honorific,A1272)))&gt;0,LEFT(A1272,FIND(" ",A1272)-1),"")</f>
        <v/>
      </c>
      <c r="C1272" s="6" t="str">
        <f t="shared" si="38"/>
        <v>James Jones</v>
      </c>
      <c r="D1272" s="6" t="str" cm="1">
        <f t="array" ref="D1272">IF(SUM(--ISNUMBER(SEARCH(Credentials,C1272)))&gt;0,TRIM(RIGHT(SUBSTITUTE(C1272," ",REPT(" ", 99)), 99)),"")</f>
        <v/>
      </c>
      <c r="E1272" s="6" t="str">
        <f t="shared" si="39"/>
        <v>James Jones</v>
      </c>
      <c r="F1272" s="6" t="s">
        <v>1959</v>
      </c>
      <c r="G1272" s="7" t="s">
        <v>19433</v>
      </c>
      <c r="H1272" s="7" t="s">
        <v>19613</v>
      </c>
    </row>
    <row r="1273" spans="1:8">
      <c r="A1273" s="6" t="s">
        <v>4933</v>
      </c>
      <c r="B1273" s="6" t="str" cm="1">
        <f t="array" ref="B1273">IF(SUM(--ISNUMBER(SEARCH(Honorific,A1273)))&gt;0,LEFT(A1273,FIND(" ",A1273)-1),"")</f>
        <v/>
      </c>
      <c r="C1273" s="6" t="str">
        <f t="shared" si="38"/>
        <v>Adrian Goodman</v>
      </c>
      <c r="D1273" s="6" t="str" cm="1">
        <f t="array" ref="D1273">IF(SUM(--ISNUMBER(SEARCH(Credentials,C1273)))&gt;0,TRIM(RIGHT(SUBSTITUTE(C1273," ",REPT(" ", 99)), 99)),"")</f>
        <v/>
      </c>
      <c r="E1273" s="6" t="str">
        <f t="shared" si="39"/>
        <v>Adrian Goodman</v>
      </c>
      <c r="F1273" s="6" t="s">
        <v>4933</v>
      </c>
      <c r="G1273" s="7" t="s">
        <v>19778</v>
      </c>
      <c r="H1273" s="7" t="s">
        <v>19704</v>
      </c>
    </row>
    <row r="1274" spans="1:8">
      <c r="A1274" s="6" t="s">
        <v>4937</v>
      </c>
      <c r="B1274" s="6" t="str" cm="1">
        <f t="array" ref="B1274">IF(SUM(--ISNUMBER(SEARCH(Honorific,A1274)))&gt;0,LEFT(A1274,FIND(" ",A1274)-1),"")</f>
        <v/>
      </c>
      <c r="C1274" s="6" t="str">
        <f t="shared" si="38"/>
        <v>Michael Johnson</v>
      </c>
      <c r="D1274" s="6" t="str" cm="1">
        <f t="array" ref="D1274">IF(SUM(--ISNUMBER(SEARCH(Credentials,C1274)))&gt;0,TRIM(RIGHT(SUBSTITUTE(C1274," ",REPT(" ", 99)), 99)),"")</f>
        <v/>
      </c>
      <c r="E1274" s="6" t="str">
        <f t="shared" si="39"/>
        <v>Michael Johnson</v>
      </c>
      <c r="F1274" s="6" t="s">
        <v>4937</v>
      </c>
      <c r="G1274" s="7" t="s">
        <v>19466</v>
      </c>
      <c r="H1274" s="7" t="s">
        <v>19655</v>
      </c>
    </row>
    <row r="1275" spans="1:8">
      <c r="A1275" s="6" t="s">
        <v>4941</v>
      </c>
      <c r="B1275" s="6" t="str" cm="1">
        <f t="array" ref="B1275">IF(SUM(--ISNUMBER(SEARCH(Honorific,A1275)))&gt;0,LEFT(A1275,FIND(" ",A1275)-1),"")</f>
        <v/>
      </c>
      <c r="C1275" s="6" t="str">
        <f t="shared" si="38"/>
        <v>Peter Peck</v>
      </c>
      <c r="D1275" s="6" t="str" cm="1">
        <f t="array" ref="D1275">IF(SUM(--ISNUMBER(SEARCH(Credentials,C1275)))&gt;0,TRIM(RIGHT(SUBSTITUTE(C1275," ",REPT(" ", 99)), 99)),"")</f>
        <v/>
      </c>
      <c r="E1275" s="6" t="str">
        <f t="shared" si="39"/>
        <v>Peter Peck</v>
      </c>
      <c r="F1275" s="6" t="s">
        <v>4941</v>
      </c>
      <c r="G1275" s="7" t="s">
        <v>19860</v>
      </c>
      <c r="H1275" s="7" t="s">
        <v>20355</v>
      </c>
    </row>
    <row r="1276" spans="1:8">
      <c r="A1276" s="6" t="s">
        <v>2053</v>
      </c>
      <c r="B1276" s="6" t="str" cm="1">
        <f t="array" ref="B1276">IF(SUM(--ISNUMBER(SEARCH(Honorific,A1276)))&gt;0,LEFT(A1276,FIND(" ",A1276)-1),"")</f>
        <v/>
      </c>
      <c r="C1276" s="6" t="str">
        <f t="shared" si="38"/>
        <v>Joseph Smith</v>
      </c>
      <c r="D1276" s="6" t="str" cm="1">
        <f t="array" ref="D1276">IF(SUM(--ISNUMBER(SEARCH(Credentials,C1276)))&gt;0,TRIM(RIGHT(SUBSTITUTE(C1276," ",REPT(" ", 99)), 99)),"")</f>
        <v/>
      </c>
      <c r="E1276" s="6" t="str">
        <f t="shared" si="39"/>
        <v>Joseph Smith</v>
      </c>
      <c r="F1276" s="6" t="s">
        <v>2053</v>
      </c>
      <c r="G1276" s="7" t="s">
        <v>19642</v>
      </c>
      <c r="H1276" s="7" t="s">
        <v>19450</v>
      </c>
    </row>
    <row r="1277" spans="1:8">
      <c r="A1277" s="6" t="s">
        <v>4947</v>
      </c>
      <c r="B1277" s="6" t="str" cm="1">
        <f t="array" ref="B1277">IF(SUM(--ISNUMBER(SEARCH(Honorific,A1277)))&gt;0,LEFT(A1277,FIND(" ",A1277)-1),"")</f>
        <v/>
      </c>
      <c r="C1277" s="6" t="str">
        <f t="shared" si="38"/>
        <v>Connie Gonzalez</v>
      </c>
      <c r="D1277" s="6" t="str" cm="1">
        <f t="array" ref="D1277">IF(SUM(--ISNUMBER(SEARCH(Credentials,C1277)))&gt;0,TRIM(RIGHT(SUBSTITUTE(C1277," ",REPT(" ", 99)), 99)),"")</f>
        <v/>
      </c>
      <c r="E1277" s="6" t="str">
        <f t="shared" si="39"/>
        <v>Connie Gonzalez</v>
      </c>
      <c r="F1277" s="6" t="s">
        <v>4947</v>
      </c>
      <c r="G1277" s="7" t="s">
        <v>20218</v>
      </c>
      <c r="H1277" s="7" t="s">
        <v>19517</v>
      </c>
    </row>
    <row r="1278" spans="1:8">
      <c r="A1278" s="6" t="s">
        <v>4950</v>
      </c>
      <c r="B1278" s="6" t="str" cm="1">
        <f t="array" ref="B1278">IF(SUM(--ISNUMBER(SEARCH(Honorific,A1278)))&gt;0,LEFT(A1278,FIND(" ",A1278)-1),"")</f>
        <v/>
      </c>
      <c r="C1278" s="6" t="str">
        <f t="shared" si="38"/>
        <v>Joshua Malone</v>
      </c>
      <c r="D1278" s="6" t="str" cm="1">
        <f t="array" ref="D1278">IF(SUM(--ISNUMBER(SEARCH(Credentials,C1278)))&gt;0,TRIM(RIGHT(SUBSTITUTE(C1278," ",REPT(" ", 99)), 99)),"")</f>
        <v/>
      </c>
      <c r="E1278" s="6" t="str">
        <f t="shared" si="39"/>
        <v>Joshua Malone</v>
      </c>
      <c r="F1278" s="6" t="s">
        <v>4950</v>
      </c>
      <c r="G1278" s="7" t="s">
        <v>19718</v>
      </c>
      <c r="H1278" s="7" t="s">
        <v>20144</v>
      </c>
    </row>
    <row r="1279" spans="1:8">
      <c r="A1279" s="6" t="s">
        <v>4953</v>
      </c>
      <c r="B1279" s="6" t="str" cm="1">
        <f t="array" ref="B1279">IF(SUM(--ISNUMBER(SEARCH(Honorific,A1279)))&gt;0,LEFT(A1279,FIND(" ",A1279)-1),"")</f>
        <v/>
      </c>
      <c r="C1279" s="6" t="str">
        <f t="shared" si="38"/>
        <v>Dawn Rocha</v>
      </c>
      <c r="D1279" s="6" t="str" cm="1">
        <f t="array" ref="D1279">IF(SUM(--ISNUMBER(SEARCH(Credentials,C1279)))&gt;0,TRIM(RIGHT(SUBSTITUTE(C1279," ",REPT(" ", 99)), 99)),"")</f>
        <v/>
      </c>
      <c r="E1279" s="6" t="str">
        <f t="shared" si="39"/>
        <v>Dawn Rocha</v>
      </c>
      <c r="F1279" s="6" t="s">
        <v>4953</v>
      </c>
      <c r="G1279" s="7" t="s">
        <v>19865</v>
      </c>
      <c r="H1279" s="7" t="s">
        <v>20356</v>
      </c>
    </row>
    <row r="1280" spans="1:8">
      <c r="A1280" s="6" t="s">
        <v>4956</v>
      </c>
      <c r="B1280" s="6" t="str" cm="1">
        <f t="array" ref="B1280">IF(SUM(--ISNUMBER(SEARCH(Honorific,A1280)))&gt;0,LEFT(A1280,FIND(" ",A1280)-1),"")</f>
        <v/>
      </c>
      <c r="C1280" s="6" t="str">
        <f t="shared" si="38"/>
        <v>Benjamin Wood</v>
      </c>
      <c r="D1280" s="6" t="str" cm="1">
        <f t="array" ref="D1280">IF(SUM(--ISNUMBER(SEARCH(Credentials,C1280)))&gt;0,TRIM(RIGHT(SUBSTITUTE(C1280," ",REPT(" ", 99)), 99)),"")</f>
        <v/>
      </c>
      <c r="E1280" s="6" t="str">
        <f t="shared" si="39"/>
        <v>Benjamin Wood</v>
      </c>
      <c r="F1280" s="6" t="s">
        <v>4956</v>
      </c>
      <c r="G1280" s="7" t="s">
        <v>19700</v>
      </c>
      <c r="H1280" s="7" t="s">
        <v>20084</v>
      </c>
    </row>
    <row r="1281" spans="1:8">
      <c r="A1281" s="6" t="s">
        <v>4960</v>
      </c>
      <c r="B1281" s="6" t="str" cm="1">
        <f t="array" ref="B1281">IF(SUM(--ISNUMBER(SEARCH(Honorific,A1281)))&gt;0,LEFT(A1281,FIND(" ",A1281)-1),"")</f>
        <v/>
      </c>
      <c r="C1281" s="6" t="str">
        <f t="shared" si="38"/>
        <v>Amanda Davis</v>
      </c>
      <c r="D1281" s="6" t="str" cm="1">
        <f t="array" ref="D1281">IF(SUM(--ISNUMBER(SEARCH(Credentials,C1281)))&gt;0,TRIM(RIGHT(SUBSTITUTE(C1281," ",REPT(" ", 99)), 99)),"")</f>
        <v/>
      </c>
      <c r="E1281" s="6" t="str">
        <f t="shared" si="39"/>
        <v>Amanda Davis</v>
      </c>
      <c r="F1281" s="6" t="s">
        <v>4960</v>
      </c>
      <c r="G1281" s="7" t="s">
        <v>19435</v>
      </c>
      <c r="H1281" s="7" t="s">
        <v>19523</v>
      </c>
    </row>
    <row r="1282" spans="1:8">
      <c r="A1282" s="6" t="s">
        <v>4964</v>
      </c>
      <c r="B1282" s="6" t="str" cm="1">
        <f t="array" ref="B1282">IF(SUM(--ISNUMBER(SEARCH(Honorific,A1282)))&gt;0,LEFT(A1282,FIND(" ",A1282)-1),"")</f>
        <v/>
      </c>
      <c r="C1282" s="6" t="str">
        <f t="shared" si="38"/>
        <v>Thomas Roach</v>
      </c>
      <c r="D1282" s="6" t="str" cm="1">
        <f t="array" ref="D1282">IF(SUM(--ISNUMBER(SEARCH(Credentials,C1282)))&gt;0,TRIM(RIGHT(SUBSTITUTE(C1282," ",REPT(" ", 99)), 99)),"")</f>
        <v/>
      </c>
      <c r="E1282" s="6" t="str">
        <f t="shared" si="39"/>
        <v>Thomas Roach</v>
      </c>
      <c r="F1282" s="6" t="s">
        <v>4964</v>
      </c>
      <c r="G1282" s="7" t="s">
        <v>19488</v>
      </c>
      <c r="H1282" s="7" t="s">
        <v>20357</v>
      </c>
    </row>
    <row r="1283" spans="1:8">
      <c r="A1283" s="6" t="s">
        <v>4968</v>
      </c>
      <c r="B1283" s="6" t="str" cm="1">
        <f t="array" ref="B1283">IF(SUM(--ISNUMBER(SEARCH(Honorific,A1283)))&gt;0,LEFT(A1283,FIND(" ",A1283)-1),"")</f>
        <v/>
      </c>
      <c r="C1283" s="6" t="str">
        <f t="shared" ref="C1283:C1346" si="40">IF(B1283="",A1283,RIGHT(A1283,LEN(A1283)-LEN(B1283)-1))</f>
        <v>Kristy Stewart</v>
      </c>
      <c r="D1283" s="6" t="str" cm="1">
        <f t="array" ref="D1283">IF(SUM(--ISNUMBER(SEARCH(Credentials,C1283)))&gt;0,TRIM(RIGHT(SUBSTITUTE(C1283," ",REPT(" ", 99)), 99)),"")</f>
        <v/>
      </c>
      <c r="E1283" s="6" t="str">
        <f t="shared" ref="E1283:E1346" si="41">IF(D1283="",C1283,LEFT(C1283,LEN(C1283)-LEN(D1283)))</f>
        <v>Kristy Stewart</v>
      </c>
      <c r="F1283" s="6" t="s">
        <v>4968</v>
      </c>
      <c r="G1283" s="7" t="s">
        <v>20002</v>
      </c>
      <c r="H1283" s="7" t="s">
        <v>19687</v>
      </c>
    </row>
    <row r="1284" spans="1:8">
      <c r="A1284" s="6" t="s">
        <v>4972</v>
      </c>
      <c r="B1284" s="6" t="str" cm="1">
        <f t="array" ref="B1284">IF(SUM(--ISNUMBER(SEARCH(Honorific,A1284)))&gt;0,LEFT(A1284,FIND(" ",A1284)-1),"")</f>
        <v/>
      </c>
      <c r="C1284" s="6" t="str">
        <f t="shared" si="40"/>
        <v>Alexandra Dodson</v>
      </c>
      <c r="D1284" s="6" t="str" cm="1">
        <f t="array" ref="D1284">IF(SUM(--ISNUMBER(SEARCH(Credentials,C1284)))&gt;0,TRIM(RIGHT(SUBSTITUTE(C1284," ",REPT(" ", 99)), 99)),"")</f>
        <v/>
      </c>
      <c r="E1284" s="6" t="str">
        <f t="shared" si="41"/>
        <v>Alexandra Dodson</v>
      </c>
      <c r="F1284" s="6" t="s">
        <v>4972</v>
      </c>
      <c r="G1284" s="7" t="s">
        <v>20123</v>
      </c>
      <c r="H1284" s="7" t="s">
        <v>20358</v>
      </c>
    </row>
    <row r="1285" spans="1:8">
      <c r="A1285" s="6" t="s">
        <v>4976</v>
      </c>
      <c r="B1285" s="6" t="str" cm="1">
        <f t="array" ref="B1285">IF(SUM(--ISNUMBER(SEARCH(Honorific,A1285)))&gt;0,LEFT(A1285,FIND(" ",A1285)-1),"")</f>
        <v/>
      </c>
      <c r="C1285" s="6" t="str">
        <f t="shared" si="40"/>
        <v>Morgan Casey</v>
      </c>
      <c r="D1285" s="6" t="str" cm="1">
        <f t="array" ref="D1285">IF(SUM(--ISNUMBER(SEARCH(Credentials,C1285)))&gt;0,TRIM(RIGHT(SUBSTITUTE(C1285," ",REPT(" ", 99)), 99)),"")</f>
        <v/>
      </c>
      <c r="E1285" s="6" t="str">
        <f t="shared" si="41"/>
        <v>Morgan Casey</v>
      </c>
      <c r="F1285" s="6" t="s">
        <v>4976</v>
      </c>
      <c r="G1285" s="7" t="s">
        <v>19735</v>
      </c>
      <c r="H1285" s="7" t="s">
        <v>19788</v>
      </c>
    </row>
    <row r="1286" spans="1:8">
      <c r="A1286" s="6" t="s">
        <v>4980</v>
      </c>
      <c r="B1286" s="6" t="str" cm="1">
        <f t="array" ref="B1286">IF(SUM(--ISNUMBER(SEARCH(Honorific,A1286)))&gt;0,LEFT(A1286,FIND(" ",A1286)-1),"")</f>
        <v/>
      </c>
      <c r="C1286" s="6" t="str">
        <f t="shared" si="40"/>
        <v>John Mitchell</v>
      </c>
      <c r="D1286" s="6" t="str" cm="1">
        <f t="array" ref="D1286">IF(SUM(--ISNUMBER(SEARCH(Credentials,C1286)))&gt;0,TRIM(RIGHT(SUBSTITUTE(C1286," ",REPT(" ", 99)), 99)),"")</f>
        <v/>
      </c>
      <c r="E1286" s="6" t="str">
        <f t="shared" si="41"/>
        <v>John Mitchell</v>
      </c>
      <c r="F1286" s="6" t="s">
        <v>4980</v>
      </c>
      <c r="G1286" s="7" t="s">
        <v>19558</v>
      </c>
      <c r="H1286" s="7" t="s">
        <v>20095</v>
      </c>
    </row>
    <row r="1287" spans="1:8">
      <c r="A1287" s="6" t="s">
        <v>4984</v>
      </c>
      <c r="B1287" s="6" t="str" cm="1">
        <f t="array" ref="B1287">IF(SUM(--ISNUMBER(SEARCH(Honorific,A1287)))&gt;0,LEFT(A1287,FIND(" ",A1287)-1),"")</f>
        <v/>
      </c>
      <c r="C1287" s="6" t="str">
        <f t="shared" si="40"/>
        <v>Glenn Phillips</v>
      </c>
      <c r="D1287" s="6" t="str" cm="1">
        <f t="array" ref="D1287">IF(SUM(--ISNUMBER(SEARCH(Credentials,C1287)))&gt;0,TRIM(RIGHT(SUBSTITUTE(C1287," ",REPT(" ", 99)), 99)),"")</f>
        <v/>
      </c>
      <c r="E1287" s="6" t="str">
        <f t="shared" si="41"/>
        <v>Glenn Phillips</v>
      </c>
      <c r="F1287" s="6" t="s">
        <v>4984</v>
      </c>
      <c r="G1287" s="7" t="s">
        <v>19954</v>
      </c>
      <c r="H1287" s="7" t="s">
        <v>19577</v>
      </c>
    </row>
    <row r="1288" spans="1:8">
      <c r="A1288" s="6" t="s">
        <v>4988</v>
      </c>
      <c r="B1288" s="6" t="str" cm="1">
        <f t="array" ref="B1288">IF(SUM(--ISNUMBER(SEARCH(Honorific,A1288)))&gt;0,LEFT(A1288,FIND(" ",A1288)-1),"")</f>
        <v/>
      </c>
      <c r="C1288" s="6" t="str">
        <f t="shared" si="40"/>
        <v>Stephanie Hardin</v>
      </c>
      <c r="D1288" s="6" t="str" cm="1">
        <f t="array" ref="D1288">IF(SUM(--ISNUMBER(SEARCH(Credentials,C1288)))&gt;0,TRIM(RIGHT(SUBSTITUTE(C1288," ",REPT(" ", 99)), 99)),"")</f>
        <v/>
      </c>
      <c r="E1288" s="6" t="str">
        <f t="shared" si="41"/>
        <v>Stephanie Hardin</v>
      </c>
      <c r="F1288" s="6" t="s">
        <v>4988</v>
      </c>
      <c r="G1288" s="7" t="s">
        <v>19454</v>
      </c>
      <c r="H1288" s="7" t="s">
        <v>20359</v>
      </c>
    </row>
    <row r="1289" spans="1:8">
      <c r="A1289" s="6" t="s">
        <v>4992</v>
      </c>
      <c r="B1289" s="6" t="str" cm="1">
        <f t="array" ref="B1289">IF(SUM(--ISNUMBER(SEARCH(Honorific,A1289)))&gt;0,LEFT(A1289,FIND(" ",A1289)-1),"")</f>
        <v/>
      </c>
      <c r="C1289" s="6" t="str">
        <f t="shared" si="40"/>
        <v>Anthony Simmons</v>
      </c>
      <c r="D1289" s="6" t="str" cm="1">
        <f t="array" ref="D1289">IF(SUM(--ISNUMBER(SEARCH(Credentials,C1289)))&gt;0,TRIM(RIGHT(SUBSTITUTE(C1289," ",REPT(" ", 99)), 99)),"")</f>
        <v/>
      </c>
      <c r="E1289" s="6" t="str">
        <f t="shared" si="41"/>
        <v>Anthony Simmons</v>
      </c>
      <c r="F1289" s="6" t="s">
        <v>4992</v>
      </c>
      <c r="G1289" s="7" t="s">
        <v>19438</v>
      </c>
      <c r="H1289" s="7" t="s">
        <v>20081</v>
      </c>
    </row>
    <row r="1290" spans="1:8">
      <c r="A1290" s="6" t="s">
        <v>4996</v>
      </c>
      <c r="B1290" s="6" t="str" cm="1">
        <f t="array" ref="B1290">IF(SUM(--ISNUMBER(SEARCH(Honorific,A1290)))&gt;0,LEFT(A1290,FIND(" ",A1290)-1),"")</f>
        <v/>
      </c>
      <c r="C1290" s="6" t="str">
        <f t="shared" si="40"/>
        <v>Stacy Oconnell</v>
      </c>
      <c r="D1290" s="6" t="str" cm="1">
        <f t="array" ref="D1290">IF(SUM(--ISNUMBER(SEARCH(Credentials,C1290)))&gt;0,TRIM(RIGHT(SUBSTITUTE(C1290," ",REPT(" ", 99)), 99)),"")</f>
        <v/>
      </c>
      <c r="E1290" s="6" t="str">
        <f t="shared" si="41"/>
        <v>Stacy Oconnell</v>
      </c>
      <c r="F1290" s="6" t="s">
        <v>4996</v>
      </c>
      <c r="G1290" s="7" t="s">
        <v>19921</v>
      </c>
      <c r="H1290" s="7" t="s">
        <v>20360</v>
      </c>
    </row>
    <row r="1291" spans="1:8">
      <c r="A1291" s="6" t="s">
        <v>4999</v>
      </c>
      <c r="B1291" s="6" t="str" cm="1">
        <f t="array" ref="B1291">IF(SUM(--ISNUMBER(SEARCH(Honorific,A1291)))&gt;0,LEFT(A1291,FIND(" ",A1291)-1),"")</f>
        <v/>
      </c>
      <c r="C1291" s="6" t="str">
        <f t="shared" si="40"/>
        <v>William Cooper</v>
      </c>
      <c r="D1291" s="6" t="str" cm="1">
        <f t="array" ref="D1291">IF(SUM(--ISNUMBER(SEARCH(Credentials,C1291)))&gt;0,TRIM(RIGHT(SUBSTITUTE(C1291," ",REPT(" ", 99)), 99)),"")</f>
        <v/>
      </c>
      <c r="E1291" s="6" t="str">
        <f t="shared" si="41"/>
        <v>William Cooper</v>
      </c>
      <c r="F1291" s="6" t="s">
        <v>4999</v>
      </c>
      <c r="G1291" s="7" t="s">
        <v>19437</v>
      </c>
      <c r="H1291" s="7" t="s">
        <v>19525</v>
      </c>
    </row>
    <row r="1292" spans="1:8">
      <c r="A1292" s="6" t="s">
        <v>5003</v>
      </c>
      <c r="B1292" s="6" t="str" cm="1">
        <f t="array" ref="B1292">IF(SUM(--ISNUMBER(SEARCH(Honorific,A1292)))&gt;0,LEFT(A1292,FIND(" ",A1292)-1),"")</f>
        <v/>
      </c>
      <c r="C1292" s="6" t="str">
        <f t="shared" si="40"/>
        <v>Heidi Fisher</v>
      </c>
      <c r="D1292" s="6" t="str" cm="1">
        <f t="array" ref="D1292">IF(SUM(--ISNUMBER(SEARCH(Credentials,C1292)))&gt;0,TRIM(RIGHT(SUBSTITUTE(C1292," ",REPT(" ", 99)), 99)),"")</f>
        <v/>
      </c>
      <c r="E1292" s="6" t="str">
        <f t="shared" si="41"/>
        <v>Heidi Fisher</v>
      </c>
      <c r="F1292" s="6" t="s">
        <v>5003</v>
      </c>
      <c r="G1292" s="7" t="s">
        <v>20341</v>
      </c>
      <c r="H1292" s="7" t="s">
        <v>19731</v>
      </c>
    </row>
    <row r="1293" spans="1:8">
      <c r="A1293" s="6" t="s">
        <v>5006</v>
      </c>
      <c r="B1293" s="6" t="str" cm="1">
        <f t="array" ref="B1293">IF(SUM(--ISNUMBER(SEARCH(Honorific,A1293)))&gt;0,LEFT(A1293,FIND(" ",A1293)-1),"")</f>
        <v/>
      </c>
      <c r="C1293" s="6" t="str">
        <f t="shared" si="40"/>
        <v>Brandon Jones</v>
      </c>
      <c r="D1293" s="6" t="str" cm="1">
        <f t="array" ref="D1293">IF(SUM(--ISNUMBER(SEARCH(Credentials,C1293)))&gt;0,TRIM(RIGHT(SUBSTITUTE(C1293," ",REPT(" ", 99)), 99)),"")</f>
        <v/>
      </c>
      <c r="E1293" s="6" t="str">
        <f t="shared" si="41"/>
        <v>Brandon Jones</v>
      </c>
      <c r="F1293" s="6" t="s">
        <v>5006</v>
      </c>
      <c r="G1293" s="7" t="s">
        <v>19603</v>
      </c>
      <c r="H1293" s="7" t="s">
        <v>19613</v>
      </c>
    </row>
    <row r="1294" spans="1:8">
      <c r="A1294" s="6" t="s">
        <v>5010</v>
      </c>
      <c r="B1294" s="6" t="str" cm="1">
        <f t="array" ref="B1294">IF(SUM(--ISNUMBER(SEARCH(Honorific,A1294)))&gt;0,LEFT(A1294,FIND(" ",A1294)-1),"")</f>
        <v/>
      </c>
      <c r="C1294" s="6" t="str">
        <f t="shared" si="40"/>
        <v>Debra York</v>
      </c>
      <c r="D1294" s="6" t="str" cm="1">
        <f t="array" ref="D1294">IF(SUM(--ISNUMBER(SEARCH(Credentials,C1294)))&gt;0,TRIM(RIGHT(SUBSTITUTE(C1294," ",REPT(" ", 99)), 99)),"")</f>
        <v/>
      </c>
      <c r="E1294" s="6" t="str">
        <f t="shared" si="41"/>
        <v>Debra York</v>
      </c>
      <c r="F1294" s="6" t="s">
        <v>5010</v>
      </c>
      <c r="G1294" s="7" t="s">
        <v>19556</v>
      </c>
      <c r="H1294" s="7" t="s">
        <v>20316</v>
      </c>
    </row>
    <row r="1295" spans="1:8">
      <c r="A1295" s="6" t="s">
        <v>5014</v>
      </c>
      <c r="B1295" s="6" t="str" cm="1">
        <f t="array" ref="B1295">IF(SUM(--ISNUMBER(SEARCH(Honorific,A1295)))&gt;0,LEFT(A1295,FIND(" ",A1295)-1),"")</f>
        <v/>
      </c>
      <c r="C1295" s="6" t="str">
        <f t="shared" si="40"/>
        <v>Bryan Wilson</v>
      </c>
      <c r="D1295" s="6" t="str" cm="1">
        <f t="array" ref="D1295">IF(SUM(--ISNUMBER(SEARCH(Credentials,C1295)))&gt;0,TRIM(RIGHT(SUBSTITUTE(C1295," ",REPT(" ", 99)), 99)),"")</f>
        <v/>
      </c>
      <c r="E1295" s="6" t="str">
        <f t="shared" si="41"/>
        <v>Bryan Wilson</v>
      </c>
      <c r="F1295" s="6" t="s">
        <v>5014</v>
      </c>
      <c r="G1295" s="7" t="s">
        <v>20113</v>
      </c>
      <c r="H1295" s="7" t="s">
        <v>19563</v>
      </c>
    </row>
    <row r="1296" spans="1:8">
      <c r="A1296" s="6" t="s">
        <v>5018</v>
      </c>
      <c r="B1296" s="6" t="str" cm="1">
        <f t="array" ref="B1296">IF(SUM(--ISNUMBER(SEARCH(Honorific,A1296)))&gt;0,LEFT(A1296,FIND(" ",A1296)-1),"")</f>
        <v/>
      </c>
      <c r="C1296" s="6" t="str">
        <f t="shared" si="40"/>
        <v>Erin Ward DVM</v>
      </c>
      <c r="D1296" s="6" t="str" cm="1">
        <f t="array" ref="D1296">IF(SUM(--ISNUMBER(SEARCH(Credentials,C1296)))&gt;0,TRIM(RIGHT(SUBSTITUTE(C1296," ",REPT(" ", 99)), 99)),"")</f>
        <v>DVM</v>
      </c>
      <c r="E1296" s="6" t="str">
        <f t="shared" si="41"/>
        <v xml:space="preserve">Erin Ward </v>
      </c>
      <c r="F1296" s="6" t="s">
        <v>19253</v>
      </c>
      <c r="G1296" s="7" t="s">
        <v>19512</v>
      </c>
      <c r="H1296" s="7" t="s">
        <v>19740</v>
      </c>
    </row>
    <row r="1297" spans="1:8">
      <c r="A1297" s="6" t="s">
        <v>5022</v>
      </c>
      <c r="B1297" s="6" t="str" cm="1">
        <f t="array" ref="B1297">IF(SUM(--ISNUMBER(SEARCH(Honorific,A1297)))&gt;0,LEFT(A1297,FIND(" ",A1297)-1),"")</f>
        <v/>
      </c>
      <c r="C1297" s="6" t="str">
        <f t="shared" si="40"/>
        <v>Linda Woodward</v>
      </c>
      <c r="D1297" s="6" t="str" cm="1">
        <f t="array" ref="D1297">IF(SUM(--ISNUMBER(SEARCH(Credentials,C1297)))&gt;0,TRIM(RIGHT(SUBSTITUTE(C1297," ",REPT(" ", 99)), 99)),"")</f>
        <v/>
      </c>
      <c r="E1297" s="6" t="str">
        <f t="shared" si="41"/>
        <v>Linda Woodward</v>
      </c>
      <c r="F1297" s="6" t="s">
        <v>5022</v>
      </c>
      <c r="G1297" s="7" t="s">
        <v>19627</v>
      </c>
      <c r="H1297" s="7" t="s">
        <v>20361</v>
      </c>
    </row>
    <row r="1298" spans="1:8">
      <c r="A1298" s="6" t="s">
        <v>5026</v>
      </c>
      <c r="B1298" s="6" t="str" cm="1">
        <f t="array" ref="B1298">IF(SUM(--ISNUMBER(SEARCH(Honorific,A1298)))&gt;0,LEFT(A1298,FIND(" ",A1298)-1),"")</f>
        <v/>
      </c>
      <c r="C1298" s="6" t="str">
        <f t="shared" si="40"/>
        <v>Michael Wright</v>
      </c>
      <c r="D1298" s="6" t="str" cm="1">
        <f t="array" ref="D1298">IF(SUM(--ISNUMBER(SEARCH(Credentials,C1298)))&gt;0,TRIM(RIGHT(SUBSTITUTE(C1298," ",REPT(" ", 99)), 99)),"")</f>
        <v/>
      </c>
      <c r="E1298" s="6" t="str">
        <f t="shared" si="41"/>
        <v>Michael Wright</v>
      </c>
      <c r="F1298" s="6" t="s">
        <v>5026</v>
      </c>
      <c r="G1298" s="7" t="s">
        <v>19466</v>
      </c>
      <c r="H1298" s="7" t="s">
        <v>19420</v>
      </c>
    </row>
    <row r="1299" spans="1:8">
      <c r="A1299" s="6" t="s">
        <v>5030</v>
      </c>
      <c r="B1299" s="6" t="str" cm="1">
        <f t="array" ref="B1299">IF(SUM(--ISNUMBER(SEARCH(Honorific,A1299)))&gt;0,LEFT(A1299,FIND(" ",A1299)-1),"")</f>
        <v/>
      </c>
      <c r="C1299" s="6" t="str">
        <f t="shared" si="40"/>
        <v>Claire Brown</v>
      </c>
      <c r="D1299" s="6" t="str" cm="1">
        <f t="array" ref="D1299">IF(SUM(--ISNUMBER(SEARCH(Credentials,C1299)))&gt;0,TRIM(RIGHT(SUBSTITUTE(C1299," ",REPT(" ", 99)), 99)),"")</f>
        <v/>
      </c>
      <c r="E1299" s="6" t="str">
        <f t="shared" si="41"/>
        <v>Claire Brown</v>
      </c>
      <c r="F1299" s="6" t="s">
        <v>5030</v>
      </c>
      <c r="G1299" s="7" t="s">
        <v>19914</v>
      </c>
      <c r="H1299" s="7" t="s">
        <v>19442</v>
      </c>
    </row>
    <row r="1300" spans="1:8">
      <c r="A1300" s="6" t="s">
        <v>5034</v>
      </c>
      <c r="B1300" s="6" t="str" cm="1">
        <f t="array" ref="B1300">IF(SUM(--ISNUMBER(SEARCH(Honorific,A1300)))&gt;0,LEFT(A1300,FIND(" ",A1300)-1),"")</f>
        <v/>
      </c>
      <c r="C1300" s="6" t="str">
        <f t="shared" si="40"/>
        <v>Laura Caldwell</v>
      </c>
      <c r="D1300" s="6" t="str" cm="1">
        <f t="array" ref="D1300">IF(SUM(--ISNUMBER(SEARCH(Credentials,C1300)))&gt;0,TRIM(RIGHT(SUBSTITUTE(C1300," ",REPT(" ", 99)), 99)),"")</f>
        <v/>
      </c>
      <c r="E1300" s="6" t="str">
        <f t="shared" si="41"/>
        <v>Laura Caldwell</v>
      </c>
      <c r="F1300" s="6" t="s">
        <v>5034</v>
      </c>
      <c r="G1300" s="7" t="s">
        <v>19587</v>
      </c>
      <c r="H1300" s="7" t="s">
        <v>20362</v>
      </c>
    </row>
    <row r="1301" spans="1:8">
      <c r="A1301" s="6" t="s">
        <v>5037</v>
      </c>
      <c r="B1301" s="6" t="str" cm="1">
        <f t="array" ref="B1301">IF(SUM(--ISNUMBER(SEARCH(Honorific,A1301)))&gt;0,LEFT(A1301,FIND(" ",A1301)-1),"")</f>
        <v/>
      </c>
      <c r="C1301" s="6" t="str">
        <f t="shared" si="40"/>
        <v>Derrick Duncan</v>
      </c>
      <c r="D1301" s="6" t="str" cm="1">
        <f t="array" ref="D1301">IF(SUM(--ISNUMBER(SEARCH(Credentials,C1301)))&gt;0,TRIM(RIGHT(SUBSTITUTE(C1301," ",REPT(" ", 99)), 99)),"")</f>
        <v/>
      </c>
      <c r="E1301" s="6" t="str">
        <f t="shared" si="41"/>
        <v>Derrick Duncan</v>
      </c>
      <c r="F1301" s="6" t="s">
        <v>5037</v>
      </c>
      <c r="G1301" s="7" t="s">
        <v>20314</v>
      </c>
      <c r="H1301" s="7" t="s">
        <v>20074</v>
      </c>
    </row>
    <row r="1302" spans="1:8">
      <c r="A1302" s="6" t="s">
        <v>5041</v>
      </c>
      <c r="B1302" s="6" t="str" cm="1">
        <f t="array" ref="B1302">IF(SUM(--ISNUMBER(SEARCH(Honorific,A1302)))&gt;0,LEFT(A1302,FIND(" ",A1302)-1),"")</f>
        <v/>
      </c>
      <c r="C1302" s="6" t="str">
        <f t="shared" si="40"/>
        <v>Scott Kaiser</v>
      </c>
      <c r="D1302" s="6" t="str" cm="1">
        <f t="array" ref="D1302">IF(SUM(--ISNUMBER(SEARCH(Credentials,C1302)))&gt;0,TRIM(RIGHT(SUBSTITUTE(C1302," ",REPT(" ", 99)), 99)),"")</f>
        <v/>
      </c>
      <c r="E1302" s="6" t="str">
        <f t="shared" si="41"/>
        <v>Scott Kaiser</v>
      </c>
      <c r="F1302" s="6" t="s">
        <v>5041</v>
      </c>
      <c r="G1302" s="7" t="s">
        <v>19573</v>
      </c>
      <c r="H1302" s="7" t="s">
        <v>20363</v>
      </c>
    </row>
    <row r="1303" spans="1:8">
      <c r="A1303" s="6" t="s">
        <v>5044</v>
      </c>
      <c r="B1303" s="6" t="str" cm="1">
        <f t="array" ref="B1303">IF(SUM(--ISNUMBER(SEARCH(Honorific,A1303)))&gt;0,LEFT(A1303,FIND(" ",A1303)-1),"")</f>
        <v/>
      </c>
      <c r="C1303" s="6" t="str">
        <f t="shared" si="40"/>
        <v>Eric Lopez</v>
      </c>
      <c r="D1303" s="6" t="str" cm="1">
        <f t="array" ref="D1303">IF(SUM(--ISNUMBER(SEARCH(Credentials,C1303)))&gt;0,TRIM(RIGHT(SUBSTITUTE(C1303," ",REPT(" ", 99)), 99)),"")</f>
        <v/>
      </c>
      <c r="E1303" s="6" t="str">
        <f t="shared" si="41"/>
        <v>Eric Lopez</v>
      </c>
      <c r="F1303" s="6" t="s">
        <v>5044</v>
      </c>
      <c r="G1303" s="7" t="s">
        <v>19618</v>
      </c>
      <c r="H1303" s="7" t="s">
        <v>19600</v>
      </c>
    </row>
    <row r="1304" spans="1:8">
      <c r="A1304" s="6" t="s">
        <v>5048</v>
      </c>
      <c r="B1304" s="6" t="str" cm="1">
        <f t="array" ref="B1304">IF(SUM(--ISNUMBER(SEARCH(Honorific,A1304)))&gt;0,LEFT(A1304,FIND(" ",A1304)-1),"")</f>
        <v/>
      </c>
      <c r="C1304" s="6" t="str">
        <f t="shared" si="40"/>
        <v>Brittany Stewart</v>
      </c>
      <c r="D1304" s="6" t="str" cm="1">
        <f t="array" ref="D1304">IF(SUM(--ISNUMBER(SEARCH(Credentials,C1304)))&gt;0,TRIM(RIGHT(SUBSTITUTE(C1304," ",REPT(" ", 99)), 99)),"")</f>
        <v/>
      </c>
      <c r="E1304" s="6" t="str">
        <f t="shared" si="41"/>
        <v>Brittany Stewart</v>
      </c>
      <c r="F1304" s="6" t="s">
        <v>5048</v>
      </c>
      <c r="G1304" s="7" t="s">
        <v>19894</v>
      </c>
      <c r="H1304" s="7" t="s">
        <v>19687</v>
      </c>
    </row>
    <row r="1305" spans="1:8">
      <c r="A1305" s="6" t="s">
        <v>5052</v>
      </c>
      <c r="B1305" s="6" t="str" cm="1">
        <f t="array" ref="B1305">IF(SUM(--ISNUMBER(SEARCH(Honorific,A1305)))&gt;0,LEFT(A1305,FIND(" ",A1305)-1),"")</f>
        <v/>
      </c>
      <c r="C1305" s="6" t="str">
        <f t="shared" si="40"/>
        <v>Samantha Lynch</v>
      </c>
      <c r="D1305" s="6" t="str" cm="1">
        <f t="array" ref="D1305">IF(SUM(--ISNUMBER(SEARCH(Credentials,C1305)))&gt;0,TRIM(RIGHT(SUBSTITUTE(C1305," ",REPT(" ", 99)), 99)),"")</f>
        <v/>
      </c>
      <c r="E1305" s="6" t="str">
        <f t="shared" si="41"/>
        <v>Samantha Lynch</v>
      </c>
      <c r="F1305" s="6" t="s">
        <v>5052</v>
      </c>
      <c r="G1305" s="7" t="s">
        <v>19533</v>
      </c>
      <c r="H1305" s="7" t="s">
        <v>20364</v>
      </c>
    </row>
    <row r="1306" spans="1:8">
      <c r="A1306" s="6" t="s">
        <v>5055</v>
      </c>
      <c r="B1306" s="6" t="str" cm="1">
        <f t="array" ref="B1306">IF(SUM(--ISNUMBER(SEARCH(Honorific,A1306)))&gt;0,LEFT(A1306,FIND(" ",A1306)-1),"")</f>
        <v/>
      </c>
      <c r="C1306" s="6" t="str">
        <f t="shared" si="40"/>
        <v>Sara Davis</v>
      </c>
      <c r="D1306" s="6" t="str" cm="1">
        <f t="array" ref="D1306">IF(SUM(--ISNUMBER(SEARCH(Credentials,C1306)))&gt;0,TRIM(RIGHT(SUBSTITUTE(C1306," ",REPT(" ", 99)), 99)),"")</f>
        <v/>
      </c>
      <c r="E1306" s="6" t="str">
        <f t="shared" si="41"/>
        <v>Sara Davis</v>
      </c>
      <c r="F1306" s="6" t="s">
        <v>5055</v>
      </c>
      <c r="G1306" s="7" t="s">
        <v>19872</v>
      </c>
      <c r="H1306" s="7" t="s">
        <v>19523</v>
      </c>
    </row>
    <row r="1307" spans="1:8">
      <c r="A1307" s="6" t="s">
        <v>5059</v>
      </c>
      <c r="B1307" s="6" t="str" cm="1">
        <f t="array" ref="B1307">IF(SUM(--ISNUMBER(SEARCH(Honorific,A1307)))&gt;0,LEFT(A1307,FIND(" ",A1307)-1),"")</f>
        <v/>
      </c>
      <c r="C1307" s="6" t="str">
        <f t="shared" si="40"/>
        <v>Amanda Rios</v>
      </c>
      <c r="D1307" s="6" t="str" cm="1">
        <f t="array" ref="D1307">IF(SUM(--ISNUMBER(SEARCH(Credentials,C1307)))&gt;0,TRIM(RIGHT(SUBSTITUTE(C1307," ",REPT(" ", 99)), 99)),"")</f>
        <v/>
      </c>
      <c r="E1307" s="6" t="str">
        <f t="shared" si="41"/>
        <v>Amanda Rios</v>
      </c>
      <c r="F1307" s="6" t="s">
        <v>5059</v>
      </c>
      <c r="G1307" s="7" t="s">
        <v>19435</v>
      </c>
      <c r="H1307" s="7" t="s">
        <v>20365</v>
      </c>
    </row>
    <row r="1308" spans="1:8">
      <c r="A1308" s="6" t="s">
        <v>5063</v>
      </c>
      <c r="B1308" s="6" t="str" cm="1">
        <f t="array" ref="B1308">IF(SUM(--ISNUMBER(SEARCH(Honorific,A1308)))&gt;0,LEFT(A1308,FIND(" ",A1308)-1),"")</f>
        <v/>
      </c>
      <c r="C1308" s="6" t="str">
        <f t="shared" si="40"/>
        <v>Holly Wang</v>
      </c>
      <c r="D1308" s="6" t="str" cm="1">
        <f t="array" ref="D1308">IF(SUM(--ISNUMBER(SEARCH(Credentials,C1308)))&gt;0,TRIM(RIGHT(SUBSTITUTE(C1308," ",REPT(" ", 99)), 99)),"")</f>
        <v/>
      </c>
      <c r="E1308" s="6" t="str">
        <f t="shared" si="41"/>
        <v>Holly Wang</v>
      </c>
      <c r="F1308" s="6" t="s">
        <v>5063</v>
      </c>
      <c r="G1308" s="7" t="s">
        <v>19756</v>
      </c>
      <c r="H1308" s="7" t="s">
        <v>20116</v>
      </c>
    </row>
    <row r="1309" spans="1:8">
      <c r="A1309" s="6" t="s">
        <v>5067</v>
      </c>
      <c r="B1309" s="6" t="str" cm="1">
        <f t="array" ref="B1309">IF(SUM(--ISNUMBER(SEARCH(Honorific,A1309)))&gt;0,LEFT(A1309,FIND(" ",A1309)-1),"")</f>
        <v/>
      </c>
      <c r="C1309" s="6" t="str">
        <f t="shared" si="40"/>
        <v>Brandon Reed</v>
      </c>
      <c r="D1309" s="6" t="str" cm="1">
        <f t="array" ref="D1309">IF(SUM(--ISNUMBER(SEARCH(Credentials,C1309)))&gt;0,TRIM(RIGHT(SUBSTITUTE(C1309," ",REPT(" ", 99)), 99)),"")</f>
        <v/>
      </c>
      <c r="E1309" s="6" t="str">
        <f t="shared" si="41"/>
        <v>Brandon Reed</v>
      </c>
      <c r="F1309" s="6" t="s">
        <v>5067</v>
      </c>
      <c r="G1309" s="7" t="s">
        <v>19603</v>
      </c>
      <c r="H1309" s="7" t="s">
        <v>19626</v>
      </c>
    </row>
    <row r="1310" spans="1:8">
      <c r="A1310" s="6" t="s">
        <v>5071</v>
      </c>
      <c r="B1310" s="6" t="str" cm="1">
        <f t="array" ref="B1310">IF(SUM(--ISNUMBER(SEARCH(Honorific,A1310)))&gt;0,LEFT(A1310,FIND(" ",A1310)-1),"")</f>
        <v/>
      </c>
      <c r="C1310" s="6" t="str">
        <f t="shared" si="40"/>
        <v>Ruben Coleman</v>
      </c>
      <c r="D1310" s="6" t="str" cm="1">
        <f t="array" ref="D1310">IF(SUM(--ISNUMBER(SEARCH(Credentials,C1310)))&gt;0,TRIM(RIGHT(SUBSTITUTE(C1310," ",REPT(" ", 99)), 99)),"")</f>
        <v/>
      </c>
      <c r="E1310" s="6" t="str">
        <f t="shared" si="41"/>
        <v>Ruben Coleman</v>
      </c>
      <c r="F1310" s="6" t="s">
        <v>5071</v>
      </c>
      <c r="G1310" s="7" t="s">
        <v>20135</v>
      </c>
      <c r="H1310" s="7" t="s">
        <v>19681</v>
      </c>
    </row>
    <row r="1311" spans="1:8">
      <c r="A1311" s="6" t="s">
        <v>5075</v>
      </c>
      <c r="B1311" s="6" t="str" cm="1">
        <f t="array" ref="B1311">IF(SUM(--ISNUMBER(SEARCH(Honorific,A1311)))&gt;0,LEFT(A1311,FIND(" ",A1311)-1),"")</f>
        <v/>
      </c>
      <c r="C1311" s="6" t="str">
        <f t="shared" si="40"/>
        <v>Angela Price</v>
      </c>
      <c r="D1311" s="6" t="str" cm="1">
        <f t="array" ref="D1311">IF(SUM(--ISNUMBER(SEARCH(Credentials,C1311)))&gt;0,TRIM(RIGHT(SUBSTITUTE(C1311," ",REPT(" ", 99)), 99)),"")</f>
        <v/>
      </c>
      <c r="E1311" s="6" t="str">
        <f t="shared" si="41"/>
        <v>Angela Price</v>
      </c>
      <c r="F1311" s="6" t="s">
        <v>5075</v>
      </c>
      <c r="G1311" s="7" t="s">
        <v>19746</v>
      </c>
      <c r="H1311" s="7" t="s">
        <v>19534</v>
      </c>
    </row>
    <row r="1312" spans="1:8">
      <c r="A1312" s="6" t="s">
        <v>5079</v>
      </c>
      <c r="B1312" s="6" t="str" cm="1">
        <f t="array" ref="B1312">IF(SUM(--ISNUMBER(SEARCH(Honorific,A1312)))&gt;0,LEFT(A1312,FIND(" ",A1312)-1),"")</f>
        <v/>
      </c>
      <c r="C1312" s="6" t="str">
        <f t="shared" si="40"/>
        <v>Nathan Mercer</v>
      </c>
      <c r="D1312" s="6" t="str" cm="1">
        <f t="array" ref="D1312">IF(SUM(--ISNUMBER(SEARCH(Credentials,C1312)))&gt;0,TRIM(RIGHT(SUBSTITUTE(C1312," ",REPT(" ", 99)), 99)),"")</f>
        <v/>
      </c>
      <c r="E1312" s="6" t="str">
        <f t="shared" si="41"/>
        <v>Nathan Mercer</v>
      </c>
      <c r="F1312" s="6" t="s">
        <v>5079</v>
      </c>
      <c r="G1312" s="7" t="s">
        <v>20066</v>
      </c>
      <c r="H1312" s="7" t="s">
        <v>20366</v>
      </c>
    </row>
    <row r="1313" spans="1:8">
      <c r="A1313" s="6" t="s">
        <v>5083</v>
      </c>
      <c r="B1313" s="6" t="str" cm="1">
        <f t="array" ref="B1313">IF(SUM(--ISNUMBER(SEARCH(Honorific,A1313)))&gt;0,LEFT(A1313,FIND(" ",A1313)-1),"")</f>
        <v/>
      </c>
      <c r="C1313" s="6" t="str">
        <f t="shared" si="40"/>
        <v>Lisa Buckley</v>
      </c>
      <c r="D1313" s="6" t="str" cm="1">
        <f t="array" ref="D1313">IF(SUM(--ISNUMBER(SEARCH(Credentials,C1313)))&gt;0,TRIM(RIGHT(SUBSTITUTE(C1313," ",REPT(" ", 99)), 99)),"")</f>
        <v/>
      </c>
      <c r="E1313" s="6" t="str">
        <f t="shared" si="41"/>
        <v>Lisa Buckley</v>
      </c>
      <c r="F1313" s="6" t="s">
        <v>5083</v>
      </c>
      <c r="G1313" s="7" t="s">
        <v>19425</v>
      </c>
      <c r="H1313" s="7" t="s">
        <v>20304</v>
      </c>
    </row>
    <row r="1314" spans="1:8">
      <c r="A1314" s="6" t="s">
        <v>5087</v>
      </c>
      <c r="B1314" s="6" t="str" cm="1">
        <f t="array" ref="B1314">IF(SUM(--ISNUMBER(SEARCH(Honorific,A1314)))&gt;0,LEFT(A1314,FIND(" ",A1314)-1),"")</f>
        <v/>
      </c>
      <c r="C1314" s="6" t="str">
        <f t="shared" si="40"/>
        <v>Jerry Pineda</v>
      </c>
      <c r="D1314" s="6" t="str" cm="1">
        <f t="array" ref="D1314">IF(SUM(--ISNUMBER(SEARCH(Credentials,C1314)))&gt;0,TRIM(RIGHT(SUBSTITUTE(C1314," ",REPT(" ", 99)), 99)),"")</f>
        <v/>
      </c>
      <c r="E1314" s="6" t="str">
        <f t="shared" si="41"/>
        <v>Jerry Pineda</v>
      </c>
      <c r="F1314" s="6" t="s">
        <v>5087</v>
      </c>
      <c r="G1314" s="7" t="s">
        <v>19875</v>
      </c>
      <c r="H1314" s="7" t="s">
        <v>20367</v>
      </c>
    </row>
    <row r="1315" spans="1:8">
      <c r="A1315" s="6" t="s">
        <v>5090</v>
      </c>
      <c r="B1315" s="6" t="str" cm="1">
        <f t="array" ref="B1315">IF(SUM(--ISNUMBER(SEARCH(Honorific,A1315)))&gt;0,LEFT(A1315,FIND(" ",A1315)-1),"")</f>
        <v/>
      </c>
      <c r="C1315" s="6" t="str">
        <f t="shared" si="40"/>
        <v>Brandon Bryant</v>
      </c>
      <c r="D1315" s="6" t="str" cm="1">
        <f t="array" ref="D1315">IF(SUM(--ISNUMBER(SEARCH(Credentials,C1315)))&gt;0,TRIM(RIGHT(SUBSTITUTE(C1315," ",REPT(" ", 99)), 99)),"")</f>
        <v/>
      </c>
      <c r="E1315" s="6" t="str">
        <f t="shared" si="41"/>
        <v>Brandon Bryant</v>
      </c>
      <c r="F1315" s="6" t="s">
        <v>5090</v>
      </c>
      <c r="G1315" s="7" t="s">
        <v>19603</v>
      </c>
      <c r="H1315" s="7" t="s">
        <v>19692</v>
      </c>
    </row>
    <row r="1316" spans="1:8">
      <c r="A1316" s="6" t="s">
        <v>5094</v>
      </c>
      <c r="B1316" s="6" t="str" cm="1">
        <f t="array" ref="B1316">IF(SUM(--ISNUMBER(SEARCH(Honorific,A1316)))&gt;0,LEFT(A1316,FIND(" ",A1316)-1),"")</f>
        <v/>
      </c>
      <c r="C1316" s="6" t="str">
        <f t="shared" si="40"/>
        <v>Steven Lee</v>
      </c>
      <c r="D1316" s="6" t="str" cm="1">
        <f t="array" ref="D1316">IF(SUM(--ISNUMBER(SEARCH(Credentials,C1316)))&gt;0,TRIM(RIGHT(SUBSTITUTE(C1316," ",REPT(" ", 99)), 99)),"")</f>
        <v/>
      </c>
      <c r="E1316" s="6" t="str">
        <f t="shared" si="41"/>
        <v>Steven Lee</v>
      </c>
      <c r="F1316" s="6" t="s">
        <v>5094</v>
      </c>
      <c r="G1316" s="7" t="s">
        <v>19767</v>
      </c>
      <c r="H1316" s="7" t="s">
        <v>19424</v>
      </c>
    </row>
    <row r="1317" spans="1:8">
      <c r="A1317" s="6" t="s">
        <v>5098</v>
      </c>
      <c r="B1317" s="6" t="str" cm="1">
        <f t="array" ref="B1317">IF(SUM(--ISNUMBER(SEARCH(Honorific,A1317)))&gt;0,LEFT(A1317,FIND(" ",A1317)-1),"")</f>
        <v/>
      </c>
      <c r="C1317" s="6" t="str">
        <f t="shared" si="40"/>
        <v>Cindy Smith</v>
      </c>
      <c r="D1317" s="6" t="str" cm="1">
        <f t="array" ref="D1317">IF(SUM(--ISNUMBER(SEARCH(Credentials,C1317)))&gt;0,TRIM(RIGHT(SUBSTITUTE(C1317," ",REPT(" ", 99)), 99)),"")</f>
        <v/>
      </c>
      <c r="E1317" s="6" t="str">
        <f t="shared" si="41"/>
        <v>Cindy Smith</v>
      </c>
      <c r="F1317" s="6" t="s">
        <v>5098</v>
      </c>
      <c r="G1317" s="7" t="s">
        <v>20368</v>
      </c>
      <c r="H1317" s="7" t="s">
        <v>19450</v>
      </c>
    </row>
    <row r="1318" spans="1:8">
      <c r="A1318" s="6" t="s">
        <v>5101</v>
      </c>
      <c r="B1318" s="6" t="str" cm="1">
        <f t="array" ref="B1318">IF(SUM(--ISNUMBER(SEARCH(Honorific,A1318)))&gt;0,LEFT(A1318,FIND(" ",A1318)-1),"")</f>
        <v/>
      </c>
      <c r="C1318" s="6" t="str">
        <f t="shared" si="40"/>
        <v>Sheri Bond</v>
      </c>
      <c r="D1318" s="6" t="str" cm="1">
        <f t="array" ref="D1318">IF(SUM(--ISNUMBER(SEARCH(Credentials,C1318)))&gt;0,TRIM(RIGHT(SUBSTITUTE(C1318," ",REPT(" ", 99)), 99)),"")</f>
        <v/>
      </c>
      <c r="E1318" s="6" t="str">
        <f t="shared" si="41"/>
        <v>Sheri Bond</v>
      </c>
      <c r="F1318" s="6" t="s">
        <v>5101</v>
      </c>
      <c r="G1318" s="7" t="s">
        <v>20369</v>
      </c>
      <c r="H1318" s="7" t="s">
        <v>20370</v>
      </c>
    </row>
    <row r="1319" spans="1:8">
      <c r="A1319" s="6" t="s">
        <v>5105</v>
      </c>
      <c r="B1319" s="6" t="str" cm="1">
        <f t="array" ref="B1319">IF(SUM(--ISNUMBER(SEARCH(Honorific,A1319)))&gt;0,LEFT(A1319,FIND(" ",A1319)-1),"")</f>
        <v/>
      </c>
      <c r="C1319" s="6" t="str">
        <f t="shared" si="40"/>
        <v>Randy Ellis</v>
      </c>
      <c r="D1319" s="6" t="str" cm="1">
        <f t="array" ref="D1319">IF(SUM(--ISNUMBER(SEARCH(Credentials,C1319)))&gt;0,TRIM(RIGHT(SUBSTITUTE(C1319," ",REPT(" ", 99)), 99)),"")</f>
        <v/>
      </c>
      <c r="E1319" s="6" t="str">
        <f t="shared" si="41"/>
        <v>Randy Ellis</v>
      </c>
      <c r="F1319" s="6" t="s">
        <v>5105</v>
      </c>
      <c r="G1319" s="7" t="s">
        <v>19675</v>
      </c>
      <c r="H1319" s="7" t="s">
        <v>19559</v>
      </c>
    </row>
    <row r="1320" spans="1:8">
      <c r="A1320" s="6" t="s">
        <v>5109</v>
      </c>
      <c r="B1320" s="6" t="str" cm="1">
        <f t="array" ref="B1320">IF(SUM(--ISNUMBER(SEARCH(Honorific,A1320)))&gt;0,LEFT(A1320,FIND(" ",A1320)-1),"")</f>
        <v/>
      </c>
      <c r="C1320" s="6" t="str">
        <f t="shared" si="40"/>
        <v>Brian Graham</v>
      </c>
      <c r="D1320" s="6" t="str" cm="1">
        <f t="array" ref="D1320">IF(SUM(--ISNUMBER(SEARCH(Credentials,C1320)))&gt;0,TRIM(RIGHT(SUBSTITUTE(C1320," ",REPT(" ", 99)), 99)),"")</f>
        <v/>
      </c>
      <c r="E1320" s="6" t="str">
        <f t="shared" si="41"/>
        <v>Brian Graham</v>
      </c>
      <c r="F1320" s="6" t="s">
        <v>5109</v>
      </c>
      <c r="G1320" s="7" t="s">
        <v>19555</v>
      </c>
      <c r="H1320" s="7" t="s">
        <v>19645</v>
      </c>
    </row>
    <row r="1321" spans="1:8">
      <c r="A1321" s="6" t="s">
        <v>5113</v>
      </c>
      <c r="B1321" s="6" t="str" cm="1">
        <f t="array" ref="B1321">IF(SUM(--ISNUMBER(SEARCH(Honorific,A1321)))&gt;0,LEFT(A1321,FIND(" ",A1321)-1),"")</f>
        <v/>
      </c>
      <c r="C1321" s="6" t="str">
        <f t="shared" si="40"/>
        <v>Michelle Hughes</v>
      </c>
      <c r="D1321" s="6" t="str" cm="1">
        <f t="array" ref="D1321">IF(SUM(--ISNUMBER(SEARCH(Credentials,C1321)))&gt;0,TRIM(RIGHT(SUBSTITUTE(C1321," ",REPT(" ", 99)), 99)),"")</f>
        <v/>
      </c>
      <c r="E1321" s="6" t="str">
        <f t="shared" si="41"/>
        <v>Michelle Hughes</v>
      </c>
      <c r="F1321" s="6" t="s">
        <v>5113</v>
      </c>
      <c r="G1321" s="7" t="s">
        <v>19693</v>
      </c>
      <c r="H1321" s="7" t="s">
        <v>19906</v>
      </c>
    </row>
    <row r="1322" spans="1:8">
      <c r="A1322" s="6" t="s">
        <v>5117</v>
      </c>
      <c r="B1322" s="6" t="str" cm="1">
        <f t="array" ref="B1322">IF(SUM(--ISNUMBER(SEARCH(Honorific,A1322)))&gt;0,LEFT(A1322,FIND(" ",A1322)-1),"")</f>
        <v/>
      </c>
      <c r="C1322" s="6" t="str">
        <f t="shared" si="40"/>
        <v>Thomas Glass</v>
      </c>
      <c r="D1322" s="6" t="str" cm="1">
        <f t="array" ref="D1322">IF(SUM(--ISNUMBER(SEARCH(Credentials,C1322)))&gt;0,TRIM(RIGHT(SUBSTITUTE(C1322," ",REPT(" ", 99)), 99)),"")</f>
        <v/>
      </c>
      <c r="E1322" s="6" t="str">
        <f t="shared" si="41"/>
        <v>Thomas Glass</v>
      </c>
      <c r="F1322" s="6" t="s">
        <v>5117</v>
      </c>
      <c r="G1322" s="7" t="s">
        <v>19488</v>
      </c>
      <c r="H1322" s="7" t="s">
        <v>20371</v>
      </c>
    </row>
    <row r="1323" spans="1:8">
      <c r="A1323" s="6" t="s">
        <v>5120</v>
      </c>
      <c r="B1323" s="6" t="str" cm="1">
        <f t="array" ref="B1323">IF(SUM(--ISNUMBER(SEARCH(Honorific,A1323)))&gt;0,LEFT(A1323,FIND(" ",A1323)-1),"")</f>
        <v/>
      </c>
      <c r="C1323" s="6" t="str">
        <f t="shared" si="40"/>
        <v>Johnathan Smith</v>
      </c>
      <c r="D1323" s="6" t="str" cm="1">
        <f t="array" ref="D1323">IF(SUM(--ISNUMBER(SEARCH(Credentials,C1323)))&gt;0,TRIM(RIGHT(SUBSTITUTE(C1323," ",REPT(" ", 99)), 99)),"")</f>
        <v/>
      </c>
      <c r="E1323" s="6" t="str">
        <f t="shared" si="41"/>
        <v>Johnathan Smith</v>
      </c>
      <c r="F1323" s="6" t="s">
        <v>5120</v>
      </c>
      <c r="G1323" s="7" t="s">
        <v>20283</v>
      </c>
      <c r="H1323" s="7" t="s">
        <v>19450</v>
      </c>
    </row>
    <row r="1324" spans="1:8">
      <c r="A1324" s="6" t="s">
        <v>5124</v>
      </c>
      <c r="B1324" s="6" t="str" cm="1">
        <f t="array" ref="B1324">IF(SUM(--ISNUMBER(SEARCH(Honorific,A1324)))&gt;0,LEFT(A1324,FIND(" ",A1324)-1),"")</f>
        <v/>
      </c>
      <c r="C1324" s="6" t="str">
        <f t="shared" si="40"/>
        <v>Christina Vincent</v>
      </c>
      <c r="D1324" s="6" t="str" cm="1">
        <f t="array" ref="D1324">IF(SUM(--ISNUMBER(SEARCH(Credentials,C1324)))&gt;0,TRIM(RIGHT(SUBSTITUTE(C1324," ",REPT(" ", 99)), 99)),"")</f>
        <v/>
      </c>
      <c r="E1324" s="6" t="str">
        <f t="shared" si="41"/>
        <v>Christina Vincent</v>
      </c>
      <c r="F1324" s="6" t="s">
        <v>5124</v>
      </c>
      <c r="G1324" s="7" t="s">
        <v>19429</v>
      </c>
      <c r="H1324" s="7" t="s">
        <v>19668</v>
      </c>
    </row>
    <row r="1325" spans="1:8">
      <c r="A1325" s="6" t="s">
        <v>5128</v>
      </c>
      <c r="B1325" s="6" t="str" cm="1">
        <f t="array" ref="B1325">IF(SUM(--ISNUMBER(SEARCH(Honorific,A1325)))&gt;0,LEFT(A1325,FIND(" ",A1325)-1),"")</f>
        <v/>
      </c>
      <c r="C1325" s="6" t="str">
        <f t="shared" si="40"/>
        <v>Hector Murphy</v>
      </c>
      <c r="D1325" s="6" t="str" cm="1">
        <f t="array" ref="D1325">IF(SUM(--ISNUMBER(SEARCH(Credentials,C1325)))&gt;0,TRIM(RIGHT(SUBSTITUTE(C1325," ",REPT(" ", 99)), 99)),"")</f>
        <v/>
      </c>
      <c r="E1325" s="6" t="str">
        <f t="shared" si="41"/>
        <v>Hector Murphy</v>
      </c>
      <c r="F1325" s="6" t="s">
        <v>5128</v>
      </c>
      <c r="G1325" s="7" t="s">
        <v>20372</v>
      </c>
      <c r="H1325" s="7" t="s">
        <v>20252</v>
      </c>
    </row>
    <row r="1326" spans="1:8">
      <c r="A1326" s="6" t="s">
        <v>5132</v>
      </c>
      <c r="B1326" s="6" t="str" cm="1">
        <f t="array" ref="B1326">IF(SUM(--ISNUMBER(SEARCH(Honorific,A1326)))&gt;0,LEFT(A1326,FIND(" ",A1326)-1),"")</f>
        <v/>
      </c>
      <c r="C1326" s="6" t="str">
        <f t="shared" si="40"/>
        <v>Kevin Pace</v>
      </c>
      <c r="D1326" s="6" t="str" cm="1">
        <f t="array" ref="D1326">IF(SUM(--ISNUMBER(SEARCH(Credentials,C1326)))&gt;0,TRIM(RIGHT(SUBSTITUTE(C1326," ",REPT(" ", 99)), 99)),"")</f>
        <v/>
      </c>
      <c r="E1326" s="6" t="str">
        <f t="shared" si="41"/>
        <v>Kevin Pace</v>
      </c>
      <c r="F1326" s="6" t="s">
        <v>5132</v>
      </c>
      <c r="G1326" s="7" t="s">
        <v>19542</v>
      </c>
      <c r="H1326" s="7" t="s">
        <v>20111</v>
      </c>
    </row>
    <row r="1327" spans="1:8">
      <c r="A1327" s="6" t="s">
        <v>5136</v>
      </c>
      <c r="B1327" s="6" t="str" cm="1">
        <f t="array" ref="B1327">IF(SUM(--ISNUMBER(SEARCH(Honorific,A1327)))&gt;0,LEFT(A1327,FIND(" ",A1327)-1),"")</f>
        <v/>
      </c>
      <c r="C1327" s="6" t="str">
        <f t="shared" si="40"/>
        <v>Diane Hardy</v>
      </c>
      <c r="D1327" s="6" t="str" cm="1">
        <f t="array" ref="D1327">IF(SUM(--ISNUMBER(SEARCH(Credentials,C1327)))&gt;0,TRIM(RIGHT(SUBSTITUTE(C1327," ",REPT(" ", 99)), 99)),"")</f>
        <v/>
      </c>
      <c r="E1327" s="6" t="str">
        <f t="shared" si="41"/>
        <v>Diane Hardy</v>
      </c>
      <c r="F1327" s="6" t="s">
        <v>5136</v>
      </c>
      <c r="G1327" s="7" t="s">
        <v>19694</v>
      </c>
      <c r="H1327" s="7" t="s">
        <v>20373</v>
      </c>
    </row>
    <row r="1328" spans="1:8">
      <c r="A1328" s="6" t="s">
        <v>5139</v>
      </c>
      <c r="B1328" s="6" t="str" cm="1">
        <f t="array" ref="B1328">IF(SUM(--ISNUMBER(SEARCH(Honorific,A1328)))&gt;0,LEFT(A1328,FIND(" ",A1328)-1),"")</f>
        <v/>
      </c>
      <c r="C1328" s="6" t="str">
        <f t="shared" si="40"/>
        <v>Erin Adams</v>
      </c>
      <c r="D1328" s="6" t="str" cm="1">
        <f t="array" ref="D1328">IF(SUM(--ISNUMBER(SEARCH(Credentials,C1328)))&gt;0,TRIM(RIGHT(SUBSTITUTE(C1328," ",REPT(" ", 99)), 99)),"")</f>
        <v/>
      </c>
      <c r="E1328" s="6" t="str">
        <f t="shared" si="41"/>
        <v>Erin Adams</v>
      </c>
      <c r="F1328" s="6" t="s">
        <v>5139</v>
      </c>
      <c r="G1328" s="7" t="s">
        <v>19512</v>
      </c>
      <c r="H1328" s="7" t="s">
        <v>20041</v>
      </c>
    </row>
    <row r="1329" spans="1:8">
      <c r="A1329" s="6" t="s">
        <v>5143</v>
      </c>
      <c r="B1329" s="6" t="str" cm="1">
        <f t="array" ref="B1329">IF(SUM(--ISNUMBER(SEARCH(Honorific,A1329)))&gt;0,LEFT(A1329,FIND(" ",A1329)-1),"")</f>
        <v/>
      </c>
      <c r="C1329" s="6" t="str">
        <f t="shared" si="40"/>
        <v>Terry White</v>
      </c>
      <c r="D1329" s="6" t="str" cm="1">
        <f t="array" ref="D1329">IF(SUM(--ISNUMBER(SEARCH(Credentials,C1329)))&gt;0,TRIM(RIGHT(SUBSTITUTE(C1329," ",REPT(" ", 99)), 99)),"")</f>
        <v/>
      </c>
      <c r="E1329" s="6" t="str">
        <f t="shared" si="41"/>
        <v>Terry White</v>
      </c>
      <c r="F1329" s="6" t="s">
        <v>5143</v>
      </c>
      <c r="G1329" s="7" t="s">
        <v>19660</v>
      </c>
      <c r="H1329" s="7" t="s">
        <v>19502</v>
      </c>
    </row>
    <row r="1330" spans="1:8">
      <c r="A1330" s="6" t="s">
        <v>5147</v>
      </c>
      <c r="B1330" s="6" t="str" cm="1">
        <f t="array" ref="B1330">IF(SUM(--ISNUMBER(SEARCH(Honorific,A1330)))&gt;0,LEFT(A1330,FIND(" ",A1330)-1),"")</f>
        <v/>
      </c>
      <c r="C1330" s="6" t="str">
        <f t="shared" si="40"/>
        <v>Lori Mills</v>
      </c>
      <c r="D1330" s="6" t="str" cm="1">
        <f t="array" ref="D1330">IF(SUM(--ISNUMBER(SEARCH(Credentials,C1330)))&gt;0,TRIM(RIGHT(SUBSTITUTE(C1330," ",REPT(" ", 99)), 99)),"")</f>
        <v/>
      </c>
      <c r="E1330" s="6" t="str">
        <f t="shared" si="41"/>
        <v>Lori Mills</v>
      </c>
      <c r="F1330" s="6" t="s">
        <v>5147</v>
      </c>
      <c r="G1330" s="7" t="s">
        <v>19564</v>
      </c>
      <c r="H1330" s="7" t="s">
        <v>19828</v>
      </c>
    </row>
    <row r="1331" spans="1:8">
      <c r="A1331" s="6" t="s">
        <v>5151</v>
      </c>
      <c r="B1331" s="6" t="str" cm="1">
        <f t="array" ref="B1331">IF(SUM(--ISNUMBER(SEARCH(Honorific,A1331)))&gt;0,LEFT(A1331,FIND(" ",A1331)-1),"")</f>
        <v/>
      </c>
      <c r="C1331" s="6" t="str">
        <f t="shared" si="40"/>
        <v>Rachael Johnson</v>
      </c>
      <c r="D1331" s="6" t="str" cm="1">
        <f t="array" ref="D1331">IF(SUM(--ISNUMBER(SEARCH(Credentials,C1331)))&gt;0,TRIM(RIGHT(SUBSTITUTE(C1331," ",REPT(" ", 99)), 99)),"")</f>
        <v/>
      </c>
      <c r="E1331" s="6" t="str">
        <f t="shared" si="41"/>
        <v>Rachael Johnson</v>
      </c>
      <c r="F1331" s="6" t="s">
        <v>5151</v>
      </c>
      <c r="G1331" s="7" t="s">
        <v>20067</v>
      </c>
      <c r="H1331" s="7" t="s">
        <v>19655</v>
      </c>
    </row>
    <row r="1332" spans="1:8">
      <c r="A1332" s="6" t="s">
        <v>5154</v>
      </c>
      <c r="B1332" s="6" t="str" cm="1">
        <f t="array" ref="B1332">IF(SUM(--ISNUMBER(SEARCH(Honorific,A1332)))&gt;0,LEFT(A1332,FIND(" ",A1332)-1),"")</f>
        <v/>
      </c>
      <c r="C1332" s="6" t="str">
        <f t="shared" si="40"/>
        <v>Rita West</v>
      </c>
      <c r="D1332" s="6" t="str" cm="1">
        <f t="array" ref="D1332">IF(SUM(--ISNUMBER(SEARCH(Credentials,C1332)))&gt;0,TRIM(RIGHT(SUBSTITUTE(C1332," ",REPT(" ", 99)), 99)),"")</f>
        <v/>
      </c>
      <c r="E1332" s="6" t="str">
        <f t="shared" si="41"/>
        <v>Rita West</v>
      </c>
      <c r="F1332" s="6" t="s">
        <v>5154</v>
      </c>
      <c r="G1332" s="7" t="s">
        <v>20374</v>
      </c>
      <c r="H1332" s="7" t="s">
        <v>20303</v>
      </c>
    </row>
    <row r="1333" spans="1:8">
      <c r="A1333" s="6" t="s">
        <v>5158</v>
      </c>
      <c r="B1333" s="6" t="str" cm="1">
        <f t="array" ref="B1333">IF(SUM(--ISNUMBER(SEARCH(Honorific,A1333)))&gt;0,LEFT(A1333,FIND(" ",A1333)-1),"")</f>
        <v/>
      </c>
      <c r="C1333" s="6" t="str">
        <f t="shared" si="40"/>
        <v>Kathryn Williams</v>
      </c>
      <c r="D1333" s="6" t="str" cm="1">
        <f t="array" ref="D1333">IF(SUM(--ISNUMBER(SEARCH(Credentials,C1333)))&gt;0,TRIM(RIGHT(SUBSTITUTE(C1333," ",REPT(" ", 99)), 99)),"")</f>
        <v/>
      </c>
      <c r="E1333" s="6" t="str">
        <f t="shared" si="41"/>
        <v>Kathryn Williams</v>
      </c>
      <c r="F1333" s="6" t="s">
        <v>5158</v>
      </c>
      <c r="G1333" s="7" t="s">
        <v>19415</v>
      </c>
      <c r="H1333" s="7" t="s">
        <v>19478</v>
      </c>
    </row>
    <row r="1334" spans="1:8">
      <c r="A1334" s="6" t="s">
        <v>5162</v>
      </c>
      <c r="B1334" s="6" t="str" cm="1">
        <f t="array" ref="B1334">IF(SUM(--ISNUMBER(SEARCH(Honorific,A1334)))&gt;0,LEFT(A1334,FIND(" ",A1334)-1),"")</f>
        <v/>
      </c>
      <c r="C1334" s="6" t="str">
        <f t="shared" si="40"/>
        <v>Susan Massey</v>
      </c>
      <c r="D1334" s="6" t="str" cm="1">
        <f t="array" ref="D1334">IF(SUM(--ISNUMBER(SEARCH(Credentials,C1334)))&gt;0,TRIM(RIGHT(SUBSTITUTE(C1334," ",REPT(" ", 99)), 99)),"")</f>
        <v/>
      </c>
      <c r="E1334" s="6" t="str">
        <f t="shared" si="41"/>
        <v>Susan Massey</v>
      </c>
      <c r="F1334" s="6" t="s">
        <v>5162</v>
      </c>
      <c r="G1334" s="7" t="s">
        <v>19601</v>
      </c>
      <c r="H1334" s="7" t="s">
        <v>20375</v>
      </c>
    </row>
    <row r="1335" spans="1:8">
      <c r="A1335" s="6" t="s">
        <v>5166</v>
      </c>
      <c r="B1335" s="6" t="str" cm="1">
        <f t="array" ref="B1335">IF(SUM(--ISNUMBER(SEARCH(Honorific,A1335)))&gt;0,LEFT(A1335,FIND(" ",A1335)-1),"")</f>
        <v>Mr.</v>
      </c>
      <c r="C1335" s="6" t="str">
        <f t="shared" si="40"/>
        <v>Joseph Ryan Jr.</v>
      </c>
      <c r="D1335" s="6" t="str" cm="1">
        <f t="array" ref="D1335">IF(SUM(--ISNUMBER(SEARCH(Credentials,C1335)))&gt;0,TRIM(RIGHT(SUBSTITUTE(C1335," ",REPT(" ", 99)), 99)),"")</f>
        <v>Jr.</v>
      </c>
      <c r="E1335" s="6" t="str">
        <f t="shared" si="41"/>
        <v xml:space="preserve">Joseph Ryan </v>
      </c>
      <c r="F1335" s="6" t="s">
        <v>19254</v>
      </c>
      <c r="G1335" s="7" t="s">
        <v>19642</v>
      </c>
      <c r="H1335" s="7" t="s">
        <v>19452</v>
      </c>
    </row>
    <row r="1336" spans="1:8">
      <c r="A1336" s="6" t="s">
        <v>5169</v>
      </c>
      <c r="B1336" s="6" t="str" cm="1">
        <f t="array" ref="B1336">IF(SUM(--ISNUMBER(SEARCH(Honorific,A1336)))&gt;0,LEFT(A1336,FIND(" ",A1336)-1),"")</f>
        <v/>
      </c>
      <c r="C1336" s="6" t="str">
        <f t="shared" si="40"/>
        <v>Caleb Carpenter</v>
      </c>
      <c r="D1336" s="6" t="str" cm="1">
        <f t="array" ref="D1336">IF(SUM(--ISNUMBER(SEARCH(Credentials,C1336)))&gt;0,TRIM(RIGHT(SUBSTITUTE(C1336," ",REPT(" ", 99)), 99)),"")</f>
        <v/>
      </c>
      <c r="E1336" s="6" t="str">
        <f t="shared" si="41"/>
        <v>Caleb Carpenter</v>
      </c>
      <c r="F1336" s="6" t="s">
        <v>5169</v>
      </c>
      <c r="G1336" s="7" t="s">
        <v>20376</v>
      </c>
      <c r="H1336" s="7" t="s">
        <v>20223</v>
      </c>
    </row>
    <row r="1337" spans="1:8">
      <c r="A1337" s="6" t="s">
        <v>5173</v>
      </c>
      <c r="B1337" s="6" t="str" cm="1">
        <f t="array" ref="B1337">IF(SUM(--ISNUMBER(SEARCH(Honorific,A1337)))&gt;0,LEFT(A1337,FIND(" ",A1337)-1),"")</f>
        <v/>
      </c>
      <c r="C1337" s="6" t="str">
        <f t="shared" si="40"/>
        <v>James Moore</v>
      </c>
      <c r="D1337" s="6" t="str" cm="1">
        <f t="array" ref="D1337">IF(SUM(--ISNUMBER(SEARCH(Credentials,C1337)))&gt;0,TRIM(RIGHT(SUBSTITUTE(C1337," ",REPT(" ", 99)), 99)),"")</f>
        <v/>
      </c>
      <c r="E1337" s="6" t="str">
        <f t="shared" si="41"/>
        <v>James Moore</v>
      </c>
      <c r="F1337" s="6" t="s">
        <v>5173</v>
      </c>
      <c r="G1337" s="7" t="s">
        <v>19433</v>
      </c>
      <c r="H1337" s="7" t="s">
        <v>19891</v>
      </c>
    </row>
    <row r="1338" spans="1:8">
      <c r="A1338" s="6" t="s">
        <v>5177</v>
      </c>
      <c r="B1338" s="6" t="str" cm="1">
        <f t="array" ref="B1338">IF(SUM(--ISNUMBER(SEARCH(Honorific,A1338)))&gt;0,LEFT(A1338,FIND(" ",A1338)-1),"")</f>
        <v/>
      </c>
      <c r="C1338" s="6" t="str">
        <f t="shared" si="40"/>
        <v>Devon Hardin</v>
      </c>
      <c r="D1338" s="6" t="str" cm="1">
        <f t="array" ref="D1338">IF(SUM(--ISNUMBER(SEARCH(Credentials,C1338)))&gt;0,TRIM(RIGHT(SUBSTITUTE(C1338," ",REPT(" ", 99)), 99)),"")</f>
        <v/>
      </c>
      <c r="E1338" s="6" t="str">
        <f t="shared" si="41"/>
        <v>Devon Hardin</v>
      </c>
      <c r="F1338" s="6" t="s">
        <v>5177</v>
      </c>
      <c r="G1338" s="7" t="s">
        <v>20377</v>
      </c>
      <c r="H1338" s="7" t="s">
        <v>20359</v>
      </c>
    </row>
    <row r="1339" spans="1:8">
      <c r="A1339" s="6" t="s">
        <v>5181</v>
      </c>
      <c r="B1339" s="6" t="str" cm="1">
        <f t="array" ref="B1339">IF(SUM(--ISNUMBER(SEARCH(Honorific,A1339)))&gt;0,LEFT(A1339,FIND(" ",A1339)-1),"")</f>
        <v/>
      </c>
      <c r="C1339" s="6" t="str">
        <f t="shared" si="40"/>
        <v>Maria Ochoa</v>
      </c>
      <c r="D1339" s="6" t="str" cm="1">
        <f t="array" ref="D1339">IF(SUM(--ISNUMBER(SEARCH(Credentials,C1339)))&gt;0,TRIM(RIGHT(SUBSTITUTE(C1339," ",REPT(" ", 99)), 99)),"")</f>
        <v/>
      </c>
      <c r="E1339" s="6" t="str">
        <f t="shared" si="41"/>
        <v>Maria Ochoa</v>
      </c>
      <c r="F1339" s="6" t="s">
        <v>5181</v>
      </c>
      <c r="G1339" s="7" t="s">
        <v>19490</v>
      </c>
      <c r="H1339" s="7" t="s">
        <v>20378</v>
      </c>
    </row>
    <row r="1340" spans="1:8">
      <c r="A1340" s="6" t="s">
        <v>5185</v>
      </c>
      <c r="B1340" s="6" t="str" cm="1">
        <f t="array" ref="B1340">IF(SUM(--ISNUMBER(SEARCH(Honorific,A1340)))&gt;0,LEFT(A1340,FIND(" ",A1340)-1),"")</f>
        <v/>
      </c>
      <c r="C1340" s="6" t="str">
        <f t="shared" si="40"/>
        <v>David Bryant MD</v>
      </c>
      <c r="D1340" s="6" t="str" cm="1">
        <f t="array" ref="D1340">IF(SUM(--ISNUMBER(SEARCH(Credentials,C1340)))&gt;0,TRIM(RIGHT(SUBSTITUTE(C1340," ",REPT(" ", 99)), 99)),"")</f>
        <v>MD</v>
      </c>
      <c r="E1340" s="6" t="str">
        <f t="shared" si="41"/>
        <v xml:space="preserve">David Bryant </v>
      </c>
      <c r="F1340" s="6" t="s">
        <v>19255</v>
      </c>
      <c r="G1340" s="7" t="s">
        <v>19484</v>
      </c>
      <c r="H1340" s="7" t="s">
        <v>19692</v>
      </c>
    </row>
    <row r="1341" spans="1:8">
      <c r="A1341" s="6" t="s">
        <v>5189</v>
      </c>
      <c r="B1341" s="6" t="str" cm="1">
        <f t="array" ref="B1341">IF(SUM(--ISNUMBER(SEARCH(Honorific,A1341)))&gt;0,LEFT(A1341,FIND(" ",A1341)-1),"")</f>
        <v/>
      </c>
      <c r="C1341" s="6" t="str">
        <f t="shared" si="40"/>
        <v>Maria Mason</v>
      </c>
      <c r="D1341" s="6" t="str" cm="1">
        <f t="array" ref="D1341">IF(SUM(--ISNUMBER(SEARCH(Credentials,C1341)))&gt;0,TRIM(RIGHT(SUBSTITUTE(C1341," ",REPT(" ", 99)), 99)),"")</f>
        <v/>
      </c>
      <c r="E1341" s="6" t="str">
        <f t="shared" si="41"/>
        <v>Maria Mason</v>
      </c>
      <c r="F1341" s="6" t="s">
        <v>5189</v>
      </c>
      <c r="G1341" s="7" t="s">
        <v>19490</v>
      </c>
      <c r="H1341" s="7" t="s">
        <v>19616</v>
      </c>
    </row>
    <row r="1342" spans="1:8">
      <c r="A1342" s="6" t="s">
        <v>5193</v>
      </c>
      <c r="B1342" s="6" t="str" cm="1">
        <f t="array" ref="B1342">IF(SUM(--ISNUMBER(SEARCH(Honorific,A1342)))&gt;0,LEFT(A1342,FIND(" ",A1342)-1),"")</f>
        <v/>
      </c>
      <c r="C1342" s="6" t="str">
        <f t="shared" si="40"/>
        <v>Bradley King</v>
      </c>
      <c r="D1342" s="6" t="str" cm="1">
        <f t="array" ref="D1342">IF(SUM(--ISNUMBER(SEARCH(Credentials,C1342)))&gt;0,TRIM(RIGHT(SUBSTITUTE(C1342," ",REPT(" ", 99)), 99)),"")</f>
        <v/>
      </c>
      <c r="E1342" s="6" t="str">
        <f t="shared" si="41"/>
        <v>Bradley King</v>
      </c>
      <c r="F1342" s="6" t="s">
        <v>5193</v>
      </c>
      <c r="G1342" s="7" t="s">
        <v>19620</v>
      </c>
      <c r="H1342" s="7" t="s">
        <v>20195</v>
      </c>
    </row>
    <row r="1343" spans="1:8">
      <c r="A1343" s="6" t="s">
        <v>5197</v>
      </c>
      <c r="B1343" s="6" t="str" cm="1">
        <f t="array" ref="B1343">IF(SUM(--ISNUMBER(SEARCH(Honorific,A1343)))&gt;0,LEFT(A1343,FIND(" ",A1343)-1),"")</f>
        <v/>
      </c>
      <c r="C1343" s="6" t="str">
        <f t="shared" si="40"/>
        <v>Mark Campbell</v>
      </c>
      <c r="D1343" s="6" t="str" cm="1">
        <f t="array" ref="D1343">IF(SUM(--ISNUMBER(SEARCH(Credentials,C1343)))&gt;0,TRIM(RIGHT(SUBSTITUTE(C1343," ",REPT(" ", 99)), 99)),"")</f>
        <v/>
      </c>
      <c r="E1343" s="6" t="str">
        <f t="shared" si="41"/>
        <v>Mark Campbell</v>
      </c>
      <c r="F1343" s="6" t="s">
        <v>5197</v>
      </c>
      <c r="G1343" s="7" t="s">
        <v>19725</v>
      </c>
      <c r="H1343" s="7" t="s">
        <v>19886</v>
      </c>
    </row>
    <row r="1344" spans="1:8">
      <c r="A1344" s="6" t="s">
        <v>5201</v>
      </c>
      <c r="B1344" s="6" t="str" cm="1">
        <f t="array" ref="B1344">IF(SUM(--ISNUMBER(SEARCH(Honorific,A1344)))&gt;0,LEFT(A1344,FIND(" ",A1344)-1),"")</f>
        <v/>
      </c>
      <c r="C1344" s="6" t="str">
        <f t="shared" si="40"/>
        <v>Monica Zavala</v>
      </c>
      <c r="D1344" s="6" t="str" cm="1">
        <f t="array" ref="D1344">IF(SUM(--ISNUMBER(SEARCH(Credentials,C1344)))&gt;0,TRIM(RIGHT(SUBSTITUTE(C1344," ",REPT(" ", 99)), 99)),"")</f>
        <v/>
      </c>
      <c r="E1344" s="6" t="str">
        <f t="shared" si="41"/>
        <v>Monica Zavala</v>
      </c>
      <c r="F1344" s="6" t="s">
        <v>5201</v>
      </c>
      <c r="G1344" s="7" t="s">
        <v>19636</v>
      </c>
      <c r="H1344" s="7" t="s">
        <v>20379</v>
      </c>
    </row>
    <row r="1345" spans="1:8">
      <c r="A1345" s="6" t="s">
        <v>5205</v>
      </c>
      <c r="B1345" s="6" t="str" cm="1">
        <f t="array" ref="B1345">IF(SUM(--ISNUMBER(SEARCH(Honorific,A1345)))&gt;0,LEFT(A1345,FIND(" ",A1345)-1),"")</f>
        <v/>
      </c>
      <c r="C1345" s="6" t="str">
        <f t="shared" si="40"/>
        <v>Kevin Murray</v>
      </c>
      <c r="D1345" s="6" t="str" cm="1">
        <f t="array" ref="D1345">IF(SUM(--ISNUMBER(SEARCH(Credentials,C1345)))&gt;0,TRIM(RIGHT(SUBSTITUTE(C1345," ",REPT(" ", 99)), 99)),"")</f>
        <v/>
      </c>
      <c r="E1345" s="6" t="str">
        <f t="shared" si="41"/>
        <v>Kevin Murray</v>
      </c>
      <c r="F1345" s="6" t="s">
        <v>5205</v>
      </c>
      <c r="G1345" s="7" t="s">
        <v>19542</v>
      </c>
      <c r="H1345" s="7" t="s">
        <v>19958</v>
      </c>
    </row>
    <row r="1346" spans="1:8">
      <c r="A1346" s="6" t="s">
        <v>5209</v>
      </c>
      <c r="B1346" s="6" t="str" cm="1">
        <f t="array" ref="B1346">IF(SUM(--ISNUMBER(SEARCH(Honorific,A1346)))&gt;0,LEFT(A1346,FIND(" ",A1346)-1),"")</f>
        <v/>
      </c>
      <c r="C1346" s="6" t="str">
        <f t="shared" si="40"/>
        <v>Vicki Tucker</v>
      </c>
      <c r="D1346" s="6" t="str" cm="1">
        <f t="array" ref="D1346">IF(SUM(--ISNUMBER(SEARCH(Credentials,C1346)))&gt;0,TRIM(RIGHT(SUBSTITUTE(C1346," ",REPT(" ", 99)), 99)),"")</f>
        <v/>
      </c>
      <c r="E1346" s="6" t="str">
        <f t="shared" si="41"/>
        <v>Vicki Tucker</v>
      </c>
      <c r="F1346" s="6" t="s">
        <v>5209</v>
      </c>
      <c r="G1346" s="7" t="s">
        <v>20380</v>
      </c>
      <c r="H1346" s="7" t="s">
        <v>19786</v>
      </c>
    </row>
    <row r="1347" spans="1:8">
      <c r="A1347" s="6" t="s">
        <v>5213</v>
      </c>
      <c r="B1347" s="6" t="str" cm="1">
        <f t="array" ref="B1347">IF(SUM(--ISNUMBER(SEARCH(Honorific,A1347)))&gt;0,LEFT(A1347,FIND(" ",A1347)-1),"")</f>
        <v/>
      </c>
      <c r="C1347" s="6" t="str">
        <f t="shared" ref="C1347:C1410" si="42">IF(B1347="",A1347,RIGHT(A1347,LEN(A1347)-LEN(B1347)-1))</f>
        <v>Anthony Smith</v>
      </c>
      <c r="D1347" s="6" t="str" cm="1">
        <f t="array" ref="D1347">IF(SUM(--ISNUMBER(SEARCH(Credentials,C1347)))&gt;0,TRIM(RIGHT(SUBSTITUTE(C1347," ",REPT(" ", 99)), 99)),"")</f>
        <v/>
      </c>
      <c r="E1347" s="6" t="str">
        <f t="shared" ref="E1347:E1410" si="43">IF(D1347="",C1347,LEFT(C1347,LEN(C1347)-LEN(D1347)))</f>
        <v>Anthony Smith</v>
      </c>
      <c r="F1347" s="6" t="s">
        <v>5213</v>
      </c>
      <c r="G1347" s="7" t="s">
        <v>19438</v>
      </c>
      <c r="H1347" s="7" t="s">
        <v>19450</v>
      </c>
    </row>
    <row r="1348" spans="1:8">
      <c r="A1348" s="6" t="s">
        <v>5217</v>
      </c>
      <c r="B1348" s="6" t="str" cm="1">
        <f t="array" ref="B1348">IF(SUM(--ISNUMBER(SEARCH(Honorific,A1348)))&gt;0,LEFT(A1348,FIND(" ",A1348)-1),"")</f>
        <v/>
      </c>
      <c r="C1348" s="6" t="str">
        <f t="shared" si="42"/>
        <v>Karen Jones</v>
      </c>
      <c r="D1348" s="6" t="str" cm="1">
        <f t="array" ref="D1348">IF(SUM(--ISNUMBER(SEARCH(Credentials,C1348)))&gt;0,TRIM(RIGHT(SUBSTITUTE(C1348," ",REPT(" ", 99)), 99)),"")</f>
        <v/>
      </c>
      <c r="E1348" s="6" t="str">
        <f t="shared" si="43"/>
        <v>Karen Jones</v>
      </c>
      <c r="F1348" s="6" t="s">
        <v>5217</v>
      </c>
      <c r="G1348" s="7" t="s">
        <v>19650</v>
      </c>
      <c r="H1348" s="7" t="s">
        <v>19613</v>
      </c>
    </row>
    <row r="1349" spans="1:8">
      <c r="A1349" s="6" t="s">
        <v>5221</v>
      </c>
      <c r="B1349" s="6" t="str" cm="1">
        <f t="array" ref="B1349">IF(SUM(--ISNUMBER(SEARCH(Honorific,A1349)))&gt;0,LEFT(A1349,FIND(" ",A1349)-1),"")</f>
        <v/>
      </c>
      <c r="C1349" s="6" t="str">
        <f t="shared" si="42"/>
        <v>Tiffany Campbell</v>
      </c>
      <c r="D1349" s="6" t="str" cm="1">
        <f t="array" ref="D1349">IF(SUM(--ISNUMBER(SEARCH(Credentials,C1349)))&gt;0,TRIM(RIGHT(SUBSTITUTE(C1349," ",REPT(" ", 99)), 99)),"")</f>
        <v/>
      </c>
      <c r="E1349" s="6" t="str">
        <f t="shared" si="43"/>
        <v>Tiffany Campbell</v>
      </c>
      <c r="F1349" s="6" t="s">
        <v>5221</v>
      </c>
      <c r="G1349" s="7" t="s">
        <v>19847</v>
      </c>
      <c r="H1349" s="7" t="s">
        <v>19886</v>
      </c>
    </row>
    <row r="1350" spans="1:8">
      <c r="A1350" s="6" t="s">
        <v>5225</v>
      </c>
      <c r="B1350" s="6" t="str" cm="1">
        <f t="array" ref="B1350">IF(SUM(--ISNUMBER(SEARCH(Honorific,A1350)))&gt;0,LEFT(A1350,FIND(" ",A1350)-1),"")</f>
        <v>Mrs.</v>
      </c>
      <c r="C1350" s="6" t="str">
        <f t="shared" si="42"/>
        <v>Janice Figueroa</v>
      </c>
      <c r="D1350" s="6" t="str" cm="1">
        <f t="array" ref="D1350">IF(SUM(--ISNUMBER(SEARCH(Credentials,C1350)))&gt;0,TRIM(RIGHT(SUBSTITUTE(C1350," ",REPT(" ", 99)), 99)),"")</f>
        <v/>
      </c>
      <c r="E1350" s="6" t="str">
        <f t="shared" si="43"/>
        <v>Janice Figueroa</v>
      </c>
      <c r="F1350" s="6" t="s">
        <v>19256</v>
      </c>
      <c r="G1350" s="7" t="s">
        <v>20381</v>
      </c>
      <c r="H1350" s="7" t="s">
        <v>19901</v>
      </c>
    </row>
    <row r="1351" spans="1:8">
      <c r="A1351" s="6" t="s">
        <v>5229</v>
      </c>
      <c r="B1351" s="6" t="str" cm="1">
        <f t="array" ref="B1351">IF(SUM(--ISNUMBER(SEARCH(Honorific,A1351)))&gt;0,LEFT(A1351,FIND(" ",A1351)-1),"")</f>
        <v/>
      </c>
      <c r="C1351" s="6" t="str">
        <f t="shared" si="42"/>
        <v>Jeffrey Parker</v>
      </c>
      <c r="D1351" s="6" t="str" cm="1">
        <f t="array" ref="D1351">IF(SUM(--ISNUMBER(SEARCH(Credentials,C1351)))&gt;0,TRIM(RIGHT(SUBSTITUTE(C1351," ",REPT(" ", 99)), 99)),"")</f>
        <v/>
      </c>
      <c r="E1351" s="6" t="str">
        <f t="shared" si="43"/>
        <v>Jeffrey Parker</v>
      </c>
      <c r="F1351" s="6" t="s">
        <v>5229</v>
      </c>
      <c r="G1351" s="7" t="s">
        <v>19924</v>
      </c>
      <c r="H1351" s="7" t="s">
        <v>20012</v>
      </c>
    </row>
    <row r="1352" spans="1:8">
      <c r="A1352" s="6" t="s">
        <v>5233</v>
      </c>
      <c r="B1352" s="6" t="str" cm="1">
        <f t="array" ref="B1352">IF(SUM(--ISNUMBER(SEARCH(Honorific,A1352)))&gt;0,LEFT(A1352,FIND(" ",A1352)-1),"")</f>
        <v/>
      </c>
      <c r="C1352" s="6" t="str">
        <f t="shared" si="42"/>
        <v>Melissa Savage</v>
      </c>
      <c r="D1352" s="6" t="str" cm="1">
        <f t="array" ref="D1352">IF(SUM(--ISNUMBER(SEARCH(Credentials,C1352)))&gt;0,TRIM(RIGHT(SUBSTITUTE(C1352," ",REPT(" ", 99)), 99)),"")</f>
        <v/>
      </c>
      <c r="E1352" s="6" t="str">
        <f t="shared" si="43"/>
        <v>Melissa Savage</v>
      </c>
      <c r="F1352" s="6" t="s">
        <v>5233</v>
      </c>
      <c r="G1352" s="7" t="s">
        <v>19869</v>
      </c>
      <c r="H1352" s="7" t="s">
        <v>20382</v>
      </c>
    </row>
    <row r="1353" spans="1:8">
      <c r="A1353" s="6" t="s">
        <v>5237</v>
      </c>
      <c r="B1353" s="6" t="str" cm="1">
        <f t="array" ref="B1353">IF(SUM(--ISNUMBER(SEARCH(Honorific,A1353)))&gt;0,LEFT(A1353,FIND(" ",A1353)-1),"")</f>
        <v/>
      </c>
      <c r="C1353" s="6" t="str">
        <f t="shared" si="42"/>
        <v>Sarah Garcia</v>
      </c>
      <c r="D1353" s="6" t="str" cm="1">
        <f t="array" ref="D1353">IF(SUM(--ISNUMBER(SEARCH(Credentials,C1353)))&gt;0,TRIM(RIGHT(SUBSTITUTE(C1353," ",REPT(" ", 99)), 99)),"")</f>
        <v/>
      </c>
      <c r="E1353" s="6" t="str">
        <f t="shared" si="43"/>
        <v>Sarah Garcia</v>
      </c>
      <c r="F1353" s="6" t="s">
        <v>5237</v>
      </c>
      <c r="G1353" s="7" t="s">
        <v>19665</v>
      </c>
      <c r="H1353" s="7" t="s">
        <v>19641</v>
      </c>
    </row>
    <row r="1354" spans="1:8">
      <c r="A1354" s="6" t="s">
        <v>5241</v>
      </c>
      <c r="B1354" s="6" t="str" cm="1">
        <f t="array" ref="B1354">IF(SUM(--ISNUMBER(SEARCH(Honorific,A1354)))&gt;0,LEFT(A1354,FIND(" ",A1354)-1),"")</f>
        <v/>
      </c>
      <c r="C1354" s="6" t="str">
        <f t="shared" si="42"/>
        <v>Cynthia Ramirez</v>
      </c>
      <c r="D1354" s="6" t="str" cm="1">
        <f t="array" ref="D1354">IF(SUM(--ISNUMBER(SEARCH(Credentials,C1354)))&gt;0,TRIM(RIGHT(SUBSTITUTE(C1354," ",REPT(" ", 99)), 99)),"")</f>
        <v/>
      </c>
      <c r="E1354" s="6" t="str">
        <f t="shared" si="43"/>
        <v>Cynthia Ramirez</v>
      </c>
      <c r="F1354" s="6" t="s">
        <v>5241</v>
      </c>
      <c r="G1354" s="7" t="s">
        <v>19646</v>
      </c>
      <c r="H1354" s="7" t="s">
        <v>19809</v>
      </c>
    </row>
    <row r="1355" spans="1:8">
      <c r="A1355" s="6" t="s">
        <v>5244</v>
      </c>
      <c r="B1355" s="6" t="str" cm="1">
        <f t="array" ref="B1355">IF(SUM(--ISNUMBER(SEARCH(Honorific,A1355)))&gt;0,LEFT(A1355,FIND(" ",A1355)-1),"")</f>
        <v/>
      </c>
      <c r="C1355" s="6" t="str">
        <f t="shared" si="42"/>
        <v>Bradley Mccoy</v>
      </c>
      <c r="D1355" s="6" t="str" cm="1">
        <f t="array" ref="D1355">IF(SUM(--ISNUMBER(SEARCH(Credentials,C1355)))&gt;0,TRIM(RIGHT(SUBSTITUTE(C1355," ",REPT(" ", 99)), 99)),"")</f>
        <v/>
      </c>
      <c r="E1355" s="6" t="str">
        <f t="shared" si="43"/>
        <v>Bradley Mccoy</v>
      </c>
      <c r="F1355" s="6" t="s">
        <v>5244</v>
      </c>
      <c r="G1355" s="7" t="s">
        <v>19620</v>
      </c>
      <c r="H1355" s="7" t="s">
        <v>19732</v>
      </c>
    </row>
    <row r="1356" spans="1:8">
      <c r="A1356" s="6" t="s">
        <v>5247</v>
      </c>
      <c r="B1356" s="6" t="str" cm="1">
        <f t="array" ref="B1356">IF(SUM(--ISNUMBER(SEARCH(Honorific,A1356)))&gt;0,LEFT(A1356,FIND(" ",A1356)-1),"")</f>
        <v/>
      </c>
      <c r="C1356" s="6" t="str">
        <f t="shared" si="42"/>
        <v>Brian Howard</v>
      </c>
      <c r="D1356" s="6" t="str" cm="1">
        <f t="array" ref="D1356">IF(SUM(--ISNUMBER(SEARCH(Credentials,C1356)))&gt;0,TRIM(RIGHT(SUBSTITUTE(C1356," ",REPT(" ", 99)), 99)),"")</f>
        <v/>
      </c>
      <c r="E1356" s="6" t="str">
        <f t="shared" si="43"/>
        <v>Brian Howard</v>
      </c>
      <c r="F1356" s="6" t="s">
        <v>5247</v>
      </c>
      <c r="G1356" s="7" t="s">
        <v>19555</v>
      </c>
      <c r="H1356" s="7" t="s">
        <v>19834</v>
      </c>
    </row>
    <row r="1357" spans="1:8">
      <c r="A1357" s="6" t="s">
        <v>5251</v>
      </c>
      <c r="B1357" s="6" t="str" cm="1">
        <f t="array" ref="B1357">IF(SUM(--ISNUMBER(SEARCH(Honorific,A1357)))&gt;0,LEFT(A1357,FIND(" ",A1357)-1),"")</f>
        <v/>
      </c>
      <c r="C1357" s="6" t="str">
        <f t="shared" si="42"/>
        <v>Brett King</v>
      </c>
      <c r="D1357" s="6" t="str" cm="1">
        <f t="array" ref="D1357">IF(SUM(--ISNUMBER(SEARCH(Credentials,C1357)))&gt;0,TRIM(RIGHT(SUBSTITUTE(C1357," ",REPT(" ", 99)), 99)),"")</f>
        <v/>
      </c>
      <c r="E1357" s="6" t="str">
        <f t="shared" si="43"/>
        <v>Brett King</v>
      </c>
      <c r="F1357" s="6" t="s">
        <v>5251</v>
      </c>
      <c r="G1357" s="7" t="s">
        <v>19637</v>
      </c>
      <c r="H1357" s="7" t="s">
        <v>20195</v>
      </c>
    </row>
    <row r="1358" spans="1:8">
      <c r="A1358" s="6" t="s">
        <v>5255</v>
      </c>
      <c r="B1358" s="6" t="str" cm="1">
        <f t="array" ref="B1358">IF(SUM(--ISNUMBER(SEARCH(Honorific,A1358)))&gt;0,LEFT(A1358,FIND(" ",A1358)-1),"")</f>
        <v/>
      </c>
      <c r="C1358" s="6" t="str">
        <f t="shared" si="42"/>
        <v>Katherine Robertson</v>
      </c>
      <c r="D1358" s="6" t="str" cm="1">
        <f t="array" ref="D1358">IF(SUM(--ISNUMBER(SEARCH(Credentials,C1358)))&gt;0,TRIM(RIGHT(SUBSTITUTE(C1358," ",REPT(" ", 99)), 99)),"")</f>
        <v/>
      </c>
      <c r="E1358" s="6" t="str">
        <f t="shared" si="43"/>
        <v>Katherine Robertson</v>
      </c>
      <c r="F1358" s="6" t="s">
        <v>5255</v>
      </c>
      <c r="G1358" s="7" t="s">
        <v>20156</v>
      </c>
      <c r="H1358" s="7" t="s">
        <v>19459</v>
      </c>
    </row>
    <row r="1359" spans="1:8">
      <c r="A1359" s="6" t="s">
        <v>5259</v>
      </c>
      <c r="B1359" s="6" t="str" cm="1">
        <f t="array" ref="B1359">IF(SUM(--ISNUMBER(SEARCH(Honorific,A1359)))&gt;0,LEFT(A1359,FIND(" ",A1359)-1),"")</f>
        <v/>
      </c>
      <c r="C1359" s="6" t="str">
        <f t="shared" si="42"/>
        <v>Lisa Campos</v>
      </c>
      <c r="D1359" s="6" t="str" cm="1">
        <f t="array" ref="D1359">IF(SUM(--ISNUMBER(SEARCH(Credentials,C1359)))&gt;0,TRIM(RIGHT(SUBSTITUTE(C1359," ",REPT(" ", 99)), 99)),"")</f>
        <v/>
      </c>
      <c r="E1359" s="6" t="str">
        <f t="shared" si="43"/>
        <v>Lisa Campos</v>
      </c>
      <c r="F1359" s="6" t="s">
        <v>5259</v>
      </c>
      <c r="G1359" s="7" t="s">
        <v>19425</v>
      </c>
      <c r="H1359" s="7" t="s">
        <v>20383</v>
      </c>
    </row>
    <row r="1360" spans="1:8">
      <c r="A1360" s="6" t="s">
        <v>5263</v>
      </c>
      <c r="B1360" s="6" t="str" cm="1">
        <f t="array" ref="B1360">IF(SUM(--ISNUMBER(SEARCH(Honorific,A1360)))&gt;0,LEFT(A1360,FIND(" ",A1360)-1),"")</f>
        <v/>
      </c>
      <c r="C1360" s="6" t="str">
        <f t="shared" si="42"/>
        <v>Tina Guzman</v>
      </c>
      <c r="D1360" s="6" t="str" cm="1">
        <f t="array" ref="D1360">IF(SUM(--ISNUMBER(SEARCH(Credentials,C1360)))&gt;0,TRIM(RIGHT(SUBSTITUTE(C1360," ",REPT(" ", 99)), 99)),"")</f>
        <v/>
      </c>
      <c r="E1360" s="6" t="str">
        <f t="shared" si="43"/>
        <v>Tina Guzman</v>
      </c>
      <c r="F1360" s="6" t="s">
        <v>5263</v>
      </c>
      <c r="G1360" s="7" t="s">
        <v>19883</v>
      </c>
      <c r="H1360" s="7" t="s">
        <v>20384</v>
      </c>
    </row>
    <row r="1361" spans="1:8">
      <c r="A1361" s="6" t="s">
        <v>5267</v>
      </c>
      <c r="B1361" s="6" t="str" cm="1">
        <f t="array" ref="B1361">IF(SUM(--ISNUMBER(SEARCH(Honorific,A1361)))&gt;0,LEFT(A1361,FIND(" ",A1361)-1),"")</f>
        <v/>
      </c>
      <c r="C1361" s="6" t="str">
        <f t="shared" si="42"/>
        <v>Kristi Allen</v>
      </c>
      <c r="D1361" s="6" t="str" cm="1">
        <f t="array" ref="D1361">IF(SUM(--ISNUMBER(SEARCH(Credentials,C1361)))&gt;0,TRIM(RIGHT(SUBSTITUTE(C1361," ",REPT(" ", 99)), 99)),"")</f>
        <v/>
      </c>
      <c r="E1361" s="6" t="str">
        <f t="shared" si="43"/>
        <v>Kristi Allen</v>
      </c>
      <c r="F1361" s="6" t="s">
        <v>5267</v>
      </c>
      <c r="G1361" s="7" t="s">
        <v>20134</v>
      </c>
      <c r="H1361" s="7" t="s">
        <v>19635</v>
      </c>
    </row>
    <row r="1362" spans="1:8">
      <c r="A1362" s="6" t="s">
        <v>5271</v>
      </c>
      <c r="B1362" s="6" t="str" cm="1">
        <f t="array" ref="B1362">IF(SUM(--ISNUMBER(SEARCH(Honorific,A1362)))&gt;0,LEFT(A1362,FIND(" ",A1362)-1),"")</f>
        <v/>
      </c>
      <c r="C1362" s="6" t="str">
        <f t="shared" si="42"/>
        <v>Ryan Webb</v>
      </c>
      <c r="D1362" s="6" t="str" cm="1">
        <f t="array" ref="D1362">IF(SUM(--ISNUMBER(SEARCH(Credentials,C1362)))&gt;0,TRIM(RIGHT(SUBSTITUTE(C1362," ",REPT(" ", 99)), 99)),"")</f>
        <v/>
      </c>
      <c r="E1362" s="6" t="str">
        <f t="shared" si="43"/>
        <v>Ryan Webb</v>
      </c>
      <c r="F1362" s="6" t="s">
        <v>5271</v>
      </c>
      <c r="G1362" s="7" t="s">
        <v>19452</v>
      </c>
      <c r="H1362" s="7" t="s">
        <v>19937</v>
      </c>
    </row>
    <row r="1363" spans="1:8">
      <c r="A1363" s="6" t="s">
        <v>5275</v>
      </c>
      <c r="B1363" s="6" t="str" cm="1">
        <f t="array" ref="B1363">IF(SUM(--ISNUMBER(SEARCH(Honorific,A1363)))&gt;0,LEFT(A1363,FIND(" ",A1363)-1),"")</f>
        <v/>
      </c>
      <c r="C1363" s="6" t="str">
        <f t="shared" si="42"/>
        <v>John Steele</v>
      </c>
      <c r="D1363" s="6" t="str" cm="1">
        <f t="array" ref="D1363">IF(SUM(--ISNUMBER(SEARCH(Credentials,C1363)))&gt;0,TRIM(RIGHT(SUBSTITUTE(C1363," ",REPT(" ", 99)), 99)),"")</f>
        <v/>
      </c>
      <c r="E1363" s="6" t="str">
        <f t="shared" si="43"/>
        <v>John Steele</v>
      </c>
      <c r="F1363" s="6" t="s">
        <v>5275</v>
      </c>
      <c r="G1363" s="7" t="s">
        <v>19558</v>
      </c>
      <c r="H1363" s="7" t="s">
        <v>19832</v>
      </c>
    </row>
    <row r="1364" spans="1:8">
      <c r="A1364" s="6" t="s">
        <v>5279</v>
      </c>
      <c r="B1364" s="6" t="str" cm="1">
        <f t="array" ref="B1364">IF(SUM(--ISNUMBER(SEARCH(Honorific,A1364)))&gt;0,LEFT(A1364,FIND(" ",A1364)-1),"")</f>
        <v/>
      </c>
      <c r="C1364" s="6" t="str">
        <f t="shared" si="42"/>
        <v>Sherry Martin</v>
      </c>
      <c r="D1364" s="6" t="str" cm="1">
        <f t="array" ref="D1364">IF(SUM(--ISNUMBER(SEARCH(Credentials,C1364)))&gt;0,TRIM(RIGHT(SUBSTITUTE(C1364," ",REPT(" ", 99)), 99)),"")</f>
        <v/>
      </c>
      <c r="E1364" s="6" t="str">
        <f t="shared" si="43"/>
        <v>Sherry Martin</v>
      </c>
      <c r="F1364" s="6" t="s">
        <v>5279</v>
      </c>
      <c r="G1364" s="7" t="s">
        <v>20385</v>
      </c>
      <c r="H1364" s="7" t="s">
        <v>19455</v>
      </c>
    </row>
    <row r="1365" spans="1:8">
      <c r="A1365" s="6" t="s">
        <v>5283</v>
      </c>
      <c r="B1365" s="6" t="str" cm="1">
        <f t="array" ref="B1365">IF(SUM(--ISNUMBER(SEARCH(Honorific,A1365)))&gt;0,LEFT(A1365,FIND(" ",A1365)-1),"")</f>
        <v/>
      </c>
      <c r="C1365" s="6" t="str">
        <f t="shared" si="42"/>
        <v>Geoffrey Smith MD</v>
      </c>
      <c r="D1365" s="6" t="str" cm="1">
        <f t="array" ref="D1365">IF(SUM(--ISNUMBER(SEARCH(Credentials,C1365)))&gt;0,TRIM(RIGHT(SUBSTITUTE(C1365," ",REPT(" ", 99)), 99)),"")</f>
        <v>MD</v>
      </c>
      <c r="E1365" s="6" t="str">
        <f t="shared" si="43"/>
        <v xml:space="preserve">Geoffrey Smith </v>
      </c>
      <c r="F1365" s="6" t="s">
        <v>19257</v>
      </c>
      <c r="G1365" s="7" t="s">
        <v>20386</v>
      </c>
      <c r="H1365" s="7" t="s">
        <v>19450</v>
      </c>
    </row>
    <row r="1366" spans="1:8">
      <c r="A1366" s="6" t="s">
        <v>5287</v>
      </c>
      <c r="B1366" s="6" t="str" cm="1">
        <f t="array" ref="B1366">IF(SUM(--ISNUMBER(SEARCH(Honorific,A1366)))&gt;0,LEFT(A1366,FIND(" ",A1366)-1),"")</f>
        <v/>
      </c>
      <c r="C1366" s="6" t="str">
        <f t="shared" si="42"/>
        <v>Sean Miller</v>
      </c>
      <c r="D1366" s="6" t="str" cm="1">
        <f t="array" ref="D1366">IF(SUM(--ISNUMBER(SEARCH(Credentials,C1366)))&gt;0,TRIM(RIGHT(SUBSTITUTE(C1366," ",REPT(" ", 99)), 99)),"")</f>
        <v/>
      </c>
      <c r="E1366" s="6" t="str">
        <f t="shared" si="43"/>
        <v>Sean Miller</v>
      </c>
      <c r="F1366" s="6" t="s">
        <v>5287</v>
      </c>
      <c r="G1366" s="7" t="s">
        <v>19651</v>
      </c>
      <c r="H1366" s="7" t="s">
        <v>19568</v>
      </c>
    </row>
    <row r="1367" spans="1:8">
      <c r="A1367" s="6" t="s">
        <v>5291</v>
      </c>
      <c r="B1367" s="6" t="str" cm="1">
        <f t="array" ref="B1367">IF(SUM(--ISNUMBER(SEARCH(Honorific,A1367)))&gt;0,LEFT(A1367,FIND(" ",A1367)-1),"")</f>
        <v>Dr.</v>
      </c>
      <c r="C1367" s="6" t="str">
        <f t="shared" si="42"/>
        <v>Joseph Powell Jr.</v>
      </c>
      <c r="D1367" s="6" t="str" cm="1">
        <f t="array" ref="D1367">IF(SUM(--ISNUMBER(SEARCH(Credentials,C1367)))&gt;0,TRIM(RIGHT(SUBSTITUTE(C1367," ",REPT(" ", 99)), 99)),"")</f>
        <v>Jr.</v>
      </c>
      <c r="E1367" s="6" t="str">
        <f t="shared" si="43"/>
        <v xml:space="preserve">Joseph Powell </v>
      </c>
      <c r="F1367" s="6" t="s">
        <v>19258</v>
      </c>
      <c r="G1367" s="7" t="s">
        <v>19642</v>
      </c>
      <c r="H1367" s="7" t="s">
        <v>19604</v>
      </c>
    </row>
    <row r="1368" spans="1:8">
      <c r="A1368" s="6" t="s">
        <v>5294</v>
      </c>
      <c r="B1368" s="6" t="str" cm="1">
        <f t="array" ref="B1368">IF(SUM(--ISNUMBER(SEARCH(Honorific,A1368)))&gt;0,LEFT(A1368,FIND(" ",A1368)-1),"")</f>
        <v/>
      </c>
      <c r="C1368" s="6" t="str">
        <f t="shared" si="42"/>
        <v>Candice Walter</v>
      </c>
      <c r="D1368" s="6" t="str" cm="1">
        <f t="array" ref="D1368">IF(SUM(--ISNUMBER(SEARCH(Credentials,C1368)))&gt;0,TRIM(RIGHT(SUBSTITUTE(C1368," ",REPT(" ", 99)), 99)),"")</f>
        <v/>
      </c>
      <c r="E1368" s="6" t="str">
        <f t="shared" si="43"/>
        <v>Candice Walter</v>
      </c>
      <c r="F1368" s="6" t="s">
        <v>5294</v>
      </c>
      <c r="G1368" s="7" t="s">
        <v>20387</v>
      </c>
      <c r="H1368" s="7" t="s">
        <v>20261</v>
      </c>
    </row>
    <row r="1369" spans="1:8">
      <c r="A1369" s="6" t="s">
        <v>5298</v>
      </c>
      <c r="B1369" s="6" t="str" cm="1">
        <f t="array" ref="B1369">IF(SUM(--ISNUMBER(SEARCH(Honorific,A1369)))&gt;0,LEFT(A1369,FIND(" ",A1369)-1),"")</f>
        <v/>
      </c>
      <c r="C1369" s="6" t="str">
        <f t="shared" si="42"/>
        <v>Travis Martin</v>
      </c>
      <c r="D1369" s="6" t="str" cm="1">
        <f t="array" ref="D1369">IF(SUM(--ISNUMBER(SEARCH(Credentials,C1369)))&gt;0,TRIM(RIGHT(SUBSTITUTE(C1369," ",REPT(" ", 99)), 99)),"")</f>
        <v/>
      </c>
      <c r="E1369" s="6" t="str">
        <f t="shared" si="43"/>
        <v>Travis Martin</v>
      </c>
      <c r="F1369" s="6" t="s">
        <v>5298</v>
      </c>
      <c r="G1369" s="7" t="s">
        <v>19468</v>
      </c>
      <c r="H1369" s="7" t="s">
        <v>19455</v>
      </c>
    </row>
    <row r="1370" spans="1:8">
      <c r="A1370" s="6" t="s">
        <v>5302</v>
      </c>
      <c r="B1370" s="6" t="str" cm="1">
        <f t="array" ref="B1370">IF(SUM(--ISNUMBER(SEARCH(Honorific,A1370)))&gt;0,LEFT(A1370,FIND(" ",A1370)-1),"")</f>
        <v/>
      </c>
      <c r="C1370" s="6" t="str">
        <f t="shared" si="42"/>
        <v>Emily Adams</v>
      </c>
      <c r="D1370" s="6" t="str" cm="1">
        <f t="array" ref="D1370">IF(SUM(--ISNUMBER(SEARCH(Credentials,C1370)))&gt;0,TRIM(RIGHT(SUBSTITUTE(C1370," ",REPT(" ", 99)), 99)),"")</f>
        <v/>
      </c>
      <c r="E1370" s="6" t="str">
        <f t="shared" si="43"/>
        <v>Emily Adams</v>
      </c>
      <c r="F1370" s="6" t="s">
        <v>5302</v>
      </c>
      <c r="G1370" s="7" t="s">
        <v>20058</v>
      </c>
      <c r="H1370" s="7" t="s">
        <v>20041</v>
      </c>
    </row>
    <row r="1371" spans="1:8">
      <c r="A1371" s="6" t="s">
        <v>5306</v>
      </c>
      <c r="B1371" s="6" t="str" cm="1">
        <f t="array" ref="B1371">IF(SUM(--ISNUMBER(SEARCH(Honorific,A1371)))&gt;0,LEFT(A1371,FIND(" ",A1371)-1),"")</f>
        <v/>
      </c>
      <c r="C1371" s="6" t="str">
        <f t="shared" si="42"/>
        <v>David Snyder</v>
      </c>
      <c r="D1371" s="6" t="str" cm="1">
        <f t="array" ref="D1371">IF(SUM(--ISNUMBER(SEARCH(Credentials,C1371)))&gt;0,TRIM(RIGHT(SUBSTITUTE(C1371," ",REPT(" ", 99)), 99)),"")</f>
        <v/>
      </c>
      <c r="E1371" s="6" t="str">
        <f t="shared" si="43"/>
        <v>David Snyder</v>
      </c>
      <c r="F1371" s="6" t="s">
        <v>5306</v>
      </c>
      <c r="G1371" s="7" t="s">
        <v>19484</v>
      </c>
      <c r="H1371" s="7" t="s">
        <v>20388</v>
      </c>
    </row>
    <row r="1372" spans="1:8">
      <c r="A1372" s="6" t="s">
        <v>5310</v>
      </c>
      <c r="B1372" s="6" t="str" cm="1">
        <f t="array" ref="B1372">IF(SUM(--ISNUMBER(SEARCH(Honorific,A1372)))&gt;0,LEFT(A1372,FIND(" ",A1372)-1),"")</f>
        <v/>
      </c>
      <c r="C1372" s="6" t="str">
        <f t="shared" si="42"/>
        <v>Connor Flores</v>
      </c>
      <c r="D1372" s="6" t="str" cm="1">
        <f t="array" ref="D1372">IF(SUM(--ISNUMBER(SEARCH(Credentials,C1372)))&gt;0,TRIM(RIGHT(SUBSTITUTE(C1372," ",REPT(" ", 99)), 99)),"")</f>
        <v/>
      </c>
      <c r="E1372" s="6" t="str">
        <f t="shared" si="43"/>
        <v>Connor Flores</v>
      </c>
      <c r="F1372" s="6" t="s">
        <v>5310</v>
      </c>
      <c r="G1372" s="7" t="s">
        <v>20389</v>
      </c>
      <c r="H1372" s="7" t="s">
        <v>20083</v>
      </c>
    </row>
    <row r="1373" spans="1:8">
      <c r="A1373" s="6" t="s">
        <v>5314</v>
      </c>
      <c r="B1373" s="6" t="str" cm="1">
        <f t="array" ref="B1373">IF(SUM(--ISNUMBER(SEARCH(Honorific,A1373)))&gt;0,LEFT(A1373,FIND(" ",A1373)-1),"")</f>
        <v/>
      </c>
      <c r="C1373" s="6" t="str">
        <f t="shared" si="42"/>
        <v>Chelsea Hopkins</v>
      </c>
      <c r="D1373" s="6" t="str" cm="1">
        <f t="array" ref="D1373">IF(SUM(--ISNUMBER(SEARCH(Credentials,C1373)))&gt;0,TRIM(RIGHT(SUBSTITUTE(C1373," ",REPT(" ", 99)), 99)),"")</f>
        <v/>
      </c>
      <c r="E1373" s="6" t="str">
        <f t="shared" si="43"/>
        <v>Chelsea Hopkins</v>
      </c>
      <c r="F1373" s="6" t="s">
        <v>5314</v>
      </c>
      <c r="G1373" s="7" t="s">
        <v>19630</v>
      </c>
      <c r="H1373" s="7" t="s">
        <v>20070</v>
      </c>
    </row>
    <row r="1374" spans="1:8">
      <c r="A1374" s="6" t="s">
        <v>5318</v>
      </c>
      <c r="B1374" s="6" t="str" cm="1">
        <f t="array" ref="B1374">IF(SUM(--ISNUMBER(SEARCH(Honorific,A1374)))&gt;0,LEFT(A1374,FIND(" ",A1374)-1),"")</f>
        <v/>
      </c>
      <c r="C1374" s="6" t="str">
        <f t="shared" si="42"/>
        <v>Christine Simpson DVM</v>
      </c>
      <c r="D1374" s="6" t="str" cm="1">
        <f t="array" ref="D1374">IF(SUM(--ISNUMBER(SEARCH(Credentials,C1374)))&gt;0,TRIM(RIGHT(SUBSTITUTE(C1374," ",REPT(" ", 99)), 99)),"")</f>
        <v>DVM</v>
      </c>
      <c r="E1374" s="6" t="str">
        <f t="shared" si="43"/>
        <v xml:space="preserve">Christine Simpson </v>
      </c>
      <c r="F1374" s="6" t="s">
        <v>19259</v>
      </c>
      <c r="G1374" s="7" t="s">
        <v>19928</v>
      </c>
      <c r="H1374" s="7" t="s">
        <v>19770</v>
      </c>
    </row>
    <row r="1375" spans="1:8">
      <c r="A1375" s="6" t="s">
        <v>5322</v>
      </c>
      <c r="B1375" s="6" t="str" cm="1">
        <f t="array" ref="B1375">IF(SUM(--ISNUMBER(SEARCH(Honorific,A1375)))&gt;0,LEFT(A1375,FIND(" ",A1375)-1),"")</f>
        <v>Dr.</v>
      </c>
      <c r="C1375" s="6" t="str">
        <f t="shared" si="42"/>
        <v>Madeline Vasquez</v>
      </c>
      <c r="D1375" s="6" t="str" cm="1">
        <f t="array" ref="D1375">IF(SUM(--ISNUMBER(SEARCH(Credentials,C1375)))&gt;0,TRIM(RIGHT(SUBSTITUTE(C1375," ",REPT(" ", 99)), 99)),"")</f>
        <v/>
      </c>
      <c r="E1375" s="6" t="str">
        <f t="shared" si="43"/>
        <v>Madeline Vasquez</v>
      </c>
      <c r="F1375" s="6" t="s">
        <v>19260</v>
      </c>
      <c r="G1375" s="7" t="s">
        <v>20390</v>
      </c>
      <c r="H1375" s="7" t="s">
        <v>19794</v>
      </c>
    </row>
    <row r="1376" spans="1:8">
      <c r="A1376" s="6" t="s">
        <v>5326</v>
      </c>
      <c r="B1376" s="6" t="str" cm="1">
        <f t="array" ref="B1376">IF(SUM(--ISNUMBER(SEARCH(Honorific,A1376)))&gt;0,LEFT(A1376,FIND(" ",A1376)-1),"")</f>
        <v/>
      </c>
      <c r="C1376" s="6" t="str">
        <f t="shared" si="42"/>
        <v>Michelle Garcia</v>
      </c>
      <c r="D1376" s="6" t="str" cm="1">
        <f t="array" ref="D1376">IF(SUM(--ISNUMBER(SEARCH(Credentials,C1376)))&gt;0,TRIM(RIGHT(SUBSTITUTE(C1376," ",REPT(" ", 99)), 99)),"")</f>
        <v/>
      </c>
      <c r="E1376" s="6" t="str">
        <f t="shared" si="43"/>
        <v>Michelle Garcia</v>
      </c>
      <c r="F1376" s="6" t="s">
        <v>5326</v>
      </c>
      <c r="G1376" s="7" t="s">
        <v>19693</v>
      </c>
      <c r="H1376" s="7" t="s">
        <v>19641</v>
      </c>
    </row>
    <row r="1377" spans="1:8">
      <c r="A1377" s="6" t="s">
        <v>5329</v>
      </c>
      <c r="B1377" s="6" t="str" cm="1">
        <f t="array" ref="B1377">IF(SUM(--ISNUMBER(SEARCH(Honorific,A1377)))&gt;0,LEFT(A1377,FIND(" ",A1377)-1),"")</f>
        <v/>
      </c>
      <c r="C1377" s="6" t="str">
        <f t="shared" si="42"/>
        <v>Sydney Wright</v>
      </c>
      <c r="D1377" s="6" t="str" cm="1">
        <f t="array" ref="D1377">IF(SUM(--ISNUMBER(SEARCH(Credentials,C1377)))&gt;0,TRIM(RIGHT(SUBSTITUTE(C1377," ",REPT(" ", 99)), 99)),"")</f>
        <v/>
      </c>
      <c r="E1377" s="6" t="str">
        <f t="shared" si="43"/>
        <v>Sydney Wright</v>
      </c>
      <c r="F1377" s="6" t="s">
        <v>5329</v>
      </c>
      <c r="G1377" s="7" t="s">
        <v>19449</v>
      </c>
      <c r="H1377" s="7" t="s">
        <v>19420</v>
      </c>
    </row>
    <row r="1378" spans="1:8">
      <c r="A1378" s="6" t="s">
        <v>5333</v>
      </c>
      <c r="B1378" s="6" t="str" cm="1">
        <f t="array" ref="B1378">IF(SUM(--ISNUMBER(SEARCH(Honorific,A1378)))&gt;0,LEFT(A1378,FIND(" ",A1378)-1),"")</f>
        <v>Mrs.</v>
      </c>
      <c r="C1378" s="6" t="str">
        <f t="shared" si="42"/>
        <v>Alyssa Parker</v>
      </c>
      <c r="D1378" s="6" t="str" cm="1">
        <f t="array" ref="D1378">IF(SUM(--ISNUMBER(SEARCH(Credentials,C1378)))&gt;0,TRIM(RIGHT(SUBSTITUTE(C1378," ",REPT(" ", 99)), 99)),"")</f>
        <v/>
      </c>
      <c r="E1378" s="6" t="str">
        <f t="shared" si="43"/>
        <v>Alyssa Parker</v>
      </c>
      <c r="F1378" s="6" t="s">
        <v>19261</v>
      </c>
      <c r="G1378" s="7" t="s">
        <v>20346</v>
      </c>
      <c r="H1378" s="7" t="s">
        <v>20012</v>
      </c>
    </row>
    <row r="1379" spans="1:8">
      <c r="A1379" s="6" t="s">
        <v>5337</v>
      </c>
      <c r="B1379" s="6" t="str" cm="1">
        <f t="array" ref="B1379">IF(SUM(--ISNUMBER(SEARCH(Honorific,A1379)))&gt;0,LEFT(A1379,FIND(" ",A1379)-1),"")</f>
        <v/>
      </c>
      <c r="C1379" s="6" t="str">
        <f t="shared" si="42"/>
        <v>Misty Williams</v>
      </c>
      <c r="D1379" s="6" t="str" cm="1">
        <f t="array" ref="D1379">IF(SUM(--ISNUMBER(SEARCH(Credentials,C1379)))&gt;0,TRIM(RIGHT(SUBSTITUTE(C1379," ",REPT(" ", 99)), 99)),"")</f>
        <v/>
      </c>
      <c r="E1379" s="6" t="str">
        <f t="shared" si="43"/>
        <v>Misty Williams</v>
      </c>
      <c r="F1379" s="6" t="s">
        <v>5337</v>
      </c>
      <c r="G1379" s="7" t="s">
        <v>19796</v>
      </c>
      <c r="H1379" s="7" t="s">
        <v>19478</v>
      </c>
    </row>
    <row r="1380" spans="1:8">
      <c r="A1380" s="6" t="s">
        <v>5341</v>
      </c>
      <c r="B1380" s="6" t="str" cm="1">
        <f t="array" ref="B1380">IF(SUM(--ISNUMBER(SEARCH(Honorific,A1380)))&gt;0,LEFT(A1380,FIND(" ",A1380)-1),"")</f>
        <v/>
      </c>
      <c r="C1380" s="6" t="str">
        <f t="shared" si="42"/>
        <v>Carlos Pineda</v>
      </c>
      <c r="D1380" s="6" t="str" cm="1">
        <f t="array" ref="D1380">IF(SUM(--ISNUMBER(SEARCH(Credentials,C1380)))&gt;0,TRIM(RIGHT(SUBSTITUTE(C1380," ",REPT(" ", 99)), 99)),"")</f>
        <v/>
      </c>
      <c r="E1380" s="6" t="str">
        <f t="shared" si="43"/>
        <v>Carlos Pineda</v>
      </c>
      <c r="F1380" s="6" t="s">
        <v>5341</v>
      </c>
      <c r="G1380" s="7" t="s">
        <v>19987</v>
      </c>
      <c r="H1380" s="7" t="s">
        <v>20367</v>
      </c>
    </row>
    <row r="1381" spans="1:8">
      <c r="A1381" s="6" t="s">
        <v>5345</v>
      </c>
      <c r="B1381" s="6" t="str" cm="1">
        <f t="array" ref="B1381">IF(SUM(--ISNUMBER(SEARCH(Honorific,A1381)))&gt;0,LEFT(A1381,FIND(" ",A1381)-1),"")</f>
        <v/>
      </c>
      <c r="C1381" s="6" t="str">
        <f t="shared" si="42"/>
        <v>Angela Wells</v>
      </c>
      <c r="D1381" s="6" t="str" cm="1">
        <f t="array" ref="D1381">IF(SUM(--ISNUMBER(SEARCH(Credentials,C1381)))&gt;0,TRIM(RIGHT(SUBSTITUTE(C1381," ",REPT(" ", 99)), 99)),"")</f>
        <v/>
      </c>
      <c r="E1381" s="6" t="str">
        <f t="shared" si="43"/>
        <v>Angela Wells</v>
      </c>
      <c r="F1381" s="6" t="s">
        <v>5345</v>
      </c>
      <c r="G1381" s="7" t="s">
        <v>19746</v>
      </c>
      <c r="H1381" s="7" t="s">
        <v>20142</v>
      </c>
    </row>
    <row r="1382" spans="1:8">
      <c r="A1382" s="6" t="s">
        <v>5349</v>
      </c>
      <c r="B1382" s="6" t="str" cm="1">
        <f t="array" ref="B1382">IF(SUM(--ISNUMBER(SEARCH(Honorific,A1382)))&gt;0,LEFT(A1382,FIND(" ",A1382)-1),"")</f>
        <v/>
      </c>
      <c r="C1382" s="6" t="str">
        <f t="shared" si="42"/>
        <v>William Ortiz</v>
      </c>
      <c r="D1382" s="6" t="str" cm="1">
        <f t="array" ref="D1382">IF(SUM(--ISNUMBER(SEARCH(Credentials,C1382)))&gt;0,TRIM(RIGHT(SUBSTITUTE(C1382," ",REPT(" ", 99)), 99)),"")</f>
        <v/>
      </c>
      <c r="E1382" s="6" t="str">
        <f t="shared" si="43"/>
        <v>William Ortiz</v>
      </c>
      <c r="F1382" s="6" t="s">
        <v>5349</v>
      </c>
      <c r="G1382" s="7" t="s">
        <v>19437</v>
      </c>
      <c r="H1382" s="7" t="s">
        <v>20269</v>
      </c>
    </row>
    <row r="1383" spans="1:8">
      <c r="A1383" s="6" t="s">
        <v>5353</v>
      </c>
      <c r="B1383" s="6" t="str" cm="1">
        <f t="array" ref="B1383">IF(SUM(--ISNUMBER(SEARCH(Honorific,A1383)))&gt;0,LEFT(A1383,FIND(" ",A1383)-1),"")</f>
        <v/>
      </c>
      <c r="C1383" s="6" t="str">
        <f t="shared" si="42"/>
        <v>Sharon Mitchell</v>
      </c>
      <c r="D1383" s="6" t="str" cm="1">
        <f t="array" ref="D1383">IF(SUM(--ISNUMBER(SEARCH(Credentials,C1383)))&gt;0,TRIM(RIGHT(SUBSTITUTE(C1383," ",REPT(" ", 99)), 99)),"")</f>
        <v/>
      </c>
      <c r="E1383" s="6" t="str">
        <f t="shared" si="43"/>
        <v>Sharon Mitchell</v>
      </c>
      <c r="F1383" s="6" t="s">
        <v>5353</v>
      </c>
      <c r="G1383" s="7" t="s">
        <v>19584</v>
      </c>
      <c r="H1383" s="7" t="s">
        <v>20095</v>
      </c>
    </row>
    <row r="1384" spans="1:8">
      <c r="A1384" s="6" t="s">
        <v>5357</v>
      </c>
      <c r="B1384" s="6" t="str" cm="1">
        <f t="array" ref="B1384">IF(SUM(--ISNUMBER(SEARCH(Honorific,A1384)))&gt;0,LEFT(A1384,FIND(" ",A1384)-1),"")</f>
        <v/>
      </c>
      <c r="C1384" s="6" t="str">
        <f t="shared" si="42"/>
        <v>Caleb Gamble</v>
      </c>
      <c r="D1384" s="6" t="str" cm="1">
        <f t="array" ref="D1384">IF(SUM(--ISNUMBER(SEARCH(Credentials,C1384)))&gt;0,TRIM(RIGHT(SUBSTITUTE(C1384," ",REPT(" ", 99)), 99)),"")</f>
        <v/>
      </c>
      <c r="E1384" s="6" t="str">
        <f t="shared" si="43"/>
        <v>Caleb Gamble</v>
      </c>
      <c r="F1384" s="6" t="s">
        <v>5357</v>
      </c>
      <c r="G1384" s="7" t="s">
        <v>20376</v>
      </c>
      <c r="H1384" s="7" t="s">
        <v>20391</v>
      </c>
    </row>
    <row r="1385" spans="1:8">
      <c r="A1385" s="6" t="s">
        <v>5361</v>
      </c>
      <c r="B1385" s="6" t="str" cm="1">
        <f t="array" ref="B1385">IF(SUM(--ISNUMBER(SEARCH(Honorific,A1385)))&gt;0,LEFT(A1385,FIND(" ",A1385)-1),"")</f>
        <v/>
      </c>
      <c r="C1385" s="6" t="str">
        <f t="shared" si="42"/>
        <v>Veronica Hart</v>
      </c>
      <c r="D1385" s="6" t="str" cm="1">
        <f t="array" ref="D1385">IF(SUM(--ISNUMBER(SEARCH(Credentials,C1385)))&gt;0,TRIM(RIGHT(SUBSTITUTE(C1385," ",REPT(" ", 99)), 99)),"")</f>
        <v/>
      </c>
      <c r="E1385" s="6" t="str">
        <f t="shared" si="43"/>
        <v>Veronica Hart</v>
      </c>
      <c r="F1385" s="6" t="s">
        <v>5361</v>
      </c>
      <c r="G1385" s="7" t="s">
        <v>20154</v>
      </c>
      <c r="H1385" s="7" t="s">
        <v>19621</v>
      </c>
    </row>
    <row r="1386" spans="1:8">
      <c r="A1386" s="6" t="s">
        <v>5365</v>
      </c>
      <c r="B1386" s="6" t="str" cm="1">
        <f t="array" ref="B1386">IF(SUM(--ISNUMBER(SEARCH(Honorific,A1386)))&gt;0,LEFT(A1386,FIND(" ",A1386)-1),"")</f>
        <v/>
      </c>
      <c r="C1386" s="6" t="str">
        <f t="shared" si="42"/>
        <v>Caitlyn Jones</v>
      </c>
      <c r="D1386" s="6" t="str" cm="1">
        <f t="array" ref="D1386">IF(SUM(--ISNUMBER(SEARCH(Credentials,C1386)))&gt;0,TRIM(RIGHT(SUBSTITUTE(C1386," ",REPT(" ", 99)), 99)),"")</f>
        <v/>
      </c>
      <c r="E1386" s="6" t="str">
        <f t="shared" si="43"/>
        <v>Caitlyn Jones</v>
      </c>
      <c r="F1386" s="6" t="s">
        <v>5365</v>
      </c>
      <c r="G1386" s="7" t="s">
        <v>20319</v>
      </c>
      <c r="H1386" s="7" t="s">
        <v>19613</v>
      </c>
    </row>
    <row r="1387" spans="1:8">
      <c r="A1387" s="6" t="s">
        <v>5368</v>
      </c>
      <c r="B1387" s="6" t="str" cm="1">
        <f t="array" ref="B1387">IF(SUM(--ISNUMBER(SEARCH(Honorific,A1387)))&gt;0,LEFT(A1387,FIND(" ",A1387)-1),"")</f>
        <v/>
      </c>
      <c r="C1387" s="6" t="str">
        <f t="shared" si="42"/>
        <v>Jacob Rodriguez</v>
      </c>
      <c r="D1387" s="6" t="str" cm="1">
        <f t="array" ref="D1387">IF(SUM(--ISNUMBER(SEARCH(Credentials,C1387)))&gt;0,TRIM(RIGHT(SUBSTITUTE(C1387," ",REPT(" ", 99)), 99)),"")</f>
        <v/>
      </c>
      <c r="E1387" s="6" t="str">
        <f t="shared" si="43"/>
        <v>Jacob Rodriguez</v>
      </c>
      <c r="F1387" s="6" t="s">
        <v>5368</v>
      </c>
      <c r="G1387" s="7" t="s">
        <v>19571</v>
      </c>
      <c r="H1387" s="7" t="s">
        <v>19536</v>
      </c>
    </row>
    <row r="1388" spans="1:8">
      <c r="A1388" s="6" t="s">
        <v>5372</v>
      </c>
      <c r="B1388" s="6" t="str" cm="1">
        <f t="array" ref="B1388">IF(SUM(--ISNUMBER(SEARCH(Honorific,A1388)))&gt;0,LEFT(A1388,FIND(" ",A1388)-1),"")</f>
        <v/>
      </c>
      <c r="C1388" s="6" t="str">
        <f t="shared" si="42"/>
        <v>Michael Hansen</v>
      </c>
      <c r="D1388" s="6" t="str" cm="1">
        <f t="array" ref="D1388">IF(SUM(--ISNUMBER(SEARCH(Credentials,C1388)))&gt;0,TRIM(RIGHT(SUBSTITUTE(C1388," ",REPT(" ", 99)), 99)),"")</f>
        <v/>
      </c>
      <c r="E1388" s="6" t="str">
        <f t="shared" si="43"/>
        <v>Michael Hansen</v>
      </c>
      <c r="F1388" s="6" t="s">
        <v>5372</v>
      </c>
      <c r="G1388" s="7" t="s">
        <v>19466</v>
      </c>
      <c r="H1388" s="7" t="s">
        <v>20018</v>
      </c>
    </row>
    <row r="1389" spans="1:8">
      <c r="A1389" s="6" t="s">
        <v>5375</v>
      </c>
      <c r="B1389" s="6" t="str" cm="1">
        <f t="array" ref="B1389">IF(SUM(--ISNUMBER(SEARCH(Honorific,A1389)))&gt;0,LEFT(A1389,FIND(" ",A1389)-1),"")</f>
        <v/>
      </c>
      <c r="C1389" s="6" t="str">
        <f t="shared" si="42"/>
        <v>Dylan Jones</v>
      </c>
      <c r="D1389" s="6" t="str" cm="1">
        <f t="array" ref="D1389">IF(SUM(--ISNUMBER(SEARCH(Credentials,C1389)))&gt;0,TRIM(RIGHT(SUBSTITUTE(C1389," ",REPT(" ", 99)), 99)),"")</f>
        <v/>
      </c>
      <c r="E1389" s="6" t="str">
        <f t="shared" si="43"/>
        <v>Dylan Jones</v>
      </c>
      <c r="F1389" s="6" t="s">
        <v>5375</v>
      </c>
      <c r="G1389" s="7" t="s">
        <v>19508</v>
      </c>
      <c r="H1389" s="7" t="s">
        <v>19613</v>
      </c>
    </row>
    <row r="1390" spans="1:8">
      <c r="A1390" s="6" t="s">
        <v>5379</v>
      </c>
      <c r="B1390" s="6" t="str" cm="1">
        <f t="array" ref="B1390">IF(SUM(--ISNUMBER(SEARCH(Honorific,A1390)))&gt;0,LEFT(A1390,FIND(" ",A1390)-1),"")</f>
        <v/>
      </c>
      <c r="C1390" s="6" t="str">
        <f t="shared" si="42"/>
        <v>Rebecca Hester</v>
      </c>
      <c r="D1390" s="6" t="str" cm="1">
        <f t="array" ref="D1390">IF(SUM(--ISNUMBER(SEARCH(Credentials,C1390)))&gt;0,TRIM(RIGHT(SUBSTITUTE(C1390," ",REPT(" ", 99)), 99)),"")</f>
        <v/>
      </c>
      <c r="E1390" s="6" t="str">
        <f t="shared" si="43"/>
        <v>Rebecca Hester</v>
      </c>
      <c r="F1390" s="6" t="s">
        <v>5379</v>
      </c>
      <c r="G1390" s="7" t="s">
        <v>19531</v>
      </c>
      <c r="H1390" s="7" t="s">
        <v>19957</v>
      </c>
    </row>
    <row r="1391" spans="1:8">
      <c r="A1391" s="6" t="s">
        <v>5383</v>
      </c>
      <c r="B1391" s="6" t="str" cm="1">
        <f t="array" ref="B1391">IF(SUM(--ISNUMBER(SEARCH(Honorific,A1391)))&gt;0,LEFT(A1391,FIND(" ",A1391)-1),"")</f>
        <v/>
      </c>
      <c r="C1391" s="6" t="str">
        <f t="shared" si="42"/>
        <v>Matthew Garner</v>
      </c>
      <c r="D1391" s="6" t="str" cm="1">
        <f t="array" ref="D1391">IF(SUM(--ISNUMBER(SEARCH(Credentials,C1391)))&gt;0,TRIM(RIGHT(SUBSTITUTE(C1391," ",REPT(" ", 99)), 99)),"")</f>
        <v/>
      </c>
      <c r="E1391" s="6" t="str">
        <f t="shared" si="43"/>
        <v>Matthew Garner</v>
      </c>
      <c r="F1391" s="6" t="s">
        <v>5383</v>
      </c>
      <c r="G1391" s="7" t="s">
        <v>19506</v>
      </c>
      <c r="H1391" s="7" t="s">
        <v>20392</v>
      </c>
    </row>
    <row r="1392" spans="1:8">
      <c r="A1392" s="6" t="s">
        <v>5387</v>
      </c>
      <c r="B1392" s="6" t="str" cm="1">
        <f t="array" ref="B1392">IF(SUM(--ISNUMBER(SEARCH(Honorific,A1392)))&gt;0,LEFT(A1392,FIND(" ",A1392)-1),"")</f>
        <v/>
      </c>
      <c r="C1392" s="6" t="str">
        <f t="shared" si="42"/>
        <v>Gary Smith</v>
      </c>
      <c r="D1392" s="6" t="str" cm="1">
        <f t="array" ref="D1392">IF(SUM(--ISNUMBER(SEARCH(Credentials,C1392)))&gt;0,TRIM(RIGHT(SUBSTITUTE(C1392," ",REPT(" ", 99)), 99)),"")</f>
        <v/>
      </c>
      <c r="E1392" s="6" t="str">
        <f t="shared" si="43"/>
        <v>Gary Smith</v>
      </c>
      <c r="F1392" s="6" t="s">
        <v>5387</v>
      </c>
      <c r="G1392" s="7" t="s">
        <v>19676</v>
      </c>
      <c r="H1392" s="7" t="s">
        <v>19450</v>
      </c>
    </row>
    <row r="1393" spans="1:8">
      <c r="A1393" s="6" t="s">
        <v>5391</v>
      </c>
      <c r="B1393" s="6" t="str" cm="1">
        <f t="array" ref="B1393">IF(SUM(--ISNUMBER(SEARCH(Honorific,A1393)))&gt;0,LEFT(A1393,FIND(" ",A1393)-1),"")</f>
        <v/>
      </c>
      <c r="C1393" s="6" t="str">
        <f t="shared" si="42"/>
        <v>Laurie Lucas DVM</v>
      </c>
      <c r="D1393" s="6" t="str" cm="1">
        <f t="array" ref="D1393">IF(SUM(--ISNUMBER(SEARCH(Credentials,C1393)))&gt;0,TRIM(RIGHT(SUBSTITUTE(C1393," ",REPT(" ", 99)), 99)),"")</f>
        <v>DVM</v>
      </c>
      <c r="E1393" s="6" t="str">
        <f t="shared" si="43"/>
        <v xml:space="preserve">Laurie Lucas </v>
      </c>
      <c r="F1393" s="6" t="s">
        <v>19262</v>
      </c>
      <c r="G1393" s="7" t="s">
        <v>19501</v>
      </c>
      <c r="H1393" s="7" t="s">
        <v>19595</v>
      </c>
    </row>
    <row r="1394" spans="1:8">
      <c r="A1394" s="6" t="s">
        <v>5395</v>
      </c>
      <c r="B1394" s="6" t="str" cm="1">
        <f t="array" ref="B1394">IF(SUM(--ISNUMBER(SEARCH(Honorific,A1394)))&gt;0,LEFT(A1394,FIND(" ",A1394)-1),"")</f>
        <v/>
      </c>
      <c r="C1394" s="6" t="str">
        <f t="shared" si="42"/>
        <v>Dennis Ball</v>
      </c>
      <c r="D1394" s="6" t="str" cm="1">
        <f t="array" ref="D1394">IF(SUM(--ISNUMBER(SEARCH(Credentials,C1394)))&gt;0,TRIM(RIGHT(SUBSTITUTE(C1394," ",REPT(" ", 99)), 99)),"")</f>
        <v/>
      </c>
      <c r="E1394" s="6" t="str">
        <f t="shared" si="43"/>
        <v>Dennis Ball</v>
      </c>
      <c r="F1394" s="6" t="s">
        <v>5395</v>
      </c>
      <c r="G1394" s="7" t="s">
        <v>19709</v>
      </c>
      <c r="H1394" s="7" t="s">
        <v>19926</v>
      </c>
    </row>
    <row r="1395" spans="1:8">
      <c r="A1395" s="6" t="s">
        <v>5399</v>
      </c>
      <c r="B1395" s="6" t="str" cm="1">
        <f t="array" ref="B1395">IF(SUM(--ISNUMBER(SEARCH(Honorific,A1395)))&gt;0,LEFT(A1395,FIND(" ",A1395)-1),"")</f>
        <v/>
      </c>
      <c r="C1395" s="6" t="str">
        <f t="shared" si="42"/>
        <v>Kenneth Thompson</v>
      </c>
      <c r="D1395" s="6" t="str" cm="1">
        <f t="array" ref="D1395">IF(SUM(--ISNUMBER(SEARCH(Credentials,C1395)))&gt;0,TRIM(RIGHT(SUBSTITUTE(C1395," ",REPT(" ", 99)), 99)),"")</f>
        <v/>
      </c>
      <c r="E1395" s="6" t="str">
        <f t="shared" si="43"/>
        <v>Kenneth Thompson</v>
      </c>
      <c r="F1395" s="6" t="s">
        <v>5399</v>
      </c>
      <c r="G1395" s="7" t="s">
        <v>20318</v>
      </c>
      <c r="H1395" s="7" t="s">
        <v>19880</v>
      </c>
    </row>
    <row r="1396" spans="1:8">
      <c r="A1396" s="6" t="s">
        <v>5403</v>
      </c>
      <c r="B1396" s="6" t="str" cm="1">
        <f t="array" ref="B1396">IF(SUM(--ISNUMBER(SEARCH(Honorific,A1396)))&gt;0,LEFT(A1396,FIND(" ",A1396)-1),"")</f>
        <v/>
      </c>
      <c r="C1396" s="6" t="str">
        <f t="shared" si="42"/>
        <v>Matthew Osborn</v>
      </c>
      <c r="D1396" s="6" t="str" cm="1">
        <f t="array" ref="D1396">IF(SUM(--ISNUMBER(SEARCH(Credentials,C1396)))&gt;0,TRIM(RIGHT(SUBSTITUTE(C1396," ",REPT(" ", 99)), 99)),"")</f>
        <v/>
      </c>
      <c r="E1396" s="6" t="str">
        <f t="shared" si="43"/>
        <v>Matthew Osborn</v>
      </c>
      <c r="F1396" s="6" t="s">
        <v>5403</v>
      </c>
      <c r="G1396" s="7" t="s">
        <v>19506</v>
      </c>
      <c r="H1396" s="7" t="s">
        <v>20393</v>
      </c>
    </row>
    <row r="1397" spans="1:8">
      <c r="A1397" s="6" t="s">
        <v>5407</v>
      </c>
      <c r="B1397" s="6" t="str" cm="1">
        <f t="array" ref="B1397">IF(SUM(--ISNUMBER(SEARCH(Honorific,A1397)))&gt;0,LEFT(A1397,FIND(" ",A1397)-1),"")</f>
        <v/>
      </c>
      <c r="C1397" s="6" t="str">
        <f t="shared" si="42"/>
        <v>Kara Cruz</v>
      </c>
      <c r="D1397" s="6" t="str" cm="1">
        <f t="array" ref="D1397">IF(SUM(--ISNUMBER(SEARCH(Credentials,C1397)))&gt;0,TRIM(RIGHT(SUBSTITUTE(C1397," ",REPT(" ", 99)), 99)),"")</f>
        <v/>
      </c>
      <c r="E1397" s="6" t="str">
        <f t="shared" si="43"/>
        <v>Kara Cruz</v>
      </c>
      <c r="F1397" s="6" t="s">
        <v>5407</v>
      </c>
      <c r="G1397" s="7" t="s">
        <v>19913</v>
      </c>
      <c r="H1397" s="7" t="s">
        <v>19782</v>
      </c>
    </row>
    <row r="1398" spans="1:8">
      <c r="A1398" s="6" t="s">
        <v>5411</v>
      </c>
      <c r="B1398" s="6" t="str" cm="1">
        <f t="array" ref="B1398">IF(SUM(--ISNUMBER(SEARCH(Honorific,A1398)))&gt;0,LEFT(A1398,FIND(" ",A1398)-1),"")</f>
        <v/>
      </c>
      <c r="C1398" s="6" t="str">
        <f t="shared" si="42"/>
        <v>Brenda Martinez</v>
      </c>
      <c r="D1398" s="6" t="str" cm="1">
        <f t="array" ref="D1398">IF(SUM(--ISNUMBER(SEARCH(Credentials,C1398)))&gt;0,TRIM(RIGHT(SUBSTITUTE(C1398," ",REPT(" ", 99)), 99)),"")</f>
        <v/>
      </c>
      <c r="E1398" s="6" t="str">
        <f t="shared" si="43"/>
        <v>Brenda Martinez</v>
      </c>
      <c r="F1398" s="6" t="s">
        <v>5411</v>
      </c>
      <c r="G1398" s="7" t="s">
        <v>19445</v>
      </c>
      <c r="H1398" s="7" t="s">
        <v>19728</v>
      </c>
    </row>
    <row r="1399" spans="1:8">
      <c r="A1399" s="6" t="s">
        <v>5415</v>
      </c>
      <c r="B1399" s="6" t="str" cm="1">
        <f t="array" ref="B1399">IF(SUM(--ISNUMBER(SEARCH(Honorific,A1399)))&gt;0,LEFT(A1399,FIND(" ",A1399)-1),"")</f>
        <v/>
      </c>
      <c r="C1399" s="6" t="str">
        <f t="shared" si="42"/>
        <v>Lindsey Barber</v>
      </c>
      <c r="D1399" s="6" t="str" cm="1">
        <f t="array" ref="D1399">IF(SUM(--ISNUMBER(SEARCH(Credentials,C1399)))&gt;0,TRIM(RIGHT(SUBSTITUTE(C1399," ",REPT(" ", 99)), 99)),"")</f>
        <v/>
      </c>
      <c r="E1399" s="6" t="str">
        <f t="shared" si="43"/>
        <v>Lindsey Barber</v>
      </c>
      <c r="F1399" s="6" t="s">
        <v>5415</v>
      </c>
      <c r="G1399" s="7" t="s">
        <v>20200</v>
      </c>
      <c r="H1399" s="7" t="s">
        <v>20150</v>
      </c>
    </row>
    <row r="1400" spans="1:8">
      <c r="A1400" s="6" t="s">
        <v>5419</v>
      </c>
      <c r="B1400" s="6" t="str" cm="1">
        <f t="array" ref="B1400">IF(SUM(--ISNUMBER(SEARCH(Honorific,A1400)))&gt;0,LEFT(A1400,FIND(" ",A1400)-1),"")</f>
        <v/>
      </c>
      <c r="C1400" s="6" t="str">
        <f t="shared" si="42"/>
        <v>Eric Parsons</v>
      </c>
      <c r="D1400" s="6" t="str" cm="1">
        <f t="array" ref="D1400">IF(SUM(--ISNUMBER(SEARCH(Credentials,C1400)))&gt;0,TRIM(RIGHT(SUBSTITUTE(C1400," ",REPT(" ", 99)), 99)),"")</f>
        <v/>
      </c>
      <c r="E1400" s="6" t="str">
        <f t="shared" si="43"/>
        <v>Eric Parsons</v>
      </c>
      <c r="F1400" s="6" t="s">
        <v>5419</v>
      </c>
      <c r="G1400" s="7" t="s">
        <v>19618</v>
      </c>
      <c r="H1400" s="7" t="s">
        <v>20097</v>
      </c>
    </row>
    <row r="1401" spans="1:8">
      <c r="A1401" s="6" t="s">
        <v>5423</v>
      </c>
      <c r="B1401" s="6" t="str" cm="1">
        <f t="array" ref="B1401">IF(SUM(--ISNUMBER(SEARCH(Honorific,A1401)))&gt;0,LEFT(A1401,FIND(" ",A1401)-1),"")</f>
        <v/>
      </c>
      <c r="C1401" s="6" t="str">
        <f t="shared" si="42"/>
        <v>Anna Davis</v>
      </c>
      <c r="D1401" s="6" t="str" cm="1">
        <f t="array" ref="D1401">IF(SUM(--ISNUMBER(SEARCH(Credentials,C1401)))&gt;0,TRIM(RIGHT(SUBSTITUTE(C1401," ",REPT(" ", 99)), 99)),"")</f>
        <v/>
      </c>
      <c r="E1401" s="6" t="str">
        <f t="shared" si="43"/>
        <v>Anna Davis</v>
      </c>
      <c r="F1401" s="6" t="s">
        <v>5423</v>
      </c>
      <c r="G1401" s="7" t="s">
        <v>19582</v>
      </c>
      <c r="H1401" s="7" t="s">
        <v>19523</v>
      </c>
    </row>
    <row r="1402" spans="1:8">
      <c r="A1402" s="6" t="s">
        <v>5427</v>
      </c>
      <c r="B1402" s="6" t="str" cm="1">
        <f t="array" ref="B1402">IF(SUM(--ISNUMBER(SEARCH(Honorific,A1402)))&gt;0,LEFT(A1402,FIND(" ",A1402)-1),"")</f>
        <v/>
      </c>
      <c r="C1402" s="6" t="str">
        <f t="shared" si="42"/>
        <v>Spencer Francis</v>
      </c>
      <c r="D1402" s="6" t="str" cm="1">
        <f t="array" ref="D1402">IF(SUM(--ISNUMBER(SEARCH(Credentials,C1402)))&gt;0,TRIM(RIGHT(SUBSTITUTE(C1402," ",REPT(" ", 99)), 99)),"")</f>
        <v/>
      </c>
      <c r="E1402" s="6" t="str">
        <f t="shared" si="43"/>
        <v>Spencer Francis</v>
      </c>
      <c r="F1402" s="6" t="s">
        <v>5427</v>
      </c>
      <c r="G1402" s="7" t="s">
        <v>20234</v>
      </c>
      <c r="H1402" s="7" t="s">
        <v>19499</v>
      </c>
    </row>
    <row r="1403" spans="1:8">
      <c r="A1403" s="6" t="s">
        <v>4937</v>
      </c>
      <c r="B1403" s="6" t="str" cm="1">
        <f t="array" ref="B1403">IF(SUM(--ISNUMBER(SEARCH(Honorific,A1403)))&gt;0,LEFT(A1403,FIND(" ",A1403)-1),"")</f>
        <v/>
      </c>
      <c r="C1403" s="6" t="str">
        <f t="shared" si="42"/>
        <v>Michael Johnson</v>
      </c>
      <c r="D1403" s="6" t="str" cm="1">
        <f t="array" ref="D1403">IF(SUM(--ISNUMBER(SEARCH(Credentials,C1403)))&gt;0,TRIM(RIGHT(SUBSTITUTE(C1403," ",REPT(" ", 99)), 99)),"")</f>
        <v/>
      </c>
      <c r="E1403" s="6" t="str">
        <f t="shared" si="43"/>
        <v>Michael Johnson</v>
      </c>
      <c r="F1403" s="6" t="s">
        <v>4937</v>
      </c>
      <c r="G1403" s="7" t="s">
        <v>19466</v>
      </c>
      <c r="H1403" s="7" t="s">
        <v>19655</v>
      </c>
    </row>
    <row r="1404" spans="1:8">
      <c r="A1404" s="6" t="s">
        <v>5434</v>
      </c>
      <c r="B1404" s="6" t="str" cm="1">
        <f t="array" ref="B1404">IF(SUM(--ISNUMBER(SEARCH(Honorific,A1404)))&gt;0,LEFT(A1404,FIND(" ",A1404)-1),"")</f>
        <v/>
      </c>
      <c r="C1404" s="6" t="str">
        <f t="shared" si="42"/>
        <v>Linda Robinson</v>
      </c>
      <c r="D1404" s="6" t="str" cm="1">
        <f t="array" ref="D1404">IF(SUM(--ISNUMBER(SEARCH(Credentials,C1404)))&gt;0,TRIM(RIGHT(SUBSTITUTE(C1404," ",REPT(" ", 99)), 99)),"")</f>
        <v/>
      </c>
      <c r="E1404" s="6" t="str">
        <f t="shared" si="43"/>
        <v>Linda Robinson</v>
      </c>
      <c r="F1404" s="6" t="s">
        <v>5434</v>
      </c>
      <c r="G1404" s="7" t="s">
        <v>19627</v>
      </c>
      <c r="H1404" s="7" t="s">
        <v>19430</v>
      </c>
    </row>
    <row r="1405" spans="1:8">
      <c r="A1405" s="6" t="s">
        <v>5438</v>
      </c>
      <c r="B1405" s="6" t="str" cm="1">
        <f t="array" ref="B1405">IF(SUM(--ISNUMBER(SEARCH(Honorific,A1405)))&gt;0,LEFT(A1405,FIND(" ",A1405)-1),"")</f>
        <v/>
      </c>
      <c r="C1405" s="6" t="str">
        <f t="shared" si="42"/>
        <v>Patrick Johnson</v>
      </c>
      <c r="D1405" s="6" t="str" cm="1">
        <f t="array" ref="D1405">IF(SUM(--ISNUMBER(SEARCH(Credentials,C1405)))&gt;0,TRIM(RIGHT(SUBSTITUTE(C1405," ",REPT(" ", 99)), 99)),"")</f>
        <v/>
      </c>
      <c r="E1405" s="6" t="str">
        <f t="shared" si="43"/>
        <v>Patrick Johnson</v>
      </c>
      <c r="F1405" s="6" t="s">
        <v>5438</v>
      </c>
      <c r="G1405" s="7" t="s">
        <v>19975</v>
      </c>
      <c r="H1405" s="7" t="s">
        <v>19655</v>
      </c>
    </row>
    <row r="1406" spans="1:8">
      <c r="A1406" s="6" t="s">
        <v>5441</v>
      </c>
      <c r="B1406" s="6" t="str" cm="1">
        <f t="array" ref="B1406">IF(SUM(--ISNUMBER(SEARCH(Honorific,A1406)))&gt;0,LEFT(A1406,FIND(" ",A1406)-1),"")</f>
        <v/>
      </c>
      <c r="C1406" s="6" t="str">
        <f t="shared" si="42"/>
        <v>Rodney Ryan</v>
      </c>
      <c r="D1406" s="6" t="str" cm="1">
        <f t="array" ref="D1406">IF(SUM(--ISNUMBER(SEARCH(Credentials,C1406)))&gt;0,TRIM(RIGHT(SUBSTITUTE(C1406," ",REPT(" ", 99)), 99)),"")</f>
        <v/>
      </c>
      <c r="E1406" s="6" t="str">
        <f t="shared" si="43"/>
        <v>Rodney Ryan</v>
      </c>
      <c r="F1406" s="6" t="s">
        <v>5441</v>
      </c>
      <c r="G1406" s="7" t="s">
        <v>20309</v>
      </c>
      <c r="H1406" s="7" t="s">
        <v>19452</v>
      </c>
    </row>
    <row r="1407" spans="1:8">
      <c r="A1407" s="6" t="s">
        <v>5445</v>
      </c>
      <c r="B1407" s="6" t="str" cm="1">
        <f t="array" ref="B1407">IF(SUM(--ISNUMBER(SEARCH(Honorific,A1407)))&gt;0,LEFT(A1407,FIND(" ",A1407)-1),"")</f>
        <v/>
      </c>
      <c r="C1407" s="6" t="str">
        <f t="shared" si="42"/>
        <v>Dawn Davis</v>
      </c>
      <c r="D1407" s="6" t="str" cm="1">
        <f t="array" ref="D1407">IF(SUM(--ISNUMBER(SEARCH(Credentials,C1407)))&gt;0,TRIM(RIGHT(SUBSTITUTE(C1407," ",REPT(" ", 99)), 99)),"")</f>
        <v/>
      </c>
      <c r="E1407" s="6" t="str">
        <f t="shared" si="43"/>
        <v>Dawn Davis</v>
      </c>
      <c r="F1407" s="6" t="s">
        <v>5445</v>
      </c>
      <c r="G1407" s="7" t="s">
        <v>19865</v>
      </c>
      <c r="H1407" s="7" t="s">
        <v>19523</v>
      </c>
    </row>
    <row r="1408" spans="1:8">
      <c r="A1408" s="6" t="s">
        <v>5449</v>
      </c>
      <c r="B1408" s="6" t="str" cm="1">
        <f t="array" ref="B1408">IF(SUM(--ISNUMBER(SEARCH(Honorific,A1408)))&gt;0,LEFT(A1408,FIND(" ",A1408)-1),"")</f>
        <v/>
      </c>
      <c r="C1408" s="6" t="str">
        <f t="shared" si="42"/>
        <v>Kenneth Gutierrez</v>
      </c>
      <c r="D1408" s="6" t="str" cm="1">
        <f t="array" ref="D1408">IF(SUM(--ISNUMBER(SEARCH(Credentials,C1408)))&gt;0,TRIM(RIGHT(SUBSTITUTE(C1408," ",REPT(" ", 99)), 99)),"")</f>
        <v/>
      </c>
      <c r="E1408" s="6" t="str">
        <f t="shared" si="43"/>
        <v>Kenneth Gutierrez</v>
      </c>
      <c r="F1408" s="6" t="s">
        <v>5449</v>
      </c>
      <c r="G1408" s="7" t="s">
        <v>20318</v>
      </c>
      <c r="H1408" s="7" t="s">
        <v>19557</v>
      </c>
    </row>
    <row r="1409" spans="1:8">
      <c r="A1409" s="6" t="s">
        <v>5453</v>
      </c>
      <c r="B1409" s="6" t="str" cm="1">
        <f t="array" ref="B1409">IF(SUM(--ISNUMBER(SEARCH(Honorific,A1409)))&gt;0,LEFT(A1409,FIND(" ",A1409)-1),"")</f>
        <v/>
      </c>
      <c r="C1409" s="6" t="str">
        <f t="shared" si="42"/>
        <v>Kyle Johnson</v>
      </c>
      <c r="D1409" s="6" t="str" cm="1">
        <f t="array" ref="D1409">IF(SUM(--ISNUMBER(SEARCH(Credentials,C1409)))&gt;0,TRIM(RIGHT(SUBSTITUTE(C1409," ",REPT(" ", 99)), 99)),"")</f>
        <v/>
      </c>
      <c r="E1409" s="6" t="str">
        <f t="shared" si="43"/>
        <v>Kyle Johnson</v>
      </c>
      <c r="F1409" s="6" t="s">
        <v>5453</v>
      </c>
      <c r="G1409" s="7" t="s">
        <v>19516</v>
      </c>
      <c r="H1409" s="7" t="s">
        <v>19655</v>
      </c>
    </row>
    <row r="1410" spans="1:8">
      <c r="A1410" s="6" t="s">
        <v>5457</v>
      </c>
      <c r="B1410" s="6" t="str" cm="1">
        <f t="array" ref="B1410">IF(SUM(--ISNUMBER(SEARCH(Honorific,A1410)))&gt;0,LEFT(A1410,FIND(" ",A1410)-1),"")</f>
        <v/>
      </c>
      <c r="C1410" s="6" t="str">
        <f t="shared" si="42"/>
        <v>Veronica Hammond</v>
      </c>
      <c r="D1410" s="6" t="str" cm="1">
        <f t="array" ref="D1410">IF(SUM(--ISNUMBER(SEARCH(Credentials,C1410)))&gt;0,TRIM(RIGHT(SUBSTITUTE(C1410," ",REPT(" ", 99)), 99)),"")</f>
        <v/>
      </c>
      <c r="E1410" s="6" t="str">
        <f t="shared" si="43"/>
        <v>Veronica Hammond</v>
      </c>
      <c r="F1410" s="6" t="s">
        <v>5457</v>
      </c>
      <c r="G1410" s="7" t="s">
        <v>20154</v>
      </c>
      <c r="H1410" s="7" t="s">
        <v>19835</v>
      </c>
    </row>
    <row r="1411" spans="1:8">
      <c r="A1411" s="6" t="s">
        <v>5461</v>
      </c>
      <c r="B1411" s="6" t="str" cm="1">
        <f t="array" ref="B1411">IF(SUM(--ISNUMBER(SEARCH(Honorific,A1411)))&gt;0,LEFT(A1411,FIND(" ",A1411)-1),"")</f>
        <v>Mrs.</v>
      </c>
      <c r="C1411" s="6" t="str">
        <f t="shared" ref="C1411:C1474" si="44">IF(B1411="",A1411,RIGHT(A1411,LEN(A1411)-LEN(B1411)-1))</f>
        <v>Joy Morrow</v>
      </c>
      <c r="D1411" s="6" t="str" cm="1">
        <f t="array" ref="D1411">IF(SUM(--ISNUMBER(SEARCH(Credentials,C1411)))&gt;0,TRIM(RIGHT(SUBSTITUTE(C1411," ",REPT(" ", 99)), 99)),"")</f>
        <v/>
      </c>
      <c r="E1411" s="6" t="str">
        <f t="shared" ref="E1411:E1474" si="45">IF(D1411="",C1411,LEFT(C1411,LEN(C1411)-LEN(D1411)))</f>
        <v>Joy Morrow</v>
      </c>
      <c r="F1411" s="6" t="s">
        <v>19263</v>
      </c>
      <c r="G1411" s="7" t="s">
        <v>19904</v>
      </c>
      <c r="H1411" s="7" t="s">
        <v>20137</v>
      </c>
    </row>
    <row r="1412" spans="1:8">
      <c r="A1412" s="6" t="s">
        <v>5464</v>
      </c>
      <c r="B1412" s="6" t="str" cm="1">
        <f t="array" ref="B1412">IF(SUM(--ISNUMBER(SEARCH(Honorific,A1412)))&gt;0,LEFT(A1412,FIND(" ",A1412)-1),"")</f>
        <v/>
      </c>
      <c r="C1412" s="6" t="str">
        <f t="shared" si="44"/>
        <v>Laurie Yates</v>
      </c>
      <c r="D1412" s="6" t="str" cm="1">
        <f t="array" ref="D1412">IF(SUM(--ISNUMBER(SEARCH(Credentials,C1412)))&gt;0,TRIM(RIGHT(SUBSTITUTE(C1412," ",REPT(" ", 99)), 99)),"")</f>
        <v/>
      </c>
      <c r="E1412" s="6" t="str">
        <f t="shared" si="45"/>
        <v>Laurie Yates</v>
      </c>
      <c r="F1412" s="6" t="s">
        <v>5464</v>
      </c>
      <c r="G1412" s="7" t="s">
        <v>19501</v>
      </c>
      <c r="H1412" s="7" t="s">
        <v>20394</v>
      </c>
    </row>
    <row r="1413" spans="1:8">
      <c r="A1413" s="6" t="s">
        <v>5467</v>
      </c>
      <c r="B1413" s="6" t="str" cm="1">
        <f t="array" ref="B1413">IF(SUM(--ISNUMBER(SEARCH(Honorific,A1413)))&gt;0,LEFT(A1413,FIND(" ",A1413)-1),"")</f>
        <v/>
      </c>
      <c r="C1413" s="6" t="str">
        <f t="shared" si="44"/>
        <v>Mary Galvan</v>
      </c>
      <c r="D1413" s="6" t="str" cm="1">
        <f t="array" ref="D1413">IF(SUM(--ISNUMBER(SEARCH(Credentials,C1413)))&gt;0,TRIM(RIGHT(SUBSTITUTE(C1413," ",REPT(" ", 99)), 99)),"")</f>
        <v/>
      </c>
      <c r="E1413" s="6" t="str">
        <f t="shared" si="45"/>
        <v>Mary Galvan</v>
      </c>
      <c r="F1413" s="6" t="s">
        <v>5467</v>
      </c>
      <c r="G1413" s="7" t="s">
        <v>19984</v>
      </c>
      <c r="H1413" s="7" t="s">
        <v>20395</v>
      </c>
    </row>
    <row r="1414" spans="1:8">
      <c r="A1414" s="6" t="s">
        <v>5471</v>
      </c>
      <c r="B1414" s="6" t="str" cm="1">
        <f t="array" ref="B1414">IF(SUM(--ISNUMBER(SEARCH(Honorific,A1414)))&gt;0,LEFT(A1414,FIND(" ",A1414)-1),"")</f>
        <v/>
      </c>
      <c r="C1414" s="6" t="str">
        <f t="shared" si="44"/>
        <v>Karl Ellison</v>
      </c>
      <c r="D1414" s="6" t="str" cm="1">
        <f t="array" ref="D1414">IF(SUM(--ISNUMBER(SEARCH(Credentials,C1414)))&gt;0,TRIM(RIGHT(SUBSTITUTE(C1414," ",REPT(" ", 99)), 99)),"")</f>
        <v/>
      </c>
      <c r="E1414" s="6" t="str">
        <f t="shared" si="45"/>
        <v>Karl Ellison</v>
      </c>
      <c r="F1414" s="6" t="s">
        <v>5471</v>
      </c>
      <c r="G1414" s="7" t="s">
        <v>20275</v>
      </c>
      <c r="H1414" s="7" t="s">
        <v>20182</v>
      </c>
    </row>
    <row r="1415" spans="1:8">
      <c r="A1415" s="6" t="s">
        <v>5475</v>
      </c>
      <c r="B1415" s="6" t="str" cm="1">
        <f t="array" ref="B1415">IF(SUM(--ISNUMBER(SEARCH(Honorific,A1415)))&gt;0,LEFT(A1415,FIND(" ",A1415)-1),"")</f>
        <v/>
      </c>
      <c r="C1415" s="6" t="str">
        <f t="shared" si="44"/>
        <v>Tiffany Benson</v>
      </c>
      <c r="D1415" s="6" t="str" cm="1">
        <f t="array" ref="D1415">IF(SUM(--ISNUMBER(SEARCH(Credentials,C1415)))&gt;0,TRIM(RIGHT(SUBSTITUTE(C1415," ",REPT(" ", 99)), 99)),"")</f>
        <v/>
      </c>
      <c r="E1415" s="6" t="str">
        <f t="shared" si="45"/>
        <v>Tiffany Benson</v>
      </c>
      <c r="F1415" s="6" t="s">
        <v>5475</v>
      </c>
      <c r="G1415" s="7" t="s">
        <v>19847</v>
      </c>
      <c r="H1415" s="7" t="s">
        <v>19669</v>
      </c>
    </row>
    <row r="1416" spans="1:8">
      <c r="A1416" s="6" t="s">
        <v>5479</v>
      </c>
      <c r="B1416" s="6" t="str" cm="1">
        <f t="array" ref="B1416">IF(SUM(--ISNUMBER(SEARCH(Honorific,A1416)))&gt;0,LEFT(A1416,FIND(" ",A1416)-1),"")</f>
        <v/>
      </c>
      <c r="C1416" s="6" t="str">
        <f t="shared" si="44"/>
        <v>Suzanne Walker</v>
      </c>
      <c r="D1416" s="6" t="str" cm="1">
        <f t="array" ref="D1416">IF(SUM(--ISNUMBER(SEARCH(Credentials,C1416)))&gt;0,TRIM(RIGHT(SUBSTITUTE(C1416," ",REPT(" ", 99)), 99)),"")</f>
        <v/>
      </c>
      <c r="E1416" s="6" t="str">
        <f t="shared" si="45"/>
        <v>Suzanne Walker</v>
      </c>
      <c r="F1416" s="6" t="s">
        <v>5479</v>
      </c>
      <c r="G1416" s="7" t="s">
        <v>20396</v>
      </c>
      <c r="H1416" s="7" t="s">
        <v>19416</v>
      </c>
    </row>
    <row r="1417" spans="1:8">
      <c r="A1417" s="6" t="s">
        <v>5483</v>
      </c>
      <c r="B1417" s="6" t="str" cm="1">
        <f t="array" ref="B1417">IF(SUM(--ISNUMBER(SEARCH(Honorific,A1417)))&gt;0,LEFT(A1417,FIND(" ",A1417)-1),"")</f>
        <v/>
      </c>
      <c r="C1417" s="6" t="str">
        <f t="shared" si="44"/>
        <v>Ashley Campos</v>
      </c>
      <c r="D1417" s="6" t="str" cm="1">
        <f t="array" ref="D1417">IF(SUM(--ISNUMBER(SEARCH(Credentials,C1417)))&gt;0,TRIM(RIGHT(SUBSTITUTE(C1417," ",REPT(" ", 99)), 99)),"")</f>
        <v/>
      </c>
      <c r="E1417" s="6" t="str">
        <f t="shared" si="45"/>
        <v>Ashley Campos</v>
      </c>
      <c r="F1417" s="6" t="s">
        <v>5483</v>
      </c>
      <c r="G1417" s="7" t="s">
        <v>19486</v>
      </c>
      <c r="H1417" s="7" t="s">
        <v>20383</v>
      </c>
    </row>
    <row r="1418" spans="1:8">
      <c r="A1418" s="6" t="s">
        <v>5487</v>
      </c>
      <c r="B1418" s="6" t="str" cm="1">
        <f t="array" ref="B1418">IF(SUM(--ISNUMBER(SEARCH(Honorific,A1418)))&gt;0,LEFT(A1418,FIND(" ",A1418)-1),"")</f>
        <v/>
      </c>
      <c r="C1418" s="6" t="str">
        <f t="shared" si="44"/>
        <v>Margaret Guerrero</v>
      </c>
      <c r="D1418" s="6" t="str" cm="1">
        <f t="array" ref="D1418">IF(SUM(--ISNUMBER(SEARCH(Credentials,C1418)))&gt;0,TRIM(RIGHT(SUBSTITUTE(C1418," ",REPT(" ", 99)), 99)),"")</f>
        <v/>
      </c>
      <c r="E1418" s="6" t="str">
        <f t="shared" si="45"/>
        <v>Margaret Guerrero</v>
      </c>
      <c r="F1418" s="6" t="s">
        <v>5487</v>
      </c>
      <c r="G1418" s="7" t="s">
        <v>19569</v>
      </c>
      <c r="H1418" s="7" t="s">
        <v>19887</v>
      </c>
    </row>
    <row r="1419" spans="1:8">
      <c r="A1419" s="6" t="s">
        <v>5491</v>
      </c>
      <c r="B1419" s="6" t="str" cm="1">
        <f t="array" ref="B1419">IF(SUM(--ISNUMBER(SEARCH(Honorific,A1419)))&gt;0,LEFT(A1419,FIND(" ",A1419)-1),"")</f>
        <v/>
      </c>
      <c r="C1419" s="6" t="str">
        <f t="shared" si="44"/>
        <v>Michael Curtis</v>
      </c>
      <c r="D1419" s="6" t="str" cm="1">
        <f t="array" ref="D1419">IF(SUM(--ISNUMBER(SEARCH(Credentials,C1419)))&gt;0,TRIM(RIGHT(SUBSTITUTE(C1419," ",REPT(" ", 99)), 99)),"")</f>
        <v/>
      </c>
      <c r="E1419" s="6" t="str">
        <f t="shared" si="45"/>
        <v>Michael Curtis</v>
      </c>
      <c r="F1419" s="6" t="s">
        <v>5491</v>
      </c>
      <c r="G1419" s="7" t="s">
        <v>19466</v>
      </c>
      <c r="H1419" s="7" t="s">
        <v>19505</v>
      </c>
    </row>
    <row r="1420" spans="1:8">
      <c r="A1420" s="6" t="s">
        <v>5495</v>
      </c>
      <c r="B1420" s="6" t="str" cm="1">
        <f t="array" ref="B1420">IF(SUM(--ISNUMBER(SEARCH(Honorific,A1420)))&gt;0,LEFT(A1420,FIND(" ",A1420)-1),"")</f>
        <v/>
      </c>
      <c r="C1420" s="6" t="str">
        <f t="shared" si="44"/>
        <v>Joshua Miller</v>
      </c>
      <c r="D1420" s="6" t="str" cm="1">
        <f t="array" ref="D1420">IF(SUM(--ISNUMBER(SEARCH(Credentials,C1420)))&gt;0,TRIM(RIGHT(SUBSTITUTE(C1420," ",REPT(" ", 99)), 99)),"")</f>
        <v/>
      </c>
      <c r="E1420" s="6" t="str">
        <f t="shared" si="45"/>
        <v>Joshua Miller</v>
      </c>
      <c r="F1420" s="6" t="s">
        <v>5495</v>
      </c>
      <c r="G1420" s="7" t="s">
        <v>19718</v>
      </c>
      <c r="H1420" s="7" t="s">
        <v>19568</v>
      </c>
    </row>
    <row r="1421" spans="1:8">
      <c r="A1421" s="6" t="s">
        <v>5499</v>
      </c>
      <c r="B1421" s="6" t="str" cm="1">
        <f t="array" ref="B1421">IF(SUM(--ISNUMBER(SEARCH(Honorific,A1421)))&gt;0,LEFT(A1421,FIND(" ",A1421)-1),"")</f>
        <v/>
      </c>
      <c r="C1421" s="6" t="str">
        <f t="shared" si="44"/>
        <v>Valerie Moore</v>
      </c>
      <c r="D1421" s="6" t="str" cm="1">
        <f t="array" ref="D1421">IF(SUM(--ISNUMBER(SEARCH(Credentials,C1421)))&gt;0,TRIM(RIGHT(SUBSTITUTE(C1421," ",REPT(" ", 99)), 99)),"")</f>
        <v/>
      </c>
      <c r="E1421" s="6" t="str">
        <f t="shared" si="45"/>
        <v>Valerie Moore</v>
      </c>
      <c r="F1421" s="6" t="s">
        <v>5499</v>
      </c>
      <c r="G1421" s="7" t="s">
        <v>19690</v>
      </c>
      <c r="H1421" s="7" t="s">
        <v>19891</v>
      </c>
    </row>
    <row r="1422" spans="1:8">
      <c r="A1422" s="6" t="s">
        <v>5503</v>
      </c>
      <c r="B1422" s="6" t="str" cm="1">
        <f t="array" ref="B1422">IF(SUM(--ISNUMBER(SEARCH(Honorific,A1422)))&gt;0,LEFT(A1422,FIND(" ",A1422)-1),"")</f>
        <v/>
      </c>
      <c r="C1422" s="6" t="str">
        <f t="shared" si="44"/>
        <v>Barbara Santos</v>
      </c>
      <c r="D1422" s="6" t="str" cm="1">
        <f t="array" ref="D1422">IF(SUM(--ISNUMBER(SEARCH(Credentials,C1422)))&gt;0,TRIM(RIGHT(SUBSTITUTE(C1422," ",REPT(" ", 99)), 99)),"")</f>
        <v/>
      </c>
      <c r="E1422" s="6" t="str">
        <f t="shared" si="45"/>
        <v>Barbara Santos</v>
      </c>
      <c r="F1422" s="6" t="s">
        <v>5503</v>
      </c>
      <c r="G1422" s="7" t="s">
        <v>19727</v>
      </c>
      <c r="H1422" s="7" t="s">
        <v>19776</v>
      </c>
    </row>
    <row r="1423" spans="1:8">
      <c r="A1423" s="6" t="s">
        <v>5507</v>
      </c>
      <c r="B1423" s="6" t="str" cm="1">
        <f t="array" ref="B1423">IF(SUM(--ISNUMBER(SEARCH(Honorific,A1423)))&gt;0,LEFT(A1423,FIND(" ",A1423)-1),"")</f>
        <v/>
      </c>
      <c r="C1423" s="6" t="str">
        <f t="shared" si="44"/>
        <v>Austin Fuentes</v>
      </c>
      <c r="D1423" s="6" t="str" cm="1">
        <f t="array" ref="D1423">IF(SUM(--ISNUMBER(SEARCH(Credentials,C1423)))&gt;0,TRIM(RIGHT(SUBSTITUTE(C1423," ",REPT(" ", 99)), 99)),"")</f>
        <v/>
      </c>
      <c r="E1423" s="6" t="str">
        <f t="shared" si="45"/>
        <v>Austin Fuentes</v>
      </c>
      <c r="F1423" s="6" t="s">
        <v>5507</v>
      </c>
      <c r="G1423" s="7" t="s">
        <v>19671</v>
      </c>
      <c r="H1423" s="7" t="s">
        <v>20397</v>
      </c>
    </row>
    <row r="1424" spans="1:8">
      <c r="A1424" s="6" t="s">
        <v>5511</v>
      </c>
      <c r="B1424" s="6" t="str" cm="1">
        <f t="array" ref="B1424">IF(SUM(--ISNUMBER(SEARCH(Honorific,A1424)))&gt;0,LEFT(A1424,FIND(" ",A1424)-1),"")</f>
        <v/>
      </c>
      <c r="C1424" s="6" t="str">
        <f t="shared" si="44"/>
        <v>Jessica Cunningham</v>
      </c>
      <c r="D1424" s="6" t="str" cm="1">
        <f t="array" ref="D1424">IF(SUM(--ISNUMBER(SEARCH(Credentials,C1424)))&gt;0,TRIM(RIGHT(SUBSTITUTE(C1424," ",REPT(" ", 99)), 99)),"")</f>
        <v/>
      </c>
      <c r="E1424" s="6" t="str">
        <f t="shared" si="45"/>
        <v>Jessica Cunningham</v>
      </c>
      <c r="F1424" s="6" t="s">
        <v>5511</v>
      </c>
      <c r="G1424" s="7" t="s">
        <v>19664</v>
      </c>
      <c r="H1424" s="7" t="s">
        <v>20056</v>
      </c>
    </row>
    <row r="1425" spans="1:8">
      <c r="A1425" s="6" t="s">
        <v>5515</v>
      </c>
      <c r="B1425" s="6" t="str" cm="1">
        <f t="array" ref="B1425">IF(SUM(--ISNUMBER(SEARCH(Honorific,A1425)))&gt;0,LEFT(A1425,FIND(" ",A1425)-1),"")</f>
        <v/>
      </c>
      <c r="C1425" s="6" t="str">
        <f t="shared" si="44"/>
        <v>Shawn Thomas</v>
      </c>
      <c r="D1425" s="6" t="str" cm="1">
        <f t="array" ref="D1425">IF(SUM(--ISNUMBER(SEARCH(Credentials,C1425)))&gt;0,TRIM(RIGHT(SUBSTITUTE(C1425," ",REPT(" ", 99)), 99)),"")</f>
        <v/>
      </c>
      <c r="E1425" s="6" t="str">
        <f t="shared" si="45"/>
        <v>Shawn Thomas</v>
      </c>
      <c r="F1425" s="6" t="s">
        <v>5515</v>
      </c>
      <c r="G1425" s="7" t="s">
        <v>19985</v>
      </c>
      <c r="H1425" s="7" t="s">
        <v>19488</v>
      </c>
    </row>
    <row r="1426" spans="1:8">
      <c r="A1426" s="6" t="s">
        <v>5519</v>
      </c>
      <c r="B1426" s="6" t="str" cm="1">
        <f t="array" ref="B1426">IF(SUM(--ISNUMBER(SEARCH(Honorific,A1426)))&gt;0,LEFT(A1426,FIND(" ",A1426)-1),"")</f>
        <v/>
      </c>
      <c r="C1426" s="6" t="str">
        <f t="shared" si="44"/>
        <v>Sandra Austin</v>
      </c>
      <c r="D1426" s="6" t="str" cm="1">
        <f t="array" ref="D1426">IF(SUM(--ISNUMBER(SEARCH(Credentials,C1426)))&gt;0,TRIM(RIGHT(SUBSTITUTE(C1426," ",REPT(" ", 99)), 99)),"")</f>
        <v/>
      </c>
      <c r="E1426" s="6" t="str">
        <f t="shared" si="45"/>
        <v>Sandra Austin</v>
      </c>
      <c r="F1426" s="6" t="s">
        <v>5519</v>
      </c>
      <c r="G1426" s="7" t="s">
        <v>20050</v>
      </c>
      <c r="H1426" s="7" t="s">
        <v>19671</v>
      </c>
    </row>
    <row r="1427" spans="1:8">
      <c r="A1427" s="6" t="s">
        <v>5523</v>
      </c>
      <c r="B1427" s="6" t="str" cm="1">
        <f t="array" ref="B1427">IF(SUM(--ISNUMBER(SEARCH(Honorific,A1427)))&gt;0,LEFT(A1427,FIND(" ",A1427)-1),"")</f>
        <v/>
      </c>
      <c r="C1427" s="6" t="str">
        <f t="shared" si="44"/>
        <v>David Campbell</v>
      </c>
      <c r="D1427" s="6" t="str" cm="1">
        <f t="array" ref="D1427">IF(SUM(--ISNUMBER(SEARCH(Credentials,C1427)))&gt;0,TRIM(RIGHT(SUBSTITUTE(C1427," ",REPT(" ", 99)), 99)),"")</f>
        <v/>
      </c>
      <c r="E1427" s="6" t="str">
        <f t="shared" si="45"/>
        <v>David Campbell</v>
      </c>
      <c r="F1427" s="6" t="s">
        <v>5523</v>
      </c>
      <c r="G1427" s="7" t="s">
        <v>19484</v>
      </c>
      <c r="H1427" s="7" t="s">
        <v>19886</v>
      </c>
    </row>
    <row r="1428" spans="1:8">
      <c r="A1428" s="6" t="s">
        <v>5527</v>
      </c>
      <c r="B1428" s="6" t="str" cm="1">
        <f t="array" ref="B1428">IF(SUM(--ISNUMBER(SEARCH(Honorific,A1428)))&gt;0,LEFT(A1428,FIND(" ",A1428)-1),"")</f>
        <v/>
      </c>
      <c r="C1428" s="6" t="str">
        <f t="shared" si="44"/>
        <v>Jeremy Wiggins</v>
      </c>
      <c r="D1428" s="6" t="str" cm="1">
        <f t="array" ref="D1428">IF(SUM(--ISNUMBER(SEARCH(Credentials,C1428)))&gt;0,TRIM(RIGHT(SUBSTITUTE(C1428," ",REPT(" ", 99)), 99)),"")</f>
        <v/>
      </c>
      <c r="E1428" s="6" t="str">
        <f t="shared" si="45"/>
        <v>Jeremy Wiggins</v>
      </c>
      <c r="F1428" s="6" t="s">
        <v>5527</v>
      </c>
      <c r="G1428" s="7" t="s">
        <v>19857</v>
      </c>
      <c r="H1428" s="7" t="s">
        <v>20398</v>
      </c>
    </row>
    <row r="1429" spans="1:8">
      <c r="A1429" s="6" t="s">
        <v>5531</v>
      </c>
      <c r="B1429" s="6" t="str" cm="1">
        <f t="array" ref="B1429">IF(SUM(--ISNUMBER(SEARCH(Honorific,A1429)))&gt;0,LEFT(A1429,FIND(" ",A1429)-1),"")</f>
        <v/>
      </c>
      <c r="C1429" s="6" t="str">
        <f t="shared" si="44"/>
        <v>Mark Curtis</v>
      </c>
      <c r="D1429" s="6" t="str" cm="1">
        <f t="array" ref="D1429">IF(SUM(--ISNUMBER(SEARCH(Credentials,C1429)))&gt;0,TRIM(RIGHT(SUBSTITUTE(C1429," ",REPT(" ", 99)), 99)),"")</f>
        <v/>
      </c>
      <c r="E1429" s="6" t="str">
        <f t="shared" si="45"/>
        <v>Mark Curtis</v>
      </c>
      <c r="F1429" s="6" t="s">
        <v>5531</v>
      </c>
      <c r="G1429" s="7" t="s">
        <v>19725</v>
      </c>
      <c r="H1429" s="7" t="s">
        <v>19505</v>
      </c>
    </row>
    <row r="1430" spans="1:8">
      <c r="A1430" s="6" t="s">
        <v>5535</v>
      </c>
      <c r="B1430" s="6" t="str" cm="1">
        <f t="array" ref="B1430">IF(SUM(--ISNUMBER(SEARCH(Honorific,A1430)))&gt;0,LEFT(A1430,FIND(" ",A1430)-1),"")</f>
        <v/>
      </c>
      <c r="C1430" s="6" t="str">
        <f t="shared" si="44"/>
        <v>Robert Campbell</v>
      </c>
      <c r="D1430" s="6" t="str" cm="1">
        <f t="array" ref="D1430">IF(SUM(--ISNUMBER(SEARCH(Credentials,C1430)))&gt;0,TRIM(RIGHT(SUBSTITUTE(C1430," ",REPT(" ", 99)), 99)),"")</f>
        <v/>
      </c>
      <c r="E1430" s="6" t="str">
        <f t="shared" si="45"/>
        <v>Robert Campbell</v>
      </c>
      <c r="F1430" s="6" t="s">
        <v>5535</v>
      </c>
      <c r="G1430" s="7" t="s">
        <v>19541</v>
      </c>
      <c r="H1430" s="7" t="s">
        <v>19886</v>
      </c>
    </row>
    <row r="1431" spans="1:8">
      <c r="A1431" s="6" t="s">
        <v>5539</v>
      </c>
      <c r="B1431" s="6" t="str" cm="1">
        <f t="array" ref="B1431">IF(SUM(--ISNUMBER(SEARCH(Honorific,A1431)))&gt;0,LEFT(A1431,FIND(" ",A1431)-1),"")</f>
        <v/>
      </c>
      <c r="C1431" s="6" t="str">
        <f t="shared" si="44"/>
        <v>Christopher Frederick</v>
      </c>
      <c r="D1431" s="6" t="str" cm="1">
        <f t="array" ref="D1431">IF(SUM(--ISNUMBER(SEARCH(Credentials,C1431)))&gt;0,TRIM(RIGHT(SUBSTITUTE(C1431," ",REPT(" ", 99)), 99)),"")</f>
        <v/>
      </c>
      <c r="E1431" s="6" t="str">
        <f t="shared" si="45"/>
        <v>Christopher Frederick</v>
      </c>
      <c r="F1431" s="6" t="s">
        <v>5539</v>
      </c>
      <c r="G1431" s="7" t="s">
        <v>19682</v>
      </c>
      <c r="H1431" s="7" t="s">
        <v>20230</v>
      </c>
    </row>
    <row r="1432" spans="1:8">
      <c r="A1432" s="6" t="s">
        <v>5542</v>
      </c>
      <c r="B1432" s="6" t="str" cm="1">
        <f t="array" ref="B1432">IF(SUM(--ISNUMBER(SEARCH(Honorific,A1432)))&gt;0,LEFT(A1432,FIND(" ",A1432)-1),"")</f>
        <v/>
      </c>
      <c r="C1432" s="6" t="str">
        <f t="shared" si="44"/>
        <v>Claudia Cowan</v>
      </c>
      <c r="D1432" s="6" t="str" cm="1">
        <f t="array" ref="D1432">IF(SUM(--ISNUMBER(SEARCH(Credentials,C1432)))&gt;0,TRIM(RIGHT(SUBSTITUTE(C1432," ",REPT(" ", 99)), 99)),"")</f>
        <v/>
      </c>
      <c r="E1432" s="6" t="str">
        <f t="shared" si="45"/>
        <v>Claudia Cowan</v>
      </c>
      <c r="F1432" s="6" t="s">
        <v>5542</v>
      </c>
      <c r="G1432" s="7" t="s">
        <v>19638</v>
      </c>
      <c r="H1432" s="7" t="s">
        <v>20399</v>
      </c>
    </row>
    <row r="1433" spans="1:8">
      <c r="A1433" s="6" t="s">
        <v>5546</v>
      </c>
      <c r="B1433" s="6" t="str" cm="1">
        <f t="array" ref="B1433">IF(SUM(--ISNUMBER(SEARCH(Honorific,A1433)))&gt;0,LEFT(A1433,FIND(" ",A1433)-1),"")</f>
        <v>Mr.</v>
      </c>
      <c r="C1433" s="6" t="str">
        <f t="shared" si="44"/>
        <v>Jeffrey Kelly</v>
      </c>
      <c r="D1433" s="6" t="str" cm="1">
        <f t="array" ref="D1433">IF(SUM(--ISNUMBER(SEARCH(Credentials,C1433)))&gt;0,TRIM(RIGHT(SUBSTITUTE(C1433," ",REPT(" ", 99)), 99)),"")</f>
        <v/>
      </c>
      <c r="E1433" s="6" t="str">
        <f t="shared" si="45"/>
        <v>Jeffrey Kelly</v>
      </c>
      <c r="F1433" s="6" t="s">
        <v>19264</v>
      </c>
      <c r="G1433" s="7" t="s">
        <v>19924</v>
      </c>
      <c r="H1433" s="7" t="s">
        <v>19580</v>
      </c>
    </row>
    <row r="1434" spans="1:8">
      <c r="A1434" s="6" t="s">
        <v>5550</v>
      </c>
      <c r="B1434" s="6" t="str" cm="1">
        <f t="array" ref="B1434">IF(SUM(--ISNUMBER(SEARCH(Honorific,A1434)))&gt;0,LEFT(A1434,FIND(" ",A1434)-1),"")</f>
        <v/>
      </c>
      <c r="C1434" s="6" t="str">
        <f t="shared" si="44"/>
        <v>Kimberly Murray</v>
      </c>
      <c r="D1434" s="6" t="str" cm="1">
        <f t="array" ref="D1434">IF(SUM(--ISNUMBER(SEARCH(Credentials,C1434)))&gt;0,TRIM(RIGHT(SUBSTITUTE(C1434," ",REPT(" ", 99)), 99)),"")</f>
        <v/>
      </c>
      <c r="E1434" s="6" t="str">
        <f t="shared" si="45"/>
        <v>Kimberly Murray</v>
      </c>
      <c r="F1434" s="6" t="s">
        <v>5550</v>
      </c>
      <c r="G1434" s="7" t="s">
        <v>19458</v>
      </c>
      <c r="H1434" s="7" t="s">
        <v>19958</v>
      </c>
    </row>
    <row r="1435" spans="1:8">
      <c r="A1435" s="6" t="s">
        <v>5554</v>
      </c>
      <c r="B1435" s="6" t="str" cm="1">
        <f t="array" ref="B1435">IF(SUM(--ISNUMBER(SEARCH(Honorific,A1435)))&gt;0,LEFT(A1435,FIND(" ",A1435)-1),"")</f>
        <v/>
      </c>
      <c r="C1435" s="6" t="str">
        <f t="shared" si="44"/>
        <v>Erica Anthony</v>
      </c>
      <c r="D1435" s="6" t="str" cm="1">
        <f t="array" ref="D1435">IF(SUM(--ISNUMBER(SEARCH(Credentials,C1435)))&gt;0,TRIM(RIGHT(SUBSTITUTE(C1435," ",REPT(" ", 99)), 99)),"")</f>
        <v/>
      </c>
      <c r="E1435" s="6" t="str">
        <f t="shared" si="45"/>
        <v>Erica Anthony</v>
      </c>
      <c r="F1435" s="6" t="s">
        <v>5554</v>
      </c>
      <c r="G1435" s="7" t="s">
        <v>19935</v>
      </c>
      <c r="H1435" s="7" t="s">
        <v>19438</v>
      </c>
    </row>
    <row r="1436" spans="1:8">
      <c r="A1436" s="6" t="s">
        <v>5558</v>
      </c>
      <c r="B1436" s="6" t="str" cm="1">
        <f t="array" ref="B1436">IF(SUM(--ISNUMBER(SEARCH(Honorific,A1436)))&gt;0,LEFT(A1436,FIND(" ",A1436)-1),"")</f>
        <v/>
      </c>
      <c r="C1436" s="6" t="str">
        <f t="shared" si="44"/>
        <v>Adrian Hart</v>
      </c>
      <c r="D1436" s="6" t="str" cm="1">
        <f t="array" ref="D1436">IF(SUM(--ISNUMBER(SEARCH(Credentials,C1436)))&gt;0,TRIM(RIGHT(SUBSTITUTE(C1436," ",REPT(" ", 99)), 99)),"")</f>
        <v/>
      </c>
      <c r="E1436" s="6" t="str">
        <f t="shared" si="45"/>
        <v>Adrian Hart</v>
      </c>
      <c r="F1436" s="6" t="s">
        <v>5558</v>
      </c>
      <c r="G1436" s="7" t="s">
        <v>19778</v>
      </c>
      <c r="H1436" s="7" t="s">
        <v>19621</v>
      </c>
    </row>
    <row r="1437" spans="1:8">
      <c r="A1437" s="6" t="s">
        <v>5562</v>
      </c>
      <c r="B1437" s="6" t="str" cm="1">
        <f t="array" ref="B1437">IF(SUM(--ISNUMBER(SEARCH(Honorific,A1437)))&gt;0,LEFT(A1437,FIND(" ",A1437)-1),"")</f>
        <v/>
      </c>
      <c r="C1437" s="6" t="str">
        <f t="shared" si="44"/>
        <v>Tanner Ramos</v>
      </c>
      <c r="D1437" s="6" t="str" cm="1">
        <f t="array" ref="D1437">IF(SUM(--ISNUMBER(SEARCH(Credentials,C1437)))&gt;0,TRIM(RIGHT(SUBSTITUTE(C1437," ",REPT(" ", 99)), 99)),"")</f>
        <v/>
      </c>
      <c r="E1437" s="6" t="str">
        <f t="shared" si="45"/>
        <v>Tanner Ramos</v>
      </c>
      <c r="F1437" s="6" t="s">
        <v>5562</v>
      </c>
      <c r="G1437" s="7" t="s">
        <v>20400</v>
      </c>
      <c r="H1437" s="7" t="s">
        <v>19667</v>
      </c>
    </row>
    <row r="1438" spans="1:8">
      <c r="A1438" s="6" t="s">
        <v>5566</v>
      </c>
      <c r="B1438" s="6" t="str" cm="1">
        <f t="array" ref="B1438">IF(SUM(--ISNUMBER(SEARCH(Honorific,A1438)))&gt;0,LEFT(A1438,FIND(" ",A1438)-1),"")</f>
        <v/>
      </c>
      <c r="C1438" s="6" t="str">
        <f t="shared" si="44"/>
        <v>Laurie Miller</v>
      </c>
      <c r="D1438" s="6" t="str" cm="1">
        <f t="array" ref="D1438">IF(SUM(--ISNUMBER(SEARCH(Credentials,C1438)))&gt;0,TRIM(RIGHT(SUBSTITUTE(C1438," ",REPT(" ", 99)), 99)),"")</f>
        <v/>
      </c>
      <c r="E1438" s="6" t="str">
        <f t="shared" si="45"/>
        <v>Laurie Miller</v>
      </c>
      <c r="F1438" s="6" t="s">
        <v>5566</v>
      </c>
      <c r="G1438" s="7" t="s">
        <v>19501</v>
      </c>
      <c r="H1438" s="7" t="s">
        <v>19568</v>
      </c>
    </row>
    <row r="1439" spans="1:8">
      <c r="A1439" s="6" t="s">
        <v>5570</v>
      </c>
      <c r="B1439" s="6" t="str" cm="1">
        <f t="array" ref="B1439">IF(SUM(--ISNUMBER(SEARCH(Honorific,A1439)))&gt;0,LEFT(A1439,FIND(" ",A1439)-1),"")</f>
        <v/>
      </c>
      <c r="C1439" s="6" t="str">
        <f t="shared" si="44"/>
        <v>Rebecca Wagner</v>
      </c>
      <c r="D1439" s="6" t="str" cm="1">
        <f t="array" ref="D1439">IF(SUM(--ISNUMBER(SEARCH(Credentials,C1439)))&gt;0,TRIM(RIGHT(SUBSTITUTE(C1439," ",REPT(" ", 99)), 99)),"")</f>
        <v/>
      </c>
      <c r="E1439" s="6" t="str">
        <f t="shared" si="45"/>
        <v>Rebecca Wagner</v>
      </c>
      <c r="F1439" s="6" t="s">
        <v>5570</v>
      </c>
      <c r="G1439" s="7" t="s">
        <v>19531</v>
      </c>
      <c r="H1439" s="7" t="s">
        <v>20401</v>
      </c>
    </row>
    <row r="1440" spans="1:8">
      <c r="A1440" s="6" t="s">
        <v>5574</v>
      </c>
      <c r="B1440" s="6" t="str" cm="1">
        <f t="array" ref="B1440">IF(SUM(--ISNUMBER(SEARCH(Honorific,A1440)))&gt;0,LEFT(A1440,FIND(" ",A1440)-1),"")</f>
        <v/>
      </c>
      <c r="C1440" s="6" t="str">
        <f t="shared" si="44"/>
        <v>Cole Burnett</v>
      </c>
      <c r="D1440" s="6" t="str" cm="1">
        <f t="array" ref="D1440">IF(SUM(--ISNUMBER(SEARCH(Credentials,C1440)))&gt;0,TRIM(RIGHT(SUBSTITUTE(C1440," ",REPT(" ", 99)), 99)),"")</f>
        <v/>
      </c>
      <c r="E1440" s="6" t="str">
        <f t="shared" si="45"/>
        <v>Cole Burnett</v>
      </c>
      <c r="F1440" s="6" t="s">
        <v>5574</v>
      </c>
      <c r="G1440" s="7" t="s">
        <v>19599</v>
      </c>
      <c r="H1440" s="7" t="s">
        <v>20402</v>
      </c>
    </row>
    <row r="1441" spans="1:8">
      <c r="A1441" s="6" t="s">
        <v>5578</v>
      </c>
      <c r="B1441" s="6" t="str" cm="1">
        <f t="array" ref="B1441">IF(SUM(--ISNUMBER(SEARCH(Honorific,A1441)))&gt;0,LEFT(A1441,FIND(" ",A1441)-1),"")</f>
        <v/>
      </c>
      <c r="C1441" s="6" t="str">
        <f t="shared" si="44"/>
        <v>Jessica Russell</v>
      </c>
      <c r="D1441" s="6" t="str" cm="1">
        <f t="array" ref="D1441">IF(SUM(--ISNUMBER(SEARCH(Credentials,C1441)))&gt;0,TRIM(RIGHT(SUBSTITUTE(C1441," ",REPT(" ", 99)), 99)),"")</f>
        <v/>
      </c>
      <c r="E1441" s="6" t="str">
        <f t="shared" si="45"/>
        <v>Jessica Russell</v>
      </c>
      <c r="F1441" s="6" t="s">
        <v>5578</v>
      </c>
      <c r="G1441" s="7" t="s">
        <v>19664</v>
      </c>
      <c r="H1441" s="7" t="s">
        <v>19803</v>
      </c>
    </row>
    <row r="1442" spans="1:8">
      <c r="A1442" s="6" t="s">
        <v>5582</v>
      </c>
      <c r="B1442" s="6" t="str" cm="1">
        <f t="array" ref="B1442">IF(SUM(--ISNUMBER(SEARCH(Honorific,A1442)))&gt;0,LEFT(A1442,FIND(" ",A1442)-1),"")</f>
        <v/>
      </c>
      <c r="C1442" s="6" t="str">
        <f t="shared" si="44"/>
        <v>Sydney Simpson</v>
      </c>
      <c r="D1442" s="6" t="str" cm="1">
        <f t="array" ref="D1442">IF(SUM(--ISNUMBER(SEARCH(Credentials,C1442)))&gt;0,TRIM(RIGHT(SUBSTITUTE(C1442," ",REPT(" ", 99)), 99)),"")</f>
        <v/>
      </c>
      <c r="E1442" s="6" t="str">
        <f t="shared" si="45"/>
        <v>Sydney Simpson</v>
      </c>
      <c r="F1442" s="6" t="s">
        <v>5582</v>
      </c>
      <c r="G1442" s="7" t="s">
        <v>19449</v>
      </c>
      <c r="H1442" s="7" t="s">
        <v>19770</v>
      </c>
    </row>
    <row r="1443" spans="1:8">
      <c r="A1443" s="6" t="s">
        <v>5585</v>
      </c>
      <c r="B1443" s="6" t="str" cm="1">
        <f t="array" ref="B1443">IF(SUM(--ISNUMBER(SEARCH(Honorific,A1443)))&gt;0,LEFT(A1443,FIND(" ",A1443)-1),"")</f>
        <v/>
      </c>
      <c r="C1443" s="6" t="str">
        <f t="shared" si="44"/>
        <v>Kevin Brown</v>
      </c>
      <c r="D1443" s="6" t="str" cm="1">
        <f t="array" ref="D1443">IF(SUM(--ISNUMBER(SEARCH(Credentials,C1443)))&gt;0,TRIM(RIGHT(SUBSTITUTE(C1443," ",REPT(" ", 99)), 99)),"")</f>
        <v/>
      </c>
      <c r="E1443" s="6" t="str">
        <f t="shared" si="45"/>
        <v>Kevin Brown</v>
      </c>
      <c r="F1443" s="6" t="s">
        <v>5585</v>
      </c>
      <c r="G1443" s="7" t="s">
        <v>19542</v>
      </c>
      <c r="H1443" s="7" t="s">
        <v>19442</v>
      </c>
    </row>
    <row r="1444" spans="1:8">
      <c r="A1444" s="6" t="s">
        <v>5589</v>
      </c>
      <c r="B1444" s="6" t="str" cm="1">
        <f t="array" ref="B1444">IF(SUM(--ISNUMBER(SEARCH(Honorific,A1444)))&gt;0,LEFT(A1444,FIND(" ",A1444)-1),"")</f>
        <v/>
      </c>
      <c r="C1444" s="6" t="str">
        <f t="shared" si="44"/>
        <v>Mary Bradshaw</v>
      </c>
      <c r="D1444" s="6" t="str" cm="1">
        <f t="array" ref="D1444">IF(SUM(--ISNUMBER(SEARCH(Credentials,C1444)))&gt;0,TRIM(RIGHT(SUBSTITUTE(C1444," ",REPT(" ", 99)), 99)),"")</f>
        <v/>
      </c>
      <c r="E1444" s="6" t="str">
        <f t="shared" si="45"/>
        <v>Mary Bradshaw</v>
      </c>
      <c r="F1444" s="6" t="s">
        <v>5589</v>
      </c>
      <c r="G1444" s="7" t="s">
        <v>19984</v>
      </c>
      <c r="H1444" s="7" t="s">
        <v>20403</v>
      </c>
    </row>
    <row r="1445" spans="1:8">
      <c r="A1445" s="6" t="s">
        <v>5593</v>
      </c>
      <c r="B1445" s="6" t="str" cm="1">
        <f t="array" ref="B1445">IF(SUM(--ISNUMBER(SEARCH(Honorific,A1445)))&gt;0,LEFT(A1445,FIND(" ",A1445)-1),"")</f>
        <v/>
      </c>
      <c r="C1445" s="6" t="str">
        <f t="shared" si="44"/>
        <v>Amanda Pineda</v>
      </c>
      <c r="D1445" s="6" t="str" cm="1">
        <f t="array" ref="D1445">IF(SUM(--ISNUMBER(SEARCH(Credentials,C1445)))&gt;0,TRIM(RIGHT(SUBSTITUTE(C1445," ",REPT(" ", 99)), 99)),"")</f>
        <v/>
      </c>
      <c r="E1445" s="6" t="str">
        <f t="shared" si="45"/>
        <v>Amanda Pineda</v>
      </c>
      <c r="F1445" s="6" t="s">
        <v>5593</v>
      </c>
      <c r="G1445" s="7" t="s">
        <v>19435</v>
      </c>
      <c r="H1445" s="7" t="s">
        <v>20367</v>
      </c>
    </row>
    <row r="1446" spans="1:8">
      <c r="A1446" s="6" t="s">
        <v>5597</v>
      </c>
      <c r="B1446" s="6" t="str" cm="1">
        <f t="array" ref="B1446">IF(SUM(--ISNUMBER(SEARCH(Honorific,A1446)))&gt;0,LEFT(A1446,FIND(" ",A1446)-1),"")</f>
        <v/>
      </c>
      <c r="C1446" s="6" t="str">
        <f t="shared" si="44"/>
        <v>Jeffrey Jones</v>
      </c>
      <c r="D1446" s="6" t="str" cm="1">
        <f t="array" ref="D1446">IF(SUM(--ISNUMBER(SEARCH(Credentials,C1446)))&gt;0,TRIM(RIGHT(SUBSTITUTE(C1446," ",REPT(" ", 99)), 99)),"")</f>
        <v/>
      </c>
      <c r="E1446" s="6" t="str">
        <f t="shared" si="45"/>
        <v>Jeffrey Jones</v>
      </c>
      <c r="F1446" s="6" t="s">
        <v>5597</v>
      </c>
      <c r="G1446" s="7" t="s">
        <v>19924</v>
      </c>
      <c r="H1446" s="7" t="s">
        <v>19613</v>
      </c>
    </row>
    <row r="1447" spans="1:8">
      <c r="A1447" s="6" t="s">
        <v>5601</v>
      </c>
      <c r="B1447" s="6" t="str" cm="1">
        <f t="array" ref="B1447">IF(SUM(--ISNUMBER(SEARCH(Honorific,A1447)))&gt;0,LEFT(A1447,FIND(" ",A1447)-1),"")</f>
        <v/>
      </c>
      <c r="C1447" s="6" t="str">
        <f t="shared" si="44"/>
        <v>Gerald Robinson</v>
      </c>
      <c r="D1447" s="6" t="str" cm="1">
        <f t="array" ref="D1447">IF(SUM(--ISNUMBER(SEARCH(Credentials,C1447)))&gt;0,TRIM(RIGHT(SUBSTITUTE(C1447," ",REPT(" ", 99)), 99)),"")</f>
        <v/>
      </c>
      <c r="E1447" s="6" t="str">
        <f t="shared" si="45"/>
        <v>Gerald Robinson</v>
      </c>
      <c r="F1447" s="6" t="s">
        <v>5601</v>
      </c>
      <c r="G1447" s="7" t="s">
        <v>20404</v>
      </c>
      <c r="H1447" s="7" t="s">
        <v>19430</v>
      </c>
    </row>
    <row r="1448" spans="1:8">
      <c r="A1448" s="6" t="s">
        <v>5605</v>
      </c>
      <c r="B1448" s="6" t="str" cm="1">
        <f t="array" ref="B1448">IF(SUM(--ISNUMBER(SEARCH(Honorific,A1448)))&gt;0,LEFT(A1448,FIND(" ",A1448)-1),"")</f>
        <v/>
      </c>
      <c r="C1448" s="6" t="str">
        <f t="shared" si="44"/>
        <v>Michele Frost</v>
      </c>
      <c r="D1448" s="6" t="str" cm="1">
        <f t="array" ref="D1448">IF(SUM(--ISNUMBER(SEARCH(Credentials,C1448)))&gt;0,TRIM(RIGHT(SUBSTITUTE(C1448," ",REPT(" ", 99)), 99)),"")</f>
        <v/>
      </c>
      <c r="E1448" s="6" t="str">
        <f t="shared" si="45"/>
        <v>Michele Frost</v>
      </c>
      <c r="F1448" s="6" t="s">
        <v>5605</v>
      </c>
      <c r="G1448" s="7" t="s">
        <v>19885</v>
      </c>
      <c r="H1448" s="7" t="s">
        <v>19515</v>
      </c>
    </row>
    <row r="1449" spans="1:8">
      <c r="A1449" s="6" t="s">
        <v>5609</v>
      </c>
      <c r="B1449" s="6" t="str" cm="1">
        <f t="array" ref="B1449">IF(SUM(--ISNUMBER(SEARCH(Honorific,A1449)))&gt;0,LEFT(A1449,FIND(" ",A1449)-1),"")</f>
        <v/>
      </c>
      <c r="C1449" s="6" t="str">
        <f t="shared" si="44"/>
        <v>Samantha Hernandez</v>
      </c>
      <c r="D1449" s="6" t="str" cm="1">
        <f t="array" ref="D1449">IF(SUM(--ISNUMBER(SEARCH(Credentials,C1449)))&gt;0,TRIM(RIGHT(SUBSTITUTE(C1449," ",REPT(" ", 99)), 99)),"")</f>
        <v/>
      </c>
      <c r="E1449" s="6" t="str">
        <f t="shared" si="45"/>
        <v>Samantha Hernandez</v>
      </c>
      <c r="F1449" s="6" t="s">
        <v>5609</v>
      </c>
      <c r="G1449" s="7" t="s">
        <v>19533</v>
      </c>
      <c r="H1449" s="7" t="s">
        <v>19444</v>
      </c>
    </row>
    <row r="1450" spans="1:8">
      <c r="A1450" s="6" t="s">
        <v>5613</v>
      </c>
      <c r="B1450" s="6" t="str" cm="1">
        <f t="array" ref="B1450">IF(SUM(--ISNUMBER(SEARCH(Honorific,A1450)))&gt;0,LEFT(A1450,FIND(" ",A1450)-1),"")</f>
        <v/>
      </c>
      <c r="C1450" s="6" t="str">
        <f t="shared" si="44"/>
        <v>Phillip Hicks</v>
      </c>
      <c r="D1450" s="6" t="str" cm="1">
        <f t="array" ref="D1450">IF(SUM(--ISNUMBER(SEARCH(Credentials,C1450)))&gt;0,TRIM(RIGHT(SUBSTITUTE(C1450," ",REPT(" ", 99)), 99)),"")</f>
        <v/>
      </c>
      <c r="E1450" s="6" t="str">
        <f t="shared" si="45"/>
        <v>Phillip Hicks</v>
      </c>
      <c r="F1450" s="6" t="s">
        <v>5613</v>
      </c>
      <c r="G1450" s="7" t="s">
        <v>19844</v>
      </c>
      <c r="H1450" s="7" t="s">
        <v>19893</v>
      </c>
    </row>
    <row r="1451" spans="1:8">
      <c r="A1451" s="6" t="s">
        <v>5617</v>
      </c>
      <c r="B1451" s="6" t="str" cm="1">
        <f t="array" ref="B1451">IF(SUM(--ISNUMBER(SEARCH(Honorific,A1451)))&gt;0,LEFT(A1451,FIND(" ",A1451)-1),"")</f>
        <v/>
      </c>
      <c r="C1451" s="6" t="str">
        <f t="shared" si="44"/>
        <v>William Mcclain</v>
      </c>
      <c r="D1451" s="6" t="str" cm="1">
        <f t="array" ref="D1451">IF(SUM(--ISNUMBER(SEARCH(Credentials,C1451)))&gt;0,TRIM(RIGHT(SUBSTITUTE(C1451," ",REPT(" ", 99)), 99)),"")</f>
        <v/>
      </c>
      <c r="E1451" s="6" t="str">
        <f t="shared" si="45"/>
        <v>William Mcclain</v>
      </c>
      <c r="F1451" s="6" t="s">
        <v>5617</v>
      </c>
      <c r="G1451" s="7" t="s">
        <v>19437</v>
      </c>
      <c r="H1451" s="7" t="s">
        <v>20055</v>
      </c>
    </row>
    <row r="1452" spans="1:8">
      <c r="A1452" s="6" t="s">
        <v>5621</v>
      </c>
      <c r="B1452" s="6" t="str" cm="1">
        <f t="array" ref="B1452">IF(SUM(--ISNUMBER(SEARCH(Honorific,A1452)))&gt;0,LEFT(A1452,FIND(" ",A1452)-1),"")</f>
        <v/>
      </c>
      <c r="C1452" s="6" t="str">
        <f t="shared" si="44"/>
        <v>William Ray</v>
      </c>
      <c r="D1452" s="6" t="str" cm="1">
        <f t="array" ref="D1452">IF(SUM(--ISNUMBER(SEARCH(Credentials,C1452)))&gt;0,TRIM(RIGHT(SUBSTITUTE(C1452," ",REPT(" ", 99)), 99)),"")</f>
        <v/>
      </c>
      <c r="E1452" s="6" t="str">
        <f t="shared" si="45"/>
        <v>William Ray</v>
      </c>
      <c r="F1452" s="6" t="s">
        <v>5621</v>
      </c>
      <c r="G1452" s="7" t="s">
        <v>19437</v>
      </c>
      <c r="H1452" s="7" t="s">
        <v>19498</v>
      </c>
    </row>
    <row r="1453" spans="1:8">
      <c r="A1453" s="6" t="s">
        <v>5625</v>
      </c>
      <c r="B1453" s="6" t="str" cm="1">
        <f t="array" ref="B1453">IF(SUM(--ISNUMBER(SEARCH(Honorific,A1453)))&gt;0,LEFT(A1453,FIND(" ",A1453)-1),"")</f>
        <v/>
      </c>
      <c r="C1453" s="6" t="str">
        <f t="shared" si="44"/>
        <v>Mary Cameron</v>
      </c>
      <c r="D1453" s="6" t="str" cm="1">
        <f t="array" ref="D1453">IF(SUM(--ISNUMBER(SEARCH(Credentials,C1453)))&gt;0,TRIM(RIGHT(SUBSTITUTE(C1453," ",REPT(" ", 99)), 99)),"")</f>
        <v/>
      </c>
      <c r="E1453" s="6" t="str">
        <f t="shared" si="45"/>
        <v>Mary Cameron</v>
      </c>
      <c r="F1453" s="6" t="s">
        <v>5625</v>
      </c>
      <c r="G1453" s="7" t="s">
        <v>19984</v>
      </c>
      <c r="H1453" s="7" t="s">
        <v>19992</v>
      </c>
    </row>
    <row r="1454" spans="1:8">
      <c r="A1454" s="6" t="s">
        <v>5629</v>
      </c>
      <c r="B1454" s="6" t="str" cm="1">
        <f t="array" ref="B1454">IF(SUM(--ISNUMBER(SEARCH(Honorific,A1454)))&gt;0,LEFT(A1454,FIND(" ",A1454)-1),"")</f>
        <v/>
      </c>
      <c r="C1454" s="6" t="str">
        <f t="shared" si="44"/>
        <v>Christina Reynolds</v>
      </c>
      <c r="D1454" s="6" t="str" cm="1">
        <f t="array" ref="D1454">IF(SUM(--ISNUMBER(SEARCH(Credentials,C1454)))&gt;0,TRIM(RIGHT(SUBSTITUTE(C1454," ",REPT(" ", 99)), 99)),"")</f>
        <v/>
      </c>
      <c r="E1454" s="6" t="str">
        <f t="shared" si="45"/>
        <v>Christina Reynolds</v>
      </c>
      <c r="F1454" s="6" t="s">
        <v>5629</v>
      </c>
      <c r="G1454" s="7" t="s">
        <v>19429</v>
      </c>
      <c r="H1454" s="7" t="s">
        <v>20325</v>
      </c>
    </row>
    <row r="1455" spans="1:8">
      <c r="A1455" s="6" t="s">
        <v>5633</v>
      </c>
      <c r="B1455" s="6" t="str" cm="1">
        <f t="array" ref="B1455">IF(SUM(--ISNUMBER(SEARCH(Honorific,A1455)))&gt;0,LEFT(A1455,FIND(" ",A1455)-1),"")</f>
        <v/>
      </c>
      <c r="C1455" s="6" t="str">
        <f t="shared" si="44"/>
        <v>Johnny Hickman</v>
      </c>
      <c r="D1455" s="6" t="str" cm="1">
        <f t="array" ref="D1455">IF(SUM(--ISNUMBER(SEARCH(Credentials,C1455)))&gt;0,TRIM(RIGHT(SUBSTITUTE(C1455," ",REPT(" ", 99)), 99)),"")</f>
        <v/>
      </c>
      <c r="E1455" s="6" t="str">
        <f t="shared" si="45"/>
        <v>Johnny Hickman</v>
      </c>
      <c r="F1455" s="6" t="s">
        <v>5633</v>
      </c>
      <c r="G1455" s="7" t="s">
        <v>20180</v>
      </c>
      <c r="H1455" s="7" t="s">
        <v>19868</v>
      </c>
    </row>
    <row r="1456" spans="1:8">
      <c r="A1456" s="6" t="s">
        <v>5637</v>
      </c>
      <c r="B1456" s="6" t="str" cm="1">
        <f t="array" ref="B1456">IF(SUM(--ISNUMBER(SEARCH(Honorific,A1456)))&gt;0,LEFT(A1456,FIND(" ",A1456)-1),"")</f>
        <v/>
      </c>
      <c r="C1456" s="6" t="str">
        <f t="shared" si="44"/>
        <v>Karl Davis</v>
      </c>
      <c r="D1456" s="6" t="str" cm="1">
        <f t="array" ref="D1456">IF(SUM(--ISNUMBER(SEARCH(Credentials,C1456)))&gt;0,TRIM(RIGHT(SUBSTITUTE(C1456," ",REPT(" ", 99)), 99)),"")</f>
        <v/>
      </c>
      <c r="E1456" s="6" t="str">
        <f t="shared" si="45"/>
        <v>Karl Davis</v>
      </c>
      <c r="F1456" s="6" t="s">
        <v>5637</v>
      </c>
      <c r="G1456" s="7" t="s">
        <v>20275</v>
      </c>
      <c r="H1456" s="7" t="s">
        <v>19523</v>
      </c>
    </row>
    <row r="1457" spans="1:8">
      <c r="A1457" s="6" t="s">
        <v>5641</v>
      </c>
      <c r="B1457" s="6" t="str" cm="1">
        <f t="array" ref="B1457">IF(SUM(--ISNUMBER(SEARCH(Honorific,A1457)))&gt;0,LEFT(A1457,FIND(" ",A1457)-1),"")</f>
        <v/>
      </c>
      <c r="C1457" s="6" t="str">
        <f t="shared" si="44"/>
        <v>Carolyn Meyers</v>
      </c>
      <c r="D1457" s="6" t="str" cm="1">
        <f t="array" ref="D1457">IF(SUM(--ISNUMBER(SEARCH(Credentials,C1457)))&gt;0,TRIM(RIGHT(SUBSTITUTE(C1457," ",REPT(" ", 99)), 99)),"")</f>
        <v/>
      </c>
      <c r="E1457" s="6" t="str">
        <f t="shared" si="45"/>
        <v>Carolyn Meyers</v>
      </c>
      <c r="F1457" s="6" t="s">
        <v>5641</v>
      </c>
      <c r="G1457" s="7" t="s">
        <v>19480</v>
      </c>
      <c r="H1457" s="7" t="s">
        <v>20405</v>
      </c>
    </row>
    <row r="1458" spans="1:8">
      <c r="A1458" s="6" t="s">
        <v>5644</v>
      </c>
      <c r="B1458" s="6" t="str" cm="1">
        <f t="array" ref="B1458">IF(SUM(--ISNUMBER(SEARCH(Honorific,A1458)))&gt;0,LEFT(A1458,FIND(" ",A1458)-1),"")</f>
        <v/>
      </c>
      <c r="C1458" s="6" t="str">
        <f t="shared" si="44"/>
        <v>Michael Garza</v>
      </c>
      <c r="D1458" s="6" t="str" cm="1">
        <f t="array" ref="D1458">IF(SUM(--ISNUMBER(SEARCH(Credentials,C1458)))&gt;0,TRIM(RIGHT(SUBSTITUTE(C1458," ",REPT(" ", 99)), 99)),"")</f>
        <v/>
      </c>
      <c r="E1458" s="6" t="str">
        <f t="shared" si="45"/>
        <v>Michael Garza</v>
      </c>
      <c r="F1458" s="6" t="s">
        <v>5644</v>
      </c>
      <c r="G1458" s="7" t="s">
        <v>19466</v>
      </c>
      <c r="H1458" s="7" t="s">
        <v>20406</v>
      </c>
    </row>
    <row r="1459" spans="1:8">
      <c r="A1459" s="6" t="s">
        <v>751</v>
      </c>
      <c r="B1459" s="6" t="str" cm="1">
        <f t="array" ref="B1459">IF(SUM(--ISNUMBER(SEARCH(Honorific,A1459)))&gt;0,LEFT(A1459,FIND(" ",A1459)-1),"")</f>
        <v/>
      </c>
      <c r="C1459" s="6" t="str">
        <f t="shared" si="44"/>
        <v>Jennifer Johnson</v>
      </c>
      <c r="D1459" s="6" t="str" cm="1">
        <f t="array" ref="D1459">IF(SUM(--ISNUMBER(SEARCH(Credentials,C1459)))&gt;0,TRIM(RIGHT(SUBSTITUTE(C1459," ",REPT(" ", 99)), 99)),"")</f>
        <v/>
      </c>
      <c r="E1459" s="6" t="str">
        <f t="shared" si="45"/>
        <v>Jennifer Johnson</v>
      </c>
      <c r="F1459" s="6" t="s">
        <v>751</v>
      </c>
      <c r="G1459" s="7" t="s">
        <v>19510</v>
      </c>
      <c r="H1459" s="7" t="s">
        <v>19655</v>
      </c>
    </row>
    <row r="1460" spans="1:8">
      <c r="A1460" s="6" t="s">
        <v>5651</v>
      </c>
      <c r="B1460" s="6" t="str" cm="1">
        <f t="array" ref="B1460">IF(SUM(--ISNUMBER(SEARCH(Honorific,A1460)))&gt;0,LEFT(A1460,FIND(" ",A1460)-1),"")</f>
        <v/>
      </c>
      <c r="C1460" s="6" t="str">
        <f t="shared" si="44"/>
        <v>Gabrielle Phillips</v>
      </c>
      <c r="D1460" s="6" t="str" cm="1">
        <f t="array" ref="D1460">IF(SUM(--ISNUMBER(SEARCH(Credentials,C1460)))&gt;0,TRIM(RIGHT(SUBSTITUTE(C1460," ",REPT(" ", 99)), 99)),"")</f>
        <v/>
      </c>
      <c r="E1460" s="6" t="str">
        <f t="shared" si="45"/>
        <v>Gabrielle Phillips</v>
      </c>
      <c r="F1460" s="6" t="s">
        <v>5651</v>
      </c>
      <c r="G1460" s="7" t="s">
        <v>20407</v>
      </c>
      <c r="H1460" s="7" t="s">
        <v>19577</v>
      </c>
    </row>
    <row r="1461" spans="1:8">
      <c r="A1461" s="6" t="s">
        <v>5654</v>
      </c>
      <c r="B1461" s="6" t="str" cm="1">
        <f t="array" ref="B1461">IF(SUM(--ISNUMBER(SEARCH(Honorific,A1461)))&gt;0,LEFT(A1461,FIND(" ",A1461)-1),"")</f>
        <v/>
      </c>
      <c r="C1461" s="6" t="str">
        <f t="shared" si="44"/>
        <v>Nathan Mosley</v>
      </c>
      <c r="D1461" s="6" t="str" cm="1">
        <f t="array" ref="D1461">IF(SUM(--ISNUMBER(SEARCH(Credentials,C1461)))&gt;0,TRIM(RIGHT(SUBSTITUTE(C1461," ",REPT(" ", 99)), 99)),"")</f>
        <v/>
      </c>
      <c r="E1461" s="6" t="str">
        <f t="shared" si="45"/>
        <v>Nathan Mosley</v>
      </c>
      <c r="F1461" s="6" t="s">
        <v>5654</v>
      </c>
      <c r="G1461" s="7" t="s">
        <v>20066</v>
      </c>
      <c r="H1461" s="7" t="s">
        <v>20408</v>
      </c>
    </row>
    <row r="1462" spans="1:8">
      <c r="A1462" s="6" t="s">
        <v>5658</v>
      </c>
      <c r="B1462" s="6" t="str" cm="1">
        <f t="array" ref="B1462">IF(SUM(--ISNUMBER(SEARCH(Honorific,A1462)))&gt;0,LEFT(A1462,FIND(" ",A1462)-1),"")</f>
        <v/>
      </c>
      <c r="C1462" s="6" t="str">
        <f t="shared" si="44"/>
        <v>Jonathan Padilla</v>
      </c>
      <c r="D1462" s="6" t="str" cm="1">
        <f t="array" ref="D1462">IF(SUM(--ISNUMBER(SEARCH(Credentials,C1462)))&gt;0,TRIM(RIGHT(SUBSTITUTE(C1462," ",REPT(" ", 99)), 99)),"")</f>
        <v/>
      </c>
      <c r="E1462" s="6" t="str">
        <f t="shared" si="45"/>
        <v>Jonathan Padilla</v>
      </c>
      <c r="F1462" s="6" t="s">
        <v>5658</v>
      </c>
      <c r="G1462" s="7" t="s">
        <v>19787</v>
      </c>
      <c r="H1462" s="7" t="s">
        <v>19483</v>
      </c>
    </row>
    <row r="1463" spans="1:8">
      <c r="A1463" s="6" t="s">
        <v>5662</v>
      </c>
      <c r="B1463" s="6" t="str" cm="1">
        <f t="array" ref="B1463">IF(SUM(--ISNUMBER(SEARCH(Honorific,A1463)))&gt;0,LEFT(A1463,FIND(" ",A1463)-1),"")</f>
        <v/>
      </c>
      <c r="C1463" s="6" t="str">
        <f t="shared" si="44"/>
        <v>Corey Salinas</v>
      </c>
      <c r="D1463" s="6" t="str" cm="1">
        <f t="array" ref="D1463">IF(SUM(--ISNUMBER(SEARCH(Credentials,C1463)))&gt;0,TRIM(RIGHT(SUBSTITUTE(C1463," ",REPT(" ", 99)), 99)),"")</f>
        <v/>
      </c>
      <c r="E1463" s="6" t="str">
        <f t="shared" si="45"/>
        <v>Corey Salinas</v>
      </c>
      <c r="F1463" s="6" t="s">
        <v>5662</v>
      </c>
      <c r="G1463" s="7" t="s">
        <v>19720</v>
      </c>
      <c r="H1463" s="7" t="s">
        <v>20088</v>
      </c>
    </row>
    <row r="1464" spans="1:8">
      <c r="A1464" s="6" t="s">
        <v>5666</v>
      </c>
      <c r="B1464" s="6" t="str" cm="1">
        <f t="array" ref="B1464">IF(SUM(--ISNUMBER(SEARCH(Honorific,A1464)))&gt;0,LEFT(A1464,FIND(" ",A1464)-1),"")</f>
        <v/>
      </c>
      <c r="C1464" s="6" t="str">
        <f t="shared" si="44"/>
        <v>Juan Rojas</v>
      </c>
      <c r="D1464" s="6" t="str" cm="1">
        <f t="array" ref="D1464">IF(SUM(--ISNUMBER(SEARCH(Credentials,C1464)))&gt;0,TRIM(RIGHT(SUBSTITUTE(C1464," ",REPT(" ", 99)), 99)),"")</f>
        <v/>
      </c>
      <c r="E1464" s="6" t="str">
        <f t="shared" si="45"/>
        <v>Juan Rojas</v>
      </c>
      <c r="F1464" s="6" t="s">
        <v>5666</v>
      </c>
      <c r="G1464" s="7" t="s">
        <v>20284</v>
      </c>
      <c r="H1464" s="7" t="s">
        <v>20311</v>
      </c>
    </row>
    <row r="1465" spans="1:8">
      <c r="A1465" s="6" t="s">
        <v>5670</v>
      </c>
      <c r="B1465" s="6" t="str" cm="1">
        <f t="array" ref="B1465">IF(SUM(--ISNUMBER(SEARCH(Honorific,A1465)))&gt;0,LEFT(A1465,FIND(" ",A1465)-1),"")</f>
        <v/>
      </c>
      <c r="C1465" s="6" t="str">
        <f t="shared" si="44"/>
        <v>Laura Hughes</v>
      </c>
      <c r="D1465" s="6" t="str" cm="1">
        <f t="array" ref="D1465">IF(SUM(--ISNUMBER(SEARCH(Credentials,C1465)))&gt;0,TRIM(RIGHT(SUBSTITUTE(C1465," ",REPT(" ", 99)), 99)),"")</f>
        <v/>
      </c>
      <c r="E1465" s="6" t="str">
        <f t="shared" si="45"/>
        <v>Laura Hughes</v>
      </c>
      <c r="F1465" s="6" t="s">
        <v>5670</v>
      </c>
      <c r="G1465" s="7" t="s">
        <v>19587</v>
      </c>
      <c r="H1465" s="7" t="s">
        <v>19906</v>
      </c>
    </row>
    <row r="1466" spans="1:8">
      <c r="A1466" s="6" t="s">
        <v>5674</v>
      </c>
      <c r="B1466" s="6" t="str" cm="1">
        <f t="array" ref="B1466">IF(SUM(--ISNUMBER(SEARCH(Honorific,A1466)))&gt;0,LEFT(A1466,FIND(" ",A1466)-1),"")</f>
        <v>Dr.</v>
      </c>
      <c r="C1466" s="6" t="str">
        <f t="shared" si="44"/>
        <v>Whitney Wong DDS</v>
      </c>
      <c r="D1466" s="6" t="str" cm="1">
        <f t="array" ref="D1466">IF(SUM(--ISNUMBER(SEARCH(Credentials,C1466)))&gt;0,TRIM(RIGHT(SUBSTITUTE(C1466," ",REPT(" ", 99)), 99)),"")</f>
        <v>DDS</v>
      </c>
      <c r="E1466" s="6" t="str">
        <f t="shared" si="45"/>
        <v xml:space="preserve">Whitney Wong </v>
      </c>
      <c r="F1466" s="6" t="s">
        <v>19265</v>
      </c>
      <c r="G1466" s="7" t="s">
        <v>19773</v>
      </c>
      <c r="H1466" s="7" t="s">
        <v>19436</v>
      </c>
    </row>
    <row r="1467" spans="1:8">
      <c r="A1467" s="6" t="s">
        <v>5677</v>
      </c>
      <c r="B1467" s="6" t="str" cm="1">
        <f t="array" ref="B1467">IF(SUM(--ISNUMBER(SEARCH(Honorific,A1467)))&gt;0,LEFT(A1467,FIND(" ",A1467)-1),"")</f>
        <v/>
      </c>
      <c r="C1467" s="6" t="str">
        <f t="shared" si="44"/>
        <v>Rebecca Roman</v>
      </c>
      <c r="D1467" s="6" t="str" cm="1">
        <f t="array" ref="D1467">IF(SUM(--ISNUMBER(SEARCH(Credentials,C1467)))&gt;0,TRIM(RIGHT(SUBSTITUTE(C1467," ",REPT(" ", 99)), 99)),"")</f>
        <v/>
      </c>
      <c r="E1467" s="6" t="str">
        <f t="shared" si="45"/>
        <v>Rebecca Roman</v>
      </c>
      <c r="F1467" s="6" t="s">
        <v>5677</v>
      </c>
      <c r="G1467" s="7" t="s">
        <v>19531</v>
      </c>
      <c r="H1467" s="7" t="s">
        <v>19927</v>
      </c>
    </row>
    <row r="1468" spans="1:8">
      <c r="A1468" s="6" t="s">
        <v>5681</v>
      </c>
      <c r="B1468" s="6" t="str" cm="1">
        <f t="array" ref="B1468">IF(SUM(--ISNUMBER(SEARCH(Honorific,A1468)))&gt;0,LEFT(A1468,FIND(" ",A1468)-1),"")</f>
        <v/>
      </c>
      <c r="C1468" s="6" t="str">
        <f t="shared" si="44"/>
        <v>Andrea Miller</v>
      </c>
      <c r="D1468" s="6" t="str" cm="1">
        <f t="array" ref="D1468">IF(SUM(--ISNUMBER(SEARCH(Credentials,C1468)))&gt;0,TRIM(RIGHT(SUBSTITUTE(C1468," ",REPT(" ", 99)), 99)),"")</f>
        <v/>
      </c>
      <c r="E1468" s="6" t="str">
        <f t="shared" si="45"/>
        <v>Andrea Miller</v>
      </c>
      <c r="F1468" s="6" t="s">
        <v>5681</v>
      </c>
      <c r="G1468" s="7" t="s">
        <v>19825</v>
      </c>
      <c r="H1468" s="7" t="s">
        <v>19568</v>
      </c>
    </row>
    <row r="1469" spans="1:8">
      <c r="A1469" s="6" t="s">
        <v>5685</v>
      </c>
      <c r="B1469" s="6" t="str" cm="1">
        <f t="array" ref="B1469">IF(SUM(--ISNUMBER(SEARCH(Honorific,A1469)))&gt;0,LEFT(A1469,FIND(" ",A1469)-1),"")</f>
        <v/>
      </c>
      <c r="C1469" s="6" t="str">
        <f t="shared" si="44"/>
        <v>Robert Hawkins</v>
      </c>
      <c r="D1469" s="6" t="str" cm="1">
        <f t="array" ref="D1469">IF(SUM(--ISNUMBER(SEARCH(Credentials,C1469)))&gt;0,TRIM(RIGHT(SUBSTITUTE(C1469," ",REPT(" ", 99)), 99)),"")</f>
        <v/>
      </c>
      <c r="E1469" s="6" t="str">
        <f t="shared" si="45"/>
        <v>Robert Hawkins</v>
      </c>
      <c r="F1469" s="6" t="s">
        <v>5685</v>
      </c>
      <c r="G1469" s="7" t="s">
        <v>19541</v>
      </c>
      <c r="H1469" s="7" t="s">
        <v>19467</v>
      </c>
    </row>
    <row r="1470" spans="1:8">
      <c r="A1470" s="6" t="s">
        <v>5688</v>
      </c>
      <c r="B1470" s="6" t="str" cm="1">
        <f t="array" ref="B1470">IF(SUM(--ISNUMBER(SEARCH(Honorific,A1470)))&gt;0,LEFT(A1470,FIND(" ",A1470)-1),"")</f>
        <v/>
      </c>
      <c r="C1470" s="6" t="str">
        <f t="shared" si="44"/>
        <v>Chase Pratt</v>
      </c>
      <c r="D1470" s="6" t="str" cm="1">
        <f t="array" ref="D1470">IF(SUM(--ISNUMBER(SEARCH(Credentials,C1470)))&gt;0,TRIM(RIGHT(SUBSTITUTE(C1470," ",REPT(" ", 99)), 99)),"")</f>
        <v/>
      </c>
      <c r="E1470" s="6" t="str">
        <f t="shared" si="45"/>
        <v>Chase Pratt</v>
      </c>
      <c r="F1470" s="6" t="s">
        <v>5688</v>
      </c>
      <c r="G1470" s="7" t="s">
        <v>20409</v>
      </c>
      <c r="H1470" s="7" t="s">
        <v>20011</v>
      </c>
    </row>
    <row r="1471" spans="1:8">
      <c r="A1471" s="6" t="s">
        <v>5692</v>
      </c>
      <c r="B1471" s="6" t="str" cm="1">
        <f t="array" ref="B1471">IF(SUM(--ISNUMBER(SEARCH(Honorific,A1471)))&gt;0,LEFT(A1471,FIND(" ",A1471)-1),"")</f>
        <v/>
      </c>
      <c r="C1471" s="6" t="str">
        <f t="shared" si="44"/>
        <v>Debra Mahoney</v>
      </c>
      <c r="D1471" s="6" t="str" cm="1">
        <f t="array" ref="D1471">IF(SUM(--ISNUMBER(SEARCH(Credentials,C1471)))&gt;0,TRIM(RIGHT(SUBSTITUTE(C1471," ",REPT(" ", 99)), 99)),"")</f>
        <v/>
      </c>
      <c r="E1471" s="6" t="str">
        <f t="shared" si="45"/>
        <v>Debra Mahoney</v>
      </c>
      <c r="F1471" s="6" t="s">
        <v>5692</v>
      </c>
      <c r="G1471" s="7" t="s">
        <v>19556</v>
      </c>
      <c r="H1471" s="7" t="s">
        <v>20410</v>
      </c>
    </row>
    <row r="1472" spans="1:8">
      <c r="A1472" s="6" t="s">
        <v>5696</v>
      </c>
      <c r="B1472" s="6" t="str" cm="1">
        <f t="array" ref="B1472">IF(SUM(--ISNUMBER(SEARCH(Honorific,A1472)))&gt;0,LEFT(A1472,FIND(" ",A1472)-1),"")</f>
        <v/>
      </c>
      <c r="C1472" s="6" t="str">
        <f t="shared" si="44"/>
        <v>Joanna Lewis</v>
      </c>
      <c r="D1472" s="6" t="str" cm="1">
        <f t="array" ref="D1472">IF(SUM(--ISNUMBER(SEARCH(Credentials,C1472)))&gt;0,TRIM(RIGHT(SUBSTITUTE(C1472," ",REPT(" ", 99)), 99)),"")</f>
        <v/>
      </c>
      <c r="E1472" s="6" t="str">
        <f t="shared" si="45"/>
        <v>Joanna Lewis</v>
      </c>
      <c r="F1472" s="6" t="s">
        <v>5696</v>
      </c>
      <c r="G1472" s="7" t="s">
        <v>20212</v>
      </c>
      <c r="H1472" s="7" t="s">
        <v>19755</v>
      </c>
    </row>
    <row r="1473" spans="1:8">
      <c r="A1473" s="6" t="s">
        <v>5700</v>
      </c>
      <c r="B1473" s="6" t="str" cm="1">
        <f t="array" ref="B1473">IF(SUM(--ISNUMBER(SEARCH(Honorific,A1473)))&gt;0,LEFT(A1473,FIND(" ",A1473)-1),"")</f>
        <v/>
      </c>
      <c r="C1473" s="6" t="str">
        <f t="shared" si="44"/>
        <v>Joseph Parsons</v>
      </c>
      <c r="D1473" s="6" t="str" cm="1">
        <f t="array" ref="D1473">IF(SUM(--ISNUMBER(SEARCH(Credentials,C1473)))&gt;0,TRIM(RIGHT(SUBSTITUTE(C1473," ",REPT(" ", 99)), 99)),"")</f>
        <v/>
      </c>
      <c r="E1473" s="6" t="str">
        <f t="shared" si="45"/>
        <v>Joseph Parsons</v>
      </c>
      <c r="F1473" s="6" t="s">
        <v>5700</v>
      </c>
      <c r="G1473" s="7" t="s">
        <v>19642</v>
      </c>
      <c r="H1473" s="7" t="s">
        <v>20097</v>
      </c>
    </row>
    <row r="1474" spans="1:8">
      <c r="A1474" s="6" t="s">
        <v>5704</v>
      </c>
      <c r="B1474" s="6" t="str" cm="1">
        <f t="array" ref="B1474">IF(SUM(--ISNUMBER(SEARCH(Honorific,A1474)))&gt;0,LEFT(A1474,FIND(" ",A1474)-1),"")</f>
        <v/>
      </c>
      <c r="C1474" s="6" t="str">
        <f t="shared" si="44"/>
        <v>Victoria Gonzales</v>
      </c>
      <c r="D1474" s="6" t="str" cm="1">
        <f t="array" ref="D1474">IF(SUM(--ISNUMBER(SEARCH(Credentials,C1474)))&gt;0,TRIM(RIGHT(SUBSTITUTE(C1474," ",REPT(" ", 99)), 99)),"")</f>
        <v/>
      </c>
      <c r="E1474" s="6" t="str">
        <f t="shared" si="45"/>
        <v>Victoria Gonzales</v>
      </c>
      <c r="F1474" s="6" t="s">
        <v>5704</v>
      </c>
      <c r="G1474" s="7" t="s">
        <v>19815</v>
      </c>
      <c r="H1474" s="7" t="s">
        <v>19721</v>
      </c>
    </row>
    <row r="1475" spans="1:8">
      <c r="A1475" s="6" t="s">
        <v>5708</v>
      </c>
      <c r="B1475" s="6" t="str" cm="1">
        <f t="array" ref="B1475">IF(SUM(--ISNUMBER(SEARCH(Honorific,A1475)))&gt;0,LEFT(A1475,FIND(" ",A1475)-1),"")</f>
        <v/>
      </c>
      <c r="C1475" s="6" t="str">
        <f t="shared" ref="C1475:C1538" si="46">IF(B1475="",A1475,RIGHT(A1475,LEN(A1475)-LEN(B1475)-1))</f>
        <v>Emily Campbell</v>
      </c>
      <c r="D1475" s="6" t="str" cm="1">
        <f t="array" ref="D1475">IF(SUM(--ISNUMBER(SEARCH(Credentials,C1475)))&gt;0,TRIM(RIGHT(SUBSTITUTE(C1475," ",REPT(" ", 99)), 99)),"")</f>
        <v/>
      </c>
      <c r="E1475" s="6" t="str">
        <f t="shared" ref="E1475:E1538" si="47">IF(D1475="",C1475,LEFT(C1475,LEN(C1475)-LEN(D1475)))</f>
        <v>Emily Campbell</v>
      </c>
      <c r="F1475" s="6" t="s">
        <v>5708</v>
      </c>
      <c r="G1475" s="7" t="s">
        <v>20058</v>
      </c>
      <c r="H1475" s="7" t="s">
        <v>19886</v>
      </c>
    </row>
    <row r="1476" spans="1:8">
      <c r="A1476" s="6" t="s">
        <v>5712</v>
      </c>
      <c r="B1476" s="6" t="str" cm="1">
        <f t="array" ref="B1476">IF(SUM(--ISNUMBER(SEARCH(Honorific,A1476)))&gt;0,LEFT(A1476,FIND(" ",A1476)-1),"")</f>
        <v/>
      </c>
      <c r="C1476" s="6" t="str">
        <f t="shared" si="46"/>
        <v>Brian Pennington</v>
      </c>
      <c r="D1476" s="6" t="str" cm="1">
        <f t="array" ref="D1476">IF(SUM(--ISNUMBER(SEARCH(Credentials,C1476)))&gt;0,TRIM(RIGHT(SUBSTITUTE(C1476," ",REPT(" ", 99)), 99)),"")</f>
        <v/>
      </c>
      <c r="E1476" s="6" t="str">
        <f t="shared" si="47"/>
        <v>Brian Pennington</v>
      </c>
      <c r="F1476" s="6" t="s">
        <v>5712</v>
      </c>
      <c r="G1476" s="7" t="s">
        <v>19555</v>
      </c>
      <c r="H1476" s="7" t="s">
        <v>20282</v>
      </c>
    </row>
    <row r="1477" spans="1:8">
      <c r="A1477" s="6" t="s">
        <v>5716</v>
      </c>
      <c r="B1477" s="6" t="str" cm="1">
        <f t="array" ref="B1477">IF(SUM(--ISNUMBER(SEARCH(Honorific,A1477)))&gt;0,LEFT(A1477,FIND(" ",A1477)-1),"")</f>
        <v>Dr.</v>
      </c>
      <c r="C1477" s="6" t="str">
        <f t="shared" si="46"/>
        <v>Jason Peterson</v>
      </c>
      <c r="D1477" s="6" t="str" cm="1">
        <f t="array" ref="D1477">IF(SUM(--ISNUMBER(SEARCH(Credentials,C1477)))&gt;0,TRIM(RIGHT(SUBSTITUTE(C1477," ",REPT(" ", 99)), 99)),"")</f>
        <v/>
      </c>
      <c r="E1477" s="6" t="str">
        <f t="shared" si="47"/>
        <v>Jason Peterson</v>
      </c>
      <c r="F1477" s="6" t="s">
        <v>19266</v>
      </c>
      <c r="G1477" s="7" t="s">
        <v>19560</v>
      </c>
      <c r="H1477" s="7" t="s">
        <v>19749</v>
      </c>
    </row>
    <row r="1478" spans="1:8">
      <c r="A1478" s="6" t="s">
        <v>5720</v>
      </c>
      <c r="B1478" s="6" t="str" cm="1">
        <f t="array" ref="B1478">IF(SUM(--ISNUMBER(SEARCH(Honorific,A1478)))&gt;0,LEFT(A1478,FIND(" ",A1478)-1),"")</f>
        <v/>
      </c>
      <c r="C1478" s="6" t="str">
        <f t="shared" si="46"/>
        <v>David Willis</v>
      </c>
      <c r="D1478" s="6" t="str" cm="1">
        <f t="array" ref="D1478">IF(SUM(--ISNUMBER(SEARCH(Credentials,C1478)))&gt;0,TRIM(RIGHT(SUBSTITUTE(C1478," ",REPT(" ", 99)), 99)),"")</f>
        <v/>
      </c>
      <c r="E1478" s="6" t="str">
        <f t="shared" si="47"/>
        <v>David Willis</v>
      </c>
      <c r="F1478" s="6" t="s">
        <v>5720</v>
      </c>
      <c r="G1478" s="7" t="s">
        <v>19484</v>
      </c>
      <c r="H1478" s="7" t="s">
        <v>19507</v>
      </c>
    </row>
    <row r="1479" spans="1:8">
      <c r="A1479" s="6" t="s">
        <v>5724</v>
      </c>
      <c r="B1479" s="6" t="str" cm="1">
        <f t="array" ref="B1479">IF(SUM(--ISNUMBER(SEARCH(Honorific,A1479)))&gt;0,LEFT(A1479,FIND(" ",A1479)-1),"")</f>
        <v/>
      </c>
      <c r="C1479" s="6" t="str">
        <f t="shared" si="46"/>
        <v>Abigail Martinez</v>
      </c>
      <c r="D1479" s="6" t="str" cm="1">
        <f t="array" ref="D1479">IF(SUM(--ISNUMBER(SEARCH(Credentials,C1479)))&gt;0,TRIM(RIGHT(SUBSTITUTE(C1479," ",REPT(" ", 99)), 99)),"")</f>
        <v/>
      </c>
      <c r="E1479" s="6" t="str">
        <f t="shared" si="47"/>
        <v>Abigail Martinez</v>
      </c>
      <c r="F1479" s="6" t="s">
        <v>5724</v>
      </c>
      <c r="G1479" s="7" t="s">
        <v>20181</v>
      </c>
      <c r="H1479" s="7" t="s">
        <v>19728</v>
      </c>
    </row>
    <row r="1480" spans="1:8">
      <c r="A1480" s="6" t="s">
        <v>5727</v>
      </c>
      <c r="B1480" s="6" t="str" cm="1">
        <f t="array" ref="B1480">IF(SUM(--ISNUMBER(SEARCH(Honorific,A1480)))&gt;0,LEFT(A1480,FIND(" ",A1480)-1),"")</f>
        <v/>
      </c>
      <c r="C1480" s="6" t="str">
        <f t="shared" si="46"/>
        <v>Jason Clark</v>
      </c>
      <c r="D1480" s="6" t="str" cm="1">
        <f t="array" ref="D1480">IF(SUM(--ISNUMBER(SEARCH(Credentials,C1480)))&gt;0,TRIM(RIGHT(SUBSTITUTE(C1480," ",REPT(" ", 99)), 99)),"")</f>
        <v/>
      </c>
      <c r="E1480" s="6" t="str">
        <f t="shared" si="47"/>
        <v>Jason Clark</v>
      </c>
      <c r="F1480" s="6" t="s">
        <v>5727</v>
      </c>
      <c r="G1480" s="7" t="s">
        <v>19560</v>
      </c>
      <c r="H1480" s="7" t="s">
        <v>19647</v>
      </c>
    </row>
    <row r="1481" spans="1:8">
      <c r="A1481" s="6" t="s">
        <v>5731</v>
      </c>
      <c r="B1481" s="6" t="str" cm="1">
        <f t="array" ref="B1481">IF(SUM(--ISNUMBER(SEARCH(Honorific,A1481)))&gt;0,LEFT(A1481,FIND(" ",A1481)-1),"")</f>
        <v/>
      </c>
      <c r="C1481" s="6" t="str">
        <f t="shared" si="46"/>
        <v>Anna Garcia</v>
      </c>
      <c r="D1481" s="6" t="str" cm="1">
        <f t="array" ref="D1481">IF(SUM(--ISNUMBER(SEARCH(Credentials,C1481)))&gt;0,TRIM(RIGHT(SUBSTITUTE(C1481," ",REPT(" ", 99)), 99)),"")</f>
        <v/>
      </c>
      <c r="E1481" s="6" t="str">
        <f t="shared" si="47"/>
        <v>Anna Garcia</v>
      </c>
      <c r="F1481" s="6" t="s">
        <v>5731</v>
      </c>
      <c r="G1481" s="7" t="s">
        <v>19582</v>
      </c>
      <c r="H1481" s="7" t="s">
        <v>19641</v>
      </c>
    </row>
    <row r="1482" spans="1:8">
      <c r="A1482" s="6" t="s">
        <v>5735</v>
      </c>
      <c r="B1482" s="6" t="str" cm="1">
        <f t="array" ref="B1482">IF(SUM(--ISNUMBER(SEARCH(Honorific,A1482)))&gt;0,LEFT(A1482,FIND(" ",A1482)-1),"")</f>
        <v/>
      </c>
      <c r="C1482" s="6" t="str">
        <f t="shared" si="46"/>
        <v>Nancy Jackson</v>
      </c>
      <c r="D1482" s="6" t="str" cm="1">
        <f t="array" ref="D1482">IF(SUM(--ISNUMBER(SEARCH(Credentials,C1482)))&gt;0,TRIM(RIGHT(SUBSTITUTE(C1482," ",REPT(" ", 99)), 99)),"")</f>
        <v/>
      </c>
      <c r="E1482" s="6" t="str">
        <f t="shared" si="47"/>
        <v>Nancy Jackson</v>
      </c>
      <c r="F1482" s="6" t="s">
        <v>5735</v>
      </c>
      <c r="G1482" s="7" t="s">
        <v>19464</v>
      </c>
      <c r="H1482" s="7" t="s">
        <v>19779</v>
      </c>
    </row>
    <row r="1483" spans="1:8">
      <c r="A1483" s="6" t="s">
        <v>5739</v>
      </c>
      <c r="B1483" s="6" t="str" cm="1">
        <f t="array" ref="B1483">IF(SUM(--ISNUMBER(SEARCH(Honorific,A1483)))&gt;0,LEFT(A1483,FIND(" ",A1483)-1),"")</f>
        <v/>
      </c>
      <c r="C1483" s="6" t="str">
        <f t="shared" si="46"/>
        <v>William Huff</v>
      </c>
      <c r="D1483" s="6" t="str" cm="1">
        <f t="array" ref="D1483">IF(SUM(--ISNUMBER(SEARCH(Credentials,C1483)))&gt;0,TRIM(RIGHT(SUBSTITUTE(C1483," ",REPT(" ", 99)), 99)),"")</f>
        <v/>
      </c>
      <c r="E1483" s="6" t="str">
        <f t="shared" si="47"/>
        <v>William Huff</v>
      </c>
      <c r="F1483" s="6" t="s">
        <v>5739</v>
      </c>
      <c r="G1483" s="7" t="s">
        <v>19437</v>
      </c>
      <c r="H1483" s="7" t="s">
        <v>19463</v>
      </c>
    </row>
    <row r="1484" spans="1:8">
      <c r="A1484" s="6" t="s">
        <v>5743</v>
      </c>
      <c r="B1484" s="6" t="str" cm="1">
        <f t="array" ref="B1484">IF(SUM(--ISNUMBER(SEARCH(Honorific,A1484)))&gt;0,LEFT(A1484,FIND(" ",A1484)-1),"")</f>
        <v/>
      </c>
      <c r="C1484" s="6" t="str">
        <f t="shared" si="46"/>
        <v>Ricardo Jordan</v>
      </c>
      <c r="D1484" s="6" t="str" cm="1">
        <f t="array" ref="D1484">IF(SUM(--ISNUMBER(SEARCH(Credentials,C1484)))&gt;0,TRIM(RIGHT(SUBSTITUTE(C1484," ",REPT(" ", 99)), 99)),"")</f>
        <v/>
      </c>
      <c r="E1484" s="6" t="str">
        <f t="shared" si="47"/>
        <v>Ricardo Jordan</v>
      </c>
      <c r="F1484" s="6" t="s">
        <v>5743</v>
      </c>
      <c r="G1484" s="7" t="s">
        <v>19443</v>
      </c>
      <c r="H1484" s="7" t="s">
        <v>19781</v>
      </c>
    </row>
    <row r="1485" spans="1:8">
      <c r="A1485" s="6" t="s">
        <v>5747</v>
      </c>
      <c r="B1485" s="6" t="str" cm="1">
        <f t="array" ref="B1485">IF(SUM(--ISNUMBER(SEARCH(Honorific,A1485)))&gt;0,LEFT(A1485,FIND(" ",A1485)-1),"")</f>
        <v/>
      </c>
      <c r="C1485" s="6" t="str">
        <f t="shared" si="46"/>
        <v>Matthew Bell</v>
      </c>
      <c r="D1485" s="6" t="str" cm="1">
        <f t="array" ref="D1485">IF(SUM(--ISNUMBER(SEARCH(Credentials,C1485)))&gt;0,TRIM(RIGHT(SUBSTITUTE(C1485," ",REPT(" ", 99)), 99)),"")</f>
        <v/>
      </c>
      <c r="E1485" s="6" t="str">
        <f t="shared" si="47"/>
        <v>Matthew Bell</v>
      </c>
      <c r="F1485" s="6" t="s">
        <v>5747</v>
      </c>
      <c r="G1485" s="7" t="s">
        <v>19506</v>
      </c>
      <c r="H1485" s="7" t="s">
        <v>20019</v>
      </c>
    </row>
    <row r="1486" spans="1:8">
      <c r="A1486" s="6" t="s">
        <v>5751</v>
      </c>
      <c r="B1486" s="6" t="str" cm="1">
        <f t="array" ref="B1486">IF(SUM(--ISNUMBER(SEARCH(Honorific,A1486)))&gt;0,LEFT(A1486,FIND(" ",A1486)-1),"")</f>
        <v/>
      </c>
      <c r="C1486" s="6" t="str">
        <f t="shared" si="46"/>
        <v>Dennis Mcdaniel</v>
      </c>
      <c r="D1486" s="6" t="str" cm="1">
        <f t="array" ref="D1486">IF(SUM(--ISNUMBER(SEARCH(Credentials,C1486)))&gt;0,TRIM(RIGHT(SUBSTITUTE(C1486," ",REPT(" ", 99)), 99)),"")</f>
        <v/>
      </c>
      <c r="E1486" s="6" t="str">
        <f t="shared" si="47"/>
        <v>Dennis Mcdaniel</v>
      </c>
      <c r="F1486" s="6" t="s">
        <v>5751</v>
      </c>
      <c r="G1486" s="7" t="s">
        <v>19709</v>
      </c>
      <c r="H1486" s="7" t="s">
        <v>19586</v>
      </c>
    </row>
    <row r="1487" spans="1:8">
      <c r="A1487" s="6" t="s">
        <v>5755</v>
      </c>
      <c r="B1487" s="6" t="str" cm="1">
        <f t="array" ref="B1487">IF(SUM(--ISNUMBER(SEARCH(Honorific,A1487)))&gt;0,LEFT(A1487,FIND(" ",A1487)-1),"")</f>
        <v/>
      </c>
      <c r="C1487" s="6" t="str">
        <f t="shared" si="46"/>
        <v>Tony Patterson</v>
      </c>
      <c r="D1487" s="6" t="str" cm="1">
        <f t="array" ref="D1487">IF(SUM(--ISNUMBER(SEARCH(Credentials,C1487)))&gt;0,TRIM(RIGHT(SUBSTITUTE(C1487," ",REPT(" ", 99)), 99)),"")</f>
        <v/>
      </c>
      <c r="E1487" s="6" t="str">
        <f t="shared" si="47"/>
        <v>Tony Patterson</v>
      </c>
      <c r="F1487" s="6" t="s">
        <v>5755</v>
      </c>
      <c r="G1487" s="7" t="s">
        <v>19934</v>
      </c>
      <c r="H1487" s="7" t="s">
        <v>20079</v>
      </c>
    </row>
    <row r="1488" spans="1:8">
      <c r="A1488" s="6" t="s">
        <v>5759</v>
      </c>
      <c r="B1488" s="6" t="str" cm="1">
        <f t="array" ref="B1488">IF(SUM(--ISNUMBER(SEARCH(Honorific,A1488)))&gt;0,LEFT(A1488,FIND(" ",A1488)-1),"")</f>
        <v/>
      </c>
      <c r="C1488" s="6" t="str">
        <f t="shared" si="46"/>
        <v>Becky Holloway</v>
      </c>
      <c r="D1488" s="6" t="str" cm="1">
        <f t="array" ref="D1488">IF(SUM(--ISNUMBER(SEARCH(Credentials,C1488)))&gt;0,TRIM(RIGHT(SUBSTITUTE(C1488," ",REPT(" ", 99)), 99)),"")</f>
        <v/>
      </c>
      <c r="E1488" s="6" t="str">
        <f t="shared" si="47"/>
        <v>Becky Holloway</v>
      </c>
      <c r="F1488" s="6" t="s">
        <v>5759</v>
      </c>
      <c r="G1488" s="7" t="s">
        <v>19549</v>
      </c>
      <c r="H1488" s="7" t="s">
        <v>19713</v>
      </c>
    </row>
    <row r="1489" spans="1:8">
      <c r="A1489" s="6" t="s">
        <v>5763</v>
      </c>
      <c r="B1489" s="6" t="str" cm="1">
        <f t="array" ref="B1489">IF(SUM(--ISNUMBER(SEARCH(Honorific,A1489)))&gt;0,LEFT(A1489,FIND(" ",A1489)-1),"")</f>
        <v/>
      </c>
      <c r="C1489" s="6" t="str">
        <f t="shared" si="46"/>
        <v>Megan Bowman</v>
      </c>
      <c r="D1489" s="6" t="str" cm="1">
        <f t="array" ref="D1489">IF(SUM(--ISNUMBER(SEARCH(Credentials,C1489)))&gt;0,TRIM(RIGHT(SUBSTITUTE(C1489," ",REPT(" ", 99)), 99)),"")</f>
        <v/>
      </c>
      <c r="E1489" s="6" t="str">
        <f t="shared" si="47"/>
        <v>Megan Bowman</v>
      </c>
      <c r="F1489" s="6" t="s">
        <v>5763</v>
      </c>
      <c r="G1489" s="7" t="s">
        <v>19494</v>
      </c>
      <c r="H1489" s="7" t="s">
        <v>20411</v>
      </c>
    </row>
    <row r="1490" spans="1:8">
      <c r="A1490" s="6" t="s">
        <v>5767</v>
      </c>
      <c r="B1490" s="6" t="str" cm="1">
        <f t="array" ref="B1490">IF(SUM(--ISNUMBER(SEARCH(Honorific,A1490)))&gt;0,LEFT(A1490,FIND(" ",A1490)-1),"")</f>
        <v/>
      </c>
      <c r="C1490" s="6" t="str">
        <f t="shared" si="46"/>
        <v>Monica Frazier</v>
      </c>
      <c r="D1490" s="6" t="str" cm="1">
        <f t="array" ref="D1490">IF(SUM(--ISNUMBER(SEARCH(Credentials,C1490)))&gt;0,TRIM(RIGHT(SUBSTITUTE(C1490," ",REPT(" ", 99)), 99)),"")</f>
        <v/>
      </c>
      <c r="E1490" s="6" t="str">
        <f t="shared" si="47"/>
        <v>Monica Frazier</v>
      </c>
      <c r="F1490" s="6" t="s">
        <v>5767</v>
      </c>
      <c r="G1490" s="7" t="s">
        <v>19636</v>
      </c>
      <c r="H1490" s="7" t="s">
        <v>20100</v>
      </c>
    </row>
    <row r="1491" spans="1:8">
      <c r="A1491" s="6" t="s">
        <v>5771</v>
      </c>
      <c r="B1491" s="6" t="str" cm="1">
        <f t="array" ref="B1491">IF(SUM(--ISNUMBER(SEARCH(Honorific,A1491)))&gt;0,LEFT(A1491,FIND(" ",A1491)-1),"")</f>
        <v/>
      </c>
      <c r="C1491" s="6" t="str">
        <f t="shared" si="46"/>
        <v>Barry Bryant</v>
      </c>
      <c r="D1491" s="6" t="str" cm="1">
        <f t="array" ref="D1491">IF(SUM(--ISNUMBER(SEARCH(Credentials,C1491)))&gt;0,TRIM(RIGHT(SUBSTITUTE(C1491," ",REPT(" ", 99)), 99)),"")</f>
        <v/>
      </c>
      <c r="E1491" s="6" t="str">
        <f t="shared" si="47"/>
        <v>Barry Bryant</v>
      </c>
      <c r="F1491" s="6" t="s">
        <v>5771</v>
      </c>
      <c r="G1491" s="7" t="s">
        <v>19622</v>
      </c>
      <c r="H1491" s="7" t="s">
        <v>19692</v>
      </c>
    </row>
    <row r="1492" spans="1:8">
      <c r="A1492" s="6" t="s">
        <v>5775</v>
      </c>
      <c r="B1492" s="6" t="str" cm="1">
        <f t="array" ref="B1492">IF(SUM(--ISNUMBER(SEARCH(Honorific,A1492)))&gt;0,LEFT(A1492,FIND(" ",A1492)-1),"")</f>
        <v/>
      </c>
      <c r="C1492" s="6" t="str">
        <f t="shared" si="46"/>
        <v>Megan Rivera</v>
      </c>
      <c r="D1492" s="6" t="str" cm="1">
        <f t="array" ref="D1492">IF(SUM(--ISNUMBER(SEARCH(Credentials,C1492)))&gt;0,TRIM(RIGHT(SUBSTITUTE(C1492," ",REPT(" ", 99)), 99)),"")</f>
        <v/>
      </c>
      <c r="E1492" s="6" t="str">
        <f t="shared" si="47"/>
        <v>Megan Rivera</v>
      </c>
      <c r="F1492" s="6" t="s">
        <v>5775</v>
      </c>
      <c r="G1492" s="7" t="s">
        <v>19494</v>
      </c>
      <c r="H1492" s="7" t="s">
        <v>20237</v>
      </c>
    </row>
    <row r="1493" spans="1:8">
      <c r="A1493" s="6" t="s">
        <v>5779</v>
      </c>
      <c r="B1493" s="6" t="str" cm="1">
        <f t="array" ref="B1493">IF(SUM(--ISNUMBER(SEARCH(Honorific,A1493)))&gt;0,LEFT(A1493,FIND(" ",A1493)-1),"")</f>
        <v/>
      </c>
      <c r="C1493" s="6" t="str">
        <f t="shared" si="46"/>
        <v>Kenneth Morgan</v>
      </c>
      <c r="D1493" s="6" t="str" cm="1">
        <f t="array" ref="D1493">IF(SUM(--ISNUMBER(SEARCH(Credentials,C1493)))&gt;0,TRIM(RIGHT(SUBSTITUTE(C1493," ",REPT(" ", 99)), 99)),"")</f>
        <v/>
      </c>
      <c r="E1493" s="6" t="str">
        <f t="shared" si="47"/>
        <v>Kenneth Morgan</v>
      </c>
      <c r="F1493" s="6" t="s">
        <v>5779</v>
      </c>
      <c r="G1493" s="7" t="s">
        <v>20318</v>
      </c>
      <c r="H1493" s="7" t="s">
        <v>19735</v>
      </c>
    </row>
    <row r="1494" spans="1:8">
      <c r="A1494" s="6" t="s">
        <v>5783</v>
      </c>
      <c r="B1494" s="6" t="str" cm="1">
        <f t="array" ref="B1494">IF(SUM(--ISNUMBER(SEARCH(Honorific,A1494)))&gt;0,LEFT(A1494,FIND(" ",A1494)-1),"")</f>
        <v/>
      </c>
      <c r="C1494" s="6" t="str">
        <f t="shared" si="46"/>
        <v>Kimberly Bowers</v>
      </c>
      <c r="D1494" s="6" t="str" cm="1">
        <f t="array" ref="D1494">IF(SUM(--ISNUMBER(SEARCH(Credentials,C1494)))&gt;0,TRIM(RIGHT(SUBSTITUTE(C1494," ",REPT(" ", 99)), 99)),"")</f>
        <v/>
      </c>
      <c r="E1494" s="6" t="str">
        <f t="shared" si="47"/>
        <v>Kimberly Bowers</v>
      </c>
      <c r="F1494" s="6" t="s">
        <v>5783</v>
      </c>
      <c r="G1494" s="7" t="s">
        <v>19458</v>
      </c>
      <c r="H1494" s="7" t="s">
        <v>20412</v>
      </c>
    </row>
    <row r="1495" spans="1:8">
      <c r="A1495" s="6" t="s">
        <v>5787</v>
      </c>
      <c r="B1495" s="6" t="str" cm="1">
        <f t="array" ref="B1495">IF(SUM(--ISNUMBER(SEARCH(Honorific,A1495)))&gt;0,LEFT(A1495,FIND(" ",A1495)-1),"")</f>
        <v/>
      </c>
      <c r="C1495" s="6" t="str">
        <f t="shared" si="46"/>
        <v>Eric Gibson</v>
      </c>
      <c r="D1495" s="6" t="str" cm="1">
        <f t="array" ref="D1495">IF(SUM(--ISNUMBER(SEARCH(Credentials,C1495)))&gt;0,TRIM(RIGHT(SUBSTITUTE(C1495," ",REPT(" ", 99)), 99)),"")</f>
        <v/>
      </c>
      <c r="E1495" s="6" t="str">
        <f t="shared" si="47"/>
        <v>Eric Gibson</v>
      </c>
      <c r="F1495" s="6" t="s">
        <v>5787</v>
      </c>
      <c r="G1495" s="7" t="s">
        <v>19618</v>
      </c>
      <c r="H1495" s="7" t="s">
        <v>19461</v>
      </c>
    </row>
    <row r="1496" spans="1:8">
      <c r="A1496" s="6" t="s">
        <v>5791</v>
      </c>
      <c r="B1496" s="6" t="str" cm="1">
        <f t="array" ref="B1496">IF(SUM(--ISNUMBER(SEARCH(Honorific,A1496)))&gt;0,LEFT(A1496,FIND(" ",A1496)-1),"")</f>
        <v/>
      </c>
      <c r="C1496" s="6" t="str">
        <f t="shared" si="46"/>
        <v>Robin Huber</v>
      </c>
      <c r="D1496" s="6" t="str" cm="1">
        <f t="array" ref="D1496">IF(SUM(--ISNUMBER(SEARCH(Credentials,C1496)))&gt;0,TRIM(RIGHT(SUBSTITUTE(C1496," ",REPT(" ", 99)), 99)),"")</f>
        <v/>
      </c>
      <c r="E1496" s="6" t="str">
        <f t="shared" si="47"/>
        <v>Robin Huber</v>
      </c>
      <c r="F1496" s="6" t="s">
        <v>5791</v>
      </c>
      <c r="G1496" s="7" t="s">
        <v>20413</v>
      </c>
      <c r="H1496" s="7" t="s">
        <v>20414</v>
      </c>
    </row>
    <row r="1497" spans="1:8">
      <c r="A1497" s="6" t="s">
        <v>5795</v>
      </c>
      <c r="B1497" s="6" t="str" cm="1">
        <f t="array" ref="B1497">IF(SUM(--ISNUMBER(SEARCH(Honorific,A1497)))&gt;0,LEFT(A1497,FIND(" ",A1497)-1),"")</f>
        <v/>
      </c>
      <c r="C1497" s="6" t="str">
        <f t="shared" si="46"/>
        <v>Andrew Gregory</v>
      </c>
      <c r="D1497" s="6" t="str" cm="1">
        <f t="array" ref="D1497">IF(SUM(--ISNUMBER(SEARCH(Credentials,C1497)))&gt;0,TRIM(RIGHT(SUBSTITUTE(C1497," ",REPT(" ", 99)), 99)),"")</f>
        <v/>
      </c>
      <c r="E1497" s="6" t="str">
        <f t="shared" si="47"/>
        <v>Andrew Gregory</v>
      </c>
      <c r="F1497" s="6" t="s">
        <v>5795</v>
      </c>
      <c r="G1497" s="7" t="s">
        <v>19612</v>
      </c>
      <c r="H1497" s="7" t="s">
        <v>19419</v>
      </c>
    </row>
    <row r="1498" spans="1:8">
      <c r="A1498" s="6" t="s">
        <v>5799</v>
      </c>
      <c r="B1498" s="6" t="str" cm="1">
        <f t="array" ref="B1498">IF(SUM(--ISNUMBER(SEARCH(Honorific,A1498)))&gt;0,LEFT(A1498,FIND(" ",A1498)-1),"")</f>
        <v/>
      </c>
      <c r="C1498" s="6" t="str">
        <f t="shared" si="46"/>
        <v>Heather Williams</v>
      </c>
      <c r="D1498" s="6" t="str" cm="1">
        <f t="array" ref="D1498">IF(SUM(--ISNUMBER(SEARCH(Credentials,C1498)))&gt;0,TRIM(RIGHT(SUBSTITUTE(C1498," ",REPT(" ", 99)), 99)),"")</f>
        <v/>
      </c>
      <c r="E1498" s="6" t="str">
        <f t="shared" si="47"/>
        <v>Heather Williams</v>
      </c>
      <c r="F1498" s="6" t="s">
        <v>5799</v>
      </c>
      <c r="G1498" s="7" t="s">
        <v>19423</v>
      </c>
      <c r="H1498" s="7" t="s">
        <v>19478</v>
      </c>
    </row>
    <row r="1499" spans="1:8">
      <c r="A1499" s="6" t="s">
        <v>5802</v>
      </c>
      <c r="B1499" s="6" t="str" cm="1">
        <f t="array" ref="B1499">IF(SUM(--ISNUMBER(SEARCH(Honorific,A1499)))&gt;0,LEFT(A1499,FIND(" ",A1499)-1),"")</f>
        <v/>
      </c>
      <c r="C1499" s="6" t="str">
        <f t="shared" si="46"/>
        <v>Jonathan Mcdonald</v>
      </c>
      <c r="D1499" s="6" t="str" cm="1">
        <f t="array" ref="D1499">IF(SUM(--ISNUMBER(SEARCH(Credentials,C1499)))&gt;0,TRIM(RIGHT(SUBSTITUTE(C1499," ",REPT(" ", 99)), 99)),"")</f>
        <v/>
      </c>
      <c r="E1499" s="6" t="str">
        <f t="shared" si="47"/>
        <v>Jonathan Mcdonald</v>
      </c>
      <c r="F1499" s="6" t="s">
        <v>5802</v>
      </c>
      <c r="G1499" s="7" t="s">
        <v>19787</v>
      </c>
      <c r="H1499" s="7" t="s">
        <v>19896</v>
      </c>
    </row>
    <row r="1500" spans="1:8">
      <c r="A1500" s="6" t="s">
        <v>5806</v>
      </c>
      <c r="B1500" s="6" t="str" cm="1">
        <f t="array" ref="B1500">IF(SUM(--ISNUMBER(SEARCH(Honorific,A1500)))&gt;0,LEFT(A1500,FIND(" ",A1500)-1),"")</f>
        <v/>
      </c>
      <c r="C1500" s="6" t="str">
        <f t="shared" si="46"/>
        <v>Mindy Krueger</v>
      </c>
      <c r="D1500" s="6" t="str" cm="1">
        <f t="array" ref="D1500">IF(SUM(--ISNUMBER(SEARCH(Credentials,C1500)))&gt;0,TRIM(RIGHT(SUBSTITUTE(C1500," ",REPT(" ", 99)), 99)),"")</f>
        <v/>
      </c>
      <c r="E1500" s="6" t="str">
        <f t="shared" si="47"/>
        <v>Mindy Krueger</v>
      </c>
      <c r="F1500" s="6" t="s">
        <v>5806</v>
      </c>
      <c r="G1500" s="7" t="s">
        <v>20415</v>
      </c>
      <c r="H1500" s="7" t="s">
        <v>20191</v>
      </c>
    </row>
    <row r="1501" spans="1:8">
      <c r="A1501" s="6" t="s">
        <v>5810</v>
      </c>
      <c r="B1501" s="6" t="str" cm="1">
        <f t="array" ref="B1501">IF(SUM(--ISNUMBER(SEARCH(Honorific,A1501)))&gt;0,LEFT(A1501,FIND(" ",A1501)-1),"")</f>
        <v/>
      </c>
      <c r="C1501" s="6" t="str">
        <f t="shared" si="46"/>
        <v>Kristine Norton</v>
      </c>
      <c r="D1501" s="6" t="str" cm="1">
        <f t="array" ref="D1501">IF(SUM(--ISNUMBER(SEARCH(Credentials,C1501)))&gt;0,TRIM(RIGHT(SUBSTITUTE(C1501," ",REPT(" ", 99)), 99)),"")</f>
        <v/>
      </c>
      <c r="E1501" s="6" t="str">
        <f t="shared" si="47"/>
        <v>Kristine Norton</v>
      </c>
      <c r="F1501" s="6" t="s">
        <v>5810</v>
      </c>
      <c r="G1501" s="7" t="s">
        <v>20323</v>
      </c>
      <c r="H1501" s="7" t="s">
        <v>20197</v>
      </c>
    </row>
    <row r="1502" spans="1:8">
      <c r="A1502" s="6" t="s">
        <v>5814</v>
      </c>
      <c r="B1502" s="6" t="str" cm="1">
        <f t="array" ref="B1502">IF(SUM(--ISNUMBER(SEARCH(Honorific,A1502)))&gt;0,LEFT(A1502,FIND(" ",A1502)-1),"")</f>
        <v/>
      </c>
      <c r="C1502" s="6" t="str">
        <f t="shared" si="46"/>
        <v>Alyssa Williams</v>
      </c>
      <c r="D1502" s="6" t="str" cm="1">
        <f t="array" ref="D1502">IF(SUM(--ISNUMBER(SEARCH(Credentials,C1502)))&gt;0,TRIM(RIGHT(SUBSTITUTE(C1502," ",REPT(" ", 99)), 99)),"")</f>
        <v/>
      </c>
      <c r="E1502" s="6" t="str">
        <f t="shared" si="47"/>
        <v>Alyssa Williams</v>
      </c>
      <c r="F1502" s="6" t="s">
        <v>5814</v>
      </c>
      <c r="G1502" s="7" t="s">
        <v>20346</v>
      </c>
      <c r="H1502" s="7" t="s">
        <v>19478</v>
      </c>
    </row>
    <row r="1503" spans="1:8">
      <c r="A1503" s="6" t="s">
        <v>5818</v>
      </c>
      <c r="B1503" s="6" t="str" cm="1">
        <f t="array" ref="B1503">IF(SUM(--ISNUMBER(SEARCH(Honorific,A1503)))&gt;0,LEFT(A1503,FIND(" ",A1503)-1),"")</f>
        <v/>
      </c>
      <c r="C1503" s="6" t="str">
        <f t="shared" si="46"/>
        <v>Nicole Reid</v>
      </c>
      <c r="D1503" s="6" t="str" cm="1">
        <f t="array" ref="D1503">IF(SUM(--ISNUMBER(SEARCH(Credentials,C1503)))&gt;0,TRIM(RIGHT(SUBSTITUTE(C1503," ",REPT(" ", 99)), 99)),"")</f>
        <v/>
      </c>
      <c r="E1503" s="6" t="str">
        <f t="shared" si="47"/>
        <v>Nicole Reid</v>
      </c>
      <c r="F1503" s="6" t="s">
        <v>5818</v>
      </c>
      <c r="G1503" s="7" t="s">
        <v>19670</v>
      </c>
      <c r="H1503" s="7" t="s">
        <v>20416</v>
      </c>
    </row>
    <row r="1504" spans="1:8">
      <c r="A1504" s="6" t="s">
        <v>5822</v>
      </c>
      <c r="B1504" s="6" t="str" cm="1">
        <f t="array" ref="B1504">IF(SUM(--ISNUMBER(SEARCH(Honorific,A1504)))&gt;0,LEFT(A1504,FIND(" ",A1504)-1),"")</f>
        <v/>
      </c>
      <c r="C1504" s="6" t="str">
        <f t="shared" si="46"/>
        <v>Cynthia Hardin</v>
      </c>
      <c r="D1504" s="6" t="str" cm="1">
        <f t="array" ref="D1504">IF(SUM(--ISNUMBER(SEARCH(Credentials,C1504)))&gt;0,TRIM(RIGHT(SUBSTITUTE(C1504," ",REPT(" ", 99)), 99)),"")</f>
        <v/>
      </c>
      <c r="E1504" s="6" t="str">
        <f t="shared" si="47"/>
        <v>Cynthia Hardin</v>
      </c>
      <c r="F1504" s="6" t="s">
        <v>5822</v>
      </c>
      <c r="G1504" s="7" t="s">
        <v>19646</v>
      </c>
      <c r="H1504" s="7" t="s">
        <v>20359</v>
      </c>
    </row>
    <row r="1505" spans="1:8">
      <c r="A1505" s="6" t="s">
        <v>5826</v>
      </c>
      <c r="B1505" s="6" t="str" cm="1">
        <f t="array" ref="B1505">IF(SUM(--ISNUMBER(SEARCH(Honorific,A1505)))&gt;0,LEFT(A1505,FIND(" ",A1505)-1),"")</f>
        <v/>
      </c>
      <c r="C1505" s="6" t="str">
        <f t="shared" si="46"/>
        <v>Anthony Meza</v>
      </c>
      <c r="D1505" s="6" t="str" cm="1">
        <f t="array" ref="D1505">IF(SUM(--ISNUMBER(SEARCH(Credentials,C1505)))&gt;0,TRIM(RIGHT(SUBSTITUTE(C1505," ",REPT(" ", 99)), 99)),"")</f>
        <v/>
      </c>
      <c r="E1505" s="6" t="str">
        <f t="shared" si="47"/>
        <v>Anthony Meza</v>
      </c>
      <c r="F1505" s="6" t="s">
        <v>5826</v>
      </c>
      <c r="G1505" s="7" t="s">
        <v>19438</v>
      </c>
      <c r="H1505" s="7" t="s">
        <v>20417</v>
      </c>
    </row>
    <row r="1506" spans="1:8">
      <c r="A1506" s="6" t="s">
        <v>5830</v>
      </c>
      <c r="B1506" s="6" t="str" cm="1">
        <f t="array" ref="B1506">IF(SUM(--ISNUMBER(SEARCH(Honorific,A1506)))&gt;0,LEFT(A1506,FIND(" ",A1506)-1),"")</f>
        <v/>
      </c>
      <c r="C1506" s="6" t="str">
        <f t="shared" si="46"/>
        <v>Cheryl Ali</v>
      </c>
      <c r="D1506" s="6" t="str" cm="1">
        <f t="array" ref="D1506">IF(SUM(--ISNUMBER(SEARCH(Credentials,C1506)))&gt;0,TRIM(RIGHT(SUBSTITUTE(C1506," ",REPT(" ", 99)), 99)),"")</f>
        <v/>
      </c>
      <c r="E1506" s="6" t="str">
        <f t="shared" si="47"/>
        <v>Cheryl Ali</v>
      </c>
      <c r="F1506" s="6" t="s">
        <v>5830</v>
      </c>
      <c r="G1506" s="7" t="s">
        <v>20026</v>
      </c>
      <c r="H1506" s="7" t="s">
        <v>20418</v>
      </c>
    </row>
    <row r="1507" spans="1:8">
      <c r="A1507" s="6" t="s">
        <v>5834</v>
      </c>
      <c r="B1507" s="6" t="str" cm="1">
        <f t="array" ref="B1507">IF(SUM(--ISNUMBER(SEARCH(Honorific,A1507)))&gt;0,LEFT(A1507,FIND(" ",A1507)-1),"")</f>
        <v/>
      </c>
      <c r="C1507" s="6" t="str">
        <f t="shared" si="46"/>
        <v>Stephen Barr</v>
      </c>
      <c r="D1507" s="6" t="str" cm="1">
        <f t="array" ref="D1507">IF(SUM(--ISNUMBER(SEARCH(Credentials,C1507)))&gt;0,TRIM(RIGHT(SUBSTITUTE(C1507," ",REPT(" ", 99)), 99)),"")</f>
        <v/>
      </c>
      <c r="E1507" s="6" t="str">
        <f t="shared" si="47"/>
        <v>Stephen Barr</v>
      </c>
      <c r="F1507" s="6" t="s">
        <v>5834</v>
      </c>
      <c r="G1507" s="7" t="s">
        <v>19633</v>
      </c>
      <c r="H1507" s="7" t="s">
        <v>19744</v>
      </c>
    </row>
    <row r="1508" spans="1:8">
      <c r="A1508" s="6" t="s">
        <v>5838</v>
      </c>
      <c r="B1508" s="6" t="str" cm="1">
        <f t="array" ref="B1508">IF(SUM(--ISNUMBER(SEARCH(Honorific,A1508)))&gt;0,LEFT(A1508,FIND(" ",A1508)-1),"")</f>
        <v/>
      </c>
      <c r="C1508" s="6" t="str">
        <f t="shared" si="46"/>
        <v>Mary Mahoney</v>
      </c>
      <c r="D1508" s="6" t="str" cm="1">
        <f t="array" ref="D1508">IF(SUM(--ISNUMBER(SEARCH(Credentials,C1508)))&gt;0,TRIM(RIGHT(SUBSTITUTE(C1508," ",REPT(" ", 99)), 99)),"")</f>
        <v/>
      </c>
      <c r="E1508" s="6" t="str">
        <f t="shared" si="47"/>
        <v>Mary Mahoney</v>
      </c>
      <c r="F1508" s="6" t="s">
        <v>5838</v>
      </c>
      <c r="G1508" s="7" t="s">
        <v>19984</v>
      </c>
      <c r="H1508" s="7" t="s">
        <v>20410</v>
      </c>
    </row>
    <row r="1509" spans="1:8">
      <c r="A1509" s="6" t="s">
        <v>5842</v>
      </c>
      <c r="B1509" s="6" t="str" cm="1">
        <f t="array" ref="B1509">IF(SUM(--ISNUMBER(SEARCH(Honorific,A1509)))&gt;0,LEFT(A1509,FIND(" ",A1509)-1),"")</f>
        <v/>
      </c>
      <c r="C1509" s="6" t="str">
        <f t="shared" si="46"/>
        <v>Charles Petty</v>
      </c>
      <c r="D1509" s="6" t="str" cm="1">
        <f t="array" ref="D1509">IF(SUM(--ISNUMBER(SEARCH(Credentials,C1509)))&gt;0,TRIM(RIGHT(SUBSTITUTE(C1509," ",REPT(" ", 99)), 99)),"")</f>
        <v/>
      </c>
      <c r="E1509" s="6" t="str">
        <f t="shared" si="47"/>
        <v>Charles Petty</v>
      </c>
      <c r="F1509" s="6" t="s">
        <v>5842</v>
      </c>
      <c r="G1509" s="7" t="s">
        <v>19524</v>
      </c>
      <c r="H1509" s="7" t="s">
        <v>19528</v>
      </c>
    </row>
    <row r="1510" spans="1:8">
      <c r="A1510" s="6" t="s">
        <v>5846</v>
      </c>
      <c r="B1510" s="6" t="str" cm="1">
        <f t="array" ref="B1510">IF(SUM(--ISNUMBER(SEARCH(Honorific,A1510)))&gt;0,LEFT(A1510,FIND(" ",A1510)-1),"")</f>
        <v/>
      </c>
      <c r="C1510" s="6" t="str">
        <f t="shared" si="46"/>
        <v>Madison Wu</v>
      </c>
      <c r="D1510" s="6" t="str" cm="1">
        <f t="array" ref="D1510">IF(SUM(--ISNUMBER(SEARCH(Credentials,C1510)))&gt;0,TRIM(RIGHT(SUBSTITUTE(C1510," ",REPT(" ", 99)), 99)),"")</f>
        <v/>
      </c>
      <c r="E1510" s="6" t="str">
        <f t="shared" si="47"/>
        <v>Madison Wu</v>
      </c>
      <c r="F1510" s="6" t="s">
        <v>5846</v>
      </c>
      <c r="G1510" s="7" t="s">
        <v>20336</v>
      </c>
      <c r="H1510" s="7" t="s">
        <v>20419</v>
      </c>
    </row>
    <row r="1511" spans="1:8">
      <c r="A1511" s="6" t="s">
        <v>5850</v>
      </c>
      <c r="B1511" s="6" t="str" cm="1">
        <f t="array" ref="B1511">IF(SUM(--ISNUMBER(SEARCH(Honorific,A1511)))&gt;0,LEFT(A1511,FIND(" ",A1511)-1),"")</f>
        <v/>
      </c>
      <c r="C1511" s="6" t="str">
        <f t="shared" si="46"/>
        <v>Jeffrey Marsh</v>
      </c>
      <c r="D1511" s="6" t="str" cm="1">
        <f t="array" ref="D1511">IF(SUM(--ISNUMBER(SEARCH(Credentials,C1511)))&gt;0,TRIM(RIGHT(SUBSTITUTE(C1511," ",REPT(" ", 99)), 99)),"")</f>
        <v/>
      </c>
      <c r="E1511" s="6" t="str">
        <f t="shared" si="47"/>
        <v>Jeffrey Marsh</v>
      </c>
      <c r="F1511" s="6" t="s">
        <v>5850</v>
      </c>
      <c r="G1511" s="7" t="s">
        <v>19924</v>
      </c>
      <c r="H1511" s="7" t="s">
        <v>20161</v>
      </c>
    </row>
    <row r="1512" spans="1:8">
      <c r="A1512" s="6" t="s">
        <v>5854</v>
      </c>
      <c r="B1512" s="6" t="str" cm="1">
        <f t="array" ref="B1512">IF(SUM(--ISNUMBER(SEARCH(Honorific,A1512)))&gt;0,LEFT(A1512,FIND(" ",A1512)-1),"")</f>
        <v/>
      </c>
      <c r="C1512" s="6" t="str">
        <f t="shared" si="46"/>
        <v>Darrell Taylor</v>
      </c>
      <c r="D1512" s="6" t="str" cm="1">
        <f t="array" ref="D1512">IF(SUM(--ISNUMBER(SEARCH(Credentials,C1512)))&gt;0,TRIM(RIGHT(SUBSTITUTE(C1512," ",REPT(" ", 99)), 99)),"")</f>
        <v/>
      </c>
      <c r="E1512" s="6" t="str">
        <f t="shared" si="47"/>
        <v>Darrell Taylor</v>
      </c>
      <c r="F1512" s="6" t="s">
        <v>5854</v>
      </c>
      <c r="G1512" s="7" t="s">
        <v>20420</v>
      </c>
      <c r="H1512" s="7" t="s">
        <v>19500</v>
      </c>
    </row>
    <row r="1513" spans="1:8">
      <c r="A1513" s="6" t="s">
        <v>5857</v>
      </c>
      <c r="B1513" s="6" t="str" cm="1">
        <f t="array" ref="B1513">IF(SUM(--ISNUMBER(SEARCH(Honorific,A1513)))&gt;0,LEFT(A1513,FIND(" ",A1513)-1),"")</f>
        <v/>
      </c>
      <c r="C1513" s="6" t="str">
        <f t="shared" si="46"/>
        <v>Maria Duffy</v>
      </c>
      <c r="D1513" s="6" t="str" cm="1">
        <f t="array" ref="D1513">IF(SUM(--ISNUMBER(SEARCH(Credentials,C1513)))&gt;0,TRIM(RIGHT(SUBSTITUTE(C1513," ",REPT(" ", 99)), 99)),"")</f>
        <v/>
      </c>
      <c r="E1513" s="6" t="str">
        <f t="shared" si="47"/>
        <v>Maria Duffy</v>
      </c>
      <c r="F1513" s="6" t="s">
        <v>5857</v>
      </c>
      <c r="G1513" s="7" t="s">
        <v>19490</v>
      </c>
      <c r="H1513" s="7" t="s">
        <v>19813</v>
      </c>
    </row>
    <row r="1514" spans="1:8">
      <c r="A1514" s="6" t="s">
        <v>5861</v>
      </c>
      <c r="B1514" s="6" t="str" cm="1">
        <f t="array" ref="B1514">IF(SUM(--ISNUMBER(SEARCH(Honorific,A1514)))&gt;0,LEFT(A1514,FIND(" ",A1514)-1),"")</f>
        <v/>
      </c>
      <c r="C1514" s="6" t="str">
        <f t="shared" si="46"/>
        <v>Bryan Foster</v>
      </c>
      <c r="D1514" s="6" t="str" cm="1">
        <f t="array" ref="D1514">IF(SUM(--ISNUMBER(SEARCH(Credentials,C1514)))&gt;0,TRIM(RIGHT(SUBSTITUTE(C1514," ",REPT(" ", 99)), 99)),"")</f>
        <v/>
      </c>
      <c r="E1514" s="6" t="str">
        <f t="shared" si="47"/>
        <v>Bryan Foster</v>
      </c>
      <c r="F1514" s="6" t="s">
        <v>5861</v>
      </c>
      <c r="G1514" s="7" t="s">
        <v>20113</v>
      </c>
      <c r="H1514" s="7" t="s">
        <v>19493</v>
      </c>
    </row>
    <row r="1515" spans="1:8">
      <c r="A1515" s="6" t="s">
        <v>5865</v>
      </c>
      <c r="B1515" s="6" t="str" cm="1">
        <f t="array" ref="B1515">IF(SUM(--ISNUMBER(SEARCH(Honorific,A1515)))&gt;0,LEFT(A1515,FIND(" ",A1515)-1),"")</f>
        <v/>
      </c>
      <c r="C1515" s="6" t="str">
        <f t="shared" si="46"/>
        <v>Robert Moyer</v>
      </c>
      <c r="D1515" s="6" t="str" cm="1">
        <f t="array" ref="D1515">IF(SUM(--ISNUMBER(SEARCH(Credentials,C1515)))&gt;0,TRIM(RIGHT(SUBSTITUTE(C1515," ",REPT(" ", 99)), 99)),"")</f>
        <v/>
      </c>
      <c r="E1515" s="6" t="str">
        <f t="shared" si="47"/>
        <v>Robert Moyer</v>
      </c>
      <c r="F1515" s="6" t="s">
        <v>5865</v>
      </c>
      <c r="G1515" s="7" t="s">
        <v>19541</v>
      </c>
      <c r="H1515" s="7" t="s">
        <v>19919</v>
      </c>
    </row>
    <row r="1516" spans="1:8">
      <c r="A1516" s="6" t="s">
        <v>5869</v>
      </c>
      <c r="B1516" s="6" t="str" cm="1">
        <f t="array" ref="B1516">IF(SUM(--ISNUMBER(SEARCH(Honorific,A1516)))&gt;0,LEFT(A1516,FIND(" ",A1516)-1),"")</f>
        <v/>
      </c>
      <c r="C1516" s="6" t="str">
        <f t="shared" si="46"/>
        <v>Patricia Wallace</v>
      </c>
      <c r="D1516" s="6" t="str" cm="1">
        <f t="array" ref="D1516">IF(SUM(--ISNUMBER(SEARCH(Credentials,C1516)))&gt;0,TRIM(RIGHT(SUBSTITUTE(C1516," ",REPT(" ", 99)), 99)),"")</f>
        <v/>
      </c>
      <c r="E1516" s="6" t="str">
        <f t="shared" si="47"/>
        <v>Patricia Wallace</v>
      </c>
      <c r="F1516" s="6" t="s">
        <v>5869</v>
      </c>
      <c r="G1516" s="7" t="s">
        <v>19967</v>
      </c>
      <c r="H1516" s="7" t="s">
        <v>19765</v>
      </c>
    </row>
    <row r="1517" spans="1:8">
      <c r="A1517" s="6" t="s">
        <v>5873</v>
      </c>
      <c r="B1517" s="6" t="str" cm="1">
        <f t="array" ref="B1517">IF(SUM(--ISNUMBER(SEARCH(Honorific,A1517)))&gt;0,LEFT(A1517,FIND(" ",A1517)-1),"")</f>
        <v/>
      </c>
      <c r="C1517" s="6" t="str">
        <f t="shared" si="46"/>
        <v>Joann Miller</v>
      </c>
      <c r="D1517" s="6" t="str" cm="1">
        <f t="array" ref="D1517">IF(SUM(--ISNUMBER(SEARCH(Credentials,C1517)))&gt;0,TRIM(RIGHT(SUBSTITUTE(C1517," ",REPT(" ", 99)), 99)),"")</f>
        <v/>
      </c>
      <c r="E1517" s="6" t="str">
        <f t="shared" si="47"/>
        <v>Joann Miller</v>
      </c>
      <c r="F1517" s="6" t="s">
        <v>5873</v>
      </c>
      <c r="G1517" s="7" t="s">
        <v>20421</v>
      </c>
      <c r="H1517" s="7" t="s">
        <v>19568</v>
      </c>
    </row>
    <row r="1518" spans="1:8">
      <c r="A1518" s="6" t="s">
        <v>5877</v>
      </c>
      <c r="B1518" s="6" t="str" cm="1">
        <f t="array" ref="B1518">IF(SUM(--ISNUMBER(SEARCH(Honorific,A1518)))&gt;0,LEFT(A1518,FIND(" ",A1518)-1),"")</f>
        <v/>
      </c>
      <c r="C1518" s="6" t="str">
        <f t="shared" si="46"/>
        <v>Brent Harmon</v>
      </c>
      <c r="D1518" s="6" t="str" cm="1">
        <f t="array" ref="D1518">IF(SUM(--ISNUMBER(SEARCH(Credentials,C1518)))&gt;0,TRIM(RIGHT(SUBSTITUTE(C1518," ",REPT(" ", 99)), 99)),"")</f>
        <v/>
      </c>
      <c r="E1518" s="6" t="str">
        <f t="shared" si="47"/>
        <v>Brent Harmon</v>
      </c>
      <c r="F1518" s="6" t="s">
        <v>5877</v>
      </c>
      <c r="G1518" s="7" t="s">
        <v>20422</v>
      </c>
      <c r="H1518" s="7" t="s">
        <v>20133</v>
      </c>
    </row>
    <row r="1519" spans="1:8">
      <c r="A1519" s="6" t="s">
        <v>5881</v>
      </c>
      <c r="B1519" s="6" t="str" cm="1">
        <f t="array" ref="B1519">IF(SUM(--ISNUMBER(SEARCH(Honorific,A1519)))&gt;0,LEFT(A1519,FIND(" ",A1519)-1),"")</f>
        <v/>
      </c>
      <c r="C1519" s="6" t="str">
        <f t="shared" si="46"/>
        <v>Brandon Johnson</v>
      </c>
      <c r="D1519" s="6" t="str" cm="1">
        <f t="array" ref="D1519">IF(SUM(--ISNUMBER(SEARCH(Credentials,C1519)))&gt;0,TRIM(RIGHT(SUBSTITUTE(C1519," ",REPT(" ", 99)), 99)),"")</f>
        <v/>
      </c>
      <c r="E1519" s="6" t="str">
        <f t="shared" si="47"/>
        <v>Brandon Johnson</v>
      </c>
      <c r="F1519" s="6" t="s">
        <v>5881</v>
      </c>
      <c r="G1519" s="7" t="s">
        <v>19603</v>
      </c>
      <c r="H1519" s="7" t="s">
        <v>19655</v>
      </c>
    </row>
    <row r="1520" spans="1:8">
      <c r="A1520" s="6" t="s">
        <v>5885</v>
      </c>
      <c r="B1520" s="6" t="str" cm="1">
        <f t="array" ref="B1520">IF(SUM(--ISNUMBER(SEARCH(Honorific,A1520)))&gt;0,LEFT(A1520,FIND(" ",A1520)-1),"")</f>
        <v/>
      </c>
      <c r="C1520" s="6" t="str">
        <f t="shared" si="46"/>
        <v>Paul Cruz</v>
      </c>
      <c r="D1520" s="6" t="str" cm="1">
        <f t="array" ref="D1520">IF(SUM(--ISNUMBER(SEARCH(Credentials,C1520)))&gt;0,TRIM(RIGHT(SUBSTITUTE(C1520," ",REPT(" ", 99)), 99)),"")</f>
        <v/>
      </c>
      <c r="E1520" s="6" t="str">
        <f t="shared" si="47"/>
        <v>Paul Cruz</v>
      </c>
      <c r="F1520" s="6" t="s">
        <v>5885</v>
      </c>
      <c r="G1520" s="7" t="s">
        <v>19733</v>
      </c>
      <c r="H1520" s="7" t="s">
        <v>19782</v>
      </c>
    </row>
    <row r="1521" spans="1:8">
      <c r="A1521" s="6" t="s">
        <v>5889</v>
      </c>
      <c r="B1521" s="6" t="str" cm="1">
        <f t="array" ref="B1521">IF(SUM(--ISNUMBER(SEARCH(Honorific,A1521)))&gt;0,LEFT(A1521,FIND(" ",A1521)-1),"")</f>
        <v/>
      </c>
      <c r="C1521" s="6" t="str">
        <f t="shared" si="46"/>
        <v>Michael Rodriguez</v>
      </c>
      <c r="D1521" s="6" t="str" cm="1">
        <f t="array" ref="D1521">IF(SUM(--ISNUMBER(SEARCH(Credentials,C1521)))&gt;0,TRIM(RIGHT(SUBSTITUTE(C1521," ",REPT(" ", 99)), 99)),"")</f>
        <v/>
      </c>
      <c r="E1521" s="6" t="str">
        <f t="shared" si="47"/>
        <v>Michael Rodriguez</v>
      </c>
      <c r="F1521" s="6" t="s">
        <v>5889</v>
      </c>
      <c r="G1521" s="7" t="s">
        <v>19466</v>
      </c>
      <c r="H1521" s="7" t="s">
        <v>19536</v>
      </c>
    </row>
    <row r="1522" spans="1:8">
      <c r="A1522" s="6" t="s">
        <v>5892</v>
      </c>
      <c r="B1522" s="6" t="str" cm="1">
        <f t="array" ref="B1522">IF(SUM(--ISNUMBER(SEARCH(Honorific,A1522)))&gt;0,LEFT(A1522,FIND(" ",A1522)-1),"")</f>
        <v/>
      </c>
      <c r="C1522" s="6" t="str">
        <f t="shared" si="46"/>
        <v>Bryan Wang</v>
      </c>
      <c r="D1522" s="6" t="str" cm="1">
        <f t="array" ref="D1522">IF(SUM(--ISNUMBER(SEARCH(Credentials,C1522)))&gt;0,TRIM(RIGHT(SUBSTITUTE(C1522," ",REPT(" ", 99)), 99)),"")</f>
        <v/>
      </c>
      <c r="E1522" s="6" t="str">
        <f t="shared" si="47"/>
        <v>Bryan Wang</v>
      </c>
      <c r="F1522" s="6" t="s">
        <v>5892</v>
      </c>
      <c r="G1522" s="7" t="s">
        <v>20113</v>
      </c>
      <c r="H1522" s="7" t="s">
        <v>20116</v>
      </c>
    </row>
    <row r="1523" spans="1:8">
      <c r="A1523" s="6" t="s">
        <v>5895</v>
      </c>
      <c r="B1523" s="6" t="str" cm="1">
        <f t="array" ref="B1523">IF(SUM(--ISNUMBER(SEARCH(Honorific,A1523)))&gt;0,LEFT(A1523,FIND(" ",A1523)-1),"")</f>
        <v/>
      </c>
      <c r="C1523" s="6" t="str">
        <f t="shared" si="46"/>
        <v>Katherine Sandoval</v>
      </c>
      <c r="D1523" s="6" t="str" cm="1">
        <f t="array" ref="D1523">IF(SUM(--ISNUMBER(SEARCH(Credentials,C1523)))&gt;0,TRIM(RIGHT(SUBSTITUTE(C1523," ",REPT(" ", 99)), 99)),"")</f>
        <v/>
      </c>
      <c r="E1523" s="6" t="str">
        <f t="shared" si="47"/>
        <v>Katherine Sandoval</v>
      </c>
      <c r="F1523" s="6" t="s">
        <v>5895</v>
      </c>
      <c r="G1523" s="7" t="s">
        <v>20156</v>
      </c>
      <c r="H1523" s="7" t="s">
        <v>20423</v>
      </c>
    </row>
    <row r="1524" spans="1:8">
      <c r="A1524" s="6" t="s">
        <v>5899</v>
      </c>
      <c r="B1524" s="6" t="str" cm="1">
        <f t="array" ref="B1524">IF(SUM(--ISNUMBER(SEARCH(Honorific,A1524)))&gt;0,LEFT(A1524,FIND(" ",A1524)-1),"")</f>
        <v/>
      </c>
      <c r="C1524" s="6" t="str">
        <f t="shared" si="46"/>
        <v>Elizabeth Ashley</v>
      </c>
      <c r="D1524" s="6" t="str" cm="1">
        <f t="array" ref="D1524">IF(SUM(--ISNUMBER(SEARCH(Credentials,C1524)))&gt;0,TRIM(RIGHT(SUBSTITUTE(C1524," ",REPT(" ", 99)), 99)),"")</f>
        <v/>
      </c>
      <c r="E1524" s="6" t="str">
        <f t="shared" si="47"/>
        <v>Elizabeth Ashley</v>
      </c>
      <c r="F1524" s="6" t="s">
        <v>5899</v>
      </c>
      <c r="G1524" s="7" t="s">
        <v>19819</v>
      </c>
      <c r="H1524" s="7" t="s">
        <v>19486</v>
      </c>
    </row>
    <row r="1525" spans="1:8">
      <c r="A1525" s="6" t="s">
        <v>5903</v>
      </c>
      <c r="B1525" s="6" t="str" cm="1">
        <f t="array" ref="B1525">IF(SUM(--ISNUMBER(SEARCH(Honorific,A1525)))&gt;0,LEFT(A1525,FIND(" ",A1525)-1),"")</f>
        <v/>
      </c>
      <c r="C1525" s="6" t="str">
        <f t="shared" si="46"/>
        <v>Nicholas Wilson</v>
      </c>
      <c r="D1525" s="6" t="str" cm="1">
        <f t="array" ref="D1525">IF(SUM(--ISNUMBER(SEARCH(Credentials,C1525)))&gt;0,TRIM(RIGHT(SUBSTITUTE(C1525," ",REPT(" ", 99)), 99)),"")</f>
        <v/>
      </c>
      <c r="E1525" s="6" t="str">
        <f t="shared" si="47"/>
        <v>Nicholas Wilson</v>
      </c>
      <c r="F1525" s="6" t="s">
        <v>5903</v>
      </c>
      <c r="G1525" s="7" t="s">
        <v>19750</v>
      </c>
      <c r="H1525" s="7" t="s">
        <v>19563</v>
      </c>
    </row>
    <row r="1526" spans="1:8">
      <c r="A1526" s="6" t="s">
        <v>5907</v>
      </c>
      <c r="B1526" s="6" t="str" cm="1">
        <f t="array" ref="B1526">IF(SUM(--ISNUMBER(SEARCH(Honorific,A1526)))&gt;0,LEFT(A1526,FIND(" ",A1526)-1),"")</f>
        <v/>
      </c>
      <c r="C1526" s="6" t="str">
        <f t="shared" si="46"/>
        <v>Elizabeth Drake</v>
      </c>
      <c r="D1526" s="6" t="str" cm="1">
        <f t="array" ref="D1526">IF(SUM(--ISNUMBER(SEARCH(Credentials,C1526)))&gt;0,TRIM(RIGHT(SUBSTITUTE(C1526," ",REPT(" ", 99)), 99)),"")</f>
        <v/>
      </c>
      <c r="E1526" s="6" t="str">
        <f t="shared" si="47"/>
        <v>Elizabeth Drake</v>
      </c>
      <c r="F1526" s="6" t="s">
        <v>5907</v>
      </c>
      <c r="G1526" s="7" t="s">
        <v>19819</v>
      </c>
      <c r="H1526" s="7" t="s">
        <v>20424</v>
      </c>
    </row>
    <row r="1527" spans="1:8">
      <c r="A1527" s="6" t="s">
        <v>5911</v>
      </c>
      <c r="B1527" s="6" t="str" cm="1">
        <f t="array" ref="B1527">IF(SUM(--ISNUMBER(SEARCH(Honorific,A1527)))&gt;0,LEFT(A1527,FIND(" ",A1527)-1),"")</f>
        <v/>
      </c>
      <c r="C1527" s="6" t="str">
        <f t="shared" si="46"/>
        <v>Terri Camacho</v>
      </c>
      <c r="D1527" s="6" t="str" cm="1">
        <f t="array" ref="D1527">IF(SUM(--ISNUMBER(SEARCH(Credentials,C1527)))&gt;0,TRIM(RIGHT(SUBSTITUTE(C1527," ",REPT(" ", 99)), 99)),"")</f>
        <v/>
      </c>
      <c r="E1527" s="6" t="str">
        <f t="shared" si="47"/>
        <v>Terri Camacho</v>
      </c>
      <c r="F1527" s="6" t="s">
        <v>5911</v>
      </c>
      <c r="G1527" s="7" t="s">
        <v>19981</v>
      </c>
      <c r="H1527" s="7" t="s">
        <v>20288</v>
      </c>
    </row>
    <row r="1528" spans="1:8">
      <c r="A1528" s="6" t="s">
        <v>5914</v>
      </c>
      <c r="B1528" s="6" t="str" cm="1">
        <f t="array" ref="B1528">IF(SUM(--ISNUMBER(SEARCH(Honorific,A1528)))&gt;0,LEFT(A1528,FIND(" ",A1528)-1),"")</f>
        <v/>
      </c>
      <c r="C1528" s="6" t="str">
        <f t="shared" si="46"/>
        <v>Desiree Jones</v>
      </c>
      <c r="D1528" s="6" t="str" cm="1">
        <f t="array" ref="D1528">IF(SUM(--ISNUMBER(SEARCH(Credentials,C1528)))&gt;0,TRIM(RIGHT(SUBSTITUTE(C1528," ",REPT(" ", 99)), 99)),"")</f>
        <v/>
      </c>
      <c r="E1528" s="6" t="str">
        <f t="shared" si="47"/>
        <v>Desiree Jones</v>
      </c>
      <c r="F1528" s="6" t="s">
        <v>5914</v>
      </c>
      <c r="G1528" s="7" t="s">
        <v>20425</v>
      </c>
      <c r="H1528" s="7" t="s">
        <v>19613</v>
      </c>
    </row>
    <row r="1529" spans="1:8">
      <c r="A1529" s="6" t="s">
        <v>5918</v>
      </c>
      <c r="B1529" s="6" t="str" cm="1">
        <f t="array" ref="B1529">IF(SUM(--ISNUMBER(SEARCH(Honorific,A1529)))&gt;0,LEFT(A1529,FIND(" ",A1529)-1),"")</f>
        <v/>
      </c>
      <c r="C1529" s="6" t="str">
        <f t="shared" si="46"/>
        <v>Derek Russell</v>
      </c>
      <c r="D1529" s="6" t="str" cm="1">
        <f t="array" ref="D1529">IF(SUM(--ISNUMBER(SEARCH(Credentials,C1529)))&gt;0,TRIM(RIGHT(SUBSTITUTE(C1529," ",REPT(" ", 99)), 99)),"")</f>
        <v/>
      </c>
      <c r="E1529" s="6" t="str">
        <f t="shared" si="47"/>
        <v>Derek Russell</v>
      </c>
      <c r="F1529" s="6" t="s">
        <v>5918</v>
      </c>
      <c r="G1529" s="7" t="s">
        <v>19543</v>
      </c>
      <c r="H1529" s="7" t="s">
        <v>19803</v>
      </c>
    </row>
    <row r="1530" spans="1:8">
      <c r="A1530" s="6" t="s">
        <v>5922</v>
      </c>
      <c r="B1530" s="6" t="str" cm="1">
        <f t="array" ref="B1530">IF(SUM(--ISNUMBER(SEARCH(Honorific,A1530)))&gt;0,LEFT(A1530,FIND(" ",A1530)-1),"")</f>
        <v/>
      </c>
      <c r="C1530" s="6" t="str">
        <f t="shared" si="46"/>
        <v>Cindy Brown</v>
      </c>
      <c r="D1530" s="6" t="str" cm="1">
        <f t="array" ref="D1530">IF(SUM(--ISNUMBER(SEARCH(Credentials,C1530)))&gt;0,TRIM(RIGHT(SUBSTITUTE(C1530," ",REPT(" ", 99)), 99)),"")</f>
        <v/>
      </c>
      <c r="E1530" s="6" t="str">
        <f t="shared" si="47"/>
        <v>Cindy Brown</v>
      </c>
      <c r="F1530" s="6" t="s">
        <v>5922</v>
      </c>
      <c r="G1530" s="7" t="s">
        <v>20368</v>
      </c>
      <c r="H1530" s="7" t="s">
        <v>19442</v>
      </c>
    </row>
    <row r="1531" spans="1:8">
      <c r="A1531" s="6" t="s">
        <v>5925</v>
      </c>
      <c r="B1531" s="6" t="str" cm="1">
        <f t="array" ref="B1531">IF(SUM(--ISNUMBER(SEARCH(Honorific,A1531)))&gt;0,LEFT(A1531,FIND(" ",A1531)-1),"")</f>
        <v/>
      </c>
      <c r="C1531" s="6" t="str">
        <f t="shared" si="46"/>
        <v>Katherine Gillespie</v>
      </c>
      <c r="D1531" s="6" t="str" cm="1">
        <f t="array" ref="D1531">IF(SUM(--ISNUMBER(SEARCH(Credentials,C1531)))&gt;0,TRIM(RIGHT(SUBSTITUTE(C1531," ",REPT(" ", 99)), 99)),"")</f>
        <v/>
      </c>
      <c r="E1531" s="6" t="str">
        <f t="shared" si="47"/>
        <v>Katherine Gillespie</v>
      </c>
      <c r="F1531" s="6" t="s">
        <v>5925</v>
      </c>
      <c r="G1531" s="7" t="s">
        <v>20156</v>
      </c>
      <c r="H1531" s="7" t="s">
        <v>20426</v>
      </c>
    </row>
    <row r="1532" spans="1:8">
      <c r="A1532" s="6" t="s">
        <v>5929</v>
      </c>
      <c r="B1532" s="6" t="str" cm="1">
        <f t="array" ref="B1532">IF(SUM(--ISNUMBER(SEARCH(Honorific,A1532)))&gt;0,LEFT(A1532,FIND(" ",A1532)-1),"")</f>
        <v>Dr.</v>
      </c>
      <c r="C1532" s="6" t="str">
        <f t="shared" si="46"/>
        <v>Daniel Murray</v>
      </c>
      <c r="D1532" s="6" t="str" cm="1">
        <f t="array" ref="D1532">IF(SUM(--ISNUMBER(SEARCH(Credentials,C1532)))&gt;0,TRIM(RIGHT(SUBSTITUTE(C1532," ",REPT(" ", 99)), 99)),"")</f>
        <v/>
      </c>
      <c r="E1532" s="6" t="str">
        <f t="shared" si="47"/>
        <v>Daniel Murray</v>
      </c>
      <c r="F1532" s="6" t="s">
        <v>19267</v>
      </c>
      <c r="G1532" s="7" t="s">
        <v>19492</v>
      </c>
      <c r="H1532" s="7" t="s">
        <v>19958</v>
      </c>
    </row>
    <row r="1533" spans="1:8">
      <c r="A1533" s="6" t="s">
        <v>5933</v>
      </c>
      <c r="B1533" s="6" t="str" cm="1">
        <f t="array" ref="B1533">IF(SUM(--ISNUMBER(SEARCH(Honorific,A1533)))&gt;0,LEFT(A1533,FIND(" ",A1533)-1),"")</f>
        <v/>
      </c>
      <c r="C1533" s="6" t="str">
        <f t="shared" si="46"/>
        <v>Megan Turner</v>
      </c>
      <c r="D1533" s="6" t="str" cm="1">
        <f t="array" ref="D1533">IF(SUM(--ISNUMBER(SEARCH(Credentials,C1533)))&gt;0,TRIM(RIGHT(SUBSTITUTE(C1533," ",REPT(" ", 99)), 99)),"")</f>
        <v/>
      </c>
      <c r="E1533" s="6" t="str">
        <f t="shared" si="47"/>
        <v>Megan Turner</v>
      </c>
      <c r="F1533" s="6" t="s">
        <v>5933</v>
      </c>
      <c r="G1533" s="7" t="s">
        <v>19494</v>
      </c>
      <c r="H1533" s="7" t="s">
        <v>19757</v>
      </c>
    </row>
    <row r="1534" spans="1:8">
      <c r="A1534" s="6" t="s">
        <v>5937</v>
      </c>
      <c r="B1534" s="6" t="str" cm="1">
        <f t="array" ref="B1534">IF(SUM(--ISNUMBER(SEARCH(Honorific,A1534)))&gt;0,LEFT(A1534,FIND(" ",A1534)-1),"")</f>
        <v/>
      </c>
      <c r="C1534" s="6" t="str">
        <f t="shared" si="46"/>
        <v>Carrie Kim</v>
      </c>
      <c r="D1534" s="6" t="str" cm="1">
        <f t="array" ref="D1534">IF(SUM(--ISNUMBER(SEARCH(Credentials,C1534)))&gt;0,TRIM(RIGHT(SUBSTITUTE(C1534," ",REPT(" ", 99)), 99)),"")</f>
        <v/>
      </c>
      <c r="E1534" s="6" t="str">
        <f t="shared" si="47"/>
        <v>Carrie Kim</v>
      </c>
      <c r="F1534" s="6" t="s">
        <v>5937</v>
      </c>
      <c r="G1534" s="7" t="s">
        <v>19497</v>
      </c>
      <c r="H1534" s="7" t="s">
        <v>19841</v>
      </c>
    </row>
    <row r="1535" spans="1:8">
      <c r="A1535" s="6" t="s">
        <v>5941</v>
      </c>
      <c r="B1535" s="6" t="str" cm="1">
        <f t="array" ref="B1535">IF(SUM(--ISNUMBER(SEARCH(Honorific,A1535)))&gt;0,LEFT(A1535,FIND(" ",A1535)-1),"")</f>
        <v/>
      </c>
      <c r="C1535" s="6" t="str">
        <f t="shared" si="46"/>
        <v>Shelly Stanley</v>
      </c>
      <c r="D1535" s="6" t="str" cm="1">
        <f t="array" ref="D1535">IF(SUM(--ISNUMBER(SEARCH(Credentials,C1535)))&gt;0,TRIM(RIGHT(SUBSTITUTE(C1535," ",REPT(" ", 99)), 99)),"")</f>
        <v/>
      </c>
      <c r="E1535" s="6" t="str">
        <f t="shared" si="47"/>
        <v>Shelly Stanley</v>
      </c>
      <c r="F1535" s="6" t="s">
        <v>5941</v>
      </c>
      <c r="G1535" s="7" t="s">
        <v>19578</v>
      </c>
      <c r="H1535" s="7" t="s">
        <v>19940</v>
      </c>
    </row>
    <row r="1536" spans="1:8">
      <c r="A1536" s="6" t="s">
        <v>5945</v>
      </c>
      <c r="B1536" s="6" t="str" cm="1">
        <f t="array" ref="B1536">IF(SUM(--ISNUMBER(SEARCH(Honorific,A1536)))&gt;0,LEFT(A1536,FIND(" ",A1536)-1),"")</f>
        <v/>
      </c>
      <c r="C1536" s="6" t="str">
        <f t="shared" si="46"/>
        <v>James Walters</v>
      </c>
      <c r="D1536" s="6" t="str" cm="1">
        <f t="array" ref="D1536">IF(SUM(--ISNUMBER(SEARCH(Credentials,C1536)))&gt;0,TRIM(RIGHT(SUBSTITUTE(C1536," ",REPT(" ", 99)), 99)),"")</f>
        <v/>
      </c>
      <c r="E1536" s="6" t="str">
        <f t="shared" si="47"/>
        <v>James Walters</v>
      </c>
      <c r="F1536" s="6" t="s">
        <v>5945</v>
      </c>
      <c r="G1536" s="7" t="s">
        <v>19433</v>
      </c>
      <c r="H1536" s="7" t="s">
        <v>20308</v>
      </c>
    </row>
    <row r="1537" spans="1:8">
      <c r="A1537" s="6" t="s">
        <v>5949</v>
      </c>
      <c r="B1537" s="6" t="str" cm="1">
        <f t="array" ref="B1537">IF(SUM(--ISNUMBER(SEARCH(Honorific,A1537)))&gt;0,LEFT(A1537,FIND(" ",A1537)-1),"")</f>
        <v/>
      </c>
      <c r="C1537" s="6" t="str">
        <f t="shared" si="46"/>
        <v>James Mcmahon</v>
      </c>
      <c r="D1537" s="6" t="str" cm="1">
        <f t="array" ref="D1537">IF(SUM(--ISNUMBER(SEARCH(Credentials,C1537)))&gt;0,TRIM(RIGHT(SUBSTITUTE(C1537," ",REPT(" ", 99)), 99)),"")</f>
        <v/>
      </c>
      <c r="E1537" s="6" t="str">
        <f t="shared" si="47"/>
        <v>James Mcmahon</v>
      </c>
      <c r="F1537" s="6" t="s">
        <v>5949</v>
      </c>
      <c r="G1537" s="7" t="s">
        <v>19433</v>
      </c>
      <c r="H1537" s="7" t="s">
        <v>19686</v>
      </c>
    </row>
    <row r="1538" spans="1:8">
      <c r="A1538" s="6" t="s">
        <v>5953</v>
      </c>
      <c r="B1538" s="6" t="str" cm="1">
        <f t="array" ref="B1538">IF(SUM(--ISNUMBER(SEARCH(Honorific,A1538)))&gt;0,LEFT(A1538,FIND(" ",A1538)-1),"")</f>
        <v/>
      </c>
      <c r="C1538" s="6" t="str">
        <f t="shared" si="46"/>
        <v>Victoria Thompson</v>
      </c>
      <c r="D1538" s="6" t="str" cm="1">
        <f t="array" ref="D1538">IF(SUM(--ISNUMBER(SEARCH(Credentials,C1538)))&gt;0,TRIM(RIGHT(SUBSTITUTE(C1538," ",REPT(" ", 99)), 99)),"")</f>
        <v/>
      </c>
      <c r="E1538" s="6" t="str">
        <f t="shared" si="47"/>
        <v>Victoria Thompson</v>
      </c>
      <c r="F1538" s="6" t="s">
        <v>5953</v>
      </c>
      <c r="G1538" s="7" t="s">
        <v>19815</v>
      </c>
      <c r="H1538" s="7" t="s">
        <v>19880</v>
      </c>
    </row>
    <row r="1539" spans="1:8">
      <c r="A1539" s="6" t="s">
        <v>5957</v>
      </c>
      <c r="B1539" s="6" t="str" cm="1">
        <f t="array" ref="B1539">IF(SUM(--ISNUMBER(SEARCH(Honorific,A1539)))&gt;0,LEFT(A1539,FIND(" ",A1539)-1),"")</f>
        <v/>
      </c>
      <c r="C1539" s="6" t="str">
        <f t="shared" ref="C1539:C1602" si="48">IF(B1539="",A1539,RIGHT(A1539,LEN(A1539)-LEN(B1539)-1))</f>
        <v>Richard Hall</v>
      </c>
      <c r="D1539" s="6" t="str" cm="1">
        <f t="array" ref="D1539">IF(SUM(--ISNUMBER(SEARCH(Credentials,C1539)))&gt;0,TRIM(RIGHT(SUBSTITUTE(C1539," ",REPT(" ", 99)), 99)),"")</f>
        <v/>
      </c>
      <c r="E1539" s="6" t="str">
        <f t="shared" ref="E1539:E1602" si="49">IF(D1539="",C1539,LEFT(C1539,LEN(C1539)-LEN(D1539)))</f>
        <v>Richard Hall</v>
      </c>
      <c r="F1539" s="6" t="s">
        <v>5957</v>
      </c>
      <c r="G1539" s="7" t="s">
        <v>19708</v>
      </c>
      <c r="H1539" s="7" t="s">
        <v>19585</v>
      </c>
    </row>
    <row r="1540" spans="1:8">
      <c r="A1540" s="6" t="s">
        <v>5961</v>
      </c>
      <c r="B1540" s="6" t="str" cm="1">
        <f t="array" ref="B1540">IF(SUM(--ISNUMBER(SEARCH(Honorific,A1540)))&gt;0,LEFT(A1540,FIND(" ",A1540)-1),"")</f>
        <v/>
      </c>
      <c r="C1540" s="6" t="str">
        <f t="shared" si="48"/>
        <v>Jeremy Lewis</v>
      </c>
      <c r="D1540" s="6" t="str" cm="1">
        <f t="array" ref="D1540">IF(SUM(--ISNUMBER(SEARCH(Credentials,C1540)))&gt;0,TRIM(RIGHT(SUBSTITUTE(C1540," ",REPT(" ", 99)), 99)),"")</f>
        <v/>
      </c>
      <c r="E1540" s="6" t="str">
        <f t="shared" si="49"/>
        <v>Jeremy Lewis</v>
      </c>
      <c r="F1540" s="6" t="s">
        <v>5961</v>
      </c>
      <c r="G1540" s="7" t="s">
        <v>19857</v>
      </c>
      <c r="H1540" s="7" t="s">
        <v>19755</v>
      </c>
    </row>
    <row r="1541" spans="1:8">
      <c r="A1541" s="6" t="s">
        <v>5965</v>
      </c>
      <c r="B1541" s="6" t="str" cm="1">
        <f t="array" ref="B1541">IF(SUM(--ISNUMBER(SEARCH(Honorific,A1541)))&gt;0,LEFT(A1541,FIND(" ",A1541)-1),"")</f>
        <v/>
      </c>
      <c r="C1541" s="6" t="str">
        <f t="shared" si="48"/>
        <v>Phillip Brown</v>
      </c>
      <c r="D1541" s="6" t="str" cm="1">
        <f t="array" ref="D1541">IF(SUM(--ISNUMBER(SEARCH(Credentials,C1541)))&gt;0,TRIM(RIGHT(SUBSTITUTE(C1541," ",REPT(" ", 99)), 99)),"")</f>
        <v/>
      </c>
      <c r="E1541" s="6" t="str">
        <f t="shared" si="49"/>
        <v>Phillip Brown</v>
      </c>
      <c r="F1541" s="6" t="s">
        <v>5965</v>
      </c>
      <c r="G1541" s="7" t="s">
        <v>19844</v>
      </c>
      <c r="H1541" s="7" t="s">
        <v>19442</v>
      </c>
    </row>
    <row r="1542" spans="1:8">
      <c r="A1542" s="6" t="s">
        <v>5968</v>
      </c>
      <c r="B1542" s="6" t="str" cm="1">
        <f t="array" ref="B1542">IF(SUM(--ISNUMBER(SEARCH(Honorific,A1542)))&gt;0,LEFT(A1542,FIND(" ",A1542)-1),"")</f>
        <v/>
      </c>
      <c r="C1542" s="6" t="str">
        <f t="shared" si="48"/>
        <v>Courtney Owens</v>
      </c>
      <c r="D1542" s="6" t="str" cm="1">
        <f t="array" ref="D1542">IF(SUM(--ISNUMBER(SEARCH(Credentials,C1542)))&gt;0,TRIM(RIGHT(SUBSTITUTE(C1542," ",REPT(" ", 99)), 99)),"")</f>
        <v/>
      </c>
      <c r="E1542" s="6" t="str">
        <f t="shared" si="49"/>
        <v>Courtney Owens</v>
      </c>
      <c r="F1542" s="6" t="s">
        <v>5968</v>
      </c>
      <c r="G1542" s="7" t="s">
        <v>20328</v>
      </c>
      <c r="H1542" s="7" t="s">
        <v>19758</v>
      </c>
    </row>
    <row r="1543" spans="1:8">
      <c r="A1543" s="6" t="s">
        <v>5972</v>
      </c>
      <c r="B1543" s="6" t="str" cm="1">
        <f t="array" ref="B1543">IF(SUM(--ISNUMBER(SEARCH(Honorific,A1543)))&gt;0,LEFT(A1543,FIND(" ",A1543)-1),"")</f>
        <v/>
      </c>
      <c r="C1543" s="6" t="str">
        <f t="shared" si="48"/>
        <v>Johnny Martinez</v>
      </c>
      <c r="D1543" s="6" t="str" cm="1">
        <f t="array" ref="D1543">IF(SUM(--ISNUMBER(SEARCH(Credentials,C1543)))&gt;0,TRIM(RIGHT(SUBSTITUTE(C1543," ",REPT(" ", 99)), 99)),"")</f>
        <v/>
      </c>
      <c r="E1543" s="6" t="str">
        <f t="shared" si="49"/>
        <v>Johnny Martinez</v>
      </c>
      <c r="F1543" s="6" t="s">
        <v>5972</v>
      </c>
      <c r="G1543" s="7" t="s">
        <v>20180</v>
      </c>
      <c r="H1543" s="7" t="s">
        <v>19728</v>
      </c>
    </row>
    <row r="1544" spans="1:8">
      <c r="A1544" s="6" t="s">
        <v>5976</v>
      </c>
      <c r="B1544" s="6" t="str" cm="1">
        <f t="array" ref="B1544">IF(SUM(--ISNUMBER(SEARCH(Honorific,A1544)))&gt;0,LEFT(A1544,FIND(" ",A1544)-1),"")</f>
        <v/>
      </c>
      <c r="C1544" s="6" t="str">
        <f t="shared" si="48"/>
        <v>Emma Lawrence</v>
      </c>
      <c r="D1544" s="6" t="str" cm="1">
        <f t="array" ref="D1544">IF(SUM(--ISNUMBER(SEARCH(Credentials,C1544)))&gt;0,TRIM(RIGHT(SUBSTITUTE(C1544," ",REPT(" ", 99)), 99)),"")</f>
        <v/>
      </c>
      <c r="E1544" s="6" t="str">
        <f t="shared" si="49"/>
        <v>Emma Lawrence</v>
      </c>
      <c r="F1544" s="6" t="s">
        <v>5976</v>
      </c>
      <c r="G1544" s="7" t="s">
        <v>20175</v>
      </c>
      <c r="H1544" s="7" t="s">
        <v>19912</v>
      </c>
    </row>
    <row r="1545" spans="1:8">
      <c r="A1545" s="6" t="s">
        <v>5979</v>
      </c>
      <c r="B1545" s="6" t="str" cm="1">
        <f t="array" ref="B1545">IF(SUM(--ISNUMBER(SEARCH(Honorific,A1545)))&gt;0,LEFT(A1545,FIND(" ",A1545)-1),"")</f>
        <v/>
      </c>
      <c r="C1545" s="6" t="str">
        <f t="shared" si="48"/>
        <v>Lindsey Mcbride</v>
      </c>
      <c r="D1545" s="6" t="str" cm="1">
        <f t="array" ref="D1545">IF(SUM(--ISNUMBER(SEARCH(Credentials,C1545)))&gt;0,TRIM(RIGHT(SUBSTITUTE(C1545," ",REPT(" ", 99)), 99)),"")</f>
        <v/>
      </c>
      <c r="E1545" s="6" t="str">
        <f t="shared" si="49"/>
        <v>Lindsey Mcbride</v>
      </c>
      <c r="F1545" s="6" t="s">
        <v>5979</v>
      </c>
      <c r="G1545" s="7" t="s">
        <v>20200</v>
      </c>
      <c r="H1545" s="7" t="s">
        <v>20427</v>
      </c>
    </row>
    <row r="1546" spans="1:8">
      <c r="A1546" s="6" t="s">
        <v>5983</v>
      </c>
      <c r="B1546" s="6" t="str" cm="1">
        <f t="array" ref="B1546">IF(SUM(--ISNUMBER(SEARCH(Honorific,A1546)))&gt;0,LEFT(A1546,FIND(" ",A1546)-1),"")</f>
        <v/>
      </c>
      <c r="C1546" s="6" t="str">
        <f t="shared" si="48"/>
        <v>Sierra Wilson</v>
      </c>
      <c r="D1546" s="6" t="str" cm="1">
        <f t="array" ref="D1546">IF(SUM(--ISNUMBER(SEARCH(Credentials,C1546)))&gt;0,TRIM(RIGHT(SUBSTITUTE(C1546," ",REPT(" ", 99)), 99)),"")</f>
        <v/>
      </c>
      <c r="E1546" s="6" t="str">
        <f t="shared" si="49"/>
        <v>Sierra Wilson</v>
      </c>
      <c r="F1546" s="6" t="s">
        <v>5983</v>
      </c>
      <c r="G1546" s="7" t="s">
        <v>20428</v>
      </c>
      <c r="H1546" s="7" t="s">
        <v>19563</v>
      </c>
    </row>
    <row r="1547" spans="1:8">
      <c r="A1547" s="6" t="s">
        <v>5987</v>
      </c>
      <c r="B1547" s="6" t="str" cm="1">
        <f t="array" ref="B1547">IF(SUM(--ISNUMBER(SEARCH(Honorific,A1547)))&gt;0,LEFT(A1547,FIND(" ",A1547)-1),"")</f>
        <v/>
      </c>
      <c r="C1547" s="6" t="str">
        <f t="shared" si="48"/>
        <v>Terrance Rodriguez</v>
      </c>
      <c r="D1547" s="6" t="str" cm="1">
        <f t="array" ref="D1547">IF(SUM(--ISNUMBER(SEARCH(Credentials,C1547)))&gt;0,TRIM(RIGHT(SUBSTITUTE(C1547," ",REPT(" ", 99)), 99)),"")</f>
        <v/>
      </c>
      <c r="E1547" s="6" t="str">
        <f t="shared" si="49"/>
        <v>Terrance Rodriguez</v>
      </c>
      <c r="F1547" s="6" t="s">
        <v>5987</v>
      </c>
      <c r="G1547" s="7" t="s">
        <v>20429</v>
      </c>
      <c r="H1547" s="7" t="s">
        <v>19536</v>
      </c>
    </row>
    <row r="1548" spans="1:8">
      <c r="A1548" s="6" t="s">
        <v>5991</v>
      </c>
      <c r="B1548" s="6" t="str" cm="1">
        <f t="array" ref="B1548">IF(SUM(--ISNUMBER(SEARCH(Honorific,A1548)))&gt;0,LEFT(A1548,FIND(" ",A1548)-1),"")</f>
        <v/>
      </c>
      <c r="C1548" s="6" t="str">
        <f t="shared" si="48"/>
        <v>Deborah Bowman</v>
      </c>
      <c r="D1548" s="6" t="str" cm="1">
        <f t="array" ref="D1548">IF(SUM(--ISNUMBER(SEARCH(Credentials,C1548)))&gt;0,TRIM(RIGHT(SUBSTITUTE(C1548," ",REPT(" ", 99)), 99)),"")</f>
        <v/>
      </c>
      <c r="E1548" s="6" t="str">
        <f t="shared" si="49"/>
        <v>Deborah Bowman</v>
      </c>
      <c r="F1548" s="6" t="s">
        <v>5991</v>
      </c>
      <c r="G1548" s="7" t="s">
        <v>19963</v>
      </c>
      <c r="H1548" s="7" t="s">
        <v>20411</v>
      </c>
    </row>
    <row r="1549" spans="1:8">
      <c r="A1549" s="6" t="s">
        <v>5995</v>
      </c>
      <c r="B1549" s="6" t="str" cm="1">
        <f t="array" ref="B1549">IF(SUM(--ISNUMBER(SEARCH(Honorific,A1549)))&gt;0,LEFT(A1549,FIND(" ",A1549)-1),"")</f>
        <v/>
      </c>
      <c r="C1549" s="6" t="str">
        <f t="shared" si="48"/>
        <v>Tara Bryant</v>
      </c>
      <c r="D1549" s="6" t="str" cm="1">
        <f t="array" ref="D1549">IF(SUM(--ISNUMBER(SEARCH(Credentials,C1549)))&gt;0,TRIM(RIGHT(SUBSTITUTE(C1549," ",REPT(" ", 99)), 99)),"")</f>
        <v/>
      </c>
      <c r="E1549" s="6" t="str">
        <f t="shared" si="49"/>
        <v>Tara Bryant</v>
      </c>
      <c r="F1549" s="6" t="s">
        <v>5995</v>
      </c>
      <c r="G1549" s="7" t="s">
        <v>19605</v>
      </c>
      <c r="H1549" s="7" t="s">
        <v>19692</v>
      </c>
    </row>
    <row r="1550" spans="1:8">
      <c r="A1550" s="6" t="s">
        <v>5998</v>
      </c>
      <c r="B1550" s="6" t="str" cm="1">
        <f t="array" ref="B1550">IF(SUM(--ISNUMBER(SEARCH(Honorific,A1550)))&gt;0,LEFT(A1550,FIND(" ",A1550)-1),"")</f>
        <v/>
      </c>
      <c r="C1550" s="6" t="str">
        <f t="shared" si="48"/>
        <v>Trevor Mathews</v>
      </c>
      <c r="D1550" s="6" t="str" cm="1">
        <f t="array" ref="D1550">IF(SUM(--ISNUMBER(SEARCH(Credentials,C1550)))&gt;0,TRIM(RIGHT(SUBSTITUTE(C1550," ",REPT(" ", 99)), 99)),"")</f>
        <v/>
      </c>
      <c r="E1550" s="6" t="str">
        <f t="shared" si="49"/>
        <v>Trevor Mathews</v>
      </c>
      <c r="F1550" s="6" t="s">
        <v>5998</v>
      </c>
      <c r="G1550" s="7" t="s">
        <v>19479</v>
      </c>
      <c r="H1550" s="7" t="s">
        <v>20430</v>
      </c>
    </row>
    <row r="1551" spans="1:8">
      <c r="A1551" s="6" t="s">
        <v>6002</v>
      </c>
      <c r="B1551" s="6" t="str" cm="1">
        <f t="array" ref="B1551">IF(SUM(--ISNUMBER(SEARCH(Honorific,A1551)))&gt;0,LEFT(A1551,FIND(" ",A1551)-1),"")</f>
        <v/>
      </c>
      <c r="C1551" s="6" t="str">
        <f t="shared" si="48"/>
        <v>Nicole Davis</v>
      </c>
      <c r="D1551" s="6" t="str" cm="1">
        <f t="array" ref="D1551">IF(SUM(--ISNUMBER(SEARCH(Credentials,C1551)))&gt;0,TRIM(RIGHT(SUBSTITUTE(C1551," ",REPT(" ", 99)), 99)),"")</f>
        <v/>
      </c>
      <c r="E1551" s="6" t="str">
        <f t="shared" si="49"/>
        <v>Nicole Davis</v>
      </c>
      <c r="F1551" s="6" t="s">
        <v>6002</v>
      </c>
      <c r="G1551" s="7" t="s">
        <v>19670</v>
      </c>
      <c r="H1551" s="7" t="s">
        <v>19523</v>
      </c>
    </row>
    <row r="1552" spans="1:8">
      <c r="A1552" s="6" t="s">
        <v>6006</v>
      </c>
      <c r="B1552" s="6" t="str" cm="1">
        <f t="array" ref="B1552">IF(SUM(--ISNUMBER(SEARCH(Honorific,A1552)))&gt;0,LEFT(A1552,FIND(" ",A1552)-1),"")</f>
        <v/>
      </c>
      <c r="C1552" s="6" t="str">
        <f t="shared" si="48"/>
        <v>Erin Patton</v>
      </c>
      <c r="D1552" s="6" t="str" cm="1">
        <f t="array" ref="D1552">IF(SUM(--ISNUMBER(SEARCH(Credentials,C1552)))&gt;0,TRIM(RIGHT(SUBSTITUTE(C1552," ",REPT(" ", 99)), 99)),"")</f>
        <v/>
      </c>
      <c r="E1552" s="6" t="str">
        <f t="shared" si="49"/>
        <v>Erin Patton</v>
      </c>
      <c r="F1552" s="6" t="s">
        <v>6006</v>
      </c>
      <c r="G1552" s="7" t="s">
        <v>19512</v>
      </c>
      <c r="H1552" s="7" t="s">
        <v>20431</v>
      </c>
    </row>
    <row r="1553" spans="1:8">
      <c r="A1553" s="6" t="s">
        <v>6010</v>
      </c>
      <c r="B1553" s="6" t="str" cm="1">
        <f t="array" ref="B1553">IF(SUM(--ISNUMBER(SEARCH(Honorific,A1553)))&gt;0,LEFT(A1553,FIND(" ",A1553)-1),"")</f>
        <v/>
      </c>
      <c r="C1553" s="6" t="str">
        <f t="shared" si="48"/>
        <v>Matthew Sanchez</v>
      </c>
      <c r="D1553" s="6" t="str" cm="1">
        <f t="array" ref="D1553">IF(SUM(--ISNUMBER(SEARCH(Credentials,C1553)))&gt;0,TRIM(RIGHT(SUBSTITUTE(C1553," ",REPT(" ", 99)), 99)),"")</f>
        <v/>
      </c>
      <c r="E1553" s="6" t="str">
        <f t="shared" si="49"/>
        <v>Matthew Sanchez</v>
      </c>
      <c r="F1553" s="6" t="s">
        <v>6010</v>
      </c>
      <c r="G1553" s="7" t="s">
        <v>19506</v>
      </c>
      <c r="H1553" s="7" t="s">
        <v>19474</v>
      </c>
    </row>
    <row r="1554" spans="1:8">
      <c r="A1554" s="6" t="s">
        <v>6014</v>
      </c>
      <c r="B1554" s="6" t="str" cm="1">
        <f t="array" ref="B1554">IF(SUM(--ISNUMBER(SEARCH(Honorific,A1554)))&gt;0,LEFT(A1554,FIND(" ",A1554)-1),"")</f>
        <v/>
      </c>
      <c r="C1554" s="6" t="str">
        <f t="shared" si="48"/>
        <v>Karen Coffey</v>
      </c>
      <c r="D1554" s="6" t="str" cm="1">
        <f t="array" ref="D1554">IF(SUM(--ISNUMBER(SEARCH(Credentials,C1554)))&gt;0,TRIM(RIGHT(SUBSTITUTE(C1554," ",REPT(" ", 99)), 99)),"")</f>
        <v/>
      </c>
      <c r="E1554" s="6" t="str">
        <f t="shared" si="49"/>
        <v>Karen Coffey</v>
      </c>
      <c r="F1554" s="6" t="s">
        <v>6014</v>
      </c>
      <c r="G1554" s="7" t="s">
        <v>19650</v>
      </c>
      <c r="H1554" s="7" t="s">
        <v>19995</v>
      </c>
    </row>
    <row r="1555" spans="1:8">
      <c r="A1555" s="6" t="s">
        <v>6018</v>
      </c>
      <c r="B1555" s="6" t="str" cm="1">
        <f t="array" ref="B1555">IF(SUM(--ISNUMBER(SEARCH(Honorific,A1555)))&gt;0,LEFT(A1555,FIND(" ",A1555)-1),"")</f>
        <v/>
      </c>
      <c r="C1555" s="6" t="str">
        <f t="shared" si="48"/>
        <v>Brad Contreras</v>
      </c>
      <c r="D1555" s="6" t="str" cm="1">
        <f t="array" ref="D1555">IF(SUM(--ISNUMBER(SEARCH(Credentials,C1555)))&gt;0,TRIM(RIGHT(SUBSTITUTE(C1555," ",REPT(" ", 99)), 99)),"")</f>
        <v/>
      </c>
      <c r="E1555" s="6" t="str">
        <f t="shared" si="49"/>
        <v>Brad Contreras</v>
      </c>
      <c r="F1555" s="6" t="s">
        <v>6018</v>
      </c>
      <c r="G1555" s="7" t="s">
        <v>19551</v>
      </c>
      <c r="H1555" s="7" t="s">
        <v>19747</v>
      </c>
    </row>
    <row r="1556" spans="1:8">
      <c r="A1556" s="6" t="s">
        <v>6022</v>
      </c>
      <c r="B1556" s="6" t="str" cm="1">
        <f t="array" ref="B1556">IF(SUM(--ISNUMBER(SEARCH(Honorific,A1556)))&gt;0,LEFT(A1556,FIND(" ",A1556)-1),"")</f>
        <v/>
      </c>
      <c r="C1556" s="6" t="str">
        <f t="shared" si="48"/>
        <v>Kelsey Gray</v>
      </c>
      <c r="D1556" s="6" t="str" cm="1">
        <f t="array" ref="D1556">IF(SUM(--ISNUMBER(SEARCH(Credentials,C1556)))&gt;0,TRIM(RIGHT(SUBSTITUTE(C1556," ",REPT(" ", 99)), 99)),"")</f>
        <v/>
      </c>
      <c r="E1556" s="6" t="str">
        <f t="shared" si="49"/>
        <v>Kelsey Gray</v>
      </c>
      <c r="F1556" s="6" t="s">
        <v>6022</v>
      </c>
      <c r="G1556" s="7" t="s">
        <v>20042</v>
      </c>
      <c r="H1556" s="7" t="s">
        <v>19768</v>
      </c>
    </row>
    <row r="1557" spans="1:8">
      <c r="A1557" s="6" t="s">
        <v>6026</v>
      </c>
      <c r="B1557" s="6" t="str" cm="1">
        <f t="array" ref="B1557">IF(SUM(--ISNUMBER(SEARCH(Honorific,A1557)))&gt;0,LEFT(A1557,FIND(" ",A1557)-1),"")</f>
        <v/>
      </c>
      <c r="C1557" s="6" t="str">
        <f t="shared" si="48"/>
        <v>Amber Johnson</v>
      </c>
      <c r="D1557" s="6" t="str" cm="1">
        <f t="array" ref="D1557">IF(SUM(--ISNUMBER(SEARCH(Credentials,C1557)))&gt;0,TRIM(RIGHT(SUBSTITUTE(C1557," ",REPT(" ", 99)), 99)),"")</f>
        <v/>
      </c>
      <c r="E1557" s="6" t="str">
        <f t="shared" si="49"/>
        <v>Amber Johnson</v>
      </c>
      <c r="F1557" s="6" t="s">
        <v>6026</v>
      </c>
      <c r="G1557" s="7" t="s">
        <v>20106</v>
      </c>
      <c r="H1557" s="7" t="s">
        <v>19655</v>
      </c>
    </row>
    <row r="1558" spans="1:8">
      <c r="A1558" s="6" t="s">
        <v>6030</v>
      </c>
      <c r="B1558" s="6" t="str" cm="1">
        <f t="array" ref="B1558">IF(SUM(--ISNUMBER(SEARCH(Honorific,A1558)))&gt;0,LEFT(A1558,FIND(" ",A1558)-1),"")</f>
        <v/>
      </c>
      <c r="C1558" s="6" t="str">
        <f t="shared" si="48"/>
        <v>David Patterson MD</v>
      </c>
      <c r="D1558" s="6" t="str" cm="1">
        <f t="array" ref="D1558">IF(SUM(--ISNUMBER(SEARCH(Credentials,C1558)))&gt;0,TRIM(RIGHT(SUBSTITUTE(C1558," ",REPT(" ", 99)), 99)),"")</f>
        <v>MD</v>
      </c>
      <c r="E1558" s="6" t="str">
        <f t="shared" si="49"/>
        <v xml:space="preserve">David Patterson </v>
      </c>
      <c r="F1558" s="6" t="s">
        <v>19268</v>
      </c>
      <c r="G1558" s="7" t="s">
        <v>19484</v>
      </c>
      <c r="H1558" s="7" t="s">
        <v>20079</v>
      </c>
    </row>
    <row r="1559" spans="1:8">
      <c r="A1559" s="6" t="s">
        <v>6034</v>
      </c>
      <c r="B1559" s="6" t="str" cm="1">
        <f t="array" ref="B1559">IF(SUM(--ISNUMBER(SEARCH(Honorific,A1559)))&gt;0,LEFT(A1559,FIND(" ",A1559)-1),"")</f>
        <v/>
      </c>
      <c r="C1559" s="6" t="str">
        <f t="shared" si="48"/>
        <v>Charles Reid</v>
      </c>
      <c r="D1559" s="6" t="str" cm="1">
        <f t="array" ref="D1559">IF(SUM(--ISNUMBER(SEARCH(Credentials,C1559)))&gt;0,TRIM(RIGHT(SUBSTITUTE(C1559," ",REPT(" ", 99)), 99)),"")</f>
        <v/>
      </c>
      <c r="E1559" s="6" t="str">
        <f t="shared" si="49"/>
        <v>Charles Reid</v>
      </c>
      <c r="F1559" s="6" t="s">
        <v>6034</v>
      </c>
      <c r="G1559" s="7" t="s">
        <v>19524</v>
      </c>
      <c r="H1559" s="7" t="s">
        <v>20416</v>
      </c>
    </row>
    <row r="1560" spans="1:8">
      <c r="A1560" s="6" t="s">
        <v>6038</v>
      </c>
      <c r="B1560" s="6" t="str" cm="1">
        <f t="array" ref="B1560">IF(SUM(--ISNUMBER(SEARCH(Honorific,A1560)))&gt;0,LEFT(A1560,FIND(" ",A1560)-1),"")</f>
        <v/>
      </c>
      <c r="C1560" s="6" t="str">
        <f t="shared" si="48"/>
        <v>Peter Garcia</v>
      </c>
      <c r="D1560" s="6" t="str" cm="1">
        <f t="array" ref="D1560">IF(SUM(--ISNUMBER(SEARCH(Credentials,C1560)))&gt;0,TRIM(RIGHT(SUBSTITUTE(C1560," ",REPT(" ", 99)), 99)),"")</f>
        <v/>
      </c>
      <c r="E1560" s="6" t="str">
        <f t="shared" si="49"/>
        <v>Peter Garcia</v>
      </c>
      <c r="F1560" s="6" t="s">
        <v>6038</v>
      </c>
      <c r="G1560" s="7" t="s">
        <v>19860</v>
      </c>
      <c r="H1560" s="7" t="s">
        <v>19641</v>
      </c>
    </row>
    <row r="1561" spans="1:8">
      <c r="A1561" s="6" t="s">
        <v>6042</v>
      </c>
      <c r="B1561" s="6" t="str" cm="1">
        <f t="array" ref="B1561">IF(SUM(--ISNUMBER(SEARCH(Honorific,A1561)))&gt;0,LEFT(A1561,FIND(" ",A1561)-1),"")</f>
        <v/>
      </c>
      <c r="C1561" s="6" t="str">
        <f t="shared" si="48"/>
        <v>Sarah Bell</v>
      </c>
      <c r="D1561" s="6" t="str" cm="1">
        <f t="array" ref="D1561">IF(SUM(--ISNUMBER(SEARCH(Credentials,C1561)))&gt;0,TRIM(RIGHT(SUBSTITUTE(C1561," ",REPT(" ", 99)), 99)),"")</f>
        <v/>
      </c>
      <c r="E1561" s="6" t="str">
        <f t="shared" si="49"/>
        <v>Sarah Bell</v>
      </c>
      <c r="F1561" s="6" t="s">
        <v>6042</v>
      </c>
      <c r="G1561" s="7" t="s">
        <v>19665</v>
      </c>
      <c r="H1561" s="7" t="s">
        <v>20019</v>
      </c>
    </row>
    <row r="1562" spans="1:8">
      <c r="A1562" s="6" t="s">
        <v>6046</v>
      </c>
      <c r="B1562" s="6" t="str" cm="1">
        <f t="array" ref="B1562">IF(SUM(--ISNUMBER(SEARCH(Honorific,A1562)))&gt;0,LEFT(A1562,FIND(" ",A1562)-1),"")</f>
        <v/>
      </c>
      <c r="C1562" s="6" t="str">
        <f t="shared" si="48"/>
        <v>Meghan Santos</v>
      </c>
      <c r="D1562" s="6" t="str" cm="1">
        <f t="array" ref="D1562">IF(SUM(--ISNUMBER(SEARCH(Credentials,C1562)))&gt;0,TRIM(RIGHT(SUBSTITUTE(C1562," ",REPT(" ", 99)), 99)),"")</f>
        <v/>
      </c>
      <c r="E1562" s="6" t="str">
        <f t="shared" si="49"/>
        <v>Meghan Santos</v>
      </c>
      <c r="F1562" s="6" t="s">
        <v>6046</v>
      </c>
      <c r="G1562" s="7" t="s">
        <v>20432</v>
      </c>
      <c r="H1562" s="7" t="s">
        <v>19776</v>
      </c>
    </row>
    <row r="1563" spans="1:8">
      <c r="A1563" s="6" t="s">
        <v>6049</v>
      </c>
      <c r="B1563" s="6" t="str" cm="1">
        <f t="array" ref="B1563">IF(SUM(--ISNUMBER(SEARCH(Honorific,A1563)))&gt;0,LEFT(A1563,FIND(" ",A1563)-1),"")</f>
        <v/>
      </c>
      <c r="C1563" s="6" t="str">
        <f t="shared" si="48"/>
        <v>Michael Mendez</v>
      </c>
      <c r="D1563" s="6" t="str" cm="1">
        <f t="array" ref="D1563">IF(SUM(--ISNUMBER(SEARCH(Credentials,C1563)))&gt;0,TRIM(RIGHT(SUBSTITUTE(C1563," ",REPT(" ", 99)), 99)),"")</f>
        <v/>
      </c>
      <c r="E1563" s="6" t="str">
        <f t="shared" si="49"/>
        <v>Michael Mendez</v>
      </c>
      <c r="F1563" s="6" t="s">
        <v>6049</v>
      </c>
      <c r="G1563" s="7" t="s">
        <v>19466</v>
      </c>
      <c r="H1563" s="7" t="s">
        <v>20433</v>
      </c>
    </row>
    <row r="1564" spans="1:8">
      <c r="A1564" s="6" t="s">
        <v>6052</v>
      </c>
      <c r="B1564" s="6" t="str" cm="1">
        <f t="array" ref="B1564">IF(SUM(--ISNUMBER(SEARCH(Honorific,A1564)))&gt;0,LEFT(A1564,FIND(" ",A1564)-1),"")</f>
        <v/>
      </c>
      <c r="C1564" s="6" t="str">
        <f t="shared" si="48"/>
        <v>Casey Houston</v>
      </c>
      <c r="D1564" s="6" t="str" cm="1">
        <f t="array" ref="D1564">IF(SUM(--ISNUMBER(SEARCH(Credentials,C1564)))&gt;0,TRIM(RIGHT(SUBSTITUTE(C1564," ",REPT(" ", 99)), 99)),"")</f>
        <v/>
      </c>
      <c r="E1564" s="6" t="str">
        <f t="shared" si="49"/>
        <v>Casey Houston</v>
      </c>
      <c r="F1564" s="6" t="s">
        <v>6052</v>
      </c>
      <c r="G1564" s="7" t="s">
        <v>19788</v>
      </c>
      <c r="H1564" s="7" t="s">
        <v>19611</v>
      </c>
    </row>
    <row r="1565" spans="1:8">
      <c r="A1565" s="6" t="s">
        <v>6056</v>
      </c>
      <c r="B1565" s="6" t="str" cm="1">
        <f t="array" ref="B1565">IF(SUM(--ISNUMBER(SEARCH(Honorific,A1565)))&gt;0,LEFT(A1565,FIND(" ",A1565)-1),"")</f>
        <v/>
      </c>
      <c r="C1565" s="6" t="str">
        <f t="shared" si="48"/>
        <v>Beth Wilson</v>
      </c>
      <c r="D1565" s="6" t="str" cm="1">
        <f t="array" ref="D1565">IF(SUM(--ISNUMBER(SEARCH(Credentials,C1565)))&gt;0,TRIM(RIGHT(SUBSTITUTE(C1565," ",REPT(" ", 99)), 99)),"")</f>
        <v/>
      </c>
      <c r="E1565" s="6" t="str">
        <f t="shared" si="49"/>
        <v>Beth Wilson</v>
      </c>
      <c r="F1565" s="6" t="s">
        <v>6056</v>
      </c>
      <c r="G1565" s="7" t="s">
        <v>20353</v>
      </c>
      <c r="H1565" s="7" t="s">
        <v>19563</v>
      </c>
    </row>
    <row r="1566" spans="1:8">
      <c r="A1566" s="6" t="s">
        <v>6060</v>
      </c>
      <c r="B1566" s="6" t="str" cm="1">
        <f t="array" ref="B1566">IF(SUM(--ISNUMBER(SEARCH(Honorific,A1566)))&gt;0,LEFT(A1566,FIND(" ",A1566)-1),"")</f>
        <v/>
      </c>
      <c r="C1566" s="6" t="str">
        <f t="shared" si="48"/>
        <v>Kim Holt</v>
      </c>
      <c r="D1566" s="6" t="str" cm="1">
        <f t="array" ref="D1566">IF(SUM(--ISNUMBER(SEARCH(Credentials,C1566)))&gt;0,TRIM(RIGHT(SUBSTITUTE(C1566," ",REPT(" ", 99)), 99)),"")</f>
        <v/>
      </c>
      <c r="E1566" s="6" t="str">
        <f t="shared" si="49"/>
        <v>Kim Holt</v>
      </c>
      <c r="F1566" s="6" t="s">
        <v>6060</v>
      </c>
      <c r="G1566" s="7" t="s">
        <v>19841</v>
      </c>
      <c r="H1566" s="7" t="s">
        <v>20103</v>
      </c>
    </row>
    <row r="1567" spans="1:8">
      <c r="A1567" s="6" t="s">
        <v>6063</v>
      </c>
      <c r="B1567" s="6" t="str" cm="1">
        <f t="array" ref="B1567">IF(SUM(--ISNUMBER(SEARCH(Honorific,A1567)))&gt;0,LEFT(A1567,FIND(" ",A1567)-1),"")</f>
        <v/>
      </c>
      <c r="C1567" s="6" t="str">
        <f t="shared" si="48"/>
        <v>Sonya Richardson</v>
      </c>
      <c r="D1567" s="6" t="str" cm="1">
        <f t="array" ref="D1567">IF(SUM(--ISNUMBER(SEARCH(Credentials,C1567)))&gt;0,TRIM(RIGHT(SUBSTITUTE(C1567," ",REPT(" ", 99)), 99)),"")</f>
        <v/>
      </c>
      <c r="E1567" s="6" t="str">
        <f t="shared" si="49"/>
        <v>Sonya Richardson</v>
      </c>
      <c r="F1567" s="6" t="s">
        <v>6063</v>
      </c>
      <c r="G1567" s="7" t="s">
        <v>19761</v>
      </c>
      <c r="H1567" s="7" t="s">
        <v>20065</v>
      </c>
    </row>
    <row r="1568" spans="1:8">
      <c r="A1568" s="6" t="s">
        <v>6067</v>
      </c>
      <c r="B1568" s="6" t="str" cm="1">
        <f t="array" ref="B1568">IF(SUM(--ISNUMBER(SEARCH(Honorific,A1568)))&gt;0,LEFT(A1568,FIND(" ",A1568)-1),"")</f>
        <v/>
      </c>
      <c r="C1568" s="6" t="str">
        <f t="shared" si="48"/>
        <v>Valerie Munoz</v>
      </c>
      <c r="D1568" s="6" t="str" cm="1">
        <f t="array" ref="D1568">IF(SUM(--ISNUMBER(SEARCH(Credentials,C1568)))&gt;0,TRIM(RIGHT(SUBSTITUTE(C1568," ",REPT(" ", 99)), 99)),"")</f>
        <v/>
      </c>
      <c r="E1568" s="6" t="str">
        <f t="shared" si="49"/>
        <v>Valerie Munoz</v>
      </c>
      <c r="F1568" s="6" t="s">
        <v>6067</v>
      </c>
      <c r="G1568" s="7" t="s">
        <v>19690</v>
      </c>
      <c r="H1568" s="7" t="s">
        <v>19908</v>
      </c>
    </row>
    <row r="1569" spans="1:8">
      <c r="A1569" s="6" t="s">
        <v>6071</v>
      </c>
      <c r="B1569" s="6" t="str" cm="1">
        <f t="array" ref="B1569">IF(SUM(--ISNUMBER(SEARCH(Honorific,A1569)))&gt;0,LEFT(A1569,FIND(" ",A1569)-1),"")</f>
        <v/>
      </c>
      <c r="C1569" s="6" t="str">
        <f t="shared" si="48"/>
        <v>Frank Carter</v>
      </c>
      <c r="D1569" s="6" t="str" cm="1">
        <f t="array" ref="D1569">IF(SUM(--ISNUMBER(SEARCH(Credentials,C1569)))&gt;0,TRIM(RIGHT(SUBSTITUTE(C1569," ",REPT(" ", 99)), 99)),"")</f>
        <v/>
      </c>
      <c r="E1569" s="6" t="str">
        <f t="shared" si="49"/>
        <v>Frank Carter</v>
      </c>
      <c r="F1569" s="6" t="s">
        <v>6071</v>
      </c>
      <c r="G1569" s="7" t="s">
        <v>20434</v>
      </c>
      <c r="H1569" s="7" t="s">
        <v>19496</v>
      </c>
    </row>
    <row r="1570" spans="1:8">
      <c r="A1570" s="6" t="s">
        <v>6075</v>
      </c>
      <c r="B1570" s="6" t="str" cm="1">
        <f t="array" ref="B1570">IF(SUM(--ISNUMBER(SEARCH(Honorific,A1570)))&gt;0,LEFT(A1570,FIND(" ",A1570)-1),"")</f>
        <v/>
      </c>
      <c r="C1570" s="6" t="str">
        <f t="shared" si="48"/>
        <v>Rachel Brown</v>
      </c>
      <c r="D1570" s="6" t="str" cm="1">
        <f t="array" ref="D1570">IF(SUM(--ISNUMBER(SEARCH(Credentials,C1570)))&gt;0,TRIM(RIGHT(SUBSTITUTE(C1570," ",REPT(" ", 99)), 99)),"")</f>
        <v/>
      </c>
      <c r="E1570" s="6" t="str">
        <f t="shared" si="49"/>
        <v>Rachel Brown</v>
      </c>
      <c r="F1570" s="6" t="s">
        <v>6075</v>
      </c>
      <c r="G1570" s="7" t="s">
        <v>19661</v>
      </c>
      <c r="H1570" s="7" t="s">
        <v>19442</v>
      </c>
    </row>
    <row r="1571" spans="1:8">
      <c r="A1571" s="6" t="s">
        <v>6079</v>
      </c>
      <c r="B1571" s="6" t="str" cm="1">
        <f t="array" ref="B1571">IF(SUM(--ISNUMBER(SEARCH(Honorific,A1571)))&gt;0,LEFT(A1571,FIND(" ",A1571)-1),"")</f>
        <v/>
      </c>
      <c r="C1571" s="6" t="str">
        <f t="shared" si="48"/>
        <v>Ricky Lopez</v>
      </c>
      <c r="D1571" s="6" t="str" cm="1">
        <f t="array" ref="D1571">IF(SUM(--ISNUMBER(SEARCH(Credentials,C1571)))&gt;0,TRIM(RIGHT(SUBSTITUTE(C1571," ",REPT(" ", 99)), 99)),"")</f>
        <v/>
      </c>
      <c r="E1571" s="6" t="str">
        <f t="shared" si="49"/>
        <v>Ricky Lopez</v>
      </c>
      <c r="F1571" s="6" t="s">
        <v>6079</v>
      </c>
      <c r="G1571" s="7" t="s">
        <v>19590</v>
      </c>
      <c r="H1571" s="7" t="s">
        <v>19600</v>
      </c>
    </row>
    <row r="1572" spans="1:8">
      <c r="A1572" s="6" t="s">
        <v>6083</v>
      </c>
      <c r="B1572" s="6" t="str" cm="1">
        <f t="array" ref="B1572">IF(SUM(--ISNUMBER(SEARCH(Honorific,A1572)))&gt;0,LEFT(A1572,FIND(" ",A1572)-1),"")</f>
        <v/>
      </c>
      <c r="C1572" s="6" t="str">
        <f t="shared" si="48"/>
        <v>Bryan Hood</v>
      </c>
      <c r="D1572" s="6" t="str" cm="1">
        <f t="array" ref="D1572">IF(SUM(--ISNUMBER(SEARCH(Credentials,C1572)))&gt;0,TRIM(RIGHT(SUBSTITUTE(C1572," ",REPT(" ", 99)), 99)),"")</f>
        <v/>
      </c>
      <c r="E1572" s="6" t="str">
        <f t="shared" si="49"/>
        <v>Bryan Hood</v>
      </c>
      <c r="F1572" s="6" t="s">
        <v>6083</v>
      </c>
      <c r="G1572" s="7" t="s">
        <v>20113</v>
      </c>
      <c r="H1572" s="7" t="s">
        <v>20435</v>
      </c>
    </row>
    <row r="1573" spans="1:8">
      <c r="A1573" s="6" t="s">
        <v>6087</v>
      </c>
      <c r="B1573" s="6" t="str" cm="1">
        <f t="array" ref="B1573">IF(SUM(--ISNUMBER(SEARCH(Honorific,A1573)))&gt;0,LEFT(A1573,FIND(" ",A1573)-1),"")</f>
        <v/>
      </c>
      <c r="C1573" s="6" t="str">
        <f t="shared" si="48"/>
        <v>Michael Powers</v>
      </c>
      <c r="D1573" s="6" t="str" cm="1">
        <f t="array" ref="D1573">IF(SUM(--ISNUMBER(SEARCH(Credentials,C1573)))&gt;0,TRIM(RIGHT(SUBSTITUTE(C1573," ",REPT(" ", 99)), 99)),"")</f>
        <v/>
      </c>
      <c r="E1573" s="6" t="str">
        <f t="shared" si="49"/>
        <v>Michael Powers</v>
      </c>
      <c r="F1573" s="6" t="s">
        <v>6087</v>
      </c>
      <c r="G1573" s="7" t="s">
        <v>19466</v>
      </c>
      <c r="H1573" s="7" t="s">
        <v>20051</v>
      </c>
    </row>
    <row r="1574" spans="1:8">
      <c r="A1574" s="6" t="s">
        <v>6090</v>
      </c>
      <c r="B1574" s="6" t="str" cm="1">
        <f t="array" ref="B1574">IF(SUM(--ISNUMBER(SEARCH(Honorific,A1574)))&gt;0,LEFT(A1574,FIND(" ",A1574)-1),"")</f>
        <v/>
      </c>
      <c r="C1574" s="6" t="str">
        <f t="shared" si="48"/>
        <v>William Medina</v>
      </c>
      <c r="D1574" s="6" t="str" cm="1">
        <f t="array" ref="D1574">IF(SUM(--ISNUMBER(SEARCH(Credentials,C1574)))&gt;0,TRIM(RIGHT(SUBSTITUTE(C1574," ",REPT(" ", 99)), 99)),"")</f>
        <v/>
      </c>
      <c r="E1574" s="6" t="str">
        <f t="shared" si="49"/>
        <v>William Medina</v>
      </c>
      <c r="F1574" s="6" t="s">
        <v>6090</v>
      </c>
      <c r="G1574" s="7" t="s">
        <v>19437</v>
      </c>
      <c r="H1574" s="7" t="s">
        <v>19706</v>
      </c>
    </row>
    <row r="1575" spans="1:8">
      <c r="A1575" s="6" t="s">
        <v>6094</v>
      </c>
      <c r="B1575" s="6" t="str" cm="1">
        <f t="array" ref="B1575">IF(SUM(--ISNUMBER(SEARCH(Honorific,A1575)))&gt;0,LEFT(A1575,FIND(" ",A1575)-1),"")</f>
        <v/>
      </c>
      <c r="C1575" s="6" t="str">
        <f t="shared" si="48"/>
        <v>Jocelyn Nichols</v>
      </c>
      <c r="D1575" s="6" t="str" cm="1">
        <f t="array" ref="D1575">IF(SUM(--ISNUMBER(SEARCH(Credentials,C1575)))&gt;0,TRIM(RIGHT(SUBSTITUTE(C1575," ",REPT(" ", 99)), 99)),"")</f>
        <v/>
      </c>
      <c r="E1575" s="6" t="str">
        <f t="shared" si="49"/>
        <v>Jocelyn Nichols</v>
      </c>
      <c r="F1575" s="6" t="s">
        <v>6094</v>
      </c>
      <c r="G1575" s="7" t="s">
        <v>19689</v>
      </c>
      <c r="H1575" s="7" t="s">
        <v>20436</v>
      </c>
    </row>
    <row r="1576" spans="1:8">
      <c r="A1576" s="6" t="s">
        <v>6098</v>
      </c>
      <c r="B1576" s="6" t="str" cm="1">
        <f t="array" ref="B1576">IF(SUM(--ISNUMBER(SEARCH(Honorific,A1576)))&gt;0,LEFT(A1576,FIND(" ",A1576)-1),"")</f>
        <v/>
      </c>
      <c r="C1576" s="6" t="str">
        <f t="shared" si="48"/>
        <v>Michael Price</v>
      </c>
      <c r="D1576" s="6" t="str" cm="1">
        <f t="array" ref="D1576">IF(SUM(--ISNUMBER(SEARCH(Credentials,C1576)))&gt;0,TRIM(RIGHT(SUBSTITUTE(C1576," ",REPT(" ", 99)), 99)),"")</f>
        <v/>
      </c>
      <c r="E1576" s="6" t="str">
        <f t="shared" si="49"/>
        <v>Michael Price</v>
      </c>
      <c r="F1576" s="6" t="s">
        <v>6098</v>
      </c>
      <c r="G1576" s="7" t="s">
        <v>19466</v>
      </c>
      <c r="H1576" s="7" t="s">
        <v>19534</v>
      </c>
    </row>
    <row r="1577" spans="1:8">
      <c r="A1577" s="6" t="s">
        <v>6102</v>
      </c>
      <c r="B1577" s="6" t="str" cm="1">
        <f t="array" ref="B1577">IF(SUM(--ISNUMBER(SEARCH(Honorific,A1577)))&gt;0,LEFT(A1577,FIND(" ",A1577)-1),"")</f>
        <v/>
      </c>
      <c r="C1577" s="6" t="str">
        <f t="shared" si="48"/>
        <v>Robin Spears</v>
      </c>
      <c r="D1577" s="6" t="str" cm="1">
        <f t="array" ref="D1577">IF(SUM(--ISNUMBER(SEARCH(Credentials,C1577)))&gt;0,TRIM(RIGHT(SUBSTITUTE(C1577," ",REPT(" ", 99)), 99)),"")</f>
        <v/>
      </c>
      <c r="E1577" s="6" t="str">
        <f t="shared" si="49"/>
        <v>Robin Spears</v>
      </c>
      <c r="F1577" s="6" t="s">
        <v>6102</v>
      </c>
      <c r="G1577" s="7" t="s">
        <v>20413</v>
      </c>
      <c r="H1577" s="7" t="s">
        <v>20437</v>
      </c>
    </row>
    <row r="1578" spans="1:8">
      <c r="A1578" s="6" t="s">
        <v>6106</v>
      </c>
      <c r="B1578" s="6" t="str" cm="1">
        <f t="array" ref="B1578">IF(SUM(--ISNUMBER(SEARCH(Honorific,A1578)))&gt;0,LEFT(A1578,FIND(" ",A1578)-1),"")</f>
        <v/>
      </c>
      <c r="C1578" s="6" t="str">
        <f t="shared" si="48"/>
        <v>Jane Perkins</v>
      </c>
      <c r="D1578" s="6" t="str" cm="1">
        <f t="array" ref="D1578">IF(SUM(--ISNUMBER(SEARCH(Credentials,C1578)))&gt;0,TRIM(RIGHT(SUBSTITUTE(C1578," ",REPT(" ", 99)), 99)),"")</f>
        <v/>
      </c>
      <c r="E1578" s="6" t="str">
        <f t="shared" si="49"/>
        <v>Jane Perkins</v>
      </c>
      <c r="F1578" s="6" t="s">
        <v>6106</v>
      </c>
      <c r="G1578" s="7" t="s">
        <v>20438</v>
      </c>
      <c r="H1578" s="7" t="s">
        <v>19938</v>
      </c>
    </row>
    <row r="1579" spans="1:8">
      <c r="A1579" s="6" t="s">
        <v>6110</v>
      </c>
      <c r="B1579" s="6" t="str" cm="1">
        <f t="array" ref="B1579">IF(SUM(--ISNUMBER(SEARCH(Honorific,A1579)))&gt;0,LEFT(A1579,FIND(" ",A1579)-1),"")</f>
        <v/>
      </c>
      <c r="C1579" s="6" t="str">
        <f t="shared" si="48"/>
        <v>Crystal Grant</v>
      </c>
      <c r="D1579" s="6" t="str" cm="1">
        <f t="array" ref="D1579">IF(SUM(--ISNUMBER(SEARCH(Credentials,C1579)))&gt;0,TRIM(RIGHT(SUBSTITUTE(C1579," ",REPT(" ", 99)), 99)),"")</f>
        <v/>
      </c>
      <c r="E1579" s="6" t="str">
        <f t="shared" si="49"/>
        <v>Crystal Grant</v>
      </c>
      <c r="F1579" s="6" t="s">
        <v>6110</v>
      </c>
      <c r="G1579" s="7" t="s">
        <v>19562</v>
      </c>
      <c r="H1579" s="7" t="s">
        <v>20114</v>
      </c>
    </row>
    <row r="1580" spans="1:8">
      <c r="A1580" s="6" t="s">
        <v>6114</v>
      </c>
      <c r="B1580" s="6" t="str" cm="1">
        <f t="array" ref="B1580">IF(SUM(--ISNUMBER(SEARCH(Honorific,A1580)))&gt;0,LEFT(A1580,FIND(" ",A1580)-1),"")</f>
        <v/>
      </c>
      <c r="C1580" s="6" t="str">
        <f t="shared" si="48"/>
        <v>Amber Whitehead</v>
      </c>
      <c r="D1580" s="6" t="str" cm="1">
        <f t="array" ref="D1580">IF(SUM(--ISNUMBER(SEARCH(Credentials,C1580)))&gt;0,TRIM(RIGHT(SUBSTITUTE(C1580," ",REPT(" ", 99)), 99)),"")</f>
        <v/>
      </c>
      <c r="E1580" s="6" t="str">
        <f t="shared" si="49"/>
        <v>Amber Whitehead</v>
      </c>
      <c r="F1580" s="6" t="s">
        <v>6114</v>
      </c>
      <c r="G1580" s="7" t="s">
        <v>20106</v>
      </c>
      <c r="H1580" s="7" t="s">
        <v>19999</v>
      </c>
    </row>
    <row r="1581" spans="1:8">
      <c r="A1581" s="6" t="s">
        <v>6117</v>
      </c>
      <c r="B1581" s="6" t="str" cm="1">
        <f t="array" ref="B1581">IF(SUM(--ISNUMBER(SEARCH(Honorific,A1581)))&gt;0,LEFT(A1581,FIND(" ",A1581)-1),"")</f>
        <v/>
      </c>
      <c r="C1581" s="6" t="str">
        <f t="shared" si="48"/>
        <v>Patrick Payne</v>
      </c>
      <c r="D1581" s="6" t="str" cm="1">
        <f t="array" ref="D1581">IF(SUM(--ISNUMBER(SEARCH(Credentials,C1581)))&gt;0,TRIM(RIGHT(SUBSTITUTE(C1581," ",REPT(" ", 99)), 99)),"")</f>
        <v/>
      </c>
      <c r="E1581" s="6" t="str">
        <f t="shared" si="49"/>
        <v>Patrick Payne</v>
      </c>
      <c r="F1581" s="6" t="s">
        <v>6117</v>
      </c>
      <c r="G1581" s="7" t="s">
        <v>19975</v>
      </c>
      <c r="H1581" s="7" t="s">
        <v>20439</v>
      </c>
    </row>
    <row r="1582" spans="1:8">
      <c r="A1582" s="6" t="s">
        <v>6121</v>
      </c>
      <c r="B1582" s="6" t="str" cm="1">
        <f t="array" ref="B1582">IF(SUM(--ISNUMBER(SEARCH(Honorific,A1582)))&gt;0,LEFT(A1582,FIND(" ",A1582)-1),"")</f>
        <v/>
      </c>
      <c r="C1582" s="6" t="str">
        <f t="shared" si="48"/>
        <v>Michelle Russell</v>
      </c>
      <c r="D1582" s="6" t="str" cm="1">
        <f t="array" ref="D1582">IF(SUM(--ISNUMBER(SEARCH(Credentials,C1582)))&gt;0,TRIM(RIGHT(SUBSTITUTE(C1582," ",REPT(" ", 99)), 99)),"")</f>
        <v/>
      </c>
      <c r="E1582" s="6" t="str">
        <f t="shared" si="49"/>
        <v>Michelle Russell</v>
      </c>
      <c r="F1582" s="6" t="s">
        <v>6121</v>
      </c>
      <c r="G1582" s="7" t="s">
        <v>19693</v>
      </c>
      <c r="H1582" s="7" t="s">
        <v>19803</v>
      </c>
    </row>
    <row r="1583" spans="1:8">
      <c r="A1583" s="6" t="s">
        <v>6125</v>
      </c>
      <c r="B1583" s="6" t="str" cm="1">
        <f t="array" ref="B1583">IF(SUM(--ISNUMBER(SEARCH(Honorific,A1583)))&gt;0,LEFT(A1583,FIND(" ",A1583)-1),"")</f>
        <v/>
      </c>
      <c r="C1583" s="6" t="str">
        <f t="shared" si="48"/>
        <v>Tina Garrett</v>
      </c>
      <c r="D1583" s="6" t="str" cm="1">
        <f t="array" ref="D1583">IF(SUM(--ISNUMBER(SEARCH(Credentials,C1583)))&gt;0,TRIM(RIGHT(SUBSTITUTE(C1583," ",REPT(" ", 99)), 99)),"")</f>
        <v/>
      </c>
      <c r="E1583" s="6" t="str">
        <f t="shared" si="49"/>
        <v>Tina Garrett</v>
      </c>
      <c r="F1583" s="6" t="s">
        <v>6125</v>
      </c>
      <c r="G1583" s="7" t="s">
        <v>19883</v>
      </c>
      <c r="H1583" s="7" t="s">
        <v>19624</v>
      </c>
    </row>
    <row r="1584" spans="1:8">
      <c r="A1584" s="6" t="s">
        <v>6129</v>
      </c>
      <c r="B1584" s="6" t="str" cm="1">
        <f t="array" ref="B1584">IF(SUM(--ISNUMBER(SEARCH(Honorific,A1584)))&gt;0,LEFT(A1584,FIND(" ",A1584)-1),"")</f>
        <v/>
      </c>
      <c r="C1584" s="6" t="str">
        <f t="shared" si="48"/>
        <v>Johnny Baldwin</v>
      </c>
      <c r="D1584" s="6" t="str" cm="1">
        <f t="array" ref="D1584">IF(SUM(--ISNUMBER(SEARCH(Credentials,C1584)))&gt;0,TRIM(RIGHT(SUBSTITUTE(C1584," ",REPT(" ", 99)), 99)),"")</f>
        <v/>
      </c>
      <c r="E1584" s="6" t="str">
        <f t="shared" si="49"/>
        <v>Johnny Baldwin</v>
      </c>
      <c r="F1584" s="6" t="s">
        <v>6129</v>
      </c>
      <c r="G1584" s="7" t="s">
        <v>20180</v>
      </c>
      <c r="H1584" s="7" t="s">
        <v>20127</v>
      </c>
    </row>
    <row r="1585" spans="1:8">
      <c r="A1585" s="6" t="s">
        <v>6133</v>
      </c>
      <c r="B1585" s="6" t="str" cm="1">
        <f t="array" ref="B1585">IF(SUM(--ISNUMBER(SEARCH(Honorific,A1585)))&gt;0,LEFT(A1585,FIND(" ",A1585)-1),"")</f>
        <v/>
      </c>
      <c r="C1585" s="6" t="str">
        <f t="shared" si="48"/>
        <v>William Solomon</v>
      </c>
      <c r="D1585" s="6" t="str" cm="1">
        <f t="array" ref="D1585">IF(SUM(--ISNUMBER(SEARCH(Credentials,C1585)))&gt;0,TRIM(RIGHT(SUBSTITUTE(C1585," ",REPT(" ", 99)), 99)),"")</f>
        <v/>
      </c>
      <c r="E1585" s="6" t="str">
        <f t="shared" si="49"/>
        <v>William Solomon</v>
      </c>
      <c r="F1585" s="6" t="s">
        <v>6133</v>
      </c>
      <c r="G1585" s="7" t="s">
        <v>19437</v>
      </c>
      <c r="H1585" s="7" t="s">
        <v>20440</v>
      </c>
    </row>
    <row r="1586" spans="1:8">
      <c r="A1586" s="6" t="s">
        <v>6137</v>
      </c>
      <c r="B1586" s="6" t="str" cm="1">
        <f t="array" ref="B1586">IF(SUM(--ISNUMBER(SEARCH(Honorific,A1586)))&gt;0,LEFT(A1586,FIND(" ",A1586)-1),"")</f>
        <v/>
      </c>
      <c r="C1586" s="6" t="str">
        <f t="shared" si="48"/>
        <v>Rhonda Gomez</v>
      </c>
      <c r="D1586" s="6" t="str" cm="1">
        <f t="array" ref="D1586">IF(SUM(--ISNUMBER(SEARCH(Credentials,C1586)))&gt;0,TRIM(RIGHT(SUBSTITUTE(C1586," ",REPT(" ", 99)), 99)),"")</f>
        <v/>
      </c>
      <c r="E1586" s="6" t="str">
        <f t="shared" si="49"/>
        <v>Rhonda Gomez</v>
      </c>
      <c r="F1586" s="6" t="s">
        <v>6137</v>
      </c>
      <c r="G1586" s="7" t="s">
        <v>19656</v>
      </c>
      <c r="H1586" s="7" t="s">
        <v>19662</v>
      </c>
    </row>
    <row r="1587" spans="1:8">
      <c r="A1587" s="6" t="s">
        <v>6141</v>
      </c>
      <c r="B1587" s="6" t="str" cm="1">
        <f t="array" ref="B1587">IF(SUM(--ISNUMBER(SEARCH(Honorific,A1587)))&gt;0,LEFT(A1587,FIND(" ",A1587)-1),"")</f>
        <v/>
      </c>
      <c r="C1587" s="6" t="str">
        <f t="shared" si="48"/>
        <v>Randy Ramirez</v>
      </c>
      <c r="D1587" s="6" t="str" cm="1">
        <f t="array" ref="D1587">IF(SUM(--ISNUMBER(SEARCH(Credentials,C1587)))&gt;0,TRIM(RIGHT(SUBSTITUTE(C1587," ",REPT(" ", 99)), 99)),"")</f>
        <v/>
      </c>
      <c r="E1587" s="6" t="str">
        <f t="shared" si="49"/>
        <v>Randy Ramirez</v>
      </c>
      <c r="F1587" s="6" t="s">
        <v>6141</v>
      </c>
      <c r="G1587" s="7" t="s">
        <v>19675</v>
      </c>
      <c r="H1587" s="7" t="s">
        <v>19809</v>
      </c>
    </row>
    <row r="1588" spans="1:8">
      <c r="A1588" s="6" t="s">
        <v>6145</v>
      </c>
      <c r="B1588" s="6" t="str" cm="1">
        <f t="array" ref="B1588">IF(SUM(--ISNUMBER(SEARCH(Honorific,A1588)))&gt;0,LEFT(A1588,FIND(" ",A1588)-1),"")</f>
        <v/>
      </c>
      <c r="C1588" s="6" t="str">
        <f t="shared" si="48"/>
        <v>Jamie Brown</v>
      </c>
      <c r="D1588" s="6" t="str" cm="1">
        <f t="array" ref="D1588">IF(SUM(--ISNUMBER(SEARCH(Credentials,C1588)))&gt;0,TRIM(RIGHT(SUBSTITUTE(C1588," ",REPT(" ", 99)), 99)),"")</f>
        <v/>
      </c>
      <c r="E1588" s="6" t="str">
        <f t="shared" si="49"/>
        <v>Jamie Brown</v>
      </c>
      <c r="F1588" s="6" t="s">
        <v>6145</v>
      </c>
      <c r="G1588" s="7" t="s">
        <v>19854</v>
      </c>
      <c r="H1588" s="7" t="s">
        <v>19442</v>
      </c>
    </row>
    <row r="1589" spans="1:8">
      <c r="A1589" s="6" t="s">
        <v>6148</v>
      </c>
      <c r="B1589" s="6" t="str" cm="1">
        <f t="array" ref="B1589">IF(SUM(--ISNUMBER(SEARCH(Honorific,A1589)))&gt;0,LEFT(A1589,FIND(" ",A1589)-1),"")</f>
        <v>Mrs.</v>
      </c>
      <c r="C1589" s="6" t="str">
        <f t="shared" si="48"/>
        <v>Elizabeth James</v>
      </c>
      <c r="D1589" s="6" t="str" cm="1">
        <f t="array" ref="D1589">IF(SUM(--ISNUMBER(SEARCH(Credentials,C1589)))&gt;0,TRIM(RIGHT(SUBSTITUTE(C1589," ",REPT(" ", 99)), 99)),"")</f>
        <v/>
      </c>
      <c r="E1589" s="6" t="str">
        <f t="shared" si="49"/>
        <v>Elizabeth James</v>
      </c>
      <c r="F1589" s="6" t="s">
        <v>19269</v>
      </c>
      <c r="G1589" s="7" t="s">
        <v>19819</v>
      </c>
      <c r="H1589" s="7" t="s">
        <v>19433</v>
      </c>
    </row>
    <row r="1590" spans="1:8">
      <c r="A1590" s="6" t="s">
        <v>6152</v>
      </c>
      <c r="B1590" s="6" t="str" cm="1">
        <f t="array" ref="B1590">IF(SUM(--ISNUMBER(SEARCH(Honorific,A1590)))&gt;0,LEFT(A1590,FIND(" ",A1590)-1),"")</f>
        <v/>
      </c>
      <c r="C1590" s="6" t="str">
        <f t="shared" si="48"/>
        <v>Andrew Myers</v>
      </c>
      <c r="D1590" s="6" t="str" cm="1">
        <f t="array" ref="D1590">IF(SUM(--ISNUMBER(SEARCH(Credentials,C1590)))&gt;0,TRIM(RIGHT(SUBSTITUTE(C1590," ",REPT(" ", 99)), 99)),"")</f>
        <v/>
      </c>
      <c r="E1590" s="6" t="str">
        <f t="shared" si="49"/>
        <v>Andrew Myers</v>
      </c>
      <c r="F1590" s="6" t="s">
        <v>6152</v>
      </c>
      <c r="G1590" s="7" t="s">
        <v>19612</v>
      </c>
      <c r="H1590" s="7" t="s">
        <v>20000</v>
      </c>
    </row>
    <row r="1591" spans="1:8">
      <c r="A1591" s="6" t="s">
        <v>6156</v>
      </c>
      <c r="B1591" s="6" t="str" cm="1">
        <f t="array" ref="B1591">IF(SUM(--ISNUMBER(SEARCH(Honorific,A1591)))&gt;0,LEFT(A1591,FIND(" ",A1591)-1),"")</f>
        <v/>
      </c>
      <c r="C1591" s="6" t="str">
        <f t="shared" si="48"/>
        <v>Christina Ruiz</v>
      </c>
      <c r="D1591" s="6" t="str" cm="1">
        <f t="array" ref="D1591">IF(SUM(--ISNUMBER(SEARCH(Credentials,C1591)))&gt;0,TRIM(RIGHT(SUBSTITUTE(C1591," ",REPT(" ", 99)), 99)),"")</f>
        <v/>
      </c>
      <c r="E1591" s="6" t="str">
        <f t="shared" si="49"/>
        <v>Christina Ruiz</v>
      </c>
      <c r="F1591" s="6" t="s">
        <v>6156</v>
      </c>
      <c r="G1591" s="7" t="s">
        <v>19429</v>
      </c>
      <c r="H1591" s="7" t="s">
        <v>19738</v>
      </c>
    </row>
    <row r="1592" spans="1:8">
      <c r="A1592" s="6" t="s">
        <v>6160</v>
      </c>
      <c r="B1592" s="6" t="str" cm="1">
        <f t="array" ref="B1592">IF(SUM(--ISNUMBER(SEARCH(Honorific,A1592)))&gt;0,LEFT(A1592,FIND(" ",A1592)-1),"")</f>
        <v/>
      </c>
      <c r="C1592" s="6" t="str">
        <f t="shared" si="48"/>
        <v>Joseph Turner</v>
      </c>
      <c r="D1592" s="6" t="str" cm="1">
        <f t="array" ref="D1592">IF(SUM(--ISNUMBER(SEARCH(Credentials,C1592)))&gt;0,TRIM(RIGHT(SUBSTITUTE(C1592," ",REPT(" ", 99)), 99)),"")</f>
        <v/>
      </c>
      <c r="E1592" s="6" t="str">
        <f t="shared" si="49"/>
        <v>Joseph Turner</v>
      </c>
      <c r="F1592" s="6" t="s">
        <v>6160</v>
      </c>
      <c r="G1592" s="7" t="s">
        <v>19642</v>
      </c>
      <c r="H1592" s="7" t="s">
        <v>19757</v>
      </c>
    </row>
    <row r="1593" spans="1:8">
      <c r="A1593" s="6" t="s">
        <v>6164</v>
      </c>
      <c r="B1593" s="6" t="str" cm="1">
        <f t="array" ref="B1593">IF(SUM(--ISNUMBER(SEARCH(Honorific,A1593)))&gt;0,LEFT(A1593,FIND(" ",A1593)-1),"")</f>
        <v/>
      </c>
      <c r="C1593" s="6" t="str">
        <f t="shared" si="48"/>
        <v>Brian Bauer</v>
      </c>
      <c r="D1593" s="6" t="str" cm="1">
        <f t="array" ref="D1593">IF(SUM(--ISNUMBER(SEARCH(Credentials,C1593)))&gt;0,TRIM(RIGHT(SUBSTITUTE(C1593," ",REPT(" ", 99)), 99)),"")</f>
        <v/>
      </c>
      <c r="E1593" s="6" t="str">
        <f t="shared" si="49"/>
        <v>Brian Bauer</v>
      </c>
      <c r="F1593" s="6" t="s">
        <v>6164</v>
      </c>
      <c r="G1593" s="7" t="s">
        <v>19555</v>
      </c>
      <c r="H1593" s="7" t="s">
        <v>20239</v>
      </c>
    </row>
    <row r="1594" spans="1:8">
      <c r="A1594" s="6" t="s">
        <v>1614</v>
      </c>
      <c r="B1594" s="6" t="str" cm="1">
        <f t="array" ref="B1594">IF(SUM(--ISNUMBER(SEARCH(Honorific,A1594)))&gt;0,LEFT(A1594,FIND(" ",A1594)-1),"")</f>
        <v/>
      </c>
      <c r="C1594" s="6" t="str">
        <f t="shared" si="48"/>
        <v>Christopher Roberts</v>
      </c>
      <c r="D1594" s="6" t="str" cm="1">
        <f t="array" ref="D1594">IF(SUM(--ISNUMBER(SEARCH(Credentials,C1594)))&gt;0,TRIM(RIGHT(SUBSTITUTE(C1594," ",REPT(" ", 99)), 99)),"")</f>
        <v/>
      </c>
      <c r="E1594" s="6" t="str">
        <f t="shared" si="49"/>
        <v>Christopher Roberts</v>
      </c>
      <c r="F1594" s="6" t="s">
        <v>1614</v>
      </c>
      <c r="G1594" s="7" t="s">
        <v>19682</v>
      </c>
      <c r="H1594" s="7" t="s">
        <v>19900</v>
      </c>
    </row>
    <row r="1595" spans="1:8">
      <c r="A1595" s="6" t="s">
        <v>6171</v>
      </c>
      <c r="B1595" s="6" t="str" cm="1">
        <f t="array" ref="B1595">IF(SUM(--ISNUMBER(SEARCH(Honorific,A1595)))&gt;0,LEFT(A1595,FIND(" ",A1595)-1),"")</f>
        <v/>
      </c>
      <c r="C1595" s="6" t="str">
        <f t="shared" si="48"/>
        <v>Joshua Coleman</v>
      </c>
      <c r="D1595" s="6" t="str" cm="1">
        <f t="array" ref="D1595">IF(SUM(--ISNUMBER(SEARCH(Credentials,C1595)))&gt;0,TRIM(RIGHT(SUBSTITUTE(C1595," ",REPT(" ", 99)), 99)),"")</f>
        <v/>
      </c>
      <c r="E1595" s="6" t="str">
        <f t="shared" si="49"/>
        <v>Joshua Coleman</v>
      </c>
      <c r="F1595" s="6" t="s">
        <v>6171</v>
      </c>
      <c r="G1595" s="7" t="s">
        <v>19718</v>
      </c>
      <c r="H1595" s="7" t="s">
        <v>19681</v>
      </c>
    </row>
    <row r="1596" spans="1:8">
      <c r="A1596" s="6" t="s">
        <v>6175</v>
      </c>
      <c r="B1596" s="6" t="str" cm="1">
        <f t="array" ref="B1596">IF(SUM(--ISNUMBER(SEARCH(Honorific,A1596)))&gt;0,LEFT(A1596,FIND(" ",A1596)-1),"")</f>
        <v/>
      </c>
      <c r="C1596" s="6" t="str">
        <f t="shared" si="48"/>
        <v>Ashley Flores</v>
      </c>
      <c r="D1596" s="6" t="str" cm="1">
        <f t="array" ref="D1596">IF(SUM(--ISNUMBER(SEARCH(Credentials,C1596)))&gt;0,TRIM(RIGHT(SUBSTITUTE(C1596," ",REPT(" ", 99)), 99)),"")</f>
        <v/>
      </c>
      <c r="E1596" s="6" t="str">
        <f t="shared" si="49"/>
        <v>Ashley Flores</v>
      </c>
      <c r="F1596" s="6" t="s">
        <v>6175</v>
      </c>
      <c r="G1596" s="7" t="s">
        <v>19486</v>
      </c>
      <c r="H1596" s="7" t="s">
        <v>20083</v>
      </c>
    </row>
    <row r="1597" spans="1:8">
      <c r="A1597" s="6" t="s">
        <v>6179</v>
      </c>
      <c r="B1597" s="6" t="str" cm="1">
        <f t="array" ref="B1597">IF(SUM(--ISNUMBER(SEARCH(Honorific,A1597)))&gt;0,LEFT(A1597,FIND(" ",A1597)-1),"")</f>
        <v/>
      </c>
      <c r="C1597" s="6" t="str">
        <f t="shared" si="48"/>
        <v>Amanda Clark</v>
      </c>
      <c r="D1597" s="6" t="str" cm="1">
        <f t="array" ref="D1597">IF(SUM(--ISNUMBER(SEARCH(Credentials,C1597)))&gt;0,TRIM(RIGHT(SUBSTITUTE(C1597," ",REPT(" ", 99)), 99)),"")</f>
        <v/>
      </c>
      <c r="E1597" s="6" t="str">
        <f t="shared" si="49"/>
        <v>Amanda Clark</v>
      </c>
      <c r="F1597" s="6" t="s">
        <v>6179</v>
      </c>
      <c r="G1597" s="7" t="s">
        <v>19435</v>
      </c>
      <c r="H1597" s="7" t="s">
        <v>19647</v>
      </c>
    </row>
    <row r="1598" spans="1:8">
      <c r="A1598" s="6" t="s">
        <v>6183</v>
      </c>
      <c r="B1598" s="6" t="str" cm="1">
        <f t="array" ref="B1598">IF(SUM(--ISNUMBER(SEARCH(Honorific,A1598)))&gt;0,LEFT(A1598,FIND(" ",A1598)-1),"")</f>
        <v/>
      </c>
      <c r="C1598" s="6" t="str">
        <f t="shared" si="48"/>
        <v>Katherine Taylor</v>
      </c>
      <c r="D1598" s="6" t="str" cm="1">
        <f t="array" ref="D1598">IF(SUM(--ISNUMBER(SEARCH(Credentials,C1598)))&gt;0,TRIM(RIGHT(SUBSTITUTE(C1598," ",REPT(" ", 99)), 99)),"")</f>
        <v/>
      </c>
      <c r="E1598" s="6" t="str">
        <f t="shared" si="49"/>
        <v>Katherine Taylor</v>
      </c>
      <c r="F1598" s="6" t="s">
        <v>6183</v>
      </c>
      <c r="G1598" s="7" t="s">
        <v>20156</v>
      </c>
      <c r="H1598" s="7" t="s">
        <v>19500</v>
      </c>
    </row>
    <row r="1599" spans="1:8">
      <c r="A1599" s="6" t="s">
        <v>6187</v>
      </c>
      <c r="B1599" s="6" t="str" cm="1">
        <f t="array" ref="B1599">IF(SUM(--ISNUMBER(SEARCH(Honorific,A1599)))&gt;0,LEFT(A1599,FIND(" ",A1599)-1),"")</f>
        <v>Mr.</v>
      </c>
      <c r="C1599" s="6" t="str">
        <f t="shared" si="48"/>
        <v>Thomas Pierce</v>
      </c>
      <c r="D1599" s="6" t="str" cm="1">
        <f t="array" ref="D1599">IF(SUM(--ISNUMBER(SEARCH(Credentials,C1599)))&gt;0,TRIM(RIGHT(SUBSTITUTE(C1599," ",REPT(" ", 99)), 99)),"")</f>
        <v/>
      </c>
      <c r="E1599" s="6" t="str">
        <f t="shared" si="49"/>
        <v>Thomas Pierce</v>
      </c>
      <c r="F1599" s="6" t="s">
        <v>19270</v>
      </c>
      <c r="G1599" s="7" t="s">
        <v>19488</v>
      </c>
      <c r="H1599" s="7" t="s">
        <v>19752</v>
      </c>
    </row>
    <row r="1600" spans="1:8">
      <c r="A1600" s="6" t="s">
        <v>4377</v>
      </c>
      <c r="B1600" s="6" t="str" cm="1">
        <f t="array" ref="B1600">IF(SUM(--ISNUMBER(SEARCH(Honorific,A1600)))&gt;0,LEFT(A1600,FIND(" ",A1600)-1),"")</f>
        <v/>
      </c>
      <c r="C1600" s="6" t="str">
        <f t="shared" si="48"/>
        <v>Tammy Smith</v>
      </c>
      <c r="D1600" s="6" t="str" cm="1">
        <f t="array" ref="D1600">IF(SUM(--ISNUMBER(SEARCH(Credentials,C1600)))&gt;0,TRIM(RIGHT(SUBSTITUTE(C1600," ",REPT(" ", 99)), 99)),"")</f>
        <v/>
      </c>
      <c r="E1600" s="6" t="str">
        <f t="shared" si="49"/>
        <v>Tammy Smith</v>
      </c>
      <c r="F1600" s="6" t="s">
        <v>4377</v>
      </c>
      <c r="G1600" s="7" t="s">
        <v>19996</v>
      </c>
      <c r="H1600" s="7" t="s">
        <v>19450</v>
      </c>
    </row>
    <row r="1601" spans="1:8">
      <c r="A1601" s="6" t="s">
        <v>6194</v>
      </c>
      <c r="B1601" s="6" t="str" cm="1">
        <f t="array" ref="B1601">IF(SUM(--ISNUMBER(SEARCH(Honorific,A1601)))&gt;0,LEFT(A1601,FIND(" ",A1601)-1),"")</f>
        <v/>
      </c>
      <c r="C1601" s="6" t="str">
        <f t="shared" si="48"/>
        <v>Amy Myers</v>
      </c>
      <c r="D1601" s="6" t="str" cm="1">
        <f t="array" ref="D1601">IF(SUM(--ISNUMBER(SEARCH(Credentials,C1601)))&gt;0,TRIM(RIGHT(SUBSTITUTE(C1601," ",REPT(" ", 99)), 99)),"")</f>
        <v/>
      </c>
      <c r="E1601" s="6" t="str">
        <f t="shared" si="49"/>
        <v>Amy Myers</v>
      </c>
      <c r="F1601" s="6" t="s">
        <v>6194</v>
      </c>
      <c r="G1601" s="7" t="s">
        <v>19789</v>
      </c>
      <c r="H1601" s="7" t="s">
        <v>20000</v>
      </c>
    </row>
    <row r="1602" spans="1:8">
      <c r="A1602" s="6" t="s">
        <v>6198</v>
      </c>
      <c r="B1602" s="6" t="str" cm="1">
        <f t="array" ref="B1602">IF(SUM(--ISNUMBER(SEARCH(Honorific,A1602)))&gt;0,LEFT(A1602,FIND(" ",A1602)-1),"")</f>
        <v/>
      </c>
      <c r="C1602" s="6" t="str">
        <f t="shared" si="48"/>
        <v>Kelly Johnson</v>
      </c>
      <c r="D1602" s="6" t="str" cm="1">
        <f t="array" ref="D1602">IF(SUM(--ISNUMBER(SEARCH(Credentials,C1602)))&gt;0,TRIM(RIGHT(SUBSTITUTE(C1602," ",REPT(" ", 99)), 99)),"")</f>
        <v/>
      </c>
      <c r="E1602" s="6" t="str">
        <f t="shared" si="49"/>
        <v>Kelly Johnson</v>
      </c>
      <c r="F1602" s="6" t="s">
        <v>6198</v>
      </c>
      <c r="G1602" s="7" t="s">
        <v>19580</v>
      </c>
      <c r="H1602" s="7" t="s">
        <v>19655</v>
      </c>
    </row>
    <row r="1603" spans="1:8">
      <c r="A1603" s="6" t="s">
        <v>6202</v>
      </c>
      <c r="B1603" s="6" t="str" cm="1">
        <f t="array" ref="B1603">IF(SUM(--ISNUMBER(SEARCH(Honorific,A1603)))&gt;0,LEFT(A1603,FIND(" ",A1603)-1),"")</f>
        <v/>
      </c>
      <c r="C1603" s="6" t="str">
        <f t="shared" ref="C1603:C1666" si="50">IF(B1603="",A1603,RIGHT(A1603,LEN(A1603)-LEN(B1603)-1))</f>
        <v>Stefanie Spencer</v>
      </c>
      <c r="D1603" s="6" t="str" cm="1">
        <f t="array" ref="D1603">IF(SUM(--ISNUMBER(SEARCH(Credentials,C1603)))&gt;0,TRIM(RIGHT(SUBSTITUTE(C1603," ",REPT(" ", 99)), 99)),"")</f>
        <v/>
      </c>
      <c r="E1603" s="6" t="str">
        <f t="shared" ref="E1603:E1666" si="51">IF(D1603="",C1603,LEFT(C1603,LEN(C1603)-LEN(D1603)))</f>
        <v>Stefanie Spencer</v>
      </c>
      <c r="F1603" s="6" t="s">
        <v>6202</v>
      </c>
      <c r="G1603" s="7" t="s">
        <v>20441</v>
      </c>
      <c r="H1603" s="7" t="s">
        <v>20234</v>
      </c>
    </row>
    <row r="1604" spans="1:8">
      <c r="A1604" s="6" t="s">
        <v>6206</v>
      </c>
      <c r="B1604" s="6" t="str" cm="1">
        <f t="array" ref="B1604">IF(SUM(--ISNUMBER(SEARCH(Honorific,A1604)))&gt;0,LEFT(A1604,FIND(" ",A1604)-1),"")</f>
        <v/>
      </c>
      <c r="C1604" s="6" t="str">
        <f t="shared" si="50"/>
        <v>Jason Barker</v>
      </c>
      <c r="D1604" s="6" t="str" cm="1">
        <f t="array" ref="D1604">IF(SUM(--ISNUMBER(SEARCH(Credentials,C1604)))&gt;0,TRIM(RIGHT(SUBSTITUTE(C1604," ",REPT(" ", 99)), 99)),"")</f>
        <v/>
      </c>
      <c r="E1604" s="6" t="str">
        <f t="shared" si="51"/>
        <v>Jason Barker</v>
      </c>
      <c r="F1604" s="6" t="s">
        <v>6206</v>
      </c>
      <c r="G1604" s="7" t="s">
        <v>19560</v>
      </c>
      <c r="H1604" s="7" t="s">
        <v>20442</v>
      </c>
    </row>
    <row r="1605" spans="1:8">
      <c r="A1605" s="6" t="s">
        <v>6210</v>
      </c>
      <c r="B1605" s="6" t="str" cm="1">
        <f t="array" ref="B1605">IF(SUM(--ISNUMBER(SEARCH(Honorific,A1605)))&gt;0,LEFT(A1605,FIND(" ",A1605)-1),"")</f>
        <v/>
      </c>
      <c r="C1605" s="6" t="str">
        <f t="shared" si="50"/>
        <v>Karen Smith</v>
      </c>
      <c r="D1605" s="6" t="str" cm="1">
        <f t="array" ref="D1605">IF(SUM(--ISNUMBER(SEARCH(Credentials,C1605)))&gt;0,TRIM(RIGHT(SUBSTITUTE(C1605," ",REPT(" ", 99)), 99)),"")</f>
        <v/>
      </c>
      <c r="E1605" s="6" t="str">
        <f t="shared" si="51"/>
        <v>Karen Smith</v>
      </c>
      <c r="F1605" s="6" t="s">
        <v>6210</v>
      </c>
      <c r="G1605" s="7" t="s">
        <v>19650</v>
      </c>
      <c r="H1605" s="7" t="s">
        <v>19450</v>
      </c>
    </row>
    <row r="1606" spans="1:8">
      <c r="A1606" s="6" t="s">
        <v>6214</v>
      </c>
      <c r="B1606" s="6" t="str" cm="1">
        <f t="array" ref="B1606">IF(SUM(--ISNUMBER(SEARCH(Honorific,A1606)))&gt;0,LEFT(A1606,FIND(" ",A1606)-1),"")</f>
        <v/>
      </c>
      <c r="C1606" s="6" t="str">
        <f t="shared" si="50"/>
        <v>Jordan Reid</v>
      </c>
      <c r="D1606" s="6" t="str" cm="1">
        <f t="array" ref="D1606">IF(SUM(--ISNUMBER(SEARCH(Credentials,C1606)))&gt;0,TRIM(RIGHT(SUBSTITUTE(C1606," ",REPT(" ", 99)), 99)),"")</f>
        <v/>
      </c>
      <c r="E1606" s="6" t="str">
        <f t="shared" si="51"/>
        <v>Jordan Reid</v>
      </c>
      <c r="F1606" s="6" t="s">
        <v>6214</v>
      </c>
      <c r="G1606" s="7" t="s">
        <v>19781</v>
      </c>
      <c r="H1606" s="7" t="s">
        <v>20416</v>
      </c>
    </row>
    <row r="1607" spans="1:8">
      <c r="A1607" s="6" t="s">
        <v>6218</v>
      </c>
      <c r="B1607" s="6" t="str" cm="1">
        <f t="array" ref="B1607">IF(SUM(--ISNUMBER(SEARCH(Honorific,A1607)))&gt;0,LEFT(A1607,FIND(" ",A1607)-1),"")</f>
        <v/>
      </c>
      <c r="C1607" s="6" t="str">
        <f t="shared" si="50"/>
        <v>Deanna Blankenship</v>
      </c>
      <c r="D1607" s="6" t="str" cm="1">
        <f t="array" ref="D1607">IF(SUM(--ISNUMBER(SEARCH(Credentials,C1607)))&gt;0,TRIM(RIGHT(SUBSTITUTE(C1607," ",REPT(" ", 99)), 99)),"")</f>
        <v/>
      </c>
      <c r="E1607" s="6" t="str">
        <f t="shared" si="51"/>
        <v>Deanna Blankenship</v>
      </c>
      <c r="F1607" s="6" t="s">
        <v>6218</v>
      </c>
      <c r="G1607" s="7" t="s">
        <v>19799</v>
      </c>
      <c r="H1607" s="7" t="s">
        <v>20221</v>
      </c>
    </row>
    <row r="1608" spans="1:8">
      <c r="A1608" s="6" t="s">
        <v>6222</v>
      </c>
      <c r="B1608" s="6" t="str" cm="1">
        <f t="array" ref="B1608">IF(SUM(--ISNUMBER(SEARCH(Honorific,A1608)))&gt;0,LEFT(A1608,FIND(" ",A1608)-1),"")</f>
        <v/>
      </c>
      <c r="C1608" s="6" t="str">
        <f t="shared" si="50"/>
        <v>Erin Shaffer</v>
      </c>
      <c r="D1608" s="6" t="str" cm="1">
        <f t="array" ref="D1608">IF(SUM(--ISNUMBER(SEARCH(Credentials,C1608)))&gt;0,TRIM(RIGHT(SUBSTITUTE(C1608," ",REPT(" ", 99)), 99)),"")</f>
        <v/>
      </c>
      <c r="E1608" s="6" t="str">
        <f t="shared" si="51"/>
        <v>Erin Shaffer</v>
      </c>
      <c r="F1608" s="6" t="s">
        <v>6222</v>
      </c>
      <c r="G1608" s="7" t="s">
        <v>19512</v>
      </c>
      <c r="H1608" s="7" t="s">
        <v>19741</v>
      </c>
    </row>
    <row r="1609" spans="1:8">
      <c r="A1609" s="6" t="s">
        <v>6226</v>
      </c>
      <c r="B1609" s="6" t="str" cm="1">
        <f t="array" ref="B1609">IF(SUM(--ISNUMBER(SEARCH(Honorific,A1609)))&gt;0,LEFT(A1609,FIND(" ",A1609)-1),"")</f>
        <v/>
      </c>
      <c r="C1609" s="6" t="str">
        <f t="shared" si="50"/>
        <v>Julie Alexander</v>
      </c>
      <c r="D1609" s="6" t="str" cm="1">
        <f t="array" ref="D1609">IF(SUM(--ISNUMBER(SEARCH(Credentials,C1609)))&gt;0,TRIM(RIGHT(SUBSTITUTE(C1609," ",REPT(" ", 99)), 99)),"")</f>
        <v/>
      </c>
      <c r="E1609" s="6" t="str">
        <f t="shared" si="51"/>
        <v>Julie Alexander</v>
      </c>
      <c r="F1609" s="6" t="s">
        <v>6226</v>
      </c>
      <c r="G1609" s="7" t="s">
        <v>19679</v>
      </c>
      <c r="H1609" s="7" t="s">
        <v>19614</v>
      </c>
    </row>
    <row r="1610" spans="1:8">
      <c r="A1610" s="6" t="s">
        <v>6230</v>
      </c>
      <c r="B1610" s="6" t="str" cm="1">
        <f t="array" ref="B1610">IF(SUM(--ISNUMBER(SEARCH(Honorific,A1610)))&gt;0,LEFT(A1610,FIND(" ",A1610)-1),"")</f>
        <v/>
      </c>
      <c r="C1610" s="6" t="str">
        <f t="shared" si="50"/>
        <v>Rita Salazar</v>
      </c>
      <c r="D1610" s="6" t="str" cm="1">
        <f t="array" ref="D1610">IF(SUM(--ISNUMBER(SEARCH(Credentials,C1610)))&gt;0,TRIM(RIGHT(SUBSTITUTE(C1610," ",REPT(" ", 99)), 99)),"")</f>
        <v/>
      </c>
      <c r="E1610" s="6" t="str">
        <f t="shared" si="51"/>
        <v>Rita Salazar</v>
      </c>
      <c r="F1610" s="6" t="s">
        <v>6230</v>
      </c>
      <c r="G1610" s="7" t="s">
        <v>20374</v>
      </c>
      <c r="H1610" s="7" t="s">
        <v>19453</v>
      </c>
    </row>
    <row r="1611" spans="1:8">
      <c r="A1611" s="6" t="s">
        <v>6234</v>
      </c>
      <c r="B1611" s="6" t="str" cm="1">
        <f t="array" ref="B1611">IF(SUM(--ISNUMBER(SEARCH(Honorific,A1611)))&gt;0,LEFT(A1611,FIND(" ",A1611)-1),"")</f>
        <v/>
      </c>
      <c r="C1611" s="6" t="str">
        <f t="shared" si="50"/>
        <v>Anthony Young</v>
      </c>
      <c r="D1611" s="6" t="str" cm="1">
        <f t="array" ref="D1611">IF(SUM(--ISNUMBER(SEARCH(Credentials,C1611)))&gt;0,TRIM(RIGHT(SUBSTITUTE(C1611," ",REPT(" ", 99)), 99)),"")</f>
        <v/>
      </c>
      <c r="E1611" s="6" t="str">
        <f t="shared" si="51"/>
        <v>Anthony Young</v>
      </c>
      <c r="F1611" s="6" t="s">
        <v>6234</v>
      </c>
      <c r="G1611" s="7" t="s">
        <v>19438</v>
      </c>
      <c r="H1611" s="7" t="s">
        <v>19596</v>
      </c>
    </row>
    <row r="1612" spans="1:8">
      <c r="A1612" s="6" t="s">
        <v>6238</v>
      </c>
      <c r="B1612" s="6" t="str" cm="1">
        <f t="array" ref="B1612">IF(SUM(--ISNUMBER(SEARCH(Honorific,A1612)))&gt;0,LEFT(A1612,FIND(" ",A1612)-1),"")</f>
        <v/>
      </c>
      <c r="C1612" s="6" t="str">
        <f t="shared" si="50"/>
        <v>Angela Ward</v>
      </c>
      <c r="D1612" s="6" t="str" cm="1">
        <f t="array" ref="D1612">IF(SUM(--ISNUMBER(SEARCH(Credentials,C1612)))&gt;0,TRIM(RIGHT(SUBSTITUTE(C1612," ",REPT(" ", 99)), 99)),"")</f>
        <v/>
      </c>
      <c r="E1612" s="6" t="str">
        <f t="shared" si="51"/>
        <v>Angela Ward</v>
      </c>
      <c r="F1612" s="6" t="s">
        <v>6238</v>
      </c>
      <c r="G1612" s="7" t="s">
        <v>19746</v>
      </c>
      <c r="H1612" s="7" t="s">
        <v>19740</v>
      </c>
    </row>
    <row r="1613" spans="1:8">
      <c r="A1613" s="6" t="s">
        <v>6242</v>
      </c>
      <c r="B1613" s="6" t="str" cm="1">
        <f t="array" ref="B1613">IF(SUM(--ISNUMBER(SEARCH(Honorific,A1613)))&gt;0,LEFT(A1613,FIND(" ",A1613)-1),"")</f>
        <v/>
      </c>
      <c r="C1613" s="6" t="str">
        <f t="shared" si="50"/>
        <v>Sierra Lee</v>
      </c>
      <c r="D1613" s="6" t="str" cm="1">
        <f t="array" ref="D1613">IF(SUM(--ISNUMBER(SEARCH(Credentials,C1613)))&gt;0,TRIM(RIGHT(SUBSTITUTE(C1613," ",REPT(" ", 99)), 99)),"")</f>
        <v/>
      </c>
      <c r="E1613" s="6" t="str">
        <f t="shared" si="51"/>
        <v>Sierra Lee</v>
      </c>
      <c r="F1613" s="6" t="s">
        <v>6242</v>
      </c>
      <c r="G1613" s="7" t="s">
        <v>20428</v>
      </c>
      <c r="H1613" s="7" t="s">
        <v>19424</v>
      </c>
    </row>
    <row r="1614" spans="1:8">
      <c r="A1614" s="6" t="s">
        <v>6246</v>
      </c>
      <c r="B1614" s="6" t="str" cm="1">
        <f t="array" ref="B1614">IF(SUM(--ISNUMBER(SEARCH(Honorific,A1614)))&gt;0,LEFT(A1614,FIND(" ",A1614)-1),"")</f>
        <v/>
      </c>
      <c r="C1614" s="6" t="str">
        <f t="shared" si="50"/>
        <v>Benjamin Evans</v>
      </c>
      <c r="D1614" s="6" t="str" cm="1">
        <f t="array" ref="D1614">IF(SUM(--ISNUMBER(SEARCH(Credentials,C1614)))&gt;0,TRIM(RIGHT(SUBSTITUTE(C1614," ",REPT(" ", 99)), 99)),"")</f>
        <v/>
      </c>
      <c r="E1614" s="6" t="str">
        <f t="shared" si="51"/>
        <v>Benjamin Evans</v>
      </c>
      <c r="F1614" s="6" t="s">
        <v>6246</v>
      </c>
      <c r="G1614" s="7" t="s">
        <v>19700</v>
      </c>
      <c r="H1614" s="7" t="s">
        <v>19674</v>
      </c>
    </row>
    <row r="1615" spans="1:8">
      <c r="A1615" s="6" t="s">
        <v>6250</v>
      </c>
      <c r="B1615" s="6" t="str" cm="1">
        <f t="array" ref="B1615">IF(SUM(--ISNUMBER(SEARCH(Honorific,A1615)))&gt;0,LEFT(A1615,FIND(" ",A1615)-1),"")</f>
        <v/>
      </c>
      <c r="C1615" s="6" t="str">
        <f t="shared" si="50"/>
        <v>Heidi Andrade</v>
      </c>
      <c r="D1615" s="6" t="str" cm="1">
        <f t="array" ref="D1615">IF(SUM(--ISNUMBER(SEARCH(Credentials,C1615)))&gt;0,TRIM(RIGHT(SUBSTITUTE(C1615," ",REPT(" ", 99)), 99)),"")</f>
        <v/>
      </c>
      <c r="E1615" s="6" t="str">
        <f t="shared" si="51"/>
        <v>Heidi Andrade</v>
      </c>
      <c r="F1615" s="6" t="s">
        <v>6250</v>
      </c>
      <c r="G1615" s="7" t="s">
        <v>20341</v>
      </c>
      <c r="H1615" s="7" t="s">
        <v>20443</v>
      </c>
    </row>
    <row r="1616" spans="1:8">
      <c r="A1616" s="6" t="s">
        <v>6254</v>
      </c>
      <c r="B1616" s="6" t="str" cm="1">
        <f t="array" ref="B1616">IF(SUM(--ISNUMBER(SEARCH(Honorific,A1616)))&gt;0,LEFT(A1616,FIND(" ",A1616)-1),"")</f>
        <v/>
      </c>
      <c r="C1616" s="6" t="str">
        <f t="shared" si="50"/>
        <v>Matthew Russell</v>
      </c>
      <c r="D1616" s="6" t="str" cm="1">
        <f t="array" ref="D1616">IF(SUM(--ISNUMBER(SEARCH(Credentials,C1616)))&gt;0,TRIM(RIGHT(SUBSTITUTE(C1616," ",REPT(" ", 99)), 99)),"")</f>
        <v/>
      </c>
      <c r="E1616" s="6" t="str">
        <f t="shared" si="51"/>
        <v>Matthew Russell</v>
      </c>
      <c r="F1616" s="6" t="s">
        <v>6254</v>
      </c>
      <c r="G1616" s="7" t="s">
        <v>19506</v>
      </c>
      <c r="H1616" s="7" t="s">
        <v>19803</v>
      </c>
    </row>
    <row r="1617" spans="1:8">
      <c r="A1617" s="6" t="s">
        <v>6258</v>
      </c>
      <c r="B1617" s="6" t="str" cm="1">
        <f t="array" ref="B1617">IF(SUM(--ISNUMBER(SEARCH(Honorific,A1617)))&gt;0,LEFT(A1617,FIND(" ",A1617)-1),"")</f>
        <v/>
      </c>
      <c r="C1617" s="6" t="str">
        <f t="shared" si="50"/>
        <v>Michael Hardy</v>
      </c>
      <c r="D1617" s="6" t="str" cm="1">
        <f t="array" ref="D1617">IF(SUM(--ISNUMBER(SEARCH(Credentials,C1617)))&gt;0,TRIM(RIGHT(SUBSTITUTE(C1617," ",REPT(" ", 99)), 99)),"")</f>
        <v/>
      </c>
      <c r="E1617" s="6" t="str">
        <f t="shared" si="51"/>
        <v>Michael Hardy</v>
      </c>
      <c r="F1617" s="6" t="s">
        <v>6258</v>
      </c>
      <c r="G1617" s="7" t="s">
        <v>19466</v>
      </c>
      <c r="H1617" s="7" t="s">
        <v>20373</v>
      </c>
    </row>
    <row r="1618" spans="1:8">
      <c r="A1618" s="6" t="s">
        <v>6262</v>
      </c>
      <c r="B1618" s="6" t="str" cm="1">
        <f t="array" ref="B1618">IF(SUM(--ISNUMBER(SEARCH(Honorific,A1618)))&gt;0,LEFT(A1618,FIND(" ",A1618)-1),"")</f>
        <v/>
      </c>
      <c r="C1618" s="6" t="str">
        <f t="shared" si="50"/>
        <v>Kimberly Jordan</v>
      </c>
      <c r="D1618" s="6" t="str" cm="1">
        <f t="array" ref="D1618">IF(SUM(--ISNUMBER(SEARCH(Credentials,C1618)))&gt;0,TRIM(RIGHT(SUBSTITUTE(C1618," ",REPT(" ", 99)), 99)),"")</f>
        <v/>
      </c>
      <c r="E1618" s="6" t="str">
        <f t="shared" si="51"/>
        <v>Kimberly Jordan</v>
      </c>
      <c r="F1618" s="6" t="s">
        <v>6262</v>
      </c>
      <c r="G1618" s="7" t="s">
        <v>19458</v>
      </c>
      <c r="H1618" s="7" t="s">
        <v>19781</v>
      </c>
    </row>
    <row r="1619" spans="1:8">
      <c r="A1619" s="6" t="s">
        <v>6266</v>
      </c>
      <c r="B1619" s="6" t="str" cm="1">
        <f t="array" ref="B1619">IF(SUM(--ISNUMBER(SEARCH(Honorific,A1619)))&gt;0,LEFT(A1619,FIND(" ",A1619)-1),"")</f>
        <v/>
      </c>
      <c r="C1619" s="6" t="str">
        <f t="shared" si="50"/>
        <v>Nancy Harris</v>
      </c>
      <c r="D1619" s="6" t="str" cm="1">
        <f t="array" ref="D1619">IF(SUM(--ISNUMBER(SEARCH(Credentials,C1619)))&gt;0,TRIM(RIGHT(SUBSTITUTE(C1619," ",REPT(" ", 99)), 99)),"")</f>
        <v/>
      </c>
      <c r="E1619" s="6" t="str">
        <f t="shared" si="51"/>
        <v>Nancy Harris</v>
      </c>
      <c r="F1619" s="6" t="s">
        <v>6266</v>
      </c>
      <c r="G1619" s="7" t="s">
        <v>19464</v>
      </c>
      <c r="H1619" s="7" t="s">
        <v>19925</v>
      </c>
    </row>
    <row r="1620" spans="1:8">
      <c r="A1620" s="6" t="s">
        <v>6270</v>
      </c>
      <c r="B1620" s="6" t="str" cm="1">
        <f t="array" ref="B1620">IF(SUM(--ISNUMBER(SEARCH(Honorific,A1620)))&gt;0,LEFT(A1620,FIND(" ",A1620)-1),"")</f>
        <v/>
      </c>
      <c r="C1620" s="6" t="str">
        <f t="shared" si="50"/>
        <v>Brian Young</v>
      </c>
      <c r="D1620" s="6" t="str" cm="1">
        <f t="array" ref="D1620">IF(SUM(--ISNUMBER(SEARCH(Credentials,C1620)))&gt;0,TRIM(RIGHT(SUBSTITUTE(C1620," ",REPT(" ", 99)), 99)),"")</f>
        <v/>
      </c>
      <c r="E1620" s="6" t="str">
        <f t="shared" si="51"/>
        <v>Brian Young</v>
      </c>
      <c r="F1620" s="6" t="s">
        <v>6270</v>
      </c>
      <c r="G1620" s="7" t="s">
        <v>19555</v>
      </c>
      <c r="H1620" s="7" t="s">
        <v>19596</v>
      </c>
    </row>
    <row r="1621" spans="1:8">
      <c r="A1621" s="6" t="s">
        <v>6274</v>
      </c>
      <c r="B1621" s="6" t="str" cm="1">
        <f t="array" ref="B1621">IF(SUM(--ISNUMBER(SEARCH(Honorific,A1621)))&gt;0,LEFT(A1621,FIND(" ",A1621)-1),"")</f>
        <v/>
      </c>
      <c r="C1621" s="6" t="str">
        <f t="shared" si="50"/>
        <v>Megan Aguirre</v>
      </c>
      <c r="D1621" s="6" t="str" cm="1">
        <f t="array" ref="D1621">IF(SUM(--ISNUMBER(SEARCH(Credentials,C1621)))&gt;0,TRIM(RIGHT(SUBSTITUTE(C1621," ",REPT(" ", 99)), 99)),"")</f>
        <v/>
      </c>
      <c r="E1621" s="6" t="str">
        <f t="shared" si="51"/>
        <v>Megan Aguirre</v>
      </c>
      <c r="F1621" s="6" t="s">
        <v>6274</v>
      </c>
      <c r="G1621" s="7" t="s">
        <v>19494</v>
      </c>
      <c r="H1621" s="7" t="s">
        <v>20444</v>
      </c>
    </row>
    <row r="1622" spans="1:8">
      <c r="A1622" s="6" t="s">
        <v>6278</v>
      </c>
      <c r="B1622" s="6" t="str" cm="1">
        <f t="array" ref="B1622">IF(SUM(--ISNUMBER(SEARCH(Honorific,A1622)))&gt;0,LEFT(A1622,FIND(" ",A1622)-1),"")</f>
        <v/>
      </c>
      <c r="C1622" s="6" t="str">
        <f t="shared" si="50"/>
        <v>Sabrina Smith</v>
      </c>
      <c r="D1622" s="6" t="str" cm="1">
        <f t="array" ref="D1622">IF(SUM(--ISNUMBER(SEARCH(Credentials,C1622)))&gt;0,TRIM(RIGHT(SUBSTITUTE(C1622," ",REPT(" ", 99)), 99)),"")</f>
        <v/>
      </c>
      <c r="E1622" s="6" t="str">
        <f t="shared" si="51"/>
        <v>Sabrina Smith</v>
      </c>
      <c r="F1622" s="6" t="s">
        <v>6278</v>
      </c>
      <c r="G1622" s="7" t="s">
        <v>20015</v>
      </c>
      <c r="H1622" s="7" t="s">
        <v>19450</v>
      </c>
    </row>
    <row r="1623" spans="1:8">
      <c r="A1623" s="6" t="s">
        <v>6282</v>
      </c>
      <c r="B1623" s="6" t="str" cm="1">
        <f t="array" ref="B1623">IF(SUM(--ISNUMBER(SEARCH(Honorific,A1623)))&gt;0,LEFT(A1623,FIND(" ",A1623)-1),"")</f>
        <v/>
      </c>
      <c r="C1623" s="6" t="str">
        <f t="shared" si="50"/>
        <v>Erin Rodriguez</v>
      </c>
      <c r="D1623" s="6" t="str" cm="1">
        <f t="array" ref="D1623">IF(SUM(--ISNUMBER(SEARCH(Credentials,C1623)))&gt;0,TRIM(RIGHT(SUBSTITUTE(C1623," ",REPT(" ", 99)), 99)),"")</f>
        <v/>
      </c>
      <c r="E1623" s="6" t="str">
        <f t="shared" si="51"/>
        <v>Erin Rodriguez</v>
      </c>
      <c r="F1623" s="6" t="s">
        <v>6282</v>
      </c>
      <c r="G1623" s="7" t="s">
        <v>19512</v>
      </c>
      <c r="H1623" s="7" t="s">
        <v>19536</v>
      </c>
    </row>
    <row r="1624" spans="1:8">
      <c r="A1624" s="6" t="s">
        <v>6286</v>
      </c>
      <c r="B1624" s="6" t="str" cm="1">
        <f t="array" ref="B1624">IF(SUM(--ISNUMBER(SEARCH(Honorific,A1624)))&gt;0,LEFT(A1624,FIND(" ",A1624)-1),"")</f>
        <v/>
      </c>
      <c r="C1624" s="6" t="str">
        <f t="shared" si="50"/>
        <v>Christopher Ryan</v>
      </c>
      <c r="D1624" s="6" t="str" cm="1">
        <f t="array" ref="D1624">IF(SUM(--ISNUMBER(SEARCH(Credentials,C1624)))&gt;0,TRIM(RIGHT(SUBSTITUTE(C1624," ",REPT(" ", 99)), 99)),"")</f>
        <v/>
      </c>
      <c r="E1624" s="6" t="str">
        <f t="shared" si="51"/>
        <v>Christopher Ryan</v>
      </c>
      <c r="F1624" s="6" t="s">
        <v>6286</v>
      </c>
      <c r="G1624" s="7" t="s">
        <v>19682</v>
      </c>
      <c r="H1624" s="7" t="s">
        <v>19452</v>
      </c>
    </row>
    <row r="1625" spans="1:8">
      <c r="A1625" s="6" t="s">
        <v>6290</v>
      </c>
      <c r="B1625" s="6" t="str" cm="1">
        <f t="array" ref="B1625">IF(SUM(--ISNUMBER(SEARCH(Honorific,A1625)))&gt;0,LEFT(A1625,FIND(" ",A1625)-1),"")</f>
        <v/>
      </c>
      <c r="C1625" s="6" t="str">
        <f t="shared" si="50"/>
        <v>Kevin Wall</v>
      </c>
      <c r="D1625" s="6" t="str" cm="1">
        <f t="array" ref="D1625">IF(SUM(--ISNUMBER(SEARCH(Credentials,C1625)))&gt;0,TRIM(RIGHT(SUBSTITUTE(C1625," ",REPT(" ", 99)), 99)),"")</f>
        <v/>
      </c>
      <c r="E1625" s="6" t="str">
        <f t="shared" si="51"/>
        <v>Kevin Wall</v>
      </c>
      <c r="F1625" s="6" t="s">
        <v>6290</v>
      </c>
      <c r="G1625" s="7" t="s">
        <v>19542</v>
      </c>
      <c r="H1625" s="7" t="s">
        <v>20445</v>
      </c>
    </row>
    <row r="1626" spans="1:8">
      <c r="A1626" s="6" t="s">
        <v>6294</v>
      </c>
      <c r="B1626" s="6" t="str" cm="1">
        <f t="array" ref="B1626">IF(SUM(--ISNUMBER(SEARCH(Honorific,A1626)))&gt;0,LEFT(A1626,FIND(" ",A1626)-1),"")</f>
        <v/>
      </c>
      <c r="C1626" s="6" t="str">
        <f t="shared" si="50"/>
        <v>Juan Green</v>
      </c>
      <c r="D1626" s="6" t="str" cm="1">
        <f t="array" ref="D1626">IF(SUM(--ISNUMBER(SEARCH(Credentials,C1626)))&gt;0,TRIM(RIGHT(SUBSTITUTE(C1626," ",REPT(" ", 99)), 99)),"")</f>
        <v/>
      </c>
      <c r="E1626" s="6" t="str">
        <f t="shared" si="51"/>
        <v>Juan Green</v>
      </c>
      <c r="F1626" s="6" t="s">
        <v>6294</v>
      </c>
      <c r="G1626" s="7" t="s">
        <v>20284</v>
      </c>
      <c r="H1626" s="7" t="s">
        <v>19548</v>
      </c>
    </row>
    <row r="1627" spans="1:8">
      <c r="A1627" s="6" t="s">
        <v>6298</v>
      </c>
      <c r="B1627" s="6" t="str" cm="1">
        <f t="array" ref="B1627">IF(SUM(--ISNUMBER(SEARCH(Honorific,A1627)))&gt;0,LEFT(A1627,FIND(" ",A1627)-1),"")</f>
        <v/>
      </c>
      <c r="C1627" s="6" t="str">
        <f t="shared" si="50"/>
        <v>Gwendolyn Bass</v>
      </c>
      <c r="D1627" s="6" t="str" cm="1">
        <f t="array" ref="D1627">IF(SUM(--ISNUMBER(SEARCH(Credentials,C1627)))&gt;0,TRIM(RIGHT(SUBSTITUTE(C1627," ",REPT(" ", 99)), 99)),"")</f>
        <v/>
      </c>
      <c r="E1627" s="6" t="str">
        <f t="shared" si="51"/>
        <v>Gwendolyn Bass</v>
      </c>
      <c r="F1627" s="6" t="s">
        <v>6298</v>
      </c>
      <c r="G1627" s="7" t="s">
        <v>20446</v>
      </c>
      <c r="H1627" s="7" t="s">
        <v>20263</v>
      </c>
    </row>
    <row r="1628" spans="1:8">
      <c r="A1628" s="6" t="s">
        <v>6302</v>
      </c>
      <c r="B1628" s="6" t="str" cm="1">
        <f t="array" ref="B1628">IF(SUM(--ISNUMBER(SEARCH(Honorific,A1628)))&gt;0,LEFT(A1628,FIND(" ",A1628)-1),"")</f>
        <v/>
      </c>
      <c r="C1628" s="6" t="str">
        <f t="shared" si="50"/>
        <v>Albert Mcclure</v>
      </c>
      <c r="D1628" s="6" t="str" cm="1">
        <f t="array" ref="D1628">IF(SUM(--ISNUMBER(SEARCH(Credentials,C1628)))&gt;0,TRIM(RIGHT(SUBSTITUTE(C1628," ",REPT(" ", 99)), 99)),"")</f>
        <v/>
      </c>
      <c r="E1628" s="6" t="str">
        <f t="shared" si="51"/>
        <v>Albert Mcclure</v>
      </c>
      <c r="F1628" s="6" t="s">
        <v>6302</v>
      </c>
      <c r="G1628" s="7" t="s">
        <v>20447</v>
      </c>
      <c r="H1628" s="7" t="s">
        <v>20448</v>
      </c>
    </row>
    <row r="1629" spans="1:8">
      <c r="A1629" s="6" t="s">
        <v>6306</v>
      </c>
      <c r="B1629" s="6" t="str" cm="1">
        <f t="array" ref="B1629">IF(SUM(--ISNUMBER(SEARCH(Honorific,A1629)))&gt;0,LEFT(A1629,FIND(" ",A1629)-1),"")</f>
        <v/>
      </c>
      <c r="C1629" s="6" t="str">
        <f t="shared" si="50"/>
        <v>Christian Holt</v>
      </c>
      <c r="D1629" s="6" t="str" cm="1">
        <f t="array" ref="D1629">IF(SUM(--ISNUMBER(SEARCH(Credentials,C1629)))&gt;0,TRIM(RIGHT(SUBSTITUTE(C1629," ",REPT(" ", 99)), 99)),"")</f>
        <v/>
      </c>
      <c r="E1629" s="6" t="str">
        <f t="shared" si="51"/>
        <v>Christian Holt</v>
      </c>
      <c r="F1629" s="6" t="s">
        <v>6306</v>
      </c>
      <c r="G1629" s="7" t="s">
        <v>19810</v>
      </c>
      <c r="H1629" s="7" t="s">
        <v>20103</v>
      </c>
    </row>
    <row r="1630" spans="1:8">
      <c r="A1630" s="6" t="s">
        <v>6310</v>
      </c>
      <c r="B1630" s="6" t="str" cm="1">
        <f t="array" ref="B1630">IF(SUM(--ISNUMBER(SEARCH(Honorific,A1630)))&gt;0,LEFT(A1630,FIND(" ",A1630)-1),"")</f>
        <v/>
      </c>
      <c r="C1630" s="6" t="str">
        <f t="shared" si="50"/>
        <v>Stephanie Garcia</v>
      </c>
      <c r="D1630" s="6" t="str" cm="1">
        <f t="array" ref="D1630">IF(SUM(--ISNUMBER(SEARCH(Credentials,C1630)))&gt;0,TRIM(RIGHT(SUBSTITUTE(C1630," ",REPT(" ", 99)), 99)),"")</f>
        <v/>
      </c>
      <c r="E1630" s="6" t="str">
        <f t="shared" si="51"/>
        <v>Stephanie Garcia</v>
      </c>
      <c r="F1630" s="6" t="s">
        <v>6310</v>
      </c>
      <c r="G1630" s="7" t="s">
        <v>19454</v>
      </c>
      <c r="H1630" s="7" t="s">
        <v>19641</v>
      </c>
    </row>
    <row r="1631" spans="1:8">
      <c r="A1631" s="6" t="s">
        <v>6314</v>
      </c>
      <c r="B1631" s="6" t="str" cm="1">
        <f t="array" ref="B1631">IF(SUM(--ISNUMBER(SEARCH(Honorific,A1631)))&gt;0,LEFT(A1631,FIND(" ",A1631)-1),"")</f>
        <v/>
      </c>
      <c r="C1631" s="6" t="str">
        <f t="shared" si="50"/>
        <v>Donna Duncan</v>
      </c>
      <c r="D1631" s="6" t="str" cm="1">
        <f t="array" ref="D1631">IF(SUM(--ISNUMBER(SEARCH(Credentials,C1631)))&gt;0,TRIM(RIGHT(SUBSTITUTE(C1631," ",REPT(" ", 99)), 99)),"")</f>
        <v/>
      </c>
      <c r="E1631" s="6" t="str">
        <f t="shared" si="51"/>
        <v>Donna Duncan</v>
      </c>
      <c r="F1631" s="6" t="s">
        <v>6314</v>
      </c>
      <c r="G1631" s="7" t="s">
        <v>20160</v>
      </c>
      <c r="H1631" s="7" t="s">
        <v>20074</v>
      </c>
    </row>
    <row r="1632" spans="1:8">
      <c r="A1632" s="6" t="s">
        <v>6318</v>
      </c>
      <c r="B1632" s="6" t="str" cm="1">
        <f t="array" ref="B1632">IF(SUM(--ISNUMBER(SEARCH(Honorific,A1632)))&gt;0,LEFT(A1632,FIND(" ",A1632)-1),"")</f>
        <v/>
      </c>
      <c r="C1632" s="6" t="str">
        <f t="shared" si="50"/>
        <v>Tanya Clark</v>
      </c>
      <c r="D1632" s="6" t="str" cm="1">
        <f t="array" ref="D1632">IF(SUM(--ISNUMBER(SEARCH(Credentials,C1632)))&gt;0,TRIM(RIGHT(SUBSTITUTE(C1632," ",REPT(" ", 99)), 99)),"")</f>
        <v/>
      </c>
      <c r="E1632" s="6" t="str">
        <f t="shared" si="51"/>
        <v>Tanya Clark</v>
      </c>
      <c r="F1632" s="6" t="s">
        <v>6318</v>
      </c>
      <c r="G1632" s="7" t="s">
        <v>20449</v>
      </c>
      <c r="H1632" s="7" t="s">
        <v>19647</v>
      </c>
    </row>
    <row r="1633" spans="1:8">
      <c r="A1633" s="6" t="s">
        <v>6322</v>
      </c>
      <c r="B1633" s="6" t="str" cm="1">
        <f t="array" ref="B1633">IF(SUM(--ISNUMBER(SEARCH(Honorific,A1633)))&gt;0,LEFT(A1633,FIND(" ",A1633)-1),"")</f>
        <v/>
      </c>
      <c r="C1633" s="6" t="str">
        <f t="shared" si="50"/>
        <v>Derrick Nelson</v>
      </c>
      <c r="D1633" s="6" t="str" cm="1">
        <f t="array" ref="D1633">IF(SUM(--ISNUMBER(SEARCH(Credentials,C1633)))&gt;0,TRIM(RIGHT(SUBSTITUTE(C1633," ",REPT(" ", 99)), 99)),"")</f>
        <v/>
      </c>
      <c r="E1633" s="6" t="str">
        <f t="shared" si="51"/>
        <v>Derrick Nelson</v>
      </c>
      <c r="F1633" s="6" t="s">
        <v>6322</v>
      </c>
      <c r="G1633" s="7" t="s">
        <v>20314</v>
      </c>
      <c r="H1633" s="7" t="s">
        <v>20450</v>
      </c>
    </row>
    <row r="1634" spans="1:8">
      <c r="A1634" s="6" t="s">
        <v>6326</v>
      </c>
      <c r="B1634" s="6" t="str" cm="1">
        <f t="array" ref="B1634">IF(SUM(--ISNUMBER(SEARCH(Honorific,A1634)))&gt;0,LEFT(A1634,FIND(" ",A1634)-1),"")</f>
        <v/>
      </c>
      <c r="C1634" s="6" t="str">
        <f t="shared" si="50"/>
        <v>Justin Reilly</v>
      </c>
      <c r="D1634" s="6" t="str" cm="1">
        <f t="array" ref="D1634">IF(SUM(--ISNUMBER(SEARCH(Credentials,C1634)))&gt;0,TRIM(RIGHT(SUBSTITUTE(C1634," ",REPT(" ", 99)), 99)),"")</f>
        <v/>
      </c>
      <c r="E1634" s="6" t="str">
        <f t="shared" si="51"/>
        <v>Justin Reilly</v>
      </c>
      <c r="F1634" s="6" t="s">
        <v>6326</v>
      </c>
      <c r="G1634" s="7" t="s">
        <v>19526</v>
      </c>
      <c r="H1634" s="7" t="s">
        <v>20451</v>
      </c>
    </row>
    <row r="1635" spans="1:8">
      <c r="A1635" s="6" t="s">
        <v>6330</v>
      </c>
      <c r="B1635" s="6" t="str" cm="1">
        <f t="array" ref="B1635">IF(SUM(--ISNUMBER(SEARCH(Honorific,A1635)))&gt;0,LEFT(A1635,FIND(" ",A1635)-1),"")</f>
        <v/>
      </c>
      <c r="C1635" s="6" t="str">
        <f t="shared" si="50"/>
        <v>Chloe Stokes</v>
      </c>
      <c r="D1635" s="6" t="str" cm="1">
        <f t="array" ref="D1635">IF(SUM(--ISNUMBER(SEARCH(Credentials,C1635)))&gt;0,TRIM(RIGHT(SUBSTITUTE(C1635," ",REPT(" ", 99)), 99)),"")</f>
        <v/>
      </c>
      <c r="E1635" s="6" t="str">
        <f t="shared" si="51"/>
        <v>Chloe Stokes</v>
      </c>
      <c r="F1635" s="6" t="s">
        <v>6330</v>
      </c>
      <c r="G1635" s="7" t="s">
        <v>20452</v>
      </c>
      <c r="H1635" s="7" t="s">
        <v>20453</v>
      </c>
    </row>
    <row r="1636" spans="1:8">
      <c r="A1636" s="6" t="s">
        <v>6334</v>
      </c>
      <c r="B1636" s="6" t="str" cm="1">
        <f t="array" ref="B1636">IF(SUM(--ISNUMBER(SEARCH(Honorific,A1636)))&gt;0,LEFT(A1636,FIND(" ",A1636)-1),"")</f>
        <v/>
      </c>
      <c r="C1636" s="6" t="str">
        <f t="shared" si="50"/>
        <v>Cindy Moore</v>
      </c>
      <c r="D1636" s="6" t="str" cm="1">
        <f t="array" ref="D1636">IF(SUM(--ISNUMBER(SEARCH(Credentials,C1636)))&gt;0,TRIM(RIGHT(SUBSTITUTE(C1636," ",REPT(" ", 99)), 99)),"")</f>
        <v/>
      </c>
      <c r="E1636" s="6" t="str">
        <f t="shared" si="51"/>
        <v>Cindy Moore</v>
      </c>
      <c r="F1636" s="6" t="s">
        <v>6334</v>
      </c>
      <c r="G1636" s="7" t="s">
        <v>20368</v>
      </c>
      <c r="H1636" s="7" t="s">
        <v>19891</v>
      </c>
    </row>
    <row r="1637" spans="1:8">
      <c r="A1637" s="6" t="s">
        <v>6337</v>
      </c>
      <c r="B1637" s="6" t="str" cm="1">
        <f t="array" ref="B1637">IF(SUM(--ISNUMBER(SEARCH(Honorific,A1637)))&gt;0,LEFT(A1637,FIND(" ",A1637)-1),"")</f>
        <v/>
      </c>
      <c r="C1637" s="6" t="str">
        <f t="shared" si="50"/>
        <v>Troy Williams</v>
      </c>
      <c r="D1637" s="6" t="str" cm="1">
        <f t="array" ref="D1637">IF(SUM(--ISNUMBER(SEARCH(Credentials,C1637)))&gt;0,TRIM(RIGHT(SUBSTITUTE(C1637," ",REPT(" ", 99)), 99)),"")</f>
        <v/>
      </c>
      <c r="E1637" s="6" t="str">
        <f t="shared" si="51"/>
        <v>Troy Williams</v>
      </c>
      <c r="F1637" s="6" t="s">
        <v>6337</v>
      </c>
      <c r="G1637" s="7" t="s">
        <v>19724</v>
      </c>
      <c r="H1637" s="7" t="s">
        <v>19478</v>
      </c>
    </row>
    <row r="1638" spans="1:8">
      <c r="A1638" s="6" t="s">
        <v>6341</v>
      </c>
      <c r="B1638" s="6" t="str" cm="1">
        <f t="array" ref="B1638">IF(SUM(--ISNUMBER(SEARCH(Honorific,A1638)))&gt;0,LEFT(A1638,FIND(" ",A1638)-1),"")</f>
        <v/>
      </c>
      <c r="C1638" s="6" t="str">
        <f t="shared" si="50"/>
        <v>Steven Lowe</v>
      </c>
      <c r="D1638" s="6" t="str" cm="1">
        <f t="array" ref="D1638">IF(SUM(--ISNUMBER(SEARCH(Credentials,C1638)))&gt;0,TRIM(RIGHT(SUBSTITUTE(C1638," ",REPT(" ", 99)), 99)),"")</f>
        <v/>
      </c>
      <c r="E1638" s="6" t="str">
        <f t="shared" si="51"/>
        <v>Steven Lowe</v>
      </c>
      <c r="F1638" s="6" t="s">
        <v>6341</v>
      </c>
      <c r="G1638" s="7" t="s">
        <v>19767</v>
      </c>
      <c r="H1638" s="7" t="s">
        <v>19617</v>
      </c>
    </row>
    <row r="1639" spans="1:8">
      <c r="A1639" s="6" t="s">
        <v>6345</v>
      </c>
      <c r="B1639" s="6" t="str" cm="1">
        <f t="array" ref="B1639">IF(SUM(--ISNUMBER(SEARCH(Honorific,A1639)))&gt;0,LEFT(A1639,FIND(" ",A1639)-1),"")</f>
        <v/>
      </c>
      <c r="C1639" s="6" t="str">
        <f t="shared" si="50"/>
        <v>Kimberly Scott</v>
      </c>
      <c r="D1639" s="6" t="str" cm="1">
        <f t="array" ref="D1639">IF(SUM(--ISNUMBER(SEARCH(Credentials,C1639)))&gt;0,TRIM(RIGHT(SUBSTITUTE(C1639," ",REPT(" ", 99)), 99)),"")</f>
        <v/>
      </c>
      <c r="E1639" s="6" t="str">
        <f t="shared" si="51"/>
        <v>Kimberly Scott</v>
      </c>
      <c r="F1639" s="6" t="s">
        <v>6345</v>
      </c>
      <c r="G1639" s="7" t="s">
        <v>19458</v>
      </c>
      <c r="H1639" s="7" t="s">
        <v>19573</v>
      </c>
    </row>
    <row r="1640" spans="1:8">
      <c r="A1640" s="6" t="s">
        <v>6349</v>
      </c>
      <c r="B1640" s="6" t="str" cm="1">
        <f t="array" ref="B1640">IF(SUM(--ISNUMBER(SEARCH(Honorific,A1640)))&gt;0,LEFT(A1640,FIND(" ",A1640)-1),"")</f>
        <v/>
      </c>
      <c r="C1640" s="6" t="str">
        <f t="shared" si="50"/>
        <v>Katherine Martin</v>
      </c>
      <c r="D1640" s="6" t="str" cm="1">
        <f t="array" ref="D1640">IF(SUM(--ISNUMBER(SEARCH(Credentials,C1640)))&gt;0,TRIM(RIGHT(SUBSTITUTE(C1640," ",REPT(" ", 99)), 99)),"")</f>
        <v/>
      </c>
      <c r="E1640" s="6" t="str">
        <f t="shared" si="51"/>
        <v>Katherine Martin</v>
      </c>
      <c r="F1640" s="6" t="s">
        <v>6349</v>
      </c>
      <c r="G1640" s="7" t="s">
        <v>20156</v>
      </c>
      <c r="H1640" s="7" t="s">
        <v>19455</v>
      </c>
    </row>
    <row r="1641" spans="1:8">
      <c r="A1641" s="6" t="s">
        <v>6353</v>
      </c>
      <c r="B1641" s="6" t="str" cm="1">
        <f t="array" ref="B1641">IF(SUM(--ISNUMBER(SEARCH(Honorific,A1641)))&gt;0,LEFT(A1641,FIND(" ",A1641)-1),"")</f>
        <v/>
      </c>
      <c r="C1641" s="6" t="str">
        <f t="shared" si="50"/>
        <v>Benjamin Davidson</v>
      </c>
      <c r="D1641" s="6" t="str" cm="1">
        <f t="array" ref="D1641">IF(SUM(--ISNUMBER(SEARCH(Credentials,C1641)))&gt;0,TRIM(RIGHT(SUBSTITUTE(C1641," ",REPT(" ", 99)), 99)),"")</f>
        <v/>
      </c>
      <c r="E1641" s="6" t="str">
        <f t="shared" si="51"/>
        <v>Benjamin Davidson</v>
      </c>
      <c r="F1641" s="6" t="s">
        <v>6353</v>
      </c>
      <c r="G1641" s="7" t="s">
        <v>19700</v>
      </c>
      <c r="H1641" s="7" t="s">
        <v>19615</v>
      </c>
    </row>
    <row r="1642" spans="1:8">
      <c r="A1642" s="6" t="s">
        <v>6356</v>
      </c>
      <c r="B1642" s="6" t="str" cm="1">
        <f t="array" ref="B1642">IF(SUM(--ISNUMBER(SEARCH(Honorific,A1642)))&gt;0,LEFT(A1642,FIND(" ",A1642)-1),"")</f>
        <v/>
      </c>
      <c r="C1642" s="6" t="str">
        <f t="shared" si="50"/>
        <v>Michael Berger</v>
      </c>
      <c r="D1642" s="6" t="str" cm="1">
        <f t="array" ref="D1642">IF(SUM(--ISNUMBER(SEARCH(Credentials,C1642)))&gt;0,TRIM(RIGHT(SUBSTITUTE(C1642," ",REPT(" ", 99)), 99)),"")</f>
        <v/>
      </c>
      <c r="E1642" s="6" t="str">
        <f t="shared" si="51"/>
        <v>Michael Berger</v>
      </c>
      <c r="F1642" s="6" t="s">
        <v>6356</v>
      </c>
      <c r="G1642" s="7" t="s">
        <v>19466</v>
      </c>
      <c r="H1642" s="7" t="s">
        <v>20454</v>
      </c>
    </row>
    <row r="1643" spans="1:8">
      <c r="A1643" s="6" t="s">
        <v>6360</v>
      </c>
      <c r="B1643" s="6" t="str" cm="1">
        <f t="array" ref="B1643">IF(SUM(--ISNUMBER(SEARCH(Honorific,A1643)))&gt;0,LEFT(A1643,FIND(" ",A1643)-1),"")</f>
        <v/>
      </c>
      <c r="C1643" s="6" t="str">
        <f t="shared" si="50"/>
        <v>Madeline Lyons</v>
      </c>
      <c r="D1643" s="6" t="str" cm="1">
        <f t="array" ref="D1643">IF(SUM(--ISNUMBER(SEARCH(Credentials,C1643)))&gt;0,TRIM(RIGHT(SUBSTITUTE(C1643," ",REPT(" ", 99)), 99)),"")</f>
        <v/>
      </c>
      <c r="E1643" s="6" t="str">
        <f t="shared" si="51"/>
        <v>Madeline Lyons</v>
      </c>
      <c r="F1643" s="6" t="s">
        <v>6360</v>
      </c>
      <c r="G1643" s="7" t="s">
        <v>20390</v>
      </c>
      <c r="H1643" s="7" t="s">
        <v>20455</v>
      </c>
    </row>
    <row r="1644" spans="1:8">
      <c r="A1644" s="6" t="s">
        <v>6364</v>
      </c>
      <c r="B1644" s="6" t="str" cm="1">
        <f t="array" ref="B1644">IF(SUM(--ISNUMBER(SEARCH(Honorific,A1644)))&gt;0,LEFT(A1644,FIND(" ",A1644)-1),"")</f>
        <v/>
      </c>
      <c r="C1644" s="6" t="str">
        <f t="shared" si="50"/>
        <v>Charles Ramirez</v>
      </c>
      <c r="D1644" s="6" t="str" cm="1">
        <f t="array" ref="D1644">IF(SUM(--ISNUMBER(SEARCH(Credentials,C1644)))&gt;0,TRIM(RIGHT(SUBSTITUTE(C1644," ",REPT(" ", 99)), 99)),"")</f>
        <v/>
      </c>
      <c r="E1644" s="6" t="str">
        <f t="shared" si="51"/>
        <v>Charles Ramirez</v>
      </c>
      <c r="F1644" s="6" t="s">
        <v>6364</v>
      </c>
      <c r="G1644" s="7" t="s">
        <v>19524</v>
      </c>
      <c r="H1644" s="7" t="s">
        <v>19809</v>
      </c>
    </row>
    <row r="1645" spans="1:8">
      <c r="A1645" s="6" t="s">
        <v>6368</v>
      </c>
      <c r="B1645" s="6" t="str" cm="1">
        <f t="array" ref="B1645">IF(SUM(--ISNUMBER(SEARCH(Honorific,A1645)))&gt;0,LEFT(A1645,FIND(" ",A1645)-1),"")</f>
        <v/>
      </c>
      <c r="C1645" s="6" t="str">
        <f t="shared" si="50"/>
        <v>Christian Key</v>
      </c>
      <c r="D1645" s="6" t="str" cm="1">
        <f t="array" ref="D1645">IF(SUM(--ISNUMBER(SEARCH(Credentials,C1645)))&gt;0,TRIM(RIGHT(SUBSTITUTE(C1645," ",REPT(" ", 99)), 99)),"")</f>
        <v/>
      </c>
      <c r="E1645" s="6" t="str">
        <f t="shared" si="51"/>
        <v>Christian Key</v>
      </c>
      <c r="F1645" s="6" t="s">
        <v>6368</v>
      </c>
      <c r="G1645" s="7" t="s">
        <v>19810</v>
      </c>
      <c r="H1645" s="7" t="s">
        <v>20456</v>
      </c>
    </row>
    <row r="1646" spans="1:8">
      <c r="A1646" s="6" t="s">
        <v>6372</v>
      </c>
      <c r="B1646" s="6" t="str" cm="1">
        <f t="array" ref="B1646">IF(SUM(--ISNUMBER(SEARCH(Honorific,A1646)))&gt;0,LEFT(A1646,FIND(" ",A1646)-1),"")</f>
        <v/>
      </c>
      <c r="C1646" s="6" t="str">
        <f t="shared" si="50"/>
        <v>James Yu</v>
      </c>
      <c r="D1646" s="6" t="str" cm="1">
        <f t="array" ref="D1646">IF(SUM(--ISNUMBER(SEARCH(Credentials,C1646)))&gt;0,TRIM(RIGHT(SUBSTITUTE(C1646," ",REPT(" ", 99)), 99)),"")</f>
        <v/>
      </c>
      <c r="E1646" s="6" t="str">
        <f t="shared" si="51"/>
        <v>James Yu</v>
      </c>
      <c r="F1646" s="6" t="s">
        <v>6372</v>
      </c>
      <c r="G1646" s="7" t="s">
        <v>19433</v>
      </c>
      <c r="H1646" s="7" t="s">
        <v>20457</v>
      </c>
    </row>
    <row r="1647" spans="1:8">
      <c r="A1647" s="6" t="s">
        <v>6376</v>
      </c>
      <c r="B1647" s="6" t="str" cm="1">
        <f t="array" ref="B1647">IF(SUM(--ISNUMBER(SEARCH(Honorific,A1647)))&gt;0,LEFT(A1647,FIND(" ",A1647)-1),"")</f>
        <v/>
      </c>
      <c r="C1647" s="6" t="str">
        <f t="shared" si="50"/>
        <v>John Watkins</v>
      </c>
      <c r="D1647" s="6" t="str" cm="1">
        <f t="array" ref="D1647">IF(SUM(--ISNUMBER(SEARCH(Credentials,C1647)))&gt;0,TRIM(RIGHT(SUBSTITUTE(C1647," ",REPT(" ", 99)), 99)),"")</f>
        <v/>
      </c>
      <c r="E1647" s="6" t="str">
        <f t="shared" si="51"/>
        <v>John Watkins</v>
      </c>
      <c r="F1647" s="6" t="s">
        <v>6376</v>
      </c>
      <c r="G1647" s="7" t="s">
        <v>19558</v>
      </c>
      <c r="H1647" s="7" t="s">
        <v>20271</v>
      </c>
    </row>
    <row r="1648" spans="1:8">
      <c r="A1648" s="6" t="s">
        <v>6379</v>
      </c>
      <c r="B1648" s="6" t="str" cm="1">
        <f t="array" ref="B1648">IF(SUM(--ISNUMBER(SEARCH(Honorific,A1648)))&gt;0,LEFT(A1648,FIND(" ",A1648)-1),"")</f>
        <v/>
      </c>
      <c r="C1648" s="6" t="str">
        <f t="shared" si="50"/>
        <v>Michelle Lopez</v>
      </c>
      <c r="D1648" s="6" t="str" cm="1">
        <f t="array" ref="D1648">IF(SUM(--ISNUMBER(SEARCH(Credentials,C1648)))&gt;0,TRIM(RIGHT(SUBSTITUTE(C1648," ",REPT(" ", 99)), 99)),"")</f>
        <v/>
      </c>
      <c r="E1648" s="6" t="str">
        <f t="shared" si="51"/>
        <v>Michelle Lopez</v>
      </c>
      <c r="F1648" s="6" t="s">
        <v>6379</v>
      </c>
      <c r="G1648" s="7" t="s">
        <v>19693</v>
      </c>
      <c r="H1648" s="7" t="s">
        <v>19600</v>
      </c>
    </row>
    <row r="1649" spans="1:8">
      <c r="A1649" s="6" t="s">
        <v>6383</v>
      </c>
      <c r="B1649" s="6" t="str" cm="1">
        <f t="array" ref="B1649">IF(SUM(--ISNUMBER(SEARCH(Honorific,A1649)))&gt;0,LEFT(A1649,FIND(" ",A1649)-1),"")</f>
        <v/>
      </c>
      <c r="C1649" s="6" t="str">
        <f t="shared" si="50"/>
        <v>John Perez</v>
      </c>
      <c r="D1649" s="6" t="str" cm="1">
        <f t="array" ref="D1649">IF(SUM(--ISNUMBER(SEARCH(Credentials,C1649)))&gt;0,TRIM(RIGHT(SUBSTITUTE(C1649," ",REPT(" ", 99)), 99)),"")</f>
        <v/>
      </c>
      <c r="E1649" s="6" t="str">
        <f t="shared" si="51"/>
        <v>John Perez</v>
      </c>
      <c r="F1649" s="6" t="s">
        <v>6383</v>
      </c>
      <c r="G1649" s="7" t="s">
        <v>19558</v>
      </c>
      <c r="H1649" s="7" t="s">
        <v>19760</v>
      </c>
    </row>
    <row r="1650" spans="1:8">
      <c r="A1650" s="6" t="s">
        <v>6386</v>
      </c>
      <c r="B1650" s="6" t="str" cm="1">
        <f t="array" ref="B1650">IF(SUM(--ISNUMBER(SEARCH(Honorific,A1650)))&gt;0,LEFT(A1650,FIND(" ",A1650)-1),"")</f>
        <v/>
      </c>
      <c r="C1650" s="6" t="str">
        <f t="shared" si="50"/>
        <v>John Soto</v>
      </c>
      <c r="D1650" s="6" t="str" cm="1">
        <f t="array" ref="D1650">IF(SUM(--ISNUMBER(SEARCH(Credentials,C1650)))&gt;0,TRIM(RIGHT(SUBSTITUTE(C1650," ",REPT(" ", 99)), 99)),"")</f>
        <v/>
      </c>
      <c r="E1650" s="6" t="str">
        <f t="shared" si="51"/>
        <v>John Soto</v>
      </c>
      <c r="F1650" s="6" t="s">
        <v>6386</v>
      </c>
      <c r="G1650" s="7" t="s">
        <v>19558</v>
      </c>
      <c r="H1650" s="7" t="s">
        <v>20458</v>
      </c>
    </row>
    <row r="1651" spans="1:8">
      <c r="A1651" s="6" t="s">
        <v>6389</v>
      </c>
      <c r="B1651" s="6" t="str" cm="1">
        <f t="array" ref="B1651">IF(SUM(--ISNUMBER(SEARCH(Honorific,A1651)))&gt;0,LEFT(A1651,FIND(" ",A1651)-1),"")</f>
        <v/>
      </c>
      <c r="C1651" s="6" t="str">
        <f t="shared" si="50"/>
        <v>Amanda Campbell</v>
      </c>
      <c r="D1651" s="6" t="str" cm="1">
        <f t="array" ref="D1651">IF(SUM(--ISNUMBER(SEARCH(Credentials,C1651)))&gt;0,TRIM(RIGHT(SUBSTITUTE(C1651," ",REPT(" ", 99)), 99)),"")</f>
        <v/>
      </c>
      <c r="E1651" s="6" t="str">
        <f t="shared" si="51"/>
        <v>Amanda Campbell</v>
      </c>
      <c r="F1651" s="6" t="s">
        <v>6389</v>
      </c>
      <c r="G1651" s="7" t="s">
        <v>19435</v>
      </c>
      <c r="H1651" s="7" t="s">
        <v>19886</v>
      </c>
    </row>
    <row r="1652" spans="1:8">
      <c r="A1652" s="6" t="s">
        <v>2735</v>
      </c>
      <c r="B1652" s="6" t="str" cm="1">
        <f t="array" ref="B1652">IF(SUM(--ISNUMBER(SEARCH(Honorific,A1652)))&gt;0,LEFT(A1652,FIND(" ",A1652)-1),"")</f>
        <v/>
      </c>
      <c r="C1652" s="6" t="str">
        <f t="shared" si="50"/>
        <v>Linda Hall</v>
      </c>
      <c r="D1652" s="6" t="str" cm="1">
        <f t="array" ref="D1652">IF(SUM(--ISNUMBER(SEARCH(Credentials,C1652)))&gt;0,TRIM(RIGHT(SUBSTITUTE(C1652," ",REPT(" ", 99)), 99)),"")</f>
        <v/>
      </c>
      <c r="E1652" s="6" t="str">
        <f t="shared" si="51"/>
        <v>Linda Hall</v>
      </c>
      <c r="F1652" s="6" t="s">
        <v>2735</v>
      </c>
      <c r="G1652" s="7" t="s">
        <v>19627</v>
      </c>
      <c r="H1652" s="7" t="s">
        <v>19585</v>
      </c>
    </row>
    <row r="1653" spans="1:8">
      <c r="A1653" s="6" t="s">
        <v>4464</v>
      </c>
      <c r="B1653" s="6" t="str" cm="1">
        <f t="array" ref="B1653">IF(SUM(--ISNUMBER(SEARCH(Honorific,A1653)))&gt;0,LEFT(A1653,FIND(" ",A1653)-1),"")</f>
        <v/>
      </c>
      <c r="C1653" s="6" t="str">
        <f t="shared" si="50"/>
        <v>Jessica Hayes</v>
      </c>
      <c r="D1653" s="6" t="str" cm="1">
        <f t="array" ref="D1653">IF(SUM(--ISNUMBER(SEARCH(Credentials,C1653)))&gt;0,TRIM(RIGHT(SUBSTITUTE(C1653," ",REPT(" ", 99)), 99)),"")</f>
        <v/>
      </c>
      <c r="E1653" s="6" t="str">
        <f t="shared" si="51"/>
        <v>Jessica Hayes</v>
      </c>
      <c r="F1653" s="6" t="s">
        <v>4464</v>
      </c>
      <c r="G1653" s="7" t="s">
        <v>19664</v>
      </c>
      <c r="H1653" s="7" t="s">
        <v>20115</v>
      </c>
    </row>
    <row r="1654" spans="1:8">
      <c r="A1654" s="6" t="s">
        <v>6399</v>
      </c>
      <c r="B1654" s="6" t="str" cm="1">
        <f t="array" ref="B1654">IF(SUM(--ISNUMBER(SEARCH(Honorific,A1654)))&gt;0,LEFT(A1654,FIND(" ",A1654)-1),"")</f>
        <v/>
      </c>
      <c r="C1654" s="6" t="str">
        <f t="shared" si="50"/>
        <v>Diane Norman</v>
      </c>
      <c r="D1654" s="6" t="str" cm="1">
        <f t="array" ref="D1654">IF(SUM(--ISNUMBER(SEARCH(Credentials,C1654)))&gt;0,TRIM(RIGHT(SUBSTITUTE(C1654," ",REPT(" ", 99)), 99)),"")</f>
        <v/>
      </c>
      <c r="E1654" s="6" t="str">
        <f t="shared" si="51"/>
        <v>Diane Norman</v>
      </c>
      <c r="F1654" s="6" t="s">
        <v>6399</v>
      </c>
      <c r="G1654" s="7" t="s">
        <v>19694</v>
      </c>
      <c r="H1654" s="7" t="s">
        <v>20326</v>
      </c>
    </row>
    <row r="1655" spans="1:8">
      <c r="A1655" s="6" t="s">
        <v>6403</v>
      </c>
      <c r="B1655" s="6" t="str" cm="1">
        <f t="array" ref="B1655">IF(SUM(--ISNUMBER(SEARCH(Honorific,A1655)))&gt;0,LEFT(A1655,FIND(" ",A1655)-1),"")</f>
        <v/>
      </c>
      <c r="C1655" s="6" t="str">
        <f t="shared" si="50"/>
        <v>Kathryn Jones</v>
      </c>
      <c r="D1655" s="6" t="str" cm="1">
        <f t="array" ref="D1655">IF(SUM(--ISNUMBER(SEARCH(Credentials,C1655)))&gt;0,TRIM(RIGHT(SUBSTITUTE(C1655," ",REPT(" ", 99)), 99)),"")</f>
        <v/>
      </c>
      <c r="E1655" s="6" t="str">
        <f t="shared" si="51"/>
        <v>Kathryn Jones</v>
      </c>
      <c r="F1655" s="6" t="s">
        <v>6403</v>
      </c>
      <c r="G1655" s="7" t="s">
        <v>19415</v>
      </c>
      <c r="H1655" s="7" t="s">
        <v>19613</v>
      </c>
    </row>
    <row r="1656" spans="1:8">
      <c r="A1656" s="6" t="s">
        <v>6407</v>
      </c>
      <c r="B1656" s="6" t="str" cm="1">
        <f t="array" ref="B1656">IF(SUM(--ISNUMBER(SEARCH(Honorific,A1656)))&gt;0,LEFT(A1656,FIND(" ",A1656)-1),"")</f>
        <v/>
      </c>
      <c r="C1656" s="6" t="str">
        <f t="shared" si="50"/>
        <v>Ronald Bowers</v>
      </c>
      <c r="D1656" s="6" t="str" cm="1">
        <f t="array" ref="D1656">IF(SUM(--ISNUMBER(SEARCH(Credentials,C1656)))&gt;0,TRIM(RIGHT(SUBSTITUTE(C1656," ",REPT(" ", 99)), 99)),"")</f>
        <v/>
      </c>
      <c r="E1656" s="6" t="str">
        <f t="shared" si="51"/>
        <v>Ronald Bowers</v>
      </c>
      <c r="F1656" s="6" t="s">
        <v>6407</v>
      </c>
      <c r="G1656" s="7" t="s">
        <v>19535</v>
      </c>
      <c r="H1656" s="7" t="s">
        <v>20412</v>
      </c>
    </row>
    <row r="1657" spans="1:8">
      <c r="A1657" s="6" t="s">
        <v>6411</v>
      </c>
      <c r="B1657" s="6" t="str" cm="1">
        <f t="array" ref="B1657">IF(SUM(--ISNUMBER(SEARCH(Honorific,A1657)))&gt;0,LEFT(A1657,FIND(" ",A1657)-1),"")</f>
        <v/>
      </c>
      <c r="C1657" s="6" t="str">
        <f t="shared" si="50"/>
        <v>Robert Petersen</v>
      </c>
      <c r="D1657" s="6" t="str" cm="1">
        <f t="array" ref="D1657">IF(SUM(--ISNUMBER(SEARCH(Credentials,C1657)))&gt;0,TRIM(RIGHT(SUBSTITUTE(C1657," ",REPT(" ", 99)), 99)),"")</f>
        <v/>
      </c>
      <c r="E1657" s="6" t="str">
        <f t="shared" si="51"/>
        <v>Robert Petersen</v>
      </c>
      <c r="F1657" s="6" t="s">
        <v>6411</v>
      </c>
      <c r="G1657" s="7" t="s">
        <v>19541</v>
      </c>
      <c r="H1657" s="7" t="s">
        <v>20459</v>
      </c>
    </row>
    <row r="1658" spans="1:8">
      <c r="A1658" s="6" t="s">
        <v>6415</v>
      </c>
      <c r="B1658" s="6" t="str" cm="1">
        <f t="array" ref="B1658">IF(SUM(--ISNUMBER(SEARCH(Honorific,A1658)))&gt;0,LEFT(A1658,FIND(" ",A1658)-1),"")</f>
        <v/>
      </c>
      <c r="C1658" s="6" t="str">
        <f t="shared" si="50"/>
        <v>Ryan Blake</v>
      </c>
      <c r="D1658" s="6" t="str" cm="1">
        <f t="array" ref="D1658">IF(SUM(--ISNUMBER(SEARCH(Credentials,C1658)))&gt;0,TRIM(RIGHT(SUBSTITUTE(C1658," ",REPT(" ", 99)), 99)),"")</f>
        <v/>
      </c>
      <c r="E1658" s="6" t="str">
        <f t="shared" si="51"/>
        <v>Ryan Blake</v>
      </c>
      <c r="F1658" s="6" t="s">
        <v>6415</v>
      </c>
      <c r="G1658" s="7" t="s">
        <v>19452</v>
      </c>
      <c r="H1658" s="7" t="s">
        <v>19777</v>
      </c>
    </row>
    <row r="1659" spans="1:8">
      <c r="A1659" s="6" t="s">
        <v>6418</v>
      </c>
      <c r="B1659" s="6" t="str" cm="1">
        <f t="array" ref="B1659">IF(SUM(--ISNUMBER(SEARCH(Honorific,A1659)))&gt;0,LEFT(A1659,FIND(" ",A1659)-1),"")</f>
        <v/>
      </c>
      <c r="C1659" s="6" t="str">
        <f t="shared" si="50"/>
        <v>Robert Ruiz</v>
      </c>
      <c r="D1659" s="6" t="str" cm="1">
        <f t="array" ref="D1659">IF(SUM(--ISNUMBER(SEARCH(Credentials,C1659)))&gt;0,TRIM(RIGHT(SUBSTITUTE(C1659," ",REPT(" ", 99)), 99)),"")</f>
        <v/>
      </c>
      <c r="E1659" s="6" t="str">
        <f t="shared" si="51"/>
        <v>Robert Ruiz</v>
      </c>
      <c r="F1659" s="6" t="s">
        <v>6418</v>
      </c>
      <c r="G1659" s="7" t="s">
        <v>19541</v>
      </c>
      <c r="H1659" s="7" t="s">
        <v>19738</v>
      </c>
    </row>
    <row r="1660" spans="1:8">
      <c r="A1660" s="6" t="s">
        <v>6421</v>
      </c>
      <c r="B1660" s="6" t="str" cm="1">
        <f t="array" ref="B1660">IF(SUM(--ISNUMBER(SEARCH(Honorific,A1660)))&gt;0,LEFT(A1660,FIND(" ",A1660)-1),"")</f>
        <v/>
      </c>
      <c r="C1660" s="6" t="str">
        <f t="shared" si="50"/>
        <v>Julia Morris</v>
      </c>
      <c r="D1660" s="6" t="str" cm="1">
        <f t="array" ref="D1660">IF(SUM(--ISNUMBER(SEARCH(Credentials,C1660)))&gt;0,TRIM(RIGHT(SUBSTITUTE(C1660," ",REPT(" ", 99)), 99)),"")</f>
        <v/>
      </c>
      <c r="E1660" s="6" t="str">
        <f t="shared" si="51"/>
        <v>Julia Morris</v>
      </c>
      <c r="F1660" s="6" t="s">
        <v>6421</v>
      </c>
      <c r="G1660" s="7" t="s">
        <v>20168</v>
      </c>
      <c r="H1660" s="7" t="s">
        <v>20460</v>
      </c>
    </row>
    <row r="1661" spans="1:8">
      <c r="A1661" s="6" t="s">
        <v>6425</v>
      </c>
      <c r="B1661" s="6" t="str" cm="1">
        <f t="array" ref="B1661">IF(SUM(--ISNUMBER(SEARCH(Honorific,A1661)))&gt;0,LEFT(A1661,FIND(" ",A1661)-1),"")</f>
        <v/>
      </c>
      <c r="C1661" s="6" t="str">
        <f t="shared" si="50"/>
        <v>Sean Williams</v>
      </c>
      <c r="D1661" s="6" t="str" cm="1">
        <f t="array" ref="D1661">IF(SUM(--ISNUMBER(SEARCH(Credentials,C1661)))&gt;0,TRIM(RIGHT(SUBSTITUTE(C1661," ",REPT(" ", 99)), 99)),"")</f>
        <v/>
      </c>
      <c r="E1661" s="6" t="str">
        <f t="shared" si="51"/>
        <v>Sean Williams</v>
      </c>
      <c r="F1661" s="6" t="s">
        <v>6425</v>
      </c>
      <c r="G1661" s="7" t="s">
        <v>19651</v>
      </c>
      <c r="H1661" s="7" t="s">
        <v>19478</v>
      </c>
    </row>
    <row r="1662" spans="1:8">
      <c r="A1662" s="6" t="s">
        <v>6429</v>
      </c>
      <c r="B1662" s="6" t="str" cm="1">
        <f t="array" ref="B1662">IF(SUM(--ISNUMBER(SEARCH(Honorific,A1662)))&gt;0,LEFT(A1662,FIND(" ",A1662)-1),"")</f>
        <v/>
      </c>
      <c r="C1662" s="6" t="str">
        <f t="shared" si="50"/>
        <v>Tammy Miller</v>
      </c>
      <c r="D1662" s="6" t="str" cm="1">
        <f t="array" ref="D1662">IF(SUM(--ISNUMBER(SEARCH(Credentials,C1662)))&gt;0,TRIM(RIGHT(SUBSTITUTE(C1662," ",REPT(" ", 99)), 99)),"")</f>
        <v/>
      </c>
      <c r="E1662" s="6" t="str">
        <f t="shared" si="51"/>
        <v>Tammy Miller</v>
      </c>
      <c r="F1662" s="6" t="s">
        <v>6429</v>
      </c>
      <c r="G1662" s="7" t="s">
        <v>19996</v>
      </c>
      <c r="H1662" s="7" t="s">
        <v>19568</v>
      </c>
    </row>
    <row r="1663" spans="1:8">
      <c r="A1663" s="6" t="s">
        <v>6433</v>
      </c>
      <c r="B1663" s="6" t="str" cm="1">
        <f t="array" ref="B1663">IF(SUM(--ISNUMBER(SEARCH(Honorific,A1663)))&gt;0,LEFT(A1663,FIND(" ",A1663)-1),"")</f>
        <v/>
      </c>
      <c r="C1663" s="6" t="str">
        <f t="shared" si="50"/>
        <v>Kimberly Butler</v>
      </c>
      <c r="D1663" s="6" t="str" cm="1">
        <f t="array" ref="D1663">IF(SUM(--ISNUMBER(SEARCH(Credentials,C1663)))&gt;0,TRIM(RIGHT(SUBSTITUTE(C1663," ",REPT(" ", 99)), 99)),"")</f>
        <v/>
      </c>
      <c r="E1663" s="6" t="str">
        <f t="shared" si="51"/>
        <v>Kimberly Butler</v>
      </c>
      <c r="F1663" s="6" t="s">
        <v>6433</v>
      </c>
      <c r="G1663" s="7" t="s">
        <v>19458</v>
      </c>
      <c r="H1663" s="7" t="s">
        <v>20461</v>
      </c>
    </row>
    <row r="1664" spans="1:8">
      <c r="A1664" s="6" t="s">
        <v>6436</v>
      </c>
      <c r="B1664" s="6" t="str" cm="1">
        <f t="array" ref="B1664">IF(SUM(--ISNUMBER(SEARCH(Honorific,A1664)))&gt;0,LEFT(A1664,FIND(" ",A1664)-1),"")</f>
        <v/>
      </c>
      <c r="C1664" s="6" t="str">
        <f t="shared" si="50"/>
        <v>Paul Parker</v>
      </c>
      <c r="D1664" s="6" t="str" cm="1">
        <f t="array" ref="D1664">IF(SUM(--ISNUMBER(SEARCH(Credentials,C1664)))&gt;0,TRIM(RIGHT(SUBSTITUTE(C1664," ",REPT(" ", 99)), 99)),"")</f>
        <v/>
      </c>
      <c r="E1664" s="6" t="str">
        <f t="shared" si="51"/>
        <v>Paul Parker</v>
      </c>
      <c r="F1664" s="6" t="s">
        <v>6436</v>
      </c>
      <c r="G1664" s="7" t="s">
        <v>19733</v>
      </c>
      <c r="H1664" s="7" t="s">
        <v>20012</v>
      </c>
    </row>
    <row r="1665" spans="1:8">
      <c r="A1665" s="6" t="s">
        <v>6440</v>
      </c>
      <c r="B1665" s="6" t="str" cm="1">
        <f t="array" ref="B1665">IF(SUM(--ISNUMBER(SEARCH(Honorific,A1665)))&gt;0,LEFT(A1665,FIND(" ",A1665)-1),"")</f>
        <v/>
      </c>
      <c r="C1665" s="6" t="str">
        <f t="shared" si="50"/>
        <v>Roberto Ellison</v>
      </c>
      <c r="D1665" s="6" t="str" cm="1">
        <f t="array" ref="D1665">IF(SUM(--ISNUMBER(SEARCH(Credentials,C1665)))&gt;0,TRIM(RIGHT(SUBSTITUTE(C1665," ",REPT(" ", 99)), 99)),"")</f>
        <v/>
      </c>
      <c r="E1665" s="6" t="str">
        <f t="shared" si="51"/>
        <v>Roberto Ellison</v>
      </c>
      <c r="F1665" s="6" t="s">
        <v>6440</v>
      </c>
      <c r="G1665" s="7" t="s">
        <v>20462</v>
      </c>
      <c r="H1665" s="7" t="s">
        <v>20182</v>
      </c>
    </row>
    <row r="1666" spans="1:8">
      <c r="A1666" s="6" t="s">
        <v>6444</v>
      </c>
      <c r="B1666" s="6" t="str" cm="1">
        <f t="array" ref="B1666">IF(SUM(--ISNUMBER(SEARCH(Honorific,A1666)))&gt;0,LEFT(A1666,FIND(" ",A1666)-1),"")</f>
        <v/>
      </c>
      <c r="C1666" s="6" t="str">
        <f t="shared" si="50"/>
        <v>Morgan Wiley</v>
      </c>
      <c r="D1666" s="6" t="str" cm="1">
        <f t="array" ref="D1666">IF(SUM(--ISNUMBER(SEARCH(Credentials,C1666)))&gt;0,TRIM(RIGHT(SUBSTITUTE(C1666," ",REPT(" ", 99)), 99)),"")</f>
        <v/>
      </c>
      <c r="E1666" s="6" t="str">
        <f t="shared" si="51"/>
        <v>Morgan Wiley</v>
      </c>
      <c r="F1666" s="6" t="s">
        <v>6444</v>
      </c>
      <c r="G1666" s="7" t="s">
        <v>19735</v>
      </c>
      <c r="H1666" s="7" t="s">
        <v>20463</v>
      </c>
    </row>
    <row r="1667" spans="1:8">
      <c r="A1667" s="6" t="s">
        <v>6448</v>
      </c>
      <c r="B1667" s="6" t="str" cm="1">
        <f t="array" ref="B1667">IF(SUM(--ISNUMBER(SEARCH(Honorific,A1667)))&gt;0,LEFT(A1667,FIND(" ",A1667)-1),"")</f>
        <v/>
      </c>
      <c r="C1667" s="6" t="str">
        <f t="shared" ref="C1667:C1730" si="52">IF(B1667="",A1667,RIGHT(A1667,LEN(A1667)-LEN(B1667)-1))</f>
        <v>Heather Green</v>
      </c>
      <c r="D1667" s="6" t="str" cm="1">
        <f t="array" ref="D1667">IF(SUM(--ISNUMBER(SEARCH(Credentials,C1667)))&gt;0,TRIM(RIGHT(SUBSTITUTE(C1667," ",REPT(" ", 99)), 99)),"")</f>
        <v/>
      </c>
      <c r="E1667" s="6" t="str">
        <f t="shared" ref="E1667:E1730" si="53">IF(D1667="",C1667,LEFT(C1667,LEN(C1667)-LEN(D1667)))</f>
        <v>Heather Green</v>
      </c>
      <c r="F1667" s="6" t="s">
        <v>6448</v>
      </c>
      <c r="G1667" s="7" t="s">
        <v>19423</v>
      </c>
      <c r="H1667" s="7" t="s">
        <v>19548</v>
      </c>
    </row>
    <row r="1668" spans="1:8">
      <c r="A1668" s="6" t="s">
        <v>6452</v>
      </c>
      <c r="B1668" s="6" t="str" cm="1">
        <f t="array" ref="B1668">IF(SUM(--ISNUMBER(SEARCH(Honorific,A1668)))&gt;0,LEFT(A1668,FIND(" ",A1668)-1),"")</f>
        <v/>
      </c>
      <c r="C1668" s="6" t="str">
        <f t="shared" si="52"/>
        <v>Ruth Bryant</v>
      </c>
      <c r="D1668" s="6" t="str" cm="1">
        <f t="array" ref="D1668">IF(SUM(--ISNUMBER(SEARCH(Credentials,C1668)))&gt;0,TRIM(RIGHT(SUBSTITUTE(C1668," ",REPT(" ", 99)), 99)),"")</f>
        <v/>
      </c>
      <c r="E1668" s="6" t="str">
        <f t="shared" si="53"/>
        <v>Ruth Bryant</v>
      </c>
      <c r="F1668" s="6" t="s">
        <v>6452</v>
      </c>
      <c r="G1668" s="7" t="s">
        <v>20464</v>
      </c>
      <c r="H1668" s="7" t="s">
        <v>19692</v>
      </c>
    </row>
    <row r="1669" spans="1:8">
      <c r="A1669" s="6" t="s">
        <v>6456</v>
      </c>
      <c r="B1669" s="6" t="str" cm="1">
        <f t="array" ref="B1669">IF(SUM(--ISNUMBER(SEARCH(Honorific,A1669)))&gt;0,LEFT(A1669,FIND(" ",A1669)-1),"")</f>
        <v/>
      </c>
      <c r="C1669" s="6" t="str">
        <f t="shared" si="52"/>
        <v>Amy Wong</v>
      </c>
      <c r="D1669" s="6" t="str" cm="1">
        <f t="array" ref="D1669">IF(SUM(--ISNUMBER(SEARCH(Credentials,C1669)))&gt;0,TRIM(RIGHT(SUBSTITUTE(C1669," ",REPT(" ", 99)), 99)),"")</f>
        <v/>
      </c>
      <c r="E1669" s="6" t="str">
        <f t="shared" si="53"/>
        <v>Amy Wong</v>
      </c>
      <c r="F1669" s="6" t="s">
        <v>6456</v>
      </c>
      <c r="G1669" s="7" t="s">
        <v>19789</v>
      </c>
      <c r="H1669" s="7" t="s">
        <v>19436</v>
      </c>
    </row>
    <row r="1670" spans="1:8">
      <c r="A1670" s="6" t="s">
        <v>6460</v>
      </c>
      <c r="B1670" s="6" t="str" cm="1">
        <f t="array" ref="B1670">IF(SUM(--ISNUMBER(SEARCH(Honorific,A1670)))&gt;0,LEFT(A1670,FIND(" ",A1670)-1),"")</f>
        <v/>
      </c>
      <c r="C1670" s="6" t="str">
        <f t="shared" si="52"/>
        <v>Teresa Sims</v>
      </c>
      <c r="D1670" s="6" t="str" cm="1">
        <f t="array" ref="D1670">IF(SUM(--ISNUMBER(SEARCH(Credentials,C1670)))&gt;0,TRIM(RIGHT(SUBSTITUTE(C1670," ",REPT(" ", 99)), 99)),"")</f>
        <v/>
      </c>
      <c r="E1670" s="6" t="str">
        <f t="shared" si="53"/>
        <v>Teresa Sims</v>
      </c>
      <c r="F1670" s="6" t="s">
        <v>6460</v>
      </c>
      <c r="G1670" s="7" t="s">
        <v>19917</v>
      </c>
      <c r="H1670" s="7" t="s">
        <v>19923</v>
      </c>
    </row>
    <row r="1671" spans="1:8">
      <c r="A1671" s="6" t="s">
        <v>6464</v>
      </c>
      <c r="B1671" s="6" t="str" cm="1">
        <f t="array" ref="B1671">IF(SUM(--ISNUMBER(SEARCH(Honorific,A1671)))&gt;0,LEFT(A1671,FIND(" ",A1671)-1),"")</f>
        <v/>
      </c>
      <c r="C1671" s="6" t="str">
        <f t="shared" si="52"/>
        <v>Diana Ortiz</v>
      </c>
      <c r="D1671" s="6" t="str" cm="1">
        <f t="array" ref="D1671">IF(SUM(--ISNUMBER(SEARCH(Credentials,C1671)))&gt;0,TRIM(RIGHT(SUBSTITUTE(C1671," ",REPT(" ", 99)), 99)),"")</f>
        <v/>
      </c>
      <c r="E1671" s="6" t="str">
        <f t="shared" si="53"/>
        <v>Diana Ortiz</v>
      </c>
      <c r="F1671" s="6" t="s">
        <v>6464</v>
      </c>
      <c r="G1671" s="7" t="s">
        <v>19470</v>
      </c>
      <c r="H1671" s="7" t="s">
        <v>20269</v>
      </c>
    </row>
    <row r="1672" spans="1:8">
      <c r="A1672" s="6" t="s">
        <v>6468</v>
      </c>
      <c r="B1672" s="6" t="str" cm="1">
        <f t="array" ref="B1672">IF(SUM(--ISNUMBER(SEARCH(Honorific,A1672)))&gt;0,LEFT(A1672,FIND(" ",A1672)-1),"")</f>
        <v/>
      </c>
      <c r="C1672" s="6" t="str">
        <f t="shared" si="52"/>
        <v>Eric Krause</v>
      </c>
      <c r="D1672" s="6" t="str" cm="1">
        <f t="array" ref="D1672">IF(SUM(--ISNUMBER(SEARCH(Credentials,C1672)))&gt;0,TRIM(RIGHT(SUBSTITUTE(C1672," ",REPT(" ", 99)), 99)),"")</f>
        <v/>
      </c>
      <c r="E1672" s="6" t="str">
        <f t="shared" si="53"/>
        <v>Eric Krause</v>
      </c>
      <c r="F1672" s="6" t="s">
        <v>6468</v>
      </c>
      <c r="G1672" s="7" t="s">
        <v>19618</v>
      </c>
      <c r="H1672" s="7" t="s">
        <v>20077</v>
      </c>
    </row>
    <row r="1673" spans="1:8">
      <c r="A1673" s="6" t="s">
        <v>6472</v>
      </c>
      <c r="B1673" s="6" t="str" cm="1">
        <f t="array" ref="B1673">IF(SUM(--ISNUMBER(SEARCH(Honorific,A1673)))&gt;0,LEFT(A1673,FIND(" ",A1673)-1),"")</f>
        <v/>
      </c>
      <c r="C1673" s="6" t="str">
        <f t="shared" si="52"/>
        <v>Veronica Jackson</v>
      </c>
      <c r="D1673" s="6" t="str" cm="1">
        <f t="array" ref="D1673">IF(SUM(--ISNUMBER(SEARCH(Credentials,C1673)))&gt;0,TRIM(RIGHT(SUBSTITUTE(C1673," ",REPT(" ", 99)), 99)),"")</f>
        <v/>
      </c>
      <c r="E1673" s="6" t="str">
        <f t="shared" si="53"/>
        <v>Veronica Jackson</v>
      </c>
      <c r="F1673" s="6" t="s">
        <v>6472</v>
      </c>
      <c r="G1673" s="7" t="s">
        <v>20154</v>
      </c>
      <c r="H1673" s="7" t="s">
        <v>19779</v>
      </c>
    </row>
    <row r="1674" spans="1:8">
      <c r="A1674" s="6" t="s">
        <v>6476</v>
      </c>
      <c r="B1674" s="6" t="str" cm="1">
        <f t="array" ref="B1674">IF(SUM(--ISNUMBER(SEARCH(Honorific,A1674)))&gt;0,LEFT(A1674,FIND(" ",A1674)-1),"")</f>
        <v/>
      </c>
      <c r="C1674" s="6" t="str">
        <f t="shared" si="52"/>
        <v>Kara Russell</v>
      </c>
      <c r="D1674" s="6" t="str" cm="1">
        <f t="array" ref="D1674">IF(SUM(--ISNUMBER(SEARCH(Credentials,C1674)))&gt;0,TRIM(RIGHT(SUBSTITUTE(C1674," ",REPT(" ", 99)), 99)),"")</f>
        <v/>
      </c>
      <c r="E1674" s="6" t="str">
        <f t="shared" si="53"/>
        <v>Kara Russell</v>
      </c>
      <c r="F1674" s="6" t="s">
        <v>6476</v>
      </c>
      <c r="G1674" s="7" t="s">
        <v>19913</v>
      </c>
      <c r="H1674" s="7" t="s">
        <v>19803</v>
      </c>
    </row>
    <row r="1675" spans="1:8">
      <c r="A1675" s="6" t="s">
        <v>6480</v>
      </c>
      <c r="B1675" s="6" t="str" cm="1">
        <f t="array" ref="B1675">IF(SUM(--ISNUMBER(SEARCH(Honorific,A1675)))&gt;0,LEFT(A1675,FIND(" ",A1675)-1),"")</f>
        <v/>
      </c>
      <c r="C1675" s="6" t="str">
        <f t="shared" si="52"/>
        <v>Yolanda Lopez</v>
      </c>
      <c r="D1675" s="6" t="str" cm="1">
        <f t="array" ref="D1675">IF(SUM(--ISNUMBER(SEARCH(Credentials,C1675)))&gt;0,TRIM(RIGHT(SUBSTITUTE(C1675," ",REPT(" ", 99)), 99)),"")</f>
        <v/>
      </c>
      <c r="E1675" s="6" t="str">
        <f t="shared" si="53"/>
        <v>Yolanda Lopez</v>
      </c>
      <c r="F1675" s="6" t="s">
        <v>6480</v>
      </c>
      <c r="G1675" s="7" t="s">
        <v>19930</v>
      </c>
      <c r="H1675" s="7" t="s">
        <v>19600</v>
      </c>
    </row>
    <row r="1676" spans="1:8">
      <c r="A1676" s="6" t="s">
        <v>6484</v>
      </c>
      <c r="B1676" s="6" t="str" cm="1">
        <f t="array" ref="B1676">IF(SUM(--ISNUMBER(SEARCH(Honorific,A1676)))&gt;0,LEFT(A1676,FIND(" ",A1676)-1),"")</f>
        <v/>
      </c>
      <c r="C1676" s="6" t="str">
        <f t="shared" si="52"/>
        <v>Dana Bonilla</v>
      </c>
      <c r="D1676" s="6" t="str" cm="1">
        <f t="array" ref="D1676">IF(SUM(--ISNUMBER(SEARCH(Credentials,C1676)))&gt;0,TRIM(RIGHT(SUBSTITUTE(C1676," ",REPT(" ", 99)), 99)),"")</f>
        <v/>
      </c>
      <c r="E1676" s="6" t="str">
        <f t="shared" si="53"/>
        <v>Dana Bonilla</v>
      </c>
      <c r="F1676" s="6" t="s">
        <v>6484</v>
      </c>
      <c r="G1676" s="7" t="s">
        <v>20307</v>
      </c>
      <c r="H1676" s="7" t="s">
        <v>20465</v>
      </c>
    </row>
    <row r="1677" spans="1:8">
      <c r="A1677" s="6" t="s">
        <v>6488</v>
      </c>
      <c r="B1677" s="6" t="str" cm="1">
        <f t="array" ref="B1677">IF(SUM(--ISNUMBER(SEARCH(Honorific,A1677)))&gt;0,LEFT(A1677,FIND(" ",A1677)-1),"")</f>
        <v/>
      </c>
      <c r="C1677" s="6" t="str">
        <f t="shared" si="52"/>
        <v>Stacy Wilson</v>
      </c>
      <c r="D1677" s="6" t="str" cm="1">
        <f t="array" ref="D1677">IF(SUM(--ISNUMBER(SEARCH(Credentials,C1677)))&gt;0,TRIM(RIGHT(SUBSTITUTE(C1677," ",REPT(" ", 99)), 99)),"")</f>
        <v/>
      </c>
      <c r="E1677" s="6" t="str">
        <f t="shared" si="53"/>
        <v>Stacy Wilson</v>
      </c>
      <c r="F1677" s="6" t="s">
        <v>6488</v>
      </c>
      <c r="G1677" s="7" t="s">
        <v>19921</v>
      </c>
      <c r="H1677" s="7" t="s">
        <v>19563</v>
      </c>
    </row>
    <row r="1678" spans="1:8">
      <c r="A1678" s="6" t="s">
        <v>6492</v>
      </c>
      <c r="B1678" s="6" t="str" cm="1">
        <f t="array" ref="B1678">IF(SUM(--ISNUMBER(SEARCH(Honorific,A1678)))&gt;0,LEFT(A1678,FIND(" ",A1678)-1),"")</f>
        <v/>
      </c>
      <c r="C1678" s="6" t="str">
        <f t="shared" si="52"/>
        <v>Joseph Gonzalez</v>
      </c>
      <c r="D1678" s="6" t="str" cm="1">
        <f t="array" ref="D1678">IF(SUM(--ISNUMBER(SEARCH(Credentials,C1678)))&gt;0,TRIM(RIGHT(SUBSTITUTE(C1678," ",REPT(" ", 99)), 99)),"")</f>
        <v/>
      </c>
      <c r="E1678" s="6" t="str">
        <f t="shared" si="53"/>
        <v>Joseph Gonzalez</v>
      </c>
      <c r="F1678" s="6" t="s">
        <v>6492</v>
      </c>
      <c r="G1678" s="7" t="s">
        <v>19642</v>
      </c>
      <c r="H1678" s="7" t="s">
        <v>19517</v>
      </c>
    </row>
    <row r="1679" spans="1:8">
      <c r="A1679" s="6" t="s">
        <v>6496</v>
      </c>
      <c r="B1679" s="6" t="str" cm="1">
        <f t="array" ref="B1679">IF(SUM(--ISNUMBER(SEARCH(Honorific,A1679)))&gt;0,LEFT(A1679,FIND(" ",A1679)-1),"")</f>
        <v/>
      </c>
      <c r="C1679" s="6" t="str">
        <f t="shared" si="52"/>
        <v>Savannah Mcknight</v>
      </c>
      <c r="D1679" s="6" t="str" cm="1">
        <f t="array" ref="D1679">IF(SUM(--ISNUMBER(SEARCH(Credentials,C1679)))&gt;0,TRIM(RIGHT(SUBSTITUTE(C1679," ",REPT(" ", 99)), 99)),"")</f>
        <v/>
      </c>
      <c r="E1679" s="6" t="str">
        <f t="shared" si="53"/>
        <v>Savannah Mcknight</v>
      </c>
      <c r="F1679" s="6" t="s">
        <v>6496</v>
      </c>
      <c r="G1679" s="7" t="s">
        <v>20466</v>
      </c>
      <c r="H1679" s="7" t="s">
        <v>19916</v>
      </c>
    </row>
    <row r="1680" spans="1:8">
      <c r="A1680" s="6" t="s">
        <v>6500</v>
      </c>
      <c r="B1680" s="6" t="str" cm="1">
        <f t="array" ref="B1680">IF(SUM(--ISNUMBER(SEARCH(Honorific,A1680)))&gt;0,LEFT(A1680,FIND(" ",A1680)-1),"")</f>
        <v/>
      </c>
      <c r="C1680" s="6" t="str">
        <f t="shared" si="52"/>
        <v>Stacey Chen</v>
      </c>
      <c r="D1680" s="6" t="str" cm="1">
        <f t="array" ref="D1680">IF(SUM(--ISNUMBER(SEARCH(Credentials,C1680)))&gt;0,TRIM(RIGHT(SUBSTITUTE(C1680," ",REPT(" ", 99)), 99)),"")</f>
        <v/>
      </c>
      <c r="E1680" s="6" t="str">
        <f t="shared" si="53"/>
        <v>Stacey Chen</v>
      </c>
      <c r="F1680" s="6" t="s">
        <v>6500</v>
      </c>
      <c r="G1680" s="7" t="s">
        <v>19520</v>
      </c>
      <c r="H1680" s="7" t="s">
        <v>20467</v>
      </c>
    </row>
    <row r="1681" spans="1:8">
      <c r="A1681" s="6" t="s">
        <v>6504</v>
      </c>
      <c r="B1681" s="6" t="str" cm="1">
        <f t="array" ref="B1681">IF(SUM(--ISNUMBER(SEARCH(Honorific,A1681)))&gt;0,LEFT(A1681,FIND(" ",A1681)-1),"")</f>
        <v/>
      </c>
      <c r="C1681" s="6" t="str">
        <f t="shared" si="52"/>
        <v>Angel Fuentes MD</v>
      </c>
      <c r="D1681" s="6" t="str" cm="1">
        <f t="array" ref="D1681">IF(SUM(--ISNUMBER(SEARCH(Credentials,C1681)))&gt;0,TRIM(RIGHT(SUBSTITUTE(C1681," ",REPT(" ", 99)), 99)),"")</f>
        <v>MD</v>
      </c>
      <c r="E1681" s="6" t="str">
        <f t="shared" si="53"/>
        <v xml:space="preserve">Angel Fuentes </v>
      </c>
      <c r="F1681" s="6" t="s">
        <v>19271</v>
      </c>
      <c r="G1681" s="7" t="s">
        <v>20045</v>
      </c>
      <c r="H1681" s="7" t="s">
        <v>20397</v>
      </c>
    </row>
    <row r="1682" spans="1:8">
      <c r="A1682" s="6" t="s">
        <v>6508</v>
      </c>
      <c r="B1682" s="6" t="str" cm="1">
        <f t="array" ref="B1682">IF(SUM(--ISNUMBER(SEARCH(Honorific,A1682)))&gt;0,LEFT(A1682,FIND(" ",A1682)-1),"")</f>
        <v/>
      </c>
      <c r="C1682" s="6" t="str">
        <f t="shared" si="52"/>
        <v>Brooke Hernandez</v>
      </c>
      <c r="D1682" s="6" t="str" cm="1">
        <f t="array" ref="D1682">IF(SUM(--ISNUMBER(SEARCH(Credentials,C1682)))&gt;0,TRIM(RIGHT(SUBSTITUTE(C1682," ",REPT(" ", 99)), 99)),"")</f>
        <v/>
      </c>
      <c r="E1682" s="6" t="str">
        <f t="shared" si="53"/>
        <v>Brooke Hernandez</v>
      </c>
      <c r="F1682" s="6" t="s">
        <v>6508</v>
      </c>
      <c r="G1682" s="7" t="s">
        <v>19518</v>
      </c>
      <c r="H1682" s="7" t="s">
        <v>19444</v>
      </c>
    </row>
    <row r="1683" spans="1:8">
      <c r="A1683" s="6" t="s">
        <v>6512</v>
      </c>
      <c r="B1683" s="6" t="str" cm="1">
        <f t="array" ref="B1683">IF(SUM(--ISNUMBER(SEARCH(Honorific,A1683)))&gt;0,LEFT(A1683,FIND(" ",A1683)-1),"")</f>
        <v/>
      </c>
      <c r="C1683" s="6" t="str">
        <f t="shared" si="52"/>
        <v>Terry Murillo</v>
      </c>
      <c r="D1683" s="6" t="str" cm="1">
        <f t="array" ref="D1683">IF(SUM(--ISNUMBER(SEARCH(Credentials,C1683)))&gt;0,TRIM(RIGHT(SUBSTITUTE(C1683," ",REPT(" ", 99)), 99)),"")</f>
        <v/>
      </c>
      <c r="E1683" s="6" t="str">
        <f t="shared" si="53"/>
        <v>Terry Murillo</v>
      </c>
      <c r="F1683" s="6" t="s">
        <v>6512</v>
      </c>
      <c r="G1683" s="7" t="s">
        <v>19660</v>
      </c>
      <c r="H1683" s="7" t="s">
        <v>20468</v>
      </c>
    </row>
    <row r="1684" spans="1:8">
      <c r="A1684" s="6" t="s">
        <v>6516</v>
      </c>
      <c r="B1684" s="6" t="str" cm="1">
        <f t="array" ref="B1684">IF(SUM(--ISNUMBER(SEARCH(Honorific,A1684)))&gt;0,LEFT(A1684,FIND(" ",A1684)-1),"")</f>
        <v/>
      </c>
      <c r="C1684" s="6" t="str">
        <f t="shared" si="52"/>
        <v>Megan Maldonado</v>
      </c>
      <c r="D1684" s="6" t="str" cm="1">
        <f t="array" ref="D1684">IF(SUM(--ISNUMBER(SEARCH(Credentials,C1684)))&gt;0,TRIM(RIGHT(SUBSTITUTE(C1684," ",REPT(" ", 99)), 99)),"")</f>
        <v/>
      </c>
      <c r="E1684" s="6" t="str">
        <f t="shared" si="53"/>
        <v>Megan Maldonado</v>
      </c>
      <c r="F1684" s="6" t="s">
        <v>6516</v>
      </c>
      <c r="G1684" s="7" t="s">
        <v>19494</v>
      </c>
      <c r="H1684" s="7" t="s">
        <v>19814</v>
      </c>
    </row>
    <row r="1685" spans="1:8">
      <c r="A1685" s="6" t="s">
        <v>6520</v>
      </c>
      <c r="B1685" s="6" t="str" cm="1">
        <f t="array" ref="B1685">IF(SUM(--ISNUMBER(SEARCH(Honorific,A1685)))&gt;0,LEFT(A1685,FIND(" ",A1685)-1),"")</f>
        <v/>
      </c>
      <c r="C1685" s="6" t="str">
        <f t="shared" si="52"/>
        <v>Charles Rhodes</v>
      </c>
      <c r="D1685" s="6" t="str" cm="1">
        <f t="array" ref="D1685">IF(SUM(--ISNUMBER(SEARCH(Credentials,C1685)))&gt;0,TRIM(RIGHT(SUBSTITUTE(C1685," ",REPT(" ", 99)), 99)),"")</f>
        <v/>
      </c>
      <c r="E1685" s="6" t="str">
        <f t="shared" si="53"/>
        <v>Charles Rhodes</v>
      </c>
      <c r="F1685" s="6" t="s">
        <v>6520</v>
      </c>
      <c r="G1685" s="7" t="s">
        <v>19524</v>
      </c>
      <c r="H1685" s="7" t="s">
        <v>20469</v>
      </c>
    </row>
    <row r="1686" spans="1:8">
      <c r="A1686" s="6" t="s">
        <v>6524</v>
      </c>
      <c r="B1686" s="6" t="str" cm="1">
        <f t="array" ref="B1686">IF(SUM(--ISNUMBER(SEARCH(Honorific,A1686)))&gt;0,LEFT(A1686,FIND(" ",A1686)-1),"")</f>
        <v/>
      </c>
      <c r="C1686" s="6" t="str">
        <f t="shared" si="52"/>
        <v>Ryan Sandoval</v>
      </c>
      <c r="D1686" s="6" t="str" cm="1">
        <f t="array" ref="D1686">IF(SUM(--ISNUMBER(SEARCH(Credentials,C1686)))&gt;0,TRIM(RIGHT(SUBSTITUTE(C1686," ",REPT(" ", 99)), 99)),"")</f>
        <v/>
      </c>
      <c r="E1686" s="6" t="str">
        <f t="shared" si="53"/>
        <v>Ryan Sandoval</v>
      </c>
      <c r="F1686" s="6" t="s">
        <v>6524</v>
      </c>
      <c r="G1686" s="7" t="s">
        <v>19452</v>
      </c>
      <c r="H1686" s="7" t="s">
        <v>20423</v>
      </c>
    </row>
    <row r="1687" spans="1:8">
      <c r="A1687" s="6" t="s">
        <v>6528</v>
      </c>
      <c r="B1687" s="6" t="str" cm="1">
        <f t="array" ref="B1687">IF(SUM(--ISNUMBER(SEARCH(Honorific,A1687)))&gt;0,LEFT(A1687,FIND(" ",A1687)-1),"")</f>
        <v/>
      </c>
      <c r="C1687" s="6" t="str">
        <f t="shared" si="52"/>
        <v>Aaron Lambert</v>
      </c>
      <c r="D1687" s="6" t="str" cm="1">
        <f t="array" ref="D1687">IF(SUM(--ISNUMBER(SEARCH(Credentials,C1687)))&gt;0,TRIM(RIGHT(SUBSTITUTE(C1687," ",REPT(" ", 99)), 99)),"")</f>
        <v/>
      </c>
      <c r="E1687" s="6" t="str">
        <f t="shared" si="53"/>
        <v>Aaron Lambert</v>
      </c>
      <c r="F1687" s="6" t="s">
        <v>6528</v>
      </c>
      <c r="G1687" s="7" t="s">
        <v>20176</v>
      </c>
      <c r="H1687" s="7" t="s">
        <v>19591</v>
      </c>
    </row>
    <row r="1688" spans="1:8">
      <c r="A1688" s="6" t="s">
        <v>6532</v>
      </c>
      <c r="B1688" s="6" t="str" cm="1">
        <f t="array" ref="B1688">IF(SUM(--ISNUMBER(SEARCH(Honorific,A1688)))&gt;0,LEFT(A1688,FIND(" ",A1688)-1),"")</f>
        <v/>
      </c>
      <c r="C1688" s="6" t="str">
        <f t="shared" si="52"/>
        <v>Andrew Olson</v>
      </c>
      <c r="D1688" s="6" t="str" cm="1">
        <f t="array" ref="D1688">IF(SUM(--ISNUMBER(SEARCH(Credentials,C1688)))&gt;0,TRIM(RIGHT(SUBSTITUTE(C1688," ",REPT(" ", 99)), 99)),"")</f>
        <v/>
      </c>
      <c r="E1688" s="6" t="str">
        <f t="shared" si="53"/>
        <v>Andrew Olson</v>
      </c>
      <c r="F1688" s="6" t="s">
        <v>6532</v>
      </c>
      <c r="G1688" s="7" t="s">
        <v>19612</v>
      </c>
      <c r="H1688" s="7" t="s">
        <v>20257</v>
      </c>
    </row>
    <row r="1689" spans="1:8">
      <c r="A1689" s="6" t="s">
        <v>6536</v>
      </c>
      <c r="B1689" s="6" t="str" cm="1">
        <f t="array" ref="B1689">IF(SUM(--ISNUMBER(SEARCH(Honorific,A1689)))&gt;0,LEFT(A1689,FIND(" ",A1689)-1),"")</f>
        <v/>
      </c>
      <c r="C1689" s="6" t="str">
        <f t="shared" si="52"/>
        <v>Ryan Harrison</v>
      </c>
      <c r="D1689" s="6" t="str" cm="1">
        <f t="array" ref="D1689">IF(SUM(--ISNUMBER(SEARCH(Credentials,C1689)))&gt;0,TRIM(RIGHT(SUBSTITUTE(C1689," ",REPT(" ", 99)), 99)),"")</f>
        <v/>
      </c>
      <c r="E1689" s="6" t="str">
        <f t="shared" si="53"/>
        <v>Ryan Harrison</v>
      </c>
      <c r="F1689" s="6" t="s">
        <v>6536</v>
      </c>
      <c r="G1689" s="7" t="s">
        <v>19452</v>
      </c>
      <c r="H1689" s="7" t="s">
        <v>19929</v>
      </c>
    </row>
    <row r="1690" spans="1:8">
      <c r="A1690" s="6" t="s">
        <v>6539</v>
      </c>
      <c r="B1690" s="6" t="str" cm="1">
        <f t="array" ref="B1690">IF(SUM(--ISNUMBER(SEARCH(Honorific,A1690)))&gt;0,LEFT(A1690,FIND(" ",A1690)-1),"")</f>
        <v/>
      </c>
      <c r="C1690" s="6" t="str">
        <f t="shared" si="52"/>
        <v>Vincent Church</v>
      </c>
      <c r="D1690" s="6" t="str" cm="1">
        <f t="array" ref="D1690">IF(SUM(--ISNUMBER(SEARCH(Credentials,C1690)))&gt;0,TRIM(RIGHT(SUBSTITUTE(C1690," ",REPT(" ", 99)), 99)),"")</f>
        <v/>
      </c>
      <c r="E1690" s="6" t="str">
        <f t="shared" si="53"/>
        <v>Vincent Church</v>
      </c>
      <c r="F1690" s="6" t="s">
        <v>6539</v>
      </c>
      <c r="G1690" s="7" t="s">
        <v>19668</v>
      </c>
      <c r="H1690" s="7" t="s">
        <v>19527</v>
      </c>
    </row>
    <row r="1691" spans="1:8">
      <c r="A1691" s="6" t="s">
        <v>4691</v>
      </c>
      <c r="B1691" s="6" t="str" cm="1">
        <f t="array" ref="B1691">IF(SUM(--ISNUMBER(SEARCH(Honorific,A1691)))&gt;0,LEFT(A1691,FIND(" ",A1691)-1),"")</f>
        <v/>
      </c>
      <c r="C1691" s="6" t="str">
        <f t="shared" si="52"/>
        <v>Jerry Hernandez</v>
      </c>
      <c r="D1691" s="6" t="str" cm="1">
        <f t="array" ref="D1691">IF(SUM(--ISNUMBER(SEARCH(Credentials,C1691)))&gt;0,TRIM(RIGHT(SUBSTITUTE(C1691," ",REPT(" ", 99)), 99)),"")</f>
        <v/>
      </c>
      <c r="E1691" s="6" t="str">
        <f t="shared" si="53"/>
        <v>Jerry Hernandez</v>
      </c>
      <c r="F1691" s="6" t="s">
        <v>4691</v>
      </c>
      <c r="G1691" s="7" t="s">
        <v>19875</v>
      </c>
      <c r="H1691" s="7" t="s">
        <v>19444</v>
      </c>
    </row>
    <row r="1692" spans="1:8">
      <c r="A1692" s="6" t="s">
        <v>6546</v>
      </c>
      <c r="B1692" s="6" t="str" cm="1">
        <f t="array" ref="B1692">IF(SUM(--ISNUMBER(SEARCH(Honorific,A1692)))&gt;0,LEFT(A1692,FIND(" ",A1692)-1),"")</f>
        <v/>
      </c>
      <c r="C1692" s="6" t="str">
        <f t="shared" si="52"/>
        <v>Lance Taylor</v>
      </c>
      <c r="D1692" s="6" t="str" cm="1">
        <f t="array" ref="D1692">IF(SUM(--ISNUMBER(SEARCH(Credentials,C1692)))&gt;0,TRIM(RIGHT(SUBSTITUTE(C1692," ",REPT(" ", 99)), 99)),"")</f>
        <v/>
      </c>
      <c r="E1692" s="6" t="str">
        <f t="shared" si="53"/>
        <v>Lance Taylor</v>
      </c>
      <c r="F1692" s="6" t="s">
        <v>6546</v>
      </c>
      <c r="G1692" s="7" t="s">
        <v>20470</v>
      </c>
      <c r="H1692" s="7" t="s">
        <v>19500</v>
      </c>
    </row>
    <row r="1693" spans="1:8">
      <c r="A1693" s="6" t="s">
        <v>6550</v>
      </c>
      <c r="B1693" s="6" t="str" cm="1">
        <f t="array" ref="B1693">IF(SUM(--ISNUMBER(SEARCH(Honorific,A1693)))&gt;0,LEFT(A1693,FIND(" ",A1693)-1),"")</f>
        <v/>
      </c>
      <c r="C1693" s="6" t="str">
        <f t="shared" si="52"/>
        <v>Chad Reed</v>
      </c>
      <c r="D1693" s="6" t="str" cm="1">
        <f t="array" ref="D1693">IF(SUM(--ISNUMBER(SEARCH(Credentials,C1693)))&gt;0,TRIM(RIGHT(SUBSTITUTE(C1693," ",REPT(" ", 99)), 99)),"")</f>
        <v/>
      </c>
      <c r="E1693" s="6" t="str">
        <f t="shared" si="53"/>
        <v>Chad Reed</v>
      </c>
      <c r="F1693" s="6" t="s">
        <v>6550</v>
      </c>
      <c r="G1693" s="7" t="s">
        <v>20146</v>
      </c>
      <c r="H1693" s="7" t="s">
        <v>19626</v>
      </c>
    </row>
    <row r="1694" spans="1:8">
      <c r="A1694" s="6" t="s">
        <v>6554</v>
      </c>
      <c r="B1694" s="6" t="str" cm="1">
        <f t="array" ref="B1694">IF(SUM(--ISNUMBER(SEARCH(Honorific,A1694)))&gt;0,LEFT(A1694,FIND(" ",A1694)-1),"")</f>
        <v/>
      </c>
      <c r="C1694" s="6" t="str">
        <f t="shared" si="52"/>
        <v>Steven Forbes</v>
      </c>
      <c r="D1694" s="6" t="str" cm="1">
        <f t="array" ref="D1694">IF(SUM(--ISNUMBER(SEARCH(Credentials,C1694)))&gt;0,TRIM(RIGHT(SUBSTITUTE(C1694," ",REPT(" ", 99)), 99)),"")</f>
        <v/>
      </c>
      <c r="E1694" s="6" t="str">
        <f t="shared" si="53"/>
        <v>Steven Forbes</v>
      </c>
      <c r="F1694" s="6" t="s">
        <v>6554</v>
      </c>
      <c r="G1694" s="7" t="s">
        <v>19767</v>
      </c>
      <c r="H1694" s="7" t="s">
        <v>20471</v>
      </c>
    </row>
    <row r="1695" spans="1:8">
      <c r="A1695" s="6" t="s">
        <v>6558</v>
      </c>
      <c r="B1695" s="6" t="str" cm="1">
        <f t="array" ref="B1695">IF(SUM(--ISNUMBER(SEARCH(Honorific,A1695)))&gt;0,LEFT(A1695,FIND(" ",A1695)-1),"")</f>
        <v/>
      </c>
      <c r="C1695" s="6" t="str">
        <f t="shared" si="52"/>
        <v>Rhonda Murphy</v>
      </c>
      <c r="D1695" s="6" t="str" cm="1">
        <f t="array" ref="D1695">IF(SUM(--ISNUMBER(SEARCH(Credentials,C1695)))&gt;0,TRIM(RIGHT(SUBSTITUTE(C1695," ",REPT(" ", 99)), 99)),"")</f>
        <v/>
      </c>
      <c r="E1695" s="6" t="str">
        <f t="shared" si="53"/>
        <v>Rhonda Murphy</v>
      </c>
      <c r="F1695" s="6" t="s">
        <v>6558</v>
      </c>
      <c r="G1695" s="7" t="s">
        <v>19656</v>
      </c>
      <c r="H1695" s="7" t="s">
        <v>20252</v>
      </c>
    </row>
    <row r="1696" spans="1:8">
      <c r="A1696" s="6" t="s">
        <v>6562</v>
      </c>
      <c r="B1696" s="6" t="str" cm="1">
        <f t="array" ref="B1696">IF(SUM(--ISNUMBER(SEARCH(Honorific,A1696)))&gt;0,LEFT(A1696,FIND(" ",A1696)-1),"")</f>
        <v/>
      </c>
      <c r="C1696" s="6" t="str">
        <f t="shared" si="52"/>
        <v>Phillip Martin</v>
      </c>
      <c r="D1696" s="6" t="str" cm="1">
        <f t="array" ref="D1696">IF(SUM(--ISNUMBER(SEARCH(Credentials,C1696)))&gt;0,TRIM(RIGHT(SUBSTITUTE(C1696," ",REPT(" ", 99)), 99)),"")</f>
        <v/>
      </c>
      <c r="E1696" s="6" t="str">
        <f t="shared" si="53"/>
        <v>Phillip Martin</v>
      </c>
      <c r="F1696" s="6" t="s">
        <v>6562</v>
      </c>
      <c r="G1696" s="7" t="s">
        <v>19844</v>
      </c>
      <c r="H1696" s="7" t="s">
        <v>19455</v>
      </c>
    </row>
    <row r="1697" spans="1:8">
      <c r="A1697" s="6" t="s">
        <v>6566</v>
      </c>
      <c r="B1697" s="6" t="str" cm="1">
        <f t="array" ref="B1697">IF(SUM(--ISNUMBER(SEARCH(Honorific,A1697)))&gt;0,LEFT(A1697,FIND(" ",A1697)-1),"")</f>
        <v/>
      </c>
      <c r="C1697" s="6" t="str">
        <f t="shared" si="52"/>
        <v>Thomas Gross</v>
      </c>
      <c r="D1697" s="6" t="str" cm="1">
        <f t="array" ref="D1697">IF(SUM(--ISNUMBER(SEARCH(Credentials,C1697)))&gt;0,TRIM(RIGHT(SUBSTITUTE(C1697," ",REPT(" ", 99)), 99)),"")</f>
        <v/>
      </c>
      <c r="E1697" s="6" t="str">
        <f t="shared" si="53"/>
        <v>Thomas Gross</v>
      </c>
      <c r="F1697" s="6" t="s">
        <v>6566</v>
      </c>
      <c r="G1697" s="7" t="s">
        <v>19488</v>
      </c>
      <c r="H1697" s="7" t="s">
        <v>20322</v>
      </c>
    </row>
    <row r="1698" spans="1:8">
      <c r="A1698" s="6" t="s">
        <v>6570</v>
      </c>
      <c r="B1698" s="6" t="str" cm="1">
        <f t="array" ref="B1698">IF(SUM(--ISNUMBER(SEARCH(Honorific,A1698)))&gt;0,LEFT(A1698,FIND(" ",A1698)-1),"")</f>
        <v/>
      </c>
      <c r="C1698" s="6" t="str">
        <f t="shared" si="52"/>
        <v>Lawrence Anderson</v>
      </c>
      <c r="D1698" s="6" t="str" cm="1">
        <f t="array" ref="D1698">IF(SUM(--ISNUMBER(SEARCH(Credentials,C1698)))&gt;0,TRIM(RIGHT(SUBSTITUTE(C1698," ",REPT(" ", 99)), 99)),"")</f>
        <v/>
      </c>
      <c r="E1698" s="6" t="str">
        <f t="shared" si="53"/>
        <v>Lawrence Anderson</v>
      </c>
      <c r="F1698" s="6" t="s">
        <v>6570</v>
      </c>
      <c r="G1698" s="7" t="s">
        <v>19912</v>
      </c>
      <c r="H1698" s="7" t="s">
        <v>19519</v>
      </c>
    </row>
    <row r="1699" spans="1:8">
      <c r="A1699" s="6" t="s">
        <v>6574</v>
      </c>
      <c r="B1699" s="6" t="str" cm="1">
        <f t="array" ref="B1699">IF(SUM(--ISNUMBER(SEARCH(Honorific,A1699)))&gt;0,LEFT(A1699,FIND(" ",A1699)-1),"")</f>
        <v/>
      </c>
      <c r="C1699" s="6" t="str">
        <f t="shared" si="52"/>
        <v>Hailey Brown</v>
      </c>
      <c r="D1699" s="6" t="str" cm="1">
        <f t="array" ref="D1699">IF(SUM(--ISNUMBER(SEARCH(Credentials,C1699)))&gt;0,TRIM(RIGHT(SUBSTITUTE(C1699," ",REPT(" ", 99)), 99)),"")</f>
        <v/>
      </c>
      <c r="E1699" s="6" t="str">
        <f t="shared" si="53"/>
        <v>Hailey Brown</v>
      </c>
      <c r="F1699" s="6" t="s">
        <v>6574</v>
      </c>
      <c r="G1699" s="7" t="s">
        <v>19775</v>
      </c>
      <c r="H1699" s="7" t="s">
        <v>19442</v>
      </c>
    </row>
    <row r="1700" spans="1:8">
      <c r="A1700" s="6" t="s">
        <v>6578</v>
      </c>
      <c r="B1700" s="6" t="str" cm="1">
        <f t="array" ref="B1700">IF(SUM(--ISNUMBER(SEARCH(Honorific,A1700)))&gt;0,LEFT(A1700,FIND(" ",A1700)-1),"")</f>
        <v/>
      </c>
      <c r="C1700" s="6" t="str">
        <f t="shared" si="52"/>
        <v>Duane Coleman</v>
      </c>
      <c r="D1700" s="6" t="str" cm="1">
        <f t="array" ref="D1700">IF(SUM(--ISNUMBER(SEARCH(Credentials,C1700)))&gt;0,TRIM(RIGHT(SUBSTITUTE(C1700," ",REPT(" ", 99)), 99)),"")</f>
        <v/>
      </c>
      <c r="E1700" s="6" t="str">
        <f t="shared" si="53"/>
        <v>Duane Coleman</v>
      </c>
      <c r="F1700" s="6" t="s">
        <v>6578</v>
      </c>
      <c r="G1700" s="7" t="s">
        <v>20472</v>
      </c>
      <c r="H1700" s="7" t="s">
        <v>19681</v>
      </c>
    </row>
    <row r="1701" spans="1:8">
      <c r="A1701" s="6" t="s">
        <v>6582</v>
      </c>
      <c r="B1701" s="6" t="str" cm="1">
        <f t="array" ref="B1701">IF(SUM(--ISNUMBER(SEARCH(Honorific,A1701)))&gt;0,LEFT(A1701,FIND(" ",A1701)-1),"")</f>
        <v/>
      </c>
      <c r="C1701" s="6" t="str">
        <f t="shared" si="52"/>
        <v>Ashley Wells</v>
      </c>
      <c r="D1701" s="6" t="str" cm="1">
        <f t="array" ref="D1701">IF(SUM(--ISNUMBER(SEARCH(Credentials,C1701)))&gt;0,TRIM(RIGHT(SUBSTITUTE(C1701," ",REPT(" ", 99)), 99)),"")</f>
        <v/>
      </c>
      <c r="E1701" s="6" t="str">
        <f t="shared" si="53"/>
        <v>Ashley Wells</v>
      </c>
      <c r="F1701" s="6" t="s">
        <v>6582</v>
      </c>
      <c r="G1701" s="7" t="s">
        <v>19486</v>
      </c>
      <c r="H1701" s="7" t="s">
        <v>20142</v>
      </c>
    </row>
    <row r="1702" spans="1:8">
      <c r="A1702" s="6" t="s">
        <v>6585</v>
      </c>
      <c r="B1702" s="6" t="str" cm="1">
        <f t="array" ref="B1702">IF(SUM(--ISNUMBER(SEARCH(Honorific,A1702)))&gt;0,LEFT(A1702,FIND(" ",A1702)-1),"")</f>
        <v/>
      </c>
      <c r="C1702" s="6" t="str">
        <f t="shared" si="52"/>
        <v>Caitlin Owens</v>
      </c>
      <c r="D1702" s="6" t="str" cm="1">
        <f t="array" ref="D1702">IF(SUM(--ISNUMBER(SEARCH(Credentials,C1702)))&gt;0,TRIM(RIGHT(SUBSTITUTE(C1702," ",REPT(" ", 99)), 99)),"")</f>
        <v/>
      </c>
      <c r="E1702" s="6" t="str">
        <f t="shared" si="53"/>
        <v>Caitlin Owens</v>
      </c>
      <c r="F1702" s="6" t="s">
        <v>6585</v>
      </c>
      <c r="G1702" s="7" t="s">
        <v>20473</v>
      </c>
      <c r="H1702" s="7" t="s">
        <v>19758</v>
      </c>
    </row>
    <row r="1703" spans="1:8">
      <c r="A1703" s="6" t="s">
        <v>6589</v>
      </c>
      <c r="B1703" s="6" t="str" cm="1">
        <f t="array" ref="B1703">IF(SUM(--ISNUMBER(SEARCH(Honorific,A1703)))&gt;0,LEFT(A1703,FIND(" ",A1703)-1),"")</f>
        <v/>
      </c>
      <c r="C1703" s="6" t="str">
        <f t="shared" si="52"/>
        <v>Nancy May</v>
      </c>
      <c r="D1703" s="6" t="str" cm="1">
        <f t="array" ref="D1703">IF(SUM(--ISNUMBER(SEARCH(Credentials,C1703)))&gt;0,TRIM(RIGHT(SUBSTITUTE(C1703," ",REPT(" ", 99)), 99)),"")</f>
        <v/>
      </c>
      <c r="E1703" s="6" t="str">
        <f t="shared" si="53"/>
        <v>Nancy May</v>
      </c>
      <c r="F1703" s="6" t="s">
        <v>6589</v>
      </c>
      <c r="G1703" s="7" t="s">
        <v>19464</v>
      </c>
      <c r="H1703" s="7" t="s">
        <v>19791</v>
      </c>
    </row>
    <row r="1704" spans="1:8">
      <c r="A1704" s="6" t="s">
        <v>6593</v>
      </c>
      <c r="B1704" s="6" t="str" cm="1">
        <f t="array" ref="B1704">IF(SUM(--ISNUMBER(SEARCH(Honorific,A1704)))&gt;0,LEFT(A1704,FIND(" ",A1704)-1),"")</f>
        <v/>
      </c>
      <c r="C1704" s="6" t="str">
        <f t="shared" si="52"/>
        <v>Stacey Arnold</v>
      </c>
      <c r="D1704" s="6" t="str" cm="1">
        <f t="array" ref="D1704">IF(SUM(--ISNUMBER(SEARCH(Credentials,C1704)))&gt;0,TRIM(RIGHT(SUBSTITUTE(C1704," ",REPT(" ", 99)), 99)),"")</f>
        <v/>
      </c>
      <c r="E1704" s="6" t="str">
        <f t="shared" si="53"/>
        <v>Stacey Arnold</v>
      </c>
      <c r="F1704" s="6" t="s">
        <v>6593</v>
      </c>
      <c r="G1704" s="7" t="s">
        <v>19520</v>
      </c>
      <c r="H1704" s="7" t="s">
        <v>19829</v>
      </c>
    </row>
    <row r="1705" spans="1:8">
      <c r="A1705" s="6" t="s">
        <v>6597</v>
      </c>
      <c r="B1705" s="6" t="str" cm="1">
        <f t="array" ref="B1705">IF(SUM(--ISNUMBER(SEARCH(Honorific,A1705)))&gt;0,LEFT(A1705,FIND(" ",A1705)-1),"")</f>
        <v/>
      </c>
      <c r="C1705" s="6" t="str">
        <f t="shared" si="52"/>
        <v>Destiny Williams</v>
      </c>
      <c r="D1705" s="6" t="str" cm="1">
        <f t="array" ref="D1705">IF(SUM(--ISNUMBER(SEARCH(Credentials,C1705)))&gt;0,TRIM(RIGHT(SUBSTITUTE(C1705," ",REPT(" ", 99)), 99)),"")</f>
        <v/>
      </c>
      <c r="E1705" s="6" t="str">
        <f t="shared" si="53"/>
        <v>Destiny Williams</v>
      </c>
      <c r="F1705" s="6" t="s">
        <v>6597</v>
      </c>
      <c r="G1705" s="7" t="s">
        <v>19722</v>
      </c>
      <c r="H1705" s="7" t="s">
        <v>19478</v>
      </c>
    </row>
    <row r="1706" spans="1:8">
      <c r="A1706" s="6" t="s">
        <v>6601</v>
      </c>
      <c r="B1706" s="6" t="str" cm="1">
        <f t="array" ref="B1706">IF(SUM(--ISNUMBER(SEARCH(Honorific,A1706)))&gt;0,LEFT(A1706,FIND(" ",A1706)-1),"")</f>
        <v/>
      </c>
      <c r="C1706" s="6" t="str">
        <f t="shared" si="52"/>
        <v>Bryan Dominguez</v>
      </c>
      <c r="D1706" s="6" t="str" cm="1">
        <f t="array" ref="D1706">IF(SUM(--ISNUMBER(SEARCH(Credentials,C1706)))&gt;0,TRIM(RIGHT(SUBSTITUTE(C1706," ",REPT(" ", 99)), 99)),"")</f>
        <v/>
      </c>
      <c r="E1706" s="6" t="str">
        <f t="shared" si="53"/>
        <v>Bryan Dominguez</v>
      </c>
      <c r="F1706" s="6" t="s">
        <v>6601</v>
      </c>
      <c r="G1706" s="7" t="s">
        <v>20113</v>
      </c>
      <c r="H1706" s="7" t="s">
        <v>20474</v>
      </c>
    </row>
    <row r="1707" spans="1:8">
      <c r="A1707" s="6" t="s">
        <v>6605</v>
      </c>
      <c r="B1707" s="6" t="str" cm="1">
        <f t="array" ref="B1707">IF(SUM(--ISNUMBER(SEARCH(Honorific,A1707)))&gt;0,LEFT(A1707,FIND(" ",A1707)-1),"")</f>
        <v/>
      </c>
      <c r="C1707" s="6" t="str">
        <f t="shared" si="52"/>
        <v>Benjamin Vasquez</v>
      </c>
      <c r="D1707" s="6" t="str" cm="1">
        <f t="array" ref="D1707">IF(SUM(--ISNUMBER(SEARCH(Credentials,C1707)))&gt;0,TRIM(RIGHT(SUBSTITUTE(C1707," ",REPT(" ", 99)), 99)),"")</f>
        <v/>
      </c>
      <c r="E1707" s="6" t="str">
        <f t="shared" si="53"/>
        <v>Benjamin Vasquez</v>
      </c>
      <c r="F1707" s="6" t="s">
        <v>6605</v>
      </c>
      <c r="G1707" s="7" t="s">
        <v>19700</v>
      </c>
      <c r="H1707" s="7" t="s">
        <v>19794</v>
      </c>
    </row>
    <row r="1708" spans="1:8">
      <c r="A1708" s="6" t="s">
        <v>6609</v>
      </c>
      <c r="B1708" s="6" t="str" cm="1">
        <f t="array" ref="B1708">IF(SUM(--ISNUMBER(SEARCH(Honorific,A1708)))&gt;0,LEFT(A1708,FIND(" ",A1708)-1),"")</f>
        <v/>
      </c>
      <c r="C1708" s="6" t="str">
        <f t="shared" si="52"/>
        <v>Albert Lucero</v>
      </c>
      <c r="D1708" s="6" t="str" cm="1">
        <f t="array" ref="D1708">IF(SUM(--ISNUMBER(SEARCH(Credentials,C1708)))&gt;0,TRIM(RIGHT(SUBSTITUTE(C1708," ",REPT(" ", 99)), 99)),"")</f>
        <v/>
      </c>
      <c r="E1708" s="6" t="str">
        <f t="shared" si="53"/>
        <v>Albert Lucero</v>
      </c>
      <c r="F1708" s="6" t="s">
        <v>6609</v>
      </c>
      <c r="G1708" s="7" t="s">
        <v>20447</v>
      </c>
      <c r="H1708" s="7" t="s">
        <v>19955</v>
      </c>
    </row>
    <row r="1709" spans="1:8">
      <c r="A1709" s="6" t="s">
        <v>6613</v>
      </c>
      <c r="B1709" s="6" t="str" cm="1">
        <f t="array" ref="B1709">IF(SUM(--ISNUMBER(SEARCH(Honorific,A1709)))&gt;0,LEFT(A1709,FIND(" ",A1709)-1),"")</f>
        <v/>
      </c>
      <c r="C1709" s="6" t="str">
        <f t="shared" si="52"/>
        <v>Kirk Grimes</v>
      </c>
      <c r="D1709" s="6" t="str" cm="1">
        <f t="array" ref="D1709">IF(SUM(--ISNUMBER(SEARCH(Credentials,C1709)))&gt;0,TRIM(RIGHT(SUBSTITUTE(C1709," ",REPT(" ", 99)), 99)),"")</f>
        <v/>
      </c>
      <c r="E1709" s="6" t="str">
        <f t="shared" si="53"/>
        <v>Kirk Grimes</v>
      </c>
      <c r="F1709" s="6" t="s">
        <v>6613</v>
      </c>
      <c r="G1709" s="7" t="s">
        <v>20306</v>
      </c>
      <c r="H1709" s="7" t="s">
        <v>20129</v>
      </c>
    </row>
    <row r="1710" spans="1:8">
      <c r="A1710" s="6" t="s">
        <v>6617</v>
      </c>
      <c r="B1710" s="6" t="str" cm="1">
        <f t="array" ref="B1710">IF(SUM(--ISNUMBER(SEARCH(Honorific,A1710)))&gt;0,LEFT(A1710,FIND(" ",A1710)-1),"")</f>
        <v/>
      </c>
      <c r="C1710" s="6" t="str">
        <f t="shared" si="52"/>
        <v>John Huerta</v>
      </c>
      <c r="D1710" s="6" t="str" cm="1">
        <f t="array" ref="D1710">IF(SUM(--ISNUMBER(SEARCH(Credentials,C1710)))&gt;0,TRIM(RIGHT(SUBSTITUTE(C1710," ",REPT(" ", 99)), 99)),"")</f>
        <v/>
      </c>
      <c r="E1710" s="6" t="str">
        <f t="shared" si="53"/>
        <v>John Huerta</v>
      </c>
      <c r="F1710" s="6" t="s">
        <v>6617</v>
      </c>
      <c r="G1710" s="7" t="s">
        <v>19558</v>
      </c>
      <c r="H1710" s="7" t="s">
        <v>20241</v>
      </c>
    </row>
    <row r="1711" spans="1:8">
      <c r="A1711" s="6" t="s">
        <v>6621</v>
      </c>
      <c r="B1711" s="6" t="str" cm="1">
        <f t="array" ref="B1711">IF(SUM(--ISNUMBER(SEARCH(Honorific,A1711)))&gt;0,LEFT(A1711,FIND(" ",A1711)-1),"")</f>
        <v/>
      </c>
      <c r="C1711" s="6" t="str">
        <f t="shared" si="52"/>
        <v>Dana Lopez</v>
      </c>
      <c r="D1711" s="6" t="str" cm="1">
        <f t="array" ref="D1711">IF(SUM(--ISNUMBER(SEARCH(Credentials,C1711)))&gt;0,TRIM(RIGHT(SUBSTITUTE(C1711," ",REPT(" ", 99)), 99)),"")</f>
        <v/>
      </c>
      <c r="E1711" s="6" t="str">
        <f t="shared" si="53"/>
        <v>Dana Lopez</v>
      </c>
      <c r="F1711" s="6" t="s">
        <v>6621</v>
      </c>
      <c r="G1711" s="7" t="s">
        <v>20307</v>
      </c>
      <c r="H1711" s="7" t="s">
        <v>19600</v>
      </c>
    </row>
    <row r="1712" spans="1:8">
      <c r="A1712" s="6" t="s">
        <v>6625</v>
      </c>
      <c r="B1712" s="6" t="str" cm="1">
        <f t="array" ref="B1712">IF(SUM(--ISNUMBER(SEARCH(Honorific,A1712)))&gt;0,LEFT(A1712,FIND(" ",A1712)-1),"")</f>
        <v/>
      </c>
      <c r="C1712" s="6" t="str">
        <f t="shared" si="52"/>
        <v>Katherine Washington</v>
      </c>
      <c r="D1712" s="6" t="str" cm="1">
        <f t="array" ref="D1712">IF(SUM(--ISNUMBER(SEARCH(Credentials,C1712)))&gt;0,TRIM(RIGHT(SUBSTITUTE(C1712," ",REPT(" ", 99)), 99)),"")</f>
        <v/>
      </c>
      <c r="E1712" s="6" t="str">
        <f t="shared" si="53"/>
        <v>Katherine Washington</v>
      </c>
      <c r="F1712" s="6" t="s">
        <v>6625</v>
      </c>
      <c r="G1712" s="7" t="s">
        <v>20156</v>
      </c>
      <c r="H1712" s="7" t="s">
        <v>20299</v>
      </c>
    </row>
    <row r="1713" spans="1:8">
      <c r="A1713" s="6" t="s">
        <v>6629</v>
      </c>
      <c r="B1713" s="6" t="str" cm="1">
        <f t="array" ref="B1713">IF(SUM(--ISNUMBER(SEARCH(Honorific,A1713)))&gt;0,LEFT(A1713,FIND(" ",A1713)-1),"")</f>
        <v/>
      </c>
      <c r="C1713" s="6" t="str">
        <f t="shared" si="52"/>
        <v>Richard Bennett</v>
      </c>
      <c r="D1713" s="6" t="str" cm="1">
        <f t="array" ref="D1713">IF(SUM(--ISNUMBER(SEARCH(Credentials,C1713)))&gt;0,TRIM(RIGHT(SUBSTITUTE(C1713," ",REPT(" ", 99)), 99)),"")</f>
        <v/>
      </c>
      <c r="E1713" s="6" t="str">
        <f t="shared" si="53"/>
        <v>Richard Bennett</v>
      </c>
      <c r="F1713" s="6" t="s">
        <v>6629</v>
      </c>
      <c r="G1713" s="7" t="s">
        <v>19708</v>
      </c>
      <c r="H1713" s="7" t="s">
        <v>19890</v>
      </c>
    </row>
    <row r="1714" spans="1:8">
      <c r="A1714" s="6" t="s">
        <v>6633</v>
      </c>
      <c r="B1714" s="6" t="str" cm="1">
        <f t="array" ref="B1714">IF(SUM(--ISNUMBER(SEARCH(Honorific,A1714)))&gt;0,LEFT(A1714,FIND(" ",A1714)-1),"")</f>
        <v/>
      </c>
      <c r="C1714" s="6" t="str">
        <f t="shared" si="52"/>
        <v>Kelly Robinson</v>
      </c>
      <c r="D1714" s="6" t="str" cm="1">
        <f t="array" ref="D1714">IF(SUM(--ISNUMBER(SEARCH(Credentials,C1714)))&gt;0,TRIM(RIGHT(SUBSTITUTE(C1714," ",REPT(" ", 99)), 99)),"")</f>
        <v/>
      </c>
      <c r="E1714" s="6" t="str">
        <f t="shared" si="53"/>
        <v>Kelly Robinson</v>
      </c>
      <c r="F1714" s="6" t="s">
        <v>6633</v>
      </c>
      <c r="G1714" s="7" t="s">
        <v>19580</v>
      </c>
      <c r="H1714" s="7" t="s">
        <v>19430</v>
      </c>
    </row>
    <row r="1715" spans="1:8">
      <c r="A1715" s="6" t="s">
        <v>6637</v>
      </c>
      <c r="B1715" s="6" t="str" cm="1">
        <f t="array" ref="B1715">IF(SUM(--ISNUMBER(SEARCH(Honorific,A1715)))&gt;0,LEFT(A1715,FIND(" ",A1715)-1),"")</f>
        <v>Dr.</v>
      </c>
      <c r="C1715" s="6" t="str">
        <f t="shared" si="52"/>
        <v>Michael Thompson</v>
      </c>
      <c r="D1715" s="6" t="str" cm="1">
        <f t="array" ref="D1715">IF(SUM(--ISNUMBER(SEARCH(Credentials,C1715)))&gt;0,TRIM(RIGHT(SUBSTITUTE(C1715," ",REPT(" ", 99)), 99)),"")</f>
        <v/>
      </c>
      <c r="E1715" s="6" t="str">
        <f t="shared" si="53"/>
        <v>Michael Thompson</v>
      </c>
      <c r="F1715" s="6" t="s">
        <v>19272</v>
      </c>
      <c r="G1715" s="7" t="s">
        <v>19466</v>
      </c>
      <c r="H1715" s="7" t="s">
        <v>19880</v>
      </c>
    </row>
    <row r="1716" spans="1:8">
      <c r="A1716" s="6" t="s">
        <v>6640</v>
      </c>
      <c r="B1716" s="6" t="str" cm="1">
        <f t="array" ref="B1716">IF(SUM(--ISNUMBER(SEARCH(Honorific,A1716)))&gt;0,LEFT(A1716,FIND(" ",A1716)-1),"")</f>
        <v/>
      </c>
      <c r="C1716" s="6" t="str">
        <f t="shared" si="52"/>
        <v>Anthony Carey DDS</v>
      </c>
      <c r="D1716" s="6" t="str" cm="1">
        <f t="array" ref="D1716">IF(SUM(--ISNUMBER(SEARCH(Credentials,C1716)))&gt;0,TRIM(RIGHT(SUBSTITUTE(C1716," ",REPT(" ", 99)), 99)),"")</f>
        <v>DDS</v>
      </c>
      <c r="E1716" s="6" t="str">
        <f t="shared" si="53"/>
        <v xml:space="preserve">Anthony Carey </v>
      </c>
      <c r="F1716" s="6" t="s">
        <v>19273</v>
      </c>
      <c r="G1716" s="7" t="s">
        <v>19438</v>
      </c>
      <c r="H1716" s="7" t="s">
        <v>19715</v>
      </c>
    </row>
    <row r="1717" spans="1:8">
      <c r="A1717" s="6" t="s">
        <v>6644</v>
      </c>
      <c r="B1717" s="6" t="str" cm="1">
        <f t="array" ref="B1717">IF(SUM(--ISNUMBER(SEARCH(Honorific,A1717)))&gt;0,LEFT(A1717,FIND(" ",A1717)-1),"")</f>
        <v/>
      </c>
      <c r="C1717" s="6" t="str">
        <f t="shared" si="52"/>
        <v>Calvin Mathis</v>
      </c>
      <c r="D1717" s="6" t="str" cm="1">
        <f t="array" ref="D1717">IF(SUM(--ISNUMBER(SEARCH(Credentials,C1717)))&gt;0,TRIM(RIGHT(SUBSTITUTE(C1717," ",REPT(" ", 99)), 99)),"")</f>
        <v/>
      </c>
      <c r="E1717" s="6" t="str">
        <f t="shared" si="53"/>
        <v>Calvin Mathis</v>
      </c>
      <c r="F1717" s="6" t="s">
        <v>6644</v>
      </c>
      <c r="G1717" s="7" t="s">
        <v>20475</v>
      </c>
      <c r="H1717" s="7" t="s">
        <v>20476</v>
      </c>
    </row>
    <row r="1718" spans="1:8">
      <c r="A1718" s="6" t="s">
        <v>6648</v>
      </c>
      <c r="B1718" s="6" t="str" cm="1">
        <f t="array" ref="B1718">IF(SUM(--ISNUMBER(SEARCH(Honorific,A1718)))&gt;0,LEFT(A1718,FIND(" ",A1718)-1),"")</f>
        <v/>
      </c>
      <c r="C1718" s="6" t="str">
        <f t="shared" si="52"/>
        <v>Alexis Faulkner</v>
      </c>
      <c r="D1718" s="6" t="str" cm="1">
        <f t="array" ref="D1718">IF(SUM(--ISNUMBER(SEARCH(Credentials,C1718)))&gt;0,TRIM(RIGHT(SUBSTITUTE(C1718," ",REPT(" ", 99)), 99)),"")</f>
        <v/>
      </c>
      <c r="E1718" s="6" t="str">
        <f t="shared" si="53"/>
        <v>Alexis Faulkner</v>
      </c>
      <c r="F1718" s="6" t="s">
        <v>6648</v>
      </c>
      <c r="G1718" s="7" t="s">
        <v>19657</v>
      </c>
      <c r="H1718" s="7" t="s">
        <v>20477</v>
      </c>
    </row>
    <row r="1719" spans="1:8">
      <c r="A1719" s="6" t="s">
        <v>6651</v>
      </c>
      <c r="B1719" s="6" t="str" cm="1">
        <f t="array" ref="B1719">IF(SUM(--ISNUMBER(SEARCH(Honorific,A1719)))&gt;0,LEFT(A1719,FIND(" ",A1719)-1),"")</f>
        <v/>
      </c>
      <c r="C1719" s="6" t="str">
        <f t="shared" si="52"/>
        <v>Brittany Walker</v>
      </c>
      <c r="D1719" s="6" t="str" cm="1">
        <f t="array" ref="D1719">IF(SUM(--ISNUMBER(SEARCH(Credentials,C1719)))&gt;0,TRIM(RIGHT(SUBSTITUTE(C1719," ",REPT(" ", 99)), 99)),"")</f>
        <v/>
      </c>
      <c r="E1719" s="6" t="str">
        <f t="shared" si="53"/>
        <v>Brittany Walker</v>
      </c>
      <c r="F1719" s="6" t="s">
        <v>6651</v>
      </c>
      <c r="G1719" s="7" t="s">
        <v>19894</v>
      </c>
      <c r="H1719" s="7" t="s">
        <v>19416</v>
      </c>
    </row>
    <row r="1720" spans="1:8">
      <c r="A1720" s="6" t="s">
        <v>6655</v>
      </c>
      <c r="B1720" s="6" t="str" cm="1">
        <f t="array" ref="B1720">IF(SUM(--ISNUMBER(SEARCH(Honorific,A1720)))&gt;0,LEFT(A1720,FIND(" ",A1720)-1),"")</f>
        <v/>
      </c>
      <c r="C1720" s="6" t="str">
        <f t="shared" si="52"/>
        <v>Maria Salinas</v>
      </c>
      <c r="D1720" s="6" t="str" cm="1">
        <f t="array" ref="D1720">IF(SUM(--ISNUMBER(SEARCH(Credentials,C1720)))&gt;0,TRIM(RIGHT(SUBSTITUTE(C1720," ",REPT(" ", 99)), 99)),"")</f>
        <v/>
      </c>
      <c r="E1720" s="6" t="str">
        <f t="shared" si="53"/>
        <v>Maria Salinas</v>
      </c>
      <c r="F1720" s="6" t="s">
        <v>6655</v>
      </c>
      <c r="G1720" s="7" t="s">
        <v>19490</v>
      </c>
      <c r="H1720" s="7" t="s">
        <v>20088</v>
      </c>
    </row>
    <row r="1721" spans="1:8">
      <c r="A1721" s="6" t="s">
        <v>6659</v>
      </c>
      <c r="B1721" s="6" t="str" cm="1">
        <f t="array" ref="B1721">IF(SUM(--ISNUMBER(SEARCH(Honorific,A1721)))&gt;0,LEFT(A1721,FIND(" ",A1721)-1),"")</f>
        <v/>
      </c>
      <c r="C1721" s="6" t="str">
        <f t="shared" si="52"/>
        <v>Denise Williams</v>
      </c>
      <c r="D1721" s="6" t="str" cm="1">
        <f t="array" ref="D1721">IF(SUM(--ISNUMBER(SEARCH(Credentials,C1721)))&gt;0,TRIM(RIGHT(SUBSTITUTE(C1721," ",REPT(" ", 99)), 99)),"")</f>
        <v/>
      </c>
      <c r="E1721" s="6" t="str">
        <f t="shared" si="53"/>
        <v>Denise Williams</v>
      </c>
      <c r="F1721" s="6" t="s">
        <v>6659</v>
      </c>
      <c r="G1721" s="7" t="s">
        <v>19702</v>
      </c>
      <c r="H1721" s="7" t="s">
        <v>19478</v>
      </c>
    </row>
    <row r="1722" spans="1:8">
      <c r="A1722" s="6" t="s">
        <v>6663</v>
      </c>
      <c r="B1722" s="6" t="str" cm="1">
        <f t="array" ref="B1722">IF(SUM(--ISNUMBER(SEARCH(Honorific,A1722)))&gt;0,LEFT(A1722,FIND(" ",A1722)-1),"")</f>
        <v/>
      </c>
      <c r="C1722" s="6" t="str">
        <f t="shared" si="52"/>
        <v>Ronald Alvarez</v>
      </c>
      <c r="D1722" s="6" t="str" cm="1">
        <f t="array" ref="D1722">IF(SUM(--ISNUMBER(SEARCH(Credentials,C1722)))&gt;0,TRIM(RIGHT(SUBSTITUTE(C1722," ",REPT(" ", 99)), 99)),"")</f>
        <v/>
      </c>
      <c r="E1722" s="6" t="str">
        <f t="shared" si="53"/>
        <v>Ronald Alvarez</v>
      </c>
      <c r="F1722" s="6" t="s">
        <v>6663</v>
      </c>
      <c r="G1722" s="7" t="s">
        <v>19535</v>
      </c>
      <c r="H1722" s="7" t="s">
        <v>20049</v>
      </c>
    </row>
    <row r="1723" spans="1:8">
      <c r="A1723" s="6" t="s">
        <v>6666</v>
      </c>
      <c r="B1723" s="6" t="str" cm="1">
        <f t="array" ref="B1723">IF(SUM(--ISNUMBER(SEARCH(Honorific,A1723)))&gt;0,LEFT(A1723,FIND(" ",A1723)-1),"")</f>
        <v/>
      </c>
      <c r="C1723" s="6" t="str">
        <f t="shared" si="52"/>
        <v>Cristian Soto</v>
      </c>
      <c r="D1723" s="6" t="str" cm="1">
        <f t="array" ref="D1723">IF(SUM(--ISNUMBER(SEARCH(Credentials,C1723)))&gt;0,TRIM(RIGHT(SUBSTITUTE(C1723," ",REPT(" ", 99)), 99)),"")</f>
        <v/>
      </c>
      <c r="E1723" s="6" t="str">
        <f t="shared" si="53"/>
        <v>Cristian Soto</v>
      </c>
      <c r="F1723" s="6" t="s">
        <v>6666</v>
      </c>
      <c r="G1723" s="7" t="s">
        <v>20478</v>
      </c>
      <c r="H1723" s="7" t="s">
        <v>20458</v>
      </c>
    </row>
    <row r="1724" spans="1:8">
      <c r="A1724" s="6" t="s">
        <v>6670</v>
      </c>
      <c r="B1724" s="6" t="str" cm="1">
        <f t="array" ref="B1724">IF(SUM(--ISNUMBER(SEARCH(Honorific,A1724)))&gt;0,LEFT(A1724,FIND(" ",A1724)-1),"")</f>
        <v/>
      </c>
      <c r="C1724" s="6" t="str">
        <f t="shared" si="52"/>
        <v>James Taylor MD</v>
      </c>
      <c r="D1724" s="6" t="str" cm="1">
        <f t="array" ref="D1724">IF(SUM(--ISNUMBER(SEARCH(Credentials,C1724)))&gt;0,TRIM(RIGHT(SUBSTITUTE(C1724," ",REPT(" ", 99)), 99)),"")</f>
        <v>MD</v>
      </c>
      <c r="E1724" s="6" t="str">
        <f t="shared" si="53"/>
        <v xml:space="preserve">James Taylor </v>
      </c>
      <c r="F1724" s="6" t="s">
        <v>19274</v>
      </c>
      <c r="G1724" s="7" t="s">
        <v>19433</v>
      </c>
      <c r="H1724" s="7" t="s">
        <v>19500</v>
      </c>
    </row>
    <row r="1725" spans="1:8">
      <c r="A1725" s="6" t="s">
        <v>6674</v>
      </c>
      <c r="B1725" s="6" t="str" cm="1">
        <f t="array" ref="B1725">IF(SUM(--ISNUMBER(SEARCH(Honorific,A1725)))&gt;0,LEFT(A1725,FIND(" ",A1725)-1),"")</f>
        <v/>
      </c>
      <c r="C1725" s="6" t="str">
        <f t="shared" si="52"/>
        <v>Terry Anderson</v>
      </c>
      <c r="D1725" s="6" t="str" cm="1">
        <f t="array" ref="D1725">IF(SUM(--ISNUMBER(SEARCH(Credentials,C1725)))&gt;0,TRIM(RIGHT(SUBSTITUTE(C1725," ",REPT(" ", 99)), 99)),"")</f>
        <v/>
      </c>
      <c r="E1725" s="6" t="str">
        <f t="shared" si="53"/>
        <v>Terry Anderson</v>
      </c>
      <c r="F1725" s="6" t="s">
        <v>6674</v>
      </c>
      <c r="G1725" s="7" t="s">
        <v>19660</v>
      </c>
      <c r="H1725" s="7" t="s">
        <v>19519</v>
      </c>
    </row>
    <row r="1726" spans="1:8">
      <c r="A1726" s="6" t="s">
        <v>6678</v>
      </c>
      <c r="B1726" s="6" t="str" cm="1">
        <f t="array" ref="B1726">IF(SUM(--ISNUMBER(SEARCH(Honorific,A1726)))&gt;0,LEFT(A1726,FIND(" ",A1726)-1),"")</f>
        <v/>
      </c>
      <c r="C1726" s="6" t="str">
        <f t="shared" si="52"/>
        <v>Richard Reynolds</v>
      </c>
      <c r="D1726" s="6" t="str" cm="1">
        <f t="array" ref="D1726">IF(SUM(--ISNUMBER(SEARCH(Credentials,C1726)))&gt;0,TRIM(RIGHT(SUBSTITUTE(C1726," ",REPT(" ", 99)), 99)),"")</f>
        <v/>
      </c>
      <c r="E1726" s="6" t="str">
        <f t="shared" si="53"/>
        <v>Richard Reynolds</v>
      </c>
      <c r="F1726" s="6" t="s">
        <v>6678</v>
      </c>
      <c r="G1726" s="7" t="s">
        <v>19708</v>
      </c>
      <c r="H1726" s="7" t="s">
        <v>20325</v>
      </c>
    </row>
    <row r="1727" spans="1:8">
      <c r="A1727" s="6" t="s">
        <v>6681</v>
      </c>
      <c r="B1727" s="6" t="str" cm="1">
        <f t="array" ref="B1727">IF(SUM(--ISNUMBER(SEARCH(Honorific,A1727)))&gt;0,LEFT(A1727,FIND(" ",A1727)-1),"")</f>
        <v/>
      </c>
      <c r="C1727" s="6" t="str">
        <f t="shared" si="52"/>
        <v>James Smith</v>
      </c>
      <c r="D1727" s="6" t="str" cm="1">
        <f t="array" ref="D1727">IF(SUM(--ISNUMBER(SEARCH(Credentials,C1727)))&gt;0,TRIM(RIGHT(SUBSTITUTE(C1727," ",REPT(" ", 99)), 99)),"")</f>
        <v/>
      </c>
      <c r="E1727" s="6" t="str">
        <f t="shared" si="53"/>
        <v>James Smith</v>
      </c>
      <c r="F1727" s="6" t="s">
        <v>6681</v>
      </c>
      <c r="G1727" s="7" t="s">
        <v>19433</v>
      </c>
      <c r="H1727" s="7" t="s">
        <v>19450</v>
      </c>
    </row>
    <row r="1728" spans="1:8">
      <c r="A1728" s="6" t="s">
        <v>5550</v>
      </c>
      <c r="B1728" s="6" t="str" cm="1">
        <f t="array" ref="B1728">IF(SUM(--ISNUMBER(SEARCH(Honorific,A1728)))&gt;0,LEFT(A1728,FIND(" ",A1728)-1),"")</f>
        <v/>
      </c>
      <c r="C1728" s="6" t="str">
        <f t="shared" si="52"/>
        <v>Kimberly Murray</v>
      </c>
      <c r="D1728" s="6" t="str" cm="1">
        <f t="array" ref="D1728">IF(SUM(--ISNUMBER(SEARCH(Credentials,C1728)))&gt;0,TRIM(RIGHT(SUBSTITUTE(C1728," ",REPT(" ", 99)), 99)),"")</f>
        <v/>
      </c>
      <c r="E1728" s="6" t="str">
        <f t="shared" si="53"/>
        <v>Kimberly Murray</v>
      </c>
      <c r="F1728" s="6" t="s">
        <v>5550</v>
      </c>
      <c r="G1728" s="7" t="s">
        <v>19458</v>
      </c>
      <c r="H1728" s="7" t="s">
        <v>19958</v>
      </c>
    </row>
    <row r="1729" spans="1:8">
      <c r="A1729" s="6" t="s">
        <v>6688</v>
      </c>
      <c r="B1729" s="6" t="str" cm="1">
        <f t="array" ref="B1729">IF(SUM(--ISNUMBER(SEARCH(Honorific,A1729)))&gt;0,LEFT(A1729,FIND(" ",A1729)-1),"")</f>
        <v/>
      </c>
      <c r="C1729" s="6" t="str">
        <f t="shared" si="52"/>
        <v>Juan Raymond</v>
      </c>
      <c r="D1729" s="6" t="str" cm="1">
        <f t="array" ref="D1729">IF(SUM(--ISNUMBER(SEARCH(Credentials,C1729)))&gt;0,TRIM(RIGHT(SUBSTITUTE(C1729," ",REPT(" ", 99)), 99)),"")</f>
        <v/>
      </c>
      <c r="E1729" s="6" t="str">
        <f t="shared" si="53"/>
        <v>Juan Raymond</v>
      </c>
      <c r="F1729" s="6" t="s">
        <v>6688</v>
      </c>
      <c r="G1729" s="7" t="s">
        <v>20284</v>
      </c>
      <c r="H1729" s="7" t="s">
        <v>19705</v>
      </c>
    </row>
    <row r="1730" spans="1:8">
      <c r="A1730" s="6" t="s">
        <v>6692</v>
      </c>
      <c r="B1730" s="6" t="str" cm="1">
        <f t="array" ref="B1730">IF(SUM(--ISNUMBER(SEARCH(Honorific,A1730)))&gt;0,LEFT(A1730,FIND(" ",A1730)-1),"")</f>
        <v/>
      </c>
      <c r="C1730" s="6" t="str">
        <f t="shared" si="52"/>
        <v>Douglas Morgan</v>
      </c>
      <c r="D1730" s="6" t="str" cm="1">
        <f t="array" ref="D1730">IF(SUM(--ISNUMBER(SEARCH(Credentials,C1730)))&gt;0,TRIM(RIGHT(SUBSTITUTE(C1730," ",REPT(" ", 99)), 99)),"")</f>
        <v/>
      </c>
      <c r="E1730" s="6" t="str">
        <f t="shared" si="53"/>
        <v>Douglas Morgan</v>
      </c>
      <c r="F1730" s="6" t="s">
        <v>6692</v>
      </c>
      <c r="G1730" s="7" t="s">
        <v>19698</v>
      </c>
      <c r="H1730" s="7" t="s">
        <v>19735</v>
      </c>
    </row>
    <row r="1731" spans="1:8">
      <c r="A1731" s="6" t="s">
        <v>6696</v>
      </c>
      <c r="B1731" s="6" t="str" cm="1">
        <f t="array" ref="B1731">IF(SUM(--ISNUMBER(SEARCH(Honorific,A1731)))&gt;0,LEFT(A1731,FIND(" ",A1731)-1),"")</f>
        <v/>
      </c>
      <c r="C1731" s="6" t="str">
        <f t="shared" ref="C1731:C1794" si="54">IF(B1731="",A1731,RIGHT(A1731,LEN(A1731)-LEN(B1731)-1))</f>
        <v>Samantha Mendoza</v>
      </c>
      <c r="D1731" s="6" t="str" cm="1">
        <f t="array" ref="D1731">IF(SUM(--ISNUMBER(SEARCH(Credentials,C1731)))&gt;0,TRIM(RIGHT(SUBSTITUTE(C1731," ",REPT(" ", 99)), 99)),"")</f>
        <v/>
      </c>
      <c r="E1731" s="6" t="str">
        <f t="shared" ref="E1731:E1794" si="55">IF(D1731="",C1731,LEFT(C1731,LEN(C1731)-LEN(D1731)))</f>
        <v>Samantha Mendoza</v>
      </c>
      <c r="F1731" s="6" t="s">
        <v>6696</v>
      </c>
      <c r="G1731" s="7" t="s">
        <v>19533</v>
      </c>
      <c r="H1731" s="7" t="s">
        <v>20301</v>
      </c>
    </row>
    <row r="1732" spans="1:8">
      <c r="A1732" s="6" t="s">
        <v>6700</v>
      </c>
      <c r="B1732" s="6" t="str" cm="1">
        <f t="array" ref="B1732">IF(SUM(--ISNUMBER(SEARCH(Honorific,A1732)))&gt;0,LEFT(A1732,FIND(" ",A1732)-1),"")</f>
        <v/>
      </c>
      <c r="C1732" s="6" t="str">
        <f t="shared" si="54"/>
        <v>Tina Jackson</v>
      </c>
      <c r="D1732" s="6" t="str" cm="1">
        <f t="array" ref="D1732">IF(SUM(--ISNUMBER(SEARCH(Credentials,C1732)))&gt;0,TRIM(RIGHT(SUBSTITUTE(C1732," ",REPT(" ", 99)), 99)),"")</f>
        <v/>
      </c>
      <c r="E1732" s="6" t="str">
        <f t="shared" si="55"/>
        <v>Tina Jackson</v>
      </c>
      <c r="F1732" s="6" t="s">
        <v>6700</v>
      </c>
      <c r="G1732" s="7" t="s">
        <v>19883</v>
      </c>
      <c r="H1732" s="7" t="s">
        <v>19779</v>
      </c>
    </row>
    <row r="1733" spans="1:8">
      <c r="A1733" s="6" t="s">
        <v>6704</v>
      </c>
      <c r="B1733" s="6" t="str" cm="1">
        <f t="array" ref="B1733">IF(SUM(--ISNUMBER(SEARCH(Honorific,A1733)))&gt;0,LEFT(A1733,FIND(" ",A1733)-1),"")</f>
        <v/>
      </c>
      <c r="C1733" s="6" t="str">
        <f t="shared" si="54"/>
        <v>Heather Coleman</v>
      </c>
      <c r="D1733" s="6" t="str" cm="1">
        <f t="array" ref="D1733">IF(SUM(--ISNUMBER(SEARCH(Credentials,C1733)))&gt;0,TRIM(RIGHT(SUBSTITUTE(C1733," ",REPT(" ", 99)), 99)),"")</f>
        <v/>
      </c>
      <c r="E1733" s="6" t="str">
        <f t="shared" si="55"/>
        <v>Heather Coleman</v>
      </c>
      <c r="F1733" s="6" t="s">
        <v>6704</v>
      </c>
      <c r="G1733" s="7" t="s">
        <v>19423</v>
      </c>
      <c r="H1733" s="7" t="s">
        <v>19681</v>
      </c>
    </row>
    <row r="1734" spans="1:8">
      <c r="A1734" s="6" t="s">
        <v>6708</v>
      </c>
      <c r="B1734" s="6" t="str" cm="1">
        <f t="array" ref="B1734">IF(SUM(--ISNUMBER(SEARCH(Honorific,A1734)))&gt;0,LEFT(A1734,FIND(" ",A1734)-1),"")</f>
        <v/>
      </c>
      <c r="C1734" s="6" t="str">
        <f t="shared" si="54"/>
        <v>Timothy Blake</v>
      </c>
      <c r="D1734" s="6" t="str" cm="1">
        <f t="array" ref="D1734">IF(SUM(--ISNUMBER(SEARCH(Credentials,C1734)))&gt;0,TRIM(RIGHT(SUBSTITUTE(C1734," ",REPT(" ", 99)), 99)),"")</f>
        <v/>
      </c>
      <c r="E1734" s="6" t="str">
        <f t="shared" si="55"/>
        <v>Timothy Blake</v>
      </c>
      <c r="F1734" s="6" t="s">
        <v>6708</v>
      </c>
      <c r="G1734" s="7" t="s">
        <v>19942</v>
      </c>
      <c r="H1734" s="7" t="s">
        <v>19777</v>
      </c>
    </row>
    <row r="1735" spans="1:8">
      <c r="A1735" s="6" t="s">
        <v>3321</v>
      </c>
      <c r="B1735" s="6" t="str" cm="1">
        <f t="array" ref="B1735">IF(SUM(--ISNUMBER(SEARCH(Honorific,A1735)))&gt;0,LEFT(A1735,FIND(" ",A1735)-1),"")</f>
        <v/>
      </c>
      <c r="C1735" s="6" t="str">
        <f t="shared" si="54"/>
        <v>Donna Campbell</v>
      </c>
      <c r="D1735" s="6" t="str" cm="1">
        <f t="array" ref="D1735">IF(SUM(--ISNUMBER(SEARCH(Credentials,C1735)))&gt;0,TRIM(RIGHT(SUBSTITUTE(C1735," ",REPT(" ", 99)), 99)),"")</f>
        <v/>
      </c>
      <c r="E1735" s="6" t="str">
        <f t="shared" si="55"/>
        <v>Donna Campbell</v>
      </c>
      <c r="F1735" s="6" t="s">
        <v>3321</v>
      </c>
      <c r="G1735" s="7" t="s">
        <v>20160</v>
      </c>
      <c r="H1735" s="7" t="s">
        <v>19886</v>
      </c>
    </row>
    <row r="1736" spans="1:8">
      <c r="A1736" s="6" t="s">
        <v>6715</v>
      </c>
      <c r="B1736" s="6" t="str" cm="1">
        <f t="array" ref="B1736">IF(SUM(--ISNUMBER(SEARCH(Honorific,A1736)))&gt;0,LEFT(A1736,FIND(" ",A1736)-1),"")</f>
        <v/>
      </c>
      <c r="C1736" s="6" t="str">
        <f t="shared" si="54"/>
        <v>Lori Campos</v>
      </c>
      <c r="D1736" s="6" t="str" cm="1">
        <f t="array" ref="D1736">IF(SUM(--ISNUMBER(SEARCH(Credentials,C1736)))&gt;0,TRIM(RIGHT(SUBSTITUTE(C1736," ",REPT(" ", 99)), 99)),"")</f>
        <v/>
      </c>
      <c r="E1736" s="6" t="str">
        <f t="shared" si="55"/>
        <v>Lori Campos</v>
      </c>
      <c r="F1736" s="6" t="s">
        <v>6715</v>
      </c>
      <c r="G1736" s="7" t="s">
        <v>19564</v>
      </c>
      <c r="H1736" s="7" t="s">
        <v>20383</v>
      </c>
    </row>
    <row r="1737" spans="1:8">
      <c r="A1737" s="6" t="s">
        <v>6718</v>
      </c>
      <c r="B1737" s="6" t="str" cm="1">
        <f t="array" ref="B1737">IF(SUM(--ISNUMBER(SEARCH(Honorific,A1737)))&gt;0,LEFT(A1737,FIND(" ",A1737)-1),"")</f>
        <v/>
      </c>
      <c r="C1737" s="6" t="str">
        <f t="shared" si="54"/>
        <v>Charles Moody</v>
      </c>
      <c r="D1737" s="6" t="str" cm="1">
        <f t="array" ref="D1737">IF(SUM(--ISNUMBER(SEARCH(Credentials,C1737)))&gt;0,TRIM(RIGHT(SUBSTITUTE(C1737," ",REPT(" ", 99)), 99)),"")</f>
        <v/>
      </c>
      <c r="E1737" s="6" t="str">
        <f t="shared" si="55"/>
        <v>Charles Moody</v>
      </c>
      <c r="F1737" s="6" t="s">
        <v>6718</v>
      </c>
      <c r="G1737" s="7" t="s">
        <v>19524</v>
      </c>
      <c r="H1737" s="7" t="s">
        <v>19521</v>
      </c>
    </row>
    <row r="1738" spans="1:8">
      <c r="A1738" s="6" t="s">
        <v>6722</v>
      </c>
      <c r="B1738" s="6" t="str" cm="1">
        <f t="array" ref="B1738">IF(SUM(--ISNUMBER(SEARCH(Honorific,A1738)))&gt;0,LEFT(A1738,FIND(" ",A1738)-1),"")</f>
        <v/>
      </c>
      <c r="C1738" s="6" t="str">
        <f t="shared" si="54"/>
        <v>Kelly Montoya</v>
      </c>
      <c r="D1738" s="6" t="str" cm="1">
        <f t="array" ref="D1738">IF(SUM(--ISNUMBER(SEARCH(Credentials,C1738)))&gt;0,TRIM(RIGHT(SUBSTITUTE(C1738," ",REPT(" ", 99)), 99)),"")</f>
        <v/>
      </c>
      <c r="E1738" s="6" t="str">
        <f t="shared" si="55"/>
        <v>Kelly Montoya</v>
      </c>
      <c r="F1738" s="6" t="s">
        <v>6722</v>
      </c>
      <c r="G1738" s="7" t="s">
        <v>19580</v>
      </c>
      <c r="H1738" s="7" t="s">
        <v>20032</v>
      </c>
    </row>
    <row r="1739" spans="1:8">
      <c r="A1739" s="6" t="s">
        <v>6726</v>
      </c>
      <c r="B1739" s="6" t="str" cm="1">
        <f t="array" ref="B1739">IF(SUM(--ISNUMBER(SEARCH(Honorific,A1739)))&gt;0,LEFT(A1739,FIND(" ",A1739)-1),"")</f>
        <v/>
      </c>
      <c r="C1739" s="6" t="str">
        <f t="shared" si="54"/>
        <v>Joshua Ramirez DDS</v>
      </c>
      <c r="D1739" s="6" t="str" cm="1">
        <f t="array" ref="D1739">IF(SUM(--ISNUMBER(SEARCH(Credentials,C1739)))&gt;0,TRIM(RIGHT(SUBSTITUTE(C1739," ",REPT(" ", 99)), 99)),"")</f>
        <v>DDS</v>
      </c>
      <c r="E1739" s="6" t="str">
        <f t="shared" si="55"/>
        <v xml:space="preserve">Joshua Ramirez </v>
      </c>
      <c r="F1739" s="6" t="s">
        <v>19275</v>
      </c>
      <c r="G1739" s="7" t="s">
        <v>19718</v>
      </c>
      <c r="H1739" s="7" t="s">
        <v>19809</v>
      </c>
    </row>
    <row r="1740" spans="1:8">
      <c r="A1740" s="6" t="s">
        <v>6730</v>
      </c>
      <c r="B1740" s="6" t="str" cm="1">
        <f t="array" ref="B1740">IF(SUM(--ISNUMBER(SEARCH(Honorific,A1740)))&gt;0,LEFT(A1740,FIND(" ",A1740)-1),"")</f>
        <v/>
      </c>
      <c r="C1740" s="6" t="str">
        <f t="shared" si="54"/>
        <v>Casey Mcintyre</v>
      </c>
      <c r="D1740" s="6" t="str" cm="1">
        <f t="array" ref="D1740">IF(SUM(--ISNUMBER(SEARCH(Credentials,C1740)))&gt;0,TRIM(RIGHT(SUBSTITUTE(C1740," ",REPT(" ", 99)), 99)),"")</f>
        <v/>
      </c>
      <c r="E1740" s="6" t="str">
        <f t="shared" si="55"/>
        <v>Casey Mcintyre</v>
      </c>
      <c r="F1740" s="6" t="s">
        <v>6730</v>
      </c>
      <c r="G1740" s="7" t="s">
        <v>19788</v>
      </c>
      <c r="H1740" s="7" t="s">
        <v>20479</v>
      </c>
    </row>
    <row r="1741" spans="1:8">
      <c r="A1741" s="6" t="s">
        <v>6734</v>
      </c>
      <c r="B1741" s="6" t="str" cm="1">
        <f t="array" ref="B1741">IF(SUM(--ISNUMBER(SEARCH(Honorific,A1741)))&gt;0,LEFT(A1741,FIND(" ",A1741)-1),"")</f>
        <v/>
      </c>
      <c r="C1741" s="6" t="str">
        <f t="shared" si="54"/>
        <v>Sharon Weaver</v>
      </c>
      <c r="D1741" s="6" t="str" cm="1">
        <f t="array" ref="D1741">IF(SUM(--ISNUMBER(SEARCH(Credentials,C1741)))&gt;0,TRIM(RIGHT(SUBSTITUTE(C1741," ",REPT(" ", 99)), 99)),"")</f>
        <v/>
      </c>
      <c r="E1741" s="6" t="str">
        <f t="shared" si="55"/>
        <v>Sharon Weaver</v>
      </c>
      <c r="F1741" s="6" t="s">
        <v>6734</v>
      </c>
      <c r="G1741" s="7" t="s">
        <v>19584</v>
      </c>
      <c r="H1741" s="7" t="s">
        <v>19481</v>
      </c>
    </row>
    <row r="1742" spans="1:8">
      <c r="A1742" s="6" t="s">
        <v>6738</v>
      </c>
      <c r="B1742" s="6" t="str" cm="1">
        <f t="array" ref="B1742">IF(SUM(--ISNUMBER(SEARCH(Honorific,A1742)))&gt;0,LEFT(A1742,FIND(" ",A1742)-1),"")</f>
        <v/>
      </c>
      <c r="C1742" s="6" t="str">
        <f t="shared" si="54"/>
        <v>Justin Lara</v>
      </c>
      <c r="D1742" s="6" t="str" cm="1">
        <f t="array" ref="D1742">IF(SUM(--ISNUMBER(SEARCH(Credentials,C1742)))&gt;0,TRIM(RIGHT(SUBSTITUTE(C1742," ",REPT(" ", 99)), 99)),"")</f>
        <v/>
      </c>
      <c r="E1742" s="6" t="str">
        <f t="shared" si="55"/>
        <v>Justin Lara</v>
      </c>
      <c r="F1742" s="6" t="s">
        <v>6738</v>
      </c>
      <c r="G1742" s="7" t="s">
        <v>19526</v>
      </c>
      <c r="H1742" s="7" t="s">
        <v>20480</v>
      </c>
    </row>
    <row r="1743" spans="1:8">
      <c r="A1743" s="6" t="s">
        <v>6742</v>
      </c>
      <c r="B1743" s="6" t="str" cm="1">
        <f t="array" ref="B1743">IF(SUM(--ISNUMBER(SEARCH(Honorific,A1743)))&gt;0,LEFT(A1743,FIND(" ",A1743)-1),"")</f>
        <v/>
      </c>
      <c r="C1743" s="6" t="str">
        <f t="shared" si="54"/>
        <v>Teresa Williams</v>
      </c>
      <c r="D1743" s="6" t="str" cm="1">
        <f t="array" ref="D1743">IF(SUM(--ISNUMBER(SEARCH(Credentials,C1743)))&gt;0,TRIM(RIGHT(SUBSTITUTE(C1743," ",REPT(" ", 99)), 99)),"")</f>
        <v/>
      </c>
      <c r="E1743" s="6" t="str">
        <f t="shared" si="55"/>
        <v>Teresa Williams</v>
      </c>
      <c r="F1743" s="6" t="s">
        <v>6742</v>
      </c>
      <c r="G1743" s="7" t="s">
        <v>19917</v>
      </c>
      <c r="H1743" s="7" t="s">
        <v>19478</v>
      </c>
    </row>
    <row r="1744" spans="1:8">
      <c r="A1744" s="6" t="s">
        <v>6746</v>
      </c>
      <c r="B1744" s="6" t="str" cm="1">
        <f t="array" ref="B1744">IF(SUM(--ISNUMBER(SEARCH(Honorific,A1744)))&gt;0,LEFT(A1744,FIND(" ",A1744)-1),"")</f>
        <v/>
      </c>
      <c r="C1744" s="6" t="str">
        <f t="shared" si="54"/>
        <v>Jason Fitzgerald</v>
      </c>
      <c r="D1744" s="6" t="str" cm="1">
        <f t="array" ref="D1744">IF(SUM(--ISNUMBER(SEARCH(Credentials,C1744)))&gt;0,TRIM(RIGHT(SUBSTITUTE(C1744," ",REPT(" ", 99)), 99)),"")</f>
        <v/>
      </c>
      <c r="E1744" s="6" t="str">
        <f t="shared" si="55"/>
        <v>Jason Fitzgerald</v>
      </c>
      <c r="F1744" s="6" t="s">
        <v>6746</v>
      </c>
      <c r="G1744" s="7" t="s">
        <v>19560</v>
      </c>
      <c r="H1744" s="7" t="s">
        <v>20481</v>
      </c>
    </row>
    <row r="1745" spans="1:8">
      <c r="A1745" s="6" t="s">
        <v>6750</v>
      </c>
      <c r="B1745" s="6" t="str" cm="1">
        <f t="array" ref="B1745">IF(SUM(--ISNUMBER(SEARCH(Honorific,A1745)))&gt;0,LEFT(A1745,FIND(" ",A1745)-1),"")</f>
        <v/>
      </c>
      <c r="C1745" s="6" t="str">
        <f t="shared" si="54"/>
        <v>Robert Tran</v>
      </c>
      <c r="D1745" s="6" t="str" cm="1">
        <f t="array" ref="D1745">IF(SUM(--ISNUMBER(SEARCH(Credentials,C1745)))&gt;0,TRIM(RIGHT(SUBSTITUTE(C1745," ",REPT(" ", 99)), 99)),"")</f>
        <v/>
      </c>
      <c r="E1745" s="6" t="str">
        <f t="shared" si="55"/>
        <v>Robert Tran</v>
      </c>
      <c r="F1745" s="6" t="s">
        <v>6750</v>
      </c>
      <c r="G1745" s="7" t="s">
        <v>19541</v>
      </c>
      <c r="H1745" s="7" t="s">
        <v>20482</v>
      </c>
    </row>
    <row r="1746" spans="1:8">
      <c r="A1746" s="6" t="s">
        <v>6753</v>
      </c>
      <c r="B1746" s="6" t="str" cm="1">
        <f t="array" ref="B1746">IF(SUM(--ISNUMBER(SEARCH(Honorific,A1746)))&gt;0,LEFT(A1746,FIND(" ",A1746)-1),"")</f>
        <v/>
      </c>
      <c r="C1746" s="6" t="str">
        <f t="shared" si="54"/>
        <v>Brett Wright</v>
      </c>
      <c r="D1746" s="6" t="str" cm="1">
        <f t="array" ref="D1746">IF(SUM(--ISNUMBER(SEARCH(Credentials,C1746)))&gt;0,TRIM(RIGHT(SUBSTITUTE(C1746," ",REPT(" ", 99)), 99)),"")</f>
        <v/>
      </c>
      <c r="E1746" s="6" t="str">
        <f t="shared" si="55"/>
        <v>Brett Wright</v>
      </c>
      <c r="F1746" s="6" t="s">
        <v>6753</v>
      </c>
      <c r="G1746" s="7" t="s">
        <v>19637</v>
      </c>
      <c r="H1746" s="7" t="s">
        <v>19420</v>
      </c>
    </row>
    <row r="1747" spans="1:8">
      <c r="A1747" s="6" t="s">
        <v>6757</v>
      </c>
      <c r="B1747" s="6" t="str" cm="1">
        <f t="array" ref="B1747">IF(SUM(--ISNUMBER(SEARCH(Honorific,A1747)))&gt;0,LEFT(A1747,FIND(" ",A1747)-1),"")</f>
        <v/>
      </c>
      <c r="C1747" s="6" t="str">
        <f t="shared" si="54"/>
        <v>Joseph Blair</v>
      </c>
      <c r="D1747" s="6" t="str" cm="1">
        <f t="array" ref="D1747">IF(SUM(--ISNUMBER(SEARCH(Credentials,C1747)))&gt;0,TRIM(RIGHT(SUBSTITUTE(C1747," ",REPT(" ", 99)), 99)),"")</f>
        <v/>
      </c>
      <c r="E1747" s="6" t="str">
        <f t="shared" si="55"/>
        <v>Joseph Blair</v>
      </c>
      <c r="F1747" s="6" t="s">
        <v>6757</v>
      </c>
      <c r="G1747" s="7" t="s">
        <v>19642</v>
      </c>
      <c r="H1747" s="7" t="s">
        <v>19730</v>
      </c>
    </row>
    <row r="1748" spans="1:8">
      <c r="A1748" s="6" t="s">
        <v>6761</v>
      </c>
      <c r="B1748" s="6" t="str" cm="1">
        <f t="array" ref="B1748">IF(SUM(--ISNUMBER(SEARCH(Honorific,A1748)))&gt;0,LEFT(A1748,FIND(" ",A1748)-1),"")</f>
        <v/>
      </c>
      <c r="C1748" s="6" t="str">
        <f t="shared" si="54"/>
        <v>Joshua Hammond</v>
      </c>
      <c r="D1748" s="6" t="str" cm="1">
        <f t="array" ref="D1748">IF(SUM(--ISNUMBER(SEARCH(Credentials,C1748)))&gt;0,TRIM(RIGHT(SUBSTITUTE(C1748," ",REPT(" ", 99)), 99)),"")</f>
        <v/>
      </c>
      <c r="E1748" s="6" t="str">
        <f t="shared" si="55"/>
        <v>Joshua Hammond</v>
      </c>
      <c r="F1748" s="6" t="s">
        <v>6761</v>
      </c>
      <c r="G1748" s="7" t="s">
        <v>19718</v>
      </c>
      <c r="H1748" s="7" t="s">
        <v>19835</v>
      </c>
    </row>
    <row r="1749" spans="1:8">
      <c r="A1749" s="6" t="s">
        <v>6765</v>
      </c>
      <c r="B1749" s="6" t="str" cm="1">
        <f t="array" ref="B1749">IF(SUM(--ISNUMBER(SEARCH(Honorific,A1749)))&gt;0,LEFT(A1749,FIND(" ",A1749)-1),"")</f>
        <v/>
      </c>
      <c r="C1749" s="6" t="str">
        <f t="shared" si="54"/>
        <v>Theodore Elliott</v>
      </c>
      <c r="D1749" s="6" t="str" cm="1">
        <f t="array" ref="D1749">IF(SUM(--ISNUMBER(SEARCH(Credentials,C1749)))&gt;0,TRIM(RIGHT(SUBSTITUTE(C1749," ",REPT(" ", 99)), 99)),"")</f>
        <v/>
      </c>
      <c r="E1749" s="6" t="str">
        <f t="shared" si="55"/>
        <v>Theodore Elliott</v>
      </c>
      <c r="F1749" s="6" t="s">
        <v>6765</v>
      </c>
      <c r="G1749" s="7" t="s">
        <v>20483</v>
      </c>
      <c r="H1749" s="7" t="s">
        <v>19944</v>
      </c>
    </row>
    <row r="1750" spans="1:8">
      <c r="A1750" s="6" t="s">
        <v>6769</v>
      </c>
      <c r="B1750" s="6" t="str" cm="1">
        <f t="array" ref="B1750">IF(SUM(--ISNUMBER(SEARCH(Honorific,A1750)))&gt;0,LEFT(A1750,FIND(" ",A1750)-1),"")</f>
        <v/>
      </c>
      <c r="C1750" s="6" t="str">
        <f t="shared" si="54"/>
        <v>Melinda Davis</v>
      </c>
      <c r="D1750" s="6" t="str" cm="1">
        <f t="array" ref="D1750">IF(SUM(--ISNUMBER(SEARCH(Credentials,C1750)))&gt;0,TRIM(RIGHT(SUBSTITUTE(C1750," ",REPT(" ", 99)), 99)),"")</f>
        <v/>
      </c>
      <c r="E1750" s="6" t="str">
        <f t="shared" si="55"/>
        <v>Melinda Davis</v>
      </c>
      <c r="F1750" s="6" t="s">
        <v>6769</v>
      </c>
      <c r="G1750" s="7" t="s">
        <v>19648</v>
      </c>
      <c r="H1750" s="7" t="s">
        <v>19523</v>
      </c>
    </row>
    <row r="1751" spans="1:8">
      <c r="A1751" s="6" t="s">
        <v>6773</v>
      </c>
      <c r="B1751" s="6" t="str" cm="1">
        <f t="array" ref="B1751">IF(SUM(--ISNUMBER(SEARCH(Honorific,A1751)))&gt;0,LEFT(A1751,FIND(" ",A1751)-1),"")</f>
        <v/>
      </c>
      <c r="C1751" s="6" t="str">
        <f t="shared" si="54"/>
        <v>Jeanne Conway</v>
      </c>
      <c r="D1751" s="6" t="str" cm="1">
        <f t="array" ref="D1751">IF(SUM(--ISNUMBER(SEARCH(Credentials,C1751)))&gt;0,TRIM(RIGHT(SUBSTITUTE(C1751," ",REPT(" ", 99)), 99)),"")</f>
        <v/>
      </c>
      <c r="E1751" s="6" t="str">
        <f t="shared" si="55"/>
        <v>Jeanne Conway</v>
      </c>
      <c r="F1751" s="6" t="s">
        <v>6773</v>
      </c>
      <c r="G1751" s="7" t="s">
        <v>20484</v>
      </c>
      <c r="H1751" s="7" t="s">
        <v>20485</v>
      </c>
    </row>
    <row r="1752" spans="1:8">
      <c r="A1752" s="6" t="s">
        <v>6777</v>
      </c>
      <c r="B1752" s="6" t="str" cm="1">
        <f t="array" ref="B1752">IF(SUM(--ISNUMBER(SEARCH(Honorific,A1752)))&gt;0,LEFT(A1752,FIND(" ",A1752)-1),"")</f>
        <v/>
      </c>
      <c r="C1752" s="6" t="str">
        <f t="shared" si="54"/>
        <v>Michael Gray</v>
      </c>
      <c r="D1752" s="6" t="str" cm="1">
        <f t="array" ref="D1752">IF(SUM(--ISNUMBER(SEARCH(Credentials,C1752)))&gt;0,TRIM(RIGHT(SUBSTITUTE(C1752," ",REPT(" ", 99)), 99)),"")</f>
        <v/>
      </c>
      <c r="E1752" s="6" t="str">
        <f t="shared" si="55"/>
        <v>Michael Gray</v>
      </c>
      <c r="F1752" s="6" t="s">
        <v>6777</v>
      </c>
      <c r="G1752" s="7" t="s">
        <v>19466</v>
      </c>
      <c r="H1752" s="7" t="s">
        <v>19768</v>
      </c>
    </row>
    <row r="1753" spans="1:8">
      <c r="A1753" s="6" t="s">
        <v>6781</v>
      </c>
      <c r="B1753" s="6" t="str" cm="1">
        <f t="array" ref="B1753">IF(SUM(--ISNUMBER(SEARCH(Honorific,A1753)))&gt;0,LEFT(A1753,FIND(" ",A1753)-1),"")</f>
        <v/>
      </c>
      <c r="C1753" s="6" t="str">
        <f t="shared" si="54"/>
        <v>Erin Weber</v>
      </c>
      <c r="D1753" s="6" t="str" cm="1">
        <f t="array" ref="D1753">IF(SUM(--ISNUMBER(SEARCH(Credentials,C1753)))&gt;0,TRIM(RIGHT(SUBSTITUTE(C1753," ",REPT(" ", 99)), 99)),"")</f>
        <v/>
      </c>
      <c r="E1753" s="6" t="str">
        <f t="shared" si="55"/>
        <v>Erin Weber</v>
      </c>
      <c r="F1753" s="6" t="s">
        <v>6781</v>
      </c>
      <c r="G1753" s="7" t="s">
        <v>19512</v>
      </c>
      <c r="H1753" s="7" t="s">
        <v>20313</v>
      </c>
    </row>
    <row r="1754" spans="1:8">
      <c r="A1754" s="6" t="s">
        <v>6785</v>
      </c>
      <c r="B1754" s="6" t="str" cm="1">
        <f t="array" ref="B1754">IF(SUM(--ISNUMBER(SEARCH(Honorific,A1754)))&gt;0,LEFT(A1754,FIND(" ",A1754)-1),"")</f>
        <v/>
      </c>
      <c r="C1754" s="6" t="str">
        <f t="shared" si="54"/>
        <v>Heather Yoder</v>
      </c>
      <c r="D1754" s="6" t="str" cm="1">
        <f t="array" ref="D1754">IF(SUM(--ISNUMBER(SEARCH(Credentials,C1754)))&gt;0,TRIM(RIGHT(SUBSTITUTE(C1754," ",REPT(" ", 99)), 99)),"")</f>
        <v/>
      </c>
      <c r="E1754" s="6" t="str">
        <f t="shared" si="55"/>
        <v>Heather Yoder</v>
      </c>
      <c r="F1754" s="6" t="s">
        <v>6785</v>
      </c>
      <c r="G1754" s="7" t="s">
        <v>19423</v>
      </c>
      <c r="H1754" s="7" t="s">
        <v>20486</v>
      </c>
    </row>
    <row r="1755" spans="1:8">
      <c r="A1755" s="6" t="s">
        <v>6789</v>
      </c>
      <c r="B1755" s="6" t="str" cm="1">
        <f t="array" ref="B1755">IF(SUM(--ISNUMBER(SEARCH(Honorific,A1755)))&gt;0,LEFT(A1755,FIND(" ",A1755)-1),"")</f>
        <v/>
      </c>
      <c r="C1755" s="6" t="str">
        <f t="shared" si="54"/>
        <v>Krista Miller</v>
      </c>
      <c r="D1755" s="6" t="str" cm="1">
        <f t="array" ref="D1755">IF(SUM(--ISNUMBER(SEARCH(Credentials,C1755)))&gt;0,TRIM(RIGHT(SUBSTITUTE(C1755," ",REPT(" ", 99)), 99)),"")</f>
        <v/>
      </c>
      <c r="E1755" s="6" t="str">
        <f t="shared" si="55"/>
        <v>Krista Miller</v>
      </c>
      <c r="F1755" s="6" t="s">
        <v>6789</v>
      </c>
      <c r="G1755" s="7" t="s">
        <v>20090</v>
      </c>
      <c r="H1755" s="7" t="s">
        <v>19568</v>
      </c>
    </row>
    <row r="1756" spans="1:8">
      <c r="A1756" s="6" t="s">
        <v>6793</v>
      </c>
      <c r="B1756" s="6" t="str" cm="1">
        <f t="array" ref="B1756">IF(SUM(--ISNUMBER(SEARCH(Honorific,A1756)))&gt;0,LEFT(A1756,FIND(" ",A1756)-1),"")</f>
        <v/>
      </c>
      <c r="C1756" s="6" t="str">
        <f t="shared" si="54"/>
        <v>Philip Lopez</v>
      </c>
      <c r="D1756" s="6" t="str" cm="1">
        <f t="array" ref="D1756">IF(SUM(--ISNUMBER(SEARCH(Credentials,C1756)))&gt;0,TRIM(RIGHT(SUBSTITUTE(C1756," ",REPT(" ", 99)), 99)),"")</f>
        <v/>
      </c>
      <c r="E1756" s="6" t="str">
        <f t="shared" si="55"/>
        <v>Philip Lopez</v>
      </c>
      <c r="F1756" s="6" t="s">
        <v>6793</v>
      </c>
      <c r="G1756" s="7" t="s">
        <v>20158</v>
      </c>
      <c r="H1756" s="7" t="s">
        <v>19600</v>
      </c>
    </row>
    <row r="1757" spans="1:8">
      <c r="A1757" s="6" t="s">
        <v>6797</v>
      </c>
      <c r="B1757" s="6" t="str" cm="1">
        <f t="array" ref="B1757">IF(SUM(--ISNUMBER(SEARCH(Honorific,A1757)))&gt;0,LEFT(A1757,FIND(" ",A1757)-1),"")</f>
        <v/>
      </c>
      <c r="C1757" s="6" t="str">
        <f t="shared" si="54"/>
        <v>Rebecca Hodge</v>
      </c>
      <c r="D1757" s="6" t="str" cm="1">
        <f t="array" ref="D1757">IF(SUM(--ISNUMBER(SEARCH(Credentials,C1757)))&gt;0,TRIM(RIGHT(SUBSTITUTE(C1757," ",REPT(" ", 99)), 99)),"")</f>
        <v/>
      </c>
      <c r="E1757" s="6" t="str">
        <f t="shared" si="55"/>
        <v>Rebecca Hodge</v>
      </c>
      <c r="F1757" s="6" t="s">
        <v>6797</v>
      </c>
      <c r="G1757" s="7" t="s">
        <v>19531</v>
      </c>
      <c r="H1757" s="7" t="s">
        <v>19888</v>
      </c>
    </row>
    <row r="1758" spans="1:8">
      <c r="A1758" s="6" t="s">
        <v>6800</v>
      </c>
      <c r="B1758" s="6" t="str" cm="1">
        <f t="array" ref="B1758">IF(SUM(--ISNUMBER(SEARCH(Honorific,A1758)))&gt;0,LEFT(A1758,FIND(" ",A1758)-1),"")</f>
        <v/>
      </c>
      <c r="C1758" s="6" t="str">
        <f t="shared" si="54"/>
        <v>Robert White</v>
      </c>
      <c r="D1758" s="6" t="str" cm="1">
        <f t="array" ref="D1758">IF(SUM(--ISNUMBER(SEARCH(Credentials,C1758)))&gt;0,TRIM(RIGHT(SUBSTITUTE(C1758," ",REPT(" ", 99)), 99)),"")</f>
        <v/>
      </c>
      <c r="E1758" s="6" t="str">
        <f t="shared" si="55"/>
        <v>Robert White</v>
      </c>
      <c r="F1758" s="6" t="s">
        <v>6800</v>
      </c>
      <c r="G1758" s="7" t="s">
        <v>19541</v>
      </c>
      <c r="H1758" s="7" t="s">
        <v>19502</v>
      </c>
    </row>
    <row r="1759" spans="1:8">
      <c r="A1759" s="6" t="s">
        <v>6804</v>
      </c>
      <c r="B1759" s="6" t="str" cm="1">
        <f t="array" ref="B1759">IF(SUM(--ISNUMBER(SEARCH(Honorific,A1759)))&gt;0,LEFT(A1759,FIND(" ",A1759)-1),"")</f>
        <v/>
      </c>
      <c r="C1759" s="6" t="str">
        <f t="shared" si="54"/>
        <v>Amanda Jacobson</v>
      </c>
      <c r="D1759" s="6" t="str" cm="1">
        <f t="array" ref="D1759">IF(SUM(--ISNUMBER(SEARCH(Credentials,C1759)))&gt;0,TRIM(RIGHT(SUBSTITUTE(C1759," ",REPT(" ", 99)), 99)),"")</f>
        <v/>
      </c>
      <c r="E1759" s="6" t="str">
        <f t="shared" si="55"/>
        <v>Amanda Jacobson</v>
      </c>
      <c r="F1759" s="6" t="s">
        <v>6804</v>
      </c>
      <c r="G1759" s="7" t="s">
        <v>19435</v>
      </c>
      <c r="H1759" s="7" t="s">
        <v>20487</v>
      </c>
    </row>
    <row r="1760" spans="1:8">
      <c r="A1760" s="6" t="s">
        <v>6808</v>
      </c>
      <c r="B1760" s="6" t="str" cm="1">
        <f t="array" ref="B1760">IF(SUM(--ISNUMBER(SEARCH(Honorific,A1760)))&gt;0,LEFT(A1760,FIND(" ",A1760)-1),"")</f>
        <v/>
      </c>
      <c r="C1760" s="6" t="str">
        <f t="shared" si="54"/>
        <v>Brandon Hayes</v>
      </c>
      <c r="D1760" s="6" t="str" cm="1">
        <f t="array" ref="D1760">IF(SUM(--ISNUMBER(SEARCH(Credentials,C1760)))&gt;0,TRIM(RIGHT(SUBSTITUTE(C1760," ",REPT(" ", 99)), 99)),"")</f>
        <v/>
      </c>
      <c r="E1760" s="6" t="str">
        <f t="shared" si="55"/>
        <v>Brandon Hayes</v>
      </c>
      <c r="F1760" s="6" t="s">
        <v>6808</v>
      </c>
      <c r="G1760" s="7" t="s">
        <v>19603</v>
      </c>
      <c r="H1760" s="7" t="s">
        <v>20115</v>
      </c>
    </row>
    <row r="1761" spans="1:8">
      <c r="A1761" s="6" t="s">
        <v>6811</v>
      </c>
      <c r="B1761" s="6" t="str" cm="1">
        <f t="array" ref="B1761">IF(SUM(--ISNUMBER(SEARCH(Honorific,A1761)))&gt;0,LEFT(A1761,FIND(" ",A1761)-1),"")</f>
        <v/>
      </c>
      <c r="C1761" s="6" t="str">
        <f t="shared" si="54"/>
        <v>Sean Abbott</v>
      </c>
      <c r="D1761" s="6" t="str" cm="1">
        <f t="array" ref="D1761">IF(SUM(--ISNUMBER(SEARCH(Credentials,C1761)))&gt;0,TRIM(RIGHT(SUBSTITUTE(C1761," ",REPT(" ", 99)), 99)),"")</f>
        <v/>
      </c>
      <c r="E1761" s="6" t="str">
        <f t="shared" si="55"/>
        <v>Sean Abbott</v>
      </c>
      <c r="F1761" s="6" t="s">
        <v>6811</v>
      </c>
      <c r="G1761" s="7" t="s">
        <v>19651</v>
      </c>
      <c r="H1761" s="7" t="s">
        <v>20488</v>
      </c>
    </row>
    <row r="1762" spans="1:8">
      <c r="A1762" s="6" t="s">
        <v>6815</v>
      </c>
      <c r="B1762" s="6" t="str" cm="1">
        <f t="array" ref="B1762">IF(SUM(--ISNUMBER(SEARCH(Honorific,A1762)))&gt;0,LEFT(A1762,FIND(" ",A1762)-1),"")</f>
        <v/>
      </c>
      <c r="C1762" s="6" t="str">
        <f t="shared" si="54"/>
        <v>Stephen Tanner</v>
      </c>
      <c r="D1762" s="6" t="str" cm="1">
        <f t="array" ref="D1762">IF(SUM(--ISNUMBER(SEARCH(Credentials,C1762)))&gt;0,TRIM(RIGHT(SUBSTITUTE(C1762," ",REPT(" ", 99)), 99)),"")</f>
        <v/>
      </c>
      <c r="E1762" s="6" t="str">
        <f t="shared" si="55"/>
        <v>Stephen Tanner</v>
      </c>
      <c r="F1762" s="6" t="s">
        <v>6815</v>
      </c>
      <c r="G1762" s="7" t="s">
        <v>19633</v>
      </c>
      <c r="H1762" s="7" t="s">
        <v>20400</v>
      </c>
    </row>
    <row r="1763" spans="1:8">
      <c r="A1763" s="6" t="s">
        <v>6819</v>
      </c>
      <c r="B1763" s="6" t="str" cm="1">
        <f t="array" ref="B1763">IF(SUM(--ISNUMBER(SEARCH(Honorific,A1763)))&gt;0,LEFT(A1763,FIND(" ",A1763)-1),"")</f>
        <v/>
      </c>
      <c r="C1763" s="6" t="str">
        <f t="shared" si="54"/>
        <v>Linda Schneider</v>
      </c>
      <c r="D1763" s="6" t="str" cm="1">
        <f t="array" ref="D1763">IF(SUM(--ISNUMBER(SEARCH(Credentials,C1763)))&gt;0,TRIM(RIGHT(SUBSTITUTE(C1763," ",REPT(" ", 99)), 99)),"")</f>
        <v/>
      </c>
      <c r="E1763" s="6" t="str">
        <f t="shared" si="55"/>
        <v>Linda Schneider</v>
      </c>
      <c r="F1763" s="6" t="s">
        <v>6819</v>
      </c>
      <c r="G1763" s="7" t="s">
        <v>19627</v>
      </c>
      <c r="H1763" s="7" t="s">
        <v>20489</v>
      </c>
    </row>
    <row r="1764" spans="1:8">
      <c r="A1764" s="6" t="s">
        <v>6823</v>
      </c>
      <c r="B1764" s="6" t="str" cm="1">
        <f t="array" ref="B1764">IF(SUM(--ISNUMBER(SEARCH(Honorific,A1764)))&gt;0,LEFT(A1764,FIND(" ",A1764)-1),"")</f>
        <v/>
      </c>
      <c r="C1764" s="6" t="str">
        <f t="shared" si="54"/>
        <v>Todd Dixon</v>
      </c>
      <c r="D1764" s="6" t="str" cm="1">
        <f t="array" ref="D1764">IF(SUM(--ISNUMBER(SEARCH(Credentials,C1764)))&gt;0,TRIM(RIGHT(SUBSTITUTE(C1764," ",REPT(" ", 99)), 99)),"")</f>
        <v/>
      </c>
      <c r="E1764" s="6" t="str">
        <f t="shared" si="55"/>
        <v>Todd Dixon</v>
      </c>
      <c r="F1764" s="6" t="s">
        <v>6823</v>
      </c>
      <c r="G1764" s="7" t="s">
        <v>19723</v>
      </c>
      <c r="H1764" s="7" t="s">
        <v>19602</v>
      </c>
    </row>
    <row r="1765" spans="1:8">
      <c r="A1765" s="6" t="s">
        <v>6827</v>
      </c>
      <c r="B1765" s="6" t="str" cm="1">
        <f t="array" ref="B1765">IF(SUM(--ISNUMBER(SEARCH(Honorific,A1765)))&gt;0,LEFT(A1765,FIND(" ",A1765)-1),"")</f>
        <v/>
      </c>
      <c r="C1765" s="6" t="str">
        <f t="shared" si="54"/>
        <v>Paul Jones</v>
      </c>
      <c r="D1765" s="6" t="str" cm="1">
        <f t="array" ref="D1765">IF(SUM(--ISNUMBER(SEARCH(Credentials,C1765)))&gt;0,TRIM(RIGHT(SUBSTITUTE(C1765," ",REPT(" ", 99)), 99)),"")</f>
        <v/>
      </c>
      <c r="E1765" s="6" t="str">
        <f t="shared" si="55"/>
        <v>Paul Jones</v>
      </c>
      <c r="F1765" s="6" t="s">
        <v>6827</v>
      </c>
      <c r="G1765" s="7" t="s">
        <v>19733</v>
      </c>
      <c r="H1765" s="7" t="s">
        <v>19613</v>
      </c>
    </row>
    <row r="1766" spans="1:8">
      <c r="A1766" s="6" t="s">
        <v>6831</v>
      </c>
      <c r="B1766" s="6" t="str" cm="1">
        <f t="array" ref="B1766">IF(SUM(--ISNUMBER(SEARCH(Honorific,A1766)))&gt;0,LEFT(A1766,FIND(" ",A1766)-1),"")</f>
        <v/>
      </c>
      <c r="C1766" s="6" t="str">
        <f t="shared" si="54"/>
        <v>Anita Callahan</v>
      </c>
      <c r="D1766" s="6" t="str" cm="1">
        <f t="array" ref="D1766">IF(SUM(--ISNUMBER(SEARCH(Credentials,C1766)))&gt;0,TRIM(RIGHT(SUBSTITUTE(C1766," ",REPT(" ", 99)), 99)),"")</f>
        <v/>
      </c>
      <c r="E1766" s="6" t="str">
        <f t="shared" si="55"/>
        <v>Anita Callahan</v>
      </c>
      <c r="F1766" s="6" t="s">
        <v>6831</v>
      </c>
      <c r="G1766" s="7" t="s">
        <v>20240</v>
      </c>
      <c r="H1766" s="7" t="s">
        <v>20490</v>
      </c>
    </row>
    <row r="1767" spans="1:8">
      <c r="A1767" s="6" t="s">
        <v>6834</v>
      </c>
      <c r="B1767" s="6" t="str" cm="1">
        <f t="array" ref="B1767">IF(SUM(--ISNUMBER(SEARCH(Honorific,A1767)))&gt;0,LEFT(A1767,FIND(" ",A1767)-1),"")</f>
        <v/>
      </c>
      <c r="C1767" s="6" t="str">
        <f t="shared" si="54"/>
        <v>Jessica Waters</v>
      </c>
      <c r="D1767" s="6" t="str" cm="1">
        <f t="array" ref="D1767">IF(SUM(--ISNUMBER(SEARCH(Credentials,C1767)))&gt;0,TRIM(RIGHT(SUBSTITUTE(C1767," ",REPT(" ", 99)), 99)),"")</f>
        <v/>
      </c>
      <c r="E1767" s="6" t="str">
        <f t="shared" si="55"/>
        <v>Jessica Waters</v>
      </c>
      <c r="F1767" s="6" t="s">
        <v>6834</v>
      </c>
      <c r="G1767" s="7" t="s">
        <v>19664</v>
      </c>
      <c r="H1767" s="7" t="s">
        <v>19446</v>
      </c>
    </row>
    <row r="1768" spans="1:8">
      <c r="A1768" s="6" t="s">
        <v>6838</v>
      </c>
      <c r="B1768" s="6" t="str" cm="1">
        <f t="array" ref="B1768">IF(SUM(--ISNUMBER(SEARCH(Honorific,A1768)))&gt;0,LEFT(A1768,FIND(" ",A1768)-1),"")</f>
        <v/>
      </c>
      <c r="C1768" s="6" t="str">
        <f t="shared" si="54"/>
        <v>Chad Rodriguez</v>
      </c>
      <c r="D1768" s="6" t="str" cm="1">
        <f t="array" ref="D1768">IF(SUM(--ISNUMBER(SEARCH(Credentials,C1768)))&gt;0,TRIM(RIGHT(SUBSTITUTE(C1768," ",REPT(" ", 99)), 99)),"")</f>
        <v/>
      </c>
      <c r="E1768" s="6" t="str">
        <f t="shared" si="55"/>
        <v>Chad Rodriguez</v>
      </c>
      <c r="F1768" s="6" t="s">
        <v>6838</v>
      </c>
      <c r="G1768" s="7" t="s">
        <v>20146</v>
      </c>
      <c r="H1768" s="7" t="s">
        <v>19536</v>
      </c>
    </row>
    <row r="1769" spans="1:8">
      <c r="A1769" s="6" t="s">
        <v>6842</v>
      </c>
      <c r="B1769" s="6" t="str" cm="1">
        <f t="array" ref="B1769">IF(SUM(--ISNUMBER(SEARCH(Honorific,A1769)))&gt;0,LEFT(A1769,FIND(" ",A1769)-1),"")</f>
        <v/>
      </c>
      <c r="C1769" s="6" t="str">
        <f t="shared" si="54"/>
        <v>Gregory Riley</v>
      </c>
      <c r="D1769" s="6" t="str" cm="1">
        <f t="array" ref="D1769">IF(SUM(--ISNUMBER(SEARCH(Credentials,C1769)))&gt;0,TRIM(RIGHT(SUBSTITUTE(C1769," ",REPT(" ", 99)), 99)),"")</f>
        <v/>
      </c>
      <c r="E1769" s="6" t="str">
        <f t="shared" si="55"/>
        <v>Gregory Riley</v>
      </c>
      <c r="F1769" s="6" t="s">
        <v>6842</v>
      </c>
      <c r="G1769" s="7" t="s">
        <v>19419</v>
      </c>
      <c r="H1769" s="7" t="s">
        <v>20023</v>
      </c>
    </row>
    <row r="1770" spans="1:8">
      <c r="A1770" s="6" t="s">
        <v>6846</v>
      </c>
      <c r="B1770" s="6" t="str" cm="1">
        <f t="array" ref="B1770">IF(SUM(--ISNUMBER(SEARCH(Honorific,A1770)))&gt;0,LEFT(A1770,FIND(" ",A1770)-1),"")</f>
        <v/>
      </c>
      <c r="C1770" s="6" t="str">
        <f t="shared" si="54"/>
        <v>Ray Kelly</v>
      </c>
      <c r="D1770" s="6" t="str" cm="1">
        <f t="array" ref="D1770">IF(SUM(--ISNUMBER(SEARCH(Credentials,C1770)))&gt;0,TRIM(RIGHT(SUBSTITUTE(C1770," ",REPT(" ", 99)), 99)),"")</f>
        <v/>
      </c>
      <c r="E1770" s="6" t="str">
        <f t="shared" si="55"/>
        <v>Ray Kelly</v>
      </c>
      <c r="F1770" s="6" t="s">
        <v>6846</v>
      </c>
      <c r="G1770" s="7" t="s">
        <v>19498</v>
      </c>
      <c r="H1770" s="7" t="s">
        <v>19580</v>
      </c>
    </row>
    <row r="1771" spans="1:8">
      <c r="A1771" s="6" t="s">
        <v>6850</v>
      </c>
      <c r="B1771" s="6" t="str" cm="1">
        <f t="array" ref="B1771">IF(SUM(--ISNUMBER(SEARCH(Honorific,A1771)))&gt;0,LEFT(A1771,FIND(" ",A1771)-1),"")</f>
        <v/>
      </c>
      <c r="C1771" s="6" t="str">
        <f t="shared" si="54"/>
        <v>Lauren Thomas</v>
      </c>
      <c r="D1771" s="6" t="str" cm="1">
        <f t="array" ref="D1771">IF(SUM(--ISNUMBER(SEARCH(Credentials,C1771)))&gt;0,TRIM(RIGHT(SUBSTITUTE(C1771," ",REPT(" ", 99)), 99)),"")</f>
        <v/>
      </c>
      <c r="E1771" s="6" t="str">
        <f t="shared" si="55"/>
        <v>Lauren Thomas</v>
      </c>
      <c r="F1771" s="6" t="s">
        <v>6850</v>
      </c>
      <c r="G1771" s="7" t="s">
        <v>19504</v>
      </c>
      <c r="H1771" s="7" t="s">
        <v>19488</v>
      </c>
    </row>
    <row r="1772" spans="1:8">
      <c r="A1772" s="6" t="s">
        <v>6854</v>
      </c>
      <c r="B1772" s="6" t="str" cm="1">
        <f t="array" ref="B1772">IF(SUM(--ISNUMBER(SEARCH(Honorific,A1772)))&gt;0,LEFT(A1772,FIND(" ",A1772)-1),"")</f>
        <v/>
      </c>
      <c r="C1772" s="6" t="str">
        <f t="shared" si="54"/>
        <v>Elizabeth Schmidt</v>
      </c>
      <c r="D1772" s="6" t="str" cm="1">
        <f t="array" ref="D1772">IF(SUM(--ISNUMBER(SEARCH(Credentials,C1772)))&gt;0,TRIM(RIGHT(SUBSTITUTE(C1772," ",REPT(" ", 99)), 99)),"")</f>
        <v/>
      </c>
      <c r="E1772" s="6" t="str">
        <f t="shared" si="55"/>
        <v>Elizabeth Schmidt</v>
      </c>
      <c r="F1772" s="6" t="s">
        <v>6854</v>
      </c>
      <c r="G1772" s="7" t="s">
        <v>19819</v>
      </c>
      <c r="H1772" s="7" t="s">
        <v>20491</v>
      </c>
    </row>
    <row r="1773" spans="1:8">
      <c r="A1773" s="6" t="s">
        <v>6858</v>
      </c>
      <c r="B1773" s="6" t="str" cm="1">
        <f t="array" ref="B1773">IF(SUM(--ISNUMBER(SEARCH(Honorific,A1773)))&gt;0,LEFT(A1773,FIND(" ",A1773)-1),"")</f>
        <v/>
      </c>
      <c r="C1773" s="6" t="str">
        <f t="shared" si="54"/>
        <v>Tricia Myers</v>
      </c>
      <c r="D1773" s="6" t="str" cm="1">
        <f t="array" ref="D1773">IF(SUM(--ISNUMBER(SEARCH(Credentials,C1773)))&gt;0,TRIM(RIGHT(SUBSTITUTE(C1773," ",REPT(" ", 99)), 99)),"")</f>
        <v/>
      </c>
      <c r="E1773" s="6" t="str">
        <f t="shared" si="55"/>
        <v>Tricia Myers</v>
      </c>
      <c r="F1773" s="6" t="s">
        <v>6858</v>
      </c>
      <c r="G1773" s="7" t="s">
        <v>20492</v>
      </c>
      <c r="H1773" s="7" t="s">
        <v>20000</v>
      </c>
    </row>
    <row r="1774" spans="1:8">
      <c r="A1774" s="6" t="s">
        <v>6862</v>
      </c>
      <c r="B1774" s="6" t="str" cm="1">
        <f t="array" ref="B1774">IF(SUM(--ISNUMBER(SEARCH(Honorific,A1774)))&gt;0,LEFT(A1774,FIND(" ",A1774)-1),"")</f>
        <v/>
      </c>
      <c r="C1774" s="6" t="str">
        <f t="shared" si="54"/>
        <v>Matthew Brown</v>
      </c>
      <c r="D1774" s="6" t="str" cm="1">
        <f t="array" ref="D1774">IF(SUM(--ISNUMBER(SEARCH(Credentials,C1774)))&gt;0,TRIM(RIGHT(SUBSTITUTE(C1774," ",REPT(" ", 99)), 99)),"")</f>
        <v/>
      </c>
      <c r="E1774" s="6" t="str">
        <f t="shared" si="55"/>
        <v>Matthew Brown</v>
      </c>
      <c r="F1774" s="6" t="s">
        <v>6862</v>
      </c>
      <c r="G1774" s="7" t="s">
        <v>19506</v>
      </c>
      <c r="H1774" s="7" t="s">
        <v>19442</v>
      </c>
    </row>
    <row r="1775" spans="1:8">
      <c r="A1775" s="6" t="s">
        <v>6866</v>
      </c>
      <c r="B1775" s="6" t="str" cm="1">
        <f t="array" ref="B1775">IF(SUM(--ISNUMBER(SEARCH(Honorific,A1775)))&gt;0,LEFT(A1775,FIND(" ",A1775)-1),"")</f>
        <v/>
      </c>
      <c r="C1775" s="6" t="str">
        <f t="shared" si="54"/>
        <v>Lisa Harris</v>
      </c>
      <c r="D1775" s="6" t="str" cm="1">
        <f t="array" ref="D1775">IF(SUM(--ISNUMBER(SEARCH(Credentials,C1775)))&gt;0,TRIM(RIGHT(SUBSTITUTE(C1775," ",REPT(" ", 99)), 99)),"")</f>
        <v/>
      </c>
      <c r="E1775" s="6" t="str">
        <f t="shared" si="55"/>
        <v>Lisa Harris</v>
      </c>
      <c r="F1775" s="6" t="s">
        <v>6866</v>
      </c>
      <c r="G1775" s="7" t="s">
        <v>19425</v>
      </c>
      <c r="H1775" s="7" t="s">
        <v>19925</v>
      </c>
    </row>
    <row r="1776" spans="1:8">
      <c r="A1776" s="6" t="s">
        <v>6870</v>
      </c>
      <c r="B1776" s="6" t="str" cm="1">
        <f t="array" ref="B1776">IF(SUM(--ISNUMBER(SEARCH(Honorific,A1776)))&gt;0,LEFT(A1776,FIND(" ",A1776)-1),"")</f>
        <v/>
      </c>
      <c r="C1776" s="6" t="str">
        <f t="shared" si="54"/>
        <v>Vincent Davis</v>
      </c>
      <c r="D1776" s="6" t="str" cm="1">
        <f t="array" ref="D1776">IF(SUM(--ISNUMBER(SEARCH(Credentials,C1776)))&gt;0,TRIM(RIGHT(SUBSTITUTE(C1776," ",REPT(" ", 99)), 99)),"")</f>
        <v/>
      </c>
      <c r="E1776" s="6" t="str">
        <f t="shared" si="55"/>
        <v>Vincent Davis</v>
      </c>
      <c r="F1776" s="6" t="s">
        <v>6870</v>
      </c>
      <c r="G1776" s="7" t="s">
        <v>19668</v>
      </c>
      <c r="H1776" s="7" t="s">
        <v>19523</v>
      </c>
    </row>
    <row r="1777" spans="1:8">
      <c r="A1777" s="6" t="s">
        <v>6874</v>
      </c>
      <c r="B1777" s="6" t="str" cm="1">
        <f t="array" ref="B1777">IF(SUM(--ISNUMBER(SEARCH(Honorific,A1777)))&gt;0,LEFT(A1777,FIND(" ",A1777)-1),"")</f>
        <v/>
      </c>
      <c r="C1777" s="6" t="str">
        <f t="shared" si="54"/>
        <v>Sabrina Turner</v>
      </c>
      <c r="D1777" s="6" t="str" cm="1">
        <f t="array" ref="D1777">IF(SUM(--ISNUMBER(SEARCH(Credentials,C1777)))&gt;0,TRIM(RIGHT(SUBSTITUTE(C1777," ",REPT(" ", 99)), 99)),"")</f>
        <v/>
      </c>
      <c r="E1777" s="6" t="str">
        <f t="shared" si="55"/>
        <v>Sabrina Turner</v>
      </c>
      <c r="F1777" s="6" t="s">
        <v>6874</v>
      </c>
      <c r="G1777" s="7" t="s">
        <v>20015</v>
      </c>
      <c r="H1777" s="7" t="s">
        <v>19757</v>
      </c>
    </row>
    <row r="1778" spans="1:8">
      <c r="A1778" s="6" t="s">
        <v>6878</v>
      </c>
      <c r="B1778" s="6" t="str" cm="1">
        <f t="array" ref="B1778">IF(SUM(--ISNUMBER(SEARCH(Honorific,A1778)))&gt;0,LEFT(A1778,FIND(" ",A1778)-1),"")</f>
        <v/>
      </c>
      <c r="C1778" s="6" t="str">
        <f t="shared" si="54"/>
        <v>Levi Huynh</v>
      </c>
      <c r="D1778" s="6" t="str" cm="1">
        <f t="array" ref="D1778">IF(SUM(--ISNUMBER(SEARCH(Credentials,C1778)))&gt;0,TRIM(RIGHT(SUBSTITUTE(C1778," ",REPT(" ", 99)), 99)),"")</f>
        <v/>
      </c>
      <c r="E1778" s="6" t="str">
        <f t="shared" si="55"/>
        <v>Levi Huynh</v>
      </c>
      <c r="F1778" s="6" t="s">
        <v>6878</v>
      </c>
      <c r="G1778" s="7" t="s">
        <v>19932</v>
      </c>
      <c r="H1778" s="7" t="s">
        <v>20493</v>
      </c>
    </row>
    <row r="1779" spans="1:8">
      <c r="A1779" s="6" t="s">
        <v>6882</v>
      </c>
      <c r="B1779" s="6" t="str" cm="1">
        <f t="array" ref="B1779">IF(SUM(--ISNUMBER(SEARCH(Honorific,A1779)))&gt;0,LEFT(A1779,FIND(" ",A1779)-1),"")</f>
        <v/>
      </c>
      <c r="C1779" s="6" t="str">
        <f t="shared" si="54"/>
        <v>Wendy Thomas</v>
      </c>
      <c r="D1779" s="6" t="str" cm="1">
        <f t="array" ref="D1779">IF(SUM(--ISNUMBER(SEARCH(Credentials,C1779)))&gt;0,TRIM(RIGHT(SUBSTITUTE(C1779," ",REPT(" ", 99)), 99)),"")</f>
        <v/>
      </c>
      <c r="E1779" s="6" t="str">
        <f t="shared" si="55"/>
        <v>Wendy Thomas</v>
      </c>
      <c r="F1779" s="6" t="s">
        <v>6882</v>
      </c>
      <c r="G1779" s="7" t="s">
        <v>20238</v>
      </c>
      <c r="H1779" s="7" t="s">
        <v>19488</v>
      </c>
    </row>
    <row r="1780" spans="1:8">
      <c r="A1780" s="6" t="s">
        <v>6886</v>
      </c>
      <c r="B1780" s="6" t="str" cm="1">
        <f t="array" ref="B1780">IF(SUM(--ISNUMBER(SEARCH(Honorific,A1780)))&gt;0,LEFT(A1780,FIND(" ",A1780)-1),"")</f>
        <v/>
      </c>
      <c r="C1780" s="6" t="str">
        <f t="shared" si="54"/>
        <v>Kyle Nelson</v>
      </c>
      <c r="D1780" s="6" t="str" cm="1">
        <f t="array" ref="D1780">IF(SUM(--ISNUMBER(SEARCH(Credentials,C1780)))&gt;0,TRIM(RIGHT(SUBSTITUTE(C1780," ",REPT(" ", 99)), 99)),"")</f>
        <v/>
      </c>
      <c r="E1780" s="6" t="str">
        <f t="shared" si="55"/>
        <v>Kyle Nelson</v>
      </c>
      <c r="F1780" s="6" t="s">
        <v>6886</v>
      </c>
      <c r="G1780" s="7" t="s">
        <v>19516</v>
      </c>
      <c r="H1780" s="7" t="s">
        <v>20450</v>
      </c>
    </row>
    <row r="1781" spans="1:8">
      <c r="A1781" s="6" t="s">
        <v>6890</v>
      </c>
      <c r="B1781" s="6" t="str" cm="1">
        <f t="array" ref="B1781">IF(SUM(--ISNUMBER(SEARCH(Honorific,A1781)))&gt;0,LEFT(A1781,FIND(" ",A1781)-1),"")</f>
        <v/>
      </c>
      <c r="C1781" s="6" t="str">
        <f t="shared" si="54"/>
        <v>Linda Walker</v>
      </c>
      <c r="D1781" s="6" t="str" cm="1">
        <f t="array" ref="D1781">IF(SUM(--ISNUMBER(SEARCH(Credentials,C1781)))&gt;0,TRIM(RIGHT(SUBSTITUTE(C1781," ",REPT(" ", 99)), 99)),"")</f>
        <v/>
      </c>
      <c r="E1781" s="6" t="str">
        <f t="shared" si="55"/>
        <v>Linda Walker</v>
      </c>
      <c r="F1781" s="6" t="s">
        <v>6890</v>
      </c>
      <c r="G1781" s="7" t="s">
        <v>19627</v>
      </c>
      <c r="H1781" s="7" t="s">
        <v>19416</v>
      </c>
    </row>
    <row r="1782" spans="1:8">
      <c r="A1782" s="6" t="s">
        <v>6894</v>
      </c>
      <c r="B1782" s="6" t="str" cm="1">
        <f t="array" ref="B1782">IF(SUM(--ISNUMBER(SEARCH(Honorific,A1782)))&gt;0,LEFT(A1782,FIND(" ",A1782)-1),"")</f>
        <v/>
      </c>
      <c r="C1782" s="6" t="str">
        <f t="shared" si="54"/>
        <v>Lindsey Thomas</v>
      </c>
      <c r="D1782" s="6" t="str" cm="1">
        <f t="array" ref="D1782">IF(SUM(--ISNUMBER(SEARCH(Credentials,C1782)))&gt;0,TRIM(RIGHT(SUBSTITUTE(C1782," ",REPT(" ", 99)), 99)),"")</f>
        <v/>
      </c>
      <c r="E1782" s="6" t="str">
        <f t="shared" si="55"/>
        <v>Lindsey Thomas</v>
      </c>
      <c r="F1782" s="6" t="s">
        <v>6894</v>
      </c>
      <c r="G1782" s="7" t="s">
        <v>20200</v>
      </c>
      <c r="H1782" s="7" t="s">
        <v>19488</v>
      </c>
    </row>
    <row r="1783" spans="1:8">
      <c r="A1783" s="6" t="s">
        <v>6898</v>
      </c>
      <c r="B1783" s="6" t="str" cm="1">
        <f t="array" ref="B1783">IF(SUM(--ISNUMBER(SEARCH(Honorific,A1783)))&gt;0,LEFT(A1783,FIND(" ",A1783)-1),"")</f>
        <v/>
      </c>
      <c r="C1783" s="6" t="str">
        <f t="shared" si="54"/>
        <v>Kathleen Love</v>
      </c>
      <c r="D1783" s="6" t="str" cm="1">
        <f t="array" ref="D1783">IF(SUM(--ISNUMBER(SEARCH(Credentials,C1783)))&gt;0,TRIM(RIGHT(SUBSTITUTE(C1783," ",REPT(" ", 99)), 99)),"")</f>
        <v/>
      </c>
      <c r="E1783" s="6" t="str">
        <f t="shared" si="55"/>
        <v>Kathleen Love</v>
      </c>
      <c r="F1783" s="6" t="s">
        <v>6898</v>
      </c>
      <c r="G1783" s="7" t="s">
        <v>20054</v>
      </c>
      <c r="H1783" s="7" t="s">
        <v>20108</v>
      </c>
    </row>
    <row r="1784" spans="1:8">
      <c r="A1784" s="6" t="s">
        <v>6902</v>
      </c>
      <c r="B1784" s="6" t="str" cm="1">
        <f t="array" ref="B1784">IF(SUM(--ISNUMBER(SEARCH(Honorific,A1784)))&gt;0,LEFT(A1784,FIND(" ",A1784)-1),"")</f>
        <v/>
      </c>
      <c r="C1784" s="6" t="str">
        <f t="shared" si="54"/>
        <v>Valerie Malone</v>
      </c>
      <c r="D1784" s="6" t="str" cm="1">
        <f t="array" ref="D1784">IF(SUM(--ISNUMBER(SEARCH(Credentials,C1784)))&gt;0,TRIM(RIGHT(SUBSTITUTE(C1784," ",REPT(" ", 99)), 99)),"")</f>
        <v/>
      </c>
      <c r="E1784" s="6" t="str">
        <f t="shared" si="55"/>
        <v>Valerie Malone</v>
      </c>
      <c r="F1784" s="6" t="s">
        <v>6902</v>
      </c>
      <c r="G1784" s="7" t="s">
        <v>19690</v>
      </c>
      <c r="H1784" s="7" t="s">
        <v>20144</v>
      </c>
    </row>
    <row r="1785" spans="1:8">
      <c r="A1785" s="6" t="s">
        <v>6905</v>
      </c>
      <c r="B1785" s="6" t="str" cm="1">
        <f t="array" ref="B1785">IF(SUM(--ISNUMBER(SEARCH(Honorific,A1785)))&gt;0,LEFT(A1785,FIND(" ",A1785)-1),"")</f>
        <v/>
      </c>
      <c r="C1785" s="6" t="str">
        <f t="shared" si="54"/>
        <v>Peter Hunter</v>
      </c>
      <c r="D1785" s="6" t="str" cm="1">
        <f t="array" ref="D1785">IF(SUM(--ISNUMBER(SEARCH(Credentials,C1785)))&gt;0,TRIM(RIGHT(SUBSTITUTE(C1785," ",REPT(" ", 99)), 99)),"")</f>
        <v/>
      </c>
      <c r="E1785" s="6" t="str">
        <f t="shared" si="55"/>
        <v>Peter Hunter</v>
      </c>
      <c r="F1785" s="6" t="s">
        <v>6905</v>
      </c>
      <c r="G1785" s="7" t="s">
        <v>19860</v>
      </c>
      <c r="H1785" s="7" t="s">
        <v>19678</v>
      </c>
    </row>
    <row r="1786" spans="1:8">
      <c r="A1786" s="6" t="s">
        <v>6909</v>
      </c>
      <c r="B1786" s="6" t="str" cm="1">
        <f t="array" ref="B1786">IF(SUM(--ISNUMBER(SEARCH(Honorific,A1786)))&gt;0,LEFT(A1786,FIND(" ",A1786)-1),"")</f>
        <v/>
      </c>
      <c r="C1786" s="6" t="str">
        <f t="shared" si="54"/>
        <v>Ian Jackson</v>
      </c>
      <c r="D1786" s="6" t="str" cm="1">
        <f t="array" ref="D1786">IF(SUM(--ISNUMBER(SEARCH(Credentials,C1786)))&gt;0,TRIM(RIGHT(SUBSTITUTE(C1786," ",REPT(" ", 99)), 99)),"")</f>
        <v/>
      </c>
      <c r="E1786" s="6" t="str">
        <f t="shared" si="55"/>
        <v>Ian Jackson</v>
      </c>
      <c r="F1786" s="6" t="s">
        <v>6909</v>
      </c>
      <c r="G1786" s="7" t="s">
        <v>20494</v>
      </c>
      <c r="H1786" s="7" t="s">
        <v>19779</v>
      </c>
    </row>
    <row r="1787" spans="1:8">
      <c r="A1787" s="6" t="s">
        <v>6912</v>
      </c>
      <c r="B1787" s="6" t="str" cm="1">
        <f t="array" ref="B1787">IF(SUM(--ISNUMBER(SEARCH(Honorific,A1787)))&gt;0,LEFT(A1787,FIND(" ",A1787)-1),"")</f>
        <v/>
      </c>
      <c r="C1787" s="6" t="str">
        <f t="shared" si="54"/>
        <v>David Roach</v>
      </c>
      <c r="D1787" s="6" t="str" cm="1">
        <f t="array" ref="D1787">IF(SUM(--ISNUMBER(SEARCH(Credentials,C1787)))&gt;0,TRIM(RIGHT(SUBSTITUTE(C1787," ",REPT(" ", 99)), 99)),"")</f>
        <v/>
      </c>
      <c r="E1787" s="6" t="str">
        <f t="shared" si="55"/>
        <v>David Roach</v>
      </c>
      <c r="F1787" s="6" t="s">
        <v>6912</v>
      </c>
      <c r="G1787" s="7" t="s">
        <v>19484</v>
      </c>
      <c r="H1787" s="7" t="s">
        <v>20357</v>
      </c>
    </row>
    <row r="1788" spans="1:8">
      <c r="A1788" s="6" t="s">
        <v>6916</v>
      </c>
      <c r="B1788" s="6" t="str" cm="1">
        <f t="array" ref="B1788">IF(SUM(--ISNUMBER(SEARCH(Honorific,A1788)))&gt;0,LEFT(A1788,FIND(" ",A1788)-1),"")</f>
        <v/>
      </c>
      <c r="C1788" s="6" t="str">
        <f t="shared" si="54"/>
        <v>Susan Hansen</v>
      </c>
      <c r="D1788" s="6" t="str" cm="1">
        <f t="array" ref="D1788">IF(SUM(--ISNUMBER(SEARCH(Credentials,C1788)))&gt;0,TRIM(RIGHT(SUBSTITUTE(C1788," ",REPT(" ", 99)), 99)),"")</f>
        <v/>
      </c>
      <c r="E1788" s="6" t="str">
        <f t="shared" si="55"/>
        <v>Susan Hansen</v>
      </c>
      <c r="F1788" s="6" t="s">
        <v>6916</v>
      </c>
      <c r="G1788" s="7" t="s">
        <v>19601</v>
      </c>
      <c r="H1788" s="7" t="s">
        <v>20018</v>
      </c>
    </row>
    <row r="1789" spans="1:8">
      <c r="A1789" s="6" t="s">
        <v>6920</v>
      </c>
      <c r="B1789" s="6" t="str" cm="1">
        <f t="array" ref="B1789">IF(SUM(--ISNUMBER(SEARCH(Honorific,A1789)))&gt;0,LEFT(A1789,FIND(" ",A1789)-1),"")</f>
        <v/>
      </c>
      <c r="C1789" s="6" t="str">
        <f t="shared" si="54"/>
        <v>John Arellano</v>
      </c>
      <c r="D1789" s="6" t="str" cm="1">
        <f t="array" ref="D1789">IF(SUM(--ISNUMBER(SEARCH(Credentials,C1789)))&gt;0,TRIM(RIGHT(SUBSTITUTE(C1789," ",REPT(" ", 99)), 99)),"")</f>
        <v/>
      </c>
      <c r="E1789" s="6" t="str">
        <f t="shared" si="55"/>
        <v>John Arellano</v>
      </c>
      <c r="F1789" s="6" t="s">
        <v>6920</v>
      </c>
      <c r="G1789" s="7" t="s">
        <v>19558</v>
      </c>
      <c r="H1789" s="7" t="s">
        <v>20495</v>
      </c>
    </row>
    <row r="1790" spans="1:8">
      <c r="A1790" s="6" t="s">
        <v>6924</v>
      </c>
      <c r="B1790" s="6" t="str" cm="1">
        <f t="array" ref="B1790">IF(SUM(--ISNUMBER(SEARCH(Honorific,A1790)))&gt;0,LEFT(A1790,FIND(" ",A1790)-1),"")</f>
        <v/>
      </c>
      <c r="C1790" s="6" t="str">
        <f t="shared" si="54"/>
        <v>Jason Church</v>
      </c>
      <c r="D1790" s="6" t="str" cm="1">
        <f t="array" ref="D1790">IF(SUM(--ISNUMBER(SEARCH(Credentials,C1790)))&gt;0,TRIM(RIGHT(SUBSTITUTE(C1790," ",REPT(" ", 99)), 99)),"")</f>
        <v/>
      </c>
      <c r="E1790" s="6" t="str">
        <f t="shared" si="55"/>
        <v>Jason Church</v>
      </c>
      <c r="F1790" s="6" t="s">
        <v>6924</v>
      </c>
      <c r="G1790" s="7" t="s">
        <v>19560</v>
      </c>
      <c r="H1790" s="7" t="s">
        <v>19527</v>
      </c>
    </row>
    <row r="1791" spans="1:8">
      <c r="A1791" s="6" t="s">
        <v>6928</v>
      </c>
      <c r="B1791" s="6" t="str" cm="1">
        <f t="array" ref="B1791">IF(SUM(--ISNUMBER(SEARCH(Honorific,A1791)))&gt;0,LEFT(A1791,FIND(" ",A1791)-1),"")</f>
        <v/>
      </c>
      <c r="C1791" s="6" t="str">
        <f t="shared" si="54"/>
        <v>Matthew Cervantes</v>
      </c>
      <c r="D1791" s="6" t="str" cm="1">
        <f t="array" ref="D1791">IF(SUM(--ISNUMBER(SEARCH(Credentials,C1791)))&gt;0,TRIM(RIGHT(SUBSTITUTE(C1791," ",REPT(" ", 99)), 99)),"")</f>
        <v/>
      </c>
      <c r="E1791" s="6" t="str">
        <f t="shared" si="55"/>
        <v>Matthew Cervantes</v>
      </c>
      <c r="F1791" s="6" t="s">
        <v>6928</v>
      </c>
      <c r="G1791" s="7" t="s">
        <v>19506</v>
      </c>
      <c r="H1791" s="7" t="s">
        <v>19465</v>
      </c>
    </row>
    <row r="1792" spans="1:8">
      <c r="A1792" s="6" t="s">
        <v>6932</v>
      </c>
      <c r="B1792" s="6" t="str" cm="1">
        <f t="array" ref="B1792">IF(SUM(--ISNUMBER(SEARCH(Honorific,A1792)))&gt;0,LEFT(A1792,FIND(" ",A1792)-1),"")</f>
        <v/>
      </c>
      <c r="C1792" s="6" t="str">
        <f t="shared" si="54"/>
        <v>Tina Thomas</v>
      </c>
      <c r="D1792" s="6" t="str" cm="1">
        <f t="array" ref="D1792">IF(SUM(--ISNUMBER(SEARCH(Credentials,C1792)))&gt;0,TRIM(RIGHT(SUBSTITUTE(C1792," ",REPT(" ", 99)), 99)),"")</f>
        <v/>
      </c>
      <c r="E1792" s="6" t="str">
        <f t="shared" si="55"/>
        <v>Tina Thomas</v>
      </c>
      <c r="F1792" s="6" t="s">
        <v>6932</v>
      </c>
      <c r="G1792" s="7" t="s">
        <v>19883</v>
      </c>
      <c r="H1792" s="7" t="s">
        <v>19488</v>
      </c>
    </row>
    <row r="1793" spans="1:8">
      <c r="A1793" s="6" t="s">
        <v>6936</v>
      </c>
      <c r="B1793" s="6" t="str" cm="1">
        <f t="array" ref="B1793">IF(SUM(--ISNUMBER(SEARCH(Honorific,A1793)))&gt;0,LEFT(A1793,FIND(" ",A1793)-1),"")</f>
        <v/>
      </c>
      <c r="C1793" s="6" t="str">
        <f t="shared" si="54"/>
        <v>Jesse Brown</v>
      </c>
      <c r="D1793" s="6" t="str" cm="1">
        <f t="array" ref="D1793">IF(SUM(--ISNUMBER(SEARCH(Credentials,C1793)))&gt;0,TRIM(RIGHT(SUBSTITUTE(C1793," ",REPT(" ", 99)), 99)),"")</f>
        <v/>
      </c>
      <c r="E1793" s="6" t="str">
        <f t="shared" si="55"/>
        <v>Jesse Brown</v>
      </c>
      <c r="F1793" s="6" t="s">
        <v>6936</v>
      </c>
      <c r="G1793" s="7" t="s">
        <v>20203</v>
      </c>
      <c r="H1793" s="7" t="s">
        <v>19442</v>
      </c>
    </row>
    <row r="1794" spans="1:8">
      <c r="A1794" s="6" t="s">
        <v>6940</v>
      </c>
      <c r="B1794" s="6" t="str" cm="1">
        <f t="array" ref="B1794">IF(SUM(--ISNUMBER(SEARCH(Honorific,A1794)))&gt;0,LEFT(A1794,FIND(" ",A1794)-1),"")</f>
        <v/>
      </c>
      <c r="C1794" s="6" t="str">
        <f t="shared" si="54"/>
        <v>Ashley Thompson</v>
      </c>
      <c r="D1794" s="6" t="str" cm="1">
        <f t="array" ref="D1794">IF(SUM(--ISNUMBER(SEARCH(Credentials,C1794)))&gt;0,TRIM(RIGHT(SUBSTITUTE(C1794," ",REPT(" ", 99)), 99)),"")</f>
        <v/>
      </c>
      <c r="E1794" s="6" t="str">
        <f t="shared" si="55"/>
        <v>Ashley Thompson</v>
      </c>
      <c r="F1794" s="6" t="s">
        <v>6940</v>
      </c>
      <c r="G1794" s="7" t="s">
        <v>19486</v>
      </c>
      <c r="H1794" s="7" t="s">
        <v>19880</v>
      </c>
    </row>
    <row r="1795" spans="1:8">
      <c r="A1795" s="6" t="s">
        <v>6944</v>
      </c>
      <c r="B1795" s="6" t="str" cm="1">
        <f t="array" ref="B1795">IF(SUM(--ISNUMBER(SEARCH(Honorific,A1795)))&gt;0,LEFT(A1795,FIND(" ",A1795)-1),"")</f>
        <v/>
      </c>
      <c r="C1795" s="6" t="str">
        <f t="shared" ref="C1795:C1858" si="56">IF(B1795="",A1795,RIGHT(A1795,LEN(A1795)-LEN(B1795)-1))</f>
        <v>Ashlee Weaver</v>
      </c>
      <c r="D1795" s="6" t="str" cm="1">
        <f t="array" ref="D1795">IF(SUM(--ISNUMBER(SEARCH(Credentials,C1795)))&gt;0,TRIM(RIGHT(SUBSTITUTE(C1795," ",REPT(" ", 99)), 99)),"")</f>
        <v/>
      </c>
      <c r="E1795" s="6" t="str">
        <f t="shared" ref="E1795:E1858" si="57">IF(D1795="",C1795,LEFT(C1795,LEN(C1795)-LEN(D1795)))</f>
        <v>Ashlee Weaver</v>
      </c>
      <c r="F1795" s="6" t="s">
        <v>6944</v>
      </c>
      <c r="G1795" s="7" t="s">
        <v>20496</v>
      </c>
      <c r="H1795" s="7" t="s">
        <v>19481</v>
      </c>
    </row>
    <row r="1796" spans="1:8">
      <c r="A1796" s="6" t="s">
        <v>6948</v>
      </c>
      <c r="B1796" s="6" t="str" cm="1">
        <f t="array" ref="B1796">IF(SUM(--ISNUMBER(SEARCH(Honorific,A1796)))&gt;0,LEFT(A1796,FIND(" ",A1796)-1),"")</f>
        <v/>
      </c>
      <c r="C1796" s="6" t="str">
        <f t="shared" si="56"/>
        <v>Kirsten Wilson</v>
      </c>
      <c r="D1796" s="6" t="str" cm="1">
        <f t="array" ref="D1796">IF(SUM(--ISNUMBER(SEARCH(Credentials,C1796)))&gt;0,TRIM(RIGHT(SUBSTITUTE(C1796," ",REPT(" ", 99)), 99)),"")</f>
        <v/>
      </c>
      <c r="E1796" s="6" t="str">
        <f t="shared" si="57"/>
        <v>Kirsten Wilson</v>
      </c>
      <c r="F1796" s="6" t="s">
        <v>6948</v>
      </c>
      <c r="G1796" s="7" t="s">
        <v>20497</v>
      </c>
      <c r="H1796" s="7" t="s">
        <v>19563</v>
      </c>
    </row>
    <row r="1797" spans="1:8">
      <c r="A1797" s="6" t="s">
        <v>6952</v>
      </c>
      <c r="B1797" s="6" t="str" cm="1">
        <f t="array" ref="B1797">IF(SUM(--ISNUMBER(SEARCH(Honorific,A1797)))&gt;0,LEFT(A1797,FIND(" ",A1797)-1),"")</f>
        <v>Mr.</v>
      </c>
      <c r="C1797" s="6" t="str">
        <f t="shared" si="56"/>
        <v>Ronald Guerrero</v>
      </c>
      <c r="D1797" s="6" t="str" cm="1">
        <f t="array" ref="D1797">IF(SUM(--ISNUMBER(SEARCH(Credentials,C1797)))&gt;0,TRIM(RIGHT(SUBSTITUTE(C1797," ",REPT(" ", 99)), 99)),"")</f>
        <v/>
      </c>
      <c r="E1797" s="6" t="str">
        <f t="shared" si="57"/>
        <v>Ronald Guerrero</v>
      </c>
      <c r="F1797" s="6" t="s">
        <v>19276</v>
      </c>
      <c r="G1797" s="7" t="s">
        <v>19535</v>
      </c>
      <c r="H1797" s="7" t="s">
        <v>19887</v>
      </c>
    </row>
    <row r="1798" spans="1:8">
      <c r="A1798" s="6" t="s">
        <v>6956</v>
      </c>
      <c r="B1798" s="6" t="str" cm="1">
        <f t="array" ref="B1798">IF(SUM(--ISNUMBER(SEARCH(Honorific,A1798)))&gt;0,LEFT(A1798,FIND(" ",A1798)-1),"")</f>
        <v/>
      </c>
      <c r="C1798" s="6" t="str">
        <f t="shared" si="56"/>
        <v>Philip Curtis</v>
      </c>
      <c r="D1798" s="6" t="str" cm="1">
        <f t="array" ref="D1798">IF(SUM(--ISNUMBER(SEARCH(Credentials,C1798)))&gt;0,TRIM(RIGHT(SUBSTITUTE(C1798," ",REPT(" ", 99)), 99)),"")</f>
        <v/>
      </c>
      <c r="E1798" s="6" t="str">
        <f t="shared" si="57"/>
        <v>Philip Curtis</v>
      </c>
      <c r="F1798" s="6" t="s">
        <v>6956</v>
      </c>
      <c r="G1798" s="7" t="s">
        <v>20158</v>
      </c>
      <c r="H1798" s="7" t="s">
        <v>19505</v>
      </c>
    </row>
    <row r="1799" spans="1:8">
      <c r="A1799" s="6" t="s">
        <v>6959</v>
      </c>
      <c r="B1799" s="6" t="str" cm="1">
        <f t="array" ref="B1799">IF(SUM(--ISNUMBER(SEARCH(Honorific,A1799)))&gt;0,LEFT(A1799,FIND(" ",A1799)-1),"")</f>
        <v/>
      </c>
      <c r="C1799" s="6" t="str">
        <f t="shared" si="56"/>
        <v>Thomas Holt</v>
      </c>
      <c r="D1799" s="6" t="str" cm="1">
        <f t="array" ref="D1799">IF(SUM(--ISNUMBER(SEARCH(Credentials,C1799)))&gt;0,TRIM(RIGHT(SUBSTITUTE(C1799," ",REPT(" ", 99)), 99)),"")</f>
        <v/>
      </c>
      <c r="E1799" s="6" t="str">
        <f t="shared" si="57"/>
        <v>Thomas Holt</v>
      </c>
      <c r="F1799" s="6" t="s">
        <v>6959</v>
      </c>
      <c r="G1799" s="7" t="s">
        <v>19488</v>
      </c>
      <c r="H1799" s="7" t="s">
        <v>20103</v>
      </c>
    </row>
    <row r="1800" spans="1:8">
      <c r="A1800" s="6" t="s">
        <v>6963</v>
      </c>
      <c r="B1800" s="6" t="str" cm="1">
        <f t="array" ref="B1800">IF(SUM(--ISNUMBER(SEARCH(Honorific,A1800)))&gt;0,LEFT(A1800,FIND(" ",A1800)-1),"")</f>
        <v/>
      </c>
      <c r="C1800" s="6" t="str">
        <f t="shared" si="56"/>
        <v>Melissa Lopez MD</v>
      </c>
      <c r="D1800" s="6" t="str" cm="1">
        <f t="array" ref="D1800">IF(SUM(--ISNUMBER(SEARCH(Credentials,C1800)))&gt;0,TRIM(RIGHT(SUBSTITUTE(C1800," ",REPT(" ", 99)), 99)),"")</f>
        <v>MD</v>
      </c>
      <c r="E1800" s="6" t="str">
        <f t="shared" si="57"/>
        <v xml:space="preserve">Melissa Lopez </v>
      </c>
      <c r="F1800" s="6" t="s">
        <v>19277</v>
      </c>
      <c r="G1800" s="7" t="s">
        <v>19869</v>
      </c>
      <c r="H1800" s="7" t="s">
        <v>19600</v>
      </c>
    </row>
    <row r="1801" spans="1:8">
      <c r="A1801" s="6" t="s">
        <v>6967</v>
      </c>
      <c r="B1801" s="6" t="str" cm="1">
        <f t="array" ref="B1801">IF(SUM(--ISNUMBER(SEARCH(Honorific,A1801)))&gt;0,LEFT(A1801,FIND(" ",A1801)-1),"")</f>
        <v/>
      </c>
      <c r="C1801" s="6" t="str">
        <f t="shared" si="56"/>
        <v>Thomas Berg</v>
      </c>
      <c r="D1801" s="6" t="str" cm="1">
        <f t="array" ref="D1801">IF(SUM(--ISNUMBER(SEARCH(Credentials,C1801)))&gt;0,TRIM(RIGHT(SUBSTITUTE(C1801," ",REPT(" ", 99)), 99)),"")</f>
        <v/>
      </c>
      <c r="E1801" s="6" t="str">
        <f t="shared" si="57"/>
        <v>Thomas Berg</v>
      </c>
      <c r="F1801" s="6" t="s">
        <v>6967</v>
      </c>
      <c r="G1801" s="7" t="s">
        <v>19488</v>
      </c>
      <c r="H1801" s="7" t="s">
        <v>20498</v>
      </c>
    </row>
    <row r="1802" spans="1:8">
      <c r="A1802" s="6" t="s">
        <v>6971</v>
      </c>
      <c r="B1802" s="6" t="str" cm="1">
        <f t="array" ref="B1802">IF(SUM(--ISNUMBER(SEARCH(Honorific,A1802)))&gt;0,LEFT(A1802,FIND(" ",A1802)-1),"")</f>
        <v/>
      </c>
      <c r="C1802" s="6" t="str">
        <f t="shared" si="56"/>
        <v>Elizabeth Phillips</v>
      </c>
      <c r="D1802" s="6" t="str" cm="1">
        <f t="array" ref="D1802">IF(SUM(--ISNUMBER(SEARCH(Credentials,C1802)))&gt;0,TRIM(RIGHT(SUBSTITUTE(C1802," ",REPT(" ", 99)), 99)),"")</f>
        <v/>
      </c>
      <c r="E1802" s="6" t="str">
        <f t="shared" si="57"/>
        <v>Elizabeth Phillips</v>
      </c>
      <c r="F1802" s="6" t="s">
        <v>6971</v>
      </c>
      <c r="G1802" s="7" t="s">
        <v>19819</v>
      </c>
      <c r="H1802" s="7" t="s">
        <v>19577</v>
      </c>
    </row>
    <row r="1803" spans="1:8">
      <c r="A1803" s="6" t="s">
        <v>6975</v>
      </c>
      <c r="B1803" s="6" t="str" cm="1">
        <f t="array" ref="B1803">IF(SUM(--ISNUMBER(SEARCH(Honorific,A1803)))&gt;0,LEFT(A1803,FIND(" ",A1803)-1),"")</f>
        <v/>
      </c>
      <c r="C1803" s="6" t="str">
        <f t="shared" si="56"/>
        <v>Maureen Calhoun</v>
      </c>
      <c r="D1803" s="6" t="str" cm="1">
        <f t="array" ref="D1803">IF(SUM(--ISNUMBER(SEARCH(Credentials,C1803)))&gt;0,TRIM(RIGHT(SUBSTITUTE(C1803," ",REPT(" ", 99)), 99)),"")</f>
        <v/>
      </c>
      <c r="E1803" s="6" t="str">
        <f t="shared" si="57"/>
        <v>Maureen Calhoun</v>
      </c>
      <c r="F1803" s="6" t="s">
        <v>6975</v>
      </c>
      <c r="G1803" s="7" t="s">
        <v>20273</v>
      </c>
      <c r="H1803" s="7" t="s">
        <v>20499</v>
      </c>
    </row>
    <row r="1804" spans="1:8">
      <c r="A1804" s="6" t="s">
        <v>6978</v>
      </c>
      <c r="B1804" s="6" t="str" cm="1">
        <f t="array" ref="B1804">IF(SUM(--ISNUMBER(SEARCH(Honorific,A1804)))&gt;0,LEFT(A1804,FIND(" ",A1804)-1),"")</f>
        <v>Mr.</v>
      </c>
      <c r="C1804" s="6" t="str">
        <f t="shared" si="56"/>
        <v>William Wilkinson</v>
      </c>
      <c r="D1804" s="6" t="str" cm="1">
        <f t="array" ref="D1804">IF(SUM(--ISNUMBER(SEARCH(Credentials,C1804)))&gt;0,TRIM(RIGHT(SUBSTITUTE(C1804," ",REPT(" ", 99)), 99)),"")</f>
        <v/>
      </c>
      <c r="E1804" s="6" t="str">
        <f t="shared" si="57"/>
        <v>William Wilkinson</v>
      </c>
      <c r="F1804" s="6" t="s">
        <v>19278</v>
      </c>
      <c r="G1804" s="7" t="s">
        <v>19437</v>
      </c>
      <c r="H1804" s="7" t="s">
        <v>20331</v>
      </c>
    </row>
    <row r="1805" spans="1:8">
      <c r="A1805" s="6" t="s">
        <v>6982</v>
      </c>
      <c r="B1805" s="6" t="str" cm="1">
        <f t="array" ref="B1805">IF(SUM(--ISNUMBER(SEARCH(Honorific,A1805)))&gt;0,LEFT(A1805,FIND(" ",A1805)-1),"")</f>
        <v/>
      </c>
      <c r="C1805" s="6" t="str">
        <f t="shared" si="56"/>
        <v>Steven Estrada</v>
      </c>
      <c r="D1805" s="6" t="str" cm="1">
        <f t="array" ref="D1805">IF(SUM(--ISNUMBER(SEARCH(Credentials,C1805)))&gt;0,TRIM(RIGHT(SUBSTITUTE(C1805," ",REPT(" ", 99)), 99)),"")</f>
        <v/>
      </c>
      <c r="E1805" s="6" t="str">
        <f t="shared" si="57"/>
        <v>Steven Estrada</v>
      </c>
      <c r="F1805" s="6" t="s">
        <v>6982</v>
      </c>
      <c r="G1805" s="7" t="s">
        <v>19767</v>
      </c>
      <c r="H1805" s="7" t="s">
        <v>20061</v>
      </c>
    </row>
    <row r="1806" spans="1:8">
      <c r="A1806" s="6" t="s">
        <v>6986</v>
      </c>
      <c r="B1806" s="6" t="str" cm="1">
        <f t="array" ref="B1806">IF(SUM(--ISNUMBER(SEARCH(Honorific,A1806)))&gt;0,LEFT(A1806,FIND(" ",A1806)-1),"")</f>
        <v/>
      </c>
      <c r="C1806" s="6" t="str">
        <f t="shared" si="56"/>
        <v>Carrie Molina</v>
      </c>
      <c r="D1806" s="6" t="str" cm="1">
        <f t="array" ref="D1806">IF(SUM(--ISNUMBER(SEARCH(Credentials,C1806)))&gt;0,TRIM(RIGHT(SUBSTITUTE(C1806," ",REPT(" ", 99)), 99)),"")</f>
        <v/>
      </c>
      <c r="E1806" s="6" t="str">
        <f t="shared" si="57"/>
        <v>Carrie Molina</v>
      </c>
      <c r="F1806" s="6" t="s">
        <v>6986</v>
      </c>
      <c r="G1806" s="7" t="s">
        <v>19497</v>
      </c>
      <c r="H1806" s="7" t="s">
        <v>20005</v>
      </c>
    </row>
    <row r="1807" spans="1:8">
      <c r="A1807" s="6" t="s">
        <v>6989</v>
      </c>
      <c r="B1807" s="6" t="str" cm="1">
        <f t="array" ref="B1807">IF(SUM(--ISNUMBER(SEARCH(Honorific,A1807)))&gt;0,LEFT(A1807,FIND(" ",A1807)-1),"")</f>
        <v/>
      </c>
      <c r="C1807" s="6" t="str">
        <f t="shared" si="56"/>
        <v>George Christian</v>
      </c>
      <c r="D1807" s="6" t="str" cm="1">
        <f t="array" ref="D1807">IF(SUM(--ISNUMBER(SEARCH(Credentials,C1807)))&gt;0,TRIM(RIGHT(SUBSTITUTE(C1807," ",REPT(" ", 99)), 99)),"")</f>
        <v/>
      </c>
      <c r="E1807" s="6" t="str">
        <f t="shared" si="57"/>
        <v>George Christian</v>
      </c>
      <c r="F1807" s="6" t="s">
        <v>6989</v>
      </c>
      <c r="G1807" s="7" t="s">
        <v>19949</v>
      </c>
      <c r="H1807" s="7" t="s">
        <v>19810</v>
      </c>
    </row>
    <row r="1808" spans="1:8">
      <c r="A1808" s="6" t="s">
        <v>6993</v>
      </c>
      <c r="B1808" s="6" t="str" cm="1">
        <f t="array" ref="B1808">IF(SUM(--ISNUMBER(SEARCH(Honorific,A1808)))&gt;0,LEFT(A1808,FIND(" ",A1808)-1),"")</f>
        <v/>
      </c>
      <c r="C1808" s="6" t="str">
        <f t="shared" si="56"/>
        <v>Michelle Walker</v>
      </c>
      <c r="D1808" s="6" t="str" cm="1">
        <f t="array" ref="D1808">IF(SUM(--ISNUMBER(SEARCH(Credentials,C1808)))&gt;0,TRIM(RIGHT(SUBSTITUTE(C1808," ",REPT(" ", 99)), 99)),"")</f>
        <v/>
      </c>
      <c r="E1808" s="6" t="str">
        <f t="shared" si="57"/>
        <v>Michelle Walker</v>
      </c>
      <c r="F1808" s="6" t="s">
        <v>6993</v>
      </c>
      <c r="G1808" s="7" t="s">
        <v>19693</v>
      </c>
      <c r="H1808" s="7" t="s">
        <v>19416</v>
      </c>
    </row>
    <row r="1809" spans="1:8">
      <c r="A1809" s="6" t="s">
        <v>6928</v>
      </c>
      <c r="B1809" s="6" t="str" cm="1">
        <f t="array" ref="B1809">IF(SUM(--ISNUMBER(SEARCH(Honorific,A1809)))&gt;0,LEFT(A1809,FIND(" ",A1809)-1),"")</f>
        <v/>
      </c>
      <c r="C1809" s="6" t="str">
        <f t="shared" si="56"/>
        <v>Matthew Cervantes</v>
      </c>
      <c r="D1809" s="6" t="str" cm="1">
        <f t="array" ref="D1809">IF(SUM(--ISNUMBER(SEARCH(Credentials,C1809)))&gt;0,TRIM(RIGHT(SUBSTITUTE(C1809," ",REPT(" ", 99)), 99)),"")</f>
        <v/>
      </c>
      <c r="E1809" s="6" t="str">
        <f t="shared" si="57"/>
        <v>Matthew Cervantes</v>
      </c>
      <c r="F1809" s="6" t="s">
        <v>6928</v>
      </c>
      <c r="G1809" s="7" t="s">
        <v>19506</v>
      </c>
      <c r="H1809" s="7" t="s">
        <v>19465</v>
      </c>
    </row>
    <row r="1810" spans="1:8">
      <c r="A1810" s="6" t="s">
        <v>6999</v>
      </c>
      <c r="B1810" s="6" t="str" cm="1">
        <f t="array" ref="B1810">IF(SUM(--ISNUMBER(SEARCH(Honorific,A1810)))&gt;0,LEFT(A1810,FIND(" ",A1810)-1),"")</f>
        <v/>
      </c>
      <c r="C1810" s="6" t="str">
        <f t="shared" si="56"/>
        <v>Alyssa Brown</v>
      </c>
      <c r="D1810" s="6" t="str" cm="1">
        <f t="array" ref="D1810">IF(SUM(--ISNUMBER(SEARCH(Credentials,C1810)))&gt;0,TRIM(RIGHT(SUBSTITUTE(C1810," ",REPT(" ", 99)), 99)),"")</f>
        <v/>
      </c>
      <c r="E1810" s="6" t="str">
        <f t="shared" si="57"/>
        <v>Alyssa Brown</v>
      </c>
      <c r="F1810" s="6" t="s">
        <v>6999</v>
      </c>
      <c r="G1810" s="7" t="s">
        <v>20346</v>
      </c>
      <c r="H1810" s="7" t="s">
        <v>19442</v>
      </c>
    </row>
    <row r="1811" spans="1:8">
      <c r="A1811" s="6" t="s">
        <v>7003</v>
      </c>
      <c r="B1811" s="6" t="str" cm="1">
        <f t="array" ref="B1811">IF(SUM(--ISNUMBER(SEARCH(Honorific,A1811)))&gt;0,LEFT(A1811,FIND(" ",A1811)-1),"")</f>
        <v/>
      </c>
      <c r="C1811" s="6" t="str">
        <f t="shared" si="56"/>
        <v>Lindsey Smith</v>
      </c>
      <c r="D1811" s="6" t="str" cm="1">
        <f t="array" ref="D1811">IF(SUM(--ISNUMBER(SEARCH(Credentials,C1811)))&gt;0,TRIM(RIGHT(SUBSTITUTE(C1811," ",REPT(" ", 99)), 99)),"")</f>
        <v/>
      </c>
      <c r="E1811" s="6" t="str">
        <f t="shared" si="57"/>
        <v>Lindsey Smith</v>
      </c>
      <c r="F1811" s="6" t="s">
        <v>7003</v>
      </c>
      <c r="G1811" s="7" t="s">
        <v>20200</v>
      </c>
      <c r="H1811" s="7" t="s">
        <v>19450</v>
      </c>
    </row>
    <row r="1812" spans="1:8">
      <c r="A1812" s="6" t="s">
        <v>7007</v>
      </c>
      <c r="B1812" s="6" t="str" cm="1">
        <f t="array" ref="B1812">IF(SUM(--ISNUMBER(SEARCH(Honorific,A1812)))&gt;0,LEFT(A1812,FIND(" ",A1812)-1),"")</f>
        <v/>
      </c>
      <c r="C1812" s="6" t="str">
        <f t="shared" si="56"/>
        <v>Ronnie Murillo</v>
      </c>
      <c r="D1812" s="6" t="str" cm="1">
        <f t="array" ref="D1812">IF(SUM(--ISNUMBER(SEARCH(Credentials,C1812)))&gt;0,TRIM(RIGHT(SUBSTITUTE(C1812," ",REPT(" ", 99)), 99)),"")</f>
        <v/>
      </c>
      <c r="E1812" s="6" t="str">
        <f t="shared" si="57"/>
        <v>Ronnie Murillo</v>
      </c>
      <c r="F1812" s="6" t="s">
        <v>7007</v>
      </c>
      <c r="G1812" s="7" t="s">
        <v>20242</v>
      </c>
      <c r="H1812" s="7" t="s">
        <v>20468</v>
      </c>
    </row>
    <row r="1813" spans="1:8">
      <c r="A1813" s="6" t="s">
        <v>7011</v>
      </c>
      <c r="B1813" s="6" t="str" cm="1">
        <f t="array" ref="B1813">IF(SUM(--ISNUMBER(SEARCH(Honorific,A1813)))&gt;0,LEFT(A1813,FIND(" ",A1813)-1),"")</f>
        <v/>
      </c>
      <c r="C1813" s="6" t="str">
        <f t="shared" si="56"/>
        <v>Bradley Santos</v>
      </c>
      <c r="D1813" s="6" t="str" cm="1">
        <f t="array" ref="D1813">IF(SUM(--ISNUMBER(SEARCH(Credentials,C1813)))&gt;0,TRIM(RIGHT(SUBSTITUTE(C1813," ",REPT(" ", 99)), 99)),"")</f>
        <v/>
      </c>
      <c r="E1813" s="6" t="str">
        <f t="shared" si="57"/>
        <v>Bradley Santos</v>
      </c>
      <c r="F1813" s="6" t="s">
        <v>7011</v>
      </c>
      <c r="G1813" s="7" t="s">
        <v>19620</v>
      </c>
      <c r="H1813" s="7" t="s">
        <v>19776</v>
      </c>
    </row>
    <row r="1814" spans="1:8">
      <c r="A1814" s="6" t="s">
        <v>7015</v>
      </c>
      <c r="B1814" s="6" t="str" cm="1">
        <f t="array" ref="B1814">IF(SUM(--ISNUMBER(SEARCH(Honorific,A1814)))&gt;0,LEFT(A1814,FIND(" ",A1814)-1),"")</f>
        <v/>
      </c>
      <c r="C1814" s="6" t="str">
        <f t="shared" si="56"/>
        <v>Patricia Larson</v>
      </c>
      <c r="D1814" s="6" t="str" cm="1">
        <f t="array" ref="D1814">IF(SUM(--ISNUMBER(SEARCH(Credentials,C1814)))&gt;0,TRIM(RIGHT(SUBSTITUTE(C1814," ",REPT(" ", 99)), 99)),"")</f>
        <v/>
      </c>
      <c r="E1814" s="6" t="str">
        <f t="shared" si="57"/>
        <v>Patricia Larson</v>
      </c>
      <c r="F1814" s="6" t="s">
        <v>7015</v>
      </c>
      <c r="G1814" s="7" t="s">
        <v>19967</v>
      </c>
      <c r="H1814" s="7" t="s">
        <v>20500</v>
      </c>
    </row>
    <row r="1815" spans="1:8">
      <c r="A1815" s="6" t="s">
        <v>7019</v>
      </c>
      <c r="B1815" s="6" t="str" cm="1">
        <f t="array" ref="B1815">IF(SUM(--ISNUMBER(SEARCH(Honorific,A1815)))&gt;0,LEFT(A1815,FIND(" ",A1815)-1),"")</f>
        <v/>
      </c>
      <c r="C1815" s="6" t="str">
        <f t="shared" si="56"/>
        <v>Chloe Meyer</v>
      </c>
      <c r="D1815" s="6" t="str" cm="1">
        <f t="array" ref="D1815">IF(SUM(--ISNUMBER(SEARCH(Credentials,C1815)))&gt;0,TRIM(RIGHT(SUBSTITUTE(C1815," ",REPT(" ", 99)), 99)),"")</f>
        <v/>
      </c>
      <c r="E1815" s="6" t="str">
        <f t="shared" si="57"/>
        <v>Chloe Meyer</v>
      </c>
      <c r="F1815" s="6" t="s">
        <v>7019</v>
      </c>
      <c r="G1815" s="7" t="s">
        <v>20452</v>
      </c>
      <c r="H1815" s="7" t="s">
        <v>19920</v>
      </c>
    </row>
    <row r="1816" spans="1:8">
      <c r="A1816" s="6" t="s">
        <v>7023</v>
      </c>
      <c r="B1816" s="6" t="str" cm="1">
        <f t="array" ref="B1816">IF(SUM(--ISNUMBER(SEARCH(Honorific,A1816)))&gt;0,LEFT(A1816,FIND(" ",A1816)-1),"")</f>
        <v/>
      </c>
      <c r="C1816" s="6" t="str">
        <f t="shared" si="56"/>
        <v>Dominic Scott</v>
      </c>
      <c r="D1816" s="6" t="str" cm="1">
        <f t="array" ref="D1816">IF(SUM(--ISNUMBER(SEARCH(Credentials,C1816)))&gt;0,TRIM(RIGHT(SUBSTITUTE(C1816," ",REPT(" ", 99)), 99)),"")</f>
        <v/>
      </c>
      <c r="E1816" s="6" t="str">
        <f t="shared" si="57"/>
        <v>Dominic Scott</v>
      </c>
      <c r="F1816" s="6" t="s">
        <v>7023</v>
      </c>
      <c r="G1816" s="7" t="s">
        <v>20201</v>
      </c>
      <c r="H1816" s="7" t="s">
        <v>19573</v>
      </c>
    </row>
    <row r="1817" spans="1:8">
      <c r="A1817" s="6" t="s">
        <v>7027</v>
      </c>
      <c r="B1817" s="6" t="str" cm="1">
        <f t="array" ref="B1817">IF(SUM(--ISNUMBER(SEARCH(Honorific,A1817)))&gt;0,LEFT(A1817,FIND(" ",A1817)-1),"")</f>
        <v/>
      </c>
      <c r="C1817" s="6" t="str">
        <f t="shared" si="56"/>
        <v>Sharon Medina</v>
      </c>
      <c r="D1817" s="6" t="str" cm="1">
        <f t="array" ref="D1817">IF(SUM(--ISNUMBER(SEARCH(Credentials,C1817)))&gt;0,TRIM(RIGHT(SUBSTITUTE(C1817," ",REPT(" ", 99)), 99)),"")</f>
        <v/>
      </c>
      <c r="E1817" s="6" t="str">
        <f t="shared" si="57"/>
        <v>Sharon Medina</v>
      </c>
      <c r="F1817" s="6" t="s">
        <v>7027</v>
      </c>
      <c r="G1817" s="7" t="s">
        <v>19584</v>
      </c>
      <c r="H1817" s="7" t="s">
        <v>19706</v>
      </c>
    </row>
    <row r="1818" spans="1:8">
      <c r="A1818" s="6" t="s">
        <v>2342</v>
      </c>
      <c r="B1818" s="6" t="str" cm="1">
        <f t="array" ref="B1818">IF(SUM(--ISNUMBER(SEARCH(Honorific,A1818)))&gt;0,LEFT(A1818,FIND(" ",A1818)-1),"")</f>
        <v/>
      </c>
      <c r="C1818" s="6" t="str">
        <f t="shared" si="56"/>
        <v>David Davis</v>
      </c>
      <c r="D1818" s="6" t="str" cm="1">
        <f t="array" ref="D1818">IF(SUM(--ISNUMBER(SEARCH(Credentials,C1818)))&gt;0,TRIM(RIGHT(SUBSTITUTE(C1818," ",REPT(" ", 99)), 99)),"")</f>
        <v/>
      </c>
      <c r="E1818" s="6" t="str">
        <f t="shared" si="57"/>
        <v>David Davis</v>
      </c>
      <c r="F1818" s="6" t="s">
        <v>2342</v>
      </c>
      <c r="G1818" s="7" t="s">
        <v>19484</v>
      </c>
      <c r="H1818" s="7" t="s">
        <v>19523</v>
      </c>
    </row>
    <row r="1819" spans="1:8">
      <c r="A1819" s="6" t="s">
        <v>7033</v>
      </c>
      <c r="B1819" s="6" t="str" cm="1">
        <f t="array" ref="B1819">IF(SUM(--ISNUMBER(SEARCH(Honorific,A1819)))&gt;0,LEFT(A1819,FIND(" ",A1819)-1),"")</f>
        <v/>
      </c>
      <c r="C1819" s="6" t="str">
        <f t="shared" si="56"/>
        <v>Robert Lane</v>
      </c>
      <c r="D1819" s="6" t="str" cm="1">
        <f t="array" ref="D1819">IF(SUM(--ISNUMBER(SEARCH(Credentials,C1819)))&gt;0,TRIM(RIGHT(SUBSTITUTE(C1819," ",REPT(" ", 99)), 99)),"")</f>
        <v/>
      </c>
      <c r="E1819" s="6" t="str">
        <f t="shared" si="57"/>
        <v>Robert Lane</v>
      </c>
      <c r="F1819" s="6" t="s">
        <v>7033</v>
      </c>
      <c r="G1819" s="7" t="s">
        <v>19541</v>
      </c>
      <c r="H1819" s="7" t="s">
        <v>19821</v>
      </c>
    </row>
    <row r="1820" spans="1:8">
      <c r="A1820" s="6" t="s">
        <v>7037</v>
      </c>
      <c r="B1820" s="6" t="str" cm="1">
        <f t="array" ref="B1820">IF(SUM(--ISNUMBER(SEARCH(Honorific,A1820)))&gt;0,LEFT(A1820,FIND(" ",A1820)-1),"")</f>
        <v/>
      </c>
      <c r="C1820" s="6" t="str">
        <f t="shared" si="56"/>
        <v>Carl Harrison</v>
      </c>
      <c r="D1820" s="6" t="str" cm="1">
        <f t="array" ref="D1820">IF(SUM(--ISNUMBER(SEARCH(Credentials,C1820)))&gt;0,TRIM(RIGHT(SUBSTITUTE(C1820," ",REPT(" ", 99)), 99)),"")</f>
        <v/>
      </c>
      <c r="E1820" s="6" t="str">
        <f t="shared" si="57"/>
        <v>Carl Harrison</v>
      </c>
      <c r="F1820" s="6" t="s">
        <v>7037</v>
      </c>
      <c r="G1820" s="7" t="s">
        <v>20220</v>
      </c>
      <c r="H1820" s="7" t="s">
        <v>19929</v>
      </c>
    </row>
    <row r="1821" spans="1:8">
      <c r="A1821" s="6" t="s">
        <v>7041</v>
      </c>
      <c r="B1821" s="6" t="str" cm="1">
        <f t="array" ref="B1821">IF(SUM(--ISNUMBER(SEARCH(Honorific,A1821)))&gt;0,LEFT(A1821,FIND(" ",A1821)-1),"")</f>
        <v/>
      </c>
      <c r="C1821" s="6" t="str">
        <f t="shared" si="56"/>
        <v>Ryan Bentley</v>
      </c>
      <c r="D1821" s="6" t="str" cm="1">
        <f t="array" ref="D1821">IF(SUM(--ISNUMBER(SEARCH(Credentials,C1821)))&gt;0,TRIM(RIGHT(SUBSTITUTE(C1821," ",REPT(" ", 99)), 99)),"")</f>
        <v/>
      </c>
      <c r="E1821" s="6" t="str">
        <f t="shared" si="57"/>
        <v>Ryan Bentley</v>
      </c>
      <c r="F1821" s="6" t="s">
        <v>7041</v>
      </c>
      <c r="G1821" s="7" t="s">
        <v>19452</v>
      </c>
      <c r="H1821" s="7" t="s">
        <v>20501</v>
      </c>
    </row>
    <row r="1822" spans="1:8">
      <c r="A1822" s="6" t="s">
        <v>7045</v>
      </c>
      <c r="B1822" s="6" t="str" cm="1">
        <f t="array" ref="B1822">IF(SUM(--ISNUMBER(SEARCH(Honorific,A1822)))&gt;0,LEFT(A1822,FIND(" ",A1822)-1),"")</f>
        <v/>
      </c>
      <c r="C1822" s="6" t="str">
        <f t="shared" si="56"/>
        <v>Paul Fields</v>
      </c>
      <c r="D1822" s="6" t="str" cm="1">
        <f t="array" ref="D1822">IF(SUM(--ISNUMBER(SEARCH(Credentials,C1822)))&gt;0,TRIM(RIGHT(SUBSTITUTE(C1822," ",REPT(" ", 99)), 99)),"")</f>
        <v/>
      </c>
      <c r="E1822" s="6" t="str">
        <f t="shared" si="57"/>
        <v>Paul Fields</v>
      </c>
      <c r="F1822" s="6" t="s">
        <v>7045</v>
      </c>
      <c r="G1822" s="7" t="s">
        <v>19733</v>
      </c>
      <c r="H1822" s="7" t="s">
        <v>20502</v>
      </c>
    </row>
    <row r="1823" spans="1:8">
      <c r="A1823" s="6" t="s">
        <v>7049</v>
      </c>
      <c r="B1823" s="6" t="str" cm="1">
        <f t="array" ref="B1823">IF(SUM(--ISNUMBER(SEARCH(Honorific,A1823)))&gt;0,LEFT(A1823,FIND(" ",A1823)-1),"")</f>
        <v/>
      </c>
      <c r="C1823" s="6" t="str">
        <f t="shared" si="56"/>
        <v>Marcus Norton</v>
      </c>
      <c r="D1823" s="6" t="str" cm="1">
        <f t="array" ref="D1823">IF(SUM(--ISNUMBER(SEARCH(Credentials,C1823)))&gt;0,TRIM(RIGHT(SUBSTITUTE(C1823," ",REPT(" ", 99)), 99)),"")</f>
        <v/>
      </c>
      <c r="E1823" s="6" t="str">
        <f t="shared" si="57"/>
        <v>Marcus Norton</v>
      </c>
      <c r="F1823" s="6" t="s">
        <v>7049</v>
      </c>
      <c r="G1823" s="7" t="s">
        <v>19998</v>
      </c>
      <c r="H1823" s="7" t="s">
        <v>20197</v>
      </c>
    </row>
    <row r="1824" spans="1:8">
      <c r="A1824" s="6" t="s">
        <v>7053</v>
      </c>
      <c r="B1824" s="6" t="str" cm="1">
        <f t="array" ref="B1824">IF(SUM(--ISNUMBER(SEARCH(Honorific,A1824)))&gt;0,LEFT(A1824,FIND(" ",A1824)-1),"")</f>
        <v/>
      </c>
      <c r="C1824" s="6" t="str">
        <f t="shared" si="56"/>
        <v>Sandra Scott</v>
      </c>
      <c r="D1824" s="6" t="str" cm="1">
        <f t="array" ref="D1824">IF(SUM(--ISNUMBER(SEARCH(Credentials,C1824)))&gt;0,TRIM(RIGHT(SUBSTITUTE(C1824," ",REPT(" ", 99)), 99)),"")</f>
        <v/>
      </c>
      <c r="E1824" s="6" t="str">
        <f t="shared" si="57"/>
        <v>Sandra Scott</v>
      </c>
      <c r="F1824" s="6" t="s">
        <v>7053</v>
      </c>
      <c r="G1824" s="7" t="s">
        <v>20050</v>
      </c>
      <c r="H1824" s="7" t="s">
        <v>19573</v>
      </c>
    </row>
    <row r="1825" spans="1:8">
      <c r="A1825" s="6" t="s">
        <v>7057</v>
      </c>
      <c r="B1825" s="6" t="str" cm="1">
        <f t="array" ref="B1825">IF(SUM(--ISNUMBER(SEARCH(Honorific,A1825)))&gt;0,LEFT(A1825,FIND(" ",A1825)-1),"")</f>
        <v/>
      </c>
      <c r="C1825" s="6" t="str">
        <f t="shared" si="56"/>
        <v>Beverly Ball</v>
      </c>
      <c r="D1825" s="6" t="str" cm="1">
        <f t="array" ref="D1825">IF(SUM(--ISNUMBER(SEARCH(Credentials,C1825)))&gt;0,TRIM(RIGHT(SUBSTITUTE(C1825," ",REPT(" ", 99)), 99)),"")</f>
        <v/>
      </c>
      <c r="E1825" s="6" t="str">
        <f t="shared" si="57"/>
        <v>Beverly Ball</v>
      </c>
      <c r="F1825" s="6" t="s">
        <v>7057</v>
      </c>
      <c r="G1825" s="7" t="s">
        <v>19659</v>
      </c>
      <c r="H1825" s="7" t="s">
        <v>19926</v>
      </c>
    </row>
    <row r="1826" spans="1:8">
      <c r="A1826" s="6" t="s">
        <v>7061</v>
      </c>
      <c r="B1826" s="6" t="str" cm="1">
        <f t="array" ref="B1826">IF(SUM(--ISNUMBER(SEARCH(Honorific,A1826)))&gt;0,LEFT(A1826,FIND(" ",A1826)-1),"")</f>
        <v/>
      </c>
      <c r="C1826" s="6" t="str">
        <f t="shared" si="56"/>
        <v>Linda Velasquez MD</v>
      </c>
      <c r="D1826" s="6" t="str" cm="1">
        <f t="array" ref="D1826">IF(SUM(--ISNUMBER(SEARCH(Credentials,C1826)))&gt;0,TRIM(RIGHT(SUBSTITUTE(C1826," ",REPT(" ", 99)), 99)),"")</f>
        <v>MD</v>
      </c>
      <c r="E1826" s="6" t="str">
        <f t="shared" si="57"/>
        <v xml:space="preserve">Linda Velasquez </v>
      </c>
      <c r="F1826" s="6" t="s">
        <v>19279</v>
      </c>
      <c r="G1826" s="7" t="s">
        <v>19627</v>
      </c>
      <c r="H1826" s="7" t="s">
        <v>20208</v>
      </c>
    </row>
    <row r="1827" spans="1:8">
      <c r="A1827" s="6" t="s">
        <v>7065</v>
      </c>
      <c r="B1827" s="6" t="str" cm="1">
        <f t="array" ref="B1827">IF(SUM(--ISNUMBER(SEARCH(Honorific,A1827)))&gt;0,LEFT(A1827,FIND(" ",A1827)-1),"")</f>
        <v/>
      </c>
      <c r="C1827" s="6" t="str">
        <f t="shared" si="56"/>
        <v>Timothy Jenkins III</v>
      </c>
      <c r="D1827" s="6" t="str" cm="1">
        <f t="array" ref="D1827">IF(SUM(--ISNUMBER(SEARCH(Credentials,C1827)))&gt;0,TRIM(RIGHT(SUBSTITUTE(C1827," ",REPT(" ", 99)), 99)),"")</f>
        <v>III</v>
      </c>
      <c r="E1827" s="6" t="str">
        <f t="shared" si="57"/>
        <v xml:space="preserve">Timothy Jenkins </v>
      </c>
      <c r="F1827" s="6" t="s">
        <v>20855</v>
      </c>
      <c r="G1827" s="7" t="s">
        <v>19942</v>
      </c>
      <c r="H1827" s="7" t="s">
        <v>19592</v>
      </c>
    </row>
    <row r="1828" spans="1:8">
      <c r="A1828" s="6" t="s">
        <v>7069</v>
      </c>
      <c r="B1828" s="6" t="str" cm="1">
        <f t="array" ref="B1828">IF(SUM(--ISNUMBER(SEARCH(Honorific,A1828)))&gt;0,LEFT(A1828,FIND(" ",A1828)-1),"")</f>
        <v/>
      </c>
      <c r="C1828" s="6" t="str">
        <f t="shared" si="56"/>
        <v>Erika King</v>
      </c>
      <c r="D1828" s="6" t="str" cm="1">
        <f t="array" ref="D1828">IF(SUM(--ISNUMBER(SEARCH(Credentials,C1828)))&gt;0,TRIM(RIGHT(SUBSTITUTE(C1828," ",REPT(" ", 99)), 99)),"")</f>
        <v/>
      </c>
      <c r="E1828" s="6" t="str">
        <f t="shared" si="57"/>
        <v>Erika King</v>
      </c>
      <c r="F1828" s="6" t="s">
        <v>7069</v>
      </c>
      <c r="G1828" s="7" t="s">
        <v>20503</v>
      </c>
      <c r="H1828" s="7" t="s">
        <v>20195</v>
      </c>
    </row>
    <row r="1829" spans="1:8">
      <c r="A1829" s="6" t="s">
        <v>7072</v>
      </c>
      <c r="B1829" s="6" t="str" cm="1">
        <f t="array" ref="B1829">IF(SUM(--ISNUMBER(SEARCH(Honorific,A1829)))&gt;0,LEFT(A1829,FIND(" ",A1829)-1),"")</f>
        <v/>
      </c>
      <c r="C1829" s="6" t="str">
        <f t="shared" si="56"/>
        <v>Daniel Love</v>
      </c>
      <c r="D1829" s="6" t="str" cm="1">
        <f t="array" ref="D1829">IF(SUM(--ISNUMBER(SEARCH(Credentials,C1829)))&gt;0,TRIM(RIGHT(SUBSTITUTE(C1829," ",REPT(" ", 99)), 99)),"")</f>
        <v/>
      </c>
      <c r="E1829" s="6" t="str">
        <f t="shared" si="57"/>
        <v>Daniel Love</v>
      </c>
      <c r="F1829" s="6" t="s">
        <v>7072</v>
      </c>
      <c r="G1829" s="7" t="s">
        <v>19492</v>
      </c>
      <c r="H1829" s="7" t="s">
        <v>20108</v>
      </c>
    </row>
    <row r="1830" spans="1:8">
      <c r="A1830" s="6" t="s">
        <v>7076</v>
      </c>
      <c r="B1830" s="6" t="str" cm="1">
        <f t="array" ref="B1830">IF(SUM(--ISNUMBER(SEARCH(Honorific,A1830)))&gt;0,LEFT(A1830,FIND(" ",A1830)-1),"")</f>
        <v/>
      </c>
      <c r="C1830" s="6" t="str">
        <f t="shared" si="56"/>
        <v>Alejandro Walters</v>
      </c>
      <c r="D1830" s="6" t="str" cm="1">
        <f t="array" ref="D1830">IF(SUM(--ISNUMBER(SEARCH(Credentials,C1830)))&gt;0,TRIM(RIGHT(SUBSTITUTE(C1830," ",REPT(" ", 99)), 99)),"")</f>
        <v/>
      </c>
      <c r="E1830" s="6" t="str">
        <f t="shared" si="57"/>
        <v>Alejandro Walters</v>
      </c>
      <c r="F1830" s="6" t="s">
        <v>7076</v>
      </c>
      <c r="G1830" s="7" t="s">
        <v>19588</v>
      </c>
      <c r="H1830" s="7" t="s">
        <v>20308</v>
      </c>
    </row>
    <row r="1831" spans="1:8">
      <c r="A1831" s="6" t="s">
        <v>7080</v>
      </c>
      <c r="B1831" s="6" t="str" cm="1">
        <f t="array" ref="B1831">IF(SUM(--ISNUMBER(SEARCH(Honorific,A1831)))&gt;0,LEFT(A1831,FIND(" ",A1831)-1),"")</f>
        <v/>
      </c>
      <c r="C1831" s="6" t="str">
        <f t="shared" si="56"/>
        <v>Brittany Kaufman</v>
      </c>
      <c r="D1831" s="6" t="str" cm="1">
        <f t="array" ref="D1831">IF(SUM(--ISNUMBER(SEARCH(Credentials,C1831)))&gt;0,TRIM(RIGHT(SUBSTITUTE(C1831," ",REPT(" ", 99)), 99)),"")</f>
        <v/>
      </c>
      <c r="E1831" s="6" t="str">
        <f t="shared" si="57"/>
        <v>Brittany Kaufman</v>
      </c>
      <c r="F1831" s="6" t="s">
        <v>7080</v>
      </c>
      <c r="G1831" s="7" t="s">
        <v>19894</v>
      </c>
      <c r="H1831" s="7" t="s">
        <v>20278</v>
      </c>
    </row>
    <row r="1832" spans="1:8">
      <c r="A1832" s="6" t="s">
        <v>7084</v>
      </c>
      <c r="B1832" s="6" t="str" cm="1">
        <f t="array" ref="B1832">IF(SUM(--ISNUMBER(SEARCH(Honorific,A1832)))&gt;0,LEFT(A1832,FIND(" ",A1832)-1),"")</f>
        <v/>
      </c>
      <c r="C1832" s="6" t="str">
        <f t="shared" si="56"/>
        <v>Jason Li</v>
      </c>
      <c r="D1832" s="6" t="str" cm="1">
        <f t="array" ref="D1832">IF(SUM(--ISNUMBER(SEARCH(Credentials,C1832)))&gt;0,TRIM(RIGHT(SUBSTITUTE(C1832," ",REPT(" ", 99)), 99)),"")</f>
        <v/>
      </c>
      <c r="E1832" s="6" t="str">
        <f t="shared" si="57"/>
        <v>Jason Li</v>
      </c>
      <c r="F1832" s="6" t="s">
        <v>7084</v>
      </c>
      <c r="G1832" s="7" t="s">
        <v>19560</v>
      </c>
      <c r="H1832" s="7" t="s">
        <v>19851</v>
      </c>
    </row>
    <row r="1833" spans="1:8">
      <c r="A1833" s="6" t="s">
        <v>7088</v>
      </c>
      <c r="B1833" s="6" t="str" cm="1">
        <f t="array" ref="B1833">IF(SUM(--ISNUMBER(SEARCH(Honorific,A1833)))&gt;0,LEFT(A1833,FIND(" ",A1833)-1),"")</f>
        <v/>
      </c>
      <c r="C1833" s="6" t="str">
        <f t="shared" si="56"/>
        <v>Daniel Johnson</v>
      </c>
      <c r="D1833" s="6" t="str" cm="1">
        <f t="array" ref="D1833">IF(SUM(--ISNUMBER(SEARCH(Credentials,C1833)))&gt;0,TRIM(RIGHT(SUBSTITUTE(C1833," ",REPT(" ", 99)), 99)),"")</f>
        <v/>
      </c>
      <c r="E1833" s="6" t="str">
        <f t="shared" si="57"/>
        <v>Daniel Johnson</v>
      </c>
      <c r="F1833" s="6" t="s">
        <v>7088</v>
      </c>
      <c r="G1833" s="7" t="s">
        <v>19492</v>
      </c>
      <c r="H1833" s="7" t="s">
        <v>19655</v>
      </c>
    </row>
    <row r="1834" spans="1:8">
      <c r="A1834" s="6" t="s">
        <v>7092</v>
      </c>
      <c r="B1834" s="6" t="str" cm="1">
        <f t="array" ref="B1834">IF(SUM(--ISNUMBER(SEARCH(Honorific,A1834)))&gt;0,LEFT(A1834,FIND(" ",A1834)-1),"")</f>
        <v/>
      </c>
      <c r="C1834" s="6" t="str">
        <f t="shared" si="56"/>
        <v>Stacy Benitez</v>
      </c>
      <c r="D1834" s="6" t="str" cm="1">
        <f t="array" ref="D1834">IF(SUM(--ISNUMBER(SEARCH(Credentials,C1834)))&gt;0,TRIM(RIGHT(SUBSTITUTE(C1834," ",REPT(" ", 99)), 99)),"")</f>
        <v/>
      </c>
      <c r="E1834" s="6" t="str">
        <f t="shared" si="57"/>
        <v>Stacy Benitez</v>
      </c>
      <c r="F1834" s="6" t="s">
        <v>7092</v>
      </c>
      <c r="G1834" s="7" t="s">
        <v>19921</v>
      </c>
      <c r="H1834" s="7" t="s">
        <v>20504</v>
      </c>
    </row>
    <row r="1835" spans="1:8">
      <c r="A1835" s="6" t="s">
        <v>7095</v>
      </c>
      <c r="B1835" s="6" t="str" cm="1">
        <f t="array" ref="B1835">IF(SUM(--ISNUMBER(SEARCH(Honorific,A1835)))&gt;0,LEFT(A1835,FIND(" ",A1835)-1),"")</f>
        <v/>
      </c>
      <c r="C1835" s="6" t="str">
        <f t="shared" si="56"/>
        <v>Donna Hamilton</v>
      </c>
      <c r="D1835" s="6" t="str" cm="1">
        <f t="array" ref="D1835">IF(SUM(--ISNUMBER(SEARCH(Credentials,C1835)))&gt;0,TRIM(RIGHT(SUBSTITUTE(C1835," ",REPT(" ", 99)), 99)),"")</f>
        <v/>
      </c>
      <c r="E1835" s="6" t="str">
        <f t="shared" si="57"/>
        <v>Donna Hamilton</v>
      </c>
      <c r="F1835" s="6" t="s">
        <v>7095</v>
      </c>
      <c r="G1835" s="7" t="s">
        <v>20160</v>
      </c>
      <c r="H1835" s="7" t="s">
        <v>20343</v>
      </c>
    </row>
    <row r="1836" spans="1:8">
      <c r="A1836" s="6" t="s">
        <v>7099</v>
      </c>
      <c r="B1836" s="6" t="str" cm="1">
        <f t="array" ref="B1836">IF(SUM(--ISNUMBER(SEARCH(Honorific,A1836)))&gt;0,LEFT(A1836,FIND(" ",A1836)-1),"")</f>
        <v/>
      </c>
      <c r="C1836" s="6" t="str">
        <f t="shared" si="56"/>
        <v>Rachel Mitchell</v>
      </c>
      <c r="D1836" s="6" t="str" cm="1">
        <f t="array" ref="D1836">IF(SUM(--ISNUMBER(SEARCH(Credentials,C1836)))&gt;0,TRIM(RIGHT(SUBSTITUTE(C1836," ",REPT(" ", 99)), 99)),"")</f>
        <v/>
      </c>
      <c r="E1836" s="6" t="str">
        <f t="shared" si="57"/>
        <v>Rachel Mitchell</v>
      </c>
      <c r="F1836" s="6" t="s">
        <v>7099</v>
      </c>
      <c r="G1836" s="7" t="s">
        <v>19661</v>
      </c>
      <c r="H1836" s="7" t="s">
        <v>20095</v>
      </c>
    </row>
    <row r="1837" spans="1:8">
      <c r="A1837" s="6" t="s">
        <v>7103</v>
      </c>
      <c r="B1837" s="6" t="str" cm="1">
        <f t="array" ref="B1837">IF(SUM(--ISNUMBER(SEARCH(Honorific,A1837)))&gt;0,LEFT(A1837,FIND(" ",A1837)-1),"")</f>
        <v/>
      </c>
      <c r="C1837" s="6" t="str">
        <f t="shared" si="56"/>
        <v>Lisa Mathews</v>
      </c>
      <c r="D1837" s="6" t="str" cm="1">
        <f t="array" ref="D1837">IF(SUM(--ISNUMBER(SEARCH(Credentials,C1837)))&gt;0,TRIM(RIGHT(SUBSTITUTE(C1837," ",REPT(" ", 99)), 99)),"")</f>
        <v/>
      </c>
      <c r="E1837" s="6" t="str">
        <f t="shared" si="57"/>
        <v>Lisa Mathews</v>
      </c>
      <c r="F1837" s="6" t="s">
        <v>7103</v>
      </c>
      <c r="G1837" s="7" t="s">
        <v>19425</v>
      </c>
      <c r="H1837" s="7" t="s">
        <v>20430</v>
      </c>
    </row>
    <row r="1838" spans="1:8">
      <c r="A1838" s="6" t="s">
        <v>7107</v>
      </c>
      <c r="B1838" s="6" t="str" cm="1">
        <f t="array" ref="B1838">IF(SUM(--ISNUMBER(SEARCH(Honorific,A1838)))&gt;0,LEFT(A1838,FIND(" ",A1838)-1),"")</f>
        <v/>
      </c>
      <c r="C1838" s="6" t="str">
        <f t="shared" si="56"/>
        <v>Michael Doyle</v>
      </c>
      <c r="D1838" s="6" t="str" cm="1">
        <f t="array" ref="D1838">IF(SUM(--ISNUMBER(SEARCH(Credentials,C1838)))&gt;0,TRIM(RIGHT(SUBSTITUTE(C1838," ",REPT(" ", 99)), 99)),"")</f>
        <v/>
      </c>
      <c r="E1838" s="6" t="str">
        <f t="shared" si="57"/>
        <v>Michael Doyle</v>
      </c>
      <c r="F1838" s="6" t="s">
        <v>7107</v>
      </c>
      <c r="G1838" s="7" t="s">
        <v>19466</v>
      </c>
      <c r="H1838" s="7" t="s">
        <v>19652</v>
      </c>
    </row>
    <row r="1839" spans="1:8">
      <c r="A1839" s="6" t="s">
        <v>7111</v>
      </c>
      <c r="B1839" s="6" t="str" cm="1">
        <f t="array" ref="B1839">IF(SUM(--ISNUMBER(SEARCH(Honorific,A1839)))&gt;0,LEFT(A1839,FIND(" ",A1839)-1),"")</f>
        <v/>
      </c>
      <c r="C1839" s="6" t="str">
        <f t="shared" si="56"/>
        <v>Benjamin Mccoy</v>
      </c>
      <c r="D1839" s="6" t="str" cm="1">
        <f t="array" ref="D1839">IF(SUM(--ISNUMBER(SEARCH(Credentials,C1839)))&gt;0,TRIM(RIGHT(SUBSTITUTE(C1839," ",REPT(" ", 99)), 99)),"")</f>
        <v/>
      </c>
      <c r="E1839" s="6" t="str">
        <f t="shared" si="57"/>
        <v>Benjamin Mccoy</v>
      </c>
      <c r="F1839" s="6" t="s">
        <v>7111</v>
      </c>
      <c r="G1839" s="7" t="s">
        <v>19700</v>
      </c>
      <c r="H1839" s="7" t="s">
        <v>19732</v>
      </c>
    </row>
    <row r="1840" spans="1:8">
      <c r="A1840" s="6" t="s">
        <v>7115</v>
      </c>
      <c r="B1840" s="6" t="str" cm="1">
        <f t="array" ref="B1840">IF(SUM(--ISNUMBER(SEARCH(Honorific,A1840)))&gt;0,LEFT(A1840,FIND(" ",A1840)-1),"")</f>
        <v/>
      </c>
      <c r="C1840" s="6" t="str">
        <f t="shared" si="56"/>
        <v>Mary Barnes</v>
      </c>
      <c r="D1840" s="6" t="str" cm="1">
        <f t="array" ref="D1840">IF(SUM(--ISNUMBER(SEARCH(Credentials,C1840)))&gt;0,TRIM(RIGHT(SUBSTITUTE(C1840," ",REPT(" ", 99)), 99)),"")</f>
        <v/>
      </c>
      <c r="E1840" s="6" t="str">
        <f t="shared" si="57"/>
        <v>Mary Barnes</v>
      </c>
      <c r="F1840" s="6" t="s">
        <v>7115</v>
      </c>
      <c r="G1840" s="7" t="s">
        <v>19984</v>
      </c>
      <c r="H1840" s="7" t="s">
        <v>19448</v>
      </c>
    </row>
    <row r="1841" spans="1:8">
      <c r="A1841" s="6" t="s">
        <v>7119</v>
      </c>
      <c r="B1841" s="6" t="str" cm="1">
        <f t="array" ref="B1841">IF(SUM(--ISNUMBER(SEARCH(Honorific,A1841)))&gt;0,LEFT(A1841,FIND(" ",A1841)-1),"")</f>
        <v/>
      </c>
      <c r="C1841" s="6" t="str">
        <f t="shared" si="56"/>
        <v>Maria Taylor</v>
      </c>
      <c r="D1841" s="6" t="str" cm="1">
        <f t="array" ref="D1841">IF(SUM(--ISNUMBER(SEARCH(Credentials,C1841)))&gt;0,TRIM(RIGHT(SUBSTITUTE(C1841," ",REPT(" ", 99)), 99)),"")</f>
        <v/>
      </c>
      <c r="E1841" s="6" t="str">
        <f t="shared" si="57"/>
        <v>Maria Taylor</v>
      </c>
      <c r="F1841" s="6" t="s">
        <v>7119</v>
      </c>
      <c r="G1841" s="7" t="s">
        <v>19490</v>
      </c>
      <c r="H1841" s="7" t="s">
        <v>19500</v>
      </c>
    </row>
    <row r="1842" spans="1:8">
      <c r="A1842" s="6" t="s">
        <v>7123</v>
      </c>
      <c r="B1842" s="6" t="str" cm="1">
        <f t="array" ref="B1842">IF(SUM(--ISNUMBER(SEARCH(Honorific,A1842)))&gt;0,LEFT(A1842,FIND(" ",A1842)-1),"")</f>
        <v/>
      </c>
      <c r="C1842" s="6" t="str">
        <f t="shared" si="56"/>
        <v>Gregory Jacobs</v>
      </c>
      <c r="D1842" s="6" t="str" cm="1">
        <f t="array" ref="D1842">IF(SUM(--ISNUMBER(SEARCH(Credentials,C1842)))&gt;0,TRIM(RIGHT(SUBSTITUTE(C1842," ",REPT(" ", 99)), 99)),"")</f>
        <v/>
      </c>
      <c r="E1842" s="6" t="str">
        <f t="shared" si="57"/>
        <v>Gregory Jacobs</v>
      </c>
      <c r="F1842" s="6" t="s">
        <v>7123</v>
      </c>
      <c r="G1842" s="7" t="s">
        <v>19419</v>
      </c>
      <c r="H1842" s="7" t="s">
        <v>20281</v>
      </c>
    </row>
    <row r="1843" spans="1:8">
      <c r="A1843" s="6" t="s">
        <v>7127</v>
      </c>
      <c r="B1843" s="6" t="str" cm="1">
        <f t="array" ref="B1843">IF(SUM(--ISNUMBER(SEARCH(Honorific,A1843)))&gt;0,LEFT(A1843,FIND(" ",A1843)-1),"")</f>
        <v/>
      </c>
      <c r="C1843" s="6" t="str">
        <f t="shared" si="56"/>
        <v>Joan Austin</v>
      </c>
      <c r="D1843" s="6" t="str" cm="1">
        <f t="array" ref="D1843">IF(SUM(--ISNUMBER(SEARCH(Credentials,C1843)))&gt;0,TRIM(RIGHT(SUBSTITUTE(C1843," ",REPT(" ", 99)), 99)),"")</f>
        <v/>
      </c>
      <c r="E1843" s="6" t="str">
        <f t="shared" si="57"/>
        <v>Joan Austin</v>
      </c>
      <c r="F1843" s="6" t="s">
        <v>7127</v>
      </c>
      <c r="G1843" s="7" t="s">
        <v>20505</v>
      </c>
      <c r="H1843" s="7" t="s">
        <v>19671</v>
      </c>
    </row>
    <row r="1844" spans="1:8">
      <c r="A1844" s="6" t="s">
        <v>7130</v>
      </c>
      <c r="B1844" s="6" t="str" cm="1">
        <f t="array" ref="B1844">IF(SUM(--ISNUMBER(SEARCH(Honorific,A1844)))&gt;0,LEFT(A1844,FIND(" ",A1844)-1),"")</f>
        <v/>
      </c>
      <c r="C1844" s="6" t="str">
        <f t="shared" si="56"/>
        <v>Cameron Rice</v>
      </c>
      <c r="D1844" s="6" t="str" cm="1">
        <f t="array" ref="D1844">IF(SUM(--ISNUMBER(SEARCH(Credentials,C1844)))&gt;0,TRIM(RIGHT(SUBSTITUTE(C1844," ",REPT(" ", 99)), 99)),"")</f>
        <v/>
      </c>
      <c r="E1844" s="6" t="str">
        <f t="shared" si="57"/>
        <v>Cameron Rice</v>
      </c>
      <c r="F1844" s="6" t="s">
        <v>7130</v>
      </c>
      <c r="G1844" s="7" t="s">
        <v>19992</v>
      </c>
      <c r="H1844" s="7" t="s">
        <v>19509</v>
      </c>
    </row>
    <row r="1845" spans="1:8">
      <c r="A1845" s="6" t="s">
        <v>7134</v>
      </c>
      <c r="B1845" s="6" t="str" cm="1">
        <f t="array" ref="B1845">IF(SUM(--ISNUMBER(SEARCH(Honorific,A1845)))&gt;0,LEFT(A1845,FIND(" ",A1845)-1),"")</f>
        <v/>
      </c>
      <c r="C1845" s="6" t="str">
        <f t="shared" si="56"/>
        <v>Joseph Bean</v>
      </c>
      <c r="D1845" s="6" t="str" cm="1">
        <f t="array" ref="D1845">IF(SUM(--ISNUMBER(SEARCH(Credentials,C1845)))&gt;0,TRIM(RIGHT(SUBSTITUTE(C1845," ",REPT(" ", 99)), 99)),"")</f>
        <v/>
      </c>
      <c r="E1845" s="6" t="str">
        <f t="shared" si="57"/>
        <v>Joseph Bean</v>
      </c>
      <c r="F1845" s="6" t="s">
        <v>7134</v>
      </c>
      <c r="G1845" s="7" t="s">
        <v>19642</v>
      </c>
      <c r="H1845" s="7" t="s">
        <v>20337</v>
      </c>
    </row>
    <row r="1846" spans="1:8">
      <c r="A1846" s="6" t="s">
        <v>7138</v>
      </c>
      <c r="B1846" s="6" t="str" cm="1">
        <f t="array" ref="B1846">IF(SUM(--ISNUMBER(SEARCH(Honorific,A1846)))&gt;0,LEFT(A1846,FIND(" ",A1846)-1),"")</f>
        <v/>
      </c>
      <c r="C1846" s="6" t="str">
        <f t="shared" si="56"/>
        <v>Sonya Potts</v>
      </c>
      <c r="D1846" s="6" t="str" cm="1">
        <f t="array" ref="D1846">IF(SUM(--ISNUMBER(SEARCH(Credentials,C1846)))&gt;0,TRIM(RIGHT(SUBSTITUTE(C1846," ",REPT(" ", 99)), 99)),"")</f>
        <v/>
      </c>
      <c r="E1846" s="6" t="str">
        <f t="shared" si="57"/>
        <v>Sonya Potts</v>
      </c>
      <c r="F1846" s="6" t="s">
        <v>7138</v>
      </c>
      <c r="G1846" s="7" t="s">
        <v>19761</v>
      </c>
      <c r="H1846" s="7" t="s">
        <v>19530</v>
      </c>
    </row>
    <row r="1847" spans="1:8">
      <c r="A1847" s="6" t="s">
        <v>7142</v>
      </c>
      <c r="B1847" s="6" t="str" cm="1">
        <f t="array" ref="B1847">IF(SUM(--ISNUMBER(SEARCH(Honorific,A1847)))&gt;0,LEFT(A1847,FIND(" ",A1847)-1),"")</f>
        <v/>
      </c>
      <c r="C1847" s="6" t="str">
        <f t="shared" si="56"/>
        <v>Debra Bush</v>
      </c>
      <c r="D1847" s="6" t="str" cm="1">
        <f t="array" ref="D1847">IF(SUM(--ISNUMBER(SEARCH(Credentials,C1847)))&gt;0,TRIM(RIGHT(SUBSTITUTE(C1847," ",REPT(" ", 99)), 99)),"")</f>
        <v/>
      </c>
      <c r="E1847" s="6" t="str">
        <f t="shared" si="57"/>
        <v>Debra Bush</v>
      </c>
      <c r="F1847" s="6" t="s">
        <v>7142</v>
      </c>
      <c r="G1847" s="7" t="s">
        <v>19556</v>
      </c>
      <c r="H1847" s="7" t="s">
        <v>20010</v>
      </c>
    </row>
    <row r="1848" spans="1:8">
      <c r="A1848" s="6" t="s">
        <v>7146</v>
      </c>
      <c r="B1848" s="6" t="str" cm="1">
        <f t="array" ref="B1848">IF(SUM(--ISNUMBER(SEARCH(Honorific,A1848)))&gt;0,LEFT(A1848,FIND(" ",A1848)-1),"")</f>
        <v/>
      </c>
      <c r="C1848" s="6" t="str">
        <f t="shared" si="56"/>
        <v>James Brown DDS</v>
      </c>
      <c r="D1848" s="6" t="str" cm="1">
        <f t="array" ref="D1848">IF(SUM(--ISNUMBER(SEARCH(Credentials,C1848)))&gt;0,TRIM(RIGHT(SUBSTITUTE(C1848," ",REPT(" ", 99)), 99)),"")</f>
        <v>DDS</v>
      </c>
      <c r="E1848" s="6" t="str">
        <f t="shared" si="57"/>
        <v xml:space="preserve">James Brown </v>
      </c>
      <c r="F1848" s="6" t="s">
        <v>19280</v>
      </c>
      <c r="G1848" s="7" t="s">
        <v>19433</v>
      </c>
      <c r="H1848" s="7" t="s">
        <v>19442</v>
      </c>
    </row>
    <row r="1849" spans="1:8">
      <c r="A1849" s="6" t="s">
        <v>7150</v>
      </c>
      <c r="B1849" s="6" t="str" cm="1">
        <f t="array" ref="B1849">IF(SUM(--ISNUMBER(SEARCH(Honorific,A1849)))&gt;0,LEFT(A1849,FIND(" ",A1849)-1),"")</f>
        <v/>
      </c>
      <c r="C1849" s="6" t="str">
        <f t="shared" si="56"/>
        <v>Robin James</v>
      </c>
      <c r="D1849" s="6" t="str" cm="1">
        <f t="array" ref="D1849">IF(SUM(--ISNUMBER(SEARCH(Credentials,C1849)))&gt;0,TRIM(RIGHT(SUBSTITUTE(C1849," ",REPT(" ", 99)), 99)),"")</f>
        <v/>
      </c>
      <c r="E1849" s="6" t="str">
        <f t="shared" si="57"/>
        <v>Robin James</v>
      </c>
      <c r="F1849" s="6" t="s">
        <v>7150</v>
      </c>
      <c r="G1849" s="7" t="s">
        <v>20413</v>
      </c>
      <c r="H1849" s="7" t="s">
        <v>19433</v>
      </c>
    </row>
    <row r="1850" spans="1:8">
      <c r="A1850" s="6" t="s">
        <v>7154</v>
      </c>
      <c r="B1850" s="6" t="str" cm="1">
        <f t="array" ref="B1850">IF(SUM(--ISNUMBER(SEARCH(Honorific,A1850)))&gt;0,LEFT(A1850,FIND(" ",A1850)-1),"")</f>
        <v/>
      </c>
      <c r="C1850" s="6" t="str">
        <f t="shared" si="56"/>
        <v>Calvin Martin</v>
      </c>
      <c r="D1850" s="6" t="str" cm="1">
        <f t="array" ref="D1850">IF(SUM(--ISNUMBER(SEARCH(Credentials,C1850)))&gt;0,TRIM(RIGHT(SUBSTITUTE(C1850," ",REPT(" ", 99)), 99)),"")</f>
        <v/>
      </c>
      <c r="E1850" s="6" t="str">
        <f t="shared" si="57"/>
        <v>Calvin Martin</v>
      </c>
      <c r="F1850" s="6" t="s">
        <v>7154</v>
      </c>
      <c r="G1850" s="7" t="s">
        <v>20475</v>
      </c>
      <c r="H1850" s="7" t="s">
        <v>19455</v>
      </c>
    </row>
    <row r="1851" spans="1:8">
      <c r="A1851" s="6" t="s">
        <v>7158</v>
      </c>
      <c r="B1851" s="6" t="str" cm="1">
        <f t="array" ref="B1851">IF(SUM(--ISNUMBER(SEARCH(Honorific,A1851)))&gt;0,LEFT(A1851,FIND(" ",A1851)-1),"")</f>
        <v/>
      </c>
      <c r="C1851" s="6" t="str">
        <f t="shared" si="56"/>
        <v>Christine Randall</v>
      </c>
      <c r="D1851" s="6" t="str" cm="1">
        <f t="array" ref="D1851">IF(SUM(--ISNUMBER(SEARCH(Credentials,C1851)))&gt;0,TRIM(RIGHT(SUBSTITUTE(C1851," ",REPT(" ", 99)), 99)),"")</f>
        <v/>
      </c>
      <c r="E1851" s="6" t="str">
        <f t="shared" si="57"/>
        <v>Christine Randall</v>
      </c>
      <c r="F1851" s="6" t="s">
        <v>7158</v>
      </c>
      <c r="G1851" s="7" t="s">
        <v>19928</v>
      </c>
      <c r="H1851" s="7" t="s">
        <v>20506</v>
      </c>
    </row>
    <row r="1852" spans="1:8">
      <c r="A1852" s="6" t="s">
        <v>7162</v>
      </c>
      <c r="B1852" s="6" t="str" cm="1">
        <f t="array" ref="B1852">IF(SUM(--ISNUMBER(SEARCH(Honorific,A1852)))&gt;0,LEFT(A1852,FIND(" ",A1852)-1),"")</f>
        <v/>
      </c>
      <c r="C1852" s="6" t="str">
        <f t="shared" si="56"/>
        <v>Stephanie King</v>
      </c>
      <c r="D1852" s="6" t="str" cm="1">
        <f t="array" ref="D1852">IF(SUM(--ISNUMBER(SEARCH(Credentials,C1852)))&gt;0,TRIM(RIGHT(SUBSTITUTE(C1852," ",REPT(" ", 99)), 99)),"")</f>
        <v/>
      </c>
      <c r="E1852" s="6" t="str">
        <f t="shared" si="57"/>
        <v>Stephanie King</v>
      </c>
      <c r="F1852" s="6" t="s">
        <v>7162</v>
      </c>
      <c r="G1852" s="7" t="s">
        <v>19454</v>
      </c>
      <c r="H1852" s="7" t="s">
        <v>20195</v>
      </c>
    </row>
    <row r="1853" spans="1:8">
      <c r="A1853" s="6" t="s">
        <v>7166</v>
      </c>
      <c r="B1853" s="6" t="str" cm="1">
        <f t="array" ref="B1853">IF(SUM(--ISNUMBER(SEARCH(Honorific,A1853)))&gt;0,LEFT(A1853,FIND(" ",A1853)-1),"")</f>
        <v/>
      </c>
      <c r="C1853" s="6" t="str">
        <f t="shared" si="56"/>
        <v>Deborah Green</v>
      </c>
      <c r="D1853" s="6" t="str" cm="1">
        <f t="array" ref="D1853">IF(SUM(--ISNUMBER(SEARCH(Credentials,C1853)))&gt;0,TRIM(RIGHT(SUBSTITUTE(C1853," ",REPT(" ", 99)), 99)),"")</f>
        <v/>
      </c>
      <c r="E1853" s="6" t="str">
        <f t="shared" si="57"/>
        <v>Deborah Green</v>
      </c>
      <c r="F1853" s="6" t="s">
        <v>7166</v>
      </c>
      <c r="G1853" s="7" t="s">
        <v>19963</v>
      </c>
      <c r="H1853" s="7" t="s">
        <v>19548</v>
      </c>
    </row>
    <row r="1854" spans="1:8">
      <c r="A1854" s="6" t="s">
        <v>7170</v>
      </c>
      <c r="B1854" s="6" t="str" cm="1">
        <f t="array" ref="B1854">IF(SUM(--ISNUMBER(SEARCH(Honorific,A1854)))&gt;0,LEFT(A1854,FIND(" ",A1854)-1),"")</f>
        <v/>
      </c>
      <c r="C1854" s="6" t="str">
        <f t="shared" si="56"/>
        <v>Kristopher Parks</v>
      </c>
      <c r="D1854" s="6" t="str" cm="1">
        <f t="array" ref="D1854">IF(SUM(--ISNUMBER(SEARCH(Credentials,C1854)))&gt;0,TRIM(RIGHT(SUBSTITUTE(C1854," ",REPT(" ", 99)), 99)),"")</f>
        <v/>
      </c>
      <c r="E1854" s="6" t="str">
        <f t="shared" si="57"/>
        <v>Kristopher Parks</v>
      </c>
      <c r="F1854" s="6" t="s">
        <v>7170</v>
      </c>
      <c r="G1854" s="7" t="s">
        <v>20507</v>
      </c>
      <c r="H1854" s="7" t="s">
        <v>20508</v>
      </c>
    </row>
    <row r="1855" spans="1:8">
      <c r="A1855" s="6" t="s">
        <v>7174</v>
      </c>
      <c r="B1855" s="6" t="str" cm="1">
        <f t="array" ref="B1855">IF(SUM(--ISNUMBER(SEARCH(Honorific,A1855)))&gt;0,LEFT(A1855,FIND(" ",A1855)-1),"")</f>
        <v/>
      </c>
      <c r="C1855" s="6" t="str">
        <f t="shared" si="56"/>
        <v>Keith Cantrell</v>
      </c>
      <c r="D1855" s="6" t="str" cm="1">
        <f t="array" ref="D1855">IF(SUM(--ISNUMBER(SEARCH(Credentials,C1855)))&gt;0,TRIM(RIGHT(SUBSTITUTE(C1855," ",REPT(" ", 99)), 99)),"")</f>
        <v/>
      </c>
      <c r="E1855" s="6" t="str">
        <f t="shared" si="57"/>
        <v>Keith Cantrell</v>
      </c>
      <c r="F1855" s="6" t="s">
        <v>7174</v>
      </c>
      <c r="G1855" s="7" t="s">
        <v>19833</v>
      </c>
      <c r="H1855" s="7" t="s">
        <v>19426</v>
      </c>
    </row>
    <row r="1856" spans="1:8">
      <c r="A1856" s="6" t="s">
        <v>7178</v>
      </c>
      <c r="B1856" s="6" t="str" cm="1">
        <f t="array" ref="B1856">IF(SUM(--ISNUMBER(SEARCH(Honorific,A1856)))&gt;0,LEFT(A1856,FIND(" ",A1856)-1),"")</f>
        <v/>
      </c>
      <c r="C1856" s="6" t="str">
        <f t="shared" si="56"/>
        <v>Candace Graham</v>
      </c>
      <c r="D1856" s="6" t="str" cm="1">
        <f t="array" ref="D1856">IF(SUM(--ISNUMBER(SEARCH(Credentials,C1856)))&gt;0,TRIM(RIGHT(SUBSTITUTE(C1856," ",REPT(" ", 99)), 99)),"")</f>
        <v/>
      </c>
      <c r="E1856" s="6" t="str">
        <f t="shared" si="57"/>
        <v>Candace Graham</v>
      </c>
      <c r="F1856" s="6" t="s">
        <v>7178</v>
      </c>
      <c r="G1856" s="7" t="s">
        <v>20509</v>
      </c>
      <c r="H1856" s="7" t="s">
        <v>19645</v>
      </c>
    </row>
    <row r="1857" spans="1:8">
      <c r="A1857" s="6" t="s">
        <v>7182</v>
      </c>
      <c r="B1857" s="6" t="str" cm="1">
        <f t="array" ref="B1857">IF(SUM(--ISNUMBER(SEARCH(Honorific,A1857)))&gt;0,LEFT(A1857,FIND(" ",A1857)-1),"")</f>
        <v/>
      </c>
      <c r="C1857" s="6" t="str">
        <f t="shared" si="56"/>
        <v>Dana Booth</v>
      </c>
      <c r="D1857" s="6" t="str" cm="1">
        <f t="array" ref="D1857">IF(SUM(--ISNUMBER(SEARCH(Credentials,C1857)))&gt;0,TRIM(RIGHT(SUBSTITUTE(C1857," ",REPT(" ", 99)), 99)),"")</f>
        <v/>
      </c>
      <c r="E1857" s="6" t="str">
        <f t="shared" si="57"/>
        <v>Dana Booth</v>
      </c>
      <c r="F1857" s="6" t="s">
        <v>7182</v>
      </c>
      <c r="G1857" s="7" t="s">
        <v>20307</v>
      </c>
      <c r="H1857" s="7" t="s">
        <v>20510</v>
      </c>
    </row>
    <row r="1858" spans="1:8">
      <c r="A1858" s="6" t="s">
        <v>7186</v>
      </c>
      <c r="B1858" s="6" t="str" cm="1">
        <f t="array" ref="B1858">IF(SUM(--ISNUMBER(SEARCH(Honorific,A1858)))&gt;0,LEFT(A1858,FIND(" ",A1858)-1),"")</f>
        <v/>
      </c>
      <c r="C1858" s="6" t="str">
        <f t="shared" si="56"/>
        <v>Jesse Berry</v>
      </c>
      <c r="D1858" s="6" t="str" cm="1">
        <f t="array" ref="D1858">IF(SUM(--ISNUMBER(SEARCH(Credentials,C1858)))&gt;0,TRIM(RIGHT(SUBSTITUTE(C1858," ",REPT(" ", 99)), 99)),"")</f>
        <v/>
      </c>
      <c r="E1858" s="6" t="str">
        <f t="shared" si="57"/>
        <v>Jesse Berry</v>
      </c>
      <c r="F1858" s="6" t="s">
        <v>7186</v>
      </c>
      <c r="G1858" s="7" t="s">
        <v>20203</v>
      </c>
      <c r="H1858" s="7" t="s">
        <v>19451</v>
      </c>
    </row>
    <row r="1859" spans="1:8">
      <c r="A1859" s="6" t="s">
        <v>7190</v>
      </c>
      <c r="B1859" s="6" t="str" cm="1">
        <f t="array" ref="B1859">IF(SUM(--ISNUMBER(SEARCH(Honorific,A1859)))&gt;0,LEFT(A1859,FIND(" ",A1859)-1),"")</f>
        <v/>
      </c>
      <c r="C1859" s="6" t="str">
        <f t="shared" ref="C1859:C1922" si="58">IF(B1859="",A1859,RIGHT(A1859,LEN(A1859)-LEN(B1859)-1))</f>
        <v>Jason Williams</v>
      </c>
      <c r="D1859" s="6" t="str" cm="1">
        <f t="array" ref="D1859">IF(SUM(--ISNUMBER(SEARCH(Credentials,C1859)))&gt;0,TRIM(RIGHT(SUBSTITUTE(C1859," ",REPT(" ", 99)), 99)),"")</f>
        <v/>
      </c>
      <c r="E1859" s="6" t="str">
        <f t="shared" ref="E1859:E1922" si="59">IF(D1859="",C1859,LEFT(C1859,LEN(C1859)-LEN(D1859)))</f>
        <v>Jason Williams</v>
      </c>
      <c r="F1859" s="6" t="s">
        <v>7190</v>
      </c>
      <c r="G1859" s="7" t="s">
        <v>19560</v>
      </c>
      <c r="H1859" s="7" t="s">
        <v>19478</v>
      </c>
    </row>
    <row r="1860" spans="1:8">
      <c r="A1860" s="6" t="s">
        <v>7193</v>
      </c>
      <c r="B1860" s="6" t="str" cm="1">
        <f t="array" ref="B1860">IF(SUM(--ISNUMBER(SEARCH(Honorific,A1860)))&gt;0,LEFT(A1860,FIND(" ",A1860)-1),"")</f>
        <v/>
      </c>
      <c r="C1860" s="6" t="str">
        <f t="shared" si="58"/>
        <v>Joseph Fowler</v>
      </c>
      <c r="D1860" s="6" t="str" cm="1">
        <f t="array" ref="D1860">IF(SUM(--ISNUMBER(SEARCH(Credentials,C1860)))&gt;0,TRIM(RIGHT(SUBSTITUTE(C1860," ",REPT(" ", 99)), 99)),"")</f>
        <v/>
      </c>
      <c r="E1860" s="6" t="str">
        <f t="shared" si="59"/>
        <v>Joseph Fowler</v>
      </c>
      <c r="F1860" s="6" t="s">
        <v>7193</v>
      </c>
      <c r="G1860" s="7" t="s">
        <v>19642</v>
      </c>
      <c r="H1860" s="7" t="s">
        <v>20511</v>
      </c>
    </row>
    <row r="1861" spans="1:8">
      <c r="A1861" s="6" t="s">
        <v>7197</v>
      </c>
      <c r="B1861" s="6" t="str" cm="1">
        <f t="array" ref="B1861">IF(SUM(--ISNUMBER(SEARCH(Honorific,A1861)))&gt;0,LEFT(A1861,FIND(" ",A1861)-1),"")</f>
        <v/>
      </c>
      <c r="C1861" s="6" t="str">
        <f t="shared" si="58"/>
        <v>Eric Ross</v>
      </c>
      <c r="D1861" s="6" t="str" cm="1">
        <f t="array" ref="D1861">IF(SUM(--ISNUMBER(SEARCH(Credentials,C1861)))&gt;0,TRIM(RIGHT(SUBSTITUTE(C1861," ",REPT(" ", 99)), 99)),"")</f>
        <v/>
      </c>
      <c r="E1861" s="6" t="str">
        <f t="shared" si="59"/>
        <v>Eric Ross</v>
      </c>
      <c r="F1861" s="6" t="s">
        <v>7197</v>
      </c>
      <c r="G1861" s="7" t="s">
        <v>19618</v>
      </c>
      <c r="H1861" s="7" t="s">
        <v>19574</v>
      </c>
    </row>
    <row r="1862" spans="1:8">
      <c r="A1862" s="6" t="s">
        <v>7201</v>
      </c>
      <c r="B1862" s="6" t="str" cm="1">
        <f t="array" ref="B1862">IF(SUM(--ISNUMBER(SEARCH(Honorific,A1862)))&gt;0,LEFT(A1862,FIND(" ",A1862)-1),"")</f>
        <v/>
      </c>
      <c r="C1862" s="6" t="str">
        <f t="shared" si="58"/>
        <v>Vanessa Martin</v>
      </c>
      <c r="D1862" s="6" t="str" cm="1">
        <f t="array" ref="D1862">IF(SUM(--ISNUMBER(SEARCH(Credentials,C1862)))&gt;0,TRIM(RIGHT(SUBSTITUTE(C1862," ",REPT(" ", 99)), 99)),"")</f>
        <v/>
      </c>
      <c r="E1862" s="6" t="str">
        <f t="shared" si="59"/>
        <v>Vanessa Martin</v>
      </c>
      <c r="F1862" s="6" t="s">
        <v>7201</v>
      </c>
      <c r="G1862" s="7" t="s">
        <v>19462</v>
      </c>
      <c r="H1862" s="7" t="s">
        <v>19455</v>
      </c>
    </row>
    <row r="1863" spans="1:8">
      <c r="A1863" s="6" t="s">
        <v>7204</v>
      </c>
      <c r="B1863" s="6" t="str" cm="1">
        <f t="array" ref="B1863">IF(SUM(--ISNUMBER(SEARCH(Honorific,A1863)))&gt;0,LEFT(A1863,FIND(" ",A1863)-1),"")</f>
        <v/>
      </c>
      <c r="C1863" s="6" t="str">
        <f t="shared" si="58"/>
        <v>Jessica Mercado</v>
      </c>
      <c r="D1863" s="6" t="str" cm="1">
        <f t="array" ref="D1863">IF(SUM(--ISNUMBER(SEARCH(Credentials,C1863)))&gt;0,TRIM(RIGHT(SUBSTITUTE(C1863," ",REPT(" ", 99)), 99)),"")</f>
        <v/>
      </c>
      <c r="E1863" s="6" t="str">
        <f t="shared" si="59"/>
        <v>Jessica Mercado</v>
      </c>
      <c r="F1863" s="6" t="s">
        <v>7204</v>
      </c>
      <c r="G1863" s="7" t="s">
        <v>19664</v>
      </c>
      <c r="H1863" s="7" t="s">
        <v>20512</v>
      </c>
    </row>
    <row r="1864" spans="1:8">
      <c r="A1864" s="6" t="s">
        <v>7207</v>
      </c>
      <c r="B1864" s="6" t="str" cm="1">
        <f t="array" ref="B1864">IF(SUM(--ISNUMBER(SEARCH(Honorific,A1864)))&gt;0,LEFT(A1864,FIND(" ",A1864)-1),"")</f>
        <v/>
      </c>
      <c r="C1864" s="6" t="str">
        <f t="shared" si="58"/>
        <v>Melissa Daniels</v>
      </c>
      <c r="D1864" s="6" t="str" cm="1">
        <f t="array" ref="D1864">IF(SUM(--ISNUMBER(SEARCH(Credentials,C1864)))&gt;0,TRIM(RIGHT(SUBSTITUTE(C1864," ",REPT(" ", 99)), 99)),"")</f>
        <v/>
      </c>
      <c r="E1864" s="6" t="str">
        <f t="shared" si="59"/>
        <v>Melissa Daniels</v>
      </c>
      <c r="F1864" s="6" t="s">
        <v>7207</v>
      </c>
      <c r="G1864" s="7" t="s">
        <v>19869</v>
      </c>
      <c r="H1864" s="7" t="s">
        <v>20305</v>
      </c>
    </row>
    <row r="1865" spans="1:8">
      <c r="A1865" s="6" t="s">
        <v>7211</v>
      </c>
      <c r="B1865" s="6" t="str" cm="1">
        <f t="array" ref="B1865">IF(SUM(--ISNUMBER(SEARCH(Honorific,A1865)))&gt;0,LEFT(A1865,FIND(" ",A1865)-1),"")</f>
        <v/>
      </c>
      <c r="C1865" s="6" t="str">
        <f t="shared" si="58"/>
        <v>Gene Schultz</v>
      </c>
      <c r="D1865" s="6" t="str" cm="1">
        <f t="array" ref="D1865">IF(SUM(--ISNUMBER(SEARCH(Credentials,C1865)))&gt;0,TRIM(RIGHT(SUBSTITUTE(C1865," ",REPT(" ", 99)), 99)),"")</f>
        <v/>
      </c>
      <c r="E1865" s="6" t="str">
        <f t="shared" si="59"/>
        <v>Gene Schultz</v>
      </c>
      <c r="F1865" s="6" t="s">
        <v>7211</v>
      </c>
      <c r="G1865" s="7" t="s">
        <v>20513</v>
      </c>
      <c r="H1865" s="7" t="s">
        <v>20268</v>
      </c>
    </row>
    <row r="1866" spans="1:8">
      <c r="A1866" s="6" t="s">
        <v>6448</v>
      </c>
      <c r="B1866" s="6" t="str" cm="1">
        <f t="array" ref="B1866">IF(SUM(--ISNUMBER(SEARCH(Honorific,A1866)))&gt;0,LEFT(A1866,FIND(" ",A1866)-1),"")</f>
        <v/>
      </c>
      <c r="C1866" s="6" t="str">
        <f t="shared" si="58"/>
        <v>Heather Green</v>
      </c>
      <c r="D1866" s="6" t="str" cm="1">
        <f t="array" ref="D1866">IF(SUM(--ISNUMBER(SEARCH(Credentials,C1866)))&gt;0,TRIM(RIGHT(SUBSTITUTE(C1866," ",REPT(" ", 99)), 99)),"")</f>
        <v/>
      </c>
      <c r="E1866" s="6" t="str">
        <f t="shared" si="59"/>
        <v>Heather Green</v>
      </c>
      <c r="F1866" s="6" t="s">
        <v>6448</v>
      </c>
      <c r="G1866" s="7" t="s">
        <v>19423</v>
      </c>
      <c r="H1866" s="7" t="s">
        <v>19548</v>
      </c>
    </row>
    <row r="1867" spans="1:8">
      <c r="A1867" s="6" t="s">
        <v>7218</v>
      </c>
      <c r="B1867" s="6" t="str" cm="1">
        <f t="array" ref="B1867">IF(SUM(--ISNUMBER(SEARCH(Honorific,A1867)))&gt;0,LEFT(A1867,FIND(" ",A1867)-1),"")</f>
        <v/>
      </c>
      <c r="C1867" s="6" t="str">
        <f t="shared" si="58"/>
        <v>Ashley Hernandez</v>
      </c>
      <c r="D1867" s="6" t="str" cm="1">
        <f t="array" ref="D1867">IF(SUM(--ISNUMBER(SEARCH(Credentials,C1867)))&gt;0,TRIM(RIGHT(SUBSTITUTE(C1867," ",REPT(" ", 99)), 99)),"")</f>
        <v/>
      </c>
      <c r="E1867" s="6" t="str">
        <f t="shared" si="59"/>
        <v>Ashley Hernandez</v>
      </c>
      <c r="F1867" s="6" t="s">
        <v>7218</v>
      </c>
      <c r="G1867" s="7" t="s">
        <v>19486</v>
      </c>
      <c r="H1867" s="7" t="s">
        <v>19444</v>
      </c>
    </row>
    <row r="1868" spans="1:8">
      <c r="A1868" s="6" t="s">
        <v>7222</v>
      </c>
      <c r="B1868" s="6" t="str" cm="1">
        <f t="array" ref="B1868">IF(SUM(--ISNUMBER(SEARCH(Honorific,A1868)))&gt;0,LEFT(A1868,FIND(" ",A1868)-1),"")</f>
        <v/>
      </c>
      <c r="C1868" s="6" t="str">
        <f t="shared" si="58"/>
        <v>Kyle Boyd</v>
      </c>
      <c r="D1868" s="6" t="str" cm="1">
        <f t="array" ref="D1868">IF(SUM(--ISNUMBER(SEARCH(Credentials,C1868)))&gt;0,TRIM(RIGHT(SUBSTITUTE(C1868," ",REPT(" ", 99)), 99)),"")</f>
        <v/>
      </c>
      <c r="E1868" s="6" t="str">
        <f t="shared" si="59"/>
        <v>Kyle Boyd</v>
      </c>
      <c r="F1868" s="6" t="s">
        <v>7222</v>
      </c>
      <c r="G1868" s="7" t="s">
        <v>19516</v>
      </c>
      <c r="H1868" s="7" t="s">
        <v>19874</v>
      </c>
    </row>
    <row r="1869" spans="1:8">
      <c r="A1869" s="6" t="s">
        <v>7226</v>
      </c>
      <c r="B1869" s="6" t="str" cm="1">
        <f t="array" ref="B1869">IF(SUM(--ISNUMBER(SEARCH(Honorific,A1869)))&gt;0,LEFT(A1869,FIND(" ",A1869)-1),"")</f>
        <v/>
      </c>
      <c r="C1869" s="6" t="str">
        <f t="shared" si="58"/>
        <v>Jennifer Reeves</v>
      </c>
      <c r="D1869" s="6" t="str" cm="1">
        <f t="array" ref="D1869">IF(SUM(--ISNUMBER(SEARCH(Credentials,C1869)))&gt;0,TRIM(RIGHT(SUBSTITUTE(C1869," ",REPT(" ", 99)), 99)),"")</f>
        <v/>
      </c>
      <c r="E1869" s="6" t="str">
        <f t="shared" si="59"/>
        <v>Jennifer Reeves</v>
      </c>
      <c r="F1869" s="6" t="s">
        <v>7226</v>
      </c>
      <c r="G1869" s="7" t="s">
        <v>19510</v>
      </c>
      <c r="H1869" s="7" t="s">
        <v>20047</v>
      </c>
    </row>
    <row r="1870" spans="1:8">
      <c r="A1870" s="6" t="s">
        <v>7230</v>
      </c>
      <c r="B1870" s="6" t="str" cm="1">
        <f t="array" ref="B1870">IF(SUM(--ISNUMBER(SEARCH(Honorific,A1870)))&gt;0,LEFT(A1870,FIND(" ",A1870)-1),"")</f>
        <v/>
      </c>
      <c r="C1870" s="6" t="str">
        <f t="shared" si="58"/>
        <v>Natalie Mccarthy</v>
      </c>
      <c r="D1870" s="6" t="str" cm="1">
        <f t="array" ref="D1870">IF(SUM(--ISNUMBER(SEARCH(Credentials,C1870)))&gt;0,TRIM(RIGHT(SUBSTITUTE(C1870," ",REPT(" ", 99)), 99)),"")</f>
        <v/>
      </c>
      <c r="E1870" s="6" t="str">
        <f t="shared" si="59"/>
        <v>Natalie Mccarthy</v>
      </c>
      <c r="F1870" s="6" t="s">
        <v>7230</v>
      </c>
      <c r="G1870" s="7" t="s">
        <v>19977</v>
      </c>
      <c r="H1870" s="7" t="s">
        <v>19532</v>
      </c>
    </row>
    <row r="1871" spans="1:8">
      <c r="A1871" s="6" t="s">
        <v>7234</v>
      </c>
      <c r="B1871" s="6" t="str" cm="1">
        <f t="array" ref="B1871">IF(SUM(--ISNUMBER(SEARCH(Honorific,A1871)))&gt;0,LEFT(A1871,FIND(" ",A1871)-1),"")</f>
        <v/>
      </c>
      <c r="C1871" s="6" t="str">
        <f t="shared" si="58"/>
        <v>Kevin Berger</v>
      </c>
      <c r="D1871" s="6" t="str" cm="1">
        <f t="array" ref="D1871">IF(SUM(--ISNUMBER(SEARCH(Credentials,C1871)))&gt;0,TRIM(RIGHT(SUBSTITUTE(C1871," ",REPT(" ", 99)), 99)),"")</f>
        <v/>
      </c>
      <c r="E1871" s="6" t="str">
        <f t="shared" si="59"/>
        <v>Kevin Berger</v>
      </c>
      <c r="F1871" s="6" t="s">
        <v>7234</v>
      </c>
      <c r="G1871" s="7" t="s">
        <v>19542</v>
      </c>
      <c r="H1871" s="7" t="s">
        <v>20454</v>
      </c>
    </row>
    <row r="1872" spans="1:8">
      <c r="A1872" s="6" t="s">
        <v>7238</v>
      </c>
      <c r="B1872" s="6" t="str" cm="1">
        <f t="array" ref="B1872">IF(SUM(--ISNUMBER(SEARCH(Honorific,A1872)))&gt;0,LEFT(A1872,FIND(" ",A1872)-1),"")</f>
        <v/>
      </c>
      <c r="C1872" s="6" t="str">
        <f t="shared" si="58"/>
        <v>Kyle Allison</v>
      </c>
      <c r="D1872" s="6" t="str" cm="1">
        <f t="array" ref="D1872">IF(SUM(--ISNUMBER(SEARCH(Credentials,C1872)))&gt;0,TRIM(RIGHT(SUBSTITUTE(C1872," ",REPT(" ", 99)), 99)),"")</f>
        <v/>
      </c>
      <c r="E1872" s="6" t="str">
        <f t="shared" si="59"/>
        <v>Kyle Allison</v>
      </c>
      <c r="F1872" s="6" t="s">
        <v>7238</v>
      </c>
      <c r="G1872" s="7" t="s">
        <v>19516</v>
      </c>
      <c r="H1872" s="7" t="s">
        <v>19807</v>
      </c>
    </row>
    <row r="1873" spans="1:8">
      <c r="A1873" s="6" t="s">
        <v>7242</v>
      </c>
      <c r="B1873" s="6" t="str" cm="1">
        <f t="array" ref="B1873">IF(SUM(--ISNUMBER(SEARCH(Honorific,A1873)))&gt;0,LEFT(A1873,FIND(" ",A1873)-1),"")</f>
        <v/>
      </c>
      <c r="C1873" s="6" t="str">
        <f t="shared" si="58"/>
        <v>Megan Hughes</v>
      </c>
      <c r="D1873" s="6" t="str" cm="1">
        <f t="array" ref="D1873">IF(SUM(--ISNUMBER(SEARCH(Credentials,C1873)))&gt;0,TRIM(RIGHT(SUBSTITUTE(C1873," ",REPT(" ", 99)), 99)),"")</f>
        <v/>
      </c>
      <c r="E1873" s="6" t="str">
        <f t="shared" si="59"/>
        <v>Megan Hughes</v>
      </c>
      <c r="F1873" s="6" t="s">
        <v>7242</v>
      </c>
      <c r="G1873" s="7" t="s">
        <v>19494</v>
      </c>
      <c r="H1873" s="7" t="s">
        <v>19906</v>
      </c>
    </row>
    <row r="1874" spans="1:8">
      <c r="A1874" s="6" t="s">
        <v>7246</v>
      </c>
      <c r="B1874" s="6" t="str" cm="1">
        <f t="array" ref="B1874">IF(SUM(--ISNUMBER(SEARCH(Honorific,A1874)))&gt;0,LEFT(A1874,FIND(" ",A1874)-1),"")</f>
        <v/>
      </c>
      <c r="C1874" s="6" t="str">
        <f t="shared" si="58"/>
        <v>Tyler Hicks</v>
      </c>
      <c r="D1874" s="6" t="str" cm="1">
        <f t="array" ref="D1874">IF(SUM(--ISNUMBER(SEARCH(Credentials,C1874)))&gt;0,TRIM(RIGHT(SUBSTITUTE(C1874," ",REPT(" ", 99)), 99)),"")</f>
        <v/>
      </c>
      <c r="E1874" s="6" t="str">
        <f t="shared" si="59"/>
        <v>Tyler Hicks</v>
      </c>
      <c r="F1874" s="6" t="s">
        <v>7246</v>
      </c>
      <c r="G1874" s="7" t="s">
        <v>19699</v>
      </c>
      <c r="H1874" s="7" t="s">
        <v>19893</v>
      </c>
    </row>
    <row r="1875" spans="1:8">
      <c r="A1875" s="6" t="s">
        <v>7250</v>
      </c>
      <c r="B1875" s="6" t="str" cm="1">
        <f t="array" ref="B1875">IF(SUM(--ISNUMBER(SEARCH(Honorific,A1875)))&gt;0,LEFT(A1875,FIND(" ",A1875)-1),"")</f>
        <v/>
      </c>
      <c r="C1875" s="6" t="str">
        <f t="shared" si="58"/>
        <v>Gregory Henderson</v>
      </c>
      <c r="D1875" s="6" t="str" cm="1">
        <f t="array" ref="D1875">IF(SUM(--ISNUMBER(SEARCH(Credentials,C1875)))&gt;0,TRIM(RIGHT(SUBSTITUTE(C1875," ",REPT(" ", 99)), 99)),"")</f>
        <v/>
      </c>
      <c r="E1875" s="6" t="str">
        <f t="shared" si="59"/>
        <v>Gregory Henderson</v>
      </c>
      <c r="F1875" s="6" t="s">
        <v>7250</v>
      </c>
      <c r="G1875" s="7" t="s">
        <v>19419</v>
      </c>
      <c r="H1875" s="7" t="s">
        <v>19769</v>
      </c>
    </row>
    <row r="1876" spans="1:8">
      <c r="A1876" s="6" t="s">
        <v>7254</v>
      </c>
      <c r="B1876" s="6" t="str" cm="1">
        <f t="array" ref="B1876">IF(SUM(--ISNUMBER(SEARCH(Honorific,A1876)))&gt;0,LEFT(A1876,FIND(" ",A1876)-1),"")</f>
        <v/>
      </c>
      <c r="C1876" s="6" t="str">
        <f t="shared" si="58"/>
        <v>Jeffrey Stephens</v>
      </c>
      <c r="D1876" s="6" t="str" cm="1">
        <f t="array" ref="D1876">IF(SUM(--ISNUMBER(SEARCH(Credentials,C1876)))&gt;0,TRIM(RIGHT(SUBSTITUTE(C1876," ",REPT(" ", 99)), 99)),"")</f>
        <v/>
      </c>
      <c r="E1876" s="6" t="str">
        <f t="shared" si="59"/>
        <v>Jeffrey Stephens</v>
      </c>
      <c r="F1876" s="6" t="s">
        <v>7254</v>
      </c>
      <c r="G1876" s="7" t="s">
        <v>19924</v>
      </c>
      <c r="H1876" s="7" t="s">
        <v>19632</v>
      </c>
    </row>
    <row r="1877" spans="1:8">
      <c r="A1877" s="6" t="s">
        <v>7257</v>
      </c>
      <c r="B1877" s="6" t="str" cm="1">
        <f t="array" ref="B1877">IF(SUM(--ISNUMBER(SEARCH(Honorific,A1877)))&gt;0,LEFT(A1877,FIND(" ",A1877)-1),"")</f>
        <v/>
      </c>
      <c r="C1877" s="6" t="str">
        <f t="shared" si="58"/>
        <v>Jessica Clark</v>
      </c>
      <c r="D1877" s="6" t="str" cm="1">
        <f t="array" ref="D1877">IF(SUM(--ISNUMBER(SEARCH(Credentials,C1877)))&gt;0,TRIM(RIGHT(SUBSTITUTE(C1877," ",REPT(" ", 99)), 99)),"")</f>
        <v/>
      </c>
      <c r="E1877" s="6" t="str">
        <f t="shared" si="59"/>
        <v>Jessica Clark</v>
      </c>
      <c r="F1877" s="6" t="s">
        <v>7257</v>
      </c>
      <c r="G1877" s="7" t="s">
        <v>19664</v>
      </c>
      <c r="H1877" s="7" t="s">
        <v>19647</v>
      </c>
    </row>
    <row r="1878" spans="1:8">
      <c r="A1878" s="6" t="s">
        <v>7261</v>
      </c>
      <c r="B1878" s="6" t="str" cm="1">
        <f t="array" ref="B1878">IF(SUM(--ISNUMBER(SEARCH(Honorific,A1878)))&gt;0,LEFT(A1878,FIND(" ",A1878)-1),"")</f>
        <v/>
      </c>
      <c r="C1878" s="6" t="str">
        <f t="shared" si="58"/>
        <v>Virginia Mcguire</v>
      </c>
      <c r="D1878" s="6" t="str" cm="1">
        <f t="array" ref="D1878">IF(SUM(--ISNUMBER(SEARCH(Credentials,C1878)))&gt;0,TRIM(RIGHT(SUBSTITUTE(C1878," ",REPT(" ", 99)), 99)),"")</f>
        <v/>
      </c>
      <c r="E1878" s="6" t="str">
        <f t="shared" si="59"/>
        <v>Virginia Mcguire</v>
      </c>
      <c r="F1878" s="6" t="s">
        <v>7261</v>
      </c>
      <c r="G1878" s="7" t="s">
        <v>20001</v>
      </c>
      <c r="H1878" s="7" t="s">
        <v>19859</v>
      </c>
    </row>
    <row r="1879" spans="1:8">
      <c r="A1879" s="6" t="s">
        <v>6681</v>
      </c>
      <c r="B1879" s="6" t="str" cm="1">
        <f t="array" ref="B1879">IF(SUM(--ISNUMBER(SEARCH(Honorific,A1879)))&gt;0,LEFT(A1879,FIND(" ",A1879)-1),"")</f>
        <v/>
      </c>
      <c r="C1879" s="6" t="str">
        <f t="shared" si="58"/>
        <v>James Smith</v>
      </c>
      <c r="D1879" s="6" t="str" cm="1">
        <f t="array" ref="D1879">IF(SUM(--ISNUMBER(SEARCH(Credentials,C1879)))&gt;0,TRIM(RIGHT(SUBSTITUTE(C1879," ",REPT(" ", 99)), 99)),"")</f>
        <v/>
      </c>
      <c r="E1879" s="6" t="str">
        <f t="shared" si="59"/>
        <v>James Smith</v>
      </c>
      <c r="F1879" s="6" t="s">
        <v>6681</v>
      </c>
      <c r="G1879" s="7" t="s">
        <v>19433</v>
      </c>
      <c r="H1879" s="7" t="s">
        <v>19450</v>
      </c>
    </row>
    <row r="1880" spans="1:8">
      <c r="A1880" s="6" t="s">
        <v>7267</v>
      </c>
      <c r="B1880" s="6" t="str" cm="1">
        <f t="array" ref="B1880">IF(SUM(--ISNUMBER(SEARCH(Honorific,A1880)))&gt;0,LEFT(A1880,FIND(" ",A1880)-1),"")</f>
        <v/>
      </c>
      <c r="C1880" s="6" t="str">
        <f t="shared" si="58"/>
        <v>Danielle Murray</v>
      </c>
      <c r="D1880" s="6" t="str" cm="1">
        <f t="array" ref="D1880">IF(SUM(--ISNUMBER(SEARCH(Credentials,C1880)))&gt;0,TRIM(RIGHT(SUBSTITUTE(C1880," ",REPT(" ", 99)), 99)),"")</f>
        <v/>
      </c>
      <c r="E1880" s="6" t="str">
        <f t="shared" si="59"/>
        <v>Danielle Murray</v>
      </c>
      <c r="F1880" s="6" t="s">
        <v>7267</v>
      </c>
      <c r="G1880" s="7" t="s">
        <v>19629</v>
      </c>
      <c r="H1880" s="7" t="s">
        <v>19958</v>
      </c>
    </row>
    <row r="1881" spans="1:8">
      <c r="A1881" s="6" t="s">
        <v>7271</v>
      </c>
      <c r="B1881" s="6" t="str" cm="1">
        <f t="array" ref="B1881">IF(SUM(--ISNUMBER(SEARCH(Honorific,A1881)))&gt;0,LEFT(A1881,FIND(" ",A1881)-1),"")</f>
        <v/>
      </c>
      <c r="C1881" s="6" t="str">
        <f t="shared" si="58"/>
        <v>Nancy Tanner</v>
      </c>
      <c r="D1881" s="6" t="str" cm="1">
        <f t="array" ref="D1881">IF(SUM(--ISNUMBER(SEARCH(Credentials,C1881)))&gt;0,TRIM(RIGHT(SUBSTITUTE(C1881," ",REPT(" ", 99)), 99)),"")</f>
        <v/>
      </c>
      <c r="E1881" s="6" t="str">
        <f t="shared" si="59"/>
        <v>Nancy Tanner</v>
      </c>
      <c r="F1881" s="6" t="s">
        <v>7271</v>
      </c>
      <c r="G1881" s="7" t="s">
        <v>19464</v>
      </c>
      <c r="H1881" s="7" t="s">
        <v>20400</v>
      </c>
    </row>
    <row r="1882" spans="1:8">
      <c r="A1882" s="6" t="s">
        <v>7275</v>
      </c>
      <c r="B1882" s="6" t="str" cm="1">
        <f t="array" ref="B1882">IF(SUM(--ISNUMBER(SEARCH(Honorific,A1882)))&gt;0,LEFT(A1882,FIND(" ",A1882)-1),"")</f>
        <v/>
      </c>
      <c r="C1882" s="6" t="str">
        <f t="shared" si="58"/>
        <v>Tammy Moreno</v>
      </c>
      <c r="D1882" s="6" t="str" cm="1">
        <f t="array" ref="D1882">IF(SUM(--ISNUMBER(SEARCH(Credentials,C1882)))&gt;0,TRIM(RIGHT(SUBSTITUTE(C1882," ",REPT(" ", 99)), 99)),"")</f>
        <v/>
      </c>
      <c r="E1882" s="6" t="str">
        <f t="shared" si="59"/>
        <v>Tammy Moreno</v>
      </c>
      <c r="F1882" s="6" t="s">
        <v>7275</v>
      </c>
      <c r="G1882" s="7" t="s">
        <v>19996</v>
      </c>
      <c r="H1882" s="7" t="s">
        <v>20514</v>
      </c>
    </row>
    <row r="1883" spans="1:8">
      <c r="A1883" s="6" t="s">
        <v>7278</v>
      </c>
      <c r="B1883" s="6" t="str" cm="1">
        <f t="array" ref="B1883">IF(SUM(--ISNUMBER(SEARCH(Honorific,A1883)))&gt;0,LEFT(A1883,FIND(" ",A1883)-1),"")</f>
        <v/>
      </c>
      <c r="C1883" s="6" t="str">
        <f t="shared" si="58"/>
        <v>Justin Dunn</v>
      </c>
      <c r="D1883" s="6" t="str" cm="1">
        <f t="array" ref="D1883">IF(SUM(--ISNUMBER(SEARCH(Credentials,C1883)))&gt;0,TRIM(RIGHT(SUBSTITUTE(C1883," ",REPT(" ", 99)), 99)),"")</f>
        <v/>
      </c>
      <c r="E1883" s="6" t="str">
        <f t="shared" si="59"/>
        <v>Justin Dunn</v>
      </c>
      <c r="F1883" s="6" t="s">
        <v>7278</v>
      </c>
      <c r="G1883" s="7" t="s">
        <v>19526</v>
      </c>
      <c r="H1883" s="7" t="s">
        <v>20515</v>
      </c>
    </row>
    <row r="1884" spans="1:8">
      <c r="A1884" s="6" t="s">
        <v>7281</v>
      </c>
      <c r="B1884" s="6" t="str" cm="1">
        <f t="array" ref="B1884">IF(SUM(--ISNUMBER(SEARCH(Honorific,A1884)))&gt;0,LEFT(A1884,FIND(" ",A1884)-1),"")</f>
        <v/>
      </c>
      <c r="C1884" s="6" t="str">
        <f t="shared" si="58"/>
        <v>Charlene Flores</v>
      </c>
      <c r="D1884" s="6" t="str" cm="1">
        <f t="array" ref="D1884">IF(SUM(--ISNUMBER(SEARCH(Credentials,C1884)))&gt;0,TRIM(RIGHT(SUBSTITUTE(C1884," ",REPT(" ", 99)), 99)),"")</f>
        <v/>
      </c>
      <c r="E1884" s="6" t="str">
        <f t="shared" si="59"/>
        <v>Charlene Flores</v>
      </c>
      <c r="F1884" s="6" t="s">
        <v>7281</v>
      </c>
      <c r="G1884" s="7" t="s">
        <v>20516</v>
      </c>
      <c r="H1884" s="7" t="s">
        <v>20083</v>
      </c>
    </row>
    <row r="1885" spans="1:8">
      <c r="A1885" s="6" t="s">
        <v>7285</v>
      </c>
      <c r="B1885" s="6" t="str" cm="1">
        <f t="array" ref="B1885">IF(SUM(--ISNUMBER(SEARCH(Honorific,A1885)))&gt;0,LEFT(A1885,FIND(" ",A1885)-1),"")</f>
        <v/>
      </c>
      <c r="C1885" s="6" t="str">
        <f t="shared" si="58"/>
        <v>David Jones</v>
      </c>
      <c r="D1885" s="6" t="str" cm="1">
        <f t="array" ref="D1885">IF(SUM(--ISNUMBER(SEARCH(Credentials,C1885)))&gt;0,TRIM(RIGHT(SUBSTITUTE(C1885," ",REPT(" ", 99)), 99)),"")</f>
        <v/>
      </c>
      <c r="E1885" s="6" t="str">
        <f t="shared" si="59"/>
        <v>David Jones</v>
      </c>
      <c r="F1885" s="6" t="s">
        <v>7285</v>
      </c>
      <c r="G1885" s="7" t="s">
        <v>19484</v>
      </c>
      <c r="H1885" s="7" t="s">
        <v>19613</v>
      </c>
    </row>
    <row r="1886" spans="1:8">
      <c r="A1886" s="6" t="s">
        <v>7289</v>
      </c>
      <c r="B1886" s="6" t="str" cm="1">
        <f t="array" ref="B1886">IF(SUM(--ISNUMBER(SEARCH(Honorific,A1886)))&gt;0,LEFT(A1886,FIND(" ",A1886)-1),"")</f>
        <v/>
      </c>
      <c r="C1886" s="6" t="str">
        <f t="shared" si="58"/>
        <v>Seth Mcbride</v>
      </c>
      <c r="D1886" s="6" t="str" cm="1">
        <f t="array" ref="D1886">IF(SUM(--ISNUMBER(SEARCH(Credentials,C1886)))&gt;0,TRIM(RIGHT(SUBSTITUTE(C1886," ",REPT(" ", 99)), 99)),"")</f>
        <v/>
      </c>
      <c r="E1886" s="6" t="str">
        <f t="shared" si="59"/>
        <v>Seth Mcbride</v>
      </c>
      <c r="F1886" s="6" t="s">
        <v>7289</v>
      </c>
      <c r="G1886" s="7" t="s">
        <v>19911</v>
      </c>
      <c r="H1886" s="7" t="s">
        <v>20427</v>
      </c>
    </row>
    <row r="1887" spans="1:8">
      <c r="A1887" s="6" t="s">
        <v>7293</v>
      </c>
      <c r="B1887" s="6" t="str" cm="1">
        <f t="array" ref="B1887">IF(SUM(--ISNUMBER(SEARCH(Honorific,A1887)))&gt;0,LEFT(A1887,FIND(" ",A1887)-1),"")</f>
        <v/>
      </c>
      <c r="C1887" s="6" t="str">
        <f t="shared" si="58"/>
        <v>Rebecca Nelson</v>
      </c>
      <c r="D1887" s="6" t="str" cm="1">
        <f t="array" ref="D1887">IF(SUM(--ISNUMBER(SEARCH(Credentials,C1887)))&gt;0,TRIM(RIGHT(SUBSTITUTE(C1887," ",REPT(" ", 99)), 99)),"")</f>
        <v/>
      </c>
      <c r="E1887" s="6" t="str">
        <f t="shared" si="59"/>
        <v>Rebecca Nelson</v>
      </c>
      <c r="F1887" s="6" t="s">
        <v>7293</v>
      </c>
      <c r="G1887" s="7" t="s">
        <v>19531</v>
      </c>
      <c r="H1887" s="7" t="s">
        <v>20450</v>
      </c>
    </row>
    <row r="1888" spans="1:8">
      <c r="A1888" s="6" t="s">
        <v>7296</v>
      </c>
      <c r="B1888" s="6" t="str" cm="1">
        <f t="array" ref="B1888">IF(SUM(--ISNUMBER(SEARCH(Honorific,A1888)))&gt;0,LEFT(A1888,FIND(" ",A1888)-1),"")</f>
        <v/>
      </c>
      <c r="C1888" s="6" t="str">
        <f t="shared" si="58"/>
        <v>Jeffrey Pena</v>
      </c>
      <c r="D1888" s="6" t="str" cm="1">
        <f t="array" ref="D1888">IF(SUM(--ISNUMBER(SEARCH(Credentials,C1888)))&gt;0,TRIM(RIGHT(SUBSTITUTE(C1888," ",REPT(" ", 99)), 99)),"")</f>
        <v/>
      </c>
      <c r="E1888" s="6" t="str">
        <f t="shared" si="59"/>
        <v>Jeffrey Pena</v>
      </c>
      <c r="F1888" s="6" t="s">
        <v>7296</v>
      </c>
      <c r="G1888" s="7" t="s">
        <v>19924</v>
      </c>
      <c r="H1888" s="7" t="s">
        <v>20173</v>
      </c>
    </row>
    <row r="1889" spans="1:8">
      <c r="A1889" s="6" t="s">
        <v>7300</v>
      </c>
      <c r="B1889" s="6" t="str" cm="1">
        <f t="array" ref="B1889">IF(SUM(--ISNUMBER(SEARCH(Honorific,A1889)))&gt;0,LEFT(A1889,FIND(" ",A1889)-1),"")</f>
        <v/>
      </c>
      <c r="C1889" s="6" t="str">
        <f t="shared" si="58"/>
        <v>Karen Hall</v>
      </c>
      <c r="D1889" s="6" t="str" cm="1">
        <f t="array" ref="D1889">IF(SUM(--ISNUMBER(SEARCH(Credentials,C1889)))&gt;0,TRIM(RIGHT(SUBSTITUTE(C1889," ",REPT(" ", 99)), 99)),"")</f>
        <v/>
      </c>
      <c r="E1889" s="6" t="str">
        <f t="shared" si="59"/>
        <v>Karen Hall</v>
      </c>
      <c r="F1889" s="6" t="s">
        <v>7300</v>
      </c>
      <c r="G1889" s="7" t="s">
        <v>19650</v>
      </c>
      <c r="H1889" s="7" t="s">
        <v>19585</v>
      </c>
    </row>
    <row r="1890" spans="1:8">
      <c r="A1890" s="6" t="s">
        <v>7304</v>
      </c>
      <c r="B1890" s="6" t="str" cm="1">
        <f t="array" ref="B1890">IF(SUM(--ISNUMBER(SEARCH(Honorific,A1890)))&gt;0,LEFT(A1890,FIND(" ",A1890)-1),"")</f>
        <v/>
      </c>
      <c r="C1890" s="6" t="str">
        <f t="shared" si="58"/>
        <v>Chad Gardner Jr.</v>
      </c>
      <c r="D1890" s="6" t="str" cm="1">
        <f t="array" ref="D1890">IF(SUM(--ISNUMBER(SEARCH(Credentials,C1890)))&gt;0,TRIM(RIGHT(SUBSTITUTE(C1890," ",REPT(" ", 99)), 99)),"")</f>
        <v>Jr.</v>
      </c>
      <c r="E1890" s="6" t="str">
        <f t="shared" si="59"/>
        <v xml:space="preserve">Chad Gardner </v>
      </c>
      <c r="F1890" s="6" t="s">
        <v>19281</v>
      </c>
      <c r="G1890" s="7" t="s">
        <v>20146</v>
      </c>
      <c r="H1890" s="7" t="s">
        <v>20517</v>
      </c>
    </row>
    <row r="1891" spans="1:8">
      <c r="A1891" s="6" t="s">
        <v>7308</v>
      </c>
      <c r="B1891" s="6" t="str" cm="1">
        <f t="array" ref="B1891">IF(SUM(--ISNUMBER(SEARCH(Honorific,A1891)))&gt;0,LEFT(A1891,FIND(" ",A1891)-1),"")</f>
        <v/>
      </c>
      <c r="C1891" s="6" t="str">
        <f t="shared" si="58"/>
        <v>Kelly Rogers</v>
      </c>
      <c r="D1891" s="6" t="str" cm="1">
        <f t="array" ref="D1891">IF(SUM(--ISNUMBER(SEARCH(Credentials,C1891)))&gt;0,TRIM(RIGHT(SUBSTITUTE(C1891," ",REPT(" ", 99)), 99)),"")</f>
        <v/>
      </c>
      <c r="E1891" s="6" t="str">
        <f t="shared" si="59"/>
        <v>Kelly Rogers</v>
      </c>
      <c r="F1891" s="6" t="s">
        <v>7308</v>
      </c>
      <c r="G1891" s="7" t="s">
        <v>19580</v>
      </c>
      <c r="H1891" s="7" t="s">
        <v>19703</v>
      </c>
    </row>
    <row r="1892" spans="1:8">
      <c r="A1892" s="6" t="s">
        <v>7311</v>
      </c>
      <c r="B1892" s="6" t="str" cm="1">
        <f t="array" ref="B1892">IF(SUM(--ISNUMBER(SEARCH(Honorific,A1892)))&gt;0,LEFT(A1892,FIND(" ",A1892)-1),"")</f>
        <v/>
      </c>
      <c r="C1892" s="6" t="str">
        <f t="shared" si="58"/>
        <v>James Watts</v>
      </c>
      <c r="D1892" s="6" t="str" cm="1">
        <f t="array" ref="D1892">IF(SUM(--ISNUMBER(SEARCH(Credentials,C1892)))&gt;0,TRIM(RIGHT(SUBSTITUTE(C1892," ",REPT(" ", 99)), 99)),"")</f>
        <v/>
      </c>
      <c r="E1892" s="6" t="str">
        <f t="shared" si="59"/>
        <v>James Watts</v>
      </c>
      <c r="F1892" s="6" t="s">
        <v>7311</v>
      </c>
      <c r="G1892" s="7" t="s">
        <v>19433</v>
      </c>
      <c r="H1892" s="7" t="s">
        <v>20254</v>
      </c>
    </row>
    <row r="1893" spans="1:8">
      <c r="A1893" s="6" t="s">
        <v>7315</v>
      </c>
      <c r="B1893" s="6" t="str" cm="1">
        <f t="array" ref="B1893">IF(SUM(--ISNUMBER(SEARCH(Honorific,A1893)))&gt;0,LEFT(A1893,FIND(" ",A1893)-1),"")</f>
        <v/>
      </c>
      <c r="C1893" s="6" t="str">
        <f t="shared" si="58"/>
        <v>Krystal Harper</v>
      </c>
      <c r="D1893" s="6" t="str" cm="1">
        <f t="array" ref="D1893">IF(SUM(--ISNUMBER(SEARCH(Credentials,C1893)))&gt;0,TRIM(RIGHT(SUBSTITUTE(C1893," ",REPT(" ", 99)), 99)),"")</f>
        <v/>
      </c>
      <c r="E1893" s="6" t="str">
        <f t="shared" si="59"/>
        <v>Krystal Harper</v>
      </c>
      <c r="F1893" s="6" t="s">
        <v>7315</v>
      </c>
      <c r="G1893" s="7" t="s">
        <v>20518</v>
      </c>
      <c r="H1893" s="7" t="s">
        <v>19806</v>
      </c>
    </row>
    <row r="1894" spans="1:8">
      <c r="A1894" s="6" t="s">
        <v>7318</v>
      </c>
      <c r="B1894" s="6" t="str" cm="1">
        <f t="array" ref="B1894">IF(SUM(--ISNUMBER(SEARCH(Honorific,A1894)))&gt;0,LEFT(A1894,FIND(" ",A1894)-1),"")</f>
        <v/>
      </c>
      <c r="C1894" s="6" t="str">
        <f t="shared" si="58"/>
        <v>James Doyle</v>
      </c>
      <c r="D1894" s="6" t="str" cm="1">
        <f t="array" ref="D1894">IF(SUM(--ISNUMBER(SEARCH(Credentials,C1894)))&gt;0,TRIM(RIGHT(SUBSTITUTE(C1894," ",REPT(" ", 99)), 99)),"")</f>
        <v/>
      </c>
      <c r="E1894" s="6" t="str">
        <f t="shared" si="59"/>
        <v>James Doyle</v>
      </c>
      <c r="F1894" s="6" t="s">
        <v>7318</v>
      </c>
      <c r="G1894" s="7" t="s">
        <v>19433</v>
      </c>
      <c r="H1894" s="7" t="s">
        <v>19652</v>
      </c>
    </row>
    <row r="1895" spans="1:8">
      <c r="A1895" s="6" t="s">
        <v>7322</v>
      </c>
      <c r="B1895" s="6" t="str" cm="1">
        <f t="array" ref="B1895">IF(SUM(--ISNUMBER(SEARCH(Honorific,A1895)))&gt;0,LEFT(A1895,FIND(" ",A1895)-1),"")</f>
        <v/>
      </c>
      <c r="C1895" s="6" t="str">
        <f t="shared" si="58"/>
        <v>Tracy Weiss</v>
      </c>
      <c r="D1895" s="6" t="str" cm="1">
        <f t="array" ref="D1895">IF(SUM(--ISNUMBER(SEARCH(Credentials,C1895)))&gt;0,TRIM(RIGHT(SUBSTITUTE(C1895," ",REPT(" ", 99)), 99)),"")</f>
        <v/>
      </c>
      <c r="E1895" s="6" t="str">
        <f t="shared" si="59"/>
        <v>Tracy Weiss</v>
      </c>
      <c r="F1895" s="6" t="s">
        <v>7322</v>
      </c>
      <c r="G1895" s="7" t="s">
        <v>19697</v>
      </c>
      <c r="H1895" s="7" t="s">
        <v>20519</v>
      </c>
    </row>
    <row r="1896" spans="1:8">
      <c r="A1896" s="6" t="s">
        <v>7326</v>
      </c>
      <c r="B1896" s="6" t="str" cm="1">
        <f t="array" ref="B1896">IF(SUM(--ISNUMBER(SEARCH(Honorific,A1896)))&gt;0,LEFT(A1896,FIND(" ",A1896)-1),"")</f>
        <v/>
      </c>
      <c r="C1896" s="6" t="str">
        <f t="shared" si="58"/>
        <v>Christopher Randolph</v>
      </c>
      <c r="D1896" s="6" t="str" cm="1">
        <f t="array" ref="D1896">IF(SUM(--ISNUMBER(SEARCH(Credentials,C1896)))&gt;0,TRIM(RIGHT(SUBSTITUTE(C1896," ",REPT(" ", 99)), 99)),"")</f>
        <v/>
      </c>
      <c r="E1896" s="6" t="str">
        <f t="shared" si="59"/>
        <v>Christopher Randolph</v>
      </c>
      <c r="F1896" s="6" t="s">
        <v>7326</v>
      </c>
      <c r="G1896" s="7" t="s">
        <v>19682</v>
      </c>
      <c r="H1896" s="7" t="s">
        <v>20192</v>
      </c>
    </row>
    <row r="1897" spans="1:8">
      <c r="A1897" s="6" t="s">
        <v>7330</v>
      </c>
      <c r="B1897" s="6" t="str" cm="1">
        <f t="array" ref="B1897">IF(SUM(--ISNUMBER(SEARCH(Honorific,A1897)))&gt;0,LEFT(A1897,FIND(" ",A1897)-1),"")</f>
        <v/>
      </c>
      <c r="C1897" s="6" t="str">
        <f t="shared" si="58"/>
        <v>Marisa Bennett</v>
      </c>
      <c r="D1897" s="6" t="str" cm="1">
        <f t="array" ref="D1897">IF(SUM(--ISNUMBER(SEARCH(Credentials,C1897)))&gt;0,TRIM(RIGHT(SUBSTITUTE(C1897," ",REPT(" ", 99)), 99)),"")</f>
        <v/>
      </c>
      <c r="E1897" s="6" t="str">
        <f t="shared" si="59"/>
        <v>Marisa Bennett</v>
      </c>
      <c r="F1897" s="6" t="s">
        <v>7330</v>
      </c>
      <c r="G1897" s="7" t="s">
        <v>20520</v>
      </c>
      <c r="H1897" s="7" t="s">
        <v>19890</v>
      </c>
    </row>
    <row r="1898" spans="1:8">
      <c r="A1898" s="6" t="s">
        <v>7334</v>
      </c>
      <c r="B1898" s="6" t="str" cm="1">
        <f t="array" ref="B1898">IF(SUM(--ISNUMBER(SEARCH(Honorific,A1898)))&gt;0,LEFT(A1898,FIND(" ",A1898)-1),"")</f>
        <v/>
      </c>
      <c r="C1898" s="6" t="str">
        <f t="shared" si="58"/>
        <v>Cory Sanders</v>
      </c>
      <c r="D1898" s="6" t="str" cm="1">
        <f t="array" ref="D1898">IF(SUM(--ISNUMBER(SEARCH(Credentials,C1898)))&gt;0,TRIM(RIGHT(SUBSTITUTE(C1898," ",REPT(" ", 99)), 99)),"")</f>
        <v/>
      </c>
      <c r="E1898" s="6" t="str">
        <f t="shared" si="59"/>
        <v>Cory Sanders</v>
      </c>
      <c r="F1898" s="6" t="s">
        <v>7334</v>
      </c>
      <c r="G1898" s="7" t="s">
        <v>20521</v>
      </c>
      <c r="H1898" s="7" t="s">
        <v>20096</v>
      </c>
    </row>
    <row r="1899" spans="1:8">
      <c r="A1899" s="6" t="s">
        <v>7338</v>
      </c>
      <c r="B1899" s="6" t="str" cm="1">
        <f t="array" ref="B1899">IF(SUM(--ISNUMBER(SEARCH(Honorific,A1899)))&gt;0,LEFT(A1899,FIND(" ",A1899)-1),"")</f>
        <v/>
      </c>
      <c r="C1899" s="6" t="str">
        <f t="shared" si="58"/>
        <v>Amanda Fuller DVM</v>
      </c>
      <c r="D1899" s="6" t="str" cm="1">
        <f t="array" ref="D1899">IF(SUM(--ISNUMBER(SEARCH(Credentials,C1899)))&gt;0,TRIM(RIGHT(SUBSTITUTE(C1899," ",REPT(" ", 99)), 99)),"")</f>
        <v>DVM</v>
      </c>
      <c r="E1899" s="6" t="str">
        <f t="shared" si="59"/>
        <v xml:space="preserve">Amanda Fuller </v>
      </c>
      <c r="F1899" s="6" t="s">
        <v>19282</v>
      </c>
      <c r="G1899" s="7" t="s">
        <v>19435</v>
      </c>
      <c r="H1899" s="7" t="s">
        <v>19540</v>
      </c>
    </row>
    <row r="1900" spans="1:8">
      <c r="A1900" s="6" t="s">
        <v>7342</v>
      </c>
      <c r="B1900" s="6" t="str" cm="1">
        <f t="array" ref="B1900">IF(SUM(--ISNUMBER(SEARCH(Honorific,A1900)))&gt;0,LEFT(A1900,FIND(" ",A1900)-1),"")</f>
        <v/>
      </c>
      <c r="C1900" s="6" t="str">
        <f t="shared" si="58"/>
        <v>Jessica Norman</v>
      </c>
      <c r="D1900" s="6" t="str" cm="1">
        <f t="array" ref="D1900">IF(SUM(--ISNUMBER(SEARCH(Credentials,C1900)))&gt;0,TRIM(RIGHT(SUBSTITUTE(C1900," ",REPT(" ", 99)), 99)),"")</f>
        <v/>
      </c>
      <c r="E1900" s="6" t="str">
        <f t="shared" si="59"/>
        <v>Jessica Norman</v>
      </c>
      <c r="F1900" s="6" t="s">
        <v>7342</v>
      </c>
      <c r="G1900" s="7" t="s">
        <v>19664</v>
      </c>
      <c r="H1900" s="7" t="s">
        <v>20326</v>
      </c>
    </row>
    <row r="1901" spans="1:8">
      <c r="A1901" s="6" t="s">
        <v>7346</v>
      </c>
      <c r="B1901" s="6" t="str" cm="1">
        <f t="array" ref="B1901">IF(SUM(--ISNUMBER(SEARCH(Honorific,A1901)))&gt;0,LEFT(A1901,FIND(" ",A1901)-1),"")</f>
        <v/>
      </c>
      <c r="C1901" s="6" t="str">
        <f t="shared" si="58"/>
        <v>Joseph Ochoa</v>
      </c>
      <c r="D1901" s="6" t="str" cm="1">
        <f t="array" ref="D1901">IF(SUM(--ISNUMBER(SEARCH(Credentials,C1901)))&gt;0,TRIM(RIGHT(SUBSTITUTE(C1901," ",REPT(" ", 99)), 99)),"")</f>
        <v/>
      </c>
      <c r="E1901" s="6" t="str">
        <f t="shared" si="59"/>
        <v>Joseph Ochoa</v>
      </c>
      <c r="F1901" s="6" t="s">
        <v>7346</v>
      </c>
      <c r="G1901" s="7" t="s">
        <v>19642</v>
      </c>
      <c r="H1901" s="7" t="s">
        <v>20378</v>
      </c>
    </row>
    <row r="1902" spans="1:8">
      <c r="A1902" s="6" t="s">
        <v>7350</v>
      </c>
      <c r="B1902" s="6" t="str" cm="1">
        <f t="array" ref="B1902">IF(SUM(--ISNUMBER(SEARCH(Honorific,A1902)))&gt;0,LEFT(A1902,FIND(" ",A1902)-1),"")</f>
        <v/>
      </c>
      <c r="C1902" s="6" t="str">
        <f t="shared" si="58"/>
        <v>Melissa Davis</v>
      </c>
      <c r="D1902" s="6" t="str" cm="1">
        <f t="array" ref="D1902">IF(SUM(--ISNUMBER(SEARCH(Credentials,C1902)))&gt;0,TRIM(RIGHT(SUBSTITUTE(C1902," ",REPT(" ", 99)), 99)),"")</f>
        <v/>
      </c>
      <c r="E1902" s="6" t="str">
        <f t="shared" si="59"/>
        <v>Melissa Davis</v>
      </c>
      <c r="F1902" s="6" t="s">
        <v>7350</v>
      </c>
      <c r="G1902" s="7" t="s">
        <v>19869</v>
      </c>
      <c r="H1902" s="7" t="s">
        <v>19523</v>
      </c>
    </row>
    <row r="1903" spans="1:8">
      <c r="A1903" s="6" t="s">
        <v>7354</v>
      </c>
      <c r="B1903" s="6" t="str" cm="1">
        <f t="array" ref="B1903">IF(SUM(--ISNUMBER(SEARCH(Honorific,A1903)))&gt;0,LEFT(A1903,FIND(" ",A1903)-1),"")</f>
        <v/>
      </c>
      <c r="C1903" s="6" t="str">
        <f t="shared" si="58"/>
        <v>Daniel Weaver</v>
      </c>
      <c r="D1903" s="6" t="str" cm="1">
        <f t="array" ref="D1903">IF(SUM(--ISNUMBER(SEARCH(Credentials,C1903)))&gt;0,TRIM(RIGHT(SUBSTITUTE(C1903," ",REPT(" ", 99)), 99)),"")</f>
        <v/>
      </c>
      <c r="E1903" s="6" t="str">
        <f t="shared" si="59"/>
        <v>Daniel Weaver</v>
      </c>
      <c r="F1903" s="6" t="s">
        <v>7354</v>
      </c>
      <c r="G1903" s="7" t="s">
        <v>19492</v>
      </c>
      <c r="H1903" s="7" t="s">
        <v>19481</v>
      </c>
    </row>
    <row r="1904" spans="1:8">
      <c r="A1904" s="6" t="s">
        <v>7358</v>
      </c>
      <c r="B1904" s="6" t="str" cm="1">
        <f t="array" ref="B1904">IF(SUM(--ISNUMBER(SEARCH(Honorific,A1904)))&gt;0,LEFT(A1904,FIND(" ",A1904)-1),"")</f>
        <v/>
      </c>
      <c r="C1904" s="6" t="str">
        <f t="shared" si="58"/>
        <v>Angel Dawson</v>
      </c>
      <c r="D1904" s="6" t="str" cm="1">
        <f t="array" ref="D1904">IF(SUM(--ISNUMBER(SEARCH(Credentials,C1904)))&gt;0,TRIM(RIGHT(SUBSTITUTE(C1904," ",REPT(" ", 99)), 99)),"")</f>
        <v/>
      </c>
      <c r="E1904" s="6" t="str">
        <f t="shared" si="59"/>
        <v>Angel Dawson</v>
      </c>
      <c r="F1904" s="6" t="s">
        <v>7358</v>
      </c>
      <c r="G1904" s="7" t="s">
        <v>20045</v>
      </c>
      <c r="H1904" s="7" t="s">
        <v>20522</v>
      </c>
    </row>
    <row r="1905" spans="1:8">
      <c r="A1905" s="6" t="s">
        <v>7361</v>
      </c>
      <c r="B1905" s="6" t="str" cm="1">
        <f t="array" ref="B1905">IF(SUM(--ISNUMBER(SEARCH(Honorific,A1905)))&gt;0,LEFT(A1905,FIND(" ",A1905)-1),"")</f>
        <v/>
      </c>
      <c r="C1905" s="6" t="str">
        <f t="shared" si="58"/>
        <v>Christine Jacobs</v>
      </c>
      <c r="D1905" s="6" t="str" cm="1">
        <f t="array" ref="D1905">IF(SUM(--ISNUMBER(SEARCH(Credentials,C1905)))&gt;0,TRIM(RIGHT(SUBSTITUTE(C1905," ",REPT(" ", 99)), 99)),"")</f>
        <v/>
      </c>
      <c r="E1905" s="6" t="str">
        <f t="shared" si="59"/>
        <v>Christine Jacobs</v>
      </c>
      <c r="F1905" s="6" t="s">
        <v>7361</v>
      </c>
      <c r="G1905" s="7" t="s">
        <v>19928</v>
      </c>
      <c r="H1905" s="7" t="s">
        <v>20281</v>
      </c>
    </row>
    <row r="1906" spans="1:8">
      <c r="A1906" s="6" t="s">
        <v>7365</v>
      </c>
      <c r="B1906" s="6" t="str" cm="1">
        <f t="array" ref="B1906">IF(SUM(--ISNUMBER(SEARCH(Honorific,A1906)))&gt;0,LEFT(A1906,FIND(" ",A1906)-1),"")</f>
        <v/>
      </c>
      <c r="C1906" s="6" t="str">
        <f t="shared" si="58"/>
        <v>Frank Franklin III</v>
      </c>
      <c r="D1906" s="6" t="str" cm="1">
        <f t="array" ref="D1906">IF(SUM(--ISNUMBER(SEARCH(Credentials,C1906)))&gt;0,TRIM(RIGHT(SUBSTITUTE(C1906," ",REPT(" ", 99)), 99)),"")</f>
        <v>III</v>
      </c>
      <c r="E1906" s="6" t="str">
        <f t="shared" si="59"/>
        <v xml:space="preserve">Frank Franklin </v>
      </c>
      <c r="F1906" s="6" t="s">
        <v>20856</v>
      </c>
      <c r="G1906" s="7" t="s">
        <v>20434</v>
      </c>
      <c r="H1906" s="7" t="s">
        <v>19726</v>
      </c>
    </row>
    <row r="1907" spans="1:8">
      <c r="A1907" s="6" t="s">
        <v>7369</v>
      </c>
      <c r="B1907" s="6" t="str" cm="1">
        <f t="array" ref="B1907">IF(SUM(--ISNUMBER(SEARCH(Honorific,A1907)))&gt;0,LEFT(A1907,FIND(" ",A1907)-1),"")</f>
        <v/>
      </c>
      <c r="C1907" s="6" t="str">
        <f t="shared" si="58"/>
        <v>Lisa Hale</v>
      </c>
      <c r="D1907" s="6" t="str" cm="1">
        <f t="array" ref="D1907">IF(SUM(--ISNUMBER(SEARCH(Credentials,C1907)))&gt;0,TRIM(RIGHT(SUBSTITUTE(C1907," ",REPT(" ", 99)), 99)),"")</f>
        <v/>
      </c>
      <c r="E1907" s="6" t="str">
        <f t="shared" si="59"/>
        <v>Lisa Hale</v>
      </c>
      <c r="F1907" s="6" t="s">
        <v>7369</v>
      </c>
      <c r="G1907" s="7" t="s">
        <v>19425</v>
      </c>
      <c r="H1907" s="7" t="s">
        <v>19434</v>
      </c>
    </row>
    <row r="1908" spans="1:8">
      <c r="A1908" s="6" t="s">
        <v>7373</v>
      </c>
      <c r="B1908" s="6" t="str" cm="1">
        <f t="array" ref="B1908">IF(SUM(--ISNUMBER(SEARCH(Honorific,A1908)))&gt;0,LEFT(A1908,FIND(" ",A1908)-1),"")</f>
        <v/>
      </c>
      <c r="C1908" s="6" t="str">
        <f t="shared" si="58"/>
        <v>Sherry Wilkerson</v>
      </c>
      <c r="D1908" s="6" t="str" cm="1">
        <f t="array" ref="D1908">IF(SUM(--ISNUMBER(SEARCH(Credentials,C1908)))&gt;0,TRIM(RIGHT(SUBSTITUTE(C1908," ",REPT(" ", 99)), 99)),"")</f>
        <v/>
      </c>
      <c r="E1908" s="6" t="str">
        <f t="shared" si="59"/>
        <v>Sherry Wilkerson</v>
      </c>
      <c r="F1908" s="6" t="s">
        <v>7373</v>
      </c>
      <c r="G1908" s="7" t="s">
        <v>20385</v>
      </c>
      <c r="H1908" s="7" t="s">
        <v>20013</v>
      </c>
    </row>
    <row r="1909" spans="1:8">
      <c r="A1909" s="6" t="s">
        <v>7377</v>
      </c>
      <c r="B1909" s="6" t="str" cm="1">
        <f t="array" ref="B1909">IF(SUM(--ISNUMBER(SEARCH(Honorific,A1909)))&gt;0,LEFT(A1909,FIND(" ",A1909)-1),"")</f>
        <v/>
      </c>
      <c r="C1909" s="6" t="str">
        <f t="shared" si="58"/>
        <v>Patricia Smith</v>
      </c>
      <c r="D1909" s="6" t="str" cm="1">
        <f t="array" ref="D1909">IF(SUM(--ISNUMBER(SEARCH(Credentials,C1909)))&gt;0,TRIM(RIGHT(SUBSTITUTE(C1909," ",REPT(" ", 99)), 99)),"")</f>
        <v/>
      </c>
      <c r="E1909" s="6" t="str">
        <f t="shared" si="59"/>
        <v>Patricia Smith</v>
      </c>
      <c r="F1909" s="6" t="s">
        <v>7377</v>
      </c>
      <c r="G1909" s="7" t="s">
        <v>19967</v>
      </c>
      <c r="H1909" s="7" t="s">
        <v>19450</v>
      </c>
    </row>
    <row r="1910" spans="1:8">
      <c r="A1910" s="6" t="s">
        <v>7381</v>
      </c>
      <c r="B1910" s="6" t="str" cm="1">
        <f t="array" ref="B1910">IF(SUM(--ISNUMBER(SEARCH(Honorific,A1910)))&gt;0,LEFT(A1910,FIND(" ",A1910)-1),"")</f>
        <v/>
      </c>
      <c r="C1910" s="6" t="str">
        <f t="shared" si="58"/>
        <v>Juan Jenkins</v>
      </c>
      <c r="D1910" s="6" t="str" cm="1">
        <f t="array" ref="D1910">IF(SUM(--ISNUMBER(SEARCH(Credentials,C1910)))&gt;0,TRIM(RIGHT(SUBSTITUTE(C1910," ",REPT(" ", 99)), 99)),"")</f>
        <v/>
      </c>
      <c r="E1910" s="6" t="str">
        <f t="shared" si="59"/>
        <v>Juan Jenkins</v>
      </c>
      <c r="F1910" s="6" t="s">
        <v>7381</v>
      </c>
      <c r="G1910" s="7" t="s">
        <v>20284</v>
      </c>
      <c r="H1910" s="7" t="s">
        <v>19592</v>
      </c>
    </row>
    <row r="1911" spans="1:8">
      <c r="A1911" s="6" t="s">
        <v>7385</v>
      </c>
      <c r="B1911" s="6" t="str" cm="1">
        <f t="array" ref="B1911">IF(SUM(--ISNUMBER(SEARCH(Honorific,A1911)))&gt;0,LEFT(A1911,FIND(" ",A1911)-1),"")</f>
        <v/>
      </c>
      <c r="C1911" s="6" t="str">
        <f t="shared" si="58"/>
        <v>Amy Matthews</v>
      </c>
      <c r="D1911" s="6" t="str" cm="1">
        <f t="array" ref="D1911">IF(SUM(--ISNUMBER(SEARCH(Credentials,C1911)))&gt;0,TRIM(RIGHT(SUBSTITUTE(C1911," ",REPT(" ", 99)), 99)),"")</f>
        <v/>
      </c>
      <c r="E1911" s="6" t="str">
        <f t="shared" si="59"/>
        <v>Amy Matthews</v>
      </c>
      <c r="F1911" s="6" t="s">
        <v>7385</v>
      </c>
      <c r="G1911" s="7" t="s">
        <v>19789</v>
      </c>
      <c r="H1911" s="7" t="s">
        <v>20024</v>
      </c>
    </row>
    <row r="1912" spans="1:8">
      <c r="A1912" s="6" t="s">
        <v>7389</v>
      </c>
      <c r="B1912" s="6" t="str" cm="1">
        <f t="array" ref="B1912">IF(SUM(--ISNUMBER(SEARCH(Honorific,A1912)))&gt;0,LEFT(A1912,FIND(" ",A1912)-1),"")</f>
        <v/>
      </c>
      <c r="C1912" s="6" t="str">
        <f t="shared" si="58"/>
        <v>Melissa Wright</v>
      </c>
      <c r="D1912" s="6" t="str" cm="1">
        <f t="array" ref="D1912">IF(SUM(--ISNUMBER(SEARCH(Credentials,C1912)))&gt;0,TRIM(RIGHT(SUBSTITUTE(C1912," ",REPT(" ", 99)), 99)),"")</f>
        <v/>
      </c>
      <c r="E1912" s="6" t="str">
        <f t="shared" si="59"/>
        <v>Melissa Wright</v>
      </c>
      <c r="F1912" s="6" t="s">
        <v>7389</v>
      </c>
      <c r="G1912" s="7" t="s">
        <v>19869</v>
      </c>
      <c r="H1912" s="7" t="s">
        <v>19420</v>
      </c>
    </row>
    <row r="1913" spans="1:8">
      <c r="A1913" s="6" t="s">
        <v>7393</v>
      </c>
      <c r="B1913" s="6" t="str" cm="1">
        <f t="array" ref="B1913">IF(SUM(--ISNUMBER(SEARCH(Honorific,A1913)))&gt;0,LEFT(A1913,FIND(" ",A1913)-1),"")</f>
        <v/>
      </c>
      <c r="C1913" s="6" t="str">
        <f t="shared" si="58"/>
        <v>Erik Ryan</v>
      </c>
      <c r="D1913" s="6" t="str" cm="1">
        <f t="array" ref="D1913">IF(SUM(--ISNUMBER(SEARCH(Credentials,C1913)))&gt;0,TRIM(RIGHT(SUBSTITUTE(C1913," ",REPT(" ", 99)), 99)),"")</f>
        <v/>
      </c>
      <c r="E1913" s="6" t="str">
        <f t="shared" si="59"/>
        <v>Erik Ryan</v>
      </c>
      <c r="F1913" s="6" t="s">
        <v>7393</v>
      </c>
      <c r="G1913" s="7" t="s">
        <v>19936</v>
      </c>
      <c r="H1913" s="7" t="s">
        <v>19452</v>
      </c>
    </row>
    <row r="1914" spans="1:8">
      <c r="A1914" s="6" t="s">
        <v>4649</v>
      </c>
      <c r="B1914" s="6" t="str" cm="1">
        <f t="array" ref="B1914">IF(SUM(--ISNUMBER(SEARCH(Honorific,A1914)))&gt;0,LEFT(A1914,FIND(" ",A1914)-1),"")</f>
        <v/>
      </c>
      <c r="C1914" s="6" t="str">
        <f t="shared" si="58"/>
        <v>Cynthia Dixon</v>
      </c>
      <c r="D1914" s="6" t="str" cm="1">
        <f t="array" ref="D1914">IF(SUM(--ISNUMBER(SEARCH(Credentials,C1914)))&gt;0,TRIM(RIGHT(SUBSTITUTE(C1914," ",REPT(" ", 99)), 99)),"")</f>
        <v/>
      </c>
      <c r="E1914" s="6" t="str">
        <f t="shared" si="59"/>
        <v>Cynthia Dixon</v>
      </c>
      <c r="F1914" s="6" t="s">
        <v>4649</v>
      </c>
      <c r="G1914" s="7" t="s">
        <v>19646</v>
      </c>
      <c r="H1914" s="7" t="s">
        <v>19602</v>
      </c>
    </row>
    <row r="1915" spans="1:8">
      <c r="A1915" s="6" t="s">
        <v>7400</v>
      </c>
      <c r="B1915" s="6" t="str" cm="1">
        <f t="array" ref="B1915">IF(SUM(--ISNUMBER(SEARCH(Honorific,A1915)))&gt;0,LEFT(A1915,FIND(" ",A1915)-1),"")</f>
        <v>Mr.</v>
      </c>
      <c r="C1915" s="6" t="str">
        <f t="shared" si="58"/>
        <v>Christian Kim</v>
      </c>
      <c r="D1915" s="6" t="str" cm="1">
        <f t="array" ref="D1915">IF(SUM(--ISNUMBER(SEARCH(Credentials,C1915)))&gt;0,TRIM(RIGHT(SUBSTITUTE(C1915," ",REPT(" ", 99)), 99)),"")</f>
        <v/>
      </c>
      <c r="E1915" s="6" t="str">
        <f t="shared" si="59"/>
        <v>Christian Kim</v>
      </c>
      <c r="F1915" s="6" t="s">
        <v>19283</v>
      </c>
      <c r="G1915" s="7" t="s">
        <v>19810</v>
      </c>
      <c r="H1915" s="7" t="s">
        <v>19841</v>
      </c>
    </row>
    <row r="1916" spans="1:8">
      <c r="A1916" s="6" t="s">
        <v>7404</v>
      </c>
      <c r="B1916" s="6" t="str" cm="1">
        <f t="array" ref="B1916">IF(SUM(--ISNUMBER(SEARCH(Honorific,A1916)))&gt;0,LEFT(A1916,FIND(" ",A1916)-1),"")</f>
        <v/>
      </c>
      <c r="C1916" s="6" t="str">
        <f t="shared" si="58"/>
        <v>Dawn Wilcox</v>
      </c>
      <c r="D1916" s="6" t="str" cm="1">
        <f t="array" ref="D1916">IF(SUM(--ISNUMBER(SEARCH(Credentials,C1916)))&gt;0,TRIM(RIGHT(SUBSTITUTE(C1916," ",REPT(" ", 99)), 99)),"")</f>
        <v/>
      </c>
      <c r="E1916" s="6" t="str">
        <f t="shared" si="59"/>
        <v>Dawn Wilcox</v>
      </c>
      <c r="F1916" s="6" t="s">
        <v>7404</v>
      </c>
      <c r="G1916" s="7" t="s">
        <v>19865</v>
      </c>
      <c r="H1916" s="7" t="s">
        <v>20523</v>
      </c>
    </row>
    <row r="1917" spans="1:8">
      <c r="A1917" s="6" t="s">
        <v>7408</v>
      </c>
      <c r="B1917" s="6" t="str" cm="1">
        <f t="array" ref="B1917">IF(SUM(--ISNUMBER(SEARCH(Honorific,A1917)))&gt;0,LEFT(A1917,FIND(" ",A1917)-1),"")</f>
        <v/>
      </c>
      <c r="C1917" s="6" t="str">
        <f t="shared" si="58"/>
        <v>Nicole Long</v>
      </c>
      <c r="D1917" s="6" t="str" cm="1">
        <f t="array" ref="D1917">IF(SUM(--ISNUMBER(SEARCH(Credentials,C1917)))&gt;0,TRIM(RIGHT(SUBSTITUTE(C1917," ",REPT(" ", 99)), 99)),"")</f>
        <v/>
      </c>
      <c r="E1917" s="6" t="str">
        <f t="shared" si="59"/>
        <v>Nicole Long</v>
      </c>
      <c r="F1917" s="6" t="s">
        <v>7408</v>
      </c>
      <c r="G1917" s="7" t="s">
        <v>19670</v>
      </c>
      <c r="H1917" s="7" t="s">
        <v>19547</v>
      </c>
    </row>
    <row r="1918" spans="1:8">
      <c r="A1918" s="6" t="s">
        <v>7412</v>
      </c>
      <c r="B1918" s="6" t="str" cm="1">
        <f t="array" ref="B1918">IF(SUM(--ISNUMBER(SEARCH(Honorific,A1918)))&gt;0,LEFT(A1918,FIND(" ",A1918)-1),"")</f>
        <v/>
      </c>
      <c r="C1918" s="6" t="str">
        <f t="shared" si="58"/>
        <v>Jose Ware</v>
      </c>
      <c r="D1918" s="6" t="str" cm="1">
        <f t="array" ref="D1918">IF(SUM(--ISNUMBER(SEARCH(Credentials,C1918)))&gt;0,TRIM(RIGHT(SUBSTITUTE(C1918," ",REPT(" ", 99)), 99)),"")</f>
        <v/>
      </c>
      <c r="E1918" s="6" t="str">
        <f t="shared" si="59"/>
        <v>Jose Ware</v>
      </c>
      <c r="F1918" s="6" t="s">
        <v>7412</v>
      </c>
      <c r="G1918" s="7" t="s">
        <v>19748</v>
      </c>
      <c r="H1918" s="7" t="s">
        <v>20524</v>
      </c>
    </row>
    <row r="1919" spans="1:8">
      <c r="A1919" s="6" t="s">
        <v>7416</v>
      </c>
      <c r="B1919" s="6" t="str" cm="1">
        <f t="array" ref="B1919">IF(SUM(--ISNUMBER(SEARCH(Honorific,A1919)))&gt;0,LEFT(A1919,FIND(" ",A1919)-1),"")</f>
        <v/>
      </c>
      <c r="C1919" s="6" t="str">
        <f t="shared" si="58"/>
        <v>Walter Zuniga</v>
      </c>
      <c r="D1919" s="6" t="str" cm="1">
        <f t="array" ref="D1919">IF(SUM(--ISNUMBER(SEARCH(Credentials,C1919)))&gt;0,TRIM(RIGHT(SUBSTITUTE(C1919," ",REPT(" ", 99)), 99)),"")</f>
        <v/>
      </c>
      <c r="E1919" s="6" t="str">
        <f t="shared" si="59"/>
        <v>Walter Zuniga</v>
      </c>
      <c r="F1919" s="6" t="s">
        <v>7416</v>
      </c>
      <c r="G1919" s="7" t="s">
        <v>20261</v>
      </c>
      <c r="H1919" s="7" t="s">
        <v>20525</v>
      </c>
    </row>
    <row r="1920" spans="1:8">
      <c r="A1920" s="6" t="s">
        <v>7420</v>
      </c>
      <c r="B1920" s="6" t="str" cm="1">
        <f t="array" ref="B1920">IF(SUM(--ISNUMBER(SEARCH(Honorific,A1920)))&gt;0,LEFT(A1920,FIND(" ",A1920)-1),"")</f>
        <v/>
      </c>
      <c r="C1920" s="6" t="str">
        <f t="shared" si="58"/>
        <v>Joshua Peterson</v>
      </c>
      <c r="D1920" s="6" t="str" cm="1">
        <f t="array" ref="D1920">IF(SUM(--ISNUMBER(SEARCH(Credentials,C1920)))&gt;0,TRIM(RIGHT(SUBSTITUTE(C1920," ",REPT(" ", 99)), 99)),"")</f>
        <v/>
      </c>
      <c r="E1920" s="6" t="str">
        <f t="shared" si="59"/>
        <v>Joshua Peterson</v>
      </c>
      <c r="F1920" s="6" t="s">
        <v>7420</v>
      </c>
      <c r="G1920" s="7" t="s">
        <v>19718</v>
      </c>
      <c r="H1920" s="7" t="s">
        <v>19749</v>
      </c>
    </row>
    <row r="1921" spans="1:8">
      <c r="A1921" s="6" t="s">
        <v>7424</v>
      </c>
      <c r="B1921" s="6" t="str" cm="1">
        <f t="array" ref="B1921">IF(SUM(--ISNUMBER(SEARCH(Honorific,A1921)))&gt;0,LEFT(A1921,FIND(" ",A1921)-1),"")</f>
        <v/>
      </c>
      <c r="C1921" s="6" t="str">
        <f t="shared" si="58"/>
        <v>Maria Vance</v>
      </c>
      <c r="D1921" s="6" t="str" cm="1">
        <f t="array" ref="D1921">IF(SUM(--ISNUMBER(SEARCH(Credentials,C1921)))&gt;0,TRIM(RIGHT(SUBSTITUTE(C1921," ",REPT(" ", 99)), 99)),"")</f>
        <v/>
      </c>
      <c r="E1921" s="6" t="str">
        <f t="shared" si="59"/>
        <v>Maria Vance</v>
      </c>
      <c r="F1921" s="6" t="s">
        <v>7424</v>
      </c>
      <c r="G1921" s="7" t="s">
        <v>19490</v>
      </c>
      <c r="H1921" s="7" t="s">
        <v>20167</v>
      </c>
    </row>
    <row r="1922" spans="1:8">
      <c r="A1922" s="6" t="s">
        <v>7427</v>
      </c>
      <c r="B1922" s="6" t="str" cm="1">
        <f t="array" ref="B1922">IF(SUM(--ISNUMBER(SEARCH(Honorific,A1922)))&gt;0,LEFT(A1922,FIND(" ",A1922)-1),"")</f>
        <v/>
      </c>
      <c r="C1922" s="6" t="str">
        <f t="shared" si="58"/>
        <v>Richard Stafford</v>
      </c>
      <c r="D1922" s="6" t="str" cm="1">
        <f t="array" ref="D1922">IF(SUM(--ISNUMBER(SEARCH(Credentials,C1922)))&gt;0,TRIM(RIGHT(SUBSTITUTE(C1922," ",REPT(" ", 99)), 99)),"")</f>
        <v/>
      </c>
      <c r="E1922" s="6" t="str">
        <f t="shared" si="59"/>
        <v>Richard Stafford</v>
      </c>
      <c r="F1922" s="6" t="s">
        <v>7427</v>
      </c>
      <c r="G1922" s="7" t="s">
        <v>19708</v>
      </c>
      <c r="H1922" s="7" t="s">
        <v>19805</v>
      </c>
    </row>
    <row r="1923" spans="1:8">
      <c r="A1923" s="6" t="s">
        <v>7431</v>
      </c>
      <c r="B1923" s="6" t="str" cm="1">
        <f t="array" ref="B1923">IF(SUM(--ISNUMBER(SEARCH(Honorific,A1923)))&gt;0,LEFT(A1923,FIND(" ",A1923)-1),"")</f>
        <v/>
      </c>
      <c r="C1923" s="6" t="str">
        <f t="shared" ref="C1923:C1986" si="60">IF(B1923="",A1923,RIGHT(A1923,LEN(A1923)-LEN(B1923)-1))</f>
        <v>Edward Murray</v>
      </c>
      <c r="D1923" s="6" t="str" cm="1">
        <f t="array" ref="D1923">IF(SUM(--ISNUMBER(SEARCH(Credentials,C1923)))&gt;0,TRIM(RIGHT(SUBSTITUTE(C1923," ",REPT(" ", 99)), 99)),"")</f>
        <v/>
      </c>
      <c r="E1923" s="6" t="str">
        <f t="shared" ref="E1923:E1986" si="61">IF(D1923="",C1923,LEFT(C1923,LEN(C1923)-LEN(D1923)))</f>
        <v>Edward Murray</v>
      </c>
      <c r="F1923" s="6" t="s">
        <v>7431</v>
      </c>
      <c r="G1923" s="7" t="s">
        <v>19439</v>
      </c>
      <c r="H1923" s="7" t="s">
        <v>19958</v>
      </c>
    </row>
    <row r="1924" spans="1:8">
      <c r="A1924" s="6" t="s">
        <v>7435</v>
      </c>
      <c r="B1924" s="6" t="str" cm="1">
        <f t="array" ref="B1924">IF(SUM(--ISNUMBER(SEARCH(Honorific,A1924)))&gt;0,LEFT(A1924,FIND(" ",A1924)-1),"")</f>
        <v/>
      </c>
      <c r="C1924" s="6" t="str">
        <f t="shared" si="60"/>
        <v>Kimberly Vega</v>
      </c>
      <c r="D1924" s="6" t="str" cm="1">
        <f t="array" ref="D1924">IF(SUM(--ISNUMBER(SEARCH(Credentials,C1924)))&gt;0,TRIM(RIGHT(SUBSTITUTE(C1924," ",REPT(" ", 99)), 99)),"")</f>
        <v/>
      </c>
      <c r="E1924" s="6" t="str">
        <f t="shared" si="61"/>
        <v>Kimberly Vega</v>
      </c>
      <c r="F1924" s="6" t="s">
        <v>7435</v>
      </c>
      <c r="G1924" s="7" t="s">
        <v>19458</v>
      </c>
      <c r="H1924" s="7" t="s">
        <v>20526</v>
      </c>
    </row>
    <row r="1925" spans="1:8">
      <c r="A1925" s="6" t="s">
        <v>7439</v>
      </c>
      <c r="B1925" s="6" t="str" cm="1">
        <f t="array" ref="B1925">IF(SUM(--ISNUMBER(SEARCH(Honorific,A1925)))&gt;0,LEFT(A1925,FIND(" ",A1925)-1),"")</f>
        <v/>
      </c>
      <c r="C1925" s="6" t="str">
        <f t="shared" si="60"/>
        <v>David Larsen</v>
      </c>
      <c r="D1925" s="6" t="str" cm="1">
        <f t="array" ref="D1925">IF(SUM(--ISNUMBER(SEARCH(Credentials,C1925)))&gt;0,TRIM(RIGHT(SUBSTITUTE(C1925," ",REPT(" ", 99)), 99)),"")</f>
        <v/>
      </c>
      <c r="E1925" s="6" t="str">
        <f t="shared" si="61"/>
        <v>David Larsen</v>
      </c>
      <c r="F1925" s="6" t="s">
        <v>7439</v>
      </c>
      <c r="G1925" s="7" t="s">
        <v>19484</v>
      </c>
      <c r="H1925" s="7" t="s">
        <v>20059</v>
      </c>
    </row>
    <row r="1926" spans="1:8">
      <c r="A1926" s="6" t="s">
        <v>7443</v>
      </c>
      <c r="B1926" s="6" t="str" cm="1">
        <f t="array" ref="B1926">IF(SUM(--ISNUMBER(SEARCH(Honorific,A1926)))&gt;0,LEFT(A1926,FIND(" ",A1926)-1),"")</f>
        <v/>
      </c>
      <c r="C1926" s="6" t="str">
        <f t="shared" si="60"/>
        <v>Richard Jackson</v>
      </c>
      <c r="D1926" s="6" t="str" cm="1">
        <f t="array" ref="D1926">IF(SUM(--ISNUMBER(SEARCH(Credentials,C1926)))&gt;0,TRIM(RIGHT(SUBSTITUTE(C1926," ",REPT(" ", 99)), 99)),"")</f>
        <v/>
      </c>
      <c r="E1926" s="6" t="str">
        <f t="shared" si="61"/>
        <v>Richard Jackson</v>
      </c>
      <c r="F1926" s="6" t="s">
        <v>7443</v>
      </c>
      <c r="G1926" s="7" t="s">
        <v>19708</v>
      </c>
      <c r="H1926" s="7" t="s">
        <v>19779</v>
      </c>
    </row>
    <row r="1927" spans="1:8">
      <c r="A1927" s="6" t="s">
        <v>7447</v>
      </c>
      <c r="B1927" s="6" t="str" cm="1">
        <f t="array" ref="B1927">IF(SUM(--ISNUMBER(SEARCH(Honorific,A1927)))&gt;0,LEFT(A1927,FIND(" ",A1927)-1),"")</f>
        <v/>
      </c>
      <c r="C1927" s="6" t="str">
        <f t="shared" si="60"/>
        <v>Charles Lewis II</v>
      </c>
      <c r="D1927" s="6" t="str" cm="1">
        <f t="array" ref="D1927">IF(SUM(--ISNUMBER(SEARCH(Credentials,C1927)))&gt;0,TRIM(RIGHT(SUBSTITUTE(C1927," ",REPT(" ", 99)), 99)),"")</f>
        <v>II</v>
      </c>
      <c r="E1927" s="6" t="str">
        <f t="shared" si="61"/>
        <v xml:space="preserve">Charles Lewis </v>
      </c>
      <c r="F1927" s="6" t="s">
        <v>20857</v>
      </c>
      <c r="G1927" s="7" t="s">
        <v>19524</v>
      </c>
      <c r="H1927" s="7" t="s">
        <v>19755</v>
      </c>
    </row>
    <row r="1928" spans="1:8">
      <c r="A1928" s="6" t="s">
        <v>7451</v>
      </c>
      <c r="B1928" s="6" t="str" cm="1">
        <f t="array" ref="B1928">IF(SUM(--ISNUMBER(SEARCH(Honorific,A1928)))&gt;0,LEFT(A1928,FIND(" ",A1928)-1),"")</f>
        <v/>
      </c>
      <c r="C1928" s="6" t="str">
        <f t="shared" si="60"/>
        <v>Christopher Thomas</v>
      </c>
      <c r="D1928" s="6" t="str" cm="1">
        <f t="array" ref="D1928">IF(SUM(--ISNUMBER(SEARCH(Credentials,C1928)))&gt;0,TRIM(RIGHT(SUBSTITUTE(C1928," ",REPT(" ", 99)), 99)),"")</f>
        <v/>
      </c>
      <c r="E1928" s="6" t="str">
        <f t="shared" si="61"/>
        <v>Christopher Thomas</v>
      </c>
      <c r="F1928" s="6" t="s">
        <v>7451</v>
      </c>
      <c r="G1928" s="7" t="s">
        <v>19682</v>
      </c>
      <c r="H1928" s="7" t="s">
        <v>19488</v>
      </c>
    </row>
    <row r="1929" spans="1:8">
      <c r="A1929" s="6" t="s">
        <v>7455</v>
      </c>
      <c r="B1929" s="6" t="str" cm="1">
        <f t="array" ref="B1929">IF(SUM(--ISNUMBER(SEARCH(Honorific,A1929)))&gt;0,LEFT(A1929,FIND(" ",A1929)-1),"")</f>
        <v/>
      </c>
      <c r="C1929" s="6" t="str">
        <f t="shared" si="60"/>
        <v>Kim Mullen</v>
      </c>
      <c r="D1929" s="6" t="str" cm="1">
        <f t="array" ref="D1929">IF(SUM(--ISNUMBER(SEARCH(Credentials,C1929)))&gt;0,TRIM(RIGHT(SUBSTITUTE(C1929," ",REPT(" ", 99)), 99)),"")</f>
        <v/>
      </c>
      <c r="E1929" s="6" t="str">
        <f t="shared" si="61"/>
        <v>Kim Mullen</v>
      </c>
      <c r="F1929" s="6" t="s">
        <v>7455</v>
      </c>
      <c r="G1929" s="7" t="s">
        <v>19841</v>
      </c>
      <c r="H1929" s="7" t="s">
        <v>20527</v>
      </c>
    </row>
    <row r="1930" spans="1:8">
      <c r="A1930" s="6" t="s">
        <v>7458</v>
      </c>
      <c r="B1930" s="6" t="str" cm="1">
        <f t="array" ref="B1930">IF(SUM(--ISNUMBER(SEARCH(Honorific,A1930)))&gt;0,LEFT(A1930,FIND(" ",A1930)-1),"")</f>
        <v/>
      </c>
      <c r="C1930" s="6" t="str">
        <f t="shared" si="60"/>
        <v>Jacqueline Woods</v>
      </c>
      <c r="D1930" s="6" t="str" cm="1">
        <f t="array" ref="D1930">IF(SUM(--ISNUMBER(SEARCH(Credentials,C1930)))&gt;0,TRIM(RIGHT(SUBSTITUTE(C1930," ",REPT(" ", 99)), 99)),"")</f>
        <v/>
      </c>
      <c r="E1930" s="6" t="str">
        <f t="shared" si="61"/>
        <v>Jacqueline Woods</v>
      </c>
      <c r="F1930" s="6" t="s">
        <v>7458</v>
      </c>
      <c r="G1930" s="7" t="s">
        <v>19482</v>
      </c>
      <c r="H1930" s="7" t="s">
        <v>20528</v>
      </c>
    </row>
    <row r="1931" spans="1:8">
      <c r="A1931" s="6" t="s">
        <v>7462</v>
      </c>
      <c r="B1931" s="6" t="str" cm="1">
        <f t="array" ref="B1931">IF(SUM(--ISNUMBER(SEARCH(Honorific,A1931)))&gt;0,LEFT(A1931,FIND(" ",A1931)-1),"")</f>
        <v/>
      </c>
      <c r="C1931" s="6" t="str">
        <f t="shared" si="60"/>
        <v>Lindsey Pacheco</v>
      </c>
      <c r="D1931" s="6" t="str" cm="1">
        <f t="array" ref="D1931">IF(SUM(--ISNUMBER(SEARCH(Credentials,C1931)))&gt;0,TRIM(RIGHT(SUBSTITUTE(C1931," ",REPT(" ", 99)), 99)),"")</f>
        <v/>
      </c>
      <c r="E1931" s="6" t="str">
        <f t="shared" si="61"/>
        <v>Lindsey Pacheco</v>
      </c>
      <c r="F1931" s="6" t="s">
        <v>7462</v>
      </c>
      <c r="G1931" s="7" t="s">
        <v>20200</v>
      </c>
      <c r="H1931" s="7" t="s">
        <v>19898</v>
      </c>
    </row>
    <row r="1932" spans="1:8">
      <c r="A1932" s="6" t="s">
        <v>7465</v>
      </c>
      <c r="B1932" s="6" t="str" cm="1">
        <f t="array" ref="B1932">IF(SUM(--ISNUMBER(SEARCH(Honorific,A1932)))&gt;0,LEFT(A1932,FIND(" ",A1932)-1),"")</f>
        <v/>
      </c>
      <c r="C1932" s="6" t="str">
        <f t="shared" si="60"/>
        <v>Hannah Johnson</v>
      </c>
      <c r="D1932" s="6" t="str" cm="1">
        <f t="array" ref="D1932">IF(SUM(--ISNUMBER(SEARCH(Credentials,C1932)))&gt;0,TRIM(RIGHT(SUBSTITUTE(C1932," ",REPT(" ", 99)), 99)),"")</f>
        <v/>
      </c>
      <c r="E1932" s="6" t="str">
        <f t="shared" si="61"/>
        <v>Hannah Johnson</v>
      </c>
      <c r="F1932" s="6" t="s">
        <v>7465</v>
      </c>
      <c r="G1932" s="7" t="s">
        <v>19623</v>
      </c>
      <c r="H1932" s="7" t="s">
        <v>19655</v>
      </c>
    </row>
    <row r="1933" spans="1:8">
      <c r="A1933" s="6" t="s">
        <v>7468</v>
      </c>
      <c r="B1933" s="6" t="str" cm="1">
        <f t="array" ref="B1933">IF(SUM(--ISNUMBER(SEARCH(Honorific,A1933)))&gt;0,LEFT(A1933,FIND(" ",A1933)-1),"")</f>
        <v/>
      </c>
      <c r="C1933" s="6" t="str">
        <f t="shared" si="60"/>
        <v>Anna Collins</v>
      </c>
      <c r="D1933" s="6" t="str" cm="1">
        <f t="array" ref="D1933">IF(SUM(--ISNUMBER(SEARCH(Credentials,C1933)))&gt;0,TRIM(RIGHT(SUBSTITUTE(C1933," ",REPT(" ", 99)), 99)),"")</f>
        <v/>
      </c>
      <c r="E1933" s="6" t="str">
        <f t="shared" si="61"/>
        <v>Anna Collins</v>
      </c>
      <c r="F1933" s="6" t="s">
        <v>7468</v>
      </c>
      <c r="G1933" s="7" t="s">
        <v>19582</v>
      </c>
      <c r="H1933" s="7" t="s">
        <v>19772</v>
      </c>
    </row>
    <row r="1934" spans="1:8">
      <c r="A1934" s="6" t="s">
        <v>7472</v>
      </c>
      <c r="B1934" s="6" t="str" cm="1">
        <f t="array" ref="B1934">IF(SUM(--ISNUMBER(SEARCH(Honorific,A1934)))&gt;0,LEFT(A1934,FIND(" ",A1934)-1),"")</f>
        <v/>
      </c>
      <c r="C1934" s="6" t="str">
        <f t="shared" si="60"/>
        <v>Jared Phillips</v>
      </c>
      <c r="D1934" s="6" t="str" cm="1">
        <f t="array" ref="D1934">IF(SUM(--ISNUMBER(SEARCH(Credentials,C1934)))&gt;0,TRIM(RIGHT(SUBSTITUTE(C1934," ",REPT(" ", 99)), 99)),"")</f>
        <v/>
      </c>
      <c r="E1934" s="6" t="str">
        <f t="shared" si="61"/>
        <v>Jared Phillips</v>
      </c>
      <c r="F1934" s="6" t="s">
        <v>7472</v>
      </c>
      <c r="G1934" s="7" t="s">
        <v>19858</v>
      </c>
      <c r="H1934" s="7" t="s">
        <v>19577</v>
      </c>
    </row>
    <row r="1935" spans="1:8">
      <c r="A1935" s="6" t="s">
        <v>7476</v>
      </c>
      <c r="B1935" s="6" t="str" cm="1">
        <f t="array" ref="B1935">IF(SUM(--ISNUMBER(SEARCH(Honorific,A1935)))&gt;0,LEFT(A1935,FIND(" ",A1935)-1),"")</f>
        <v/>
      </c>
      <c r="C1935" s="6" t="str">
        <f t="shared" si="60"/>
        <v>Kelly Lee</v>
      </c>
      <c r="D1935" s="6" t="str" cm="1">
        <f t="array" ref="D1935">IF(SUM(--ISNUMBER(SEARCH(Credentials,C1935)))&gt;0,TRIM(RIGHT(SUBSTITUTE(C1935," ",REPT(" ", 99)), 99)),"")</f>
        <v/>
      </c>
      <c r="E1935" s="6" t="str">
        <f t="shared" si="61"/>
        <v>Kelly Lee</v>
      </c>
      <c r="F1935" s="6" t="s">
        <v>7476</v>
      </c>
      <c r="G1935" s="7" t="s">
        <v>19580</v>
      </c>
      <c r="H1935" s="7" t="s">
        <v>19424</v>
      </c>
    </row>
    <row r="1936" spans="1:8">
      <c r="A1936" s="6" t="s">
        <v>7480</v>
      </c>
      <c r="B1936" s="6" t="str" cm="1">
        <f t="array" ref="B1936">IF(SUM(--ISNUMBER(SEARCH(Honorific,A1936)))&gt;0,LEFT(A1936,FIND(" ",A1936)-1),"")</f>
        <v/>
      </c>
      <c r="C1936" s="6" t="str">
        <f t="shared" si="60"/>
        <v>Laura Allen</v>
      </c>
      <c r="D1936" s="6" t="str" cm="1">
        <f t="array" ref="D1936">IF(SUM(--ISNUMBER(SEARCH(Credentials,C1936)))&gt;0,TRIM(RIGHT(SUBSTITUTE(C1936," ",REPT(" ", 99)), 99)),"")</f>
        <v/>
      </c>
      <c r="E1936" s="6" t="str">
        <f t="shared" si="61"/>
        <v>Laura Allen</v>
      </c>
      <c r="F1936" s="6" t="s">
        <v>7480</v>
      </c>
      <c r="G1936" s="7" t="s">
        <v>19587</v>
      </c>
      <c r="H1936" s="7" t="s">
        <v>19635</v>
      </c>
    </row>
    <row r="1937" spans="1:8">
      <c r="A1937" s="6" t="s">
        <v>7484</v>
      </c>
      <c r="B1937" s="6" t="str" cm="1">
        <f t="array" ref="B1937">IF(SUM(--ISNUMBER(SEARCH(Honorific,A1937)))&gt;0,LEFT(A1937,FIND(" ",A1937)-1),"")</f>
        <v/>
      </c>
      <c r="C1937" s="6" t="str">
        <f t="shared" si="60"/>
        <v>Alexander Diaz</v>
      </c>
      <c r="D1937" s="6" t="str" cm="1">
        <f t="array" ref="D1937">IF(SUM(--ISNUMBER(SEARCH(Credentials,C1937)))&gt;0,TRIM(RIGHT(SUBSTITUTE(C1937," ",REPT(" ", 99)), 99)),"")</f>
        <v/>
      </c>
      <c r="E1937" s="6" t="str">
        <f t="shared" si="61"/>
        <v>Alexander Diaz</v>
      </c>
      <c r="F1937" s="6" t="s">
        <v>7484</v>
      </c>
      <c r="G1937" s="7" t="s">
        <v>19614</v>
      </c>
      <c r="H1937" s="7" t="s">
        <v>20529</v>
      </c>
    </row>
    <row r="1938" spans="1:8">
      <c r="A1938" s="6" t="s">
        <v>7488</v>
      </c>
      <c r="B1938" s="6" t="str" cm="1">
        <f t="array" ref="B1938">IF(SUM(--ISNUMBER(SEARCH(Honorific,A1938)))&gt;0,LEFT(A1938,FIND(" ",A1938)-1),"")</f>
        <v>Dr.</v>
      </c>
      <c r="C1938" s="6" t="str">
        <f t="shared" si="60"/>
        <v>Ricardo Stewart</v>
      </c>
      <c r="D1938" s="6" t="str" cm="1">
        <f t="array" ref="D1938">IF(SUM(--ISNUMBER(SEARCH(Credentials,C1938)))&gt;0,TRIM(RIGHT(SUBSTITUTE(C1938," ",REPT(" ", 99)), 99)),"")</f>
        <v/>
      </c>
      <c r="E1938" s="6" t="str">
        <f t="shared" si="61"/>
        <v>Ricardo Stewart</v>
      </c>
      <c r="F1938" s="6" t="s">
        <v>19284</v>
      </c>
      <c r="G1938" s="7" t="s">
        <v>19443</v>
      </c>
      <c r="H1938" s="7" t="s">
        <v>19687</v>
      </c>
    </row>
    <row r="1939" spans="1:8">
      <c r="A1939" s="6" t="s">
        <v>1802</v>
      </c>
      <c r="B1939" s="6" t="str" cm="1">
        <f t="array" ref="B1939">IF(SUM(--ISNUMBER(SEARCH(Honorific,A1939)))&gt;0,LEFT(A1939,FIND(" ",A1939)-1),"")</f>
        <v/>
      </c>
      <c r="C1939" s="6" t="str">
        <f t="shared" si="60"/>
        <v>Melissa Brown</v>
      </c>
      <c r="D1939" s="6" t="str" cm="1">
        <f t="array" ref="D1939">IF(SUM(--ISNUMBER(SEARCH(Credentials,C1939)))&gt;0,TRIM(RIGHT(SUBSTITUTE(C1939," ",REPT(" ", 99)), 99)),"")</f>
        <v/>
      </c>
      <c r="E1939" s="6" t="str">
        <f t="shared" si="61"/>
        <v>Melissa Brown</v>
      </c>
      <c r="F1939" s="6" t="s">
        <v>1802</v>
      </c>
      <c r="G1939" s="7" t="s">
        <v>19869</v>
      </c>
      <c r="H1939" s="7" t="s">
        <v>19442</v>
      </c>
    </row>
    <row r="1940" spans="1:8">
      <c r="A1940" s="6" t="s">
        <v>7494</v>
      </c>
      <c r="B1940" s="6" t="str" cm="1">
        <f t="array" ref="B1940">IF(SUM(--ISNUMBER(SEARCH(Honorific,A1940)))&gt;0,LEFT(A1940,FIND(" ",A1940)-1),"")</f>
        <v/>
      </c>
      <c r="C1940" s="6" t="str">
        <f t="shared" si="60"/>
        <v>Austin Hudson</v>
      </c>
      <c r="D1940" s="6" t="str" cm="1">
        <f t="array" ref="D1940">IF(SUM(--ISNUMBER(SEARCH(Credentials,C1940)))&gt;0,TRIM(RIGHT(SUBSTITUTE(C1940," ",REPT(" ", 99)), 99)),"")</f>
        <v/>
      </c>
      <c r="E1940" s="6" t="str">
        <f t="shared" si="61"/>
        <v>Austin Hudson</v>
      </c>
      <c r="F1940" s="6" t="s">
        <v>7494</v>
      </c>
      <c r="G1940" s="7" t="s">
        <v>19671</v>
      </c>
      <c r="H1940" s="7" t="s">
        <v>19808</v>
      </c>
    </row>
    <row r="1941" spans="1:8">
      <c r="A1941" s="6" t="s">
        <v>7498</v>
      </c>
      <c r="B1941" s="6" t="str" cm="1">
        <f t="array" ref="B1941">IF(SUM(--ISNUMBER(SEARCH(Honorific,A1941)))&gt;0,LEFT(A1941,FIND(" ",A1941)-1),"")</f>
        <v/>
      </c>
      <c r="C1941" s="6" t="str">
        <f t="shared" si="60"/>
        <v>Hannah Larson</v>
      </c>
      <c r="D1941" s="6" t="str" cm="1">
        <f t="array" ref="D1941">IF(SUM(--ISNUMBER(SEARCH(Credentials,C1941)))&gt;0,TRIM(RIGHT(SUBSTITUTE(C1941," ",REPT(" ", 99)), 99)),"")</f>
        <v/>
      </c>
      <c r="E1941" s="6" t="str">
        <f t="shared" si="61"/>
        <v>Hannah Larson</v>
      </c>
      <c r="F1941" s="6" t="s">
        <v>7498</v>
      </c>
      <c r="G1941" s="7" t="s">
        <v>19623</v>
      </c>
      <c r="H1941" s="7" t="s">
        <v>20500</v>
      </c>
    </row>
    <row r="1942" spans="1:8">
      <c r="A1942" s="6" t="s">
        <v>7501</v>
      </c>
      <c r="B1942" s="6" t="str" cm="1">
        <f t="array" ref="B1942">IF(SUM(--ISNUMBER(SEARCH(Honorific,A1942)))&gt;0,LEFT(A1942,FIND(" ",A1942)-1),"")</f>
        <v/>
      </c>
      <c r="C1942" s="6" t="str">
        <f t="shared" si="60"/>
        <v>Kristen Stephens</v>
      </c>
      <c r="D1942" s="6" t="str" cm="1">
        <f t="array" ref="D1942">IF(SUM(--ISNUMBER(SEARCH(Credentials,C1942)))&gt;0,TRIM(RIGHT(SUBSTITUTE(C1942," ",REPT(" ", 99)), 99)),"")</f>
        <v/>
      </c>
      <c r="E1942" s="6" t="str">
        <f t="shared" si="61"/>
        <v>Kristen Stephens</v>
      </c>
      <c r="F1942" s="6" t="s">
        <v>7501</v>
      </c>
      <c r="G1942" s="7" t="s">
        <v>20125</v>
      </c>
      <c r="H1942" s="7" t="s">
        <v>19632</v>
      </c>
    </row>
    <row r="1943" spans="1:8">
      <c r="A1943" s="6" t="s">
        <v>7505</v>
      </c>
      <c r="B1943" s="6" t="str" cm="1">
        <f t="array" ref="B1943">IF(SUM(--ISNUMBER(SEARCH(Honorific,A1943)))&gt;0,LEFT(A1943,FIND(" ",A1943)-1),"")</f>
        <v/>
      </c>
      <c r="C1943" s="6" t="str">
        <f t="shared" si="60"/>
        <v>Frederick Braun</v>
      </c>
      <c r="D1943" s="6" t="str" cm="1">
        <f t="array" ref="D1943">IF(SUM(--ISNUMBER(SEARCH(Credentials,C1943)))&gt;0,TRIM(RIGHT(SUBSTITUTE(C1943," ",REPT(" ", 99)), 99)),"")</f>
        <v/>
      </c>
      <c r="E1943" s="6" t="str">
        <f t="shared" si="61"/>
        <v>Frederick Braun</v>
      </c>
      <c r="F1943" s="6" t="s">
        <v>7505</v>
      </c>
      <c r="G1943" s="7" t="s">
        <v>20230</v>
      </c>
      <c r="H1943" s="7" t="s">
        <v>20530</v>
      </c>
    </row>
    <row r="1944" spans="1:8">
      <c r="A1944" s="6" t="s">
        <v>7509</v>
      </c>
      <c r="B1944" s="6" t="str" cm="1">
        <f t="array" ref="B1944">IF(SUM(--ISNUMBER(SEARCH(Honorific,A1944)))&gt;0,LEFT(A1944,FIND(" ",A1944)-1),"")</f>
        <v/>
      </c>
      <c r="C1944" s="6" t="str">
        <f t="shared" si="60"/>
        <v>Patricia Fox</v>
      </c>
      <c r="D1944" s="6" t="str" cm="1">
        <f t="array" ref="D1944">IF(SUM(--ISNUMBER(SEARCH(Credentials,C1944)))&gt;0,TRIM(RIGHT(SUBSTITUTE(C1944," ",REPT(" ", 99)), 99)),"")</f>
        <v/>
      </c>
      <c r="E1944" s="6" t="str">
        <f t="shared" si="61"/>
        <v>Patricia Fox</v>
      </c>
      <c r="F1944" s="6" t="s">
        <v>7509</v>
      </c>
      <c r="G1944" s="7" t="s">
        <v>19967</v>
      </c>
      <c r="H1944" s="7" t="s">
        <v>19684</v>
      </c>
    </row>
    <row r="1945" spans="1:8">
      <c r="A1945" s="6" t="s">
        <v>7513</v>
      </c>
      <c r="B1945" s="6" t="str" cm="1">
        <f t="array" ref="B1945">IF(SUM(--ISNUMBER(SEARCH(Honorific,A1945)))&gt;0,LEFT(A1945,FIND(" ",A1945)-1),"")</f>
        <v/>
      </c>
      <c r="C1945" s="6" t="str">
        <f t="shared" si="60"/>
        <v>Ryan Gonzales</v>
      </c>
      <c r="D1945" s="6" t="str" cm="1">
        <f t="array" ref="D1945">IF(SUM(--ISNUMBER(SEARCH(Credentials,C1945)))&gt;0,TRIM(RIGHT(SUBSTITUTE(C1945," ",REPT(" ", 99)), 99)),"")</f>
        <v/>
      </c>
      <c r="E1945" s="6" t="str">
        <f t="shared" si="61"/>
        <v>Ryan Gonzales</v>
      </c>
      <c r="F1945" s="6" t="s">
        <v>7513</v>
      </c>
      <c r="G1945" s="7" t="s">
        <v>19452</v>
      </c>
      <c r="H1945" s="7" t="s">
        <v>19721</v>
      </c>
    </row>
    <row r="1946" spans="1:8">
      <c r="A1946" s="6" t="s">
        <v>7517</v>
      </c>
      <c r="B1946" s="6" t="str" cm="1">
        <f t="array" ref="B1946">IF(SUM(--ISNUMBER(SEARCH(Honorific,A1946)))&gt;0,LEFT(A1946,FIND(" ",A1946)-1),"")</f>
        <v/>
      </c>
      <c r="C1946" s="6" t="str">
        <f t="shared" si="60"/>
        <v>Darlene Walker</v>
      </c>
      <c r="D1946" s="6" t="str" cm="1">
        <f t="array" ref="D1946">IF(SUM(--ISNUMBER(SEARCH(Credentials,C1946)))&gt;0,TRIM(RIGHT(SUBSTITUTE(C1946," ",REPT(" ", 99)), 99)),"")</f>
        <v/>
      </c>
      <c r="E1946" s="6" t="str">
        <f t="shared" si="61"/>
        <v>Darlene Walker</v>
      </c>
      <c r="F1946" s="6" t="s">
        <v>7517</v>
      </c>
      <c r="G1946" s="7" t="s">
        <v>19820</v>
      </c>
      <c r="H1946" s="7" t="s">
        <v>19416</v>
      </c>
    </row>
    <row r="1947" spans="1:8">
      <c r="A1947" s="6" t="s">
        <v>7521</v>
      </c>
      <c r="B1947" s="6" t="str" cm="1">
        <f t="array" ref="B1947">IF(SUM(--ISNUMBER(SEARCH(Honorific,A1947)))&gt;0,LEFT(A1947,FIND(" ",A1947)-1),"")</f>
        <v/>
      </c>
      <c r="C1947" s="6" t="str">
        <f t="shared" si="60"/>
        <v>Dawn Daniel</v>
      </c>
      <c r="D1947" s="6" t="str" cm="1">
        <f t="array" ref="D1947">IF(SUM(--ISNUMBER(SEARCH(Credentials,C1947)))&gt;0,TRIM(RIGHT(SUBSTITUTE(C1947," ",REPT(" ", 99)), 99)),"")</f>
        <v/>
      </c>
      <c r="E1947" s="6" t="str">
        <f t="shared" si="61"/>
        <v>Dawn Daniel</v>
      </c>
      <c r="F1947" s="6" t="s">
        <v>7521</v>
      </c>
      <c r="G1947" s="7" t="s">
        <v>19865</v>
      </c>
      <c r="H1947" s="7" t="s">
        <v>19492</v>
      </c>
    </row>
    <row r="1948" spans="1:8">
      <c r="A1948" s="6" t="s">
        <v>7525</v>
      </c>
      <c r="B1948" s="6" t="str" cm="1">
        <f t="array" ref="B1948">IF(SUM(--ISNUMBER(SEARCH(Honorific,A1948)))&gt;0,LEFT(A1948,FIND(" ",A1948)-1),"")</f>
        <v/>
      </c>
      <c r="C1948" s="6" t="str">
        <f t="shared" si="60"/>
        <v>Connie Hill</v>
      </c>
      <c r="D1948" s="6" t="str" cm="1">
        <f t="array" ref="D1948">IF(SUM(--ISNUMBER(SEARCH(Credentials,C1948)))&gt;0,TRIM(RIGHT(SUBSTITUTE(C1948," ",REPT(" ", 99)), 99)),"")</f>
        <v/>
      </c>
      <c r="E1948" s="6" t="str">
        <f t="shared" si="61"/>
        <v>Connie Hill</v>
      </c>
      <c r="F1948" s="6" t="s">
        <v>7525</v>
      </c>
      <c r="G1948" s="7" t="s">
        <v>20218</v>
      </c>
      <c r="H1948" s="7" t="s">
        <v>19473</v>
      </c>
    </row>
    <row r="1949" spans="1:8">
      <c r="A1949" s="6" t="s">
        <v>7529</v>
      </c>
      <c r="B1949" s="6" t="str" cm="1">
        <f t="array" ref="B1949">IF(SUM(--ISNUMBER(SEARCH(Honorific,A1949)))&gt;0,LEFT(A1949,FIND(" ",A1949)-1),"")</f>
        <v/>
      </c>
      <c r="C1949" s="6" t="str">
        <f t="shared" si="60"/>
        <v>Shannon Salazar</v>
      </c>
      <c r="D1949" s="6" t="str" cm="1">
        <f t="array" ref="D1949">IF(SUM(--ISNUMBER(SEARCH(Credentials,C1949)))&gt;0,TRIM(RIGHT(SUBSTITUTE(C1949," ",REPT(" ", 99)), 99)),"")</f>
        <v/>
      </c>
      <c r="E1949" s="6" t="str">
        <f t="shared" si="61"/>
        <v>Shannon Salazar</v>
      </c>
      <c r="F1949" s="6" t="s">
        <v>7529</v>
      </c>
      <c r="G1949" s="7" t="s">
        <v>20122</v>
      </c>
      <c r="H1949" s="7" t="s">
        <v>19453</v>
      </c>
    </row>
    <row r="1950" spans="1:8">
      <c r="A1950" s="6" t="s">
        <v>7533</v>
      </c>
      <c r="B1950" s="6" t="str" cm="1">
        <f t="array" ref="B1950">IF(SUM(--ISNUMBER(SEARCH(Honorific,A1950)))&gt;0,LEFT(A1950,FIND(" ",A1950)-1),"")</f>
        <v/>
      </c>
      <c r="C1950" s="6" t="str">
        <f t="shared" si="60"/>
        <v>Paul Graham</v>
      </c>
      <c r="D1950" s="6" t="str" cm="1">
        <f t="array" ref="D1950">IF(SUM(--ISNUMBER(SEARCH(Credentials,C1950)))&gt;0,TRIM(RIGHT(SUBSTITUTE(C1950," ",REPT(" ", 99)), 99)),"")</f>
        <v/>
      </c>
      <c r="E1950" s="6" t="str">
        <f t="shared" si="61"/>
        <v>Paul Graham</v>
      </c>
      <c r="F1950" s="6" t="s">
        <v>7533</v>
      </c>
      <c r="G1950" s="7" t="s">
        <v>19733</v>
      </c>
      <c r="H1950" s="7" t="s">
        <v>19645</v>
      </c>
    </row>
    <row r="1951" spans="1:8">
      <c r="A1951" s="6" t="s">
        <v>7537</v>
      </c>
      <c r="B1951" s="6" t="str" cm="1">
        <f t="array" ref="B1951">IF(SUM(--ISNUMBER(SEARCH(Honorific,A1951)))&gt;0,LEFT(A1951,FIND(" ",A1951)-1),"")</f>
        <v/>
      </c>
      <c r="C1951" s="6" t="str">
        <f t="shared" si="60"/>
        <v>Michael Rivera</v>
      </c>
      <c r="D1951" s="6" t="str" cm="1">
        <f t="array" ref="D1951">IF(SUM(--ISNUMBER(SEARCH(Credentials,C1951)))&gt;0,TRIM(RIGHT(SUBSTITUTE(C1951," ",REPT(" ", 99)), 99)),"")</f>
        <v/>
      </c>
      <c r="E1951" s="6" t="str">
        <f t="shared" si="61"/>
        <v>Michael Rivera</v>
      </c>
      <c r="F1951" s="6" t="s">
        <v>7537</v>
      </c>
      <c r="G1951" s="7" t="s">
        <v>19466</v>
      </c>
      <c r="H1951" s="7" t="s">
        <v>20237</v>
      </c>
    </row>
    <row r="1952" spans="1:8">
      <c r="A1952" s="6" t="s">
        <v>7541</v>
      </c>
      <c r="B1952" s="6" t="str" cm="1">
        <f t="array" ref="B1952">IF(SUM(--ISNUMBER(SEARCH(Honorific,A1952)))&gt;0,LEFT(A1952,FIND(" ",A1952)-1),"")</f>
        <v/>
      </c>
      <c r="C1952" s="6" t="str">
        <f t="shared" si="60"/>
        <v>Deborah Edwards</v>
      </c>
      <c r="D1952" s="6" t="str" cm="1">
        <f t="array" ref="D1952">IF(SUM(--ISNUMBER(SEARCH(Credentials,C1952)))&gt;0,TRIM(RIGHT(SUBSTITUTE(C1952," ",REPT(" ", 99)), 99)),"")</f>
        <v/>
      </c>
      <c r="E1952" s="6" t="str">
        <f t="shared" si="61"/>
        <v>Deborah Edwards</v>
      </c>
      <c r="F1952" s="6" t="s">
        <v>7541</v>
      </c>
      <c r="G1952" s="7" t="s">
        <v>19963</v>
      </c>
      <c r="H1952" s="7" t="s">
        <v>19817</v>
      </c>
    </row>
    <row r="1953" spans="1:8">
      <c r="A1953" s="6" t="s">
        <v>7544</v>
      </c>
      <c r="B1953" s="6" t="str" cm="1">
        <f t="array" ref="B1953">IF(SUM(--ISNUMBER(SEARCH(Honorific,A1953)))&gt;0,LEFT(A1953,FIND(" ",A1953)-1),"")</f>
        <v/>
      </c>
      <c r="C1953" s="6" t="str">
        <f t="shared" si="60"/>
        <v>Raymond Prince</v>
      </c>
      <c r="D1953" s="6" t="str" cm="1">
        <f t="array" ref="D1953">IF(SUM(--ISNUMBER(SEARCH(Credentials,C1953)))&gt;0,TRIM(RIGHT(SUBSTITUTE(C1953," ",REPT(" ", 99)), 99)),"")</f>
        <v/>
      </c>
      <c r="E1953" s="6" t="str">
        <f t="shared" si="61"/>
        <v>Raymond Prince</v>
      </c>
      <c r="F1953" s="6" t="s">
        <v>7544</v>
      </c>
      <c r="G1953" s="7" t="s">
        <v>19705</v>
      </c>
      <c r="H1953" s="7" t="s">
        <v>20531</v>
      </c>
    </row>
    <row r="1954" spans="1:8">
      <c r="A1954" s="6" t="s">
        <v>7548</v>
      </c>
      <c r="B1954" s="6" t="str" cm="1">
        <f t="array" ref="B1954">IF(SUM(--ISNUMBER(SEARCH(Honorific,A1954)))&gt;0,LEFT(A1954,FIND(" ",A1954)-1),"")</f>
        <v/>
      </c>
      <c r="C1954" s="6" t="str">
        <f t="shared" si="60"/>
        <v>Sara Sharp</v>
      </c>
      <c r="D1954" s="6" t="str" cm="1">
        <f t="array" ref="D1954">IF(SUM(--ISNUMBER(SEARCH(Credentials,C1954)))&gt;0,TRIM(RIGHT(SUBSTITUTE(C1954," ",REPT(" ", 99)), 99)),"")</f>
        <v/>
      </c>
      <c r="E1954" s="6" t="str">
        <f t="shared" si="61"/>
        <v>Sara Sharp</v>
      </c>
      <c r="F1954" s="6" t="s">
        <v>7548</v>
      </c>
      <c r="G1954" s="7" t="s">
        <v>19872</v>
      </c>
      <c r="H1954" s="7" t="s">
        <v>19842</v>
      </c>
    </row>
    <row r="1955" spans="1:8">
      <c r="A1955" s="6" t="s">
        <v>7551</v>
      </c>
      <c r="B1955" s="6" t="str" cm="1">
        <f t="array" ref="B1955">IF(SUM(--ISNUMBER(SEARCH(Honorific,A1955)))&gt;0,LEFT(A1955,FIND(" ",A1955)-1),"")</f>
        <v/>
      </c>
      <c r="C1955" s="6" t="str">
        <f t="shared" si="60"/>
        <v>Daryl Scott</v>
      </c>
      <c r="D1955" s="6" t="str" cm="1">
        <f t="array" ref="D1955">IF(SUM(--ISNUMBER(SEARCH(Credentials,C1955)))&gt;0,TRIM(RIGHT(SUBSTITUTE(C1955," ",REPT(" ", 99)), 99)),"")</f>
        <v/>
      </c>
      <c r="E1955" s="6" t="str">
        <f t="shared" si="61"/>
        <v>Daryl Scott</v>
      </c>
      <c r="F1955" s="6" t="s">
        <v>7551</v>
      </c>
      <c r="G1955" s="7" t="s">
        <v>20280</v>
      </c>
      <c r="H1955" s="7" t="s">
        <v>19573</v>
      </c>
    </row>
    <row r="1956" spans="1:8">
      <c r="A1956" s="6" t="s">
        <v>7555</v>
      </c>
      <c r="B1956" s="6" t="str" cm="1">
        <f t="array" ref="B1956">IF(SUM(--ISNUMBER(SEARCH(Honorific,A1956)))&gt;0,LEFT(A1956,FIND(" ",A1956)-1),"")</f>
        <v/>
      </c>
      <c r="C1956" s="6" t="str">
        <f t="shared" si="60"/>
        <v>Eric Benson PhD</v>
      </c>
      <c r="D1956" s="6" t="str" cm="1">
        <f t="array" ref="D1956">IF(SUM(--ISNUMBER(SEARCH(Credentials,C1956)))&gt;0,TRIM(RIGHT(SUBSTITUTE(C1956," ",REPT(" ", 99)), 99)),"")</f>
        <v>PhD</v>
      </c>
      <c r="E1956" s="6" t="str">
        <f t="shared" si="61"/>
        <v xml:space="preserve">Eric Benson </v>
      </c>
      <c r="F1956" s="6" t="s">
        <v>19285</v>
      </c>
      <c r="G1956" s="7" t="s">
        <v>19618</v>
      </c>
      <c r="H1956" s="7" t="s">
        <v>19669</v>
      </c>
    </row>
    <row r="1957" spans="1:8">
      <c r="A1957" s="6" t="s">
        <v>7559</v>
      </c>
      <c r="B1957" s="6" t="str" cm="1">
        <f t="array" ref="B1957">IF(SUM(--ISNUMBER(SEARCH(Honorific,A1957)))&gt;0,LEFT(A1957,FIND(" ",A1957)-1),"")</f>
        <v/>
      </c>
      <c r="C1957" s="6" t="str">
        <f t="shared" si="60"/>
        <v>David Adams</v>
      </c>
      <c r="D1957" s="6" t="str" cm="1">
        <f t="array" ref="D1957">IF(SUM(--ISNUMBER(SEARCH(Credentials,C1957)))&gt;0,TRIM(RIGHT(SUBSTITUTE(C1957," ",REPT(" ", 99)), 99)),"")</f>
        <v/>
      </c>
      <c r="E1957" s="6" t="str">
        <f t="shared" si="61"/>
        <v>David Adams</v>
      </c>
      <c r="F1957" s="6" t="s">
        <v>7559</v>
      </c>
      <c r="G1957" s="7" t="s">
        <v>19484</v>
      </c>
      <c r="H1957" s="7" t="s">
        <v>20041</v>
      </c>
    </row>
    <row r="1958" spans="1:8">
      <c r="A1958" s="6" t="s">
        <v>7563</v>
      </c>
      <c r="B1958" s="6" t="str" cm="1">
        <f t="array" ref="B1958">IF(SUM(--ISNUMBER(SEARCH(Honorific,A1958)))&gt;0,LEFT(A1958,FIND(" ",A1958)-1),"")</f>
        <v/>
      </c>
      <c r="C1958" s="6" t="str">
        <f t="shared" si="60"/>
        <v>Melissa Pham</v>
      </c>
      <c r="D1958" s="6" t="str" cm="1">
        <f t="array" ref="D1958">IF(SUM(--ISNUMBER(SEARCH(Credentials,C1958)))&gt;0,TRIM(RIGHT(SUBSTITUTE(C1958," ",REPT(" ", 99)), 99)),"")</f>
        <v/>
      </c>
      <c r="E1958" s="6" t="str">
        <f t="shared" si="61"/>
        <v>Melissa Pham</v>
      </c>
      <c r="F1958" s="6" t="s">
        <v>7563</v>
      </c>
      <c r="G1958" s="7" t="s">
        <v>19869</v>
      </c>
      <c r="H1958" s="7" t="s">
        <v>20120</v>
      </c>
    </row>
    <row r="1959" spans="1:8">
      <c r="A1959" s="6" t="s">
        <v>7566</v>
      </c>
      <c r="B1959" s="6" t="str" cm="1">
        <f t="array" ref="B1959">IF(SUM(--ISNUMBER(SEARCH(Honorific,A1959)))&gt;0,LEFT(A1959,FIND(" ",A1959)-1),"")</f>
        <v/>
      </c>
      <c r="C1959" s="6" t="str">
        <f t="shared" si="60"/>
        <v>Joe Perkins</v>
      </c>
      <c r="D1959" s="6" t="str" cm="1">
        <f t="array" ref="D1959">IF(SUM(--ISNUMBER(SEARCH(Credentials,C1959)))&gt;0,TRIM(RIGHT(SUBSTITUTE(C1959," ",REPT(" ", 99)), 99)),"")</f>
        <v/>
      </c>
      <c r="E1959" s="6" t="str">
        <f t="shared" si="61"/>
        <v>Joe Perkins</v>
      </c>
      <c r="F1959" s="6" t="s">
        <v>7566</v>
      </c>
      <c r="G1959" s="7" t="s">
        <v>19553</v>
      </c>
      <c r="H1959" s="7" t="s">
        <v>19938</v>
      </c>
    </row>
    <row r="1960" spans="1:8">
      <c r="A1960" s="6" t="s">
        <v>7570</v>
      </c>
      <c r="B1960" s="6" t="str" cm="1">
        <f t="array" ref="B1960">IF(SUM(--ISNUMBER(SEARCH(Honorific,A1960)))&gt;0,LEFT(A1960,FIND(" ",A1960)-1),"")</f>
        <v/>
      </c>
      <c r="C1960" s="6" t="str">
        <f t="shared" si="60"/>
        <v>Sara Murphy</v>
      </c>
      <c r="D1960" s="6" t="str" cm="1">
        <f t="array" ref="D1960">IF(SUM(--ISNUMBER(SEARCH(Credentials,C1960)))&gt;0,TRIM(RIGHT(SUBSTITUTE(C1960," ",REPT(" ", 99)), 99)),"")</f>
        <v/>
      </c>
      <c r="E1960" s="6" t="str">
        <f t="shared" si="61"/>
        <v>Sara Murphy</v>
      </c>
      <c r="F1960" s="6" t="s">
        <v>7570</v>
      </c>
      <c r="G1960" s="7" t="s">
        <v>19872</v>
      </c>
      <c r="H1960" s="7" t="s">
        <v>20252</v>
      </c>
    </row>
    <row r="1961" spans="1:8">
      <c r="A1961" s="6" t="s">
        <v>7573</v>
      </c>
      <c r="B1961" s="6" t="str" cm="1">
        <f t="array" ref="B1961">IF(SUM(--ISNUMBER(SEARCH(Honorific,A1961)))&gt;0,LEFT(A1961,FIND(" ",A1961)-1),"")</f>
        <v/>
      </c>
      <c r="C1961" s="6" t="str">
        <f t="shared" si="60"/>
        <v>Mark Skinner</v>
      </c>
      <c r="D1961" s="6" t="str" cm="1">
        <f t="array" ref="D1961">IF(SUM(--ISNUMBER(SEARCH(Credentials,C1961)))&gt;0,TRIM(RIGHT(SUBSTITUTE(C1961," ",REPT(" ", 99)), 99)),"")</f>
        <v/>
      </c>
      <c r="E1961" s="6" t="str">
        <f t="shared" si="61"/>
        <v>Mark Skinner</v>
      </c>
      <c r="F1961" s="6" t="s">
        <v>7573</v>
      </c>
      <c r="G1961" s="7" t="s">
        <v>19725</v>
      </c>
      <c r="H1961" s="7" t="s">
        <v>20532</v>
      </c>
    </row>
    <row r="1962" spans="1:8">
      <c r="A1962" s="6" t="s">
        <v>7577</v>
      </c>
      <c r="B1962" s="6" t="str" cm="1">
        <f t="array" ref="B1962">IF(SUM(--ISNUMBER(SEARCH(Honorific,A1962)))&gt;0,LEFT(A1962,FIND(" ",A1962)-1),"")</f>
        <v/>
      </c>
      <c r="C1962" s="6" t="str">
        <f t="shared" si="60"/>
        <v>Tabitha Martinez</v>
      </c>
      <c r="D1962" s="6" t="str" cm="1">
        <f t="array" ref="D1962">IF(SUM(--ISNUMBER(SEARCH(Credentials,C1962)))&gt;0,TRIM(RIGHT(SUBSTITUTE(C1962," ",REPT(" ", 99)), 99)),"")</f>
        <v/>
      </c>
      <c r="E1962" s="6" t="str">
        <f t="shared" si="61"/>
        <v>Tabitha Martinez</v>
      </c>
      <c r="F1962" s="6" t="s">
        <v>7577</v>
      </c>
      <c r="G1962" s="7" t="s">
        <v>20130</v>
      </c>
      <c r="H1962" s="7" t="s">
        <v>19728</v>
      </c>
    </row>
    <row r="1963" spans="1:8">
      <c r="A1963" s="6" t="s">
        <v>7581</v>
      </c>
      <c r="B1963" s="6" t="str" cm="1">
        <f t="array" ref="B1963">IF(SUM(--ISNUMBER(SEARCH(Honorific,A1963)))&gt;0,LEFT(A1963,FIND(" ",A1963)-1),"")</f>
        <v/>
      </c>
      <c r="C1963" s="6" t="str">
        <f t="shared" si="60"/>
        <v>Carol Jacobs</v>
      </c>
      <c r="D1963" s="6" t="str" cm="1">
        <f t="array" ref="D1963">IF(SUM(--ISNUMBER(SEARCH(Credentials,C1963)))&gt;0,TRIM(RIGHT(SUBSTITUTE(C1963," ",REPT(" ", 99)), 99)),"")</f>
        <v/>
      </c>
      <c r="E1963" s="6" t="str">
        <f t="shared" si="61"/>
        <v>Carol Jacobs</v>
      </c>
      <c r="F1963" s="6" t="s">
        <v>7581</v>
      </c>
      <c r="G1963" s="7" t="s">
        <v>19714</v>
      </c>
      <c r="H1963" s="7" t="s">
        <v>20281</v>
      </c>
    </row>
    <row r="1964" spans="1:8">
      <c r="A1964" s="6" t="s">
        <v>7585</v>
      </c>
      <c r="B1964" s="6" t="str" cm="1">
        <f t="array" ref="B1964">IF(SUM(--ISNUMBER(SEARCH(Honorific,A1964)))&gt;0,LEFT(A1964,FIND(" ",A1964)-1),"")</f>
        <v/>
      </c>
      <c r="C1964" s="6" t="str">
        <f t="shared" si="60"/>
        <v>Christopher Simpson</v>
      </c>
      <c r="D1964" s="6" t="str" cm="1">
        <f t="array" ref="D1964">IF(SUM(--ISNUMBER(SEARCH(Credentials,C1964)))&gt;0,TRIM(RIGHT(SUBSTITUTE(C1964," ",REPT(" ", 99)), 99)),"")</f>
        <v/>
      </c>
      <c r="E1964" s="6" t="str">
        <f t="shared" si="61"/>
        <v>Christopher Simpson</v>
      </c>
      <c r="F1964" s="6" t="s">
        <v>7585</v>
      </c>
      <c r="G1964" s="7" t="s">
        <v>19682</v>
      </c>
      <c r="H1964" s="7" t="s">
        <v>19770</v>
      </c>
    </row>
    <row r="1965" spans="1:8">
      <c r="A1965" s="6" t="s">
        <v>7589</v>
      </c>
      <c r="B1965" s="6" t="str" cm="1">
        <f t="array" ref="B1965">IF(SUM(--ISNUMBER(SEARCH(Honorific,A1965)))&gt;0,LEFT(A1965,FIND(" ",A1965)-1),"")</f>
        <v/>
      </c>
      <c r="C1965" s="6" t="str">
        <f t="shared" si="60"/>
        <v>Scott Campbell</v>
      </c>
      <c r="D1965" s="6" t="str" cm="1">
        <f t="array" ref="D1965">IF(SUM(--ISNUMBER(SEARCH(Credentials,C1965)))&gt;0,TRIM(RIGHT(SUBSTITUTE(C1965," ",REPT(" ", 99)), 99)),"")</f>
        <v/>
      </c>
      <c r="E1965" s="6" t="str">
        <f t="shared" si="61"/>
        <v>Scott Campbell</v>
      </c>
      <c r="F1965" s="6" t="s">
        <v>7589</v>
      </c>
      <c r="G1965" s="7" t="s">
        <v>19573</v>
      </c>
      <c r="H1965" s="7" t="s">
        <v>19886</v>
      </c>
    </row>
    <row r="1966" spans="1:8">
      <c r="A1966" s="6" t="s">
        <v>7592</v>
      </c>
      <c r="B1966" s="6" t="str" cm="1">
        <f t="array" ref="B1966">IF(SUM(--ISNUMBER(SEARCH(Honorific,A1966)))&gt;0,LEFT(A1966,FIND(" ",A1966)-1),"")</f>
        <v/>
      </c>
      <c r="C1966" s="6" t="str">
        <f t="shared" si="60"/>
        <v>Tony Decker</v>
      </c>
      <c r="D1966" s="6" t="str" cm="1">
        <f t="array" ref="D1966">IF(SUM(--ISNUMBER(SEARCH(Credentials,C1966)))&gt;0,TRIM(RIGHT(SUBSTITUTE(C1966," ",REPT(" ", 99)), 99)),"")</f>
        <v/>
      </c>
      <c r="E1966" s="6" t="str">
        <f t="shared" si="61"/>
        <v>Tony Decker</v>
      </c>
      <c r="F1966" s="6" t="s">
        <v>7592</v>
      </c>
      <c r="G1966" s="7" t="s">
        <v>19934</v>
      </c>
      <c r="H1966" s="7" t="s">
        <v>20008</v>
      </c>
    </row>
    <row r="1967" spans="1:8">
      <c r="A1967" s="6" t="s">
        <v>7596</v>
      </c>
      <c r="B1967" s="6" t="str" cm="1">
        <f t="array" ref="B1967">IF(SUM(--ISNUMBER(SEARCH(Honorific,A1967)))&gt;0,LEFT(A1967,FIND(" ",A1967)-1),"")</f>
        <v/>
      </c>
      <c r="C1967" s="6" t="str">
        <f t="shared" si="60"/>
        <v>Mary Moore</v>
      </c>
      <c r="D1967" s="6" t="str" cm="1">
        <f t="array" ref="D1967">IF(SUM(--ISNUMBER(SEARCH(Credentials,C1967)))&gt;0,TRIM(RIGHT(SUBSTITUTE(C1967," ",REPT(" ", 99)), 99)),"")</f>
        <v/>
      </c>
      <c r="E1967" s="6" t="str">
        <f t="shared" si="61"/>
        <v>Mary Moore</v>
      </c>
      <c r="F1967" s="6" t="s">
        <v>7596</v>
      </c>
      <c r="G1967" s="7" t="s">
        <v>19984</v>
      </c>
      <c r="H1967" s="7" t="s">
        <v>19891</v>
      </c>
    </row>
    <row r="1968" spans="1:8">
      <c r="A1968" s="6" t="s">
        <v>7600</v>
      </c>
      <c r="B1968" s="6" t="str" cm="1">
        <f t="array" ref="B1968">IF(SUM(--ISNUMBER(SEARCH(Honorific,A1968)))&gt;0,LEFT(A1968,FIND(" ",A1968)-1),"")</f>
        <v/>
      </c>
      <c r="C1968" s="6" t="str">
        <f t="shared" si="60"/>
        <v>Debra Burns</v>
      </c>
      <c r="D1968" s="6" t="str" cm="1">
        <f t="array" ref="D1968">IF(SUM(--ISNUMBER(SEARCH(Credentials,C1968)))&gt;0,TRIM(RIGHT(SUBSTITUTE(C1968," ",REPT(" ", 99)), 99)),"")</f>
        <v/>
      </c>
      <c r="E1968" s="6" t="str">
        <f t="shared" si="61"/>
        <v>Debra Burns</v>
      </c>
      <c r="F1968" s="6" t="s">
        <v>7600</v>
      </c>
      <c r="G1968" s="7" t="s">
        <v>19556</v>
      </c>
      <c r="H1968" s="7" t="s">
        <v>20533</v>
      </c>
    </row>
    <row r="1969" spans="1:8">
      <c r="A1969" s="6" t="s">
        <v>7604</v>
      </c>
      <c r="B1969" s="6" t="str" cm="1">
        <f t="array" ref="B1969">IF(SUM(--ISNUMBER(SEARCH(Honorific,A1969)))&gt;0,LEFT(A1969,FIND(" ",A1969)-1),"")</f>
        <v/>
      </c>
      <c r="C1969" s="6" t="str">
        <f t="shared" si="60"/>
        <v>Gary Bennett</v>
      </c>
      <c r="D1969" s="6" t="str" cm="1">
        <f t="array" ref="D1969">IF(SUM(--ISNUMBER(SEARCH(Credentials,C1969)))&gt;0,TRIM(RIGHT(SUBSTITUTE(C1969," ",REPT(" ", 99)), 99)),"")</f>
        <v/>
      </c>
      <c r="E1969" s="6" t="str">
        <f t="shared" si="61"/>
        <v>Gary Bennett</v>
      </c>
      <c r="F1969" s="6" t="s">
        <v>7604</v>
      </c>
      <c r="G1969" s="7" t="s">
        <v>19676</v>
      </c>
      <c r="H1969" s="7" t="s">
        <v>19890</v>
      </c>
    </row>
    <row r="1970" spans="1:8">
      <c r="A1970" s="6" t="s">
        <v>7608</v>
      </c>
      <c r="B1970" s="6" t="str" cm="1">
        <f t="array" ref="B1970">IF(SUM(--ISNUMBER(SEARCH(Honorific,A1970)))&gt;0,LEFT(A1970,FIND(" ",A1970)-1),"")</f>
        <v/>
      </c>
      <c r="C1970" s="6" t="str">
        <f t="shared" si="60"/>
        <v>Brenda Snyder</v>
      </c>
      <c r="D1970" s="6" t="str" cm="1">
        <f t="array" ref="D1970">IF(SUM(--ISNUMBER(SEARCH(Credentials,C1970)))&gt;0,TRIM(RIGHT(SUBSTITUTE(C1970," ",REPT(" ", 99)), 99)),"")</f>
        <v/>
      </c>
      <c r="E1970" s="6" t="str">
        <f t="shared" si="61"/>
        <v>Brenda Snyder</v>
      </c>
      <c r="F1970" s="6" t="s">
        <v>7608</v>
      </c>
      <c r="G1970" s="7" t="s">
        <v>19445</v>
      </c>
      <c r="H1970" s="7" t="s">
        <v>20388</v>
      </c>
    </row>
    <row r="1971" spans="1:8">
      <c r="A1971" s="6" t="s">
        <v>7612</v>
      </c>
      <c r="B1971" s="6" t="str" cm="1">
        <f t="array" ref="B1971">IF(SUM(--ISNUMBER(SEARCH(Honorific,A1971)))&gt;0,LEFT(A1971,FIND(" ",A1971)-1),"")</f>
        <v/>
      </c>
      <c r="C1971" s="6" t="str">
        <f t="shared" si="60"/>
        <v>Christine Taylor</v>
      </c>
      <c r="D1971" s="6" t="str" cm="1">
        <f t="array" ref="D1971">IF(SUM(--ISNUMBER(SEARCH(Credentials,C1971)))&gt;0,TRIM(RIGHT(SUBSTITUTE(C1971," ",REPT(" ", 99)), 99)),"")</f>
        <v/>
      </c>
      <c r="E1971" s="6" t="str">
        <f t="shared" si="61"/>
        <v>Christine Taylor</v>
      </c>
      <c r="F1971" s="6" t="s">
        <v>7612</v>
      </c>
      <c r="G1971" s="7" t="s">
        <v>19928</v>
      </c>
      <c r="H1971" s="7" t="s">
        <v>19500</v>
      </c>
    </row>
    <row r="1972" spans="1:8">
      <c r="A1972" s="6" t="s">
        <v>7616</v>
      </c>
      <c r="B1972" s="6" t="str" cm="1">
        <f t="array" ref="B1972">IF(SUM(--ISNUMBER(SEARCH(Honorific,A1972)))&gt;0,LEFT(A1972,FIND(" ",A1972)-1),"")</f>
        <v/>
      </c>
      <c r="C1972" s="6" t="str">
        <f t="shared" si="60"/>
        <v>Samantha Wood</v>
      </c>
      <c r="D1972" s="6" t="str" cm="1">
        <f t="array" ref="D1972">IF(SUM(--ISNUMBER(SEARCH(Credentials,C1972)))&gt;0,TRIM(RIGHT(SUBSTITUTE(C1972," ",REPT(" ", 99)), 99)),"")</f>
        <v/>
      </c>
      <c r="E1972" s="6" t="str">
        <f t="shared" si="61"/>
        <v>Samantha Wood</v>
      </c>
      <c r="F1972" s="6" t="s">
        <v>7616</v>
      </c>
      <c r="G1972" s="7" t="s">
        <v>19533</v>
      </c>
      <c r="H1972" s="7" t="s">
        <v>20084</v>
      </c>
    </row>
    <row r="1973" spans="1:8">
      <c r="A1973" s="6" t="s">
        <v>7620</v>
      </c>
      <c r="B1973" s="6" t="str" cm="1">
        <f t="array" ref="B1973">IF(SUM(--ISNUMBER(SEARCH(Honorific,A1973)))&gt;0,LEFT(A1973,FIND(" ",A1973)-1),"")</f>
        <v/>
      </c>
      <c r="C1973" s="6" t="str">
        <f t="shared" si="60"/>
        <v>Daniel Martinez</v>
      </c>
      <c r="D1973" s="6" t="str" cm="1">
        <f t="array" ref="D1973">IF(SUM(--ISNUMBER(SEARCH(Credentials,C1973)))&gt;0,TRIM(RIGHT(SUBSTITUTE(C1973," ",REPT(" ", 99)), 99)),"")</f>
        <v/>
      </c>
      <c r="E1973" s="6" t="str">
        <f t="shared" si="61"/>
        <v>Daniel Martinez</v>
      </c>
      <c r="F1973" s="6" t="s">
        <v>7620</v>
      </c>
      <c r="G1973" s="7" t="s">
        <v>19492</v>
      </c>
      <c r="H1973" s="7" t="s">
        <v>19728</v>
      </c>
    </row>
    <row r="1974" spans="1:8">
      <c r="A1974" s="6" t="s">
        <v>7624</v>
      </c>
      <c r="B1974" s="6" t="str" cm="1">
        <f t="array" ref="B1974">IF(SUM(--ISNUMBER(SEARCH(Honorific,A1974)))&gt;0,LEFT(A1974,FIND(" ",A1974)-1),"")</f>
        <v/>
      </c>
      <c r="C1974" s="6" t="str">
        <f t="shared" si="60"/>
        <v>Brittany Donaldson</v>
      </c>
      <c r="D1974" s="6" t="str" cm="1">
        <f t="array" ref="D1974">IF(SUM(--ISNUMBER(SEARCH(Credentials,C1974)))&gt;0,TRIM(RIGHT(SUBSTITUTE(C1974," ",REPT(" ", 99)), 99)),"")</f>
        <v/>
      </c>
      <c r="E1974" s="6" t="str">
        <f t="shared" si="61"/>
        <v>Brittany Donaldson</v>
      </c>
      <c r="F1974" s="6" t="s">
        <v>7624</v>
      </c>
      <c r="G1974" s="7" t="s">
        <v>19894</v>
      </c>
      <c r="H1974" s="7" t="s">
        <v>20534</v>
      </c>
    </row>
    <row r="1975" spans="1:8">
      <c r="A1975" s="6" t="s">
        <v>7628</v>
      </c>
      <c r="B1975" s="6" t="str" cm="1">
        <f t="array" ref="B1975">IF(SUM(--ISNUMBER(SEARCH(Honorific,A1975)))&gt;0,LEFT(A1975,FIND(" ",A1975)-1),"")</f>
        <v/>
      </c>
      <c r="C1975" s="6" t="str">
        <f t="shared" si="60"/>
        <v>Rebecca Lewis</v>
      </c>
      <c r="D1975" s="6" t="str" cm="1">
        <f t="array" ref="D1975">IF(SUM(--ISNUMBER(SEARCH(Credentials,C1975)))&gt;0,TRIM(RIGHT(SUBSTITUTE(C1975," ",REPT(" ", 99)), 99)),"")</f>
        <v/>
      </c>
      <c r="E1975" s="6" t="str">
        <f t="shared" si="61"/>
        <v>Rebecca Lewis</v>
      </c>
      <c r="F1975" s="6" t="s">
        <v>7628</v>
      </c>
      <c r="G1975" s="7" t="s">
        <v>19531</v>
      </c>
      <c r="H1975" s="7" t="s">
        <v>19755</v>
      </c>
    </row>
    <row r="1976" spans="1:8">
      <c r="A1976" s="6" t="s">
        <v>7631</v>
      </c>
      <c r="B1976" s="6" t="str" cm="1">
        <f t="array" ref="B1976">IF(SUM(--ISNUMBER(SEARCH(Honorific,A1976)))&gt;0,LEFT(A1976,FIND(" ",A1976)-1),"")</f>
        <v/>
      </c>
      <c r="C1976" s="6" t="str">
        <f t="shared" si="60"/>
        <v>Judy Byrd</v>
      </c>
      <c r="D1976" s="6" t="str" cm="1">
        <f t="array" ref="D1976">IF(SUM(--ISNUMBER(SEARCH(Credentials,C1976)))&gt;0,TRIM(RIGHT(SUBSTITUTE(C1976," ",REPT(" ", 99)), 99)),"")</f>
        <v/>
      </c>
      <c r="E1976" s="6" t="str">
        <f t="shared" si="61"/>
        <v>Judy Byrd</v>
      </c>
      <c r="F1976" s="6" t="s">
        <v>7631</v>
      </c>
      <c r="G1976" s="7" t="s">
        <v>20535</v>
      </c>
      <c r="H1976" s="7" t="s">
        <v>19897</v>
      </c>
    </row>
    <row r="1977" spans="1:8">
      <c r="A1977" s="6" t="s">
        <v>7635</v>
      </c>
      <c r="B1977" s="6" t="str" cm="1">
        <f t="array" ref="B1977">IF(SUM(--ISNUMBER(SEARCH(Honorific,A1977)))&gt;0,LEFT(A1977,FIND(" ",A1977)-1),"")</f>
        <v/>
      </c>
      <c r="C1977" s="6" t="str">
        <f t="shared" si="60"/>
        <v>Phillip Green</v>
      </c>
      <c r="D1977" s="6" t="str" cm="1">
        <f t="array" ref="D1977">IF(SUM(--ISNUMBER(SEARCH(Credentials,C1977)))&gt;0,TRIM(RIGHT(SUBSTITUTE(C1977," ",REPT(" ", 99)), 99)),"")</f>
        <v/>
      </c>
      <c r="E1977" s="6" t="str">
        <f t="shared" si="61"/>
        <v>Phillip Green</v>
      </c>
      <c r="F1977" s="6" t="s">
        <v>7635</v>
      </c>
      <c r="G1977" s="7" t="s">
        <v>19844</v>
      </c>
      <c r="H1977" s="7" t="s">
        <v>19548</v>
      </c>
    </row>
    <row r="1978" spans="1:8">
      <c r="A1978" s="6" t="s">
        <v>7639</v>
      </c>
      <c r="B1978" s="6" t="str" cm="1">
        <f t="array" ref="B1978">IF(SUM(--ISNUMBER(SEARCH(Honorific,A1978)))&gt;0,LEFT(A1978,FIND(" ",A1978)-1),"")</f>
        <v/>
      </c>
      <c r="C1978" s="6" t="str">
        <f t="shared" si="60"/>
        <v>Amber Harris MD</v>
      </c>
      <c r="D1978" s="6" t="str" cm="1">
        <f t="array" ref="D1978">IF(SUM(--ISNUMBER(SEARCH(Credentials,C1978)))&gt;0,TRIM(RIGHT(SUBSTITUTE(C1978," ",REPT(" ", 99)), 99)),"")</f>
        <v>MD</v>
      </c>
      <c r="E1978" s="6" t="str">
        <f t="shared" si="61"/>
        <v xml:space="preserve">Amber Harris </v>
      </c>
      <c r="F1978" s="6" t="s">
        <v>19286</v>
      </c>
      <c r="G1978" s="7" t="s">
        <v>20106</v>
      </c>
      <c r="H1978" s="7" t="s">
        <v>19925</v>
      </c>
    </row>
    <row r="1979" spans="1:8">
      <c r="A1979" s="6" t="s">
        <v>2835</v>
      </c>
      <c r="B1979" s="6" t="str" cm="1">
        <f t="array" ref="B1979">IF(SUM(--ISNUMBER(SEARCH(Honorific,A1979)))&gt;0,LEFT(A1979,FIND(" ",A1979)-1),"")</f>
        <v/>
      </c>
      <c r="C1979" s="6" t="str">
        <f t="shared" si="60"/>
        <v>Amber Rodriguez</v>
      </c>
      <c r="D1979" s="6" t="str" cm="1">
        <f t="array" ref="D1979">IF(SUM(--ISNUMBER(SEARCH(Credentials,C1979)))&gt;0,TRIM(RIGHT(SUBSTITUTE(C1979," ",REPT(" ", 99)), 99)),"")</f>
        <v/>
      </c>
      <c r="E1979" s="6" t="str">
        <f t="shared" si="61"/>
        <v>Amber Rodriguez</v>
      </c>
      <c r="F1979" s="6" t="s">
        <v>2835</v>
      </c>
      <c r="G1979" s="7" t="s">
        <v>20106</v>
      </c>
      <c r="H1979" s="7" t="s">
        <v>19536</v>
      </c>
    </row>
    <row r="1980" spans="1:8">
      <c r="A1980" s="6" t="s">
        <v>7645</v>
      </c>
      <c r="B1980" s="6" t="str" cm="1">
        <f t="array" ref="B1980">IF(SUM(--ISNUMBER(SEARCH(Honorific,A1980)))&gt;0,LEFT(A1980,FIND(" ",A1980)-1),"")</f>
        <v/>
      </c>
      <c r="C1980" s="6" t="str">
        <f t="shared" si="60"/>
        <v>Ashley Williams</v>
      </c>
      <c r="D1980" s="6" t="str" cm="1">
        <f t="array" ref="D1980">IF(SUM(--ISNUMBER(SEARCH(Credentials,C1980)))&gt;0,TRIM(RIGHT(SUBSTITUTE(C1980," ",REPT(" ", 99)), 99)),"")</f>
        <v/>
      </c>
      <c r="E1980" s="6" t="str">
        <f t="shared" si="61"/>
        <v>Ashley Williams</v>
      </c>
      <c r="F1980" s="6" t="s">
        <v>7645</v>
      </c>
      <c r="G1980" s="7" t="s">
        <v>19486</v>
      </c>
      <c r="H1980" s="7" t="s">
        <v>19478</v>
      </c>
    </row>
    <row r="1981" spans="1:8">
      <c r="A1981" s="6" t="s">
        <v>7649</v>
      </c>
      <c r="B1981" s="6" t="str" cm="1">
        <f t="array" ref="B1981">IF(SUM(--ISNUMBER(SEARCH(Honorific,A1981)))&gt;0,LEFT(A1981,FIND(" ",A1981)-1),"")</f>
        <v/>
      </c>
      <c r="C1981" s="6" t="str">
        <f t="shared" si="60"/>
        <v>Kimberly Lowery</v>
      </c>
      <c r="D1981" s="6" t="str" cm="1">
        <f t="array" ref="D1981">IF(SUM(--ISNUMBER(SEARCH(Credentials,C1981)))&gt;0,TRIM(RIGHT(SUBSTITUTE(C1981," ",REPT(" ", 99)), 99)),"")</f>
        <v/>
      </c>
      <c r="E1981" s="6" t="str">
        <f t="shared" si="61"/>
        <v>Kimberly Lowery</v>
      </c>
      <c r="F1981" s="6" t="s">
        <v>7649</v>
      </c>
      <c r="G1981" s="7" t="s">
        <v>19458</v>
      </c>
      <c r="H1981" s="7" t="s">
        <v>20536</v>
      </c>
    </row>
    <row r="1982" spans="1:8">
      <c r="A1982" s="6" t="s">
        <v>7653</v>
      </c>
      <c r="B1982" s="6" t="str" cm="1">
        <f t="array" ref="B1982">IF(SUM(--ISNUMBER(SEARCH(Honorific,A1982)))&gt;0,LEFT(A1982,FIND(" ",A1982)-1),"")</f>
        <v/>
      </c>
      <c r="C1982" s="6" t="str">
        <f t="shared" si="60"/>
        <v>Gregory Jenkins</v>
      </c>
      <c r="D1982" s="6" t="str" cm="1">
        <f t="array" ref="D1982">IF(SUM(--ISNUMBER(SEARCH(Credentials,C1982)))&gt;0,TRIM(RIGHT(SUBSTITUTE(C1982," ",REPT(" ", 99)), 99)),"")</f>
        <v/>
      </c>
      <c r="E1982" s="6" t="str">
        <f t="shared" si="61"/>
        <v>Gregory Jenkins</v>
      </c>
      <c r="F1982" s="6" t="s">
        <v>7653</v>
      </c>
      <c r="G1982" s="7" t="s">
        <v>19419</v>
      </c>
      <c r="H1982" s="7" t="s">
        <v>19592</v>
      </c>
    </row>
    <row r="1983" spans="1:8">
      <c r="A1983" s="6" t="s">
        <v>7657</v>
      </c>
      <c r="B1983" s="6" t="str" cm="1">
        <f t="array" ref="B1983">IF(SUM(--ISNUMBER(SEARCH(Honorific,A1983)))&gt;0,LEFT(A1983,FIND(" ",A1983)-1),"")</f>
        <v/>
      </c>
      <c r="C1983" s="6" t="str">
        <f t="shared" si="60"/>
        <v>Kent Alvarez</v>
      </c>
      <c r="D1983" s="6" t="str" cm="1">
        <f t="array" ref="D1983">IF(SUM(--ISNUMBER(SEARCH(Credentials,C1983)))&gt;0,TRIM(RIGHT(SUBSTITUTE(C1983," ",REPT(" ", 99)), 99)),"")</f>
        <v/>
      </c>
      <c r="E1983" s="6" t="str">
        <f t="shared" si="61"/>
        <v>Kent Alvarez</v>
      </c>
      <c r="F1983" s="6" t="s">
        <v>7657</v>
      </c>
      <c r="G1983" s="7" t="s">
        <v>20126</v>
      </c>
      <c r="H1983" s="7" t="s">
        <v>20049</v>
      </c>
    </row>
    <row r="1984" spans="1:8">
      <c r="A1984" s="6" t="s">
        <v>7660</v>
      </c>
      <c r="B1984" s="6" t="str" cm="1">
        <f t="array" ref="B1984">IF(SUM(--ISNUMBER(SEARCH(Honorific,A1984)))&gt;0,LEFT(A1984,FIND(" ",A1984)-1),"")</f>
        <v/>
      </c>
      <c r="C1984" s="6" t="str">
        <f t="shared" si="60"/>
        <v>Jordan Smith</v>
      </c>
      <c r="D1984" s="6" t="str" cm="1">
        <f t="array" ref="D1984">IF(SUM(--ISNUMBER(SEARCH(Credentials,C1984)))&gt;0,TRIM(RIGHT(SUBSTITUTE(C1984," ",REPT(" ", 99)), 99)),"")</f>
        <v/>
      </c>
      <c r="E1984" s="6" t="str">
        <f t="shared" si="61"/>
        <v>Jordan Smith</v>
      </c>
      <c r="F1984" s="6" t="s">
        <v>7660</v>
      </c>
      <c r="G1984" s="7" t="s">
        <v>19781</v>
      </c>
      <c r="H1984" s="7" t="s">
        <v>19450</v>
      </c>
    </row>
    <row r="1985" spans="1:8">
      <c r="A1985" s="6" t="s">
        <v>7664</v>
      </c>
      <c r="B1985" s="6" t="str" cm="1">
        <f t="array" ref="B1985">IF(SUM(--ISNUMBER(SEARCH(Honorific,A1985)))&gt;0,LEFT(A1985,FIND(" ",A1985)-1),"")</f>
        <v/>
      </c>
      <c r="C1985" s="6" t="str">
        <f t="shared" si="60"/>
        <v>Karen Vincent</v>
      </c>
      <c r="D1985" s="6" t="str" cm="1">
        <f t="array" ref="D1985">IF(SUM(--ISNUMBER(SEARCH(Credentials,C1985)))&gt;0,TRIM(RIGHT(SUBSTITUTE(C1985," ",REPT(" ", 99)), 99)),"")</f>
        <v/>
      </c>
      <c r="E1985" s="6" t="str">
        <f t="shared" si="61"/>
        <v>Karen Vincent</v>
      </c>
      <c r="F1985" s="6" t="s">
        <v>7664</v>
      </c>
      <c r="G1985" s="7" t="s">
        <v>19650</v>
      </c>
      <c r="H1985" s="7" t="s">
        <v>19668</v>
      </c>
    </row>
    <row r="1986" spans="1:8">
      <c r="A1986" s="6" t="s">
        <v>7668</v>
      </c>
      <c r="B1986" s="6" t="str" cm="1">
        <f t="array" ref="B1986">IF(SUM(--ISNUMBER(SEARCH(Honorific,A1986)))&gt;0,LEFT(A1986,FIND(" ",A1986)-1),"")</f>
        <v/>
      </c>
      <c r="C1986" s="6" t="str">
        <f t="shared" si="60"/>
        <v>Anna Gordon</v>
      </c>
      <c r="D1986" s="6" t="str" cm="1">
        <f t="array" ref="D1986">IF(SUM(--ISNUMBER(SEARCH(Credentials,C1986)))&gt;0,TRIM(RIGHT(SUBSTITUTE(C1986," ",REPT(" ", 99)), 99)),"")</f>
        <v/>
      </c>
      <c r="E1986" s="6" t="str">
        <f t="shared" si="61"/>
        <v>Anna Gordon</v>
      </c>
      <c r="F1986" s="6" t="s">
        <v>7668</v>
      </c>
      <c r="G1986" s="7" t="s">
        <v>19582</v>
      </c>
      <c r="H1986" s="7" t="s">
        <v>20249</v>
      </c>
    </row>
    <row r="1987" spans="1:8">
      <c r="A1987" s="6" t="s">
        <v>7672</v>
      </c>
      <c r="B1987" s="6" t="str" cm="1">
        <f t="array" ref="B1987">IF(SUM(--ISNUMBER(SEARCH(Honorific,A1987)))&gt;0,LEFT(A1987,FIND(" ",A1987)-1),"")</f>
        <v/>
      </c>
      <c r="C1987" s="6" t="str">
        <f t="shared" ref="C1987:C2050" si="62">IF(B1987="",A1987,RIGHT(A1987,LEN(A1987)-LEN(B1987)-1))</f>
        <v>Melinda Williams</v>
      </c>
      <c r="D1987" s="6" t="str" cm="1">
        <f t="array" ref="D1987">IF(SUM(--ISNUMBER(SEARCH(Credentials,C1987)))&gt;0,TRIM(RIGHT(SUBSTITUTE(C1987," ",REPT(" ", 99)), 99)),"")</f>
        <v/>
      </c>
      <c r="E1987" s="6" t="str">
        <f t="shared" ref="E1987:E2050" si="63">IF(D1987="",C1987,LEFT(C1987,LEN(C1987)-LEN(D1987)))</f>
        <v>Melinda Williams</v>
      </c>
      <c r="F1987" s="6" t="s">
        <v>7672</v>
      </c>
      <c r="G1987" s="7" t="s">
        <v>19648</v>
      </c>
      <c r="H1987" s="7" t="s">
        <v>19478</v>
      </c>
    </row>
    <row r="1988" spans="1:8">
      <c r="A1988" s="6" t="s">
        <v>7676</v>
      </c>
      <c r="B1988" s="6" t="str" cm="1">
        <f t="array" ref="B1988">IF(SUM(--ISNUMBER(SEARCH(Honorific,A1988)))&gt;0,LEFT(A1988,FIND(" ",A1988)-1),"")</f>
        <v/>
      </c>
      <c r="C1988" s="6" t="str">
        <f t="shared" si="62"/>
        <v>Dominic Turner</v>
      </c>
      <c r="D1988" s="6" t="str" cm="1">
        <f t="array" ref="D1988">IF(SUM(--ISNUMBER(SEARCH(Credentials,C1988)))&gt;0,TRIM(RIGHT(SUBSTITUTE(C1988," ",REPT(" ", 99)), 99)),"")</f>
        <v/>
      </c>
      <c r="E1988" s="6" t="str">
        <f t="shared" si="63"/>
        <v>Dominic Turner</v>
      </c>
      <c r="F1988" s="6" t="s">
        <v>7676</v>
      </c>
      <c r="G1988" s="7" t="s">
        <v>20201</v>
      </c>
      <c r="H1988" s="7" t="s">
        <v>19757</v>
      </c>
    </row>
    <row r="1989" spans="1:8">
      <c r="A1989" s="6" t="s">
        <v>7680</v>
      </c>
      <c r="B1989" s="6" t="str" cm="1">
        <f t="array" ref="B1989">IF(SUM(--ISNUMBER(SEARCH(Honorific,A1989)))&gt;0,LEFT(A1989,FIND(" ",A1989)-1),"")</f>
        <v/>
      </c>
      <c r="C1989" s="6" t="str">
        <f t="shared" si="62"/>
        <v>Kimberly Gonzalez</v>
      </c>
      <c r="D1989" s="6" t="str" cm="1">
        <f t="array" ref="D1989">IF(SUM(--ISNUMBER(SEARCH(Credentials,C1989)))&gt;0,TRIM(RIGHT(SUBSTITUTE(C1989," ",REPT(" ", 99)), 99)),"")</f>
        <v/>
      </c>
      <c r="E1989" s="6" t="str">
        <f t="shared" si="63"/>
        <v>Kimberly Gonzalez</v>
      </c>
      <c r="F1989" s="6" t="s">
        <v>7680</v>
      </c>
      <c r="G1989" s="7" t="s">
        <v>19458</v>
      </c>
      <c r="H1989" s="7" t="s">
        <v>19517</v>
      </c>
    </row>
    <row r="1990" spans="1:8">
      <c r="A1990" s="6" t="s">
        <v>2196</v>
      </c>
      <c r="B1990" s="6" t="str" cm="1">
        <f t="array" ref="B1990">IF(SUM(--ISNUMBER(SEARCH(Honorific,A1990)))&gt;0,LEFT(A1990,FIND(" ",A1990)-1),"")</f>
        <v/>
      </c>
      <c r="C1990" s="6" t="str">
        <f t="shared" si="62"/>
        <v>Michelle Carter</v>
      </c>
      <c r="D1990" s="6" t="str" cm="1">
        <f t="array" ref="D1990">IF(SUM(--ISNUMBER(SEARCH(Credentials,C1990)))&gt;0,TRIM(RIGHT(SUBSTITUTE(C1990," ",REPT(" ", 99)), 99)),"")</f>
        <v/>
      </c>
      <c r="E1990" s="6" t="str">
        <f t="shared" si="63"/>
        <v>Michelle Carter</v>
      </c>
      <c r="F1990" s="6" t="s">
        <v>2196</v>
      </c>
      <c r="G1990" s="7" t="s">
        <v>19693</v>
      </c>
      <c r="H1990" s="7" t="s">
        <v>19496</v>
      </c>
    </row>
    <row r="1991" spans="1:8">
      <c r="A1991" s="6" t="s">
        <v>7687</v>
      </c>
      <c r="B1991" s="6" t="str" cm="1">
        <f t="array" ref="B1991">IF(SUM(--ISNUMBER(SEARCH(Honorific,A1991)))&gt;0,LEFT(A1991,FIND(" ",A1991)-1),"")</f>
        <v/>
      </c>
      <c r="C1991" s="6" t="str">
        <f t="shared" si="62"/>
        <v>Michael Fischer</v>
      </c>
      <c r="D1991" s="6" t="str" cm="1">
        <f t="array" ref="D1991">IF(SUM(--ISNUMBER(SEARCH(Credentials,C1991)))&gt;0,TRIM(RIGHT(SUBSTITUTE(C1991," ",REPT(" ", 99)), 99)),"")</f>
        <v/>
      </c>
      <c r="E1991" s="6" t="str">
        <f t="shared" si="63"/>
        <v>Michael Fischer</v>
      </c>
      <c r="F1991" s="6" t="s">
        <v>7687</v>
      </c>
      <c r="G1991" s="7" t="s">
        <v>19466</v>
      </c>
      <c r="H1991" s="7" t="s">
        <v>20537</v>
      </c>
    </row>
    <row r="1992" spans="1:8">
      <c r="A1992" s="6" t="s">
        <v>7691</v>
      </c>
      <c r="B1992" s="6" t="str" cm="1">
        <f t="array" ref="B1992">IF(SUM(--ISNUMBER(SEARCH(Honorific,A1992)))&gt;0,LEFT(A1992,FIND(" ",A1992)-1),"")</f>
        <v/>
      </c>
      <c r="C1992" s="6" t="str">
        <f t="shared" si="62"/>
        <v>Stacey Kelley</v>
      </c>
      <c r="D1992" s="6" t="str" cm="1">
        <f t="array" ref="D1992">IF(SUM(--ISNUMBER(SEARCH(Credentials,C1992)))&gt;0,TRIM(RIGHT(SUBSTITUTE(C1992," ",REPT(" ", 99)), 99)),"")</f>
        <v/>
      </c>
      <c r="E1992" s="6" t="str">
        <f t="shared" si="63"/>
        <v>Stacey Kelley</v>
      </c>
      <c r="F1992" s="6" t="s">
        <v>7691</v>
      </c>
      <c r="G1992" s="7" t="s">
        <v>19520</v>
      </c>
      <c r="H1992" s="7" t="s">
        <v>20251</v>
      </c>
    </row>
    <row r="1993" spans="1:8">
      <c r="A1993" s="6" t="s">
        <v>7694</v>
      </c>
      <c r="B1993" s="6" t="str" cm="1">
        <f t="array" ref="B1993">IF(SUM(--ISNUMBER(SEARCH(Honorific,A1993)))&gt;0,LEFT(A1993,FIND(" ",A1993)-1),"")</f>
        <v/>
      </c>
      <c r="C1993" s="6" t="str">
        <f t="shared" si="62"/>
        <v>Felicia Bryant</v>
      </c>
      <c r="D1993" s="6" t="str" cm="1">
        <f t="array" ref="D1993">IF(SUM(--ISNUMBER(SEARCH(Credentials,C1993)))&gt;0,TRIM(RIGHT(SUBSTITUTE(C1993," ",REPT(" ", 99)), 99)),"")</f>
        <v/>
      </c>
      <c r="E1993" s="6" t="str">
        <f t="shared" si="63"/>
        <v>Felicia Bryant</v>
      </c>
      <c r="F1993" s="6" t="s">
        <v>7694</v>
      </c>
      <c r="G1993" s="7" t="s">
        <v>20538</v>
      </c>
      <c r="H1993" s="7" t="s">
        <v>19692</v>
      </c>
    </row>
    <row r="1994" spans="1:8">
      <c r="A1994" s="6" t="s">
        <v>7698</v>
      </c>
      <c r="B1994" s="6" t="str" cm="1">
        <f t="array" ref="B1994">IF(SUM(--ISNUMBER(SEARCH(Honorific,A1994)))&gt;0,LEFT(A1994,FIND(" ",A1994)-1),"")</f>
        <v/>
      </c>
      <c r="C1994" s="6" t="str">
        <f t="shared" si="62"/>
        <v>Alicia Thompson</v>
      </c>
      <c r="D1994" s="6" t="str" cm="1">
        <f t="array" ref="D1994">IF(SUM(--ISNUMBER(SEARCH(Credentials,C1994)))&gt;0,TRIM(RIGHT(SUBSTITUTE(C1994," ",REPT(" ", 99)), 99)),"")</f>
        <v/>
      </c>
      <c r="E1994" s="6" t="str">
        <f t="shared" si="63"/>
        <v>Alicia Thompson</v>
      </c>
      <c r="F1994" s="6" t="s">
        <v>7698</v>
      </c>
      <c r="G1994" s="7" t="s">
        <v>20034</v>
      </c>
      <c r="H1994" s="7" t="s">
        <v>19880</v>
      </c>
    </row>
    <row r="1995" spans="1:8">
      <c r="A1995" s="6" t="s">
        <v>7702</v>
      </c>
      <c r="B1995" s="6" t="str" cm="1">
        <f t="array" ref="B1995">IF(SUM(--ISNUMBER(SEARCH(Honorific,A1995)))&gt;0,LEFT(A1995,FIND(" ",A1995)-1),"")</f>
        <v/>
      </c>
      <c r="C1995" s="6" t="str">
        <f t="shared" si="62"/>
        <v>Richard Ibarra</v>
      </c>
      <c r="D1995" s="6" t="str" cm="1">
        <f t="array" ref="D1995">IF(SUM(--ISNUMBER(SEARCH(Credentials,C1995)))&gt;0,TRIM(RIGHT(SUBSTITUTE(C1995," ",REPT(" ", 99)), 99)),"")</f>
        <v/>
      </c>
      <c r="E1995" s="6" t="str">
        <f t="shared" si="63"/>
        <v>Richard Ibarra</v>
      </c>
      <c r="F1995" s="6" t="s">
        <v>20858</v>
      </c>
      <c r="G1995" s="7" t="s">
        <v>19708</v>
      </c>
      <c r="H1995" s="7"/>
    </row>
    <row r="1996" spans="1:8">
      <c r="A1996" s="6" t="s">
        <v>7706</v>
      </c>
      <c r="B1996" s="6" t="str" cm="1">
        <f t="array" ref="B1996">IF(SUM(--ISNUMBER(SEARCH(Honorific,A1996)))&gt;0,LEFT(A1996,FIND(" ",A1996)-1),"")</f>
        <v/>
      </c>
      <c r="C1996" s="6" t="str">
        <f t="shared" si="62"/>
        <v>James Barry</v>
      </c>
      <c r="D1996" s="6" t="str" cm="1">
        <f t="array" ref="D1996">IF(SUM(--ISNUMBER(SEARCH(Credentials,C1996)))&gt;0,TRIM(RIGHT(SUBSTITUTE(C1996," ",REPT(" ", 99)), 99)),"")</f>
        <v/>
      </c>
      <c r="E1996" s="6" t="str">
        <f t="shared" si="63"/>
        <v>James Barry</v>
      </c>
      <c r="F1996" s="6" t="s">
        <v>7706</v>
      </c>
      <c r="G1996" s="7" t="s">
        <v>19433</v>
      </c>
      <c r="H1996" s="7" t="s">
        <v>19622</v>
      </c>
    </row>
    <row r="1997" spans="1:8">
      <c r="A1997" s="6" t="s">
        <v>7710</v>
      </c>
      <c r="B1997" s="6" t="str" cm="1">
        <f t="array" ref="B1997">IF(SUM(--ISNUMBER(SEARCH(Honorific,A1997)))&gt;0,LEFT(A1997,FIND(" ",A1997)-1),"")</f>
        <v/>
      </c>
      <c r="C1997" s="6" t="str">
        <f t="shared" si="62"/>
        <v>Michael Perez</v>
      </c>
      <c r="D1997" s="6" t="str" cm="1">
        <f t="array" ref="D1997">IF(SUM(--ISNUMBER(SEARCH(Credentials,C1997)))&gt;0,TRIM(RIGHT(SUBSTITUTE(C1997," ",REPT(" ", 99)), 99)),"")</f>
        <v/>
      </c>
      <c r="E1997" s="6" t="str">
        <f t="shared" si="63"/>
        <v>Michael Perez</v>
      </c>
      <c r="F1997" s="6" t="s">
        <v>7710</v>
      </c>
      <c r="G1997" s="7" t="s">
        <v>19466</v>
      </c>
      <c r="H1997" s="7" t="s">
        <v>19760</v>
      </c>
    </row>
    <row r="1998" spans="1:8">
      <c r="A1998" s="6" t="s">
        <v>7714</v>
      </c>
      <c r="B1998" s="6" t="str" cm="1">
        <f t="array" ref="B1998">IF(SUM(--ISNUMBER(SEARCH(Honorific,A1998)))&gt;0,LEFT(A1998,FIND(" ",A1998)-1),"")</f>
        <v/>
      </c>
      <c r="C1998" s="6" t="str">
        <f t="shared" si="62"/>
        <v>Deborah Wright</v>
      </c>
      <c r="D1998" s="6" t="str" cm="1">
        <f t="array" ref="D1998">IF(SUM(--ISNUMBER(SEARCH(Credentials,C1998)))&gt;0,TRIM(RIGHT(SUBSTITUTE(C1998," ",REPT(" ", 99)), 99)),"")</f>
        <v/>
      </c>
      <c r="E1998" s="6" t="str">
        <f t="shared" si="63"/>
        <v>Deborah Wright</v>
      </c>
      <c r="F1998" s="6" t="s">
        <v>7714</v>
      </c>
      <c r="G1998" s="7" t="s">
        <v>19963</v>
      </c>
      <c r="H1998" s="7" t="s">
        <v>19420</v>
      </c>
    </row>
    <row r="1999" spans="1:8">
      <c r="A1999" s="6" t="s">
        <v>7717</v>
      </c>
      <c r="B1999" s="6" t="str" cm="1">
        <f t="array" ref="B1999">IF(SUM(--ISNUMBER(SEARCH(Honorific,A1999)))&gt;0,LEFT(A1999,FIND(" ",A1999)-1),"")</f>
        <v/>
      </c>
      <c r="C1999" s="6" t="str">
        <f t="shared" si="62"/>
        <v>Steven Burton</v>
      </c>
      <c r="D1999" s="6" t="str" cm="1">
        <f t="array" ref="D1999">IF(SUM(--ISNUMBER(SEARCH(Credentials,C1999)))&gt;0,TRIM(RIGHT(SUBSTITUTE(C1999," ",REPT(" ", 99)), 99)),"")</f>
        <v/>
      </c>
      <c r="E1999" s="6" t="str">
        <f t="shared" si="63"/>
        <v>Steven Burton</v>
      </c>
      <c r="F1999" s="6" t="s">
        <v>7717</v>
      </c>
      <c r="G1999" s="7" t="s">
        <v>19767</v>
      </c>
      <c r="H1999" s="7" t="s">
        <v>19780</v>
      </c>
    </row>
    <row r="2000" spans="1:8">
      <c r="A2000" s="6" t="s">
        <v>7721</v>
      </c>
      <c r="B2000" s="6" t="str" cm="1">
        <f t="array" ref="B2000">IF(SUM(--ISNUMBER(SEARCH(Honorific,A2000)))&gt;0,LEFT(A2000,FIND(" ",A2000)-1),"")</f>
        <v/>
      </c>
      <c r="C2000" s="6" t="str">
        <f t="shared" si="62"/>
        <v>Richard Hines</v>
      </c>
      <c r="D2000" s="6" t="str" cm="1">
        <f t="array" ref="D2000">IF(SUM(--ISNUMBER(SEARCH(Credentials,C2000)))&gt;0,TRIM(RIGHT(SUBSTITUTE(C2000," ",REPT(" ", 99)), 99)),"")</f>
        <v/>
      </c>
      <c r="E2000" s="6" t="str">
        <f t="shared" si="63"/>
        <v>Richard Hines</v>
      </c>
      <c r="F2000" s="6" t="s">
        <v>7721</v>
      </c>
      <c r="G2000" s="7" t="s">
        <v>19708</v>
      </c>
      <c r="H2000" s="7" t="s">
        <v>19946</v>
      </c>
    </row>
    <row r="2001" spans="1:8">
      <c r="A2001" s="6" t="s">
        <v>7725</v>
      </c>
      <c r="B2001" s="6" t="str" cm="1">
        <f t="array" ref="B2001">IF(SUM(--ISNUMBER(SEARCH(Honorific,A2001)))&gt;0,LEFT(A2001,FIND(" ",A2001)-1),"")</f>
        <v/>
      </c>
      <c r="C2001" s="6" t="str">
        <f t="shared" si="62"/>
        <v>Beverly Frazier</v>
      </c>
      <c r="D2001" s="6" t="str" cm="1">
        <f t="array" ref="D2001">IF(SUM(--ISNUMBER(SEARCH(Credentials,C2001)))&gt;0,TRIM(RIGHT(SUBSTITUTE(C2001," ",REPT(" ", 99)), 99)),"")</f>
        <v/>
      </c>
      <c r="E2001" s="6" t="str">
        <f t="shared" si="63"/>
        <v>Beverly Frazier</v>
      </c>
      <c r="F2001" s="6" t="s">
        <v>7725</v>
      </c>
      <c r="G2001" s="7" t="s">
        <v>19659</v>
      </c>
      <c r="H2001" s="7" t="s">
        <v>20100</v>
      </c>
    </row>
    <row r="2002" spans="1:8">
      <c r="A2002" s="6" t="s">
        <v>7729</v>
      </c>
      <c r="B2002" s="6" t="str" cm="1">
        <f t="array" ref="B2002">IF(SUM(--ISNUMBER(SEARCH(Honorific,A2002)))&gt;0,LEFT(A2002,FIND(" ",A2002)-1),"")</f>
        <v/>
      </c>
      <c r="C2002" s="6" t="str">
        <f t="shared" si="62"/>
        <v>Lori Wagner</v>
      </c>
      <c r="D2002" s="6" t="str" cm="1">
        <f t="array" ref="D2002">IF(SUM(--ISNUMBER(SEARCH(Credentials,C2002)))&gt;0,TRIM(RIGHT(SUBSTITUTE(C2002," ",REPT(" ", 99)), 99)),"")</f>
        <v/>
      </c>
      <c r="E2002" s="6" t="str">
        <f t="shared" si="63"/>
        <v>Lori Wagner</v>
      </c>
      <c r="F2002" s="6" t="s">
        <v>7729</v>
      </c>
      <c r="G2002" s="7" t="s">
        <v>19564</v>
      </c>
      <c r="H2002" s="7" t="s">
        <v>20401</v>
      </c>
    </row>
    <row r="2003" spans="1:8">
      <c r="A2003" s="6" t="s">
        <v>7732</v>
      </c>
      <c r="B2003" s="6" t="str" cm="1">
        <f t="array" ref="B2003">IF(SUM(--ISNUMBER(SEARCH(Honorific,A2003)))&gt;0,LEFT(A2003,FIND(" ",A2003)-1),"")</f>
        <v/>
      </c>
      <c r="C2003" s="6" t="str">
        <f t="shared" si="62"/>
        <v>Alan Holloway</v>
      </c>
      <c r="D2003" s="6" t="str" cm="1">
        <f t="array" ref="D2003">IF(SUM(--ISNUMBER(SEARCH(Credentials,C2003)))&gt;0,TRIM(RIGHT(SUBSTITUTE(C2003," ",REPT(" ", 99)), 99)),"")</f>
        <v/>
      </c>
      <c r="E2003" s="6" t="str">
        <f t="shared" si="63"/>
        <v>Alan Holloway</v>
      </c>
      <c r="F2003" s="6" t="s">
        <v>7732</v>
      </c>
      <c r="G2003" s="7" t="s">
        <v>20004</v>
      </c>
      <c r="H2003" s="7" t="s">
        <v>19713</v>
      </c>
    </row>
    <row r="2004" spans="1:8">
      <c r="A2004" s="6" t="s">
        <v>7736</v>
      </c>
      <c r="B2004" s="6" t="str" cm="1">
        <f t="array" ref="B2004">IF(SUM(--ISNUMBER(SEARCH(Honorific,A2004)))&gt;0,LEFT(A2004,FIND(" ",A2004)-1),"")</f>
        <v/>
      </c>
      <c r="C2004" s="6" t="str">
        <f t="shared" si="62"/>
        <v>Todd Taylor</v>
      </c>
      <c r="D2004" s="6" t="str" cm="1">
        <f t="array" ref="D2004">IF(SUM(--ISNUMBER(SEARCH(Credentials,C2004)))&gt;0,TRIM(RIGHT(SUBSTITUTE(C2004," ",REPT(" ", 99)), 99)),"")</f>
        <v/>
      </c>
      <c r="E2004" s="6" t="str">
        <f t="shared" si="63"/>
        <v>Todd Taylor</v>
      </c>
      <c r="F2004" s="6" t="s">
        <v>7736</v>
      </c>
      <c r="G2004" s="7" t="s">
        <v>19723</v>
      </c>
      <c r="H2004" s="7" t="s">
        <v>19500</v>
      </c>
    </row>
    <row r="2005" spans="1:8">
      <c r="A2005" s="6" t="s">
        <v>7740</v>
      </c>
      <c r="B2005" s="6" t="str" cm="1">
        <f t="array" ref="B2005">IF(SUM(--ISNUMBER(SEARCH(Honorific,A2005)))&gt;0,LEFT(A2005,FIND(" ",A2005)-1),"")</f>
        <v/>
      </c>
      <c r="C2005" s="6" t="str">
        <f t="shared" si="62"/>
        <v>Diana Hudson</v>
      </c>
      <c r="D2005" s="6" t="str" cm="1">
        <f t="array" ref="D2005">IF(SUM(--ISNUMBER(SEARCH(Credentials,C2005)))&gt;0,TRIM(RIGHT(SUBSTITUTE(C2005," ",REPT(" ", 99)), 99)),"")</f>
        <v/>
      </c>
      <c r="E2005" s="6" t="str">
        <f t="shared" si="63"/>
        <v>Diana Hudson</v>
      </c>
      <c r="F2005" s="6" t="s">
        <v>7740</v>
      </c>
      <c r="G2005" s="7" t="s">
        <v>19470</v>
      </c>
      <c r="H2005" s="7" t="s">
        <v>19808</v>
      </c>
    </row>
    <row r="2006" spans="1:8">
      <c r="A2006" s="6" t="s">
        <v>7744</v>
      </c>
      <c r="B2006" s="6" t="str" cm="1">
        <f t="array" ref="B2006">IF(SUM(--ISNUMBER(SEARCH(Honorific,A2006)))&gt;0,LEFT(A2006,FIND(" ",A2006)-1),"")</f>
        <v/>
      </c>
      <c r="C2006" s="6" t="str">
        <f t="shared" si="62"/>
        <v>Katie Wolfe</v>
      </c>
      <c r="D2006" s="6" t="str" cm="1">
        <f t="array" ref="D2006">IF(SUM(--ISNUMBER(SEARCH(Credentials,C2006)))&gt;0,TRIM(RIGHT(SUBSTITUTE(C2006," ",REPT(" ", 99)), 99)),"")</f>
        <v/>
      </c>
      <c r="E2006" s="6" t="str">
        <f t="shared" si="63"/>
        <v>Katie Wolfe</v>
      </c>
      <c r="F2006" s="6" t="s">
        <v>7744</v>
      </c>
      <c r="G2006" s="7" t="s">
        <v>20093</v>
      </c>
      <c r="H2006" s="7" t="s">
        <v>19877</v>
      </c>
    </row>
    <row r="2007" spans="1:8">
      <c r="A2007" s="6" t="s">
        <v>7747</v>
      </c>
      <c r="B2007" s="6" t="str" cm="1">
        <f t="array" ref="B2007">IF(SUM(--ISNUMBER(SEARCH(Honorific,A2007)))&gt;0,LEFT(A2007,FIND(" ",A2007)-1),"")</f>
        <v/>
      </c>
      <c r="C2007" s="6" t="str">
        <f t="shared" si="62"/>
        <v>Kelly Stanton</v>
      </c>
      <c r="D2007" s="6" t="str" cm="1">
        <f t="array" ref="D2007">IF(SUM(--ISNUMBER(SEARCH(Credentials,C2007)))&gt;0,TRIM(RIGHT(SUBSTITUTE(C2007," ",REPT(" ", 99)), 99)),"")</f>
        <v/>
      </c>
      <c r="E2007" s="6" t="str">
        <f t="shared" si="63"/>
        <v>Kelly Stanton</v>
      </c>
      <c r="F2007" s="6" t="s">
        <v>7747</v>
      </c>
      <c r="G2007" s="7" t="s">
        <v>19580</v>
      </c>
      <c r="H2007" s="7" t="s">
        <v>20162</v>
      </c>
    </row>
    <row r="2008" spans="1:8">
      <c r="A2008" s="6" t="s">
        <v>7751</v>
      </c>
      <c r="B2008" s="6" t="str" cm="1">
        <f t="array" ref="B2008">IF(SUM(--ISNUMBER(SEARCH(Honorific,A2008)))&gt;0,LEFT(A2008,FIND(" ",A2008)-1),"")</f>
        <v/>
      </c>
      <c r="C2008" s="6" t="str">
        <f t="shared" si="62"/>
        <v>Natalie Webb</v>
      </c>
      <c r="D2008" s="6" t="str" cm="1">
        <f t="array" ref="D2008">IF(SUM(--ISNUMBER(SEARCH(Credentials,C2008)))&gt;0,TRIM(RIGHT(SUBSTITUTE(C2008," ",REPT(" ", 99)), 99)),"")</f>
        <v/>
      </c>
      <c r="E2008" s="6" t="str">
        <f t="shared" si="63"/>
        <v>Natalie Webb</v>
      </c>
      <c r="F2008" s="6" t="s">
        <v>7751</v>
      </c>
      <c r="G2008" s="7" t="s">
        <v>19977</v>
      </c>
      <c r="H2008" s="7" t="s">
        <v>19937</v>
      </c>
    </row>
    <row r="2009" spans="1:8">
      <c r="A2009" s="6" t="s">
        <v>7754</v>
      </c>
      <c r="B2009" s="6" t="str" cm="1">
        <f t="array" ref="B2009">IF(SUM(--ISNUMBER(SEARCH(Honorific,A2009)))&gt;0,LEFT(A2009,FIND(" ",A2009)-1),"")</f>
        <v/>
      </c>
      <c r="C2009" s="6" t="str">
        <f t="shared" si="62"/>
        <v>Dylan Levine</v>
      </c>
      <c r="D2009" s="6" t="str" cm="1">
        <f t="array" ref="D2009">IF(SUM(--ISNUMBER(SEARCH(Credentials,C2009)))&gt;0,TRIM(RIGHT(SUBSTITUTE(C2009," ",REPT(" ", 99)), 99)),"")</f>
        <v/>
      </c>
      <c r="E2009" s="6" t="str">
        <f t="shared" si="63"/>
        <v>Dylan Levine</v>
      </c>
      <c r="F2009" s="6" t="s">
        <v>7754</v>
      </c>
      <c r="G2009" s="7" t="s">
        <v>19508</v>
      </c>
      <c r="H2009" s="7" t="s">
        <v>20539</v>
      </c>
    </row>
    <row r="2010" spans="1:8">
      <c r="A2010" s="6" t="s">
        <v>7758</v>
      </c>
      <c r="B2010" s="6" t="str" cm="1">
        <f t="array" ref="B2010">IF(SUM(--ISNUMBER(SEARCH(Honorific,A2010)))&gt;0,LEFT(A2010,FIND(" ",A2010)-1),"")</f>
        <v/>
      </c>
      <c r="C2010" s="6" t="str">
        <f t="shared" si="62"/>
        <v>Juan Johnson</v>
      </c>
      <c r="D2010" s="6" t="str" cm="1">
        <f t="array" ref="D2010">IF(SUM(--ISNUMBER(SEARCH(Credentials,C2010)))&gt;0,TRIM(RIGHT(SUBSTITUTE(C2010," ",REPT(" ", 99)), 99)),"")</f>
        <v/>
      </c>
      <c r="E2010" s="6" t="str">
        <f t="shared" si="63"/>
        <v>Juan Johnson</v>
      </c>
      <c r="F2010" s="6" t="s">
        <v>7758</v>
      </c>
      <c r="G2010" s="7" t="s">
        <v>20284</v>
      </c>
      <c r="H2010" s="7" t="s">
        <v>19655</v>
      </c>
    </row>
    <row r="2011" spans="1:8">
      <c r="A2011" s="6" t="s">
        <v>7762</v>
      </c>
      <c r="B2011" s="6" t="str" cm="1">
        <f t="array" ref="B2011">IF(SUM(--ISNUMBER(SEARCH(Honorific,A2011)))&gt;0,LEFT(A2011,FIND(" ",A2011)-1),"")</f>
        <v/>
      </c>
      <c r="C2011" s="6" t="str">
        <f t="shared" si="62"/>
        <v>Martha Knapp</v>
      </c>
      <c r="D2011" s="6" t="str" cm="1">
        <f t="array" ref="D2011">IF(SUM(--ISNUMBER(SEARCH(Credentials,C2011)))&gt;0,TRIM(RIGHT(SUBSTITUTE(C2011," ",REPT(" ", 99)), 99)),"")</f>
        <v/>
      </c>
      <c r="E2011" s="6" t="str">
        <f t="shared" si="63"/>
        <v>Martha Knapp</v>
      </c>
      <c r="F2011" s="6" t="s">
        <v>7762</v>
      </c>
      <c r="G2011" s="7" t="s">
        <v>20540</v>
      </c>
      <c r="H2011" s="7" t="s">
        <v>20541</v>
      </c>
    </row>
    <row r="2012" spans="1:8">
      <c r="A2012" s="6" t="s">
        <v>7766</v>
      </c>
      <c r="B2012" s="6" t="str" cm="1">
        <f t="array" ref="B2012">IF(SUM(--ISNUMBER(SEARCH(Honorific,A2012)))&gt;0,LEFT(A2012,FIND(" ",A2012)-1),"")</f>
        <v/>
      </c>
      <c r="C2012" s="6" t="str">
        <f t="shared" si="62"/>
        <v>Susan Alvarado</v>
      </c>
      <c r="D2012" s="6" t="str" cm="1">
        <f t="array" ref="D2012">IF(SUM(--ISNUMBER(SEARCH(Credentials,C2012)))&gt;0,TRIM(RIGHT(SUBSTITUTE(C2012," ",REPT(" ", 99)), 99)),"")</f>
        <v/>
      </c>
      <c r="E2012" s="6" t="str">
        <f t="shared" si="63"/>
        <v>Susan Alvarado</v>
      </c>
      <c r="F2012" s="6" t="s">
        <v>7766</v>
      </c>
      <c r="G2012" s="7" t="s">
        <v>19601</v>
      </c>
      <c r="H2012" s="7" t="s">
        <v>20542</v>
      </c>
    </row>
    <row r="2013" spans="1:8">
      <c r="A2013" s="6" t="s">
        <v>7770</v>
      </c>
      <c r="B2013" s="6" t="str" cm="1">
        <f t="array" ref="B2013">IF(SUM(--ISNUMBER(SEARCH(Honorific,A2013)))&gt;0,LEFT(A2013,FIND(" ",A2013)-1),"")</f>
        <v/>
      </c>
      <c r="C2013" s="6" t="str">
        <f t="shared" si="62"/>
        <v>Melinda Sanford</v>
      </c>
      <c r="D2013" s="6" t="str" cm="1">
        <f t="array" ref="D2013">IF(SUM(--ISNUMBER(SEARCH(Credentials,C2013)))&gt;0,TRIM(RIGHT(SUBSTITUTE(C2013," ",REPT(" ", 99)), 99)),"")</f>
        <v/>
      </c>
      <c r="E2013" s="6" t="str">
        <f t="shared" si="63"/>
        <v>Melinda Sanford</v>
      </c>
      <c r="F2013" s="6" t="s">
        <v>7770</v>
      </c>
      <c r="G2013" s="7" t="s">
        <v>19648</v>
      </c>
      <c r="H2013" s="7" t="s">
        <v>20543</v>
      </c>
    </row>
    <row r="2014" spans="1:8">
      <c r="A2014" s="6" t="s">
        <v>7774</v>
      </c>
      <c r="B2014" s="6" t="str" cm="1">
        <f t="array" ref="B2014">IF(SUM(--ISNUMBER(SEARCH(Honorific,A2014)))&gt;0,LEFT(A2014,FIND(" ",A2014)-1),"")</f>
        <v/>
      </c>
      <c r="C2014" s="6" t="str">
        <f t="shared" si="62"/>
        <v>Susan Martin</v>
      </c>
      <c r="D2014" s="6" t="str" cm="1">
        <f t="array" ref="D2014">IF(SUM(--ISNUMBER(SEARCH(Credentials,C2014)))&gt;0,TRIM(RIGHT(SUBSTITUTE(C2014," ",REPT(" ", 99)), 99)),"")</f>
        <v/>
      </c>
      <c r="E2014" s="6" t="str">
        <f t="shared" si="63"/>
        <v>Susan Martin</v>
      </c>
      <c r="F2014" s="6" t="s">
        <v>7774</v>
      </c>
      <c r="G2014" s="7" t="s">
        <v>19601</v>
      </c>
      <c r="H2014" s="7" t="s">
        <v>19455</v>
      </c>
    </row>
    <row r="2015" spans="1:8">
      <c r="A2015" s="6" t="s">
        <v>7778</v>
      </c>
      <c r="B2015" s="6" t="str" cm="1">
        <f t="array" ref="B2015">IF(SUM(--ISNUMBER(SEARCH(Honorific,A2015)))&gt;0,LEFT(A2015,FIND(" ",A2015)-1),"")</f>
        <v/>
      </c>
      <c r="C2015" s="6" t="str">
        <f t="shared" si="62"/>
        <v>Kathleen Baldwin</v>
      </c>
      <c r="D2015" s="6" t="str" cm="1">
        <f t="array" ref="D2015">IF(SUM(--ISNUMBER(SEARCH(Credentials,C2015)))&gt;0,TRIM(RIGHT(SUBSTITUTE(C2015," ",REPT(" ", 99)), 99)),"")</f>
        <v/>
      </c>
      <c r="E2015" s="6" t="str">
        <f t="shared" si="63"/>
        <v>Kathleen Baldwin</v>
      </c>
      <c r="F2015" s="6" t="s">
        <v>7778</v>
      </c>
      <c r="G2015" s="7" t="s">
        <v>20054</v>
      </c>
      <c r="H2015" s="7" t="s">
        <v>20127</v>
      </c>
    </row>
    <row r="2016" spans="1:8">
      <c r="A2016" s="6" t="s">
        <v>7782</v>
      </c>
      <c r="B2016" s="6" t="str" cm="1">
        <f t="array" ref="B2016">IF(SUM(--ISNUMBER(SEARCH(Honorific,A2016)))&gt;0,LEFT(A2016,FIND(" ",A2016)-1),"")</f>
        <v/>
      </c>
      <c r="C2016" s="6" t="str">
        <f t="shared" si="62"/>
        <v>Heather Campbell</v>
      </c>
      <c r="D2016" s="6" t="str" cm="1">
        <f t="array" ref="D2016">IF(SUM(--ISNUMBER(SEARCH(Credentials,C2016)))&gt;0,TRIM(RIGHT(SUBSTITUTE(C2016," ",REPT(" ", 99)), 99)),"")</f>
        <v/>
      </c>
      <c r="E2016" s="6" t="str">
        <f t="shared" si="63"/>
        <v>Heather Campbell</v>
      </c>
      <c r="F2016" s="6" t="s">
        <v>7782</v>
      </c>
      <c r="G2016" s="7" t="s">
        <v>19423</v>
      </c>
      <c r="H2016" s="7" t="s">
        <v>19886</v>
      </c>
    </row>
    <row r="2017" spans="1:8">
      <c r="A2017" s="6" t="s">
        <v>7786</v>
      </c>
      <c r="B2017" s="6" t="str" cm="1">
        <f t="array" ref="B2017">IF(SUM(--ISNUMBER(SEARCH(Honorific,A2017)))&gt;0,LEFT(A2017,FIND(" ",A2017)-1),"")</f>
        <v/>
      </c>
      <c r="C2017" s="6" t="str">
        <f t="shared" si="62"/>
        <v>Carol Brock</v>
      </c>
      <c r="D2017" s="6" t="str" cm="1">
        <f t="array" ref="D2017">IF(SUM(--ISNUMBER(SEARCH(Credentials,C2017)))&gt;0,TRIM(RIGHT(SUBSTITUTE(C2017," ",REPT(" ", 99)), 99)),"")</f>
        <v/>
      </c>
      <c r="E2017" s="6" t="str">
        <f t="shared" si="63"/>
        <v>Carol Brock</v>
      </c>
      <c r="F2017" s="6" t="s">
        <v>7786</v>
      </c>
      <c r="G2017" s="7" t="s">
        <v>19714</v>
      </c>
      <c r="H2017" s="7" t="s">
        <v>20544</v>
      </c>
    </row>
    <row r="2018" spans="1:8">
      <c r="A2018" s="6" t="s">
        <v>7790</v>
      </c>
      <c r="B2018" s="6" t="str" cm="1">
        <f t="array" ref="B2018">IF(SUM(--ISNUMBER(SEARCH(Honorific,A2018)))&gt;0,LEFT(A2018,FIND(" ",A2018)-1),"")</f>
        <v/>
      </c>
      <c r="C2018" s="6" t="str">
        <f t="shared" si="62"/>
        <v>Mary Harris</v>
      </c>
      <c r="D2018" s="6" t="str" cm="1">
        <f t="array" ref="D2018">IF(SUM(--ISNUMBER(SEARCH(Credentials,C2018)))&gt;0,TRIM(RIGHT(SUBSTITUTE(C2018," ",REPT(" ", 99)), 99)),"")</f>
        <v/>
      </c>
      <c r="E2018" s="6" t="str">
        <f t="shared" si="63"/>
        <v>Mary Harris</v>
      </c>
      <c r="F2018" s="6" t="s">
        <v>7790</v>
      </c>
      <c r="G2018" s="7" t="s">
        <v>19984</v>
      </c>
      <c r="H2018" s="7" t="s">
        <v>19925</v>
      </c>
    </row>
    <row r="2019" spans="1:8">
      <c r="A2019" s="6" t="s">
        <v>7794</v>
      </c>
      <c r="B2019" s="6" t="str" cm="1">
        <f t="array" ref="B2019">IF(SUM(--ISNUMBER(SEARCH(Honorific,A2019)))&gt;0,LEFT(A2019,FIND(" ",A2019)-1),"")</f>
        <v/>
      </c>
      <c r="C2019" s="6" t="str">
        <f t="shared" si="62"/>
        <v>Chloe Miller</v>
      </c>
      <c r="D2019" s="6" t="str" cm="1">
        <f t="array" ref="D2019">IF(SUM(--ISNUMBER(SEARCH(Credentials,C2019)))&gt;0,TRIM(RIGHT(SUBSTITUTE(C2019," ",REPT(" ", 99)), 99)),"")</f>
        <v/>
      </c>
      <c r="E2019" s="6" t="str">
        <f t="shared" si="63"/>
        <v>Chloe Miller</v>
      </c>
      <c r="F2019" s="6" t="s">
        <v>7794</v>
      </c>
      <c r="G2019" s="7" t="s">
        <v>20452</v>
      </c>
      <c r="H2019" s="7" t="s">
        <v>19568</v>
      </c>
    </row>
    <row r="2020" spans="1:8">
      <c r="A2020" s="6" t="s">
        <v>7798</v>
      </c>
      <c r="B2020" s="6" t="str" cm="1">
        <f t="array" ref="B2020">IF(SUM(--ISNUMBER(SEARCH(Honorific,A2020)))&gt;0,LEFT(A2020,FIND(" ",A2020)-1),"")</f>
        <v/>
      </c>
      <c r="C2020" s="6" t="str">
        <f t="shared" si="62"/>
        <v>Laura Thomas</v>
      </c>
      <c r="D2020" s="6" t="str" cm="1">
        <f t="array" ref="D2020">IF(SUM(--ISNUMBER(SEARCH(Credentials,C2020)))&gt;0,TRIM(RIGHT(SUBSTITUTE(C2020," ",REPT(" ", 99)), 99)),"")</f>
        <v/>
      </c>
      <c r="E2020" s="6" t="str">
        <f t="shared" si="63"/>
        <v>Laura Thomas</v>
      </c>
      <c r="F2020" s="6" t="s">
        <v>7798</v>
      </c>
      <c r="G2020" s="7" t="s">
        <v>19587</v>
      </c>
      <c r="H2020" s="7" t="s">
        <v>19488</v>
      </c>
    </row>
    <row r="2021" spans="1:8">
      <c r="A2021" s="6" t="s">
        <v>7802</v>
      </c>
      <c r="B2021" s="6" t="str" cm="1">
        <f t="array" ref="B2021">IF(SUM(--ISNUMBER(SEARCH(Honorific,A2021)))&gt;0,LEFT(A2021,FIND(" ",A2021)-1),"")</f>
        <v/>
      </c>
      <c r="C2021" s="6" t="str">
        <f t="shared" si="62"/>
        <v>Lisa Olson</v>
      </c>
      <c r="D2021" s="6" t="str" cm="1">
        <f t="array" ref="D2021">IF(SUM(--ISNUMBER(SEARCH(Credentials,C2021)))&gt;0,TRIM(RIGHT(SUBSTITUTE(C2021," ",REPT(" ", 99)), 99)),"")</f>
        <v/>
      </c>
      <c r="E2021" s="6" t="str">
        <f t="shared" si="63"/>
        <v>Lisa Olson</v>
      </c>
      <c r="F2021" s="6" t="s">
        <v>7802</v>
      </c>
      <c r="G2021" s="7" t="s">
        <v>19425</v>
      </c>
      <c r="H2021" s="7" t="s">
        <v>20257</v>
      </c>
    </row>
    <row r="2022" spans="1:8">
      <c r="A2022" s="6" t="s">
        <v>7806</v>
      </c>
      <c r="B2022" s="6" t="str" cm="1">
        <f t="array" ref="B2022">IF(SUM(--ISNUMBER(SEARCH(Honorific,A2022)))&gt;0,LEFT(A2022,FIND(" ",A2022)-1),"")</f>
        <v/>
      </c>
      <c r="C2022" s="6" t="str">
        <f t="shared" si="62"/>
        <v>Samuel Thompson</v>
      </c>
      <c r="D2022" s="6" t="str" cm="1">
        <f t="array" ref="D2022">IF(SUM(--ISNUMBER(SEARCH(Credentials,C2022)))&gt;0,TRIM(RIGHT(SUBSTITUTE(C2022," ",REPT(" ", 99)), 99)),"")</f>
        <v/>
      </c>
      <c r="E2022" s="6" t="str">
        <f t="shared" si="63"/>
        <v>Samuel Thompson</v>
      </c>
      <c r="F2022" s="6" t="s">
        <v>7806</v>
      </c>
      <c r="G2022" s="7" t="s">
        <v>19593</v>
      </c>
      <c r="H2022" s="7" t="s">
        <v>19880</v>
      </c>
    </row>
    <row r="2023" spans="1:8">
      <c r="A2023" s="6" t="s">
        <v>7810</v>
      </c>
      <c r="B2023" s="6" t="str" cm="1">
        <f t="array" ref="B2023">IF(SUM(--ISNUMBER(SEARCH(Honorific,A2023)))&gt;0,LEFT(A2023,FIND(" ",A2023)-1),"")</f>
        <v/>
      </c>
      <c r="C2023" s="6" t="str">
        <f t="shared" si="62"/>
        <v>Lisa Edwards</v>
      </c>
      <c r="D2023" s="6" t="str" cm="1">
        <f t="array" ref="D2023">IF(SUM(--ISNUMBER(SEARCH(Credentials,C2023)))&gt;0,TRIM(RIGHT(SUBSTITUTE(C2023," ",REPT(" ", 99)), 99)),"")</f>
        <v/>
      </c>
      <c r="E2023" s="6" t="str">
        <f t="shared" si="63"/>
        <v>Lisa Edwards</v>
      </c>
      <c r="F2023" s="6" t="s">
        <v>7810</v>
      </c>
      <c r="G2023" s="7" t="s">
        <v>19425</v>
      </c>
      <c r="H2023" s="7" t="s">
        <v>19817</v>
      </c>
    </row>
    <row r="2024" spans="1:8">
      <c r="A2024" s="6" t="s">
        <v>7814</v>
      </c>
      <c r="B2024" s="6" t="str" cm="1">
        <f t="array" ref="B2024">IF(SUM(--ISNUMBER(SEARCH(Honorific,A2024)))&gt;0,LEFT(A2024,FIND(" ",A2024)-1),"")</f>
        <v/>
      </c>
      <c r="C2024" s="6" t="str">
        <f t="shared" si="62"/>
        <v>Brenda Griffin</v>
      </c>
      <c r="D2024" s="6" t="str" cm="1">
        <f t="array" ref="D2024">IF(SUM(--ISNUMBER(SEARCH(Credentials,C2024)))&gt;0,TRIM(RIGHT(SUBSTITUTE(C2024," ",REPT(" ", 99)), 99)),"")</f>
        <v/>
      </c>
      <c r="E2024" s="6" t="str">
        <f t="shared" si="63"/>
        <v>Brenda Griffin</v>
      </c>
      <c r="F2024" s="6" t="s">
        <v>7814</v>
      </c>
      <c r="G2024" s="7" t="s">
        <v>19445</v>
      </c>
      <c r="H2024" s="7" t="s">
        <v>19469</v>
      </c>
    </row>
    <row r="2025" spans="1:8">
      <c r="A2025" s="6" t="s">
        <v>7818</v>
      </c>
      <c r="B2025" s="6" t="str" cm="1">
        <f t="array" ref="B2025">IF(SUM(--ISNUMBER(SEARCH(Honorific,A2025)))&gt;0,LEFT(A2025,FIND(" ",A2025)-1),"")</f>
        <v/>
      </c>
      <c r="C2025" s="6" t="str">
        <f t="shared" si="62"/>
        <v>Susan Green</v>
      </c>
      <c r="D2025" s="6" t="str" cm="1">
        <f t="array" ref="D2025">IF(SUM(--ISNUMBER(SEARCH(Credentials,C2025)))&gt;0,TRIM(RIGHT(SUBSTITUTE(C2025," ",REPT(" ", 99)), 99)),"")</f>
        <v/>
      </c>
      <c r="E2025" s="6" t="str">
        <f t="shared" si="63"/>
        <v>Susan Green</v>
      </c>
      <c r="F2025" s="6" t="s">
        <v>7818</v>
      </c>
      <c r="G2025" s="7" t="s">
        <v>19601</v>
      </c>
      <c r="H2025" s="7" t="s">
        <v>19548</v>
      </c>
    </row>
    <row r="2026" spans="1:8">
      <c r="A2026" s="6" t="s">
        <v>7822</v>
      </c>
      <c r="B2026" s="6" t="str" cm="1">
        <f t="array" ref="B2026">IF(SUM(--ISNUMBER(SEARCH(Honorific,A2026)))&gt;0,LEFT(A2026,FIND(" ",A2026)-1),"")</f>
        <v/>
      </c>
      <c r="C2026" s="6" t="str">
        <f t="shared" si="62"/>
        <v>Jessica Gillespie</v>
      </c>
      <c r="D2026" s="6" t="str" cm="1">
        <f t="array" ref="D2026">IF(SUM(--ISNUMBER(SEARCH(Credentials,C2026)))&gt;0,TRIM(RIGHT(SUBSTITUTE(C2026," ",REPT(" ", 99)), 99)),"")</f>
        <v/>
      </c>
      <c r="E2026" s="6" t="str">
        <f t="shared" si="63"/>
        <v>Jessica Gillespie</v>
      </c>
      <c r="F2026" s="6" t="s">
        <v>7822</v>
      </c>
      <c r="G2026" s="7" t="s">
        <v>19664</v>
      </c>
      <c r="H2026" s="7" t="s">
        <v>20426</v>
      </c>
    </row>
    <row r="2027" spans="1:8">
      <c r="A2027" s="6" t="s">
        <v>7826</v>
      </c>
      <c r="B2027" s="6" t="str" cm="1">
        <f t="array" ref="B2027">IF(SUM(--ISNUMBER(SEARCH(Honorific,A2027)))&gt;0,LEFT(A2027,FIND(" ",A2027)-1),"")</f>
        <v/>
      </c>
      <c r="C2027" s="6" t="str">
        <f t="shared" si="62"/>
        <v>David Andrews</v>
      </c>
      <c r="D2027" s="6" t="str" cm="1">
        <f t="array" ref="D2027">IF(SUM(--ISNUMBER(SEARCH(Credentials,C2027)))&gt;0,TRIM(RIGHT(SUBSTITUTE(C2027," ",REPT(" ", 99)), 99)),"")</f>
        <v/>
      </c>
      <c r="E2027" s="6" t="str">
        <f t="shared" si="63"/>
        <v>David Andrews</v>
      </c>
      <c r="F2027" s="6" t="s">
        <v>7826</v>
      </c>
      <c r="G2027" s="7" t="s">
        <v>19484</v>
      </c>
      <c r="H2027" s="7" t="s">
        <v>19905</v>
      </c>
    </row>
    <row r="2028" spans="1:8">
      <c r="A2028" s="6" t="s">
        <v>7830</v>
      </c>
      <c r="B2028" s="6" t="str" cm="1">
        <f t="array" ref="B2028">IF(SUM(--ISNUMBER(SEARCH(Honorific,A2028)))&gt;0,LEFT(A2028,FIND(" ",A2028)-1),"")</f>
        <v/>
      </c>
      <c r="C2028" s="6" t="str">
        <f t="shared" si="62"/>
        <v>Jessica Hall</v>
      </c>
      <c r="D2028" s="6" t="str" cm="1">
        <f t="array" ref="D2028">IF(SUM(--ISNUMBER(SEARCH(Credentials,C2028)))&gt;0,TRIM(RIGHT(SUBSTITUTE(C2028," ",REPT(" ", 99)), 99)),"")</f>
        <v/>
      </c>
      <c r="E2028" s="6" t="str">
        <f t="shared" si="63"/>
        <v>Jessica Hall</v>
      </c>
      <c r="F2028" s="6" t="s">
        <v>7830</v>
      </c>
      <c r="G2028" s="7" t="s">
        <v>19664</v>
      </c>
      <c r="H2028" s="7" t="s">
        <v>19585</v>
      </c>
    </row>
    <row r="2029" spans="1:8">
      <c r="A2029" s="6" t="s">
        <v>7834</v>
      </c>
      <c r="B2029" s="6" t="str" cm="1">
        <f t="array" ref="B2029">IF(SUM(--ISNUMBER(SEARCH(Honorific,A2029)))&gt;0,LEFT(A2029,FIND(" ",A2029)-1),"")</f>
        <v/>
      </c>
      <c r="C2029" s="6" t="str">
        <f t="shared" si="62"/>
        <v>Vicki Stevens</v>
      </c>
      <c r="D2029" s="6" t="str" cm="1">
        <f t="array" ref="D2029">IF(SUM(--ISNUMBER(SEARCH(Credentials,C2029)))&gt;0,TRIM(RIGHT(SUBSTITUTE(C2029," ",REPT(" ", 99)), 99)),"")</f>
        <v/>
      </c>
      <c r="E2029" s="6" t="str">
        <f t="shared" si="63"/>
        <v>Vicki Stevens</v>
      </c>
      <c r="F2029" s="6" t="s">
        <v>7834</v>
      </c>
      <c r="G2029" s="7" t="s">
        <v>20380</v>
      </c>
      <c r="H2029" s="7" t="s">
        <v>19440</v>
      </c>
    </row>
    <row r="2030" spans="1:8">
      <c r="A2030" s="6" t="s">
        <v>7838</v>
      </c>
      <c r="B2030" s="6" t="str" cm="1">
        <f t="array" ref="B2030">IF(SUM(--ISNUMBER(SEARCH(Honorific,A2030)))&gt;0,LEFT(A2030,FIND(" ",A2030)-1),"")</f>
        <v>Mrs.</v>
      </c>
      <c r="C2030" s="6" t="str">
        <f t="shared" si="62"/>
        <v>Michelle James</v>
      </c>
      <c r="D2030" s="6" t="str" cm="1">
        <f t="array" ref="D2030">IF(SUM(--ISNUMBER(SEARCH(Credentials,C2030)))&gt;0,TRIM(RIGHT(SUBSTITUTE(C2030," ",REPT(" ", 99)), 99)),"")</f>
        <v/>
      </c>
      <c r="E2030" s="6" t="str">
        <f t="shared" si="63"/>
        <v>Michelle James</v>
      </c>
      <c r="F2030" s="6" t="s">
        <v>19287</v>
      </c>
      <c r="G2030" s="7" t="s">
        <v>19693</v>
      </c>
      <c r="H2030" s="7" t="s">
        <v>19433</v>
      </c>
    </row>
    <row r="2031" spans="1:8">
      <c r="A2031" s="6" t="s">
        <v>7842</v>
      </c>
      <c r="B2031" s="6" t="str" cm="1">
        <f t="array" ref="B2031">IF(SUM(--ISNUMBER(SEARCH(Honorific,A2031)))&gt;0,LEFT(A2031,FIND(" ",A2031)-1),"")</f>
        <v/>
      </c>
      <c r="C2031" s="6" t="str">
        <f t="shared" si="62"/>
        <v>Derrick Barnes</v>
      </c>
      <c r="D2031" s="6" t="str" cm="1">
        <f t="array" ref="D2031">IF(SUM(--ISNUMBER(SEARCH(Credentials,C2031)))&gt;0,TRIM(RIGHT(SUBSTITUTE(C2031," ",REPT(" ", 99)), 99)),"")</f>
        <v/>
      </c>
      <c r="E2031" s="6" t="str">
        <f t="shared" si="63"/>
        <v>Derrick Barnes</v>
      </c>
      <c r="F2031" s="6" t="s">
        <v>7842</v>
      </c>
      <c r="G2031" s="7" t="s">
        <v>20314</v>
      </c>
      <c r="H2031" s="7" t="s">
        <v>19448</v>
      </c>
    </row>
    <row r="2032" spans="1:8">
      <c r="A2032" s="6" t="s">
        <v>7846</v>
      </c>
      <c r="B2032" s="6" t="str" cm="1">
        <f t="array" ref="B2032">IF(SUM(--ISNUMBER(SEARCH(Honorific,A2032)))&gt;0,LEFT(A2032,FIND(" ",A2032)-1),"")</f>
        <v/>
      </c>
      <c r="C2032" s="6" t="str">
        <f t="shared" si="62"/>
        <v>Jennifer Brooks</v>
      </c>
      <c r="D2032" s="6" t="str" cm="1">
        <f t="array" ref="D2032">IF(SUM(--ISNUMBER(SEARCH(Credentials,C2032)))&gt;0,TRIM(RIGHT(SUBSTITUTE(C2032," ",REPT(" ", 99)), 99)),"")</f>
        <v/>
      </c>
      <c r="E2032" s="6" t="str">
        <f t="shared" si="63"/>
        <v>Jennifer Brooks</v>
      </c>
      <c r="F2032" s="6" t="s">
        <v>7846</v>
      </c>
      <c r="G2032" s="7" t="s">
        <v>19510</v>
      </c>
      <c r="H2032" s="7" t="s">
        <v>19931</v>
      </c>
    </row>
    <row r="2033" spans="1:8">
      <c r="A2033" s="6" t="s">
        <v>7850</v>
      </c>
      <c r="B2033" s="6" t="str" cm="1">
        <f t="array" ref="B2033">IF(SUM(--ISNUMBER(SEARCH(Honorific,A2033)))&gt;0,LEFT(A2033,FIND(" ",A2033)-1),"")</f>
        <v/>
      </c>
      <c r="C2033" s="6" t="str">
        <f t="shared" si="62"/>
        <v>Benjamin Rogers Jr.</v>
      </c>
      <c r="D2033" s="6" t="str" cm="1">
        <f t="array" ref="D2033">IF(SUM(--ISNUMBER(SEARCH(Credentials,C2033)))&gt;0,TRIM(RIGHT(SUBSTITUTE(C2033," ",REPT(" ", 99)), 99)),"")</f>
        <v>Jr.</v>
      </c>
      <c r="E2033" s="6" t="str">
        <f t="shared" si="63"/>
        <v xml:space="preserve">Benjamin Rogers </v>
      </c>
      <c r="F2033" s="6" t="s">
        <v>19288</v>
      </c>
      <c r="G2033" s="7" t="s">
        <v>19700</v>
      </c>
      <c r="H2033" s="7" t="s">
        <v>19703</v>
      </c>
    </row>
    <row r="2034" spans="1:8">
      <c r="A2034" s="6" t="s">
        <v>7854</v>
      </c>
      <c r="B2034" s="6" t="str" cm="1">
        <f t="array" ref="B2034">IF(SUM(--ISNUMBER(SEARCH(Honorific,A2034)))&gt;0,LEFT(A2034,FIND(" ",A2034)-1),"")</f>
        <v/>
      </c>
      <c r="C2034" s="6" t="str">
        <f t="shared" si="62"/>
        <v>Aaron Johnston</v>
      </c>
      <c r="D2034" s="6" t="str" cm="1">
        <f t="array" ref="D2034">IF(SUM(--ISNUMBER(SEARCH(Credentials,C2034)))&gt;0,TRIM(RIGHT(SUBSTITUTE(C2034," ",REPT(" ", 99)), 99)),"")</f>
        <v/>
      </c>
      <c r="E2034" s="6" t="str">
        <f t="shared" si="63"/>
        <v>Aaron Johnston</v>
      </c>
      <c r="F2034" s="6" t="s">
        <v>7854</v>
      </c>
      <c r="G2034" s="7" t="s">
        <v>20176</v>
      </c>
      <c r="H2034" s="7" t="s">
        <v>20545</v>
      </c>
    </row>
    <row r="2035" spans="1:8">
      <c r="A2035" s="6" t="s">
        <v>7858</v>
      </c>
      <c r="B2035" s="6" t="str" cm="1">
        <f t="array" ref="B2035">IF(SUM(--ISNUMBER(SEARCH(Honorific,A2035)))&gt;0,LEFT(A2035,FIND(" ",A2035)-1),"")</f>
        <v/>
      </c>
      <c r="C2035" s="6" t="str">
        <f t="shared" si="62"/>
        <v>Ronald Sparks</v>
      </c>
      <c r="D2035" s="6" t="str" cm="1">
        <f t="array" ref="D2035">IF(SUM(--ISNUMBER(SEARCH(Credentials,C2035)))&gt;0,TRIM(RIGHT(SUBSTITUTE(C2035," ",REPT(" ", 99)), 99)),"")</f>
        <v/>
      </c>
      <c r="E2035" s="6" t="str">
        <f t="shared" si="63"/>
        <v>Ronald Sparks</v>
      </c>
      <c r="F2035" s="6" t="s">
        <v>7858</v>
      </c>
      <c r="G2035" s="7" t="s">
        <v>19535</v>
      </c>
      <c r="H2035" s="7" t="s">
        <v>20546</v>
      </c>
    </row>
    <row r="2036" spans="1:8">
      <c r="A2036" s="6" t="s">
        <v>7861</v>
      </c>
      <c r="B2036" s="6" t="str" cm="1">
        <f t="array" ref="B2036">IF(SUM(--ISNUMBER(SEARCH(Honorific,A2036)))&gt;0,LEFT(A2036,FIND(" ",A2036)-1),"")</f>
        <v/>
      </c>
      <c r="C2036" s="6" t="str">
        <f t="shared" si="62"/>
        <v>Anna Mcgrath</v>
      </c>
      <c r="D2036" s="6" t="str" cm="1">
        <f t="array" ref="D2036">IF(SUM(--ISNUMBER(SEARCH(Credentials,C2036)))&gt;0,TRIM(RIGHT(SUBSTITUTE(C2036," ",REPT(" ", 99)), 99)),"")</f>
        <v/>
      </c>
      <c r="E2036" s="6" t="str">
        <f t="shared" si="63"/>
        <v>Anna Mcgrath</v>
      </c>
      <c r="F2036" s="6" t="s">
        <v>7861</v>
      </c>
      <c r="G2036" s="7" t="s">
        <v>19582</v>
      </c>
      <c r="H2036" s="7" t="s">
        <v>20547</v>
      </c>
    </row>
    <row r="2037" spans="1:8">
      <c r="A2037" s="6" t="s">
        <v>7865</v>
      </c>
      <c r="B2037" s="6" t="str" cm="1">
        <f t="array" ref="B2037">IF(SUM(--ISNUMBER(SEARCH(Honorific,A2037)))&gt;0,LEFT(A2037,FIND(" ",A2037)-1),"")</f>
        <v/>
      </c>
      <c r="C2037" s="6" t="str">
        <f t="shared" si="62"/>
        <v>Danielle Pena</v>
      </c>
      <c r="D2037" s="6" t="str" cm="1">
        <f t="array" ref="D2037">IF(SUM(--ISNUMBER(SEARCH(Credentials,C2037)))&gt;0,TRIM(RIGHT(SUBSTITUTE(C2037," ",REPT(" ", 99)), 99)),"")</f>
        <v/>
      </c>
      <c r="E2037" s="6" t="str">
        <f t="shared" si="63"/>
        <v>Danielle Pena</v>
      </c>
      <c r="F2037" s="6" t="s">
        <v>7865</v>
      </c>
      <c r="G2037" s="7" t="s">
        <v>19629</v>
      </c>
      <c r="H2037" s="7" t="s">
        <v>20173</v>
      </c>
    </row>
    <row r="2038" spans="1:8">
      <c r="A2038" s="6" t="s">
        <v>7869</v>
      </c>
      <c r="B2038" s="6" t="str" cm="1">
        <f t="array" ref="B2038">IF(SUM(--ISNUMBER(SEARCH(Honorific,A2038)))&gt;0,LEFT(A2038,FIND(" ",A2038)-1),"")</f>
        <v>Mrs.</v>
      </c>
      <c r="C2038" s="6" t="str">
        <f t="shared" si="62"/>
        <v>Stacey Greene</v>
      </c>
      <c r="D2038" s="6" t="str" cm="1">
        <f t="array" ref="D2038">IF(SUM(--ISNUMBER(SEARCH(Credentials,C2038)))&gt;0,TRIM(RIGHT(SUBSTITUTE(C2038," ",REPT(" ", 99)), 99)),"")</f>
        <v/>
      </c>
      <c r="E2038" s="6" t="str">
        <f t="shared" si="63"/>
        <v>Stacey Greene</v>
      </c>
      <c r="F2038" s="6" t="s">
        <v>19289</v>
      </c>
      <c r="G2038" s="7" t="s">
        <v>19520</v>
      </c>
      <c r="H2038" s="7" t="s">
        <v>20350</v>
      </c>
    </row>
    <row r="2039" spans="1:8">
      <c r="A2039" s="6" t="s">
        <v>2334</v>
      </c>
      <c r="B2039" s="6" t="str" cm="1">
        <f t="array" ref="B2039">IF(SUM(--ISNUMBER(SEARCH(Honorific,A2039)))&gt;0,LEFT(A2039,FIND(" ",A2039)-1),"")</f>
        <v/>
      </c>
      <c r="C2039" s="6" t="str">
        <f t="shared" si="62"/>
        <v>Cheryl Jackson</v>
      </c>
      <c r="D2039" s="6" t="str" cm="1">
        <f t="array" ref="D2039">IF(SUM(--ISNUMBER(SEARCH(Credentials,C2039)))&gt;0,TRIM(RIGHT(SUBSTITUTE(C2039," ",REPT(" ", 99)), 99)),"")</f>
        <v/>
      </c>
      <c r="E2039" s="6" t="str">
        <f t="shared" si="63"/>
        <v>Cheryl Jackson</v>
      </c>
      <c r="F2039" s="6" t="s">
        <v>2334</v>
      </c>
      <c r="G2039" s="7" t="s">
        <v>20026</v>
      </c>
      <c r="H2039" s="7" t="s">
        <v>19779</v>
      </c>
    </row>
    <row r="2040" spans="1:8">
      <c r="A2040" s="6" t="s">
        <v>7218</v>
      </c>
      <c r="B2040" s="6" t="str" cm="1">
        <f t="array" ref="B2040">IF(SUM(--ISNUMBER(SEARCH(Honorific,A2040)))&gt;0,LEFT(A2040,FIND(" ",A2040)-1),"")</f>
        <v/>
      </c>
      <c r="C2040" s="6" t="str">
        <f t="shared" si="62"/>
        <v>Ashley Hernandez</v>
      </c>
      <c r="D2040" s="6" t="str" cm="1">
        <f t="array" ref="D2040">IF(SUM(--ISNUMBER(SEARCH(Credentials,C2040)))&gt;0,TRIM(RIGHT(SUBSTITUTE(C2040," ",REPT(" ", 99)), 99)),"")</f>
        <v/>
      </c>
      <c r="E2040" s="6" t="str">
        <f t="shared" si="63"/>
        <v>Ashley Hernandez</v>
      </c>
      <c r="F2040" s="6" t="s">
        <v>7218</v>
      </c>
      <c r="G2040" s="7" t="s">
        <v>19486</v>
      </c>
      <c r="H2040" s="7" t="s">
        <v>19444</v>
      </c>
    </row>
    <row r="2041" spans="1:8">
      <c r="A2041" s="6" t="s">
        <v>7879</v>
      </c>
      <c r="B2041" s="6" t="str" cm="1">
        <f t="array" ref="B2041">IF(SUM(--ISNUMBER(SEARCH(Honorific,A2041)))&gt;0,LEFT(A2041,FIND(" ",A2041)-1),"")</f>
        <v/>
      </c>
      <c r="C2041" s="6" t="str">
        <f t="shared" si="62"/>
        <v>Thomas Pratt</v>
      </c>
      <c r="D2041" s="6" t="str" cm="1">
        <f t="array" ref="D2041">IF(SUM(--ISNUMBER(SEARCH(Credentials,C2041)))&gt;0,TRIM(RIGHT(SUBSTITUTE(C2041," ",REPT(" ", 99)), 99)),"")</f>
        <v/>
      </c>
      <c r="E2041" s="6" t="str">
        <f t="shared" si="63"/>
        <v>Thomas Pratt</v>
      </c>
      <c r="F2041" s="6" t="s">
        <v>7879</v>
      </c>
      <c r="G2041" s="7" t="s">
        <v>19488</v>
      </c>
      <c r="H2041" s="7" t="s">
        <v>20011</v>
      </c>
    </row>
    <row r="2042" spans="1:8">
      <c r="A2042" s="6" t="s">
        <v>7883</v>
      </c>
      <c r="B2042" s="6" t="str" cm="1">
        <f t="array" ref="B2042">IF(SUM(--ISNUMBER(SEARCH(Honorific,A2042)))&gt;0,LEFT(A2042,FIND(" ",A2042)-1),"")</f>
        <v/>
      </c>
      <c r="C2042" s="6" t="str">
        <f t="shared" si="62"/>
        <v>Kristy Cisneros</v>
      </c>
      <c r="D2042" s="6" t="str" cm="1">
        <f t="array" ref="D2042">IF(SUM(--ISNUMBER(SEARCH(Credentials,C2042)))&gt;0,TRIM(RIGHT(SUBSTITUTE(C2042," ",REPT(" ", 99)), 99)),"")</f>
        <v/>
      </c>
      <c r="E2042" s="6" t="str">
        <f t="shared" si="63"/>
        <v>Kristy Cisneros</v>
      </c>
      <c r="F2042" s="6" t="s">
        <v>7883</v>
      </c>
      <c r="G2042" s="7" t="s">
        <v>20002</v>
      </c>
      <c r="H2042" s="7" t="s">
        <v>20226</v>
      </c>
    </row>
    <row r="2043" spans="1:8">
      <c r="A2043" s="6" t="s">
        <v>7887</v>
      </c>
      <c r="B2043" s="6" t="str" cm="1">
        <f t="array" ref="B2043">IF(SUM(--ISNUMBER(SEARCH(Honorific,A2043)))&gt;0,LEFT(A2043,FIND(" ",A2043)-1),"")</f>
        <v/>
      </c>
      <c r="C2043" s="6" t="str">
        <f t="shared" si="62"/>
        <v>Amy Smith</v>
      </c>
      <c r="D2043" s="6" t="str" cm="1">
        <f t="array" ref="D2043">IF(SUM(--ISNUMBER(SEARCH(Credentials,C2043)))&gt;0,TRIM(RIGHT(SUBSTITUTE(C2043," ",REPT(" ", 99)), 99)),"")</f>
        <v/>
      </c>
      <c r="E2043" s="6" t="str">
        <f t="shared" si="63"/>
        <v>Amy Smith</v>
      </c>
      <c r="F2043" s="6" t="s">
        <v>7887</v>
      </c>
      <c r="G2043" s="7" t="s">
        <v>19789</v>
      </c>
      <c r="H2043" s="7" t="s">
        <v>19450</v>
      </c>
    </row>
    <row r="2044" spans="1:8">
      <c r="A2044" s="6" t="s">
        <v>7891</v>
      </c>
      <c r="B2044" s="6" t="str" cm="1">
        <f t="array" ref="B2044">IF(SUM(--ISNUMBER(SEARCH(Honorific,A2044)))&gt;0,LEFT(A2044,FIND(" ",A2044)-1),"")</f>
        <v/>
      </c>
      <c r="C2044" s="6" t="str">
        <f t="shared" si="62"/>
        <v>Aaron Roberts</v>
      </c>
      <c r="D2044" s="6" t="str" cm="1">
        <f t="array" ref="D2044">IF(SUM(--ISNUMBER(SEARCH(Credentials,C2044)))&gt;0,TRIM(RIGHT(SUBSTITUTE(C2044," ",REPT(" ", 99)), 99)),"")</f>
        <v/>
      </c>
      <c r="E2044" s="6" t="str">
        <f t="shared" si="63"/>
        <v>Aaron Roberts</v>
      </c>
      <c r="F2044" s="6" t="s">
        <v>7891</v>
      </c>
      <c r="G2044" s="7" t="s">
        <v>20176</v>
      </c>
      <c r="H2044" s="7" t="s">
        <v>19900</v>
      </c>
    </row>
    <row r="2045" spans="1:8">
      <c r="A2045" s="6" t="s">
        <v>7895</v>
      </c>
      <c r="B2045" s="6" t="str" cm="1">
        <f t="array" ref="B2045">IF(SUM(--ISNUMBER(SEARCH(Honorific,A2045)))&gt;0,LEFT(A2045,FIND(" ",A2045)-1),"")</f>
        <v/>
      </c>
      <c r="C2045" s="6" t="str">
        <f t="shared" si="62"/>
        <v>Michael Butler</v>
      </c>
      <c r="D2045" s="6" t="str" cm="1">
        <f t="array" ref="D2045">IF(SUM(--ISNUMBER(SEARCH(Credentials,C2045)))&gt;0,TRIM(RIGHT(SUBSTITUTE(C2045," ",REPT(" ", 99)), 99)),"")</f>
        <v/>
      </c>
      <c r="E2045" s="6" t="str">
        <f t="shared" si="63"/>
        <v>Michael Butler</v>
      </c>
      <c r="F2045" s="6" t="s">
        <v>7895</v>
      </c>
      <c r="G2045" s="7" t="s">
        <v>19466</v>
      </c>
      <c r="H2045" s="7" t="s">
        <v>20461</v>
      </c>
    </row>
    <row r="2046" spans="1:8">
      <c r="A2046" s="6" t="s">
        <v>7898</v>
      </c>
      <c r="B2046" s="6" t="str" cm="1">
        <f t="array" ref="B2046">IF(SUM(--ISNUMBER(SEARCH(Honorific,A2046)))&gt;0,LEFT(A2046,FIND(" ",A2046)-1),"")</f>
        <v/>
      </c>
      <c r="C2046" s="6" t="str">
        <f t="shared" si="62"/>
        <v>Jennifer Adams</v>
      </c>
      <c r="D2046" s="6" t="str" cm="1">
        <f t="array" ref="D2046">IF(SUM(--ISNUMBER(SEARCH(Credentials,C2046)))&gt;0,TRIM(RIGHT(SUBSTITUTE(C2046," ",REPT(" ", 99)), 99)),"")</f>
        <v/>
      </c>
      <c r="E2046" s="6" t="str">
        <f t="shared" si="63"/>
        <v>Jennifer Adams</v>
      </c>
      <c r="F2046" s="6" t="s">
        <v>7898</v>
      </c>
      <c r="G2046" s="7" t="s">
        <v>19510</v>
      </c>
      <c r="H2046" s="7" t="s">
        <v>20041</v>
      </c>
    </row>
    <row r="2047" spans="1:8">
      <c r="A2047" s="6" t="s">
        <v>7902</v>
      </c>
      <c r="B2047" s="6" t="str" cm="1">
        <f t="array" ref="B2047">IF(SUM(--ISNUMBER(SEARCH(Honorific,A2047)))&gt;0,LEFT(A2047,FIND(" ",A2047)-1),"")</f>
        <v/>
      </c>
      <c r="C2047" s="6" t="str">
        <f t="shared" si="62"/>
        <v>Regina Shaw</v>
      </c>
      <c r="D2047" s="6" t="str" cm="1">
        <f t="array" ref="D2047">IF(SUM(--ISNUMBER(SEARCH(Credentials,C2047)))&gt;0,TRIM(RIGHT(SUBSTITUTE(C2047," ",REPT(" ", 99)), 99)),"")</f>
        <v/>
      </c>
      <c r="E2047" s="6" t="str">
        <f t="shared" si="63"/>
        <v>Regina Shaw</v>
      </c>
      <c r="F2047" s="6" t="s">
        <v>7902</v>
      </c>
      <c r="G2047" s="7" t="s">
        <v>20548</v>
      </c>
      <c r="H2047" s="7" t="s">
        <v>19567</v>
      </c>
    </row>
    <row r="2048" spans="1:8">
      <c r="A2048" s="6" t="s">
        <v>7906</v>
      </c>
      <c r="B2048" s="6" t="str" cm="1">
        <f t="array" ref="B2048">IF(SUM(--ISNUMBER(SEARCH(Honorific,A2048)))&gt;0,LEFT(A2048,FIND(" ",A2048)-1),"")</f>
        <v>Mrs.</v>
      </c>
      <c r="C2048" s="6" t="str">
        <f t="shared" si="62"/>
        <v>Teresa Willis</v>
      </c>
      <c r="D2048" s="6" t="str" cm="1">
        <f t="array" ref="D2048">IF(SUM(--ISNUMBER(SEARCH(Credentials,C2048)))&gt;0,TRIM(RIGHT(SUBSTITUTE(C2048," ",REPT(" ", 99)), 99)),"")</f>
        <v/>
      </c>
      <c r="E2048" s="6" t="str">
        <f t="shared" si="63"/>
        <v>Teresa Willis</v>
      </c>
      <c r="F2048" s="6" t="s">
        <v>19290</v>
      </c>
      <c r="G2048" s="7" t="s">
        <v>19917</v>
      </c>
      <c r="H2048" s="7" t="s">
        <v>19507</v>
      </c>
    </row>
    <row r="2049" spans="1:8">
      <c r="A2049" s="6" t="s">
        <v>7910</v>
      </c>
      <c r="B2049" s="6" t="str" cm="1">
        <f t="array" ref="B2049">IF(SUM(--ISNUMBER(SEARCH(Honorific,A2049)))&gt;0,LEFT(A2049,FIND(" ",A2049)-1),"")</f>
        <v/>
      </c>
      <c r="C2049" s="6" t="str">
        <f t="shared" si="62"/>
        <v>Emily Roberts</v>
      </c>
      <c r="D2049" s="6" t="str" cm="1">
        <f t="array" ref="D2049">IF(SUM(--ISNUMBER(SEARCH(Credentials,C2049)))&gt;0,TRIM(RIGHT(SUBSTITUTE(C2049," ",REPT(" ", 99)), 99)),"")</f>
        <v/>
      </c>
      <c r="E2049" s="6" t="str">
        <f t="shared" si="63"/>
        <v>Emily Roberts</v>
      </c>
      <c r="F2049" s="6" t="s">
        <v>7910</v>
      </c>
      <c r="G2049" s="7" t="s">
        <v>20058</v>
      </c>
      <c r="H2049" s="7" t="s">
        <v>19900</v>
      </c>
    </row>
    <row r="2050" spans="1:8">
      <c r="A2050" s="6" t="s">
        <v>7914</v>
      </c>
      <c r="B2050" s="6" t="str" cm="1">
        <f t="array" ref="B2050">IF(SUM(--ISNUMBER(SEARCH(Honorific,A2050)))&gt;0,LEFT(A2050,FIND(" ",A2050)-1),"")</f>
        <v/>
      </c>
      <c r="C2050" s="6" t="str">
        <f t="shared" si="62"/>
        <v>Larry Wilkins</v>
      </c>
      <c r="D2050" s="6" t="str" cm="1">
        <f t="array" ref="D2050">IF(SUM(--ISNUMBER(SEARCH(Credentials,C2050)))&gt;0,TRIM(RIGHT(SUBSTITUTE(C2050," ",REPT(" ", 99)), 99)),"")</f>
        <v/>
      </c>
      <c r="E2050" s="6" t="str">
        <f t="shared" si="63"/>
        <v>Larry Wilkins</v>
      </c>
      <c r="F2050" s="6" t="s">
        <v>7914</v>
      </c>
      <c r="G2050" s="7" t="s">
        <v>20048</v>
      </c>
      <c r="H2050" s="7" t="s">
        <v>20228</v>
      </c>
    </row>
    <row r="2051" spans="1:8">
      <c r="A2051" s="6" t="s">
        <v>7918</v>
      </c>
      <c r="B2051" s="6" t="str" cm="1">
        <f t="array" ref="B2051">IF(SUM(--ISNUMBER(SEARCH(Honorific,A2051)))&gt;0,LEFT(A2051,FIND(" ",A2051)-1),"")</f>
        <v/>
      </c>
      <c r="C2051" s="6" t="str">
        <f t="shared" ref="C2051:C2114" si="64">IF(B2051="",A2051,RIGHT(A2051,LEN(A2051)-LEN(B2051)-1))</f>
        <v>Robert Adams</v>
      </c>
      <c r="D2051" s="6" t="str" cm="1">
        <f t="array" ref="D2051">IF(SUM(--ISNUMBER(SEARCH(Credentials,C2051)))&gt;0,TRIM(RIGHT(SUBSTITUTE(C2051," ",REPT(" ", 99)), 99)),"")</f>
        <v/>
      </c>
      <c r="E2051" s="6" t="str">
        <f t="shared" ref="E2051:E2114" si="65">IF(D2051="",C2051,LEFT(C2051,LEN(C2051)-LEN(D2051)))</f>
        <v>Robert Adams</v>
      </c>
      <c r="F2051" s="6" t="s">
        <v>7918</v>
      </c>
      <c r="G2051" s="7" t="s">
        <v>19541</v>
      </c>
      <c r="H2051" s="7" t="s">
        <v>20041</v>
      </c>
    </row>
    <row r="2052" spans="1:8">
      <c r="A2052" s="6" t="s">
        <v>7922</v>
      </c>
      <c r="B2052" s="6" t="str" cm="1">
        <f t="array" ref="B2052">IF(SUM(--ISNUMBER(SEARCH(Honorific,A2052)))&gt;0,LEFT(A2052,FIND(" ",A2052)-1),"")</f>
        <v/>
      </c>
      <c r="C2052" s="6" t="str">
        <f t="shared" si="64"/>
        <v>Gregg Nichols</v>
      </c>
      <c r="D2052" s="6" t="str" cm="1">
        <f t="array" ref="D2052">IF(SUM(--ISNUMBER(SEARCH(Credentials,C2052)))&gt;0,TRIM(RIGHT(SUBSTITUTE(C2052," ",REPT(" ", 99)), 99)),"")</f>
        <v/>
      </c>
      <c r="E2052" s="6" t="str">
        <f t="shared" si="65"/>
        <v>Gregg Nichols</v>
      </c>
      <c r="F2052" s="6" t="s">
        <v>7922</v>
      </c>
      <c r="G2052" s="7" t="s">
        <v>20224</v>
      </c>
      <c r="H2052" s="7" t="s">
        <v>20436</v>
      </c>
    </row>
    <row r="2053" spans="1:8">
      <c r="A2053" s="6" t="s">
        <v>7926</v>
      </c>
      <c r="B2053" s="6" t="str" cm="1">
        <f t="array" ref="B2053">IF(SUM(--ISNUMBER(SEARCH(Honorific,A2053)))&gt;0,LEFT(A2053,FIND(" ",A2053)-1),"")</f>
        <v/>
      </c>
      <c r="C2053" s="6" t="str">
        <f t="shared" si="64"/>
        <v>Katherine Davidson</v>
      </c>
      <c r="D2053" s="6" t="str" cm="1">
        <f t="array" ref="D2053">IF(SUM(--ISNUMBER(SEARCH(Credentials,C2053)))&gt;0,TRIM(RIGHT(SUBSTITUTE(C2053," ",REPT(" ", 99)), 99)),"")</f>
        <v/>
      </c>
      <c r="E2053" s="6" t="str">
        <f t="shared" si="65"/>
        <v>Katherine Davidson</v>
      </c>
      <c r="F2053" s="6" t="s">
        <v>7926</v>
      </c>
      <c r="G2053" s="7" t="s">
        <v>20156</v>
      </c>
      <c r="H2053" s="7" t="s">
        <v>19615</v>
      </c>
    </row>
    <row r="2054" spans="1:8">
      <c r="A2054" s="6" t="s">
        <v>7930</v>
      </c>
      <c r="B2054" s="6" t="str" cm="1">
        <f t="array" ref="B2054">IF(SUM(--ISNUMBER(SEARCH(Honorific,A2054)))&gt;0,LEFT(A2054,FIND(" ",A2054)-1),"")</f>
        <v/>
      </c>
      <c r="C2054" s="6" t="str">
        <f t="shared" si="64"/>
        <v>Anthony Williams</v>
      </c>
      <c r="D2054" s="6" t="str" cm="1">
        <f t="array" ref="D2054">IF(SUM(--ISNUMBER(SEARCH(Credentials,C2054)))&gt;0,TRIM(RIGHT(SUBSTITUTE(C2054," ",REPT(" ", 99)), 99)),"")</f>
        <v/>
      </c>
      <c r="E2054" s="6" t="str">
        <f t="shared" si="65"/>
        <v>Anthony Williams</v>
      </c>
      <c r="F2054" s="6" t="s">
        <v>7930</v>
      </c>
      <c r="G2054" s="7" t="s">
        <v>19438</v>
      </c>
      <c r="H2054" s="7" t="s">
        <v>19478</v>
      </c>
    </row>
    <row r="2055" spans="1:8">
      <c r="A2055" s="6" t="s">
        <v>7934</v>
      </c>
      <c r="B2055" s="6" t="str" cm="1">
        <f t="array" ref="B2055">IF(SUM(--ISNUMBER(SEARCH(Honorific,A2055)))&gt;0,LEFT(A2055,FIND(" ",A2055)-1),"")</f>
        <v/>
      </c>
      <c r="C2055" s="6" t="str">
        <f t="shared" si="64"/>
        <v>Alejandra Williams</v>
      </c>
      <c r="D2055" s="6" t="str" cm="1">
        <f t="array" ref="D2055">IF(SUM(--ISNUMBER(SEARCH(Credentials,C2055)))&gt;0,TRIM(RIGHT(SUBSTITUTE(C2055," ",REPT(" ", 99)), 99)),"")</f>
        <v/>
      </c>
      <c r="E2055" s="6" t="str">
        <f t="shared" si="65"/>
        <v>Alejandra Williams</v>
      </c>
      <c r="F2055" s="6" t="s">
        <v>7934</v>
      </c>
      <c r="G2055" s="7" t="s">
        <v>20549</v>
      </c>
      <c r="H2055" s="7" t="s">
        <v>19478</v>
      </c>
    </row>
    <row r="2056" spans="1:8">
      <c r="A2056" s="6" t="s">
        <v>7938</v>
      </c>
      <c r="B2056" s="6" t="str" cm="1">
        <f t="array" ref="B2056">IF(SUM(--ISNUMBER(SEARCH(Honorific,A2056)))&gt;0,LEFT(A2056,FIND(" ",A2056)-1),"")</f>
        <v/>
      </c>
      <c r="C2056" s="6" t="str">
        <f t="shared" si="64"/>
        <v>Robert Flores</v>
      </c>
      <c r="D2056" s="6" t="str" cm="1">
        <f t="array" ref="D2056">IF(SUM(--ISNUMBER(SEARCH(Credentials,C2056)))&gt;0,TRIM(RIGHT(SUBSTITUTE(C2056," ",REPT(" ", 99)), 99)),"")</f>
        <v/>
      </c>
      <c r="E2056" s="6" t="str">
        <f t="shared" si="65"/>
        <v>Robert Flores</v>
      </c>
      <c r="F2056" s="6" t="s">
        <v>7938</v>
      </c>
      <c r="G2056" s="7" t="s">
        <v>19541</v>
      </c>
      <c r="H2056" s="7" t="s">
        <v>20083</v>
      </c>
    </row>
    <row r="2057" spans="1:8">
      <c r="A2057" s="6" t="s">
        <v>7942</v>
      </c>
      <c r="B2057" s="6" t="str" cm="1">
        <f t="array" ref="B2057">IF(SUM(--ISNUMBER(SEARCH(Honorific,A2057)))&gt;0,LEFT(A2057,FIND(" ",A2057)-1),"")</f>
        <v/>
      </c>
      <c r="C2057" s="6" t="str">
        <f t="shared" si="64"/>
        <v>Derrick King</v>
      </c>
      <c r="D2057" s="6" t="str" cm="1">
        <f t="array" ref="D2057">IF(SUM(--ISNUMBER(SEARCH(Credentials,C2057)))&gt;0,TRIM(RIGHT(SUBSTITUTE(C2057," ",REPT(" ", 99)), 99)),"")</f>
        <v/>
      </c>
      <c r="E2057" s="6" t="str">
        <f t="shared" si="65"/>
        <v>Derrick King</v>
      </c>
      <c r="F2057" s="6" t="s">
        <v>7942</v>
      </c>
      <c r="G2057" s="7" t="s">
        <v>20314</v>
      </c>
      <c r="H2057" s="7" t="s">
        <v>20195</v>
      </c>
    </row>
    <row r="2058" spans="1:8">
      <c r="A2058" s="6" t="s">
        <v>7946</v>
      </c>
      <c r="B2058" s="6" t="str" cm="1">
        <f t="array" ref="B2058">IF(SUM(--ISNUMBER(SEARCH(Honorific,A2058)))&gt;0,LEFT(A2058,FIND(" ",A2058)-1),"")</f>
        <v/>
      </c>
      <c r="C2058" s="6" t="str">
        <f t="shared" si="64"/>
        <v>Kyle Russell</v>
      </c>
      <c r="D2058" s="6" t="str" cm="1">
        <f t="array" ref="D2058">IF(SUM(--ISNUMBER(SEARCH(Credentials,C2058)))&gt;0,TRIM(RIGHT(SUBSTITUTE(C2058," ",REPT(" ", 99)), 99)),"")</f>
        <v/>
      </c>
      <c r="E2058" s="6" t="str">
        <f t="shared" si="65"/>
        <v>Kyle Russell</v>
      </c>
      <c r="F2058" s="6" t="s">
        <v>7946</v>
      </c>
      <c r="G2058" s="7" t="s">
        <v>19516</v>
      </c>
      <c r="H2058" s="7" t="s">
        <v>19803</v>
      </c>
    </row>
    <row r="2059" spans="1:8">
      <c r="A2059" s="6" t="s">
        <v>7950</v>
      </c>
      <c r="B2059" s="6" t="str" cm="1">
        <f t="array" ref="B2059">IF(SUM(--ISNUMBER(SEARCH(Honorific,A2059)))&gt;0,LEFT(A2059,FIND(" ",A2059)-1),"")</f>
        <v>Ms.</v>
      </c>
      <c r="C2059" s="6" t="str">
        <f t="shared" si="64"/>
        <v>Adriana Wilson</v>
      </c>
      <c r="D2059" s="6" t="str" cm="1">
        <f t="array" ref="D2059">IF(SUM(--ISNUMBER(SEARCH(Credentials,C2059)))&gt;0,TRIM(RIGHT(SUBSTITUTE(C2059," ",REPT(" ", 99)), 99)),"")</f>
        <v/>
      </c>
      <c r="E2059" s="6" t="str">
        <f t="shared" si="65"/>
        <v>Adriana Wilson</v>
      </c>
      <c r="F2059" s="6" t="s">
        <v>19291</v>
      </c>
      <c r="G2059" s="7" t="s">
        <v>20550</v>
      </c>
      <c r="H2059" s="7" t="s">
        <v>19563</v>
      </c>
    </row>
    <row r="2060" spans="1:8">
      <c r="A2060" s="6" t="s">
        <v>7954</v>
      </c>
      <c r="B2060" s="6" t="str" cm="1">
        <f t="array" ref="B2060">IF(SUM(--ISNUMBER(SEARCH(Honorific,A2060)))&gt;0,LEFT(A2060,FIND(" ",A2060)-1),"")</f>
        <v/>
      </c>
      <c r="C2060" s="6" t="str">
        <f t="shared" si="64"/>
        <v>Jill Smith</v>
      </c>
      <c r="D2060" s="6" t="str" cm="1">
        <f t="array" ref="D2060">IF(SUM(--ISNUMBER(SEARCH(Credentials,C2060)))&gt;0,TRIM(RIGHT(SUBSTITUTE(C2060," ",REPT(" ", 99)), 99)),"")</f>
        <v/>
      </c>
      <c r="E2060" s="6" t="str">
        <f t="shared" si="65"/>
        <v>Jill Smith</v>
      </c>
      <c r="F2060" s="6" t="s">
        <v>7954</v>
      </c>
      <c r="G2060" s="7" t="s">
        <v>19986</v>
      </c>
      <c r="H2060" s="7" t="s">
        <v>19450</v>
      </c>
    </row>
    <row r="2061" spans="1:8">
      <c r="A2061" s="6" t="s">
        <v>7958</v>
      </c>
      <c r="B2061" s="6" t="str" cm="1">
        <f t="array" ref="B2061">IF(SUM(--ISNUMBER(SEARCH(Honorific,A2061)))&gt;0,LEFT(A2061,FIND(" ",A2061)-1),"")</f>
        <v/>
      </c>
      <c r="C2061" s="6" t="str">
        <f t="shared" si="64"/>
        <v>Matthew Garcia</v>
      </c>
      <c r="D2061" s="6" t="str" cm="1">
        <f t="array" ref="D2061">IF(SUM(--ISNUMBER(SEARCH(Credentials,C2061)))&gt;0,TRIM(RIGHT(SUBSTITUTE(C2061," ",REPT(" ", 99)), 99)),"")</f>
        <v/>
      </c>
      <c r="E2061" s="6" t="str">
        <f t="shared" si="65"/>
        <v>Matthew Garcia</v>
      </c>
      <c r="F2061" s="6" t="s">
        <v>7958</v>
      </c>
      <c r="G2061" s="7" t="s">
        <v>19506</v>
      </c>
      <c r="H2061" s="7" t="s">
        <v>19641</v>
      </c>
    </row>
    <row r="2062" spans="1:8">
      <c r="A2062" s="6" t="s">
        <v>7962</v>
      </c>
      <c r="B2062" s="6" t="str" cm="1">
        <f t="array" ref="B2062">IF(SUM(--ISNUMBER(SEARCH(Honorific,A2062)))&gt;0,LEFT(A2062,FIND(" ",A2062)-1),"")</f>
        <v/>
      </c>
      <c r="C2062" s="6" t="str">
        <f t="shared" si="64"/>
        <v>Kathleen Johnson</v>
      </c>
      <c r="D2062" s="6" t="str" cm="1">
        <f t="array" ref="D2062">IF(SUM(--ISNUMBER(SEARCH(Credentials,C2062)))&gt;0,TRIM(RIGHT(SUBSTITUTE(C2062," ",REPT(" ", 99)), 99)),"")</f>
        <v/>
      </c>
      <c r="E2062" s="6" t="str">
        <f t="shared" si="65"/>
        <v>Kathleen Johnson</v>
      </c>
      <c r="F2062" s="6" t="s">
        <v>7962</v>
      </c>
      <c r="G2062" s="7" t="s">
        <v>20054</v>
      </c>
      <c r="H2062" s="7" t="s">
        <v>19655</v>
      </c>
    </row>
    <row r="2063" spans="1:8">
      <c r="A2063" s="6" t="s">
        <v>7966</v>
      </c>
      <c r="B2063" s="6" t="str" cm="1">
        <f t="array" ref="B2063">IF(SUM(--ISNUMBER(SEARCH(Honorific,A2063)))&gt;0,LEFT(A2063,FIND(" ",A2063)-1),"")</f>
        <v/>
      </c>
      <c r="C2063" s="6" t="str">
        <f t="shared" si="64"/>
        <v>Joshua Wagner</v>
      </c>
      <c r="D2063" s="6" t="str" cm="1">
        <f t="array" ref="D2063">IF(SUM(--ISNUMBER(SEARCH(Credentials,C2063)))&gt;0,TRIM(RIGHT(SUBSTITUTE(C2063," ",REPT(" ", 99)), 99)),"")</f>
        <v/>
      </c>
      <c r="E2063" s="6" t="str">
        <f t="shared" si="65"/>
        <v>Joshua Wagner</v>
      </c>
      <c r="F2063" s="6" t="s">
        <v>7966</v>
      </c>
      <c r="G2063" s="7" t="s">
        <v>19718</v>
      </c>
      <c r="H2063" s="7" t="s">
        <v>20401</v>
      </c>
    </row>
    <row r="2064" spans="1:8">
      <c r="A2064" s="6" t="s">
        <v>7970</v>
      </c>
      <c r="B2064" s="6" t="str" cm="1">
        <f t="array" ref="B2064">IF(SUM(--ISNUMBER(SEARCH(Honorific,A2064)))&gt;0,LEFT(A2064,FIND(" ",A2064)-1),"")</f>
        <v/>
      </c>
      <c r="C2064" s="6" t="str">
        <f t="shared" si="64"/>
        <v>Wanda Ward</v>
      </c>
      <c r="D2064" s="6" t="str" cm="1">
        <f t="array" ref="D2064">IF(SUM(--ISNUMBER(SEARCH(Credentials,C2064)))&gt;0,TRIM(RIGHT(SUBSTITUTE(C2064," ",REPT(" ", 99)), 99)),"")</f>
        <v/>
      </c>
      <c r="E2064" s="6" t="str">
        <f t="shared" si="65"/>
        <v>Wanda Ward</v>
      </c>
      <c r="F2064" s="6" t="s">
        <v>7970</v>
      </c>
      <c r="G2064" s="7" t="s">
        <v>20551</v>
      </c>
      <c r="H2064" s="7" t="s">
        <v>19740</v>
      </c>
    </row>
    <row r="2065" spans="1:8">
      <c r="A2065" s="6" t="s">
        <v>7974</v>
      </c>
      <c r="B2065" s="6" t="str" cm="1">
        <f t="array" ref="B2065">IF(SUM(--ISNUMBER(SEARCH(Honorific,A2065)))&gt;0,LEFT(A2065,FIND(" ",A2065)-1),"")</f>
        <v/>
      </c>
      <c r="C2065" s="6" t="str">
        <f t="shared" si="64"/>
        <v>Jennifer Harrell</v>
      </c>
      <c r="D2065" s="6" t="str" cm="1">
        <f t="array" ref="D2065">IF(SUM(--ISNUMBER(SEARCH(Credentials,C2065)))&gt;0,TRIM(RIGHT(SUBSTITUTE(C2065," ",REPT(" ", 99)), 99)),"")</f>
        <v/>
      </c>
      <c r="E2065" s="6" t="str">
        <f t="shared" si="65"/>
        <v>Jennifer Harrell</v>
      </c>
      <c r="F2065" s="6" t="s">
        <v>7974</v>
      </c>
      <c r="G2065" s="7" t="s">
        <v>19510</v>
      </c>
      <c r="H2065" s="7" t="s">
        <v>20302</v>
      </c>
    </row>
    <row r="2066" spans="1:8">
      <c r="A2066" s="6" t="s">
        <v>7978</v>
      </c>
      <c r="B2066" s="6" t="str" cm="1">
        <f t="array" ref="B2066">IF(SUM(--ISNUMBER(SEARCH(Honorific,A2066)))&gt;0,LEFT(A2066,FIND(" ",A2066)-1),"")</f>
        <v/>
      </c>
      <c r="C2066" s="6" t="str">
        <f t="shared" si="64"/>
        <v>Wendy Hall</v>
      </c>
      <c r="D2066" s="6" t="str" cm="1">
        <f t="array" ref="D2066">IF(SUM(--ISNUMBER(SEARCH(Credentials,C2066)))&gt;0,TRIM(RIGHT(SUBSTITUTE(C2066," ",REPT(" ", 99)), 99)),"")</f>
        <v/>
      </c>
      <c r="E2066" s="6" t="str">
        <f t="shared" si="65"/>
        <v>Wendy Hall</v>
      </c>
      <c r="F2066" s="6" t="s">
        <v>7978</v>
      </c>
      <c r="G2066" s="7" t="s">
        <v>20238</v>
      </c>
      <c r="H2066" s="7" t="s">
        <v>19585</v>
      </c>
    </row>
    <row r="2067" spans="1:8">
      <c r="A2067" s="6" t="s">
        <v>7982</v>
      </c>
      <c r="B2067" s="6" t="str" cm="1">
        <f t="array" ref="B2067">IF(SUM(--ISNUMBER(SEARCH(Honorific,A2067)))&gt;0,LEFT(A2067,FIND(" ",A2067)-1),"")</f>
        <v/>
      </c>
      <c r="C2067" s="6" t="str">
        <f t="shared" si="64"/>
        <v>Ashley Mckay DDS</v>
      </c>
      <c r="D2067" s="6" t="str" cm="1">
        <f t="array" ref="D2067">IF(SUM(--ISNUMBER(SEARCH(Credentials,C2067)))&gt;0,TRIM(RIGHT(SUBSTITUTE(C2067," ",REPT(" ", 99)), 99)),"")</f>
        <v>DDS</v>
      </c>
      <c r="E2067" s="6" t="str">
        <f t="shared" si="65"/>
        <v xml:space="preserve">Ashley Mckay </v>
      </c>
      <c r="F2067" s="6" t="s">
        <v>19292</v>
      </c>
      <c r="G2067" s="7" t="s">
        <v>19486</v>
      </c>
      <c r="H2067" s="7" t="s">
        <v>20552</v>
      </c>
    </row>
    <row r="2068" spans="1:8">
      <c r="A2068" s="6" t="s">
        <v>7986</v>
      </c>
      <c r="B2068" s="6" t="str" cm="1">
        <f t="array" ref="B2068">IF(SUM(--ISNUMBER(SEARCH(Honorific,A2068)))&gt;0,LEFT(A2068,FIND(" ",A2068)-1),"")</f>
        <v/>
      </c>
      <c r="C2068" s="6" t="str">
        <f t="shared" si="64"/>
        <v>Erin Bush</v>
      </c>
      <c r="D2068" s="6" t="str" cm="1">
        <f t="array" ref="D2068">IF(SUM(--ISNUMBER(SEARCH(Credentials,C2068)))&gt;0,TRIM(RIGHT(SUBSTITUTE(C2068," ",REPT(" ", 99)), 99)),"")</f>
        <v/>
      </c>
      <c r="E2068" s="6" t="str">
        <f t="shared" si="65"/>
        <v>Erin Bush</v>
      </c>
      <c r="F2068" s="6" t="s">
        <v>7986</v>
      </c>
      <c r="G2068" s="7" t="s">
        <v>19512</v>
      </c>
      <c r="H2068" s="7" t="s">
        <v>20010</v>
      </c>
    </row>
    <row r="2069" spans="1:8">
      <c r="A2069" s="6" t="s">
        <v>7990</v>
      </c>
      <c r="B2069" s="6" t="str" cm="1">
        <f t="array" ref="B2069">IF(SUM(--ISNUMBER(SEARCH(Honorific,A2069)))&gt;0,LEFT(A2069,FIND(" ",A2069)-1),"")</f>
        <v/>
      </c>
      <c r="C2069" s="6" t="str">
        <f t="shared" si="64"/>
        <v>Jessica Valenzuela</v>
      </c>
      <c r="D2069" s="6" t="str" cm="1">
        <f t="array" ref="D2069">IF(SUM(--ISNUMBER(SEARCH(Credentials,C2069)))&gt;0,TRIM(RIGHT(SUBSTITUTE(C2069," ",REPT(" ", 99)), 99)),"")</f>
        <v/>
      </c>
      <c r="E2069" s="6" t="str">
        <f t="shared" si="65"/>
        <v>Jessica Valenzuela</v>
      </c>
      <c r="F2069" s="6" t="s">
        <v>7990</v>
      </c>
      <c r="G2069" s="7" t="s">
        <v>19664</v>
      </c>
      <c r="H2069" s="7" t="s">
        <v>20553</v>
      </c>
    </row>
    <row r="2070" spans="1:8">
      <c r="A2070" s="6" t="s">
        <v>7994</v>
      </c>
      <c r="B2070" s="6" t="str" cm="1">
        <f t="array" ref="B2070">IF(SUM(--ISNUMBER(SEARCH(Honorific,A2070)))&gt;0,LEFT(A2070,FIND(" ",A2070)-1),"")</f>
        <v/>
      </c>
      <c r="C2070" s="6" t="str">
        <f t="shared" si="64"/>
        <v>Joy Burgess</v>
      </c>
      <c r="D2070" s="6" t="str" cm="1">
        <f t="array" ref="D2070">IF(SUM(--ISNUMBER(SEARCH(Credentials,C2070)))&gt;0,TRIM(RIGHT(SUBSTITUTE(C2070," ",REPT(" ", 99)), 99)),"")</f>
        <v/>
      </c>
      <c r="E2070" s="6" t="str">
        <f t="shared" si="65"/>
        <v>Joy Burgess</v>
      </c>
      <c r="F2070" s="6" t="s">
        <v>7994</v>
      </c>
      <c r="G2070" s="7" t="s">
        <v>19904</v>
      </c>
      <c r="H2070" s="7" t="s">
        <v>19824</v>
      </c>
    </row>
    <row r="2071" spans="1:8">
      <c r="A2071" s="6" t="s">
        <v>7997</v>
      </c>
      <c r="B2071" s="6" t="str" cm="1">
        <f t="array" ref="B2071">IF(SUM(--ISNUMBER(SEARCH(Honorific,A2071)))&gt;0,LEFT(A2071,FIND(" ",A2071)-1),"")</f>
        <v/>
      </c>
      <c r="C2071" s="6" t="str">
        <f t="shared" si="64"/>
        <v>Angela Larson</v>
      </c>
      <c r="D2071" s="6" t="str" cm="1">
        <f t="array" ref="D2071">IF(SUM(--ISNUMBER(SEARCH(Credentials,C2071)))&gt;0,TRIM(RIGHT(SUBSTITUTE(C2071," ",REPT(" ", 99)), 99)),"")</f>
        <v/>
      </c>
      <c r="E2071" s="6" t="str">
        <f t="shared" si="65"/>
        <v>Angela Larson</v>
      </c>
      <c r="F2071" s="6" t="s">
        <v>7997</v>
      </c>
      <c r="G2071" s="7" t="s">
        <v>19746</v>
      </c>
      <c r="H2071" s="7" t="s">
        <v>20500</v>
      </c>
    </row>
    <row r="2072" spans="1:8">
      <c r="A2072" s="6" t="s">
        <v>8001</v>
      </c>
      <c r="B2072" s="6" t="str" cm="1">
        <f t="array" ref="B2072">IF(SUM(--ISNUMBER(SEARCH(Honorific,A2072)))&gt;0,LEFT(A2072,FIND(" ",A2072)-1),"")</f>
        <v/>
      </c>
      <c r="C2072" s="6" t="str">
        <f t="shared" si="64"/>
        <v>Jonathan Garcia</v>
      </c>
      <c r="D2072" s="6" t="str" cm="1">
        <f t="array" ref="D2072">IF(SUM(--ISNUMBER(SEARCH(Credentials,C2072)))&gt;0,TRIM(RIGHT(SUBSTITUTE(C2072," ",REPT(" ", 99)), 99)),"")</f>
        <v/>
      </c>
      <c r="E2072" s="6" t="str">
        <f t="shared" si="65"/>
        <v>Jonathan Garcia</v>
      </c>
      <c r="F2072" s="6" t="s">
        <v>8001</v>
      </c>
      <c r="G2072" s="7" t="s">
        <v>19787</v>
      </c>
      <c r="H2072" s="7" t="s">
        <v>19641</v>
      </c>
    </row>
    <row r="2073" spans="1:8">
      <c r="A2073" s="6" t="s">
        <v>8004</v>
      </c>
      <c r="B2073" s="6" t="str" cm="1">
        <f t="array" ref="B2073">IF(SUM(--ISNUMBER(SEARCH(Honorific,A2073)))&gt;0,LEFT(A2073,FIND(" ",A2073)-1),"")</f>
        <v/>
      </c>
      <c r="C2073" s="6" t="str">
        <f t="shared" si="64"/>
        <v>Jack Roberts</v>
      </c>
      <c r="D2073" s="6" t="str" cm="1">
        <f t="array" ref="D2073">IF(SUM(--ISNUMBER(SEARCH(Credentials,C2073)))&gt;0,TRIM(RIGHT(SUBSTITUTE(C2073," ",REPT(" ", 99)), 99)),"")</f>
        <v/>
      </c>
      <c r="E2073" s="6" t="str">
        <f t="shared" si="65"/>
        <v>Jack Roberts</v>
      </c>
      <c r="F2073" s="6" t="s">
        <v>8004</v>
      </c>
      <c r="G2073" s="7" t="s">
        <v>20554</v>
      </c>
      <c r="H2073" s="7" t="s">
        <v>19900</v>
      </c>
    </row>
    <row r="2074" spans="1:8">
      <c r="A2074" s="6" t="s">
        <v>8008</v>
      </c>
      <c r="B2074" s="6" t="str" cm="1">
        <f t="array" ref="B2074">IF(SUM(--ISNUMBER(SEARCH(Honorific,A2074)))&gt;0,LEFT(A2074,FIND(" ",A2074)-1),"")</f>
        <v/>
      </c>
      <c r="C2074" s="6" t="str">
        <f t="shared" si="64"/>
        <v>Blake Crawford</v>
      </c>
      <c r="D2074" s="6" t="str" cm="1">
        <f t="array" ref="D2074">IF(SUM(--ISNUMBER(SEARCH(Credentials,C2074)))&gt;0,TRIM(RIGHT(SUBSTITUTE(C2074," ",REPT(" ", 99)), 99)),"")</f>
        <v/>
      </c>
      <c r="E2074" s="6" t="str">
        <f t="shared" si="65"/>
        <v>Blake Crawford</v>
      </c>
      <c r="F2074" s="6" t="s">
        <v>8008</v>
      </c>
      <c r="G2074" s="7" t="s">
        <v>19777</v>
      </c>
      <c r="H2074" s="7" t="s">
        <v>20250</v>
      </c>
    </row>
    <row r="2075" spans="1:8">
      <c r="A2075" s="6" t="s">
        <v>8012</v>
      </c>
      <c r="B2075" s="6" t="str" cm="1">
        <f t="array" ref="B2075">IF(SUM(--ISNUMBER(SEARCH(Honorific,A2075)))&gt;0,LEFT(A2075,FIND(" ",A2075)-1),"")</f>
        <v>Mr.</v>
      </c>
      <c r="C2075" s="6" t="str">
        <f t="shared" si="64"/>
        <v>Peter Gray</v>
      </c>
      <c r="D2075" s="6" t="str" cm="1">
        <f t="array" ref="D2075">IF(SUM(--ISNUMBER(SEARCH(Credentials,C2075)))&gt;0,TRIM(RIGHT(SUBSTITUTE(C2075," ",REPT(" ", 99)), 99)),"")</f>
        <v/>
      </c>
      <c r="E2075" s="6" t="str">
        <f t="shared" si="65"/>
        <v>Peter Gray</v>
      </c>
      <c r="F2075" s="6" t="s">
        <v>19293</v>
      </c>
      <c r="G2075" s="7" t="s">
        <v>19860</v>
      </c>
      <c r="H2075" s="7" t="s">
        <v>19768</v>
      </c>
    </row>
    <row r="2076" spans="1:8">
      <c r="A2076" s="6" t="s">
        <v>8016</v>
      </c>
      <c r="B2076" s="6" t="str" cm="1">
        <f t="array" ref="B2076">IF(SUM(--ISNUMBER(SEARCH(Honorific,A2076)))&gt;0,LEFT(A2076,FIND(" ",A2076)-1),"")</f>
        <v/>
      </c>
      <c r="C2076" s="6" t="str">
        <f t="shared" si="64"/>
        <v>Faith Brown</v>
      </c>
      <c r="D2076" s="6" t="str" cm="1">
        <f t="array" ref="D2076">IF(SUM(--ISNUMBER(SEARCH(Credentials,C2076)))&gt;0,TRIM(RIGHT(SUBSTITUTE(C2076," ",REPT(" ", 99)), 99)),"")</f>
        <v/>
      </c>
      <c r="E2076" s="6" t="str">
        <f t="shared" si="65"/>
        <v>Faith Brown</v>
      </c>
      <c r="F2076" s="6" t="s">
        <v>8016</v>
      </c>
      <c r="G2076" s="7" t="s">
        <v>20555</v>
      </c>
      <c r="H2076" s="7" t="s">
        <v>19442</v>
      </c>
    </row>
    <row r="2077" spans="1:8">
      <c r="A2077" s="6" t="s">
        <v>8020</v>
      </c>
      <c r="B2077" s="6" t="str" cm="1">
        <f t="array" ref="B2077">IF(SUM(--ISNUMBER(SEARCH(Honorific,A2077)))&gt;0,LEFT(A2077,FIND(" ",A2077)-1),"")</f>
        <v/>
      </c>
      <c r="C2077" s="6" t="str">
        <f t="shared" si="64"/>
        <v>Courtney Benson</v>
      </c>
      <c r="D2077" s="6" t="str" cm="1">
        <f t="array" ref="D2077">IF(SUM(--ISNUMBER(SEARCH(Credentials,C2077)))&gt;0,TRIM(RIGHT(SUBSTITUTE(C2077," ",REPT(" ", 99)), 99)),"")</f>
        <v/>
      </c>
      <c r="E2077" s="6" t="str">
        <f t="shared" si="65"/>
        <v>Courtney Benson</v>
      </c>
      <c r="F2077" s="6" t="s">
        <v>8020</v>
      </c>
      <c r="G2077" s="7" t="s">
        <v>20328</v>
      </c>
      <c r="H2077" s="7" t="s">
        <v>19669</v>
      </c>
    </row>
    <row r="2078" spans="1:8">
      <c r="A2078" s="6" t="s">
        <v>8024</v>
      </c>
      <c r="B2078" s="6" t="str" cm="1">
        <f t="array" ref="B2078">IF(SUM(--ISNUMBER(SEARCH(Honorific,A2078)))&gt;0,LEFT(A2078,FIND(" ",A2078)-1),"")</f>
        <v/>
      </c>
      <c r="C2078" s="6" t="str">
        <f t="shared" si="64"/>
        <v>Tonya Day</v>
      </c>
      <c r="D2078" s="6" t="str" cm="1">
        <f t="array" ref="D2078">IF(SUM(--ISNUMBER(SEARCH(Credentials,C2078)))&gt;0,TRIM(RIGHT(SUBSTITUTE(C2078," ",REPT(" ", 99)), 99)),"")</f>
        <v/>
      </c>
      <c r="E2078" s="6" t="str">
        <f t="shared" si="65"/>
        <v>Tonya Day</v>
      </c>
      <c r="F2078" s="6" t="s">
        <v>8024</v>
      </c>
      <c r="G2078" s="7" t="s">
        <v>20193</v>
      </c>
      <c r="H2078" s="7" t="s">
        <v>20207</v>
      </c>
    </row>
    <row r="2079" spans="1:8">
      <c r="A2079" s="6" t="s">
        <v>8028</v>
      </c>
      <c r="B2079" s="6" t="str" cm="1">
        <f t="array" ref="B2079">IF(SUM(--ISNUMBER(SEARCH(Honorific,A2079)))&gt;0,LEFT(A2079,FIND(" ",A2079)-1),"")</f>
        <v/>
      </c>
      <c r="C2079" s="6" t="str">
        <f t="shared" si="64"/>
        <v>Jennifer Nelson</v>
      </c>
      <c r="D2079" s="6" t="str" cm="1">
        <f t="array" ref="D2079">IF(SUM(--ISNUMBER(SEARCH(Credentials,C2079)))&gt;0,TRIM(RIGHT(SUBSTITUTE(C2079," ",REPT(" ", 99)), 99)),"")</f>
        <v/>
      </c>
      <c r="E2079" s="6" t="str">
        <f t="shared" si="65"/>
        <v>Jennifer Nelson</v>
      </c>
      <c r="F2079" s="6" t="s">
        <v>8028</v>
      </c>
      <c r="G2079" s="7" t="s">
        <v>19510</v>
      </c>
      <c r="H2079" s="7" t="s">
        <v>20450</v>
      </c>
    </row>
    <row r="2080" spans="1:8">
      <c r="A2080" s="6" t="s">
        <v>8032</v>
      </c>
      <c r="B2080" s="6" t="str" cm="1">
        <f t="array" ref="B2080">IF(SUM(--ISNUMBER(SEARCH(Honorific,A2080)))&gt;0,LEFT(A2080,FIND(" ",A2080)-1),"")</f>
        <v/>
      </c>
      <c r="C2080" s="6" t="str">
        <f t="shared" si="64"/>
        <v>Lauren Martinez</v>
      </c>
      <c r="D2080" s="6" t="str" cm="1">
        <f t="array" ref="D2080">IF(SUM(--ISNUMBER(SEARCH(Credentials,C2080)))&gt;0,TRIM(RIGHT(SUBSTITUTE(C2080," ",REPT(" ", 99)), 99)),"")</f>
        <v/>
      </c>
      <c r="E2080" s="6" t="str">
        <f t="shared" si="65"/>
        <v>Lauren Martinez</v>
      </c>
      <c r="F2080" s="6" t="s">
        <v>8032</v>
      </c>
      <c r="G2080" s="7" t="s">
        <v>19504</v>
      </c>
      <c r="H2080" s="7" t="s">
        <v>19728</v>
      </c>
    </row>
    <row r="2081" spans="1:8">
      <c r="A2081" s="6" t="s">
        <v>8036</v>
      </c>
      <c r="B2081" s="6" t="str" cm="1">
        <f t="array" ref="B2081">IF(SUM(--ISNUMBER(SEARCH(Honorific,A2081)))&gt;0,LEFT(A2081,FIND(" ",A2081)-1),"")</f>
        <v/>
      </c>
      <c r="C2081" s="6" t="str">
        <f t="shared" si="64"/>
        <v>Margaret Lane</v>
      </c>
      <c r="D2081" s="6" t="str" cm="1">
        <f t="array" ref="D2081">IF(SUM(--ISNUMBER(SEARCH(Credentials,C2081)))&gt;0,TRIM(RIGHT(SUBSTITUTE(C2081," ",REPT(" ", 99)), 99)),"")</f>
        <v/>
      </c>
      <c r="E2081" s="6" t="str">
        <f t="shared" si="65"/>
        <v>Margaret Lane</v>
      </c>
      <c r="F2081" s="6" t="s">
        <v>8036</v>
      </c>
      <c r="G2081" s="7" t="s">
        <v>19569</v>
      </c>
      <c r="H2081" s="7" t="s">
        <v>19821</v>
      </c>
    </row>
    <row r="2082" spans="1:8">
      <c r="A2082" s="6" t="s">
        <v>8040</v>
      </c>
      <c r="B2082" s="6" t="str" cm="1">
        <f t="array" ref="B2082">IF(SUM(--ISNUMBER(SEARCH(Honorific,A2082)))&gt;0,LEFT(A2082,FIND(" ",A2082)-1),"")</f>
        <v/>
      </c>
      <c r="C2082" s="6" t="str">
        <f t="shared" si="64"/>
        <v>Susan Shields DDS</v>
      </c>
      <c r="D2082" s="6" t="str" cm="1">
        <f t="array" ref="D2082">IF(SUM(--ISNUMBER(SEARCH(Credentials,C2082)))&gt;0,TRIM(RIGHT(SUBSTITUTE(C2082," ",REPT(" ", 99)), 99)),"")</f>
        <v>DDS</v>
      </c>
      <c r="E2082" s="6" t="str">
        <f t="shared" si="65"/>
        <v xml:space="preserve">Susan Shields </v>
      </c>
      <c r="F2082" s="6" t="s">
        <v>19294</v>
      </c>
      <c r="G2082" s="7" t="s">
        <v>19601</v>
      </c>
      <c r="H2082" s="7" t="s">
        <v>20232</v>
      </c>
    </row>
    <row r="2083" spans="1:8">
      <c r="A2083" s="6" t="s">
        <v>8044</v>
      </c>
      <c r="B2083" s="6" t="str" cm="1">
        <f t="array" ref="B2083">IF(SUM(--ISNUMBER(SEARCH(Honorific,A2083)))&gt;0,LEFT(A2083,FIND(" ",A2083)-1),"")</f>
        <v/>
      </c>
      <c r="C2083" s="6" t="str">
        <f t="shared" si="64"/>
        <v>Matthew Ruiz</v>
      </c>
      <c r="D2083" s="6" t="str" cm="1">
        <f t="array" ref="D2083">IF(SUM(--ISNUMBER(SEARCH(Credentials,C2083)))&gt;0,TRIM(RIGHT(SUBSTITUTE(C2083," ",REPT(" ", 99)), 99)),"")</f>
        <v/>
      </c>
      <c r="E2083" s="6" t="str">
        <f t="shared" si="65"/>
        <v>Matthew Ruiz</v>
      </c>
      <c r="F2083" s="6" t="s">
        <v>8044</v>
      </c>
      <c r="G2083" s="7" t="s">
        <v>19506</v>
      </c>
      <c r="H2083" s="7" t="s">
        <v>19738</v>
      </c>
    </row>
    <row r="2084" spans="1:8">
      <c r="A2084" s="6" t="s">
        <v>8048</v>
      </c>
      <c r="B2084" s="6" t="str" cm="1">
        <f t="array" ref="B2084">IF(SUM(--ISNUMBER(SEARCH(Honorific,A2084)))&gt;0,LEFT(A2084,FIND(" ",A2084)-1),"")</f>
        <v/>
      </c>
      <c r="C2084" s="6" t="str">
        <f t="shared" si="64"/>
        <v>Julie Stewart</v>
      </c>
      <c r="D2084" s="6" t="str" cm="1">
        <f t="array" ref="D2084">IF(SUM(--ISNUMBER(SEARCH(Credentials,C2084)))&gt;0,TRIM(RIGHT(SUBSTITUTE(C2084," ",REPT(" ", 99)), 99)),"")</f>
        <v/>
      </c>
      <c r="E2084" s="6" t="str">
        <f t="shared" si="65"/>
        <v>Julie Stewart</v>
      </c>
      <c r="F2084" s="6" t="s">
        <v>8048</v>
      </c>
      <c r="G2084" s="7" t="s">
        <v>19679</v>
      </c>
      <c r="H2084" s="7" t="s">
        <v>19687</v>
      </c>
    </row>
    <row r="2085" spans="1:8">
      <c r="A2085" s="6" t="s">
        <v>8052</v>
      </c>
      <c r="B2085" s="6" t="str" cm="1">
        <f t="array" ref="B2085">IF(SUM(--ISNUMBER(SEARCH(Honorific,A2085)))&gt;0,LEFT(A2085,FIND(" ",A2085)-1),"")</f>
        <v/>
      </c>
      <c r="C2085" s="6" t="str">
        <f t="shared" si="64"/>
        <v>Julie Johnson</v>
      </c>
      <c r="D2085" s="6" t="str" cm="1">
        <f t="array" ref="D2085">IF(SUM(--ISNUMBER(SEARCH(Credentials,C2085)))&gt;0,TRIM(RIGHT(SUBSTITUTE(C2085," ",REPT(" ", 99)), 99)),"")</f>
        <v/>
      </c>
      <c r="E2085" s="6" t="str">
        <f t="shared" si="65"/>
        <v>Julie Johnson</v>
      </c>
      <c r="F2085" s="6" t="s">
        <v>8052</v>
      </c>
      <c r="G2085" s="7" t="s">
        <v>19679</v>
      </c>
      <c r="H2085" s="7" t="s">
        <v>19655</v>
      </c>
    </row>
    <row r="2086" spans="1:8">
      <c r="A2086" s="6" t="s">
        <v>8056</v>
      </c>
      <c r="B2086" s="6" t="str" cm="1">
        <f t="array" ref="B2086">IF(SUM(--ISNUMBER(SEARCH(Honorific,A2086)))&gt;0,LEFT(A2086,FIND(" ",A2086)-1),"")</f>
        <v/>
      </c>
      <c r="C2086" s="6" t="str">
        <f t="shared" si="64"/>
        <v>Alyssa Rush</v>
      </c>
      <c r="D2086" s="6" t="str" cm="1">
        <f t="array" ref="D2086">IF(SUM(--ISNUMBER(SEARCH(Credentials,C2086)))&gt;0,TRIM(RIGHT(SUBSTITUTE(C2086," ",REPT(" ", 99)), 99)),"")</f>
        <v/>
      </c>
      <c r="E2086" s="6" t="str">
        <f t="shared" si="65"/>
        <v>Alyssa Rush</v>
      </c>
      <c r="F2086" s="6" t="s">
        <v>8056</v>
      </c>
      <c r="G2086" s="7" t="s">
        <v>20346</v>
      </c>
      <c r="H2086" s="7" t="s">
        <v>20110</v>
      </c>
    </row>
    <row r="2087" spans="1:8">
      <c r="A2087" s="6" t="s">
        <v>8060</v>
      </c>
      <c r="B2087" s="6" t="str" cm="1">
        <f t="array" ref="B2087">IF(SUM(--ISNUMBER(SEARCH(Honorific,A2087)))&gt;0,LEFT(A2087,FIND(" ",A2087)-1),"")</f>
        <v/>
      </c>
      <c r="C2087" s="6" t="str">
        <f t="shared" si="64"/>
        <v>Carl Turner</v>
      </c>
      <c r="D2087" s="6" t="str" cm="1">
        <f t="array" ref="D2087">IF(SUM(--ISNUMBER(SEARCH(Credentials,C2087)))&gt;0,TRIM(RIGHT(SUBSTITUTE(C2087," ",REPT(" ", 99)), 99)),"")</f>
        <v/>
      </c>
      <c r="E2087" s="6" t="str">
        <f t="shared" si="65"/>
        <v>Carl Turner</v>
      </c>
      <c r="F2087" s="6" t="s">
        <v>8060</v>
      </c>
      <c r="G2087" s="7" t="s">
        <v>20220</v>
      </c>
      <c r="H2087" s="7" t="s">
        <v>19757</v>
      </c>
    </row>
    <row r="2088" spans="1:8">
      <c r="A2088" s="6" t="s">
        <v>8064</v>
      </c>
      <c r="B2088" s="6" t="str" cm="1">
        <f t="array" ref="B2088">IF(SUM(--ISNUMBER(SEARCH(Honorific,A2088)))&gt;0,LEFT(A2088,FIND(" ",A2088)-1),"")</f>
        <v/>
      </c>
      <c r="C2088" s="6" t="str">
        <f t="shared" si="64"/>
        <v>William Barrera</v>
      </c>
      <c r="D2088" s="6" t="str" cm="1">
        <f t="array" ref="D2088">IF(SUM(--ISNUMBER(SEARCH(Credentials,C2088)))&gt;0,TRIM(RIGHT(SUBSTITUTE(C2088," ",REPT(" ", 99)), 99)),"")</f>
        <v/>
      </c>
      <c r="E2088" s="6" t="str">
        <f t="shared" si="65"/>
        <v>William Barrera</v>
      </c>
      <c r="F2088" s="6" t="s">
        <v>8064</v>
      </c>
      <c r="G2088" s="7" t="s">
        <v>19437</v>
      </c>
      <c r="H2088" s="7" t="s">
        <v>20556</v>
      </c>
    </row>
    <row r="2089" spans="1:8">
      <c r="A2089" s="6" t="s">
        <v>8068</v>
      </c>
      <c r="B2089" s="6" t="str" cm="1">
        <f t="array" ref="B2089">IF(SUM(--ISNUMBER(SEARCH(Honorific,A2089)))&gt;0,LEFT(A2089,FIND(" ",A2089)-1),"")</f>
        <v/>
      </c>
      <c r="C2089" s="6" t="str">
        <f t="shared" si="64"/>
        <v>Lori Diaz</v>
      </c>
      <c r="D2089" s="6" t="str" cm="1">
        <f t="array" ref="D2089">IF(SUM(--ISNUMBER(SEARCH(Credentials,C2089)))&gt;0,TRIM(RIGHT(SUBSTITUTE(C2089," ",REPT(" ", 99)), 99)),"")</f>
        <v/>
      </c>
      <c r="E2089" s="6" t="str">
        <f t="shared" si="65"/>
        <v>Lori Diaz</v>
      </c>
      <c r="F2089" s="6" t="s">
        <v>8068</v>
      </c>
      <c r="G2089" s="7" t="s">
        <v>19564</v>
      </c>
      <c r="H2089" s="7" t="s">
        <v>20529</v>
      </c>
    </row>
    <row r="2090" spans="1:8">
      <c r="A2090" s="6" t="s">
        <v>8072</v>
      </c>
      <c r="B2090" s="6" t="str" cm="1">
        <f t="array" ref="B2090">IF(SUM(--ISNUMBER(SEARCH(Honorific,A2090)))&gt;0,LEFT(A2090,FIND(" ",A2090)-1),"")</f>
        <v/>
      </c>
      <c r="C2090" s="6" t="str">
        <f t="shared" si="64"/>
        <v>Kari Olsen</v>
      </c>
      <c r="D2090" s="6" t="str" cm="1">
        <f t="array" ref="D2090">IF(SUM(--ISNUMBER(SEARCH(Credentials,C2090)))&gt;0,TRIM(RIGHT(SUBSTITUTE(C2090," ",REPT(" ", 99)), 99)),"")</f>
        <v/>
      </c>
      <c r="E2090" s="6" t="str">
        <f t="shared" si="65"/>
        <v>Kari Olsen</v>
      </c>
      <c r="F2090" s="6" t="s">
        <v>8072</v>
      </c>
      <c r="G2090" s="7" t="s">
        <v>20557</v>
      </c>
      <c r="H2090" s="7" t="s">
        <v>20558</v>
      </c>
    </row>
    <row r="2091" spans="1:8">
      <c r="A2091" s="6" t="s">
        <v>8076</v>
      </c>
      <c r="B2091" s="6" t="str" cm="1">
        <f t="array" ref="B2091">IF(SUM(--ISNUMBER(SEARCH(Honorific,A2091)))&gt;0,LEFT(A2091,FIND(" ",A2091)-1),"")</f>
        <v/>
      </c>
      <c r="C2091" s="6" t="str">
        <f t="shared" si="64"/>
        <v>Katherine Casey</v>
      </c>
      <c r="D2091" s="6" t="str" cm="1">
        <f t="array" ref="D2091">IF(SUM(--ISNUMBER(SEARCH(Credentials,C2091)))&gt;0,TRIM(RIGHT(SUBSTITUTE(C2091," ",REPT(" ", 99)), 99)),"")</f>
        <v/>
      </c>
      <c r="E2091" s="6" t="str">
        <f t="shared" si="65"/>
        <v>Katherine Casey</v>
      </c>
      <c r="F2091" s="6" t="s">
        <v>8076</v>
      </c>
      <c r="G2091" s="7" t="s">
        <v>20156</v>
      </c>
      <c r="H2091" s="7" t="s">
        <v>19788</v>
      </c>
    </row>
    <row r="2092" spans="1:8">
      <c r="A2092" s="6" t="s">
        <v>8080</v>
      </c>
      <c r="B2092" s="6" t="str" cm="1">
        <f t="array" ref="B2092">IF(SUM(--ISNUMBER(SEARCH(Honorific,A2092)))&gt;0,LEFT(A2092,FIND(" ",A2092)-1),"")</f>
        <v/>
      </c>
      <c r="C2092" s="6" t="str">
        <f t="shared" si="64"/>
        <v>Katherine Sherman</v>
      </c>
      <c r="D2092" s="6" t="str" cm="1">
        <f t="array" ref="D2092">IF(SUM(--ISNUMBER(SEARCH(Credentials,C2092)))&gt;0,TRIM(RIGHT(SUBSTITUTE(C2092," ",REPT(" ", 99)), 99)),"")</f>
        <v/>
      </c>
      <c r="E2092" s="6" t="str">
        <f t="shared" si="65"/>
        <v>Katherine Sherman</v>
      </c>
      <c r="F2092" s="6" t="s">
        <v>8080</v>
      </c>
      <c r="G2092" s="7" t="s">
        <v>20156</v>
      </c>
      <c r="H2092" s="7" t="s">
        <v>20559</v>
      </c>
    </row>
    <row r="2093" spans="1:8">
      <c r="A2093" s="6" t="s">
        <v>8084</v>
      </c>
      <c r="B2093" s="6" t="str" cm="1">
        <f t="array" ref="B2093">IF(SUM(--ISNUMBER(SEARCH(Honorific,A2093)))&gt;0,LEFT(A2093,FIND(" ",A2093)-1),"")</f>
        <v/>
      </c>
      <c r="C2093" s="6" t="str">
        <f t="shared" si="64"/>
        <v>Mary Richards</v>
      </c>
      <c r="D2093" s="6" t="str" cm="1">
        <f t="array" ref="D2093">IF(SUM(--ISNUMBER(SEARCH(Credentials,C2093)))&gt;0,TRIM(RIGHT(SUBSTITUTE(C2093," ",REPT(" ", 99)), 99)),"")</f>
        <v/>
      </c>
      <c r="E2093" s="6" t="str">
        <f t="shared" si="65"/>
        <v>Mary Richards</v>
      </c>
      <c r="F2093" s="6" t="s">
        <v>8084</v>
      </c>
      <c r="G2093" s="7" t="s">
        <v>19984</v>
      </c>
      <c r="H2093" s="7" t="s">
        <v>19579</v>
      </c>
    </row>
    <row r="2094" spans="1:8">
      <c r="A2094" s="6" t="s">
        <v>8088</v>
      </c>
      <c r="B2094" s="6" t="str" cm="1">
        <f t="array" ref="B2094">IF(SUM(--ISNUMBER(SEARCH(Honorific,A2094)))&gt;0,LEFT(A2094,FIND(" ",A2094)-1),"")</f>
        <v/>
      </c>
      <c r="C2094" s="6" t="str">
        <f t="shared" si="64"/>
        <v>Wendy Barron</v>
      </c>
      <c r="D2094" s="6" t="str" cm="1">
        <f t="array" ref="D2094">IF(SUM(--ISNUMBER(SEARCH(Credentials,C2094)))&gt;0,TRIM(RIGHT(SUBSTITUTE(C2094," ",REPT(" ", 99)), 99)),"")</f>
        <v/>
      </c>
      <c r="E2094" s="6" t="str">
        <f t="shared" si="65"/>
        <v>Wendy Barron</v>
      </c>
      <c r="F2094" s="6" t="s">
        <v>8088</v>
      </c>
      <c r="G2094" s="7" t="s">
        <v>20238</v>
      </c>
      <c r="H2094" s="7" t="s">
        <v>20030</v>
      </c>
    </row>
    <row r="2095" spans="1:8">
      <c r="A2095" s="6" t="s">
        <v>8092</v>
      </c>
      <c r="B2095" s="6" t="str" cm="1">
        <f t="array" ref="B2095">IF(SUM(--ISNUMBER(SEARCH(Honorific,A2095)))&gt;0,LEFT(A2095,FIND(" ",A2095)-1),"")</f>
        <v/>
      </c>
      <c r="C2095" s="6" t="str">
        <f t="shared" si="64"/>
        <v>Collin Green</v>
      </c>
      <c r="D2095" s="6" t="str" cm="1">
        <f t="array" ref="D2095">IF(SUM(--ISNUMBER(SEARCH(Credentials,C2095)))&gt;0,TRIM(RIGHT(SUBSTITUTE(C2095," ",REPT(" ", 99)), 99)),"")</f>
        <v/>
      </c>
      <c r="E2095" s="6" t="str">
        <f t="shared" si="65"/>
        <v>Collin Green</v>
      </c>
      <c r="F2095" s="6" t="s">
        <v>8092</v>
      </c>
      <c r="G2095" s="7" t="s">
        <v>20560</v>
      </c>
      <c r="H2095" s="7" t="s">
        <v>19548</v>
      </c>
    </row>
    <row r="2096" spans="1:8">
      <c r="A2096" s="6" t="s">
        <v>8096</v>
      </c>
      <c r="B2096" s="6" t="str" cm="1">
        <f t="array" ref="B2096">IF(SUM(--ISNUMBER(SEARCH(Honorific,A2096)))&gt;0,LEFT(A2096,FIND(" ",A2096)-1),"")</f>
        <v/>
      </c>
      <c r="C2096" s="6" t="str">
        <f t="shared" si="64"/>
        <v>David Andrews DDS</v>
      </c>
      <c r="D2096" s="6" t="str" cm="1">
        <f t="array" ref="D2096">IF(SUM(--ISNUMBER(SEARCH(Credentials,C2096)))&gt;0,TRIM(RIGHT(SUBSTITUTE(C2096," ",REPT(" ", 99)), 99)),"")</f>
        <v>DDS</v>
      </c>
      <c r="E2096" s="6" t="str">
        <f t="shared" si="65"/>
        <v xml:space="preserve">David Andrews </v>
      </c>
      <c r="F2096" s="6" t="s">
        <v>19295</v>
      </c>
      <c r="G2096" s="7" t="s">
        <v>19484</v>
      </c>
      <c r="H2096" s="7" t="s">
        <v>19905</v>
      </c>
    </row>
    <row r="2097" spans="1:8">
      <c r="A2097" s="6" t="s">
        <v>8100</v>
      </c>
      <c r="B2097" s="6" t="str" cm="1">
        <f t="array" ref="B2097">IF(SUM(--ISNUMBER(SEARCH(Honorific,A2097)))&gt;0,LEFT(A2097,FIND(" ",A2097)-1),"")</f>
        <v/>
      </c>
      <c r="C2097" s="6" t="str">
        <f t="shared" si="64"/>
        <v>David Williams</v>
      </c>
      <c r="D2097" s="6" t="str" cm="1">
        <f t="array" ref="D2097">IF(SUM(--ISNUMBER(SEARCH(Credentials,C2097)))&gt;0,TRIM(RIGHT(SUBSTITUTE(C2097," ",REPT(" ", 99)), 99)),"")</f>
        <v/>
      </c>
      <c r="E2097" s="6" t="str">
        <f t="shared" si="65"/>
        <v>David Williams</v>
      </c>
      <c r="F2097" s="6" t="s">
        <v>8100</v>
      </c>
      <c r="G2097" s="7" t="s">
        <v>19484</v>
      </c>
      <c r="H2097" s="7" t="s">
        <v>19478</v>
      </c>
    </row>
    <row r="2098" spans="1:8">
      <c r="A2098" s="6" t="s">
        <v>8103</v>
      </c>
      <c r="B2098" s="6" t="str" cm="1">
        <f t="array" ref="B2098">IF(SUM(--ISNUMBER(SEARCH(Honorific,A2098)))&gt;0,LEFT(A2098,FIND(" ",A2098)-1),"")</f>
        <v/>
      </c>
      <c r="C2098" s="6" t="str">
        <f t="shared" si="64"/>
        <v>Carol Green</v>
      </c>
      <c r="D2098" s="6" t="str" cm="1">
        <f t="array" ref="D2098">IF(SUM(--ISNUMBER(SEARCH(Credentials,C2098)))&gt;0,TRIM(RIGHT(SUBSTITUTE(C2098," ",REPT(" ", 99)), 99)),"")</f>
        <v/>
      </c>
      <c r="E2098" s="6" t="str">
        <f t="shared" si="65"/>
        <v>Carol Green</v>
      </c>
      <c r="F2098" s="6" t="s">
        <v>8103</v>
      </c>
      <c r="G2098" s="7" t="s">
        <v>19714</v>
      </c>
      <c r="H2098" s="7" t="s">
        <v>19548</v>
      </c>
    </row>
    <row r="2099" spans="1:8">
      <c r="A2099" s="6" t="s">
        <v>8107</v>
      </c>
      <c r="B2099" s="6" t="str" cm="1">
        <f t="array" ref="B2099">IF(SUM(--ISNUMBER(SEARCH(Honorific,A2099)))&gt;0,LEFT(A2099,FIND(" ",A2099)-1),"")</f>
        <v/>
      </c>
      <c r="C2099" s="6" t="str">
        <f t="shared" si="64"/>
        <v>Linda Moore</v>
      </c>
      <c r="D2099" s="6" t="str" cm="1">
        <f t="array" ref="D2099">IF(SUM(--ISNUMBER(SEARCH(Credentials,C2099)))&gt;0,TRIM(RIGHT(SUBSTITUTE(C2099," ",REPT(" ", 99)), 99)),"")</f>
        <v/>
      </c>
      <c r="E2099" s="6" t="str">
        <f t="shared" si="65"/>
        <v>Linda Moore</v>
      </c>
      <c r="F2099" s="6" t="s">
        <v>8107</v>
      </c>
      <c r="G2099" s="7" t="s">
        <v>19627</v>
      </c>
      <c r="H2099" s="7" t="s">
        <v>19891</v>
      </c>
    </row>
    <row r="2100" spans="1:8">
      <c r="A2100" s="6" t="s">
        <v>8111</v>
      </c>
      <c r="B2100" s="6" t="str" cm="1">
        <f t="array" ref="B2100">IF(SUM(--ISNUMBER(SEARCH(Honorific,A2100)))&gt;0,LEFT(A2100,FIND(" ",A2100)-1),"")</f>
        <v/>
      </c>
      <c r="C2100" s="6" t="str">
        <f t="shared" si="64"/>
        <v>Brooke Walker</v>
      </c>
      <c r="D2100" s="6" t="str" cm="1">
        <f t="array" ref="D2100">IF(SUM(--ISNUMBER(SEARCH(Credentials,C2100)))&gt;0,TRIM(RIGHT(SUBSTITUTE(C2100," ",REPT(" ", 99)), 99)),"")</f>
        <v/>
      </c>
      <c r="E2100" s="6" t="str">
        <f t="shared" si="65"/>
        <v>Brooke Walker</v>
      </c>
      <c r="F2100" s="6" t="s">
        <v>8111</v>
      </c>
      <c r="G2100" s="7" t="s">
        <v>19518</v>
      </c>
      <c r="H2100" s="7" t="s">
        <v>19416</v>
      </c>
    </row>
    <row r="2101" spans="1:8">
      <c r="A2101" s="6" t="s">
        <v>8115</v>
      </c>
      <c r="B2101" s="6" t="str" cm="1">
        <f t="array" ref="B2101">IF(SUM(--ISNUMBER(SEARCH(Honorific,A2101)))&gt;0,LEFT(A2101,FIND(" ",A2101)-1),"")</f>
        <v/>
      </c>
      <c r="C2101" s="6" t="str">
        <f t="shared" si="64"/>
        <v>Priscilla Brown</v>
      </c>
      <c r="D2101" s="6" t="str" cm="1">
        <f t="array" ref="D2101">IF(SUM(--ISNUMBER(SEARCH(Credentials,C2101)))&gt;0,TRIM(RIGHT(SUBSTITUTE(C2101," ",REPT(" ", 99)), 99)),"")</f>
        <v/>
      </c>
      <c r="E2101" s="6" t="str">
        <f t="shared" si="65"/>
        <v>Priscilla Brown</v>
      </c>
      <c r="F2101" s="6" t="s">
        <v>8115</v>
      </c>
      <c r="G2101" s="7" t="s">
        <v>20561</v>
      </c>
      <c r="H2101" s="7" t="s">
        <v>19442</v>
      </c>
    </row>
    <row r="2102" spans="1:8">
      <c r="A2102" s="6" t="s">
        <v>8118</v>
      </c>
      <c r="B2102" s="6" t="str" cm="1">
        <f t="array" ref="B2102">IF(SUM(--ISNUMBER(SEARCH(Honorific,A2102)))&gt;0,LEFT(A2102,FIND(" ",A2102)-1),"")</f>
        <v/>
      </c>
      <c r="C2102" s="6" t="str">
        <f t="shared" si="64"/>
        <v>Christina Cole</v>
      </c>
      <c r="D2102" s="6" t="str" cm="1">
        <f t="array" ref="D2102">IF(SUM(--ISNUMBER(SEARCH(Credentials,C2102)))&gt;0,TRIM(RIGHT(SUBSTITUTE(C2102," ",REPT(" ", 99)), 99)),"")</f>
        <v/>
      </c>
      <c r="E2102" s="6" t="str">
        <f t="shared" si="65"/>
        <v>Christina Cole</v>
      </c>
      <c r="F2102" s="6" t="s">
        <v>8118</v>
      </c>
      <c r="G2102" s="7" t="s">
        <v>19429</v>
      </c>
      <c r="H2102" s="7" t="s">
        <v>19599</v>
      </c>
    </row>
    <row r="2103" spans="1:8">
      <c r="A2103" s="6" t="s">
        <v>8122</v>
      </c>
      <c r="B2103" s="6" t="str" cm="1">
        <f t="array" ref="B2103">IF(SUM(--ISNUMBER(SEARCH(Honorific,A2103)))&gt;0,LEFT(A2103,FIND(" ",A2103)-1),"")</f>
        <v/>
      </c>
      <c r="C2103" s="6" t="str">
        <f t="shared" si="64"/>
        <v>Kenneth Williams</v>
      </c>
      <c r="D2103" s="6" t="str" cm="1">
        <f t="array" ref="D2103">IF(SUM(--ISNUMBER(SEARCH(Credentials,C2103)))&gt;0,TRIM(RIGHT(SUBSTITUTE(C2103," ",REPT(" ", 99)), 99)),"")</f>
        <v/>
      </c>
      <c r="E2103" s="6" t="str">
        <f t="shared" si="65"/>
        <v>Kenneth Williams</v>
      </c>
      <c r="F2103" s="6" t="s">
        <v>8122</v>
      </c>
      <c r="G2103" s="7" t="s">
        <v>20318</v>
      </c>
      <c r="H2103" s="7" t="s">
        <v>19478</v>
      </c>
    </row>
    <row r="2104" spans="1:8">
      <c r="A2104" s="6" t="s">
        <v>8126</v>
      </c>
      <c r="B2104" s="6" t="str" cm="1">
        <f t="array" ref="B2104">IF(SUM(--ISNUMBER(SEARCH(Honorific,A2104)))&gt;0,LEFT(A2104,FIND(" ",A2104)-1),"")</f>
        <v/>
      </c>
      <c r="C2104" s="6" t="str">
        <f t="shared" si="64"/>
        <v>George Dickerson</v>
      </c>
      <c r="D2104" s="6" t="str" cm="1">
        <f t="array" ref="D2104">IF(SUM(--ISNUMBER(SEARCH(Credentials,C2104)))&gt;0,TRIM(RIGHT(SUBSTITUTE(C2104," ",REPT(" ", 99)), 99)),"")</f>
        <v/>
      </c>
      <c r="E2104" s="6" t="str">
        <f t="shared" si="65"/>
        <v>George Dickerson</v>
      </c>
      <c r="F2104" s="6" t="s">
        <v>8126</v>
      </c>
      <c r="G2104" s="7" t="s">
        <v>19949</v>
      </c>
      <c r="H2104" s="7" t="s">
        <v>19719</v>
      </c>
    </row>
    <row r="2105" spans="1:8">
      <c r="A2105" s="6" t="s">
        <v>8130</v>
      </c>
      <c r="B2105" s="6" t="str" cm="1">
        <f t="array" ref="B2105">IF(SUM(--ISNUMBER(SEARCH(Honorific,A2105)))&gt;0,LEFT(A2105,FIND(" ",A2105)-1),"")</f>
        <v/>
      </c>
      <c r="C2105" s="6" t="str">
        <f t="shared" si="64"/>
        <v>Brittany Parker</v>
      </c>
      <c r="D2105" s="6" t="str" cm="1">
        <f t="array" ref="D2105">IF(SUM(--ISNUMBER(SEARCH(Credentials,C2105)))&gt;0,TRIM(RIGHT(SUBSTITUTE(C2105," ",REPT(" ", 99)), 99)),"")</f>
        <v/>
      </c>
      <c r="E2105" s="6" t="str">
        <f t="shared" si="65"/>
        <v>Brittany Parker</v>
      </c>
      <c r="F2105" s="6" t="s">
        <v>8130</v>
      </c>
      <c r="G2105" s="7" t="s">
        <v>19894</v>
      </c>
      <c r="H2105" s="7" t="s">
        <v>20012</v>
      </c>
    </row>
    <row r="2106" spans="1:8">
      <c r="A2106" s="6" t="s">
        <v>8134</v>
      </c>
      <c r="B2106" s="6" t="str" cm="1">
        <f t="array" ref="B2106">IF(SUM(--ISNUMBER(SEARCH(Honorific,A2106)))&gt;0,LEFT(A2106,FIND(" ",A2106)-1),"")</f>
        <v/>
      </c>
      <c r="C2106" s="6" t="str">
        <f t="shared" si="64"/>
        <v>Laurie Sampson</v>
      </c>
      <c r="D2106" s="6" t="str" cm="1">
        <f t="array" ref="D2106">IF(SUM(--ISNUMBER(SEARCH(Credentials,C2106)))&gt;0,TRIM(RIGHT(SUBSTITUTE(C2106," ",REPT(" ", 99)), 99)),"")</f>
        <v/>
      </c>
      <c r="E2106" s="6" t="str">
        <f t="shared" si="65"/>
        <v>Laurie Sampson</v>
      </c>
      <c r="F2106" s="6" t="s">
        <v>8134</v>
      </c>
      <c r="G2106" s="7" t="s">
        <v>19501</v>
      </c>
      <c r="H2106" s="7" t="s">
        <v>19989</v>
      </c>
    </row>
    <row r="2107" spans="1:8">
      <c r="A2107" s="6" t="s">
        <v>8137</v>
      </c>
      <c r="B2107" s="6" t="str" cm="1">
        <f t="array" ref="B2107">IF(SUM(--ISNUMBER(SEARCH(Honorific,A2107)))&gt;0,LEFT(A2107,FIND(" ",A2107)-1),"")</f>
        <v/>
      </c>
      <c r="C2107" s="6" t="str">
        <f t="shared" si="64"/>
        <v>David Berry</v>
      </c>
      <c r="D2107" s="6" t="str" cm="1">
        <f t="array" ref="D2107">IF(SUM(--ISNUMBER(SEARCH(Credentials,C2107)))&gt;0,TRIM(RIGHT(SUBSTITUTE(C2107," ",REPT(" ", 99)), 99)),"")</f>
        <v/>
      </c>
      <c r="E2107" s="6" t="str">
        <f t="shared" si="65"/>
        <v>David Berry</v>
      </c>
      <c r="F2107" s="6" t="s">
        <v>8137</v>
      </c>
      <c r="G2107" s="7" t="s">
        <v>19484</v>
      </c>
      <c r="H2107" s="7" t="s">
        <v>19451</v>
      </c>
    </row>
    <row r="2108" spans="1:8">
      <c r="A2108" s="6" t="s">
        <v>8140</v>
      </c>
      <c r="B2108" s="6" t="str" cm="1">
        <f t="array" ref="B2108">IF(SUM(--ISNUMBER(SEARCH(Honorific,A2108)))&gt;0,LEFT(A2108,FIND(" ",A2108)-1),"")</f>
        <v/>
      </c>
      <c r="C2108" s="6" t="str">
        <f t="shared" si="64"/>
        <v>Jennifer Wu</v>
      </c>
      <c r="D2108" s="6" t="str" cm="1">
        <f t="array" ref="D2108">IF(SUM(--ISNUMBER(SEARCH(Credentials,C2108)))&gt;0,TRIM(RIGHT(SUBSTITUTE(C2108," ",REPT(" ", 99)), 99)),"")</f>
        <v/>
      </c>
      <c r="E2108" s="6" t="str">
        <f t="shared" si="65"/>
        <v>Jennifer Wu</v>
      </c>
      <c r="F2108" s="6" t="s">
        <v>8140</v>
      </c>
      <c r="G2108" s="7" t="s">
        <v>19510</v>
      </c>
      <c r="H2108" s="7" t="s">
        <v>20419</v>
      </c>
    </row>
    <row r="2109" spans="1:8">
      <c r="A2109" s="6" t="s">
        <v>8143</v>
      </c>
      <c r="B2109" s="6" t="str" cm="1">
        <f t="array" ref="B2109">IF(SUM(--ISNUMBER(SEARCH(Honorific,A2109)))&gt;0,LEFT(A2109,FIND(" ",A2109)-1),"")</f>
        <v/>
      </c>
      <c r="C2109" s="6" t="str">
        <f t="shared" si="64"/>
        <v>Kristin Schneider</v>
      </c>
      <c r="D2109" s="6" t="str" cm="1">
        <f t="array" ref="D2109">IF(SUM(--ISNUMBER(SEARCH(Credentials,C2109)))&gt;0,TRIM(RIGHT(SUBSTITUTE(C2109," ",REPT(" ", 99)), 99)),"")</f>
        <v/>
      </c>
      <c r="E2109" s="6" t="str">
        <f t="shared" si="65"/>
        <v>Kristin Schneider</v>
      </c>
      <c r="F2109" s="6" t="s">
        <v>8143</v>
      </c>
      <c r="G2109" s="7" t="s">
        <v>19608</v>
      </c>
      <c r="H2109" s="7" t="s">
        <v>20489</v>
      </c>
    </row>
    <row r="2110" spans="1:8">
      <c r="A2110" s="6" t="s">
        <v>8147</v>
      </c>
      <c r="B2110" s="6" t="str" cm="1">
        <f t="array" ref="B2110">IF(SUM(--ISNUMBER(SEARCH(Honorific,A2110)))&gt;0,LEFT(A2110,FIND(" ",A2110)-1),"")</f>
        <v/>
      </c>
      <c r="C2110" s="6" t="str">
        <f t="shared" si="64"/>
        <v>Sheryl Martin</v>
      </c>
      <c r="D2110" s="6" t="str" cm="1">
        <f t="array" ref="D2110">IF(SUM(--ISNUMBER(SEARCH(Credentials,C2110)))&gt;0,TRIM(RIGHT(SUBSTITUTE(C2110," ",REPT(" ", 99)), 99)),"")</f>
        <v/>
      </c>
      <c r="E2110" s="6" t="str">
        <f t="shared" si="65"/>
        <v>Sheryl Martin</v>
      </c>
      <c r="F2110" s="6" t="s">
        <v>8147</v>
      </c>
      <c r="G2110" s="7" t="s">
        <v>20562</v>
      </c>
      <c r="H2110" s="7" t="s">
        <v>19455</v>
      </c>
    </row>
    <row r="2111" spans="1:8">
      <c r="A2111" s="6" t="s">
        <v>8151</v>
      </c>
      <c r="B2111" s="6" t="str" cm="1">
        <f t="array" ref="B2111">IF(SUM(--ISNUMBER(SEARCH(Honorific,A2111)))&gt;0,LEFT(A2111,FIND(" ",A2111)-1),"")</f>
        <v/>
      </c>
      <c r="C2111" s="6" t="str">
        <f t="shared" si="64"/>
        <v>Laura Fletcher</v>
      </c>
      <c r="D2111" s="6" t="str" cm="1">
        <f t="array" ref="D2111">IF(SUM(--ISNUMBER(SEARCH(Credentials,C2111)))&gt;0,TRIM(RIGHT(SUBSTITUTE(C2111," ",REPT(" ", 99)), 99)),"")</f>
        <v/>
      </c>
      <c r="E2111" s="6" t="str">
        <f t="shared" si="65"/>
        <v>Laura Fletcher</v>
      </c>
      <c r="F2111" s="6" t="s">
        <v>8151</v>
      </c>
      <c r="G2111" s="7" t="s">
        <v>19587</v>
      </c>
      <c r="H2111" s="7" t="s">
        <v>20563</v>
      </c>
    </row>
    <row r="2112" spans="1:8">
      <c r="A2112" s="6" t="s">
        <v>8155</v>
      </c>
      <c r="B2112" s="6" t="str" cm="1">
        <f t="array" ref="B2112">IF(SUM(--ISNUMBER(SEARCH(Honorific,A2112)))&gt;0,LEFT(A2112,FIND(" ",A2112)-1),"")</f>
        <v/>
      </c>
      <c r="C2112" s="6" t="str">
        <f t="shared" si="64"/>
        <v>Andrew Garcia</v>
      </c>
      <c r="D2112" s="6" t="str" cm="1">
        <f t="array" ref="D2112">IF(SUM(--ISNUMBER(SEARCH(Credentials,C2112)))&gt;0,TRIM(RIGHT(SUBSTITUTE(C2112," ",REPT(" ", 99)), 99)),"")</f>
        <v/>
      </c>
      <c r="E2112" s="6" t="str">
        <f t="shared" si="65"/>
        <v>Andrew Garcia</v>
      </c>
      <c r="F2112" s="6" t="s">
        <v>8155</v>
      </c>
      <c r="G2112" s="7" t="s">
        <v>19612</v>
      </c>
      <c r="H2112" s="7" t="s">
        <v>19641</v>
      </c>
    </row>
    <row r="2113" spans="1:8">
      <c r="A2113" s="6" t="s">
        <v>8159</v>
      </c>
      <c r="B2113" s="6" t="str" cm="1">
        <f t="array" ref="B2113">IF(SUM(--ISNUMBER(SEARCH(Honorific,A2113)))&gt;0,LEFT(A2113,FIND(" ",A2113)-1),"")</f>
        <v>Mrs.</v>
      </c>
      <c r="C2113" s="6" t="str">
        <f t="shared" si="64"/>
        <v>Kathleen Mccarthy</v>
      </c>
      <c r="D2113" s="6" t="str" cm="1">
        <f t="array" ref="D2113">IF(SUM(--ISNUMBER(SEARCH(Credentials,C2113)))&gt;0,TRIM(RIGHT(SUBSTITUTE(C2113," ",REPT(" ", 99)), 99)),"")</f>
        <v/>
      </c>
      <c r="E2113" s="6" t="str">
        <f t="shared" si="65"/>
        <v>Kathleen Mccarthy</v>
      </c>
      <c r="F2113" s="6" t="s">
        <v>19296</v>
      </c>
      <c r="G2113" s="7" t="s">
        <v>20054</v>
      </c>
      <c r="H2113" s="7" t="s">
        <v>19532</v>
      </c>
    </row>
    <row r="2114" spans="1:8">
      <c r="A2114" s="6" t="s">
        <v>8163</v>
      </c>
      <c r="B2114" s="6" t="str" cm="1">
        <f t="array" ref="B2114">IF(SUM(--ISNUMBER(SEARCH(Honorific,A2114)))&gt;0,LEFT(A2114,FIND(" ",A2114)-1),"")</f>
        <v/>
      </c>
      <c r="C2114" s="6" t="str">
        <f t="shared" si="64"/>
        <v>Sandra Baldwin</v>
      </c>
      <c r="D2114" s="6" t="str" cm="1">
        <f t="array" ref="D2114">IF(SUM(--ISNUMBER(SEARCH(Credentials,C2114)))&gt;0,TRIM(RIGHT(SUBSTITUTE(C2114," ",REPT(" ", 99)), 99)),"")</f>
        <v/>
      </c>
      <c r="E2114" s="6" t="str">
        <f t="shared" si="65"/>
        <v>Sandra Baldwin</v>
      </c>
      <c r="F2114" s="6" t="s">
        <v>8163</v>
      </c>
      <c r="G2114" s="7" t="s">
        <v>20050</v>
      </c>
      <c r="H2114" s="7" t="s">
        <v>20127</v>
      </c>
    </row>
    <row r="2115" spans="1:8">
      <c r="A2115" s="6" t="s">
        <v>8167</v>
      </c>
      <c r="B2115" s="6" t="str" cm="1">
        <f t="array" ref="B2115">IF(SUM(--ISNUMBER(SEARCH(Honorific,A2115)))&gt;0,LEFT(A2115,FIND(" ",A2115)-1),"")</f>
        <v/>
      </c>
      <c r="C2115" s="6" t="str">
        <f t="shared" ref="C2115:C2178" si="66">IF(B2115="",A2115,RIGHT(A2115,LEN(A2115)-LEN(B2115)-1))</f>
        <v>Erica Craig</v>
      </c>
      <c r="D2115" s="6" t="str" cm="1">
        <f t="array" ref="D2115">IF(SUM(--ISNUMBER(SEARCH(Credentials,C2115)))&gt;0,TRIM(RIGHT(SUBSTITUTE(C2115," ",REPT(" ", 99)), 99)),"")</f>
        <v/>
      </c>
      <c r="E2115" s="6" t="str">
        <f t="shared" ref="E2115:E2178" si="67">IF(D2115="",C2115,LEFT(C2115,LEN(C2115)-LEN(D2115)))</f>
        <v>Erica Craig</v>
      </c>
      <c r="F2115" s="6" t="s">
        <v>8167</v>
      </c>
      <c r="G2115" s="7" t="s">
        <v>19935</v>
      </c>
      <c r="H2115" s="7" t="s">
        <v>19570</v>
      </c>
    </row>
    <row r="2116" spans="1:8">
      <c r="A2116" s="6" t="s">
        <v>8171</v>
      </c>
      <c r="B2116" s="6" t="str" cm="1">
        <f t="array" ref="B2116">IF(SUM(--ISNUMBER(SEARCH(Honorific,A2116)))&gt;0,LEFT(A2116,FIND(" ",A2116)-1),"")</f>
        <v/>
      </c>
      <c r="C2116" s="6" t="str">
        <f t="shared" si="66"/>
        <v>Sarah Noble</v>
      </c>
      <c r="D2116" s="6" t="str" cm="1">
        <f t="array" ref="D2116">IF(SUM(--ISNUMBER(SEARCH(Credentials,C2116)))&gt;0,TRIM(RIGHT(SUBSTITUTE(C2116," ",REPT(" ", 99)), 99)),"")</f>
        <v/>
      </c>
      <c r="E2116" s="6" t="str">
        <f t="shared" si="67"/>
        <v>Sarah Noble</v>
      </c>
      <c r="F2116" s="6" t="s">
        <v>8171</v>
      </c>
      <c r="G2116" s="7" t="s">
        <v>19665</v>
      </c>
      <c r="H2116" s="7" t="s">
        <v>20564</v>
      </c>
    </row>
    <row r="2117" spans="1:8">
      <c r="A2117" s="6" t="s">
        <v>8175</v>
      </c>
      <c r="B2117" s="6" t="str" cm="1">
        <f t="array" ref="B2117">IF(SUM(--ISNUMBER(SEARCH(Honorific,A2117)))&gt;0,LEFT(A2117,FIND(" ",A2117)-1),"")</f>
        <v/>
      </c>
      <c r="C2117" s="6" t="str">
        <f t="shared" si="66"/>
        <v>Natasha Padilla</v>
      </c>
      <c r="D2117" s="6" t="str" cm="1">
        <f t="array" ref="D2117">IF(SUM(--ISNUMBER(SEARCH(Credentials,C2117)))&gt;0,TRIM(RIGHT(SUBSTITUTE(C2117," ",REPT(" ", 99)), 99)),"")</f>
        <v/>
      </c>
      <c r="E2117" s="6" t="str">
        <f t="shared" si="67"/>
        <v>Natasha Padilla</v>
      </c>
      <c r="F2117" s="6" t="s">
        <v>8175</v>
      </c>
      <c r="G2117" s="7" t="s">
        <v>20565</v>
      </c>
      <c r="H2117" s="7" t="s">
        <v>19483</v>
      </c>
    </row>
    <row r="2118" spans="1:8">
      <c r="A2118" s="6" t="s">
        <v>8179</v>
      </c>
      <c r="B2118" s="6" t="str" cm="1">
        <f t="array" ref="B2118">IF(SUM(--ISNUMBER(SEARCH(Honorific,A2118)))&gt;0,LEFT(A2118,FIND(" ",A2118)-1),"")</f>
        <v/>
      </c>
      <c r="C2118" s="6" t="str">
        <f t="shared" si="66"/>
        <v>Renee Garcia</v>
      </c>
      <c r="D2118" s="6" t="str" cm="1">
        <f t="array" ref="D2118">IF(SUM(--ISNUMBER(SEARCH(Credentials,C2118)))&gt;0,TRIM(RIGHT(SUBSTITUTE(C2118," ",REPT(" ", 99)), 99)),"")</f>
        <v/>
      </c>
      <c r="E2118" s="6" t="str">
        <f t="shared" si="67"/>
        <v>Renee Garcia</v>
      </c>
      <c r="F2118" s="6" t="s">
        <v>8179</v>
      </c>
      <c r="G2118" s="7" t="s">
        <v>19431</v>
      </c>
      <c r="H2118" s="7" t="s">
        <v>19641</v>
      </c>
    </row>
    <row r="2119" spans="1:8">
      <c r="A2119" s="6" t="s">
        <v>8183</v>
      </c>
      <c r="B2119" s="6" t="str" cm="1">
        <f t="array" ref="B2119">IF(SUM(--ISNUMBER(SEARCH(Honorific,A2119)))&gt;0,LEFT(A2119,FIND(" ",A2119)-1),"")</f>
        <v/>
      </c>
      <c r="C2119" s="6" t="str">
        <f t="shared" si="66"/>
        <v>Michael Clark</v>
      </c>
      <c r="D2119" s="6" t="str" cm="1">
        <f t="array" ref="D2119">IF(SUM(--ISNUMBER(SEARCH(Credentials,C2119)))&gt;0,TRIM(RIGHT(SUBSTITUTE(C2119," ",REPT(" ", 99)), 99)),"")</f>
        <v/>
      </c>
      <c r="E2119" s="6" t="str">
        <f t="shared" si="67"/>
        <v>Michael Clark</v>
      </c>
      <c r="F2119" s="6" t="s">
        <v>8183</v>
      </c>
      <c r="G2119" s="7" t="s">
        <v>19466</v>
      </c>
      <c r="H2119" s="7" t="s">
        <v>19647</v>
      </c>
    </row>
    <row r="2120" spans="1:8">
      <c r="A2120" s="6" t="s">
        <v>8187</v>
      </c>
      <c r="B2120" s="6" t="str" cm="1">
        <f t="array" ref="B2120">IF(SUM(--ISNUMBER(SEARCH(Honorific,A2120)))&gt;0,LEFT(A2120,FIND(" ",A2120)-1),"")</f>
        <v/>
      </c>
      <c r="C2120" s="6" t="str">
        <f t="shared" si="66"/>
        <v>Becky Kennedy</v>
      </c>
      <c r="D2120" s="6" t="str" cm="1">
        <f t="array" ref="D2120">IF(SUM(--ISNUMBER(SEARCH(Credentials,C2120)))&gt;0,TRIM(RIGHT(SUBSTITUTE(C2120," ",REPT(" ", 99)), 99)),"")</f>
        <v/>
      </c>
      <c r="E2120" s="6" t="str">
        <f t="shared" si="67"/>
        <v>Becky Kennedy</v>
      </c>
      <c r="F2120" s="6" t="s">
        <v>8187</v>
      </c>
      <c r="G2120" s="7" t="s">
        <v>19549</v>
      </c>
      <c r="H2120" s="7" t="s">
        <v>20566</v>
      </c>
    </row>
    <row r="2121" spans="1:8">
      <c r="A2121" s="6" t="s">
        <v>8191</v>
      </c>
      <c r="B2121" s="6" t="str" cm="1">
        <f t="array" ref="B2121">IF(SUM(--ISNUMBER(SEARCH(Honorific,A2121)))&gt;0,LEFT(A2121,FIND(" ",A2121)-1),"")</f>
        <v/>
      </c>
      <c r="C2121" s="6" t="str">
        <f t="shared" si="66"/>
        <v>Teresa Green</v>
      </c>
      <c r="D2121" s="6" t="str" cm="1">
        <f t="array" ref="D2121">IF(SUM(--ISNUMBER(SEARCH(Credentials,C2121)))&gt;0,TRIM(RIGHT(SUBSTITUTE(C2121," ",REPT(" ", 99)), 99)),"")</f>
        <v/>
      </c>
      <c r="E2121" s="6" t="str">
        <f t="shared" si="67"/>
        <v>Teresa Green</v>
      </c>
      <c r="F2121" s="6" t="s">
        <v>8191</v>
      </c>
      <c r="G2121" s="7" t="s">
        <v>19917</v>
      </c>
      <c r="H2121" s="7" t="s">
        <v>19548</v>
      </c>
    </row>
    <row r="2122" spans="1:8">
      <c r="A2122" s="6" t="s">
        <v>8195</v>
      </c>
      <c r="B2122" s="6" t="str" cm="1">
        <f t="array" ref="B2122">IF(SUM(--ISNUMBER(SEARCH(Honorific,A2122)))&gt;0,LEFT(A2122,FIND(" ",A2122)-1),"")</f>
        <v/>
      </c>
      <c r="C2122" s="6" t="str">
        <f t="shared" si="66"/>
        <v>Karla Beltran</v>
      </c>
      <c r="D2122" s="6" t="str" cm="1">
        <f t="array" ref="D2122">IF(SUM(--ISNUMBER(SEARCH(Credentials,C2122)))&gt;0,TRIM(RIGHT(SUBSTITUTE(C2122," ",REPT(" ", 99)), 99)),"")</f>
        <v/>
      </c>
      <c r="E2122" s="6" t="str">
        <f t="shared" si="67"/>
        <v>Karla Beltran</v>
      </c>
      <c r="F2122" s="6" t="s">
        <v>8195</v>
      </c>
      <c r="G2122" s="7" t="s">
        <v>19889</v>
      </c>
      <c r="H2122" s="7" t="s">
        <v>20567</v>
      </c>
    </row>
    <row r="2123" spans="1:8">
      <c r="A2123" s="6" t="s">
        <v>8199</v>
      </c>
      <c r="B2123" s="6" t="str" cm="1">
        <f t="array" ref="B2123">IF(SUM(--ISNUMBER(SEARCH(Honorific,A2123)))&gt;0,LEFT(A2123,FIND(" ",A2123)-1),"")</f>
        <v/>
      </c>
      <c r="C2123" s="6" t="str">
        <f t="shared" si="66"/>
        <v>Shelly Williams</v>
      </c>
      <c r="D2123" s="6" t="str" cm="1">
        <f t="array" ref="D2123">IF(SUM(--ISNUMBER(SEARCH(Credentials,C2123)))&gt;0,TRIM(RIGHT(SUBSTITUTE(C2123," ",REPT(" ", 99)), 99)),"")</f>
        <v/>
      </c>
      <c r="E2123" s="6" t="str">
        <f t="shared" si="67"/>
        <v>Shelly Williams</v>
      </c>
      <c r="F2123" s="6" t="s">
        <v>8199</v>
      </c>
      <c r="G2123" s="7" t="s">
        <v>19578</v>
      </c>
      <c r="H2123" s="7" t="s">
        <v>19478</v>
      </c>
    </row>
    <row r="2124" spans="1:8">
      <c r="A2124" s="6" t="s">
        <v>8203</v>
      </c>
      <c r="B2124" s="6" t="str" cm="1">
        <f t="array" ref="B2124">IF(SUM(--ISNUMBER(SEARCH(Honorific,A2124)))&gt;0,LEFT(A2124,FIND(" ",A2124)-1),"")</f>
        <v/>
      </c>
      <c r="C2124" s="6" t="str">
        <f t="shared" si="66"/>
        <v>Chelsea Ortega</v>
      </c>
      <c r="D2124" s="6" t="str" cm="1">
        <f t="array" ref="D2124">IF(SUM(--ISNUMBER(SEARCH(Credentials,C2124)))&gt;0,TRIM(RIGHT(SUBSTITUTE(C2124," ",REPT(" ", 99)), 99)),"")</f>
        <v/>
      </c>
      <c r="E2124" s="6" t="str">
        <f t="shared" si="67"/>
        <v>Chelsea Ortega</v>
      </c>
      <c r="F2124" s="6" t="s">
        <v>8203</v>
      </c>
      <c r="G2124" s="7" t="s">
        <v>19630</v>
      </c>
      <c r="H2124" s="7" t="s">
        <v>20087</v>
      </c>
    </row>
    <row r="2125" spans="1:8">
      <c r="A2125" s="6" t="s">
        <v>8207</v>
      </c>
      <c r="B2125" s="6" t="str" cm="1">
        <f t="array" ref="B2125">IF(SUM(--ISNUMBER(SEARCH(Honorific,A2125)))&gt;0,LEFT(A2125,FIND(" ",A2125)-1),"")</f>
        <v/>
      </c>
      <c r="C2125" s="6" t="str">
        <f t="shared" si="66"/>
        <v>Jesse Robinson</v>
      </c>
      <c r="D2125" s="6" t="str" cm="1">
        <f t="array" ref="D2125">IF(SUM(--ISNUMBER(SEARCH(Credentials,C2125)))&gt;0,TRIM(RIGHT(SUBSTITUTE(C2125," ",REPT(" ", 99)), 99)),"")</f>
        <v/>
      </c>
      <c r="E2125" s="6" t="str">
        <f t="shared" si="67"/>
        <v>Jesse Robinson</v>
      </c>
      <c r="F2125" s="6" t="s">
        <v>8207</v>
      </c>
      <c r="G2125" s="7" t="s">
        <v>20203</v>
      </c>
      <c r="H2125" s="7" t="s">
        <v>19430</v>
      </c>
    </row>
    <row r="2126" spans="1:8">
      <c r="A2126" s="6" t="s">
        <v>8211</v>
      </c>
      <c r="B2126" s="6" t="str" cm="1">
        <f t="array" ref="B2126">IF(SUM(--ISNUMBER(SEARCH(Honorific,A2126)))&gt;0,LEFT(A2126,FIND(" ",A2126)-1),"")</f>
        <v/>
      </c>
      <c r="C2126" s="6" t="str">
        <f t="shared" si="66"/>
        <v>Casey Huffman</v>
      </c>
      <c r="D2126" s="6" t="str" cm="1">
        <f t="array" ref="D2126">IF(SUM(--ISNUMBER(SEARCH(Credentials,C2126)))&gt;0,TRIM(RIGHT(SUBSTITUTE(C2126," ",REPT(" ", 99)), 99)),"")</f>
        <v/>
      </c>
      <c r="E2126" s="6" t="str">
        <f t="shared" si="67"/>
        <v>Casey Huffman</v>
      </c>
      <c r="F2126" s="6" t="s">
        <v>8211</v>
      </c>
      <c r="G2126" s="7" t="s">
        <v>19788</v>
      </c>
      <c r="H2126" s="7" t="s">
        <v>20568</v>
      </c>
    </row>
    <row r="2127" spans="1:8">
      <c r="A2127" s="6" t="s">
        <v>8215</v>
      </c>
      <c r="B2127" s="6" t="str" cm="1">
        <f t="array" ref="B2127">IF(SUM(--ISNUMBER(SEARCH(Honorific,A2127)))&gt;0,LEFT(A2127,FIND(" ",A2127)-1),"")</f>
        <v/>
      </c>
      <c r="C2127" s="6" t="str">
        <f t="shared" si="66"/>
        <v>Terry Moore</v>
      </c>
      <c r="D2127" s="6" t="str" cm="1">
        <f t="array" ref="D2127">IF(SUM(--ISNUMBER(SEARCH(Credentials,C2127)))&gt;0,TRIM(RIGHT(SUBSTITUTE(C2127," ",REPT(" ", 99)), 99)),"")</f>
        <v/>
      </c>
      <c r="E2127" s="6" t="str">
        <f t="shared" si="67"/>
        <v>Terry Moore</v>
      </c>
      <c r="F2127" s="6" t="s">
        <v>8215</v>
      </c>
      <c r="G2127" s="7" t="s">
        <v>19660</v>
      </c>
      <c r="H2127" s="7" t="s">
        <v>19891</v>
      </c>
    </row>
    <row r="2128" spans="1:8">
      <c r="A2128" s="6" t="s">
        <v>8219</v>
      </c>
      <c r="B2128" s="6" t="str" cm="1">
        <f t="array" ref="B2128">IF(SUM(--ISNUMBER(SEARCH(Honorific,A2128)))&gt;0,LEFT(A2128,FIND(" ",A2128)-1),"")</f>
        <v/>
      </c>
      <c r="C2128" s="6" t="str">
        <f t="shared" si="66"/>
        <v>Shane Miller</v>
      </c>
      <c r="D2128" s="6" t="str" cm="1">
        <f t="array" ref="D2128">IF(SUM(--ISNUMBER(SEARCH(Credentials,C2128)))&gt;0,TRIM(RIGHT(SUBSTITUTE(C2128," ",REPT(" ", 99)), 99)),"")</f>
        <v/>
      </c>
      <c r="E2128" s="6" t="str">
        <f t="shared" si="67"/>
        <v>Shane Miller</v>
      </c>
      <c r="F2128" s="6" t="s">
        <v>8219</v>
      </c>
      <c r="G2128" s="7" t="s">
        <v>20170</v>
      </c>
      <c r="H2128" s="7" t="s">
        <v>19568</v>
      </c>
    </row>
    <row r="2129" spans="1:8">
      <c r="A2129" s="6" t="s">
        <v>8223</v>
      </c>
      <c r="B2129" s="6" t="str" cm="1">
        <f t="array" ref="B2129">IF(SUM(--ISNUMBER(SEARCH(Honorific,A2129)))&gt;0,LEFT(A2129,FIND(" ",A2129)-1),"")</f>
        <v/>
      </c>
      <c r="C2129" s="6" t="str">
        <f t="shared" si="66"/>
        <v>Debra Thomas</v>
      </c>
      <c r="D2129" s="6" t="str" cm="1">
        <f t="array" ref="D2129">IF(SUM(--ISNUMBER(SEARCH(Credentials,C2129)))&gt;0,TRIM(RIGHT(SUBSTITUTE(C2129," ",REPT(" ", 99)), 99)),"")</f>
        <v/>
      </c>
      <c r="E2129" s="6" t="str">
        <f t="shared" si="67"/>
        <v>Debra Thomas</v>
      </c>
      <c r="F2129" s="6" t="s">
        <v>8223</v>
      </c>
      <c r="G2129" s="7" t="s">
        <v>19556</v>
      </c>
      <c r="H2129" s="7" t="s">
        <v>19488</v>
      </c>
    </row>
    <row r="2130" spans="1:8">
      <c r="A2130" s="6" t="s">
        <v>8227</v>
      </c>
      <c r="B2130" s="6" t="str" cm="1">
        <f t="array" ref="B2130">IF(SUM(--ISNUMBER(SEARCH(Honorific,A2130)))&gt;0,LEFT(A2130,FIND(" ",A2130)-1),"")</f>
        <v/>
      </c>
      <c r="C2130" s="6" t="str">
        <f t="shared" si="66"/>
        <v>Corey Bell</v>
      </c>
      <c r="D2130" s="6" t="str" cm="1">
        <f t="array" ref="D2130">IF(SUM(--ISNUMBER(SEARCH(Credentials,C2130)))&gt;0,TRIM(RIGHT(SUBSTITUTE(C2130," ",REPT(" ", 99)), 99)),"")</f>
        <v/>
      </c>
      <c r="E2130" s="6" t="str">
        <f t="shared" si="67"/>
        <v>Corey Bell</v>
      </c>
      <c r="F2130" s="6" t="s">
        <v>8227</v>
      </c>
      <c r="G2130" s="7" t="s">
        <v>19720</v>
      </c>
      <c r="H2130" s="7" t="s">
        <v>20019</v>
      </c>
    </row>
    <row r="2131" spans="1:8">
      <c r="A2131" s="6" t="s">
        <v>8231</v>
      </c>
      <c r="B2131" s="6" t="str" cm="1">
        <f t="array" ref="B2131">IF(SUM(--ISNUMBER(SEARCH(Honorific,A2131)))&gt;0,LEFT(A2131,FIND(" ",A2131)-1),"")</f>
        <v/>
      </c>
      <c r="C2131" s="6" t="str">
        <f t="shared" si="66"/>
        <v>Evan Wright</v>
      </c>
      <c r="D2131" s="6" t="str" cm="1">
        <f t="array" ref="D2131">IF(SUM(--ISNUMBER(SEARCH(Credentials,C2131)))&gt;0,TRIM(RIGHT(SUBSTITUTE(C2131," ",REPT(" ", 99)), 99)),"")</f>
        <v/>
      </c>
      <c r="E2131" s="6" t="str">
        <f t="shared" si="67"/>
        <v>Evan Wright</v>
      </c>
      <c r="F2131" s="6" t="s">
        <v>8231</v>
      </c>
      <c r="G2131" s="7" t="s">
        <v>20569</v>
      </c>
      <c r="H2131" s="7" t="s">
        <v>19420</v>
      </c>
    </row>
    <row r="2132" spans="1:8">
      <c r="A2132" s="6" t="s">
        <v>8235</v>
      </c>
      <c r="B2132" s="6" t="str" cm="1">
        <f t="array" ref="B2132">IF(SUM(--ISNUMBER(SEARCH(Honorific,A2132)))&gt;0,LEFT(A2132,FIND(" ",A2132)-1),"")</f>
        <v/>
      </c>
      <c r="C2132" s="6" t="str">
        <f t="shared" si="66"/>
        <v>Elizabeth Anderson</v>
      </c>
      <c r="D2132" s="6" t="str" cm="1">
        <f t="array" ref="D2132">IF(SUM(--ISNUMBER(SEARCH(Credentials,C2132)))&gt;0,TRIM(RIGHT(SUBSTITUTE(C2132," ",REPT(" ", 99)), 99)),"")</f>
        <v/>
      </c>
      <c r="E2132" s="6" t="str">
        <f t="shared" si="67"/>
        <v>Elizabeth Anderson</v>
      </c>
      <c r="F2132" s="6" t="s">
        <v>8235</v>
      </c>
      <c r="G2132" s="7" t="s">
        <v>19819</v>
      </c>
      <c r="H2132" s="7" t="s">
        <v>19519</v>
      </c>
    </row>
    <row r="2133" spans="1:8">
      <c r="A2133" s="6" t="s">
        <v>8239</v>
      </c>
      <c r="B2133" s="6" t="str" cm="1">
        <f t="array" ref="B2133">IF(SUM(--ISNUMBER(SEARCH(Honorific,A2133)))&gt;0,LEFT(A2133,FIND(" ",A2133)-1),"")</f>
        <v/>
      </c>
      <c r="C2133" s="6" t="str">
        <f t="shared" si="66"/>
        <v>Geoffrey James</v>
      </c>
      <c r="D2133" s="6" t="str" cm="1">
        <f t="array" ref="D2133">IF(SUM(--ISNUMBER(SEARCH(Credentials,C2133)))&gt;0,TRIM(RIGHT(SUBSTITUTE(C2133," ",REPT(" ", 99)), 99)),"")</f>
        <v/>
      </c>
      <c r="E2133" s="6" t="str">
        <f t="shared" si="67"/>
        <v>Geoffrey James</v>
      </c>
      <c r="F2133" s="6" t="s">
        <v>8239</v>
      </c>
      <c r="G2133" s="7" t="s">
        <v>20386</v>
      </c>
      <c r="H2133" s="7" t="s">
        <v>19433</v>
      </c>
    </row>
    <row r="2134" spans="1:8">
      <c r="A2134" s="6" t="s">
        <v>8243</v>
      </c>
      <c r="B2134" s="6" t="str" cm="1">
        <f t="array" ref="B2134">IF(SUM(--ISNUMBER(SEARCH(Honorific,A2134)))&gt;0,LEFT(A2134,FIND(" ",A2134)-1),"")</f>
        <v/>
      </c>
      <c r="C2134" s="6" t="str">
        <f t="shared" si="66"/>
        <v>Katie Wilson</v>
      </c>
      <c r="D2134" s="6" t="str" cm="1">
        <f t="array" ref="D2134">IF(SUM(--ISNUMBER(SEARCH(Credentials,C2134)))&gt;0,TRIM(RIGHT(SUBSTITUTE(C2134," ",REPT(" ", 99)), 99)),"")</f>
        <v/>
      </c>
      <c r="E2134" s="6" t="str">
        <f t="shared" si="67"/>
        <v>Katie Wilson</v>
      </c>
      <c r="F2134" s="6" t="s">
        <v>8243</v>
      </c>
      <c r="G2134" s="7" t="s">
        <v>20093</v>
      </c>
      <c r="H2134" s="7" t="s">
        <v>19563</v>
      </c>
    </row>
    <row r="2135" spans="1:8">
      <c r="A2135" s="6" t="s">
        <v>8246</v>
      </c>
      <c r="B2135" s="6" t="str" cm="1">
        <f t="array" ref="B2135">IF(SUM(--ISNUMBER(SEARCH(Honorific,A2135)))&gt;0,LEFT(A2135,FIND(" ",A2135)-1),"")</f>
        <v/>
      </c>
      <c r="C2135" s="6" t="str">
        <f t="shared" si="66"/>
        <v>Alexis Suarez</v>
      </c>
      <c r="D2135" s="6" t="str" cm="1">
        <f t="array" ref="D2135">IF(SUM(--ISNUMBER(SEARCH(Credentials,C2135)))&gt;0,TRIM(RIGHT(SUBSTITUTE(C2135," ",REPT(" ", 99)), 99)),"")</f>
        <v/>
      </c>
      <c r="E2135" s="6" t="str">
        <f t="shared" si="67"/>
        <v>Alexis Suarez</v>
      </c>
      <c r="F2135" s="6" t="s">
        <v>8246</v>
      </c>
      <c r="G2135" s="7" t="s">
        <v>19657</v>
      </c>
      <c r="H2135" s="7" t="s">
        <v>20570</v>
      </c>
    </row>
    <row r="2136" spans="1:8">
      <c r="A2136" s="6" t="s">
        <v>8250</v>
      </c>
      <c r="B2136" s="6" t="str" cm="1">
        <f t="array" ref="B2136">IF(SUM(--ISNUMBER(SEARCH(Honorific,A2136)))&gt;0,LEFT(A2136,FIND(" ",A2136)-1),"")</f>
        <v/>
      </c>
      <c r="C2136" s="6" t="str">
        <f t="shared" si="66"/>
        <v>Autumn Waters</v>
      </c>
      <c r="D2136" s="6" t="str" cm="1">
        <f t="array" ref="D2136">IF(SUM(--ISNUMBER(SEARCH(Credentials,C2136)))&gt;0,TRIM(RIGHT(SUBSTITUTE(C2136," ",REPT(" ", 99)), 99)),"")</f>
        <v/>
      </c>
      <c r="E2136" s="6" t="str">
        <f t="shared" si="67"/>
        <v>Autumn Waters</v>
      </c>
      <c r="F2136" s="6" t="s">
        <v>8250</v>
      </c>
      <c r="G2136" s="7" t="s">
        <v>20571</v>
      </c>
      <c r="H2136" s="7" t="s">
        <v>19446</v>
      </c>
    </row>
    <row r="2137" spans="1:8">
      <c r="A2137" s="6" t="s">
        <v>8254</v>
      </c>
      <c r="B2137" s="6" t="str" cm="1">
        <f t="array" ref="B2137">IF(SUM(--ISNUMBER(SEARCH(Honorific,A2137)))&gt;0,LEFT(A2137,FIND(" ",A2137)-1),"")</f>
        <v/>
      </c>
      <c r="C2137" s="6" t="str">
        <f t="shared" si="66"/>
        <v>Jennifer Gonzalez</v>
      </c>
      <c r="D2137" s="6" t="str" cm="1">
        <f t="array" ref="D2137">IF(SUM(--ISNUMBER(SEARCH(Credentials,C2137)))&gt;0,TRIM(RIGHT(SUBSTITUTE(C2137," ",REPT(" ", 99)), 99)),"")</f>
        <v/>
      </c>
      <c r="E2137" s="6" t="str">
        <f t="shared" si="67"/>
        <v>Jennifer Gonzalez</v>
      </c>
      <c r="F2137" s="6" t="s">
        <v>8254</v>
      </c>
      <c r="G2137" s="7" t="s">
        <v>19510</v>
      </c>
      <c r="H2137" s="7" t="s">
        <v>19517</v>
      </c>
    </row>
    <row r="2138" spans="1:8">
      <c r="A2138" s="6" t="s">
        <v>8258</v>
      </c>
      <c r="B2138" s="6" t="str" cm="1">
        <f t="array" ref="B2138">IF(SUM(--ISNUMBER(SEARCH(Honorific,A2138)))&gt;0,LEFT(A2138,FIND(" ",A2138)-1),"")</f>
        <v/>
      </c>
      <c r="C2138" s="6" t="str">
        <f t="shared" si="66"/>
        <v>Lauren Pratt</v>
      </c>
      <c r="D2138" s="6" t="str" cm="1">
        <f t="array" ref="D2138">IF(SUM(--ISNUMBER(SEARCH(Credentials,C2138)))&gt;0,TRIM(RIGHT(SUBSTITUTE(C2138," ",REPT(" ", 99)), 99)),"")</f>
        <v/>
      </c>
      <c r="E2138" s="6" t="str">
        <f t="shared" si="67"/>
        <v>Lauren Pratt</v>
      </c>
      <c r="F2138" s="6" t="s">
        <v>8258</v>
      </c>
      <c r="G2138" s="7" t="s">
        <v>19504</v>
      </c>
      <c r="H2138" s="7" t="s">
        <v>20011</v>
      </c>
    </row>
    <row r="2139" spans="1:8">
      <c r="A2139" s="6" t="s">
        <v>8262</v>
      </c>
      <c r="B2139" s="6" t="str" cm="1">
        <f t="array" ref="B2139">IF(SUM(--ISNUMBER(SEARCH(Honorific,A2139)))&gt;0,LEFT(A2139,FIND(" ",A2139)-1),"")</f>
        <v/>
      </c>
      <c r="C2139" s="6" t="str">
        <f t="shared" si="66"/>
        <v>Larry Ramos</v>
      </c>
      <c r="D2139" s="6" t="str" cm="1">
        <f t="array" ref="D2139">IF(SUM(--ISNUMBER(SEARCH(Credentials,C2139)))&gt;0,TRIM(RIGHT(SUBSTITUTE(C2139," ",REPT(" ", 99)), 99)),"")</f>
        <v/>
      </c>
      <c r="E2139" s="6" t="str">
        <f t="shared" si="67"/>
        <v>Larry Ramos</v>
      </c>
      <c r="F2139" s="6" t="s">
        <v>8262</v>
      </c>
      <c r="G2139" s="7" t="s">
        <v>20048</v>
      </c>
      <c r="H2139" s="7" t="s">
        <v>19667</v>
      </c>
    </row>
    <row r="2140" spans="1:8">
      <c r="A2140" s="6" t="s">
        <v>8266</v>
      </c>
      <c r="B2140" s="6" t="str" cm="1">
        <f t="array" ref="B2140">IF(SUM(--ISNUMBER(SEARCH(Honorific,A2140)))&gt;0,LEFT(A2140,FIND(" ",A2140)-1),"")</f>
        <v/>
      </c>
      <c r="C2140" s="6" t="str">
        <f t="shared" si="66"/>
        <v>Matthew Lam</v>
      </c>
      <c r="D2140" s="6" t="str" cm="1">
        <f t="array" ref="D2140">IF(SUM(--ISNUMBER(SEARCH(Credentials,C2140)))&gt;0,TRIM(RIGHT(SUBSTITUTE(C2140," ",REPT(" ", 99)), 99)),"")</f>
        <v/>
      </c>
      <c r="E2140" s="6" t="str">
        <f t="shared" si="67"/>
        <v>Matthew Lam</v>
      </c>
      <c r="F2140" s="6" t="s">
        <v>8266</v>
      </c>
      <c r="G2140" s="7" t="s">
        <v>19506</v>
      </c>
      <c r="H2140" s="7" t="s">
        <v>20572</v>
      </c>
    </row>
    <row r="2141" spans="1:8">
      <c r="A2141" s="6" t="s">
        <v>8270</v>
      </c>
      <c r="B2141" s="6" t="str" cm="1">
        <f t="array" ref="B2141">IF(SUM(--ISNUMBER(SEARCH(Honorific,A2141)))&gt;0,LEFT(A2141,FIND(" ",A2141)-1),"")</f>
        <v/>
      </c>
      <c r="C2141" s="6" t="str">
        <f t="shared" si="66"/>
        <v>Monica Gonzales</v>
      </c>
      <c r="D2141" s="6" t="str" cm="1">
        <f t="array" ref="D2141">IF(SUM(--ISNUMBER(SEARCH(Credentials,C2141)))&gt;0,TRIM(RIGHT(SUBSTITUTE(C2141," ",REPT(" ", 99)), 99)),"")</f>
        <v/>
      </c>
      <c r="E2141" s="6" t="str">
        <f t="shared" si="67"/>
        <v>Monica Gonzales</v>
      </c>
      <c r="F2141" s="6" t="s">
        <v>8270</v>
      </c>
      <c r="G2141" s="7" t="s">
        <v>19636</v>
      </c>
      <c r="H2141" s="7" t="s">
        <v>19721</v>
      </c>
    </row>
    <row r="2142" spans="1:8">
      <c r="A2142" s="6" t="s">
        <v>8274</v>
      </c>
      <c r="B2142" s="6" t="str" cm="1">
        <f t="array" ref="B2142">IF(SUM(--ISNUMBER(SEARCH(Honorific,A2142)))&gt;0,LEFT(A2142,FIND(" ",A2142)-1),"")</f>
        <v/>
      </c>
      <c r="C2142" s="6" t="str">
        <f t="shared" si="66"/>
        <v>Eric Melendez</v>
      </c>
      <c r="D2142" s="6" t="str" cm="1">
        <f t="array" ref="D2142">IF(SUM(--ISNUMBER(SEARCH(Credentials,C2142)))&gt;0,TRIM(RIGHT(SUBSTITUTE(C2142," ",REPT(" ", 99)), 99)),"")</f>
        <v/>
      </c>
      <c r="E2142" s="6" t="str">
        <f t="shared" si="67"/>
        <v>Eric Melendez</v>
      </c>
      <c r="F2142" s="6" t="s">
        <v>8274</v>
      </c>
      <c r="G2142" s="7" t="s">
        <v>19618</v>
      </c>
      <c r="H2142" s="7" t="s">
        <v>20573</v>
      </c>
    </row>
    <row r="2143" spans="1:8">
      <c r="A2143" s="6" t="s">
        <v>8278</v>
      </c>
      <c r="B2143" s="6" t="str" cm="1">
        <f t="array" ref="B2143">IF(SUM(--ISNUMBER(SEARCH(Honorific,A2143)))&gt;0,LEFT(A2143,FIND(" ",A2143)-1),"")</f>
        <v/>
      </c>
      <c r="C2143" s="6" t="str">
        <f t="shared" si="66"/>
        <v>Joel Vasquez</v>
      </c>
      <c r="D2143" s="6" t="str" cm="1">
        <f t="array" ref="D2143">IF(SUM(--ISNUMBER(SEARCH(Credentials,C2143)))&gt;0,TRIM(RIGHT(SUBSTITUTE(C2143," ",REPT(" ", 99)), 99)),"")</f>
        <v/>
      </c>
      <c r="E2143" s="6" t="str">
        <f t="shared" si="67"/>
        <v>Joel Vasquez</v>
      </c>
      <c r="F2143" s="6" t="s">
        <v>8278</v>
      </c>
      <c r="G2143" s="7" t="s">
        <v>19853</v>
      </c>
      <c r="H2143" s="7" t="s">
        <v>19794</v>
      </c>
    </row>
    <row r="2144" spans="1:8">
      <c r="A2144" s="6" t="s">
        <v>8282</v>
      </c>
      <c r="B2144" s="6" t="str" cm="1">
        <f t="array" ref="B2144">IF(SUM(--ISNUMBER(SEARCH(Honorific,A2144)))&gt;0,LEFT(A2144,FIND(" ",A2144)-1),"")</f>
        <v/>
      </c>
      <c r="C2144" s="6" t="str">
        <f t="shared" si="66"/>
        <v>Elizabeth Powell</v>
      </c>
      <c r="D2144" s="6" t="str" cm="1">
        <f t="array" ref="D2144">IF(SUM(--ISNUMBER(SEARCH(Credentials,C2144)))&gt;0,TRIM(RIGHT(SUBSTITUTE(C2144," ",REPT(" ", 99)), 99)),"")</f>
        <v/>
      </c>
      <c r="E2144" s="6" t="str">
        <f t="shared" si="67"/>
        <v>Elizabeth Powell</v>
      </c>
      <c r="F2144" s="6" t="s">
        <v>8282</v>
      </c>
      <c r="G2144" s="7" t="s">
        <v>19819</v>
      </c>
      <c r="H2144" s="7" t="s">
        <v>19604</v>
      </c>
    </row>
    <row r="2145" spans="1:8">
      <c r="A2145" s="6" t="s">
        <v>8286</v>
      </c>
      <c r="B2145" s="6" t="str" cm="1">
        <f t="array" ref="B2145">IF(SUM(--ISNUMBER(SEARCH(Honorific,A2145)))&gt;0,LEFT(A2145,FIND(" ",A2145)-1),"")</f>
        <v/>
      </c>
      <c r="C2145" s="6" t="str">
        <f t="shared" si="66"/>
        <v>Matthew Sanders</v>
      </c>
      <c r="D2145" s="6" t="str" cm="1">
        <f t="array" ref="D2145">IF(SUM(--ISNUMBER(SEARCH(Credentials,C2145)))&gt;0,TRIM(RIGHT(SUBSTITUTE(C2145," ",REPT(" ", 99)), 99)),"")</f>
        <v/>
      </c>
      <c r="E2145" s="6" t="str">
        <f t="shared" si="67"/>
        <v>Matthew Sanders</v>
      </c>
      <c r="F2145" s="6" t="s">
        <v>8286</v>
      </c>
      <c r="G2145" s="7" t="s">
        <v>19506</v>
      </c>
      <c r="H2145" s="7" t="s">
        <v>20096</v>
      </c>
    </row>
    <row r="2146" spans="1:8">
      <c r="A2146" s="6" t="s">
        <v>8290</v>
      </c>
      <c r="B2146" s="6" t="str" cm="1">
        <f t="array" ref="B2146">IF(SUM(--ISNUMBER(SEARCH(Honorific,A2146)))&gt;0,LEFT(A2146,FIND(" ",A2146)-1),"")</f>
        <v/>
      </c>
      <c r="C2146" s="6" t="str">
        <f t="shared" si="66"/>
        <v>Jennifer Jenkins</v>
      </c>
      <c r="D2146" s="6" t="str" cm="1">
        <f t="array" ref="D2146">IF(SUM(--ISNUMBER(SEARCH(Credentials,C2146)))&gt;0,TRIM(RIGHT(SUBSTITUTE(C2146," ",REPT(" ", 99)), 99)),"")</f>
        <v/>
      </c>
      <c r="E2146" s="6" t="str">
        <f t="shared" si="67"/>
        <v>Jennifer Jenkins</v>
      </c>
      <c r="F2146" s="6" t="s">
        <v>8290</v>
      </c>
      <c r="G2146" s="7" t="s">
        <v>19510</v>
      </c>
      <c r="H2146" s="7" t="s">
        <v>19592</v>
      </c>
    </row>
    <row r="2147" spans="1:8">
      <c r="A2147" s="6" t="s">
        <v>8294</v>
      </c>
      <c r="B2147" s="6" t="str" cm="1">
        <f t="array" ref="B2147">IF(SUM(--ISNUMBER(SEARCH(Honorific,A2147)))&gt;0,LEFT(A2147,FIND(" ",A2147)-1),"")</f>
        <v/>
      </c>
      <c r="C2147" s="6" t="str">
        <f t="shared" si="66"/>
        <v>Joshua Dudley</v>
      </c>
      <c r="D2147" s="6" t="str" cm="1">
        <f t="array" ref="D2147">IF(SUM(--ISNUMBER(SEARCH(Credentials,C2147)))&gt;0,TRIM(RIGHT(SUBSTITUTE(C2147," ",REPT(" ", 99)), 99)),"")</f>
        <v/>
      </c>
      <c r="E2147" s="6" t="str">
        <f t="shared" si="67"/>
        <v>Joshua Dudley</v>
      </c>
      <c r="F2147" s="6" t="s">
        <v>8294</v>
      </c>
      <c r="G2147" s="7" t="s">
        <v>19718</v>
      </c>
      <c r="H2147" s="7" t="s">
        <v>20574</v>
      </c>
    </row>
    <row r="2148" spans="1:8">
      <c r="A2148" s="6" t="s">
        <v>8298</v>
      </c>
      <c r="B2148" s="6" t="str" cm="1">
        <f t="array" ref="B2148">IF(SUM(--ISNUMBER(SEARCH(Honorific,A2148)))&gt;0,LEFT(A2148,FIND(" ",A2148)-1),"")</f>
        <v/>
      </c>
      <c r="C2148" s="6" t="str">
        <f t="shared" si="66"/>
        <v>Ruben Bean</v>
      </c>
      <c r="D2148" s="6" t="str" cm="1">
        <f t="array" ref="D2148">IF(SUM(--ISNUMBER(SEARCH(Credentials,C2148)))&gt;0,TRIM(RIGHT(SUBSTITUTE(C2148," ",REPT(" ", 99)), 99)),"")</f>
        <v/>
      </c>
      <c r="E2148" s="6" t="str">
        <f t="shared" si="67"/>
        <v>Ruben Bean</v>
      </c>
      <c r="F2148" s="6" t="s">
        <v>8298</v>
      </c>
      <c r="G2148" s="7" t="s">
        <v>20135</v>
      </c>
      <c r="H2148" s="7" t="s">
        <v>20337</v>
      </c>
    </row>
    <row r="2149" spans="1:8">
      <c r="A2149" s="6" t="s">
        <v>8301</v>
      </c>
      <c r="B2149" s="6" t="str" cm="1">
        <f t="array" ref="B2149">IF(SUM(--ISNUMBER(SEARCH(Honorific,A2149)))&gt;0,LEFT(A2149,FIND(" ",A2149)-1),"")</f>
        <v/>
      </c>
      <c r="C2149" s="6" t="str">
        <f t="shared" si="66"/>
        <v>Glenn Ramirez</v>
      </c>
      <c r="D2149" s="6" t="str" cm="1">
        <f t="array" ref="D2149">IF(SUM(--ISNUMBER(SEARCH(Credentials,C2149)))&gt;0,TRIM(RIGHT(SUBSTITUTE(C2149," ",REPT(" ", 99)), 99)),"")</f>
        <v/>
      </c>
      <c r="E2149" s="6" t="str">
        <f t="shared" si="67"/>
        <v>Glenn Ramirez</v>
      </c>
      <c r="F2149" s="6" t="s">
        <v>8301</v>
      </c>
      <c r="G2149" s="7" t="s">
        <v>19954</v>
      </c>
      <c r="H2149" s="7" t="s">
        <v>19809</v>
      </c>
    </row>
    <row r="2150" spans="1:8">
      <c r="A2150" s="6" t="s">
        <v>8305</v>
      </c>
      <c r="B2150" s="6" t="str" cm="1">
        <f t="array" ref="B2150">IF(SUM(--ISNUMBER(SEARCH(Honorific,A2150)))&gt;0,LEFT(A2150,FIND(" ",A2150)-1),"")</f>
        <v/>
      </c>
      <c r="C2150" s="6" t="str">
        <f t="shared" si="66"/>
        <v>Brandy Carter</v>
      </c>
      <c r="D2150" s="6" t="str" cm="1">
        <f t="array" ref="D2150">IF(SUM(--ISNUMBER(SEARCH(Credentials,C2150)))&gt;0,TRIM(RIGHT(SUBSTITUTE(C2150," ",REPT(" ", 99)), 99)),"")</f>
        <v/>
      </c>
      <c r="E2150" s="6" t="str">
        <f t="shared" si="67"/>
        <v>Brandy Carter</v>
      </c>
      <c r="F2150" s="6" t="s">
        <v>8305</v>
      </c>
      <c r="G2150" s="7" t="s">
        <v>19863</v>
      </c>
      <c r="H2150" s="7" t="s">
        <v>19496</v>
      </c>
    </row>
    <row r="2151" spans="1:8">
      <c r="A2151" s="6" t="s">
        <v>8309</v>
      </c>
      <c r="B2151" s="6" t="str" cm="1">
        <f t="array" ref="B2151">IF(SUM(--ISNUMBER(SEARCH(Honorific,A2151)))&gt;0,LEFT(A2151,FIND(" ",A2151)-1),"")</f>
        <v/>
      </c>
      <c r="C2151" s="6" t="str">
        <f t="shared" si="66"/>
        <v>Madison Phillips</v>
      </c>
      <c r="D2151" s="6" t="str" cm="1">
        <f t="array" ref="D2151">IF(SUM(--ISNUMBER(SEARCH(Credentials,C2151)))&gt;0,TRIM(RIGHT(SUBSTITUTE(C2151," ",REPT(" ", 99)), 99)),"")</f>
        <v/>
      </c>
      <c r="E2151" s="6" t="str">
        <f t="shared" si="67"/>
        <v>Madison Phillips</v>
      </c>
      <c r="F2151" s="6" t="s">
        <v>8309</v>
      </c>
      <c r="G2151" s="7" t="s">
        <v>20336</v>
      </c>
      <c r="H2151" s="7" t="s">
        <v>19577</v>
      </c>
    </row>
    <row r="2152" spans="1:8">
      <c r="A2152" s="6" t="s">
        <v>8311</v>
      </c>
      <c r="B2152" s="6" t="str" cm="1">
        <f t="array" ref="B2152">IF(SUM(--ISNUMBER(SEARCH(Honorific,A2152)))&gt;0,LEFT(A2152,FIND(" ",A2152)-1),"")</f>
        <v/>
      </c>
      <c r="C2152" s="6" t="str">
        <f t="shared" si="66"/>
        <v>Julia Flynn</v>
      </c>
      <c r="D2152" s="6" t="str" cm="1">
        <f t="array" ref="D2152">IF(SUM(--ISNUMBER(SEARCH(Credentials,C2152)))&gt;0,TRIM(RIGHT(SUBSTITUTE(C2152," ",REPT(" ", 99)), 99)),"")</f>
        <v/>
      </c>
      <c r="E2152" s="6" t="str">
        <f t="shared" si="67"/>
        <v>Julia Flynn</v>
      </c>
      <c r="F2152" s="6" t="s">
        <v>8311</v>
      </c>
      <c r="G2152" s="7" t="s">
        <v>20168</v>
      </c>
      <c r="H2152" s="7" t="s">
        <v>20575</v>
      </c>
    </row>
    <row r="2153" spans="1:8">
      <c r="A2153" s="6" t="s">
        <v>8315</v>
      </c>
      <c r="B2153" s="6" t="str" cm="1">
        <f t="array" ref="B2153">IF(SUM(--ISNUMBER(SEARCH(Honorific,A2153)))&gt;0,LEFT(A2153,FIND(" ",A2153)-1),"")</f>
        <v/>
      </c>
      <c r="C2153" s="6" t="str">
        <f t="shared" si="66"/>
        <v>Erika Moore</v>
      </c>
      <c r="D2153" s="6" t="str" cm="1">
        <f t="array" ref="D2153">IF(SUM(--ISNUMBER(SEARCH(Credentials,C2153)))&gt;0,TRIM(RIGHT(SUBSTITUTE(C2153," ",REPT(" ", 99)), 99)),"")</f>
        <v/>
      </c>
      <c r="E2153" s="6" t="str">
        <f t="shared" si="67"/>
        <v>Erika Moore</v>
      </c>
      <c r="F2153" s="6" t="s">
        <v>8315</v>
      </c>
      <c r="G2153" s="7" t="s">
        <v>20503</v>
      </c>
      <c r="H2153" s="7" t="s">
        <v>19891</v>
      </c>
    </row>
    <row r="2154" spans="1:8">
      <c r="A2154" s="6" t="s">
        <v>8319</v>
      </c>
      <c r="B2154" s="6" t="str" cm="1">
        <f t="array" ref="B2154">IF(SUM(--ISNUMBER(SEARCH(Honorific,A2154)))&gt;0,LEFT(A2154,FIND(" ",A2154)-1),"")</f>
        <v/>
      </c>
      <c r="C2154" s="6" t="str">
        <f t="shared" si="66"/>
        <v>Jason Campbell</v>
      </c>
      <c r="D2154" s="6" t="str" cm="1">
        <f t="array" ref="D2154">IF(SUM(--ISNUMBER(SEARCH(Credentials,C2154)))&gt;0,TRIM(RIGHT(SUBSTITUTE(C2154," ",REPT(" ", 99)), 99)),"")</f>
        <v/>
      </c>
      <c r="E2154" s="6" t="str">
        <f t="shared" si="67"/>
        <v>Jason Campbell</v>
      </c>
      <c r="F2154" s="6" t="s">
        <v>8319</v>
      </c>
      <c r="G2154" s="7" t="s">
        <v>19560</v>
      </c>
      <c r="H2154" s="7" t="s">
        <v>19886</v>
      </c>
    </row>
    <row r="2155" spans="1:8">
      <c r="A2155" s="6" t="s">
        <v>8323</v>
      </c>
      <c r="B2155" s="6" t="str" cm="1">
        <f t="array" ref="B2155">IF(SUM(--ISNUMBER(SEARCH(Honorific,A2155)))&gt;0,LEFT(A2155,FIND(" ",A2155)-1),"")</f>
        <v/>
      </c>
      <c r="C2155" s="6" t="str">
        <f t="shared" si="66"/>
        <v>Dakota Ramirez</v>
      </c>
      <c r="D2155" s="6" t="str" cm="1">
        <f t="array" ref="D2155">IF(SUM(--ISNUMBER(SEARCH(Credentials,C2155)))&gt;0,TRIM(RIGHT(SUBSTITUTE(C2155," ",REPT(" ", 99)), 99)),"")</f>
        <v/>
      </c>
      <c r="E2155" s="6" t="str">
        <f t="shared" si="67"/>
        <v>Dakota Ramirez</v>
      </c>
      <c r="F2155" s="6" t="s">
        <v>8323</v>
      </c>
      <c r="G2155" s="7" t="s">
        <v>20576</v>
      </c>
      <c r="H2155" s="7" t="s">
        <v>19809</v>
      </c>
    </row>
    <row r="2156" spans="1:8">
      <c r="A2156" s="6" t="s">
        <v>8327</v>
      </c>
      <c r="B2156" s="6" t="str" cm="1">
        <f t="array" ref="B2156">IF(SUM(--ISNUMBER(SEARCH(Honorific,A2156)))&gt;0,LEFT(A2156,FIND(" ",A2156)-1),"")</f>
        <v/>
      </c>
      <c r="C2156" s="6" t="str">
        <f t="shared" si="66"/>
        <v>Angela Gibson</v>
      </c>
      <c r="D2156" s="6" t="str" cm="1">
        <f t="array" ref="D2156">IF(SUM(--ISNUMBER(SEARCH(Credentials,C2156)))&gt;0,TRIM(RIGHT(SUBSTITUTE(C2156," ",REPT(" ", 99)), 99)),"")</f>
        <v/>
      </c>
      <c r="E2156" s="6" t="str">
        <f t="shared" si="67"/>
        <v>Angela Gibson</v>
      </c>
      <c r="F2156" s="6" t="s">
        <v>8327</v>
      </c>
      <c r="G2156" s="7" t="s">
        <v>19746</v>
      </c>
      <c r="H2156" s="7" t="s">
        <v>19461</v>
      </c>
    </row>
    <row r="2157" spans="1:8">
      <c r="A2157" s="6" t="s">
        <v>8331</v>
      </c>
      <c r="B2157" s="6" t="str" cm="1">
        <f t="array" ref="B2157">IF(SUM(--ISNUMBER(SEARCH(Honorific,A2157)))&gt;0,LEFT(A2157,FIND(" ",A2157)-1),"")</f>
        <v/>
      </c>
      <c r="C2157" s="6" t="str">
        <f t="shared" si="66"/>
        <v>Rebecca Barnes</v>
      </c>
      <c r="D2157" s="6" t="str" cm="1">
        <f t="array" ref="D2157">IF(SUM(--ISNUMBER(SEARCH(Credentials,C2157)))&gt;0,TRIM(RIGHT(SUBSTITUTE(C2157," ",REPT(" ", 99)), 99)),"")</f>
        <v/>
      </c>
      <c r="E2157" s="6" t="str">
        <f t="shared" si="67"/>
        <v>Rebecca Barnes</v>
      </c>
      <c r="F2157" s="6" t="s">
        <v>8331</v>
      </c>
      <c r="G2157" s="7" t="s">
        <v>19531</v>
      </c>
      <c r="H2157" s="7" t="s">
        <v>19448</v>
      </c>
    </row>
    <row r="2158" spans="1:8">
      <c r="A2158" s="6" t="s">
        <v>8335</v>
      </c>
      <c r="B2158" s="6" t="str" cm="1">
        <f t="array" ref="B2158">IF(SUM(--ISNUMBER(SEARCH(Honorific,A2158)))&gt;0,LEFT(A2158,FIND(" ",A2158)-1),"")</f>
        <v/>
      </c>
      <c r="C2158" s="6" t="str">
        <f t="shared" si="66"/>
        <v>Johnny Clark</v>
      </c>
      <c r="D2158" s="6" t="str" cm="1">
        <f t="array" ref="D2158">IF(SUM(--ISNUMBER(SEARCH(Credentials,C2158)))&gt;0,TRIM(RIGHT(SUBSTITUTE(C2158," ",REPT(" ", 99)), 99)),"")</f>
        <v/>
      </c>
      <c r="E2158" s="6" t="str">
        <f t="shared" si="67"/>
        <v>Johnny Clark</v>
      </c>
      <c r="F2158" s="6" t="s">
        <v>8335</v>
      </c>
      <c r="G2158" s="7" t="s">
        <v>20180</v>
      </c>
      <c r="H2158" s="7" t="s">
        <v>19647</v>
      </c>
    </row>
    <row r="2159" spans="1:8">
      <c r="A2159" s="6" t="s">
        <v>8339</v>
      </c>
      <c r="B2159" s="6" t="str" cm="1">
        <f t="array" ref="B2159">IF(SUM(--ISNUMBER(SEARCH(Honorific,A2159)))&gt;0,LEFT(A2159,FIND(" ",A2159)-1),"")</f>
        <v/>
      </c>
      <c r="C2159" s="6" t="str">
        <f t="shared" si="66"/>
        <v>Mary Cline</v>
      </c>
      <c r="D2159" s="6" t="str" cm="1">
        <f t="array" ref="D2159">IF(SUM(--ISNUMBER(SEARCH(Credentials,C2159)))&gt;0,TRIM(RIGHT(SUBSTITUTE(C2159," ",REPT(" ", 99)), 99)),"")</f>
        <v/>
      </c>
      <c r="E2159" s="6" t="str">
        <f t="shared" si="67"/>
        <v>Mary Cline</v>
      </c>
      <c r="F2159" s="6" t="s">
        <v>8339</v>
      </c>
      <c r="G2159" s="7" t="s">
        <v>19984</v>
      </c>
      <c r="H2159" s="7" t="s">
        <v>20210</v>
      </c>
    </row>
    <row r="2160" spans="1:8">
      <c r="A2160" s="6" t="s">
        <v>8343</v>
      </c>
      <c r="B2160" s="6" t="str" cm="1">
        <f t="array" ref="B2160">IF(SUM(--ISNUMBER(SEARCH(Honorific,A2160)))&gt;0,LEFT(A2160,FIND(" ",A2160)-1),"")</f>
        <v/>
      </c>
      <c r="C2160" s="6" t="str">
        <f t="shared" si="66"/>
        <v>Terry Compton</v>
      </c>
      <c r="D2160" s="6" t="str" cm="1">
        <f t="array" ref="D2160">IF(SUM(--ISNUMBER(SEARCH(Credentials,C2160)))&gt;0,TRIM(RIGHT(SUBSTITUTE(C2160," ",REPT(" ", 99)), 99)),"")</f>
        <v/>
      </c>
      <c r="E2160" s="6" t="str">
        <f t="shared" si="67"/>
        <v>Terry Compton</v>
      </c>
      <c r="F2160" s="6" t="s">
        <v>8343</v>
      </c>
      <c r="G2160" s="7" t="s">
        <v>19660</v>
      </c>
      <c r="H2160" s="7" t="s">
        <v>20028</v>
      </c>
    </row>
    <row r="2161" spans="1:8">
      <c r="A2161" s="6" t="s">
        <v>8347</v>
      </c>
      <c r="B2161" s="6" t="str" cm="1">
        <f t="array" ref="B2161">IF(SUM(--ISNUMBER(SEARCH(Honorific,A2161)))&gt;0,LEFT(A2161,FIND(" ",A2161)-1),"")</f>
        <v/>
      </c>
      <c r="C2161" s="6" t="str">
        <f t="shared" si="66"/>
        <v>Courtney Peck</v>
      </c>
      <c r="D2161" s="6" t="str" cm="1">
        <f t="array" ref="D2161">IF(SUM(--ISNUMBER(SEARCH(Credentials,C2161)))&gt;0,TRIM(RIGHT(SUBSTITUTE(C2161," ",REPT(" ", 99)), 99)),"")</f>
        <v/>
      </c>
      <c r="E2161" s="6" t="str">
        <f t="shared" si="67"/>
        <v>Courtney Peck</v>
      </c>
      <c r="F2161" s="6" t="s">
        <v>8347</v>
      </c>
      <c r="G2161" s="7" t="s">
        <v>20328</v>
      </c>
      <c r="H2161" s="7" t="s">
        <v>20355</v>
      </c>
    </row>
    <row r="2162" spans="1:8">
      <c r="A2162" s="6" t="s">
        <v>8350</v>
      </c>
      <c r="B2162" s="6" t="str" cm="1">
        <f t="array" ref="B2162">IF(SUM(--ISNUMBER(SEARCH(Honorific,A2162)))&gt;0,LEFT(A2162,FIND(" ",A2162)-1),"")</f>
        <v/>
      </c>
      <c r="C2162" s="6" t="str">
        <f t="shared" si="66"/>
        <v>Andrew Morris</v>
      </c>
      <c r="D2162" s="6" t="str" cm="1">
        <f t="array" ref="D2162">IF(SUM(--ISNUMBER(SEARCH(Credentials,C2162)))&gt;0,TRIM(RIGHT(SUBSTITUTE(C2162," ",REPT(" ", 99)), 99)),"")</f>
        <v/>
      </c>
      <c r="E2162" s="6" t="str">
        <f t="shared" si="67"/>
        <v>Andrew Morris</v>
      </c>
      <c r="F2162" s="6" t="s">
        <v>8350</v>
      </c>
      <c r="G2162" s="7" t="s">
        <v>19612</v>
      </c>
      <c r="H2162" s="7" t="s">
        <v>20460</v>
      </c>
    </row>
    <row r="2163" spans="1:8">
      <c r="A2163" s="6" t="s">
        <v>8354</v>
      </c>
      <c r="B2163" s="6" t="str" cm="1">
        <f t="array" ref="B2163">IF(SUM(--ISNUMBER(SEARCH(Honorific,A2163)))&gt;0,LEFT(A2163,FIND(" ",A2163)-1),"")</f>
        <v/>
      </c>
      <c r="C2163" s="6" t="str">
        <f t="shared" si="66"/>
        <v>Krystal Blake</v>
      </c>
      <c r="D2163" s="6" t="str" cm="1">
        <f t="array" ref="D2163">IF(SUM(--ISNUMBER(SEARCH(Credentials,C2163)))&gt;0,TRIM(RIGHT(SUBSTITUTE(C2163," ",REPT(" ", 99)), 99)),"")</f>
        <v/>
      </c>
      <c r="E2163" s="6" t="str">
        <f t="shared" si="67"/>
        <v>Krystal Blake</v>
      </c>
      <c r="F2163" s="6" t="s">
        <v>8354</v>
      </c>
      <c r="G2163" s="7" t="s">
        <v>20518</v>
      </c>
      <c r="H2163" s="7" t="s">
        <v>19777</v>
      </c>
    </row>
    <row r="2164" spans="1:8">
      <c r="A2164" s="6" t="s">
        <v>8358</v>
      </c>
      <c r="B2164" s="6" t="str" cm="1">
        <f t="array" ref="B2164">IF(SUM(--ISNUMBER(SEARCH(Honorific,A2164)))&gt;0,LEFT(A2164,FIND(" ",A2164)-1),"")</f>
        <v/>
      </c>
      <c r="C2164" s="6" t="str">
        <f t="shared" si="66"/>
        <v>Keith Wheeler III</v>
      </c>
      <c r="D2164" s="6" t="str" cm="1">
        <f t="array" ref="D2164">IF(SUM(--ISNUMBER(SEARCH(Credentials,C2164)))&gt;0,TRIM(RIGHT(SUBSTITUTE(C2164," ",REPT(" ", 99)), 99)),"")</f>
        <v>III</v>
      </c>
      <c r="E2164" s="6" t="str">
        <f t="shared" si="67"/>
        <v xml:space="preserve">Keith Wheeler </v>
      </c>
      <c r="F2164" s="6" t="s">
        <v>20859</v>
      </c>
      <c r="G2164" s="7" t="s">
        <v>19833</v>
      </c>
      <c r="H2164" s="7" t="s">
        <v>20577</v>
      </c>
    </row>
    <row r="2165" spans="1:8">
      <c r="A2165" s="6" t="s">
        <v>8362</v>
      </c>
      <c r="B2165" s="6" t="str" cm="1">
        <f t="array" ref="B2165">IF(SUM(--ISNUMBER(SEARCH(Honorific,A2165)))&gt;0,LEFT(A2165,FIND(" ",A2165)-1),"")</f>
        <v/>
      </c>
      <c r="C2165" s="6" t="str">
        <f t="shared" si="66"/>
        <v>Erik Gutierrez</v>
      </c>
      <c r="D2165" s="6" t="str" cm="1">
        <f t="array" ref="D2165">IF(SUM(--ISNUMBER(SEARCH(Credentials,C2165)))&gt;0,TRIM(RIGHT(SUBSTITUTE(C2165," ",REPT(" ", 99)), 99)),"")</f>
        <v/>
      </c>
      <c r="E2165" s="6" t="str">
        <f t="shared" si="67"/>
        <v>Erik Gutierrez</v>
      </c>
      <c r="F2165" s="6" t="s">
        <v>8362</v>
      </c>
      <c r="G2165" s="7" t="s">
        <v>19936</v>
      </c>
      <c r="H2165" s="7" t="s">
        <v>19557</v>
      </c>
    </row>
    <row r="2166" spans="1:8">
      <c r="A2166" s="6" t="s">
        <v>8366</v>
      </c>
      <c r="B2166" s="6" t="str" cm="1">
        <f t="array" ref="B2166">IF(SUM(--ISNUMBER(SEARCH(Honorific,A2166)))&gt;0,LEFT(A2166,FIND(" ",A2166)-1),"")</f>
        <v/>
      </c>
      <c r="C2166" s="6" t="str">
        <f t="shared" si="66"/>
        <v>Justin Cook</v>
      </c>
      <c r="D2166" s="6" t="str" cm="1">
        <f t="array" ref="D2166">IF(SUM(--ISNUMBER(SEARCH(Credentials,C2166)))&gt;0,TRIM(RIGHT(SUBSTITUTE(C2166," ",REPT(" ", 99)), 99)),"")</f>
        <v/>
      </c>
      <c r="E2166" s="6" t="str">
        <f t="shared" si="67"/>
        <v>Justin Cook</v>
      </c>
      <c r="F2166" s="6" t="s">
        <v>8366</v>
      </c>
      <c r="G2166" s="7" t="s">
        <v>19526</v>
      </c>
      <c r="H2166" s="7" t="s">
        <v>19783</v>
      </c>
    </row>
    <row r="2167" spans="1:8">
      <c r="A2167" s="6" t="s">
        <v>8370</v>
      </c>
      <c r="B2167" s="6" t="str" cm="1">
        <f t="array" ref="B2167">IF(SUM(--ISNUMBER(SEARCH(Honorific,A2167)))&gt;0,LEFT(A2167,FIND(" ",A2167)-1),"")</f>
        <v/>
      </c>
      <c r="C2167" s="6" t="str">
        <f t="shared" si="66"/>
        <v>Cindy Page</v>
      </c>
      <c r="D2167" s="6" t="str" cm="1">
        <f t="array" ref="D2167">IF(SUM(--ISNUMBER(SEARCH(Credentials,C2167)))&gt;0,TRIM(RIGHT(SUBSTITUTE(C2167," ",REPT(" ", 99)), 99)),"")</f>
        <v/>
      </c>
      <c r="E2167" s="6" t="str">
        <f t="shared" si="67"/>
        <v>Cindy Page</v>
      </c>
      <c r="F2167" s="6" t="s">
        <v>8370</v>
      </c>
      <c r="G2167" s="7" t="s">
        <v>20368</v>
      </c>
      <c r="H2167" s="7" t="s">
        <v>20324</v>
      </c>
    </row>
    <row r="2168" spans="1:8">
      <c r="A2168" s="6" t="s">
        <v>8374</v>
      </c>
      <c r="B2168" s="6" t="str" cm="1">
        <f t="array" ref="B2168">IF(SUM(--ISNUMBER(SEARCH(Honorific,A2168)))&gt;0,LEFT(A2168,FIND(" ",A2168)-1),"")</f>
        <v/>
      </c>
      <c r="C2168" s="6" t="str">
        <f t="shared" si="66"/>
        <v>Christopher Wood</v>
      </c>
      <c r="D2168" s="6" t="str" cm="1">
        <f t="array" ref="D2168">IF(SUM(--ISNUMBER(SEARCH(Credentials,C2168)))&gt;0,TRIM(RIGHT(SUBSTITUTE(C2168," ",REPT(" ", 99)), 99)),"")</f>
        <v/>
      </c>
      <c r="E2168" s="6" t="str">
        <f t="shared" si="67"/>
        <v>Christopher Wood</v>
      </c>
      <c r="F2168" s="6" t="s">
        <v>8374</v>
      </c>
      <c r="G2168" s="7" t="s">
        <v>19682</v>
      </c>
      <c r="H2168" s="7" t="s">
        <v>20084</v>
      </c>
    </row>
    <row r="2169" spans="1:8">
      <c r="A2169" s="6" t="s">
        <v>8378</v>
      </c>
      <c r="B2169" s="6" t="str" cm="1">
        <f t="array" ref="B2169">IF(SUM(--ISNUMBER(SEARCH(Honorific,A2169)))&gt;0,LEFT(A2169,FIND(" ",A2169)-1),"")</f>
        <v/>
      </c>
      <c r="C2169" s="6" t="str">
        <f t="shared" si="66"/>
        <v>William Gilmore</v>
      </c>
      <c r="D2169" s="6" t="str" cm="1">
        <f t="array" ref="D2169">IF(SUM(--ISNUMBER(SEARCH(Credentials,C2169)))&gt;0,TRIM(RIGHT(SUBSTITUTE(C2169," ",REPT(" ", 99)), 99)),"")</f>
        <v/>
      </c>
      <c r="E2169" s="6" t="str">
        <f t="shared" si="67"/>
        <v>William Gilmore</v>
      </c>
      <c r="F2169" s="6" t="s">
        <v>8378</v>
      </c>
      <c r="G2169" s="7" t="s">
        <v>19437</v>
      </c>
      <c r="H2169" s="7" t="s">
        <v>20333</v>
      </c>
    </row>
    <row r="2170" spans="1:8">
      <c r="A2170" s="6" t="s">
        <v>8382</v>
      </c>
      <c r="B2170" s="6" t="str" cm="1">
        <f t="array" ref="B2170">IF(SUM(--ISNUMBER(SEARCH(Honorific,A2170)))&gt;0,LEFT(A2170,FIND(" ",A2170)-1),"")</f>
        <v/>
      </c>
      <c r="C2170" s="6" t="str">
        <f t="shared" si="66"/>
        <v>Sarah Lee</v>
      </c>
      <c r="D2170" s="6" t="str" cm="1">
        <f t="array" ref="D2170">IF(SUM(--ISNUMBER(SEARCH(Credentials,C2170)))&gt;0,TRIM(RIGHT(SUBSTITUTE(C2170," ",REPT(" ", 99)), 99)),"")</f>
        <v/>
      </c>
      <c r="E2170" s="6" t="str">
        <f t="shared" si="67"/>
        <v>Sarah Lee</v>
      </c>
      <c r="F2170" s="6" t="s">
        <v>8382</v>
      </c>
      <c r="G2170" s="7" t="s">
        <v>19665</v>
      </c>
      <c r="H2170" s="7" t="s">
        <v>19424</v>
      </c>
    </row>
    <row r="2171" spans="1:8">
      <c r="A2171" s="6" t="s">
        <v>8385</v>
      </c>
      <c r="B2171" s="6" t="str" cm="1">
        <f t="array" ref="B2171">IF(SUM(--ISNUMBER(SEARCH(Honorific,A2171)))&gt;0,LEFT(A2171,FIND(" ",A2171)-1),"")</f>
        <v/>
      </c>
      <c r="C2171" s="6" t="str">
        <f t="shared" si="66"/>
        <v>Brian Gray</v>
      </c>
      <c r="D2171" s="6" t="str" cm="1">
        <f t="array" ref="D2171">IF(SUM(--ISNUMBER(SEARCH(Credentials,C2171)))&gt;0,TRIM(RIGHT(SUBSTITUTE(C2171," ",REPT(" ", 99)), 99)),"")</f>
        <v/>
      </c>
      <c r="E2171" s="6" t="str">
        <f t="shared" si="67"/>
        <v>Brian Gray</v>
      </c>
      <c r="F2171" s="6" t="s">
        <v>8385</v>
      </c>
      <c r="G2171" s="7" t="s">
        <v>19555</v>
      </c>
      <c r="H2171" s="7" t="s">
        <v>19768</v>
      </c>
    </row>
    <row r="2172" spans="1:8">
      <c r="A2172" s="6" t="s">
        <v>567</v>
      </c>
      <c r="B2172" s="6" t="str" cm="1">
        <f t="array" ref="B2172">IF(SUM(--ISNUMBER(SEARCH(Honorific,A2172)))&gt;0,LEFT(A2172,FIND(" ",A2172)-1),"")</f>
        <v/>
      </c>
      <c r="C2172" s="6" t="str">
        <f t="shared" si="66"/>
        <v>Michael Garcia</v>
      </c>
      <c r="D2172" s="6" t="str" cm="1">
        <f t="array" ref="D2172">IF(SUM(--ISNUMBER(SEARCH(Credentials,C2172)))&gt;0,TRIM(RIGHT(SUBSTITUTE(C2172," ",REPT(" ", 99)), 99)),"")</f>
        <v/>
      </c>
      <c r="E2172" s="6" t="str">
        <f t="shared" si="67"/>
        <v>Michael Garcia</v>
      </c>
      <c r="F2172" s="6" t="s">
        <v>567</v>
      </c>
      <c r="G2172" s="7" t="s">
        <v>19466</v>
      </c>
      <c r="H2172" s="7" t="s">
        <v>19641</v>
      </c>
    </row>
    <row r="2173" spans="1:8">
      <c r="A2173" s="6" t="s">
        <v>8392</v>
      </c>
      <c r="B2173" s="6" t="str" cm="1">
        <f t="array" ref="B2173">IF(SUM(--ISNUMBER(SEARCH(Honorific,A2173)))&gt;0,LEFT(A2173,FIND(" ",A2173)-1),"")</f>
        <v/>
      </c>
      <c r="C2173" s="6" t="str">
        <f t="shared" si="66"/>
        <v>Tara Valdez</v>
      </c>
      <c r="D2173" s="6" t="str" cm="1">
        <f t="array" ref="D2173">IF(SUM(--ISNUMBER(SEARCH(Credentials,C2173)))&gt;0,TRIM(RIGHT(SUBSTITUTE(C2173," ",REPT(" ", 99)), 99)),"")</f>
        <v/>
      </c>
      <c r="E2173" s="6" t="str">
        <f t="shared" si="67"/>
        <v>Tara Valdez</v>
      </c>
      <c r="F2173" s="6" t="s">
        <v>8392</v>
      </c>
      <c r="G2173" s="7" t="s">
        <v>19605</v>
      </c>
      <c r="H2173" s="7" t="s">
        <v>19491</v>
      </c>
    </row>
    <row r="2174" spans="1:8">
      <c r="A2174" s="6" t="s">
        <v>8396</v>
      </c>
      <c r="B2174" s="6" t="str" cm="1">
        <f t="array" ref="B2174">IF(SUM(--ISNUMBER(SEARCH(Honorific,A2174)))&gt;0,LEFT(A2174,FIND(" ",A2174)-1),"")</f>
        <v/>
      </c>
      <c r="C2174" s="6" t="str">
        <f t="shared" si="66"/>
        <v>Yolanda Ferguson</v>
      </c>
      <c r="D2174" s="6" t="str" cm="1">
        <f t="array" ref="D2174">IF(SUM(--ISNUMBER(SEARCH(Credentials,C2174)))&gt;0,TRIM(RIGHT(SUBSTITUTE(C2174," ",REPT(" ", 99)), 99)),"")</f>
        <v/>
      </c>
      <c r="E2174" s="6" t="str">
        <f t="shared" si="67"/>
        <v>Yolanda Ferguson</v>
      </c>
      <c r="F2174" s="6" t="s">
        <v>8396</v>
      </c>
      <c r="G2174" s="7" t="s">
        <v>19930</v>
      </c>
      <c r="H2174" s="7" t="s">
        <v>19485</v>
      </c>
    </row>
    <row r="2175" spans="1:8">
      <c r="A2175" s="6" t="s">
        <v>8399</v>
      </c>
      <c r="B2175" s="6" t="str" cm="1">
        <f t="array" ref="B2175">IF(SUM(--ISNUMBER(SEARCH(Honorific,A2175)))&gt;0,LEFT(A2175,FIND(" ",A2175)-1),"")</f>
        <v/>
      </c>
      <c r="C2175" s="6" t="str">
        <f t="shared" si="66"/>
        <v>Shelby Rivera</v>
      </c>
      <c r="D2175" s="6" t="str" cm="1">
        <f t="array" ref="D2175">IF(SUM(--ISNUMBER(SEARCH(Credentials,C2175)))&gt;0,TRIM(RIGHT(SUBSTITUTE(C2175," ",REPT(" ", 99)), 99)),"")</f>
        <v/>
      </c>
      <c r="E2175" s="6" t="str">
        <f t="shared" si="67"/>
        <v>Shelby Rivera</v>
      </c>
      <c r="F2175" s="6" t="s">
        <v>8399</v>
      </c>
      <c r="G2175" s="7" t="s">
        <v>20578</v>
      </c>
      <c r="H2175" s="7" t="s">
        <v>20237</v>
      </c>
    </row>
    <row r="2176" spans="1:8">
      <c r="A2176" s="6" t="s">
        <v>8403</v>
      </c>
      <c r="B2176" s="6" t="str" cm="1">
        <f t="array" ref="B2176">IF(SUM(--ISNUMBER(SEARCH(Honorific,A2176)))&gt;0,LEFT(A2176,FIND(" ",A2176)-1),"")</f>
        <v/>
      </c>
      <c r="C2176" s="6" t="str">
        <f t="shared" si="66"/>
        <v>Heather Mcguire</v>
      </c>
      <c r="D2176" s="6" t="str" cm="1">
        <f t="array" ref="D2176">IF(SUM(--ISNUMBER(SEARCH(Credentials,C2176)))&gt;0,TRIM(RIGHT(SUBSTITUTE(C2176," ",REPT(" ", 99)), 99)),"")</f>
        <v/>
      </c>
      <c r="E2176" s="6" t="str">
        <f t="shared" si="67"/>
        <v>Heather Mcguire</v>
      </c>
      <c r="F2176" s="6" t="s">
        <v>8403</v>
      </c>
      <c r="G2176" s="7" t="s">
        <v>19423</v>
      </c>
      <c r="H2176" s="7" t="s">
        <v>19859</v>
      </c>
    </row>
    <row r="2177" spans="1:8">
      <c r="A2177" s="6" t="s">
        <v>8406</v>
      </c>
      <c r="B2177" s="6" t="str" cm="1">
        <f t="array" ref="B2177">IF(SUM(--ISNUMBER(SEARCH(Honorific,A2177)))&gt;0,LEFT(A2177,FIND(" ",A2177)-1),"")</f>
        <v/>
      </c>
      <c r="C2177" s="6" t="str">
        <f t="shared" si="66"/>
        <v>Sandra Thornton</v>
      </c>
      <c r="D2177" s="6" t="str" cm="1">
        <f t="array" ref="D2177">IF(SUM(--ISNUMBER(SEARCH(Credentials,C2177)))&gt;0,TRIM(RIGHT(SUBSTITUTE(C2177," ",REPT(" ", 99)), 99)),"")</f>
        <v/>
      </c>
      <c r="E2177" s="6" t="str">
        <f t="shared" si="67"/>
        <v>Sandra Thornton</v>
      </c>
      <c r="F2177" s="6" t="s">
        <v>8406</v>
      </c>
      <c r="G2177" s="7" t="s">
        <v>20050</v>
      </c>
      <c r="H2177" s="7" t="s">
        <v>19941</v>
      </c>
    </row>
    <row r="2178" spans="1:8">
      <c r="A2178" s="6" t="s">
        <v>8410</v>
      </c>
      <c r="B2178" s="6" t="str" cm="1">
        <f t="array" ref="B2178">IF(SUM(--ISNUMBER(SEARCH(Honorific,A2178)))&gt;0,LEFT(A2178,FIND(" ",A2178)-1),"")</f>
        <v/>
      </c>
      <c r="C2178" s="6" t="str">
        <f t="shared" si="66"/>
        <v>Sierra Cardenas</v>
      </c>
      <c r="D2178" s="6" t="str" cm="1">
        <f t="array" ref="D2178">IF(SUM(--ISNUMBER(SEARCH(Credentials,C2178)))&gt;0,TRIM(RIGHT(SUBSTITUTE(C2178," ",REPT(" ", 99)), 99)),"")</f>
        <v/>
      </c>
      <c r="E2178" s="6" t="str">
        <f t="shared" si="67"/>
        <v>Sierra Cardenas</v>
      </c>
      <c r="F2178" s="6" t="s">
        <v>8410</v>
      </c>
      <c r="G2178" s="7" t="s">
        <v>20428</v>
      </c>
      <c r="H2178" s="7" t="s">
        <v>19922</v>
      </c>
    </row>
    <row r="2179" spans="1:8">
      <c r="A2179" s="6" t="s">
        <v>8414</v>
      </c>
      <c r="B2179" s="6" t="str" cm="1">
        <f t="array" ref="B2179">IF(SUM(--ISNUMBER(SEARCH(Honorific,A2179)))&gt;0,LEFT(A2179,FIND(" ",A2179)-1),"")</f>
        <v/>
      </c>
      <c r="C2179" s="6" t="str">
        <f t="shared" ref="C2179:C2242" si="68">IF(B2179="",A2179,RIGHT(A2179,LEN(A2179)-LEN(B2179)-1))</f>
        <v>Nicholas Strickland</v>
      </c>
      <c r="D2179" s="6" t="str" cm="1">
        <f t="array" ref="D2179">IF(SUM(--ISNUMBER(SEARCH(Credentials,C2179)))&gt;0,TRIM(RIGHT(SUBSTITUTE(C2179," ",REPT(" ", 99)), 99)),"")</f>
        <v/>
      </c>
      <c r="E2179" s="6" t="str">
        <f t="shared" ref="E2179:E2242" si="69">IF(D2179="",C2179,LEFT(C2179,LEN(C2179)-LEN(D2179)))</f>
        <v>Nicholas Strickland</v>
      </c>
      <c r="F2179" s="6" t="s">
        <v>8414</v>
      </c>
      <c r="G2179" s="7" t="s">
        <v>19750</v>
      </c>
      <c r="H2179" s="7" t="s">
        <v>19649</v>
      </c>
    </row>
    <row r="2180" spans="1:8">
      <c r="A2180" s="6" t="s">
        <v>8418</v>
      </c>
      <c r="B2180" s="6" t="str" cm="1">
        <f t="array" ref="B2180">IF(SUM(--ISNUMBER(SEARCH(Honorific,A2180)))&gt;0,LEFT(A2180,FIND(" ",A2180)-1),"")</f>
        <v/>
      </c>
      <c r="C2180" s="6" t="str">
        <f t="shared" si="68"/>
        <v>Victoria Yu</v>
      </c>
      <c r="D2180" s="6" t="str" cm="1">
        <f t="array" ref="D2180">IF(SUM(--ISNUMBER(SEARCH(Credentials,C2180)))&gt;0,TRIM(RIGHT(SUBSTITUTE(C2180," ",REPT(" ", 99)), 99)),"")</f>
        <v/>
      </c>
      <c r="E2180" s="6" t="str">
        <f t="shared" si="69"/>
        <v>Victoria Yu</v>
      </c>
      <c r="F2180" s="6" t="s">
        <v>8418</v>
      </c>
      <c r="G2180" s="7" t="s">
        <v>19815</v>
      </c>
      <c r="H2180" s="7" t="s">
        <v>20457</v>
      </c>
    </row>
    <row r="2181" spans="1:8">
      <c r="A2181" s="6" t="s">
        <v>8422</v>
      </c>
      <c r="B2181" s="6" t="str" cm="1">
        <f t="array" ref="B2181">IF(SUM(--ISNUMBER(SEARCH(Honorific,A2181)))&gt;0,LEFT(A2181,FIND(" ",A2181)-1),"")</f>
        <v/>
      </c>
      <c r="C2181" s="6" t="str">
        <f t="shared" si="68"/>
        <v>Alison Dean</v>
      </c>
      <c r="D2181" s="6" t="str" cm="1">
        <f t="array" ref="D2181">IF(SUM(--ISNUMBER(SEARCH(Credentials,C2181)))&gt;0,TRIM(RIGHT(SUBSTITUTE(C2181," ",REPT(" ", 99)), 99)),"")</f>
        <v/>
      </c>
      <c r="E2181" s="6" t="str">
        <f t="shared" si="69"/>
        <v>Alison Dean</v>
      </c>
      <c r="F2181" s="6" t="s">
        <v>8422</v>
      </c>
      <c r="G2181" s="7" t="s">
        <v>20109</v>
      </c>
      <c r="H2181" s="7" t="s">
        <v>19933</v>
      </c>
    </row>
    <row r="2182" spans="1:8">
      <c r="A2182" s="6" t="s">
        <v>3074</v>
      </c>
      <c r="B2182" s="6" t="str" cm="1">
        <f t="array" ref="B2182">IF(SUM(--ISNUMBER(SEARCH(Honorific,A2182)))&gt;0,LEFT(A2182,FIND(" ",A2182)-1),"")</f>
        <v/>
      </c>
      <c r="C2182" s="6" t="str">
        <f t="shared" si="68"/>
        <v>Robert Wells</v>
      </c>
      <c r="D2182" s="6" t="str" cm="1">
        <f t="array" ref="D2182">IF(SUM(--ISNUMBER(SEARCH(Credentials,C2182)))&gt;0,TRIM(RIGHT(SUBSTITUTE(C2182," ",REPT(" ", 99)), 99)),"")</f>
        <v/>
      </c>
      <c r="E2182" s="6" t="str">
        <f t="shared" si="69"/>
        <v>Robert Wells</v>
      </c>
      <c r="F2182" s="6" t="s">
        <v>3074</v>
      </c>
      <c r="G2182" s="7" t="s">
        <v>19541</v>
      </c>
      <c r="H2182" s="7" t="s">
        <v>20142</v>
      </c>
    </row>
    <row r="2183" spans="1:8">
      <c r="A2183" s="6" t="s">
        <v>8428</v>
      </c>
      <c r="B2183" s="6" t="str" cm="1">
        <f t="array" ref="B2183">IF(SUM(--ISNUMBER(SEARCH(Honorific,A2183)))&gt;0,LEFT(A2183,FIND(" ",A2183)-1),"")</f>
        <v/>
      </c>
      <c r="C2183" s="6" t="str">
        <f t="shared" si="68"/>
        <v>Miranda Ford</v>
      </c>
      <c r="D2183" s="6" t="str" cm="1">
        <f t="array" ref="D2183">IF(SUM(--ISNUMBER(SEARCH(Credentials,C2183)))&gt;0,TRIM(RIGHT(SUBSTITUTE(C2183," ",REPT(" ", 99)), 99)),"")</f>
        <v/>
      </c>
      <c r="E2183" s="6" t="str">
        <f t="shared" si="69"/>
        <v>Miranda Ford</v>
      </c>
      <c r="F2183" s="6" t="s">
        <v>8428</v>
      </c>
      <c r="G2183" s="7" t="s">
        <v>20579</v>
      </c>
      <c r="H2183" s="7" t="s">
        <v>20266</v>
      </c>
    </row>
    <row r="2184" spans="1:8">
      <c r="A2184" s="6" t="s">
        <v>8432</v>
      </c>
      <c r="B2184" s="6" t="str" cm="1">
        <f t="array" ref="B2184">IF(SUM(--ISNUMBER(SEARCH(Honorific,A2184)))&gt;0,LEFT(A2184,FIND(" ",A2184)-1),"")</f>
        <v/>
      </c>
      <c r="C2184" s="6" t="str">
        <f t="shared" si="68"/>
        <v>Valerie Reid</v>
      </c>
      <c r="D2184" s="6" t="str" cm="1">
        <f t="array" ref="D2184">IF(SUM(--ISNUMBER(SEARCH(Credentials,C2184)))&gt;0,TRIM(RIGHT(SUBSTITUTE(C2184," ",REPT(" ", 99)), 99)),"")</f>
        <v/>
      </c>
      <c r="E2184" s="6" t="str">
        <f t="shared" si="69"/>
        <v>Valerie Reid</v>
      </c>
      <c r="F2184" s="6" t="s">
        <v>8432</v>
      </c>
      <c r="G2184" s="7" t="s">
        <v>19690</v>
      </c>
      <c r="H2184" s="7" t="s">
        <v>20416</v>
      </c>
    </row>
    <row r="2185" spans="1:8">
      <c r="A2185" s="6" t="s">
        <v>8436</v>
      </c>
      <c r="B2185" s="6" t="str" cm="1">
        <f t="array" ref="B2185">IF(SUM(--ISNUMBER(SEARCH(Honorific,A2185)))&gt;0,LEFT(A2185,FIND(" ",A2185)-1),"")</f>
        <v/>
      </c>
      <c r="C2185" s="6" t="str">
        <f t="shared" si="68"/>
        <v>Jenny Duran MD</v>
      </c>
      <c r="D2185" s="6" t="str" cm="1">
        <f t="array" ref="D2185">IF(SUM(--ISNUMBER(SEARCH(Credentials,C2185)))&gt;0,TRIM(RIGHT(SUBSTITUTE(C2185," ",REPT(" ", 99)), 99)),"")</f>
        <v>MD</v>
      </c>
      <c r="E2185" s="6" t="str">
        <f t="shared" si="69"/>
        <v xml:space="preserve">Jenny Duran </v>
      </c>
      <c r="F2185" s="6" t="s">
        <v>19297</v>
      </c>
      <c r="G2185" s="7" t="s">
        <v>20174</v>
      </c>
      <c r="H2185" s="7" t="s">
        <v>19766</v>
      </c>
    </row>
    <row r="2186" spans="1:8">
      <c r="A2186" s="6" t="s">
        <v>8440</v>
      </c>
      <c r="B2186" s="6" t="str" cm="1">
        <f t="array" ref="B2186">IF(SUM(--ISNUMBER(SEARCH(Honorific,A2186)))&gt;0,LEFT(A2186,FIND(" ",A2186)-1),"")</f>
        <v/>
      </c>
      <c r="C2186" s="6" t="str">
        <f t="shared" si="68"/>
        <v>Edward Meyer</v>
      </c>
      <c r="D2186" s="6" t="str" cm="1">
        <f t="array" ref="D2186">IF(SUM(--ISNUMBER(SEARCH(Credentials,C2186)))&gt;0,TRIM(RIGHT(SUBSTITUTE(C2186," ",REPT(" ", 99)), 99)),"")</f>
        <v/>
      </c>
      <c r="E2186" s="6" t="str">
        <f t="shared" si="69"/>
        <v>Edward Meyer</v>
      </c>
      <c r="F2186" s="6" t="s">
        <v>8440</v>
      </c>
      <c r="G2186" s="7" t="s">
        <v>19439</v>
      </c>
      <c r="H2186" s="7" t="s">
        <v>19920</v>
      </c>
    </row>
    <row r="2187" spans="1:8">
      <c r="A2187" s="6" t="s">
        <v>8444</v>
      </c>
      <c r="B2187" s="6" t="str" cm="1">
        <f t="array" ref="B2187">IF(SUM(--ISNUMBER(SEARCH(Honorific,A2187)))&gt;0,LEFT(A2187,FIND(" ",A2187)-1),"")</f>
        <v/>
      </c>
      <c r="C2187" s="6" t="str">
        <f t="shared" si="68"/>
        <v>Richard Taylor</v>
      </c>
      <c r="D2187" s="6" t="str" cm="1">
        <f t="array" ref="D2187">IF(SUM(--ISNUMBER(SEARCH(Credentials,C2187)))&gt;0,TRIM(RIGHT(SUBSTITUTE(C2187," ",REPT(" ", 99)), 99)),"")</f>
        <v/>
      </c>
      <c r="E2187" s="6" t="str">
        <f t="shared" si="69"/>
        <v>Richard Taylor</v>
      </c>
      <c r="F2187" s="6" t="s">
        <v>8444</v>
      </c>
      <c r="G2187" s="7" t="s">
        <v>19708</v>
      </c>
      <c r="H2187" s="7" t="s">
        <v>19500</v>
      </c>
    </row>
    <row r="2188" spans="1:8">
      <c r="A2188" s="6" t="s">
        <v>8447</v>
      </c>
      <c r="B2188" s="6" t="str" cm="1">
        <f t="array" ref="B2188">IF(SUM(--ISNUMBER(SEARCH(Honorific,A2188)))&gt;0,LEFT(A2188,FIND(" ",A2188)-1),"")</f>
        <v/>
      </c>
      <c r="C2188" s="6" t="str">
        <f t="shared" si="68"/>
        <v>William Haynes</v>
      </c>
      <c r="D2188" s="6" t="str" cm="1">
        <f t="array" ref="D2188">IF(SUM(--ISNUMBER(SEARCH(Credentials,C2188)))&gt;0,TRIM(RIGHT(SUBSTITUTE(C2188," ",REPT(" ", 99)), 99)),"")</f>
        <v/>
      </c>
      <c r="E2188" s="6" t="str">
        <f t="shared" si="69"/>
        <v>William Haynes</v>
      </c>
      <c r="F2188" s="6" t="s">
        <v>8447</v>
      </c>
      <c r="G2188" s="7" t="s">
        <v>19437</v>
      </c>
      <c r="H2188" s="7" t="s">
        <v>20580</v>
      </c>
    </row>
    <row r="2189" spans="1:8">
      <c r="A2189" s="6" t="s">
        <v>8451</v>
      </c>
      <c r="B2189" s="6" t="str" cm="1">
        <f t="array" ref="B2189">IF(SUM(--ISNUMBER(SEARCH(Honorific,A2189)))&gt;0,LEFT(A2189,FIND(" ",A2189)-1),"")</f>
        <v/>
      </c>
      <c r="C2189" s="6" t="str">
        <f t="shared" si="68"/>
        <v>Matthew Singh</v>
      </c>
      <c r="D2189" s="6" t="str" cm="1">
        <f t="array" ref="D2189">IF(SUM(--ISNUMBER(SEARCH(Credentials,C2189)))&gt;0,TRIM(RIGHT(SUBSTITUTE(C2189," ",REPT(" ", 99)), 99)),"")</f>
        <v/>
      </c>
      <c r="E2189" s="6" t="str">
        <f t="shared" si="69"/>
        <v>Matthew Singh</v>
      </c>
      <c r="F2189" s="6" t="s">
        <v>8451</v>
      </c>
      <c r="G2189" s="7" t="s">
        <v>19506</v>
      </c>
      <c r="H2189" s="7" t="s">
        <v>20260</v>
      </c>
    </row>
    <row r="2190" spans="1:8">
      <c r="A2190" s="6" t="s">
        <v>8454</v>
      </c>
      <c r="B2190" s="6" t="str" cm="1">
        <f t="array" ref="B2190">IF(SUM(--ISNUMBER(SEARCH(Honorific,A2190)))&gt;0,LEFT(A2190,FIND(" ",A2190)-1),"")</f>
        <v/>
      </c>
      <c r="C2190" s="6" t="str">
        <f t="shared" si="68"/>
        <v>Jasmine Davis</v>
      </c>
      <c r="D2190" s="6" t="str" cm="1">
        <f t="array" ref="D2190">IF(SUM(--ISNUMBER(SEARCH(Credentials,C2190)))&gt;0,TRIM(RIGHT(SUBSTITUTE(C2190," ",REPT(" ", 99)), 99)),"")</f>
        <v/>
      </c>
      <c r="E2190" s="6" t="str">
        <f t="shared" si="69"/>
        <v>Jasmine Davis</v>
      </c>
      <c r="F2190" s="6" t="s">
        <v>8454</v>
      </c>
      <c r="G2190" s="7" t="s">
        <v>20062</v>
      </c>
      <c r="H2190" s="7" t="s">
        <v>19523</v>
      </c>
    </row>
    <row r="2191" spans="1:8">
      <c r="A2191" s="6" t="s">
        <v>8458</v>
      </c>
      <c r="B2191" s="6" t="str" cm="1">
        <f t="array" ref="B2191">IF(SUM(--ISNUMBER(SEARCH(Honorific,A2191)))&gt;0,LEFT(A2191,FIND(" ",A2191)-1),"")</f>
        <v/>
      </c>
      <c r="C2191" s="6" t="str">
        <f t="shared" si="68"/>
        <v>William Stewart</v>
      </c>
      <c r="D2191" s="6" t="str" cm="1">
        <f t="array" ref="D2191">IF(SUM(--ISNUMBER(SEARCH(Credentials,C2191)))&gt;0,TRIM(RIGHT(SUBSTITUTE(C2191," ",REPT(" ", 99)), 99)),"")</f>
        <v/>
      </c>
      <c r="E2191" s="6" t="str">
        <f t="shared" si="69"/>
        <v>William Stewart</v>
      </c>
      <c r="F2191" s="6" t="s">
        <v>8458</v>
      </c>
      <c r="G2191" s="7" t="s">
        <v>19437</v>
      </c>
      <c r="H2191" s="7" t="s">
        <v>19687</v>
      </c>
    </row>
    <row r="2192" spans="1:8">
      <c r="A2192" s="6" t="s">
        <v>8462</v>
      </c>
      <c r="B2192" s="6" t="str" cm="1">
        <f t="array" ref="B2192">IF(SUM(--ISNUMBER(SEARCH(Honorific,A2192)))&gt;0,LEFT(A2192,FIND(" ",A2192)-1),"")</f>
        <v/>
      </c>
      <c r="C2192" s="6" t="str">
        <f t="shared" si="68"/>
        <v>Sean Martin</v>
      </c>
      <c r="D2192" s="6" t="str" cm="1">
        <f t="array" ref="D2192">IF(SUM(--ISNUMBER(SEARCH(Credentials,C2192)))&gt;0,TRIM(RIGHT(SUBSTITUTE(C2192," ",REPT(" ", 99)), 99)),"")</f>
        <v/>
      </c>
      <c r="E2192" s="6" t="str">
        <f t="shared" si="69"/>
        <v>Sean Martin</v>
      </c>
      <c r="F2192" s="6" t="s">
        <v>8462</v>
      </c>
      <c r="G2192" s="7" t="s">
        <v>19651</v>
      </c>
      <c r="H2192" s="7" t="s">
        <v>19455</v>
      </c>
    </row>
    <row r="2193" spans="1:8">
      <c r="A2193" s="6" t="s">
        <v>8466</v>
      </c>
      <c r="B2193" s="6" t="str" cm="1">
        <f t="array" ref="B2193">IF(SUM(--ISNUMBER(SEARCH(Honorific,A2193)))&gt;0,LEFT(A2193,FIND(" ",A2193)-1),"")</f>
        <v/>
      </c>
      <c r="C2193" s="6" t="str">
        <f t="shared" si="68"/>
        <v>Allison Buchanan</v>
      </c>
      <c r="D2193" s="6" t="str" cm="1">
        <f t="array" ref="D2193">IF(SUM(--ISNUMBER(SEARCH(Credentials,C2193)))&gt;0,TRIM(RIGHT(SUBSTITUTE(C2193," ",REPT(" ", 99)), 99)),"")</f>
        <v/>
      </c>
      <c r="E2193" s="6" t="str">
        <f t="shared" si="69"/>
        <v>Allison Buchanan</v>
      </c>
      <c r="F2193" s="6" t="s">
        <v>8466</v>
      </c>
      <c r="G2193" s="7" t="s">
        <v>19807</v>
      </c>
      <c r="H2193" s="7" t="s">
        <v>20119</v>
      </c>
    </row>
    <row r="2194" spans="1:8">
      <c r="A2194" s="6" t="s">
        <v>8470</v>
      </c>
      <c r="B2194" s="6" t="str" cm="1">
        <f t="array" ref="B2194">IF(SUM(--ISNUMBER(SEARCH(Honorific,A2194)))&gt;0,LEFT(A2194,FIND(" ",A2194)-1),"")</f>
        <v/>
      </c>
      <c r="C2194" s="6" t="str">
        <f t="shared" si="68"/>
        <v>Hunter Holmes</v>
      </c>
      <c r="D2194" s="6" t="str" cm="1">
        <f t="array" ref="D2194">IF(SUM(--ISNUMBER(SEARCH(Credentials,C2194)))&gt;0,TRIM(RIGHT(SUBSTITUTE(C2194," ",REPT(" ", 99)), 99)),"")</f>
        <v/>
      </c>
      <c r="E2194" s="6" t="str">
        <f t="shared" si="69"/>
        <v>Hunter Holmes</v>
      </c>
      <c r="F2194" s="6" t="s">
        <v>8470</v>
      </c>
      <c r="G2194" s="7" t="s">
        <v>19678</v>
      </c>
      <c r="H2194" s="7" t="s">
        <v>19840</v>
      </c>
    </row>
    <row r="2195" spans="1:8">
      <c r="A2195" s="6" t="s">
        <v>8474</v>
      </c>
      <c r="B2195" s="6" t="str" cm="1">
        <f t="array" ref="B2195">IF(SUM(--ISNUMBER(SEARCH(Honorific,A2195)))&gt;0,LEFT(A2195,FIND(" ",A2195)-1),"")</f>
        <v/>
      </c>
      <c r="C2195" s="6" t="str">
        <f t="shared" si="68"/>
        <v>Nathan Peterson</v>
      </c>
      <c r="D2195" s="6" t="str" cm="1">
        <f t="array" ref="D2195">IF(SUM(--ISNUMBER(SEARCH(Credentials,C2195)))&gt;0,TRIM(RIGHT(SUBSTITUTE(C2195," ",REPT(" ", 99)), 99)),"")</f>
        <v/>
      </c>
      <c r="E2195" s="6" t="str">
        <f t="shared" si="69"/>
        <v>Nathan Peterson</v>
      </c>
      <c r="F2195" s="6" t="s">
        <v>8474</v>
      </c>
      <c r="G2195" s="7" t="s">
        <v>20066</v>
      </c>
      <c r="H2195" s="7" t="s">
        <v>19749</v>
      </c>
    </row>
    <row r="2196" spans="1:8">
      <c r="A2196" s="6" t="s">
        <v>8477</v>
      </c>
      <c r="B2196" s="6" t="str" cm="1">
        <f t="array" ref="B2196">IF(SUM(--ISNUMBER(SEARCH(Honorific,A2196)))&gt;0,LEFT(A2196,FIND(" ",A2196)-1),"")</f>
        <v/>
      </c>
      <c r="C2196" s="6" t="str">
        <f t="shared" si="68"/>
        <v>Sarah Payne</v>
      </c>
      <c r="D2196" s="6" t="str" cm="1">
        <f t="array" ref="D2196">IF(SUM(--ISNUMBER(SEARCH(Credentials,C2196)))&gt;0,TRIM(RIGHT(SUBSTITUTE(C2196," ",REPT(" ", 99)), 99)),"")</f>
        <v/>
      </c>
      <c r="E2196" s="6" t="str">
        <f t="shared" si="69"/>
        <v>Sarah Payne</v>
      </c>
      <c r="F2196" s="6" t="s">
        <v>8477</v>
      </c>
      <c r="G2196" s="7" t="s">
        <v>19665</v>
      </c>
      <c r="H2196" s="7" t="s">
        <v>20439</v>
      </c>
    </row>
    <row r="2197" spans="1:8">
      <c r="A2197" s="6" t="s">
        <v>8481</v>
      </c>
      <c r="B2197" s="6" t="str" cm="1">
        <f t="array" ref="B2197">IF(SUM(--ISNUMBER(SEARCH(Honorific,A2197)))&gt;0,LEFT(A2197,FIND(" ",A2197)-1),"")</f>
        <v/>
      </c>
      <c r="C2197" s="6" t="str">
        <f t="shared" si="68"/>
        <v>Taylor Savage</v>
      </c>
      <c r="D2197" s="6" t="str" cm="1">
        <f t="array" ref="D2197">IF(SUM(--ISNUMBER(SEARCH(Credentials,C2197)))&gt;0,TRIM(RIGHT(SUBSTITUTE(C2197," ",REPT(" ", 99)), 99)),"")</f>
        <v/>
      </c>
      <c r="E2197" s="6" t="str">
        <f t="shared" si="69"/>
        <v>Taylor Savage</v>
      </c>
      <c r="F2197" s="6" t="s">
        <v>8481</v>
      </c>
      <c r="G2197" s="7" t="s">
        <v>19500</v>
      </c>
      <c r="H2197" s="7" t="s">
        <v>20382</v>
      </c>
    </row>
    <row r="2198" spans="1:8">
      <c r="A2198" s="6" t="s">
        <v>8485</v>
      </c>
      <c r="B2198" s="6" t="str" cm="1">
        <f t="array" ref="B2198">IF(SUM(--ISNUMBER(SEARCH(Honorific,A2198)))&gt;0,LEFT(A2198,FIND(" ",A2198)-1),"")</f>
        <v/>
      </c>
      <c r="C2198" s="6" t="str">
        <f t="shared" si="68"/>
        <v>Melissa Bryant</v>
      </c>
      <c r="D2198" s="6" t="str" cm="1">
        <f t="array" ref="D2198">IF(SUM(--ISNUMBER(SEARCH(Credentials,C2198)))&gt;0,TRIM(RIGHT(SUBSTITUTE(C2198," ",REPT(" ", 99)), 99)),"")</f>
        <v/>
      </c>
      <c r="E2198" s="6" t="str">
        <f t="shared" si="69"/>
        <v>Melissa Bryant</v>
      </c>
      <c r="F2198" s="6" t="s">
        <v>8485</v>
      </c>
      <c r="G2198" s="7" t="s">
        <v>19869</v>
      </c>
      <c r="H2198" s="7" t="s">
        <v>19692</v>
      </c>
    </row>
    <row r="2199" spans="1:8">
      <c r="A2199" s="6" t="s">
        <v>8488</v>
      </c>
      <c r="B2199" s="6" t="str" cm="1">
        <f t="array" ref="B2199">IF(SUM(--ISNUMBER(SEARCH(Honorific,A2199)))&gt;0,LEFT(A2199,FIND(" ",A2199)-1),"")</f>
        <v/>
      </c>
      <c r="C2199" s="6" t="str">
        <f t="shared" si="68"/>
        <v>Jessica Bryant</v>
      </c>
      <c r="D2199" s="6" t="str" cm="1">
        <f t="array" ref="D2199">IF(SUM(--ISNUMBER(SEARCH(Credentials,C2199)))&gt;0,TRIM(RIGHT(SUBSTITUTE(C2199," ",REPT(" ", 99)), 99)),"")</f>
        <v/>
      </c>
      <c r="E2199" s="6" t="str">
        <f t="shared" si="69"/>
        <v>Jessica Bryant</v>
      </c>
      <c r="F2199" s="6" t="s">
        <v>8488</v>
      </c>
      <c r="G2199" s="7" t="s">
        <v>19664</v>
      </c>
      <c r="H2199" s="7" t="s">
        <v>19692</v>
      </c>
    </row>
    <row r="2200" spans="1:8">
      <c r="A2200" s="6" t="s">
        <v>2200</v>
      </c>
      <c r="B2200" s="6" t="str" cm="1">
        <f t="array" ref="B2200">IF(SUM(--ISNUMBER(SEARCH(Honorific,A2200)))&gt;0,LEFT(A2200,FIND(" ",A2200)-1),"")</f>
        <v/>
      </c>
      <c r="C2200" s="6" t="str">
        <f t="shared" si="68"/>
        <v>Danielle Morgan</v>
      </c>
      <c r="D2200" s="6" t="str" cm="1">
        <f t="array" ref="D2200">IF(SUM(--ISNUMBER(SEARCH(Credentials,C2200)))&gt;0,TRIM(RIGHT(SUBSTITUTE(C2200," ",REPT(" ", 99)), 99)),"")</f>
        <v/>
      </c>
      <c r="E2200" s="6" t="str">
        <f t="shared" si="69"/>
        <v>Danielle Morgan</v>
      </c>
      <c r="F2200" s="6" t="s">
        <v>2200</v>
      </c>
      <c r="G2200" s="7" t="s">
        <v>19629</v>
      </c>
      <c r="H2200" s="7" t="s">
        <v>19735</v>
      </c>
    </row>
    <row r="2201" spans="1:8">
      <c r="A2201" s="6" t="s">
        <v>8495</v>
      </c>
      <c r="B2201" s="6" t="str" cm="1">
        <f t="array" ref="B2201">IF(SUM(--ISNUMBER(SEARCH(Honorific,A2201)))&gt;0,LEFT(A2201,FIND(" ",A2201)-1),"")</f>
        <v/>
      </c>
      <c r="C2201" s="6" t="str">
        <f t="shared" si="68"/>
        <v>Joshua Mueller</v>
      </c>
      <c r="D2201" s="6" t="str" cm="1">
        <f t="array" ref="D2201">IF(SUM(--ISNUMBER(SEARCH(Credentials,C2201)))&gt;0,TRIM(RIGHT(SUBSTITUTE(C2201," ",REPT(" ", 99)), 99)),"")</f>
        <v/>
      </c>
      <c r="E2201" s="6" t="str">
        <f t="shared" si="69"/>
        <v>Joshua Mueller</v>
      </c>
      <c r="F2201" s="6" t="s">
        <v>8495</v>
      </c>
      <c r="G2201" s="7" t="s">
        <v>19718</v>
      </c>
      <c r="H2201" s="7" t="s">
        <v>19850</v>
      </c>
    </row>
    <row r="2202" spans="1:8">
      <c r="A2202" s="6" t="s">
        <v>8499</v>
      </c>
      <c r="B2202" s="6" t="str" cm="1">
        <f t="array" ref="B2202">IF(SUM(--ISNUMBER(SEARCH(Honorific,A2202)))&gt;0,LEFT(A2202,FIND(" ",A2202)-1),"")</f>
        <v/>
      </c>
      <c r="C2202" s="6" t="str">
        <f t="shared" si="68"/>
        <v>Benjamin Flores</v>
      </c>
      <c r="D2202" s="6" t="str" cm="1">
        <f t="array" ref="D2202">IF(SUM(--ISNUMBER(SEARCH(Credentials,C2202)))&gt;0,TRIM(RIGHT(SUBSTITUTE(C2202," ",REPT(" ", 99)), 99)),"")</f>
        <v/>
      </c>
      <c r="E2202" s="6" t="str">
        <f t="shared" si="69"/>
        <v>Benjamin Flores</v>
      </c>
      <c r="F2202" s="6" t="s">
        <v>8499</v>
      </c>
      <c r="G2202" s="7" t="s">
        <v>19700</v>
      </c>
      <c r="H2202" s="7" t="s">
        <v>20083</v>
      </c>
    </row>
    <row r="2203" spans="1:8">
      <c r="A2203" s="6" t="s">
        <v>8503</v>
      </c>
      <c r="B2203" s="6" t="str" cm="1">
        <f t="array" ref="B2203">IF(SUM(--ISNUMBER(SEARCH(Honorific,A2203)))&gt;0,LEFT(A2203,FIND(" ",A2203)-1),"")</f>
        <v/>
      </c>
      <c r="C2203" s="6" t="str">
        <f t="shared" si="68"/>
        <v>Charles Thomas</v>
      </c>
      <c r="D2203" s="6" t="str" cm="1">
        <f t="array" ref="D2203">IF(SUM(--ISNUMBER(SEARCH(Credentials,C2203)))&gt;0,TRIM(RIGHT(SUBSTITUTE(C2203," ",REPT(" ", 99)), 99)),"")</f>
        <v/>
      </c>
      <c r="E2203" s="6" t="str">
        <f t="shared" si="69"/>
        <v>Charles Thomas</v>
      </c>
      <c r="F2203" s="6" t="s">
        <v>8503</v>
      </c>
      <c r="G2203" s="7" t="s">
        <v>19524</v>
      </c>
      <c r="H2203" s="7" t="s">
        <v>19488</v>
      </c>
    </row>
    <row r="2204" spans="1:8">
      <c r="A2204" s="6" t="s">
        <v>8507</v>
      </c>
      <c r="B2204" s="6" t="str" cm="1">
        <f t="array" ref="B2204">IF(SUM(--ISNUMBER(SEARCH(Honorific,A2204)))&gt;0,LEFT(A2204,FIND(" ",A2204)-1),"")</f>
        <v/>
      </c>
      <c r="C2204" s="6" t="str">
        <f t="shared" si="68"/>
        <v>Nicholas Caldwell</v>
      </c>
      <c r="D2204" s="6" t="str" cm="1">
        <f t="array" ref="D2204">IF(SUM(--ISNUMBER(SEARCH(Credentials,C2204)))&gt;0,TRIM(RIGHT(SUBSTITUTE(C2204," ",REPT(" ", 99)), 99)),"")</f>
        <v/>
      </c>
      <c r="E2204" s="6" t="str">
        <f t="shared" si="69"/>
        <v>Nicholas Caldwell</v>
      </c>
      <c r="F2204" s="6" t="s">
        <v>8507</v>
      </c>
      <c r="G2204" s="7" t="s">
        <v>19750</v>
      </c>
      <c r="H2204" s="7" t="s">
        <v>20362</v>
      </c>
    </row>
    <row r="2205" spans="1:8">
      <c r="A2205" s="6" t="s">
        <v>8510</v>
      </c>
      <c r="B2205" s="6" t="str" cm="1">
        <f t="array" ref="B2205">IF(SUM(--ISNUMBER(SEARCH(Honorific,A2205)))&gt;0,LEFT(A2205,FIND(" ",A2205)-1),"")</f>
        <v/>
      </c>
      <c r="C2205" s="6" t="str">
        <f t="shared" si="68"/>
        <v>Joe Dennis DVM</v>
      </c>
      <c r="D2205" s="6" t="str" cm="1">
        <f t="array" ref="D2205">IF(SUM(--ISNUMBER(SEARCH(Credentials,C2205)))&gt;0,TRIM(RIGHT(SUBSTITUTE(C2205," ",REPT(" ", 99)), 99)),"")</f>
        <v>DVM</v>
      </c>
      <c r="E2205" s="6" t="str">
        <f t="shared" si="69"/>
        <v xml:space="preserve">Joe Dennis </v>
      </c>
      <c r="F2205" s="6" t="s">
        <v>19298</v>
      </c>
      <c r="G2205" s="7" t="s">
        <v>19553</v>
      </c>
      <c r="H2205" s="7" t="s">
        <v>19709</v>
      </c>
    </row>
    <row r="2206" spans="1:8">
      <c r="A2206" s="6" t="s">
        <v>8514</v>
      </c>
      <c r="B2206" s="6" t="str" cm="1">
        <f t="array" ref="B2206">IF(SUM(--ISNUMBER(SEARCH(Honorific,A2206)))&gt;0,LEFT(A2206,FIND(" ",A2206)-1),"")</f>
        <v/>
      </c>
      <c r="C2206" s="6" t="str">
        <f t="shared" si="68"/>
        <v>Michelle Huffman</v>
      </c>
      <c r="D2206" s="6" t="str" cm="1">
        <f t="array" ref="D2206">IF(SUM(--ISNUMBER(SEARCH(Credentials,C2206)))&gt;0,TRIM(RIGHT(SUBSTITUTE(C2206," ",REPT(" ", 99)), 99)),"")</f>
        <v/>
      </c>
      <c r="E2206" s="6" t="str">
        <f t="shared" si="69"/>
        <v>Michelle Huffman</v>
      </c>
      <c r="F2206" s="6" t="s">
        <v>8514</v>
      </c>
      <c r="G2206" s="7" t="s">
        <v>19693</v>
      </c>
      <c r="H2206" s="7" t="s">
        <v>20568</v>
      </c>
    </row>
    <row r="2207" spans="1:8">
      <c r="A2207" s="6" t="s">
        <v>8518</v>
      </c>
      <c r="B2207" s="6" t="str" cm="1">
        <f t="array" ref="B2207">IF(SUM(--ISNUMBER(SEARCH(Honorific,A2207)))&gt;0,LEFT(A2207,FIND(" ",A2207)-1),"")</f>
        <v/>
      </c>
      <c r="C2207" s="6" t="str">
        <f t="shared" si="68"/>
        <v>Randall Harris</v>
      </c>
      <c r="D2207" s="6" t="str" cm="1">
        <f t="array" ref="D2207">IF(SUM(--ISNUMBER(SEARCH(Credentials,C2207)))&gt;0,TRIM(RIGHT(SUBSTITUTE(C2207," ",REPT(" ", 99)), 99)),"")</f>
        <v/>
      </c>
      <c r="E2207" s="6" t="str">
        <f t="shared" si="69"/>
        <v>Randall Harris</v>
      </c>
      <c r="F2207" s="6" t="s">
        <v>8518</v>
      </c>
      <c r="G2207" s="7" t="s">
        <v>20506</v>
      </c>
      <c r="H2207" s="7" t="s">
        <v>19925</v>
      </c>
    </row>
    <row r="2208" spans="1:8">
      <c r="A2208" s="6" t="s">
        <v>8522</v>
      </c>
      <c r="B2208" s="6" t="str" cm="1">
        <f t="array" ref="B2208">IF(SUM(--ISNUMBER(SEARCH(Honorific,A2208)))&gt;0,LEFT(A2208,FIND(" ",A2208)-1),"")</f>
        <v/>
      </c>
      <c r="C2208" s="6" t="str">
        <f t="shared" si="68"/>
        <v>Summer Moore</v>
      </c>
      <c r="D2208" s="6" t="str" cm="1">
        <f t="array" ref="D2208">IF(SUM(--ISNUMBER(SEARCH(Credentials,C2208)))&gt;0,TRIM(RIGHT(SUBSTITUTE(C2208," ",REPT(" ", 99)), 99)),"")</f>
        <v/>
      </c>
      <c r="E2208" s="6" t="str">
        <f t="shared" si="69"/>
        <v>Summer Moore</v>
      </c>
      <c r="F2208" s="6" t="s">
        <v>8522</v>
      </c>
      <c r="G2208" s="7" t="s">
        <v>20581</v>
      </c>
      <c r="H2208" s="7" t="s">
        <v>19891</v>
      </c>
    </row>
    <row r="2209" spans="1:8">
      <c r="A2209" s="6" t="s">
        <v>8526</v>
      </c>
      <c r="B2209" s="6" t="str" cm="1">
        <f t="array" ref="B2209">IF(SUM(--ISNUMBER(SEARCH(Honorific,A2209)))&gt;0,LEFT(A2209,FIND(" ",A2209)-1),"")</f>
        <v/>
      </c>
      <c r="C2209" s="6" t="str">
        <f t="shared" si="68"/>
        <v>Rebecca Blankenship</v>
      </c>
      <c r="D2209" s="6" t="str" cm="1">
        <f t="array" ref="D2209">IF(SUM(--ISNUMBER(SEARCH(Credentials,C2209)))&gt;0,TRIM(RIGHT(SUBSTITUTE(C2209," ",REPT(" ", 99)), 99)),"")</f>
        <v/>
      </c>
      <c r="E2209" s="6" t="str">
        <f t="shared" si="69"/>
        <v>Rebecca Blankenship</v>
      </c>
      <c r="F2209" s="6" t="s">
        <v>8526</v>
      </c>
      <c r="G2209" s="7" t="s">
        <v>19531</v>
      </c>
      <c r="H2209" s="7" t="s">
        <v>20221</v>
      </c>
    </row>
    <row r="2210" spans="1:8">
      <c r="A2210" s="6" t="s">
        <v>8530</v>
      </c>
      <c r="B2210" s="6" t="str" cm="1">
        <f t="array" ref="B2210">IF(SUM(--ISNUMBER(SEARCH(Honorific,A2210)))&gt;0,LEFT(A2210,FIND(" ",A2210)-1),"")</f>
        <v/>
      </c>
      <c r="C2210" s="6" t="str">
        <f t="shared" si="68"/>
        <v>Brittany Weiss</v>
      </c>
      <c r="D2210" s="6" t="str" cm="1">
        <f t="array" ref="D2210">IF(SUM(--ISNUMBER(SEARCH(Credentials,C2210)))&gt;0,TRIM(RIGHT(SUBSTITUTE(C2210," ",REPT(" ", 99)), 99)),"")</f>
        <v/>
      </c>
      <c r="E2210" s="6" t="str">
        <f t="shared" si="69"/>
        <v>Brittany Weiss</v>
      </c>
      <c r="F2210" s="6" t="s">
        <v>8530</v>
      </c>
      <c r="G2210" s="7" t="s">
        <v>19894</v>
      </c>
      <c r="H2210" s="7" t="s">
        <v>20519</v>
      </c>
    </row>
    <row r="2211" spans="1:8">
      <c r="A2211" s="6" t="s">
        <v>8534</v>
      </c>
      <c r="B2211" s="6" t="str" cm="1">
        <f t="array" ref="B2211">IF(SUM(--ISNUMBER(SEARCH(Honorific,A2211)))&gt;0,LEFT(A2211,FIND(" ",A2211)-1),"")</f>
        <v/>
      </c>
      <c r="C2211" s="6" t="str">
        <f t="shared" si="68"/>
        <v>Sally Harris</v>
      </c>
      <c r="D2211" s="6" t="str" cm="1">
        <f t="array" ref="D2211">IF(SUM(--ISNUMBER(SEARCH(Credentials,C2211)))&gt;0,TRIM(RIGHT(SUBSTITUTE(C2211," ",REPT(" ", 99)), 99)),"")</f>
        <v/>
      </c>
      <c r="E2211" s="6" t="str">
        <f t="shared" si="69"/>
        <v>Sally Harris</v>
      </c>
      <c r="F2211" s="6" t="s">
        <v>8534</v>
      </c>
      <c r="G2211" s="7" t="s">
        <v>20270</v>
      </c>
      <c r="H2211" s="7" t="s">
        <v>19925</v>
      </c>
    </row>
    <row r="2212" spans="1:8">
      <c r="A2212" s="6" t="s">
        <v>8538</v>
      </c>
      <c r="B2212" s="6" t="str" cm="1">
        <f t="array" ref="B2212">IF(SUM(--ISNUMBER(SEARCH(Honorific,A2212)))&gt;0,LEFT(A2212,FIND(" ",A2212)-1),"")</f>
        <v/>
      </c>
      <c r="C2212" s="6" t="str">
        <f t="shared" si="68"/>
        <v>Kathleen Carter</v>
      </c>
      <c r="D2212" s="6" t="str" cm="1">
        <f t="array" ref="D2212">IF(SUM(--ISNUMBER(SEARCH(Credentials,C2212)))&gt;0,TRIM(RIGHT(SUBSTITUTE(C2212," ",REPT(" ", 99)), 99)),"")</f>
        <v/>
      </c>
      <c r="E2212" s="6" t="str">
        <f t="shared" si="69"/>
        <v>Kathleen Carter</v>
      </c>
      <c r="F2212" s="6" t="s">
        <v>8538</v>
      </c>
      <c r="G2212" s="7" t="s">
        <v>20054</v>
      </c>
      <c r="H2212" s="7" t="s">
        <v>19496</v>
      </c>
    </row>
    <row r="2213" spans="1:8">
      <c r="A2213" s="6" t="s">
        <v>8542</v>
      </c>
      <c r="B2213" s="6" t="str" cm="1">
        <f t="array" ref="B2213">IF(SUM(--ISNUMBER(SEARCH(Honorific,A2213)))&gt;0,LEFT(A2213,FIND(" ",A2213)-1),"")</f>
        <v/>
      </c>
      <c r="C2213" s="6" t="str">
        <f t="shared" si="68"/>
        <v>Richard Mitchell</v>
      </c>
      <c r="D2213" s="6" t="str" cm="1">
        <f t="array" ref="D2213">IF(SUM(--ISNUMBER(SEARCH(Credentials,C2213)))&gt;0,TRIM(RIGHT(SUBSTITUTE(C2213," ",REPT(" ", 99)), 99)),"")</f>
        <v/>
      </c>
      <c r="E2213" s="6" t="str">
        <f t="shared" si="69"/>
        <v>Richard Mitchell</v>
      </c>
      <c r="F2213" s="6" t="s">
        <v>8542</v>
      </c>
      <c r="G2213" s="7" t="s">
        <v>19708</v>
      </c>
      <c r="H2213" s="7" t="s">
        <v>20095</v>
      </c>
    </row>
    <row r="2214" spans="1:8">
      <c r="A2214" s="6" t="s">
        <v>8546</v>
      </c>
      <c r="B2214" s="6" t="str" cm="1">
        <f t="array" ref="B2214">IF(SUM(--ISNUMBER(SEARCH(Honorific,A2214)))&gt;0,LEFT(A2214,FIND(" ",A2214)-1),"")</f>
        <v/>
      </c>
      <c r="C2214" s="6" t="str">
        <f t="shared" si="68"/>
        <v>Michael Gutierrez</v>
      </c>
      <c r="D2214" s="6" t="str" cm="1">
        <f t="array" ref="D2214">IF(SUM(--ISNUMBER(SEARCH(Credentials,C2214)))&gt;0,TRIM(RIGHT(SUBSTITUTE(C2214," ",REPT(" ", 99)), 99)),"")</f>
        <v/>
      </c>
      <c r="E2214" s="6" t="str">
        <f t="shared" si="69"/>
        <v>Michael Gutierrez</v>
      </c>
      <c r="F2214" s="6" t="s">
        <v>8546</v>
      </c>
      <c r="G2214" s="7" t="s">
        <v>19466</v>
      </c>
      <c r="H2214" s="7" t="s">
        <v>19557</v>
      </c>
    </row>
    <row r="2215" spans="1:8">
      <c r="A2215" s="6" t="s">
        <v>8550</v>
      </c>
      <c r="B2215" s="6" t="str" cm="1">
        <f t="array" ref="B2215">IF(SUM(--ISNUMBER(SEARCH(Honorific,A2215)))&gt;0,LEFT(A2215,FIND(" ",A2215)-1),"")</f>
        <v/>
      </c>
      <c r="C2215" s="6" t="str">
        <f t="shared" si="68"/>
        <v>Justin Smith</v>
      </c>
      <c r="D2215" s="6" t="str" cm="1">
        <f t="array" ref="D2215">IF(SUM(--ISNUMBER(SEARCH(Credentials,C2215)))&gt;0,TRIM(RIGHT(SUBSTITUTE(C2215," ",REPT(" ", 99)), 99)),"")</f>
        <v/>
      </c>
      <c r="E2215" s="6" t="str">
        <f t="shared" si="69"/>
        <v>Justin Smith</v>
      </c>
      <c r="F2215" s="6" t="s">
        <v>8550</v>
      </c>
      <c r="G2215" s="7" t="s">
        <v>19526</v>
      </c>
      <c r="H2215" s="7" t="s">
        <v>19450</v>
      </c>
    </row>
    <row r="2216" spans="1:8">
      <c r="A2216" s="6" t="s">
        <v>8554</v>
      </c>
      <c r="B2216" s="6" t="str" cm="1">
        <f t="array" ref="B2216">IF(SUM(--ISNUMBER(SEARCH(Honorific,A2216)))&gt;0,LEFT(A2216,FIND(" ",A2216)-1),"")</f>
        <v/>
      </c>
      <c r="C2216" s="6" t="str">
        <f t="shared" si="68"/>
        <v>David Raymond</v>
      </c>
      <c r="D2216" s="6" t="str" cm="1">
        <f t="array" ref="D2216">IF(SUM(--ISNUMBER(SEARCH(Credentials,C2216)))&gt;0,TRIM(RIGHT(SUBSTITUTE(C2216," ",REPT(" ", 99)), 99)),"")</f>
        <v/>
      </c>
      <c r="E2216" s="6" t="str">
        <f t="shared" si="69"/>
        <v>David Raymond</v>
      </c>
      <c r="F2216" s="6" t="s">
        <v>8554</v>
      </c>
      <c r="G2216" s="7" t="s">
        <v>19484</v>
      </c>
      <c r="H2216" s="7" t="s">
        <v>19705</v>
      </c>
    </row>
    <row r="2217" spans="1:8">
      <c r="A2217" s="6" t="s">
        <v>8558</v>
      </c>
      <c r="B2217" s="6" t="str" cm="1">
        <f t="array" ref="B2217">IF(SUM(--ISNUMBER(SEARCH(Honorific,A2217)))&gt;0,LEFT(A2217,FIND(" ",A2217)-1),"")</f>
        <v/>
      </c>
      <c r="C2217" s="6" t="str">
        <f t="shared" si="68"/>
        <v>Tammy Byrd</v>
      </c>
      <c r="D2217" s="6" t="str" cm="1">
        <f t="array" ref="D2217">IF(SUM(--ISNUMBER(SEARCH(Credentials,C2217)))&gt;0,TRIM(RIGHT(SUBSTITUTE(C2217," ",REPT(" ", 99)), 99)),"")</f>
        <v/>
      </c>
      <c r="E2217" s="6" t="str">
        <f t="shared" si="69"/>
        <v>Tammy Byrd</v>
      </c>
      <c r="F2217" s="6" t="s">
        <v>8558</v>
      </c>
      <c r="G2217" s="7" t="s">
        <v>19996</v>
      </c>
      <c r="H2217" s="7" t="s">
        <v>19897</v>
      </c>
    </row>
    <row r="2218" spans="1:8">
      <c r="A2218" s="6" t="s">
        <v>8561</v>
      </c>
      <c r="B2218" s="6" t="str" cm="1">
        <f t="array" ref="B2218">IF(SUM(--ISNUMBER(SEARCH(Honorific,A2218)))&gt;0,LEFT(A2218,FIND(" ",A2218)-1),"")</f>
        <v/>
      </c>
      <c r="C2218" s="6" t="str">
        <f t="shared" si="68"/>
        <v>Tony Sanchez</v>
      </c>
      <c r="D2218" s="6" t="str" cm="1">
        <f t="array" ref="D2218">IF(SUM(--ISNUMBER(SEARCH(Credentials,C2218)))&gt;0,TRIM(RIGHT(SUBSTITUTE(C2218," ",REPT(" ", 99)), 99)),"")</f>
        <v/>
      </c>
      <c r="E2218" s="6" t="str">
        <f t="shared" si="69"/>
        <v>Tony Sanchez</v>
      </c>
      <c r="F2218" s="6" t="s">
        <v>8561</v>
      </c>
      <c r="G2218" s="7" t="s">
        <v>19934</v>
      </c>
      <c r="H2218" s="7" t="s">
        <v>19474</v>
      </c>
    </row>
    <row r="2219" spans="1:8">
      <c r="A2219" s="6" t="s">
        <v>8565</v>
      </c>
      <c r="B2219" s="6" t="str" cm="1">
        <f t="array" ref="B2219">IF(SUM(--ISNUMBER(SEARCH(Honorific,A2219)))&gt;0,LEFT(A2219,FIND(" ",A2219)-1),"")</f>
        <v/>
      </c>
      <c r="C2219" s="6" t="str">
        <f t="shared" si="68"/>
        <v>Leslie Garcia</v>
      </c>
      <c r="D2219" s="6" t="str" cm="1">
        <f t="array" ref="D2219">IF(SUM(--ISNUMBER(SEARCH(Credentials,C2219)))&gt;0,TRIM(RIGHT(SUBSTITUTE(C2219," ",REPT(" ", 99)), 99)),"")</f>
        <v/>
      </c>
      <c r="E2219" s="6" t="str">
        <f t="shared" si="69"/>
        <v>Leslie Garcia</v>
      </c>
      <c r="F2219" s="6" t="s">
        <v>8565</v>
      </c>
      <c r="G2219" s="7" t="s">
        <v>19644</v>
      </c>
      <c r="H2219" s="7" t="s">
        <v>19641</v>
      </c>
    </row>
    <row r="2220" spans="1:8">
      <c r="A2220" s="6" t="s">
        <v>8569</v>
      </c>
      <c r="B2220" s="6" t="str" cm="1">
        <f t="array" ref="B2220">IF(SUM(--ISNUMBER(SEARCH(Honorific,A2220)))&gt;0,LEFT(A2220,FIND(" ",A2220)-1),"")</f>
        <v/>
      </c>
      <c r="C2220" s="6" t="str">
        <f t="shared" si="68"/>
        <v>Daniel Mathews</v>
      </c>
      <c r="D2220" s="6" t="str" cm="1">
        <f t="array" ref="D2220">IF(SUM(--ISNUMBER(SEARCH(Credentials,C2220)))&gt;0,TRIM(RIGHT(SUBSTITUTE(C2220," ",REPT(" ", 99)), 99)),"")</f>
        <v/>
      </c>
      <c r="E2220" s="6" t="str">
        <f t="shared" si="69"/>
        <v>Daniel Mathews</v>
      </c>
      <c r="F2220" s="6" t="s">
        <v>8569</v>
      </c>
      <c r="G2220" s="7" t="s">
        <v>19492</v>
      </c>
      <c r="H2220" s="7" t="s">
        <v>20430</v>
      </c>
    </row>
    <row r="2221" spans="1:8">
      <c r="A2221" s="6" t="s">
        <v>8573</v>
      </c>
      <c r="B2221" s="6" t="str" cm="1">
        <f t="array" ref="B2221">IF(SUM(--ISNUMBER(SEARCH(Honorific,A2221)))&gt;0,LEFT(A2221,FIND(" ",A2221)-1),"")</f>
        <v/>
      </c>
      <c r="C2221" s="6" t="str">
        <f t="shared" si="68"/>
        <v>Amy Ibarra</v>
      </c>
      <c r="D2221" s="6" t="str" cm="1">
        <f t="array" ref="D2221">IF(SUM(--ISNUMBER(SEARCH(Credentials,C2221)))&gt;0,TRIM(RIGHT(SUBSTITUTE(C2221," ",REPT(" ", 99)), 99)),"")</f>
        <v/>
      </c>
      <c r="E2221" s="6" t="str">
        <f t="shared" si="69"/>
        <v>Amy Ibarra</v>
      </c>
      <c r="F2221" s="6" t="s">
        <v>20860</v>
      </c>
      <c r="G2221" s="7" t="s">
        <v>19789</v>
      </c>
      <c r="H2221" s="7"/>
    </row>
    <row r="2222" spans="1:8">
      <c r="A2222" s="6" t="s">
        <v>8577</v>
      </c>
      <c r="B2222" s="6" t="str" cm="1">
        <f t="array" ref="B2222">IF(SUM(--ISNUMBER(SEARCH(Honorific,A2222)))&gt;0,LEFT(A2222,FIND(" ",A2222)-1),"")</f>
        <v/>
      </c>
      <c r="C2222" s="6" t="str">
        <f t="shared" si="68"/>
        <v>Jeanne Bullock</v>
      </c>
      <c r="D2222" s="6" t="str" cm="1">
        <f t="array" ref="D2222">IF(SUM(--ISNUMBER(SEARCH(Credentials,C2222)))&gt;0,TRIM(RIGHT(SUBSTITUTE(C2222," ",REPT(" ", 99)), 99)),"")</f>
        <v/>
      </c>
      <c r="E2222" s="6" t="str">
        <f t="shared" si="69"/>
        <v>Jeanne Bullock</v>
      </c>
      <c r="F2222" s="6" t="s">
        <v>8577</v>
      </c>
      <c r="G2222" s="7" t="s">
        <v>20484</v>
      </c>
      <c r="H2222" s="7" t="s">
        <v>20289</v>
      </c>
    </row>
    <row r="2223" spans="1:8">
      <c r="A2223" s="6" t="s">
        <v>8581</v>
      </c>
      <c r="B2223" s="6" t="str" cm="1">
        <f t="array" ref="B2223">IF(SUM(--ISNUMBER(SEARCH(Honorific,A2223)))&gt;0,LEFT(A2223,FIND(" ",A2223)-1),"")</f>
        <v/>
      </c>
      <c r="C2223" s="6" t="str">
        <f t="shared" si="68"/>
        <v>Ryan Dominguez</v>
      </c>
      <c r="D2223" s="6" t="str" cm="1">
        <f t="array" ref="D2223">IF(SUM(--ISNUMBER(SEARCH(Credentials,C2223)))&gt;0,TRIM(RIGHT(SUBSTITUTE(C2223," ",REPT(" ", 99)), 99)),"")</f>
        <v/>
      </c>
      <c r="E2223" s="6" t="str">
        <f t="shared" si="69"/>
        <v>Ryan Dominguez</v>
      </c>
      <c r="F2223" s="6" t="s">
        <v>8581</v>
      </c>
      <c r="G2223" s="7" t="s">
        <v>19452</v>
      </c>
      <c r="H2223" s="7" t="s">
        <v>20474</v>
      </c>
    </row>
    <row r="2224" spans="1:8">
      <c r="A2224" s="6" t="s">
        <v>8585</v>
      </c>
      <c r="B2224" s="6" t="str" cm="1">
        <f t="array" ref="B2224">IF(SUM(--ISNUMBER(SEARCH(Honorific,A2224)))&gt;0,LEFT(A2224,FIND(" ",A2224)-1),"")</f>
        <v/>
      </c>
      <c r="C2224" s="6" t="str">
        <f t="shared" si="68"/>
        <v>Amy Jones</v>
      </c>
      <c r="D2224" s="6" t="str" cm="1">
        <f t="array" ref="D2224">IF(SUM(--ISNUMBER(SEARCH(Credentials,C2224)))&gt;0,TRIM(RIGHT(SUBSTITUTE(C2224," ",REPT(" ", 99)), 99)),"")</f>
        <v/>
      </c>
      <c r="E2224" s="6" t="str">
        <f t="shared" si="69"/>
        <v>Amy Jones</v>
      </c>
      <c r="F2224" s="6" t="s">
        <v>8585</v>
      </c>
      <c r="G2224" s="7" t="s">
        <v>19789</v>
      </c>
      <c r="H2224" s="7" t="s">
        <v>19613</v>
      </c>
    </row>
    <row r="2225" spans="1:8">
      <c r="A2225" s="6" t="s">
        <v>8589</v>
      </c>
      <c r="B2225" s="6" t="str" cm="1">
        <f t="array" ref="B2225">IF(SUM(--ISNUMBER(SEARCH(Honorific,A2225)))&gt;0,LEFT(A2225,FIND(" ",A2225)-1),"")</f>
        <v/>
      </c>
      <c r="C2225" s="6" t="str">
        <f t="shared" si="68"/>
        <v>Tyler Taylor</v>
      </c>
      <c r="D2225" s="6" t="str" cm="1">
        <f t="array" ref="D2225">IF(SUM(--ISNUMBER(SEARCH(Credentials,C2225)))&gt;0,TRIM(RIGHT(SUBSTITUTE(C2225," ",REPT(" ", 99)), 99)),"")</f>
        <v/>
      </c>
      <c r="E2225" s="6" t="str">
        <f t="shared" si="69"/>
        <v>Tyler Taylor</v>
      </c>
      <c r="F2225" s="6" t="s">
        <v>8589</v>
      </c>
      <c r="G2225" s="7" t="s">
        <v>19699</v>
      </c>
      <c r="H2225" s="7" t="s">
        <v>19500</v>
      </c>
    </row>
    <row r="2226" spans="1:8">
      <c r="A2226" s="6" t="s">
        <v>8593</v>
      </c>
      <c r="B2226" s="6" t="str" cm="1">
        <f t="array" ref="B2226">IF(SUM(--ISNUMBER(SEARCH(Honorific,A2226)))&gt;0,LEFT(A2226,FIND(" ",A2226)-1),"")</f>
        <v/>
      </c>
      <c r="C2226" s="6" t="str">
        <f t="shared" si="68"/>
        <v>Julian Allen</v>
      </c>
      <c r="D2226" s="6" t="str" cm="1">
        <f t="array" ref="D2226">IF(SUM(--ISNUMBER(SEARCH(Credentials,C2226)))&gt;0,TRIM(RIGHT(SUBSTITUTE(C2226," ",REPT(" ", 99)), 99)),"")</f>
        <v/>
      </c>
      <c r="E2226" s="6" t="str">
        <f t="shared" si="69"/>
        <v>Julian Allen</v>
      </c>
      <c r="F2226" s="6" t="s">
        <v>8593</v>
      </c>
      <c r="G2226" s="7" t="s">
        <v>19795</v>
      </c>
      <c r="H2226" s="7" t="s">
        <v>19635</v>
      </c>
    </row>
    <row r="2227" spans="1:8">
      <c r="A2227" s="6" t="s">
        <v>8597</v>
      </c>
      <c r="B2227" s="6" t="str" cm="1">
        <f t="array" ref="B2227">IF(SUM(--ISNUMBER(SEARCH(Honorific,A2227)))&gt;0,LEFT(A2227,FIND(" ",A2227)-1),"")</f>
        <v/>
      </c>
      <c r="C2227" s="6" t="str">
        <f t="shared" si="68"/>
        <v>Valerie Greene</v>
      </c>
      <c r="D2227" s="6" t="str" cm="1">
        <f t="array" ref="D2227">IF(SUM(--ISNUMBER(SEARCH(Credentials,C2227)))&gt;0,TRIM(RIGHT(SUBSTITUTE(C2227," ",REPT(" ", 99)), 99)),"")</f>
        <v/>
      </c>
      <c r="E2227" s="6" t="str">
        <f t="shared" si="69"/>
        <v>Valerie Greene</v>
      </c>
      <c r="F2227" s="6" t="s">
        <v>8597</v>
      </c>
      <c r="G2227" s="7" t="s">
        <v>19690</v>
      </c>
      <c r="H2227" s="7" t="s">
        <v>20350</v>
      </c>
    </row>
    <row r="2228" spans="1:8">
      <c r="A2228" s="6" t="s">
        <v>8600</v>
      </c>
      <c r="B2228" s="6" t="str" cm="1">
        <f t="array" ref="B2228">IF(SUM(--ISNUMBER(SEARCH(Honorific,A2228)))&gt;0,LEFT(A2228,FIND(" ",A2228)-1),"")</f>
        <v/>
      </c>
      <c r="C2228" s="6" t="str">
        <f t="shared" si="68"/>
        <v>Martha Taylor</v>
      </c>
      <c r="D2228" s="6" t="str" cm="1">
        <f t="array" ref="D2228">IF(SUM(--ISNUMBER(SEARCH(Credentials,C2228)))&gt;0,TRIM(RIGHT(SUBSTITUTE(C2228," ",REPT(" ", 99)), 99)),"")</f>
        <v/>
      </c>
      <c r="E2228" s="6" t="str">
        <f t="shared" si="69"/>
        <v>Martha Taylor</v>
      </c>
      <c r="F2228" s="6" t="s">
        <v>8600</v>
      </c>
      <c r="G2228" s="7" t="s">
        <v>20540</v>
      </c>
      <c r="H2228" s="7" t="s">
        <v>19500</v>
      </c>
    </row>
    <row r="2229" spans="1:8">
      <c r="A2229" s="6" t="s">
        <v>8604</v>
      </c>
      <c r="B2229" s="6" t="str" cm="1">
        <f t="array" ref="B2229">IF(SUM(--ISNUMBER(SEARCH(Honorific,A2229)))&gt;0,LEFT(A2229,FIND(" ",A2229)-1),"")</f>
        <v/>
      </c>
      <c r="C2229" s="6" t="str">
        <f t="shared" si="68"/>
        <v>David Hernandez</v>
      </c>
      <c r="D2229" s="6" t="str" cm="1">
        <f t="array" ref="D2229">IF(SUM(--ISNUMBER(SEARCH(Credentials,C2229)))&gt;0,TRIM(RIGHT(SUBSTITUTE(C2229," ",REPT(" ", 99)), 99)),"")</f>
        <v/>
      </c>
      <c r="E2229" s="6" t="str">
        <f t="shared" si="69"/>
        <v>David Hernandez</v>
      </c>
      <c r="F2229" s="6" t="s">
        <v>8604</v>
      </c>
      <c r="G2229" s="7" t="s">
        <v>19484</v>
      </c>
      <c r="H2229" s="7" t="s">
        <v>19444</v>
      </c>
    </row>
    <row r="2230" spans="1:8">
      <c r="A2230" s="6" t="s">
        <v>8608</v>
      </c>
      <c r="B2230" s="6" t="str" cm="1">
        <f t="array" ref="B2230">IF(SUM(--ISNUMBER(SEARCH(Honorific,A2230)))&gt;0,LEFT(A2230,FIND(" ",A2230)-1),"")</f>
        <v/>
      </c>
      <c r="C2230" s="6" t="str">
        <f t="shared" si="68"/>
        <v>Mariah Weber</v>
      </c>
      <c r="D2230" s="6" t="str" cm="1">
        <f t="array" ref="D2230">IF(SUM(--ISNUMBER(SEARCH(Credentials,C2230)))&gt;0,TRIM(RIGHT(SUBSTITUTE(C2230," ",REPT(" ", 99)), 99)),"")</f>
        <v/>
      </c>
      <c r="E2230" s="6" t="str">
        <f t="shared" si="69"/>
        <v>Mariah Weber</v>
      </c>
      <c r="F2230" s="6" t="s">
        <v>8608</v>
      </c>
      <c r="G2230" s="7" t="s">
        <v>20582</v>
      </c>
      <c r="H2230" s="7" t="s">
        <v>20313</v>
      </c>
    </row>
    <row r="2231" spans="1:8">
      <c r="A2231" s="6" t="s">
        <v>8612</v>
      </c>
      <c r="B2231" s="6" t="str" cm="1">
        <f t="array" ref="B2231">IF(SUM(--ISNUMBER(SEARCH(Honorific,A2231)))&gt;0,LEFT(A2231,FIND(" ",A2231)-1),"")</f>
        <v/>
      </c>
      <c r="C2231" s="6" t="str">
        <f t="shared" si="68"/>
        <v>Gina Hall</v>
      </c>
      <c r="D2231" s="6" t="str" cm="1">
        <f t="array" ref="D2231">IF(SUM(--ISNUMBER(SEARCH(Credentials,C2231)))&gt;0,TRIM(RIGHT(SUBSTITUTE(C2231," ",REPT(" ", 99)), 99)),"")</f>
        <v/>
      </c>
      <c r="E2231" s="6" t="str">
        <f t="shared" si="69"/>
        <v>Gina Hall</v>
      </c>
      <c r="F2231" s="6" t="s">
        <v>8612</v>
      </c>
      <c r="G2231" s="7" t="s">
        <v>20143</v>
      </c>
      <c r="H2231" s="7" t="s">
        <v>19585</v>
      </c>
    </row>
    <row r="2232" spans="1:8">
      <c r="A2232" s="6" t="s">
        <v>8616</v>
      </c>
      <c r="B2232" s="6" t="str" cm="1">
        <f t="array" ref="B2232">IF(SUM(--ISNUMBER(SEARCH(Honorific,A2232)))&gt;0,LEFT(A2232,FIND(" ",A2232)-1),"")</f>
        <v/>
      </c>
      <c r="C2232" s="6" t="str">
        <f t="shared" si="68"/>
        <v>Holly Esparza</v>
      </c>
      <c r="D2232" s="6" t="str" cm="1">
        <f t="array" ref="D2232">IF(SUM(--ISNUMBER(SEARCH(Credentials,C2232)))&gt;0,TRIM(RIGHT(SUBSTITUTE(C2232," ",REPT(" ", 99)), 99)),"")</f>
        <v/>
      </c>
      <c r="E2232" s="6" t="str">
        <f t="shared" si="69"/>
        <v>Holly Esparza</v>
      </c>
      <c r="F2232" s="6" t="s">
        <v>8616</v>
      </c>
      <c r="G2232" s="7" t="s">
        <v>19756</v>
      </c>
      <c r="H2232" s="7" t="s">
        <v>19607</v>
      </c>
    </row>
    <row r="2233" spans="1:8">
      <c r="A2233" s="6" t="s">
        <v>8620</v>
      </c>
      <c r="B2233" s="6" t="str" cm="1">
        <f t="array" ref="B2233">IF(SUM(--ISNUMBER(SEARCH(Honorific,A2233)))&gt;0,LEFT(A2233,FIND(" ",A2233)-1),"")</f>
        <v/>
      </c>
      <c r="C2233" s="6" t="str">
        <f t="shared" si="68"/>
        <v>Roberto Miller</v>
      </c>
      <c r="D2233" s="6" t="str" cm="1">
        <f t="array" ref="D2233">IF(SUM(--ISNUMBER(SEARCH(Credentials,C2233)))&gt;0,TRIM(RIGHT(SUBSTITUTE(C2233," ",REPT(" ", 99)), 99)),"")</f>
        <v/>
      </c>
      <c r="E2233" s="6" t="str">
        <f t="shared" si="69"/>
        <v>Roberto Miller</v>
      </c>
      <c r="F2233" s="6" t="s">
        <v>8620</v>
      </c>
      <c r="G2233" s="7" t="s">
        <v>20462</v>
      </c>
      <c r="H2233" s="7" t="s">
        <v>19568</v>
      </c>
    </row>
    <row r="2234" spans="1:8">
      <c r="A2234" s="6" t="s">
        <v>2330</v>
      </c>
      <c r="B2234" s="6" t="str" cm="1">
        <f t="array" ref="B2234">IF(SUM(--ISNUMBER(SEARCH(Honorific,A2234)))&gt;0,LEFT(A2234,FIND(" ",A2234)-1),"")</f>
        <v/>
      </c>
      <c r="C2234" s="6" t="str">
        <f t="shared" si="68"/>
        <v>William Smith</v>
      </c>
      <c r="D2234" s="6" t="str" cm="1">
        <f t="array" ref="D2234">IF(SUM(--ISNUMBER(SEARCH(Credentials,C2234)))&gt;0,TRIM(RIGHT(SUBSTITUTE(C2234," ",REPT(" ", 99)), 99)),"")</f>
        <v/>
      </c>
      <c r="E2234" s="6" t="str">
        <f t="shared" si="69"/>
        <v>William Smith</v>
      </c>
      <c r="F2234" s="6" t="s">
        <v>2330</v>
      </c>
      <c r="G2234" s="7" t="s">
        <v>19437</v>
      </c>
      <c r="H2234" s="7" t="s">
        <v>19450</v>
      </c>
    </row>
    <row r="2235" spans="1:8">
      <c r="A2235" s="6" t="s">
        <v>8626</v>
      </c>
      <c r="B2235" s="6" t="str" cm="1">
        <f t="array" ref="B2235">IF(SUM(--ISNUMBER(SEARCH(Honorific,A2235)))&gt;0,LEFT(A2235,FIND(" ",A2235)-1),"")</f>
        <v/>
      </c>
      <c r="C2235" s="6" t="str">
        <f t="shared" si="68"/>
        <v>Michael Ortiz PhD</v>
      </c>
      <c r="D2235" s="6" t="str" cm="1">
        <f t="array" ref="D2235">IF(SUM(--ISNUMBER(SEARCH(Credentials,C2235)))&gt;0,TRIM(RIGHT(SUBSTITUTE(C2235," ",REPT(" ", 99)), 99)),"")</f>
        <v>PhD</v>
      </c>
      <c r="E2235" s="6" t="str">
        <f t="shared" si="69"/>
        <v xml:space="preserve">Michael Ortiz </v>
      </c>
      <c r="F2235" s="6" t="s">
        <v>19299</v>
      </c>
      <c r="G2235" s="7" t="s">
        <v>19466</v>
      </c>
      <c r="H2235" s="7" t="s">
        <v>20269</v>
      </c>
    </row>
    <row r="2236" spans="1:8">
      <c r="A2236" s="6" t="s">
        <v>8630</v>
      </c>
      <c r="B2236" s="6" t="str" cm="1">
        <f t="array" ref="B2236">IF(SUM(--ISNUMBER(SEARCH(Honorific,A2236)))&gt;0,LEFT(A2236,FIND(" ",A2236)-1),"")</f>
        <v/>
      </c>
      <c r="C2236" s="6" t="str">
        <f t="shared" si="68"/>
        <v>Katie Smith MD</v>
      </c>
      <c r="D2236" s="6" t="str" cm="1">
        <f t="array" ref="D2236">IF(SUM(--ISNUMBER(SEARCH(Credentials,C2236)))&gt;0,TRIM(RIGHT(SUBSTITUTE(C2236," ",REPT(" ", 99)), 99)),"")</f>
        <v>MD</v>
      </c>
      <c r="E2236" s="6" t="str">
        <f t="shared" si="69"/>
        <v xml:space="preserve">Katie Smith </v>
      </c>
      <c r="F2236" s="6" t="s">
        <v>19300</v>
      </c>
      <c r="G2236" s="7" t="s">
        <v>20093</v>
      </c>
      <c r="H2236" s="7" t="s">
        <v>19450</v>
      </c>
    </row>
    <row r="2237" spans="1:8">
      <c r="A2237" s="6" t="s">
        <v>8634</v>
      </c>
      <c r="B2237" s="6" t="str" cm="1">
        <f t="array" ref="B2237">IF(SUM(--ISNUMBER(SEARCH(Honorific,A2237)))&gt;0,LEFT(A2237,FIND(" ",A2237)-1),"")</f>
        <v/>
      </c>
      <c r="C2237" s="6" t="str">
        <f t="shared" si="68"/>
        <v>Kylie Nelson</v>
      </c>
      <c r="D2237" s="6" t="str" cm="1">
        <f t="array" ref="D2237">IF(SUM(--ISNUMBER(SEARCH(Credentials,C2237)))&gt;0,TRIM(RIGHT(SUBSTITUTE(C2237," ",REPT(" ", 99)), 99)),"")</f>
        <v/>
      </c>
      <c r="E2237" s="6" t="str">
        <f t="shared" si="69"/>
        <v>Kylie Nelson</v>
      </c>
      <c r="F2237" s="6" t="s">
        <v>8634</v>
      </c>
      <c r="G2237" s="7" t="s">
        <v>20279</v>
      </c>
      <c r="H2237" s="7" t="s">
        <v>20450</v>
      </c>
    </row>
    <row r="2238" spans="1:8">
      <c r="A2238" s="6" t="s">
        <v>8638</v>
      </c>
      <c r="B2238" s="6" t="str" cm="1">
        <f t="array" ref="B2238">IF(SUM(--ISNUMBER(SEARCH(Honorific,A2238)))&gt;0,LEFT(A2238,FIND(" ",A2238)-1),"")</f>
        <v/>
      </c>
      <c r="C2238" s="6" t="str">
        <f t="shared" si="68"/>
        <v>Johnny Smith</v>
      </c>
      <c r="D2238" s="6" t="str" cm="1">
        <f t="array" ref="D2238">IF(SUM(--ISNUMBER(SEARCH(Credentials,C2238)))&gt;0,TRIM(RIGHT(SUBSTITUTE(C2238," ",REPT(" ", 99)), 99)),"")</f>
        <v/>
      </c>
      <c r="E2238" s="6" t="str">
        <f t="shared" si="69"/>
        <v>Johnny Smith</v>
      </c>
      <c r="F2238" s="6" t="s">
        <v>8638</v>
      </c>
      <c r="G2238" s="7" t="s">
        <v>20180</v>
      </c>
      <c r="H2238" s="7" t="s">
        <v>19450</v>
      </c>
    </row>
    <row r="2239" spans="1:8">
      <c r="A2239" s="6" t="s">
        <v>8642</v>
      </c>
      <c r="B2239" s="6" t="str" cm="1">
        <f t="array" ref="B2239">IF(SUM(--ISNUMBER(SEARCH(Honorific,A2239)))&gt;0,LEFT(A2239,FIND(" ",A2239)-1),"")</f>
        <v/>
      </c>
      <c r="C2239" s="6" t="str">
        <f t="shared" si="68"/>
        <v>Brent Guzman</v>
      </c>
      <c r="D2239" s="6" t="str" cm="1">
        <f t="array" ref="D2239">IF(SUM(--ISNUMBER(SEARCH(Credentials,C2239)))&gt;0,TRIM(RIGHT(SUBSTITUTE(C2239," ",REPT(" ", 99)), 99)),"")</f>
        <v/>
      </c>
      <c r="E2239" s="6" t="str">
        <f t="shared" si="69"/>
        <v>Brent Guzman</v>
      </c>
      <c r="F2239" s="6" t="s">
        <v>8642</v>
      </c>
      <c r="G2239" s="7" t="s">
        <v>20422</v>
      </c>
      <c r="H2239" s="7" t="s">
        <v>20384</v>
      </c>
    </row>
    <row r="2240" spans="1:8">
      <c r="A2240" s="6" t="s">
        <v>4429</v>
      </c>
      <c r="B2240" s="6" t="str" cm="1">
        <f t="array" ref="B2240">IF(SUM(--ISNUMBER(SEARCH(Honorific,A2240)))&gt;0,LEFT(A2240,FIND(" ",A2240)-1),"")</f>
        <v/>
      </c>
      <c r="C2240" s="6" t="str">
        <f t="shared" si="68"/>
        <v>Anthony Johnson</v>
      </c>
      <c r="D2240" s="6" t="str" cm="1">
        <f t="array" ref="D2240">IF(SUM(--ISNUMBER(SEARCH(Credentials,C2240)))&gt;0,TRIM(RIGHT(SUBSTITUTE(C2240," ",REPT(" ", 99)), 99)),"")</f>
        <v/>
      </c>
      <c r="E2240" s="6" t="str">
        <f t="shared" si="69"/>
        <v>Anthony Johnson</v>
      </c>
      <c r="F2240" s="6" t="s">
        <v>4429</v>
      </c>
      <c r="G2240" s="7" t="s">
        <v>19438</v>
      </c>
      <c r="H2240" s="7" t="s">
        <v>19655</v>
      </c>
    </row>
    <row r="2241" spans="1:8">
      <c r="A2241" s="6" t="s">
        <v>8649</v>
      </c>
      <c r="B2241" s="6" t="str" cm="1">
        <f t="array" ref="B2241">IF(SUM(--ISNUMBER(SEARCH(Honorific,A2241)))&gt;0,LEFT(A2241,FIND(" ",A2241)-1),"")</f>
        <v/>
      </c>
      <c r="C2241" s="6" t="str">
        <f t="shared" si="68"/>
        <v>Melissa Bowman</v>
      </c>
      <c r="D2241" s="6" t="str" cm="1">
        <f t="array" ref="D2241">IF(SUM(--ISNUMBER(SEARCH(Credentials,C2241)))&gt;0,TRIM(RIGHT(SUBSTITUTE(C2241," ",REPT(" ", 99)), 99)),"")</f>
        <v/>
      </c>
      <c r="E2241" s="6" t="str">
        <f t="shared" si="69"/>
        <v>Melissa Bowman</v>
      </c>
      <c r="F2241" s="6" t="s">
        <v>8649</v>
      </c>
      <c r="G2241" s="7" t="s">
        <v>19869</v>
      </c>
      <c r="H2241" s="7" t="s">
        <v>20411</v>
      </c>
    </row>
    <row r="2242" spans="1:8">
      <c r="A2242" s="6" t="s">
        <v>8653</v>
      </c>
      <c r="B2242" s="6" t="str" cm="1">
        <f t="array" ref="B2242">IF(SUM(--ISNUMBER(SEARCH(Honorific,A2242)))&gt;0,LEFT(A2242,FIND(" ",A2242)-1),"")</f>
        <v/>
      </c>
      <c r="C2242" s="6" t="str">
        <f t="shared" si="68"/>
        <v>Sean Hale</v>
      </c>
      <c r="D2242" s="6" t="str" cm="1">
        <f t="array" ref="D2242">IF(SUM(--ISNUMBER(SEARCH(Credentials,C2242)))&gt;0,TRIM(RIGHT(SUBSTITUTE(C2242," ",REPT(" ", 99)), 99)),"")</f>
        <v/>
      </c>
      <c r="E2242" s="6" t="str">
        <f t="shared" si="69"/>
        <v>Sean Hale</v>
      </c>
      <c r="F2242" s="6" t="s">
        <v>8653</v>
      </c>
      <c r="G2242" s="7" t="s">
        <v>19651</v>
      </c>
      <c r="H2242" s="7" t="s">
        <v>19434</v>
      </c>
    </row>
    <row r="2243" spans="1:8">
      <c r="A2243" s="6" t="s">
        <v>8657</v>
      </c>
      <c r="B2243" s="6" t="str" cm="1">
        <f t="array" ref="B2243">IF(SUM(--ISNUMBER(SEARCH(Honorific,A2243)))&gt;0,LEFT(A2243,FIND(" ",A2243)-1),"")</f>
        <v/>
      </c>
      <c r="C2243" s="6" t="str">
        <f t="shared" ref="C2243:C2306" si="70">IF(B2243="",A2243,RIGHT(A2243,LEN(A2243)-LEN(B2243)-1))</f>
        <v>Tommy Sutton</v>
      </c>
      <c r="D2243" s="6" t="str" cm="1">
        <f t="array" ref="D2243">IF(SUM(--ISNUMBER(SEARCH(Credentials,C2243)))&gt;0,TRIM(RIGHT(SUBSTITUTE(C2243," ",REPT(" ", 99)), 99)),"")</f>
        <v/>
      </c>
      <c r="E2243" s="6" t="str">
        <f t="shared" ref="E2243:E2306" si="71">IF(D2243="",C2243,LEFT(C2243,LEN(C2243)-LEN(D2243)))</f>
        <v>Tommy Sutton</v>
      </c>
      <c r="F2243" s="6" t="s">
        <v>8657</v>
      </c>
      <c r="G2243" s="7" t="s">
        <v>19836</v>
      </c>
      <c r="H2243" s="7" t="s">
        <v>20583</v>
      </c>
    </row>
    <row r="2244" spans="1:8">
      <c r="A2244" s="6" t="s">
        <v>8661</v>
      </c>
      <c r="B2244" s="6" t="str" cm="1">
        <f t="array" ref="B2244">IF(SUM(--ISNUMBER(SEARCH(Honorific,A2244)))&gt;0,LEFT(A2244,FIND(" ",A2244)-1),"")</f>
        <v/>
      </c>
      <c r="C2244" s="6" t="str">
        <f t="shared" si="70"/>
        <v>Steven Mitchell</v>
      </c>
      <c r="D2244" s="6" t="str" cm="1">
        <f t="array" ref="D2244">IF(SUM(--ISNUMBER(SEARCH(Credentials,C2244)))&gt;0,TRIM(RIGHT(SUBSTITUTE(C2244," ",REPT(" ", 99)), 99)),"")</f>
        <v/>
      </c>
      <c r="E2244" s="6" t="str">
        <f t="shared" si="71"/>
        <v>Steven Mitchell</v>
      </c>
      <c r="F2244" s="6" t="s">
        <v>8661</v>
      </c>
      <c r="G2244" s="7" t="s">
        <v>19767</v>
      </c>
      <c r="H2244" s="7" t="s">
        <v>20095</v>
      </c>
    </row>
    <row r="2245" spans="1:8">
      <c r="A2245" s="6" t="s">
        <v>8664</v>
      </c>
      <c r="B2245" s="6" t="str" cm="1">
        <f t="array" ref="B2245">IF(SUM(--ISNUMBER(SEARCH(Honorific,A2245)))&gt;0,LEFT(A2245,FIND(" ",A2245)-1),"")</f>
        <v/>
      </c>
      <c r="C2245" s="6" t="str">
        <f t="shared" si="70"/>
        <v>Robert Glover</v>
      </c>
      <c r="D2245" s="6" t="str" cm="1">
        <f t="array" ref="D2245">IF(SUM(--ISNUMBER(SEARCH(Credentials,C2245)))&gt;0,TRIM(RIGHT(SUBSTITUTE(C2245," ",REPT(" ", 99)), 99)),"")</f>
        <v/>
      </c>
      <c r="E2245" s="6" t="str">
        <f t="shared" si="71"/>
        <v>Robert Glover</v>
      </c>
      <c r="F2245" s="6" t="s">
        <v>8664</v>
      </c>
      <c r="G2245" s="7" t="s">
        <v>19541</v>
      </c>
      <c r="H2245" s="7" t="s">
        <v>19663</v>
      </c>
    </row>
    <row r="2246" spans="1:8">
      <c r="A2246" s="6" t="s">
        <v>8668</v>
      </c>
      <c r="B2246" s="6" t="str" cm="1">
        <f t="array" ref="B2246">IF(SUM(--ISNUMBER(SEARCH(Honorific,A2246)))&gt;0,LEFT(A2246,FIND(" ",A2246)-1),"")</f>
        <v/>
      </c>
      <c r="C2246" s="6" t="str">
        <f t="shared" si="70"/>
        <v>Jacob Dennis</v>
      </c>
      <c r="D2246" s="6" t="str" cm="1">
        <f t="array" ref="D2246">IF(SUM(--ISNUMBER(SEARCH(Credentials,C2246)))&gt;0,TRIM(RIGHT(SUBSTITUTE(C2246," ",REPT(" ", 99)), 99)),"")</f>
        <v/>
      </c>
      <c r="E2246" s="6" t="str">
        <f t="shared" si="71"/>
        <v>Jacob Dennis</v>
      </c>
      <c r="F2246" s="6" t="s">
        <v>8668</v>
      </c>
      <c r="G2246" s="7" t="s">
        <v>19571</v>
      </c>
      <c r="H2246" s="7" t="s">
        <v>19709</v>
      </c>
    </row>
    <row r="2247" spans="1:8">
      <c r="A2247" s="6" t="s">
        <v>8672</v>
      </c>
      <c r="B2247" s="6" t="str" cm="1">
        <f t="array" ref="B2247">IF(SUM(--ISNUMBER(SEARCH(Honorific,A2247)))&gt;0,LEFT(A2247,FIND(" ",A2247)-1),"")</f>
        <v/>
      </c>
      <c r="C2247" s="6" t="str">
        <f t="shared" si="70"/>
        <v>Joseph Moses</v>
      </c>
      <c r="D2247" s="6" t="str" cm="1">
        <f t="array" ref="D2247">IF(SUM(--ISNUMBER(SEARCH(Credentials,C2247)))&gt;0,TRIM(RIGHT(SUBSTITUTE(C2247," ",REPT(" ", 99)), 99)),"")</f>
        <v/>
      </c>
      <c r="E2247" s="6" t="str">
        <f t="shared" si="71"/>
        <v>Joseph Moses</v>
      </c>
      <c r="F2247" s="6" t="s">
        <v>8672</v>
      </c>
      <c r="G2247" s="7" t="s">
        <v>19642</v>
      </c>
      <c r="H2247" s="7" t="s">
        <v>20584</v>
      </c>
    </row>
    <row r="2248" spans="1:8">
      <c r="A2248" s="6" t="s">
        <v>8676</v>
      </c>
      <c r="B2248" s="6" t="str" cm="1">
        <f t="array" ref="B2248">IF(SUM(--ISNUMBER(SEARCH(Honorific,A2248)))&gt;0,LEFT(A2248,FIND(" ",A2248)-1),"")</f>
        <v/>
      </c>
      <c r="C2248" s="6" t="str">
        <f t="shared" si="70"/>
        <v>Steven Robinson</v>
      </c>
      <c r="D2248" s="6" t="str" cm="1">
        <f t="array" ref="D2248">IF(SUM(--ISNUMBER(SEARCH(Credentials,C2248)))&gt;0,TRIM(RIGHT(SUBSTITUTE(C2248," ",REPT(" ", 99)), 99)),"")</f>
        <v/>
      </c>
      <c r="E2248" s="6" t="str">
        <f t="shared" si="71"/>
        <v>Steven Robinson</v>
      </c>
      <c r="F2248" s="6" t="s">
        <v>8676</v>
      </c>
      <c r="G2248" s="7" t="s">
        <v>19767</v>
      </c>
      <c r="H2248" s="7" t="s">
        <v>19430</v>
      </c>
    </row>
    <row r="2249" spans="1:8">
      <c r="A2249" s="6" t="s">
        <v>8680</v>
      </c>
      <c r="B2249" s="6" t="str" cm="1">
        <f t="array" ref="B2249">IF(SUM(--ISNUMBER(SEARCH(Honorific,A2249)))&gt;0,LEFT(A2249,FIND(" ",A2249)-1),"")</f>
        <v/>
      </c>
      <c r="C2249" s="6" t="str">
        <f t="shared" si="70"/>
        <v>David Collins</v>
      </c>
      <c r="D2249" s="6" t="str" cm="1">
        <f t="array" ref="D2249">IF(SUM(--ISNUMBER(SEARCH(Credentials,C2249)))&gt;0,TRIM(RIGHT(SUBSTITUTE(C2249," ",REPT(" ", 99)), 99)),"")</f>
        <v/>
      </c>
      <c r="E2249" s="6" t="str">
        <f t="shared" si="71"/>
        <v>David Collins</v>
      </c>
      <c r="F2249" s="6" t="s">
        <v>8680</v>
      </c>
      <c r="G2249" s="7" t="s">
        <v>19484</v>
      </c>
      <c r="H2249" s="7" t="s">
        <v>19772</v>
      </c>
    </row>
    <row r="2250" spans="1:8">
      <c r="A2250" s="6" t="s">
        <v>8684</v>
      </c>
      <c r="B2250" s="6" t="str" cm="1">
        <f t="array" ref="B2250">IF(SUM(--ISNUMBER(SEARCH(Honorific,A2250)))&gt;0,LEFT(A2250,FIND(" ",A2250)-1),"")</f>
        <v/>
      </c>
      <c r="C2250" s="6" t="str">
        <f t="shared" si="70"/>
        <v>Rhonda Fowler</v>
      </c>
      <c r="D2250" s="6" t="str" cm="1">
        <f t="array" ref="D2250">IF(SUM(--ISNUMBER(SEARCH(Credentials,C2250)))&gt;0,TRIM(RIGHT(SUBSTITUTE(C2250," ",REPT(" ", 99)), 99)),"")</f>
        <v/>
      </c>
      <c r="E2250" s="6" t="str">
        <f t="shared" si="71"/>
        <v>Rhonda Fowler</v>
      </c>
      <c r="F2250" s="6" t="s">
        <v>8684</v>
      </c>
      <c r="G2250" s="7" t="s">
        <v>19656</v>
      </c>
      <c r="H2250" s="7" t="s">
        <v>20511</v>
      </c>
    </row>
    <row r="2251" spans="1:8">
      <c r="A2251" s="6" t="s">
        <v>8688</v>
      </c>
      <c r="B2251" s="6" t="str" cm="1">
        <f t="array" ref="B2251">IF(SUM(--ISNUMBER(SEARCH(Honorific,A2251)))&gt;0,LEFT(A2251,FIND(" ",A2251)-1),"")</f>
        <v/>
      </c>
      <c r="C2251" s="6" t="str">
        <f t="shared" si="70"/>
        <v>Kenneth Gonzales</v>
      </c>
      <c r="D2251" s="6" t="str" cm="1">
        <f t="array" ref="D2251">IF(SUM(--ISNUMBER(SEARCH(Credentials,C2251)))&gt;0,TRIM(RIGHT(SUBSTITUTE(C2251," ",REPT(" ", 99)), 99)),"")</f>
        <v/>
      </c>
      <c r="E2251" s="6" t="str">
        <f t="shared" si="71"/>
        <v>Kenneth Gonzales</v>
      </c>
      <c r="F2251" s="6" t="s">
        <v>8688</v>
      </c>
      <c r="G2251" s="7" t="s">
        <v>20318</v>
      </c>
      <c r="H2251" s="7" t="s">
        <v>19721</v>
      </c>
    </row>
    <row r="2252" spans="1:8">
      <c r="A2252" s="6" t="s">
        <v>8692</v>
      </c>
      <c r="B2252" s="6" t="str" cm="1">
        <f t="array" ref="B2252">IF(SUM(--ISNUMBER(SEARCH(Honorific,A2252)))&gt;0,LEFT(A2252,FIND(" ",A2252)-1),"")</f>
        <v/>
      </c>
      <c r="C2252" s="6" t="str">
        <f t="shared" si="70"/>
        <v>Mark Castillo</v>
      </c>
      <c r="D2252" s="6" t="str" cm="1">
        <f t="array" ref="D2252">IF(SUM(--ISNUMBER(SEARCH(Credentials,C2252)))&gt;0,TRIM(RIGHT(SUBSTITUTE(C2252," ",REPT(" ", 99)), 99)),"")</f>
        <v/>
      </c>
      <c r="E2252" s="6" t="str">
        <f t="shared" si="71"/>
        <v>Mark Castillo</v>
      </c>
      <c r="F2252" s="6" t="s">
        <v>8692</v>
      </c>
      <c r="G2252" s="7" t="s">
        <v>19725</v>
      </c>
      <c r="H2252" s="7" t="s">
        <v>19812</v>
      </c>
    </row>
    <row r="2253" spans="1:8">
      <c r="A2253" s="6" t="s">
        <v>8696</v>
      </c>
      <c r="B2253" s="6" t="str" cm="1">
        <f t="array" ref="B2253">IF(SUM(--ISNUMBER(SEARCH(Honorific,A2253)))&gt;0,LEFT(A2253,FIND(" ",A2253)-1),"")</f>
        <v/>
      </c>
      <c r="C2253" s="6" t="str">
        <f t="shared" si="70"/>
        <v>Jack Jenkins</v>
      </c>
      <c r="D2253" s="6" t="str" cm="1">
        <f t="array" ref="D2253">IF(SUM(--ISNUMBER(SEARCH(Credentials,C2253)))&gt;0,TRIM(RIGHT(SUBSTITUTE(C2253," ",REPT(" ", 99)), 99)),"")</f>
        <v/>
      </c>
      <c r="E2253" s="6" t="str">
        <f t="shared" si="71"/>
        <v>Jack Jenkins</v>
      </c>
      <c r="F2253" s="6" t="s">
        <v>8696</v>
      </c>
      <c r="G2253" s="7" t="s">
        <v>20554</v>
      </c>
      <c r="H2253" s="7" t="s">
        <v>19592</v>
      </c>
    </row>
    <row r="2254" spans="1:8">
      <c r="A2254" s="6" t="s">
        <v>8699</v>
      </c>
      <c r="B2254" s="6" t="str" cm="1">
        <f t="array" ref="B2254">IF(SUM(--ISNUMBER(SEARCH(Honorific,A2254)))&gt;0,LEFT(A2254,FIND(" ",A2254)-1),"")</f>
        <v/>
      </c>
      <c r="C2254" s="6" t="str">
        <f t="shared" si="70"/>
        <v>James Parker</v>
      </c>
      <c r="D2254" s="6" t="str" cm="1">
        <f t="array" ref="D2254">IF(SUM(--ISNUMBER(SEARCH(Credentials,C2254)))&gt;0,TRIM(RIGHT(SUBSTITUTE(C2254," ",REPT(" ", 99)), 99)),"")</f>
        <v/>
      </c>
      <c r="E2254" s="6" t="str">
        <f t="shared" si="71"/>
        <v>James Parker</v>
      </c>
      <c r="F2254" s="6" t="s">
        <v>8699</v>
      </c>
      <c r="G2254" s="7" t="s">
        <v>19433</v>
      </c>
      <c r="H2254" s="7" t="s">
        <v>20012</v>
      </c>
    </row>
    <row r="2255" spans="1:8">
      <c r="A2255" s="6" t="s">
        <v>8703</v>
      </c>
      <c r="B2255" s="6" t="str" cm="1">
        <f t="array" ref="B2255">IF(SUM(--ISNUMBER(SEARCH(Honorific,A2255)))&gt;0,LEFT(A2255,FIND(" ",A2255)-1),"")</f>
        <v/>
      </c>
      <c r="C2255" s="6" t="str">
        <f t="shared" si="70"/>
        <v>Amy Jackson</v>
      </c>
      <c r="D2255" s="6" t="str" cm="1">
        <f t="array" ref="D2255">IF(SUM(--ISNUMBER(SEARCH(Credentials,C2255)))&gt;0,TRIM(RIGHT(SUBSTITUTE(C2255," ",REPT(" ", 99)), 99)),"")</f>
        <v/>
      </c>
      <c r="E2255" s="6" t="str">
        <f t="shared" si="71"/>
        <v>Amy Jackson</v>
      </c>
      <c r="F2255" s="6" t="s">
        <v>8703</v>
      </c>
      <c r="G2255" s="7" t="s">
        <v>19789</v>
      </c>
      <c r="H2255" s="7" t="s">
        <v>19779</v>
      </c>
    </row>
    <row r="2256" spans="1:8">
      <c r="A2256" s="6" t="s">
        <v>8707</v>
      </c>
      <c r="B2256" s="6" t="str" cm="1">
        <f t="array" ref="B2256">IF(SUM(--ISNUMBER(SEARCH(Honorific,A2256)))&gt;0,LEFT(A2256,FIND(" ",A2256)-1),"")</f>
        <v/>
      </c>
      <c r="C2256" s="6" t="str">
        <f t="shared" si="70"/>
        <v>Alexandra Perez</v>
      </c>
      <c r="D2256" s="6" t="str" cm="1">
        <f t="array" ref="D2256">IF(SUM(--ISNUMBER(SEARCH(Credentials,C2256)))&gt;0,TRIM(RIGHT(SUBSTITUTE(C2256," ",REPT(" ", 99)), 99)),"")</f>
        <v/>
      </c>
      <c r="E2256" s="6" t="str">
        <f t="shared" si="71"/>
        <v>Alexandra Perez</v>
      </c>
      <c r="F2256" s="6" t="s">
        <v>8707</v>
      </c>
      <c r="G2256" s="7" t="s">
        <v>20123</v>
      </c>
      <c r="H2256" s="7" t="s">
        <v>19760</v>
      </c>
    </row>
    <row r="2257" spans="1:8">
      <c r="A2257" s="6" t="s">
        <v>3907</v>
      </c>
      <c r="B2257" s="6" t="str" cm="1">
        <f t="array" ref="B2257">IF(SUM(--ISNUMBER(SEARCH(Honorific,A2257)))&gt;0,LEFT(A2257,FIND(" ",A2257)-1),"")</f>
        <v/>
      </c>
      <c r="C2257" s="6" t="str">
        <f t="shared" si="70"/>
        <v>Robert Hernandez</v>
      </c>
      <c r="D2257" s="6" t="str" cm="1">
        <f t="array" ref="D2257">IF(SUM(--ISNUMBER(SEARCH(Credentials,C2257)))&gt;0,TRIM(RIGHT(SUBSTITUTE(C2257," ",REPT(" ", 99)), 99)),"")</f>
        <v/>
      </c>
      <c r="E2257" s="6" t="str">
        <f t="shared" si="71"/>
        <v>Robert Hernandez</v>
      </c>
      <c r="F2257" s="6" t="s">
        <v>3907</v>
      </c>
      <c r="G2257" s="7" t="s">
        <v>19541</v>
      </c>
      <c r="H2257" s="7" t="s">
        <v>19444</v>
      </c>
    </row>
    <row r="2258" spans="1:8">
      <c r="A2258" s="6" t="s">
        <v>8714</v>
      </c>
      <c r="B2258" s="6" t="str" cm="1">
        <f t="array" ref="B2258">IF(SUM(--ISNUMBER(SEARCH(Honorific,A2258)))&gt;0,LEFT(A2258,FIND(" ",A2258)-1),"")</f>
        <v/>
      </c>
      <c r="C2258" s="6" t="str">
        <f t="shared" si="70"/>
        <v>Cassandra Wells</v>
      </c>
      <c r="D2258" s="6" t="str" cm="1">
        <f t="array" ref="D2258">IF(SUM(--ISNUMBER(SEARCH(Credentials,C2258)))&gt;0,TRIM(RIGHT(SUBSTITUTE(C2258," ",REPT(" ", 99)), 99)),"")</f>
        <v/>
      </c>
      <c r="E2258" s="6" t="str">
        <f t="shared" si="71"/>
        <v>Cassandra Wells</v>
      </c>
      <c r="F2258" s="6" t="s">
        <v>8714</v>
      </c>
      <c r="G2258" s="7" t="s">
        <v>19762</v>
      </c>
      <c r="H2258" s="7" t="s">
        <v>20142</v>
      </c>
    </row>
    <row r="2259" spans="1:8">
      <c r="A2259" s="6" t="s">
        <v>8718</v>
      </c>
      <c r="B2259" s="6" t="str" cm="1">
        <f t="array" ref="B2259">IF(SUM(--ISNUMBER(SEARCH(Honorific,A2259)))&gt;0,LEFT(A2259,FIND(" ",A2259)-1),"")</f>
        <v/>
      </c>
      <c r="C2259" s="6" t="str">
        <f t="shared" si="70"/>
        <v>Deborah Holloway</v>
      </c>
      <c r="D2259" s="6" t="str" cm="1">
        <f t="array" ref="D2259">IF(SUM(--ISNUMBER(SEARCH(Credentials,C2259)))&gt;0,TRIM(RIGHT(SUBSTITUTE(C2259," ",REPT(" ", 99)), 99)),"")</f>
        <v/>
      </c>
      <c r="E2259" s="6" t="str">
        <f t="shared" si="71"/>
        <v>Deborah Holloway</v>
      </c>
      <c r="F2259" s="6" t="s">
        <v>8718</v>
      </c>
      <c r="G2259" s="7" t="s">
        <v>19963</v>
      </c>
      <c r="H2259" s="7" t="s">
        <v>19713</v>
      </c>
    </row>
    <row r="2260" spans="1:8">
      <c r="A2260" s="6" t="s">
        <v>8722</v>
      </c>
      <c r="B2260" s="6" t="str" cm="1">
        <f t="array" ref="B2260">IF(SUM(--ISNUMBER(SEARCH(Honorific,A2260)))&gt;0,LEFT(A2260,FIND(" ",A2260)-1),"")</f>
        <v/>
      </c>
      <c r="C2260" s="6" t="str">
        <f t="shared" si="70"/>
        <v>Yvonne Smith</v>
      </c>
      <c r="D2260" s="6" t="str" cm="1">
        <f t="array" ref="D2260">IF(SUM(--ISNUMBER(SEARCH(Credentials,C2260)))&gt;0,TRIM(RIGHT(SUBSTITUTE(C2260," ",REPT(" ", 99)), 99)),"")</f>
        <v/>
      </c>
      <c r="E2260" s="6" t="str">
        <f t="shared" si="71"/>
        <v>Yvonne Smith</v>
      </c>
      <c r="F2260" s="6" t="s">
        <v>8722</v>
      </c>
      <c r="G2260" s="7" t="s">
        <v>20585</v>
      </c>
      <c r="H2260" s="7" t="s">
        <v>19450</v>
      </c>
    </row>
    <row r="2261" spans="1:8">
      <c r="A2261" s="6" t="s">
        <v>8726</v>
      </c>
      <c r="B2261" s="6" t="str" cm="1">
        <f t="array" ref="B2261">IF(SUM(--ISNUMBER(SEARCH(Honorific,A2261)))&gt;0,LEFT(A2261,FIND(" ",A2261)-1),"")</f>
        <v/>
      </c>
      <c r="C2261" s="6" t="str">
        <f t="shared" si="70"/>
        <v>Brenda Finley</v>
      </c>
      <c r="D2261" s="6" t="str" cm="1">
        <f t="array" ref="D2261">IF(SUM(--ISNUMBER(SEARCH(Credentials,C2261)))&gt;0,TRIM(RIGHT(SUBSTITUTE(C2261," ",REPT(" ", 99)), 99)),"")</f>
        <v/>
      </c>
      <c r="E2261" s="6" t="str">
        <f t="shared" si="71"/>
        <v>Brenda Finley</v>
      </c>
      <c r="F2261" s="6" t="s">
        <v>8726</v>
      </c>
      <c r="G2261" s="7" t="s">
        <v>19445</v>
      </c>
      <c r="H2261" s="7" t="s">
        <v>20586</v>
      </c>
    </row>
    <row r="2262" spans="1:8">
      <c r="A2262" s="6" t="s">
        <v>8730</v>
      </c>
      <c r="B2262" s="6" t="str" cm="1">
        <f t="array" ref="B2262">IF(SUM(--ISNUMBER(SEARCH(Honorific,A2262)))&gt;0,LEFT(A2262,FIND(" ",A2262)-1),"")</f>
        <v/>
      </c>
      <c r="C2262" s="6" t="str">
        <f t="shared" si="70"/>
        <v>James Barron</v>
      </c>
      <c r="D2262" s="6" t="str" cm="1">
        <f t="array" ref="D2262">IF(SUM(--ISNUMBER(SEARCH(Credentials,C2262)))&gt;0,TRIM(RIGHT(SUBSTITUTE(C2262," ",REPT(" ", 99)), 99)),"")</f>
        <v/>
      </c>
      <c r="E2262" s="6" t="str">
        <f t="shared" si="71"/>
        <v>James Barron</v>
      </c>
      <c r="F2262" s="6" t="s">
        <v>8730</v>
      </c>
      <c r="G2262" s="7" t="s">
        <v>19433</v>
      </c>
      <c r="H2262" s="7" t="s">
        <v>20030</v>
      </c>
    </row>
    <row r="2263" spans="1:8">
      <c r="A2263" s="6" t="s">
        <v>8734</v>
      </c>
      <c r="B2263" s="6" t="str" cm="1">
        <f t="array" ref="B2263">IF(SUM(--ISNUMBER(SEARCH(Honorific,A2263)))&gt;0,LEFT(A2263,FIND(" ",A2263)-1),"")</f>
        <v/>
      </c>
      <c r="C2263" s="6" t="str">
        <f t="shared" si="70"/>
        <v>Christina Velasquez</v>
      </c>
      <c r="D2263" s="6" t="str" cm="1">
        <f t="array" ref="D2263">IF(SUM(--ISNUMBER(SEARCH(Credentials,C2263)))&gt;0,TRIM(RIGHT(SUBSTITUTE(C2263," ",REPT(" ", 99)), 99)),"")</f>
        <v/>
      </c>
      <c r="E2263" s="6" t="str">
        <f t="shared" si="71"/>
        <v>Christina Velasquez</v>
      </c>
      <c r="F2263" s="6" t="s">
        <v>8734</v>
      </c>
      <c r="G2263" s="7" t="s">
        <v>19429</v>
      </c>
      <c r="H2263" s="7" t="s">
        <v>20208</v>
      </c>
    </row>
    <row r="2264" spans="1:8">
      <c r="A2264" s="6" t="s">
        <v>8737</v>
      </c>
      <c r="B2264" s="6" t="str" cm="1">
        <f t="array" ref="B2264">IF(SUM(--ISNUMBER(SEARCH(Honorific,A2264)))&gt;0,LEFT(A2264,FIND(" ",A2264)-1),"")</f>
        <v/>
      </c>
      <c r="C2264" s="6" t="str">
        <f t="shared" si="70"/>
        <v>Gabriel Lewis</v>
      </c>
      <c r="D2264" s="6" t="str" cm="1">
        <f t="array" ref="D2264">IF(SUM(--ISNUMBER(SEARCH(Credentials,C2264)))&gt;0,TRIM(RIGHT(SUBSTITUTE(C2264," ",REPT(" ", 99)), 99)),"")</f>
        <v/>
      </c>
      <c r="E2264" s="6" t="str">
        <f t="shared" si="71"/>
        <v>Gabriel Lewis</v>
      </c>
      <c r="F2264" s="6" t="s">
        <v>8737</v>
      </c>
      <c r="G2264" s="7" t="s">
        <v>20587</v>
      </c>
      <c r="H2264" s="7" t="s">
        <v>19755</v>
      </c>
    </row>
    <row r="2265" spans="1:8">
      <c r="A2265" s="6" t="s">
        <v>8741</v>
      </c>
      <c r="B2265" s="6" t="str" cm="1">
        <f t="array" ref="B2265">IF(SUM(--ISNUMBER(SEARCH(Honorific,A2265)))&gt;0,LEFT(A2265,FIND(" ",A2265)-1),"")</f>
        <v/>
      </c>
      <c r="C2265" s="6" t="str">
        <f t="shared" si="70"/>
        <v>Thomas Velazquez</v>
      </c>
      <c r="D2265" s="6" t="str" cm="1">
        <f t="array" ref="D2265">IF(SUM(--ISNUMBER(SEARCH(Credentials,C2265)))&gt;0,TRIM(RIGHT(SUBSTITUTE(C2265," ",REPT(" ", 99)), 99)),"")</f>
        <v/>
      </c>
      <c r="E2265" s="6" t="str">
        <f t="shared" si="71"/>
        <v>Thomas Velazquez</v>
      </c>
      <c r="F2265" s="6" t="s">
        <v>8741</v>
      </c>
      <c r="G2265" s="7" t="s">
        <v>19488</v>
      </c>
      <c r="H2265" s="7" t="s">
        <v>20588</v>
      </c>
    </row>
    <row r="2266" spans="1:8">
      <c r="A2266" s="6" t="s">
        <v>7439</v>
      </c>
      <c r="B2266" s="6" t="str" cm="1">
        <f t="array" ref="B2266">IF(SUM(--ISNUMBER(SEARCH(Honorific,A2266)))&gt;0,LEFT(A2266,FIND(" ",A2266)-1),"")</f>
        <v/>
      </c>
      <c r="C2266" s="6" t="str">
        <f t="shared" si="70"/>
        <v>David Larsen</v>
      </c>
      <c r="D2266" s="6" t="str" cm="1">
        <f t="array" ref="D2266">IF(SUM(--ISNUMBER(SEARCH(Credentials,C2266)))&gt;0,TRIM(RIGHT(SUBSTITUTE(C2266," ",REPT(" ", 99)), 99)),"")</f>
        <v/>
      </c>
      <c r="E2266" s="6" t="str">
        <f t="shared" si="71"/>
        <v>David Larsen</v>
      </c>
      <c r="F2266" s="6" t="s">
        <v>7439</v>
      </c>
      <c r="G2266" s="7" t="s">
        <v>19484</v>
      </c>
      <c r="H2266" s="7" t="s">
        <v>20059</v>
      </c>
    </row>
    <row r="2267" spans="1:8">
      <c r="A2267" s="6" t="s">
        <v>8748</v>
      </c>
      <c r="B2267" s="6" t="str" cm="1">
        <f t="array" ref="B2267">IF(SUM(--ISNUMBER(SEARCH(Honorific,A2267)))&gt;0,LEFT(A2267,FIND(" ",A2267)-1),"")</f>
        <v/>
      </c>
      <c r="C2267" s="6" t="str">
        <f t="shared" si="70"/>
        <v>Marcia Taylor</v>
      </c>
      <c r="D2267" s="6" t="str" cm="1">
        <f t="array" ref="D2267">IF(SUM(--ISNUMBER(SEARCH(Credentials,C2267)))&gt;0,TRIM(RIGHT(SUBSTITUTE(C2267," ",REPT(" ", 99)), 99)),"")</f>
        <v/>
      </c>
      <c r="E2267" s="6" t="str">
        <f t="shared" si="71"/>
        <v>Marcia Taylor</v>
      </c>
      <c r="F2267" s="6" t="s">
        <v>8748</v>
      </c>
      <c r="G2267" s="7" t="s">
        <v>20589</v>
      </c>
      <c r="H2267" s="7" t="s">
        <v>19500</v>
      </c>
    </row>
    <row r="2268" spans="1:8">
      <c r="A2268" s="6" t="s">
        <v>8752</v>
      </c>
      <c r="B2268" s="6" t="str" cm="1">
        <f t="array" ref="B2268">IF(SUM(--ISNUMBER(SEARCH(Honorific,A2268)))&gt;0,LEFT(A2268,FIND(" ",A2268)-1),"")</f>
        <v/>
      </c>
      <c r="C2268" s="6" t="str">
        <f t="shared" si="70"/>
        <v>Linda Washington</v>
      </c>
      <c r="D2268" s="6" t="str" cm="1">
        <f t="array" ref="D2268">IF(SUM(--ISNUMBER(SEARCH(Credentials,C2268)))&gt;0,TRIM(RIGHT(SUBSTITUTE(C2268," ",REPT(" ", 99)), 99)),"")</f>
        <v/>
      </c>
      <c r="E2268" s="6" t="str">
        <f t="shared" si="71"/>
        <v>Linda Washington</v>
      </c>
      <c r="F2268" s="6" t="s">
        <v>8752</v>
      </c>
      <c r="G2268" s="7" t="s">
        <v>19627</v>
      </c>
      <c r="H2268" s="7" t="s">
        <v>20299</v>
      </c>
    </row>
    <row r="2269" spans="1:8">
      <c r="A2269" s="6" t="s">
        <v>8756</v>
      </c>
      <c r="B2269" s="6" t="str" cm="1">
        <f t="array" ref="B2269">IF(SUM(--ISNUMBER(SEARCH(Honorific,A2269)))&gt;0,LEFT(A2269,FIND(" ",A2269)-1),"")</f>
        <v/>
      </c>
      <c r="C2269" s="6" t="str">
        <f t="shared" si="70"/>
        <v>Dana Ford</v>
      </c>
      <c r="D2269" s="6" t="str" cm="1">
        <f t="array" ref="D2269">IF(SUM(--ISNUMBER(SEARCH(Credentials,C2269)))&gt;0,TRIM(RIGHT(SUBSTITUTE(C2269," ",REPT(" ", 99)), 99)),"")</f>
        <v/>
      </c>
      <c r="E2269" s="6" t="str">
        <f t="shared" si="71"/>
        <v>Dana Ford</v>
      </c>
      <c r="F2269" s="6" t="s">
        <v>8756</v>
      </c>
      <c r="G2269" s="7" t="s">
        <v>20307</v>
      </c>
      <c r="H2269" s="7" t="s">
        <v>20266</v>
      </c>
    </row>
    <row r="2270" spans="1:8">
      <c r="A2270" s="6" t="s">
        <v>8760</v>
      </c>
      <c r="B2270" s="6" t="str" cm="1">
        <f t="array" ref="B2270">IF(SUM(--ISNUMBER(SEARCH(Honorific,A2270)))&gt;0,LEFT(A2270,FIND(" ",A2270)-1),"")</f>
        <v/>
      </c>
      <c r="C2270" s="6" t="str">
        <f t="shared" si="70"/>
        <v>Tracy Shaw</v>
      </c>
      <c r="D2270" s="6" t="str" cm="1">
        <f t="array" ref="D2270">IF(SUM(--ISNUMBER(SEARCH(Credentials,C2270)))&gt;0,TRIM(RIGHT(SUBSTITUTE(C2270," ",REPT(" ", 99)), 99)),"")</f>
        <v/>
      </c>
      <c r="E2270" s="6" t="str">
        <f t="shared" si="71"/>
        <v>Tracy Shaw</v>
      </c>
      <c r="F2270" s="6" t="s">
        <v>8760</v>
      </c>
      <c r="G2270" s="7" t="s">
        <v>19697</v>
      </c>
      <c r="H2270" s="7" t="s">
        <v>19567</v>
      </c>
    </row>
    <row r="2271" spans="1:8">
      <c r="A2271" s="6" t="s">
        <v>8764</v>
      </c>
      <c r="B2271" s="6" t="str" cm="1">
        <f t="array" ref="B2271">IF(SUM(--ISNUMBER(SEARCH(Honorific,A2271)))&gt;0,LEFT(A2271,FIND(" ",A2271)-1),"")</f>
        <v/>
      </c>
      <c r="C2271" s="6" t="str">
        <f t="shared" si="70"/>
        <v>David Phillips MD</v>
      </c>
      <c r="D2271" s="6" t="str" cm="1">
        <f t="array" ref="D2271">IF(SUM(--ISNUMBER(SEARCH(Credentials,C2271)))&gt;0,TRIM(RIGHT(SUBSTITUTE(C2271," ",REPT(" ", 99)), 99)),"")</f>
        <v>MD</v>
      </c>
      <c r="E2271" s="6" t="str">
        <f t="shared" si="71"/>
        <v xml:space="preserve">David Phillips </v>
      </c>
      <c r="F2271" s="6" t="s">
        <v>19301</v>
      </c>
      <c r="G2271" s="7" t="s">
        <v>19484</v>
      </c>
      <c r="H2271" s="7" t="s">
        <v>19577</v>
      </c>
    </row>
    <row r="2272" spans="1:8">
      <c r="A2272" s="6" t="s">
        <v>8768</v>
      </c>
      <c r="B2272" s="6" t="str" cm="1">
        <f t="array" ref="B2272">IF(SUM(--ISNUMBER(SEARCH(Honorific,A2272)))&gt;0,LEFT(A2272,FIND(" ",A2272)-1),"")</f>
        <v/>
      </c>
      <c r="C2272" s="6" t="str">
        <f t="shared" si="70"/>
        <v>Kayla Erickson MD</v>
      </c>
      <c r="D2272" s="6" t="str" cm="1">
        <f t="array" ref="D2272">IF(SUM(--ISNUMBER(SEARCH(Credentials,C2272)))&gt;0,TRIM(RIGHT(SUBSTITUTE(C2272," ",REPT(" ", 99)), 99)),"")</f>
        <v>MD</v>
      </c>
      <c r="E2272" s="6" t="str">
        <f t="shared" si="71"/>
        <v xml:space="preserve">Kayla Erickson </v>
      </c>
      <c r="F2272" s="6" t="s">
        <v>19302</v>
      </c>
      <c r="G2272" s="7" t="s">
        <v>19441</v>
      </c>
      <c r="H2272" s="7" t="s">
        <v>20590</v>
      </c>
    </row>
    <row r="2273" spans="1:8">
      <c r="A2273" s="6" t="s">
        <v>8772</v>
      </c>
      <c r="B2273" s="6" t="str" cm="1">
        <f t="array" ref="B2273">IF(SUM(--ISNUMBER(SEARCH(Honorific,A2273)))&gt;0,LEFT(A2273,FIND(" ",A2273)-1),"")</f>
        <v/>
      </c>
      <c r="C2273" s="6" t="str">
        <f t="shared" si="70"/>
        <v>Christopher Davis</v>
      </c>
      <c r="D2273" s="6" t="str" cm="1">
        <f t="array" ref="D2273">IF(SUM(--ISNUMBER(SEARCH(Credentials,C2273)))&gt;0,TRIM(RIGHT(SUBSTITUTE(C2273," ",REPT(" ", 99)), 99)),"")</f>
        <v/>
      </c>
      <c r="E2273" s="6" t="str">
        <f t="shared" si="71"/>
        <v>Christopher Davis</v>
      </c>
      <c r="F2273" s="6" t="s">
        <v>8772</v>
      </c>
      <c r="G2273" s="7" t="s">
        <v>19682</v>
      </c>
      <c r="H2273" s="7" t="s">
        <v>19523</v>
      </c>
    </row>
    <row r="2274" spans="1:8">
      <c r="A2274" s="6" t="s">
        <v>8776</v>
      </c>
      <c r="B2274" s="6" t="str" cm="1">
        <f t="array" ref="B2274">IF(SUM(--ISNUMBER(SEARCH(Honorific,A2274)))&gt;0,LEFT(A2274,FIND(" ",A2274)-1),"")</f>
        <v/>
      </c>
      <c r="C2274" s="6" t="str">
        <f t="shared" si="70"/>
        <v>Richard Berry</v>
      </c>
      <c r="D2274" s="6" t="str" cm="1">
        <f t="array" ref="D2274">IF(SUM(--ISNUMBER(SEARCH(Credentials,C2274)))&gt;0,TRIM(RIGHT(SUBSTITUTE(C2274," ",REPT(" ", 99)), 99)),"")</f>
        <v/>
      </c>
      <c r="E2274" s="6" t="str">
        <f t="shared" si="71"/>
        <v>Richard Berry</v>
      </c>
      <c r="F2274" s="6" t="s">
        <v>8776</v>
      </c>
      <c r="G2274" s="7" t="s">
        <v>19708</v>
      </c>
      <c r="H2274" s="7" t="s">
        <v>19451</v>
      </c>
    </row>
    <row r="2275" spans="1:8">
      <c r="A2275" s="6" t="s">
        <v>8780</v>
      </c>
      <c r="B2275" s="6" t="str" cm="1">
        <f t="array" ref="B2275">IF(SUM(--ISNUMBER(SEARCH(Honorific,A2275)))&gt;0,LEFT(A2275,FIND(" ",A2275)-1),"")</f>
        <v/>
      </c>
      <c r="C2275" s="6" t="str">
        <f t="shared" si="70"/>
        <v>Scott Carlson</v>
      </c>
      <c r="D2275" s="6" t="str" cm="1">
        <f t="array" ref="D2275">IF(SUM(--ISNUMBER(SEARCH(Credentials,C2275)))&gt;0,TRIM(RIGHT(SUBSTITUTE(C2275," ",REPT(" ", 99)), 99)),"")</f>
        <v/>
      </c>
      <c r="E2275" s="6" t="str">
        <f t="shared" si="71"/>
        <v>Scott Carlson</v>
      </c>
      <c r="F2275" s="6" t="s">
        <v>8780</v>
      </c>
      <c r="G2275" s="7" t="s">
        <v>19573</v>
      </c>
      <c r="H2275" s="7" t="s">
        <v>19903</v>
      </c>
    </row>
    <row r="2276" spans="1:8">
      <c r="A2276" s="6" t="s">
        <v>567</v>
      </c>
      <c r="B2276" s="6" t="str" cm="1">
        <f t="array" ref="B2276">IF(SUM(--ISNUMBER(SEARCH(Honorific,A2276)))&gt;0,LEFT(A2276,FIND(" ",A2276)-1),"")</f>
        <v/>
      </c>
      <c r="C2276" s="6" t="str">
        <f t="shared" si="70"/>
        <v>Michael Garcia</v>
      </c>
      <c r="D2276" s="6" t="str" cm="1">
        <f t="array" ref="D2276">IF(SUM(--ISNUMBER(SEARCH(Credentials,C2276)))&gt;0,TRIM(RIGHT(SUBSTITUTE(C2276," ",REPT(" ", 99)), 99)),"")</f>
        <v/>
      </c>
      <c r="E2276" s="6" t="str">
        <f t="shared" si="71"/>
        <v>Michael Garcia</v>
      </c>
      <c r="F2276" s="6" t="s">
        <v>567</v>
      </c>
      <c r="G2276" s="7" t="s">
        <v>19466</v>
      </c>
      <c r="H2276" s="7" t="s">
        <v>19641</v>
      </c>
    </row>
    <row r="2277" spans="1:8">
      <c r="A2277" s="6" t="s">
        <v>8786</v>
      </c>
      <c r="B2277" s="6" t="str" cm="1">
        <f t="array" ref="B2277">IF(SUM(--ISNUMBER(SEARCH(Honorific,A2277)))&gt;0,LEFT(A2277,FIND(" ",A2277)-1),"")</f>
        <v/>
      </c>
      <c r="C2277" s="6" t="str">
        <f t="shared" si="70"/>
        <v>Shannon Lewis</v>
      </c>
      <c r="D2277" s="6" t="str" cm="1">
        <f t="array" ref="D2277">IF(SUM(--ISNUMBER(SEARCH(Credentials,C2277)))&gt;0,TRIM(RIGHT(SUBSTITUTE(C2277," ",REPT(" ", 99)), 99)),"")</f>
        <v/>
      </c>
      <c r="E2277" s="6" t="str">
        <f t="shared" si="71"/>
        <v>Shannon Lewis</v>
      </c>
      <c r="F2277" s="6" t="s">
        <v>8786</v>
      </c>
      <c r="G2277" s="7" t="s">
        <v>20122</v>
      </c>
      <c r="H2277" s="7" t="s">
        <v>19755</v>
      </c>
    </row>
    <row r="2278" spans="1:8">
      <c r="A2278" s="6" t="s">
        <v>8790</v>
      </c>
      <c r="B2278" s="6" t="str" cm="1">
        <f t="array" ref="B2278">IF(SUM(--ISNUMBER(SEARCH(Honorific,A2278)))&gt;0,LEFT(A2278,FIND(" ",A2278)-1),"")</f>
        <v/>
      </c>
      <c r="C2278" s="6" t="str">
        <f t="shared" si="70"/>
        <v>Daniel White</v>
      </c>
      <c r="D2278" s="6" t="str" cm="1">
        <f t="array" ref="D2278">IF(SUM(--ISNUMBER(SEARCH(Credentials,C2278)))&gt;0,TRIM(RIGHT(SUBSTITUTE(C2278," ",REPT(" ", 99)), 99)),"")</f>
        <v/>
      </c>
      <c r="E2278" s="6" t="str">
        <f t="shared" si="71"/>
        <v>Daniel White</v>
      </c>
      <c r="F2278" s="6" t="s">
        <v>8790</v>
      </c>
      <c r="G2278" s="7" t="s">
        <v>19492</v>
      </c>
      <c r="H2278" s="7" t="s">
        <v>19502</v>
      </c>
    </row>
    <row r="2279" spans="1:8">
      <c r="A2279" s="6" t="s">
        <v>8794</v>
      </c>
      <c r="B2279" s="6" t="str" cm="1">
        <f t="array" ref="B2279">IF(SUM(--ISNUMBER(SEARCH(Honorific,A2279)))&gt;0,LEFT(A2279,FIND(" ",A2279)-1),"")</f>
        <v/>
      </c>
      <c r="C2279" s="6" t="str">
        <f t="shared" si="70"/>
        <v>Matthew Page</v>
      </c>
      <c r="D2279" s="6" t="str" cm="1">
        <f t="array" ref="D2279">IF(SUM(--ISNUMBER(SEARCH(Credentials,C2279)))&gt;0,TRIM(RIGHT(SUBSTITUTE(C2279," ",REPT(" ", 99)), 99)),"")</f>
        <v/>
      </c>
      <c r="E2279" s="6" t="str">
        <f t="shared" si="71"/>
        <v>Matthew Page</v>
      </c>
      <c r="F2279" s="6" t="s">
        <v>8794</v>
      </c>
      <c r="G2279" s="7" t="s">
        <v>19506</v>
      </c>
      <c r="H2279" s="7" t="s">
        <v>20324</v>
      </c>
    </row>
    <row r="2280" spans="1:8">
      <c r="A2280" s="6" t="s">
        <v>8798</v>
      </c>
      <c r="B2280" s="6" t="str" cm="1">
        <f t="array" ref="B2280">IF(SUM(--ISNUMBER(SEARCH(Honorific,A2280)))&gt;0,LEFT(A2280,FIND(" ",A2280)-1),"")</f>
        <v/>
      </c>
      <c r="C2280" s="6" t="str">
        <f t="shared" si="70"/>
        <v>Debra Lawrence</v>
      </c>
      <c r="D2280" s="6" t="str" cm="1">
        <f t="array" ref="D2280">IF(SUM(--ISNUMBER(SEARCH(Credentials,C2280)))&gt;0,TRIM(RIGHT(SUBSTITUTE(C2280," ",REPT(" ", 99)), 99)),"")</f>
        <v/>
      </c>
      <c r="E2280" s="6" t="str">
        <f t="shared" si="71"/>
        <v>Debra Lawrence</v>
      </c>
      <c r="F2280" s="6" t="s">
        <v>8798</v>
      </c>
      <c r="G2280" s="7" t="s">
        <v>19556</v>
      </c>
      <c r="H2280" s="7" t="s">
        <v>19912</v>
      </c>
    </row>
    <row r="2281" spans="1:8">
      <c r="A2281" s="6" t="s">
        <v>8802</v>
      </c>
      <c r="B2281" s="6" t="str" cm="1">
        <f t="array" ref="B2281">IF(SUM(--ISNUMBER(SEARCH(Honorific,A2281)))&gt;0,LEFT(A2281,FIND(" ",A2281)-1),"")</f>
        <v/>
      </c>
      <c r="C2281" s="6" t="str">
        <f t="shared" si="70"/>
        <v>Blake Hernandez</v>
      </c>
      <c r="D2281" s="6" t="str" cm="1">
        <f t="array" ref="D2281">IF(SUM(--ISNUMBER(SEARCH(Credentials,C2281)))&gt;0,TRIM(RIGHT(SUBSTITUTE(C2281," ",REPT(" ", 99)), 99)),"")</f>
        <v/>
      </c>
      <c r="E2281" s="6" t="str">
        <f t="shared" si="71"/>
        <v>Blake Hernandez</v>
      </c>
      <c r="F2281" s="6" t="s">
        <v>8802</v>
      </c>
      <c r="G2281" s="7" t="s">
        <v>19777</v>
      </c>
      <c r="H2281" s="7" t="s">
        <v>19444</v>
      </c>
    </row>
    <row r="2282" spans="1:8">
      <c r="A2282" s="6" t="s">
        <v>8806</v>
      </c>
      <c r="B2282" s="6" t="str" cm="1">
        <f t="array" ref="B2282">IF(SUM(--ISNUMBER(SEARCH(Honorific,A2282)))&gt;0,LEFT(A2282,FIND(" ",A2282)-1),"")</f>
        <v/>
      </c>
      <c r="C2282" s="6" t="str">
        <f t="shared" si="70"/>
        <v>Erin Molina</v>
      </c>
      <c r="D2282" s="6" t="str" cm="1">
        <f t="array" ref="D2282">IF(SUM(--ISNUMBER(SEARCH(Credentials,C2282)))&gt;0,TRIM(RIGHT(SUBSTITUTE(C2282," ",REPT(" ", 99)), 99)),"")</f>
        <v/>
      </c>
      <c r="E2282" s="6" t="str">
        <f t="shared" si="71"/>
        <v>Erin Molina</v>
      </c>
      <c r="F2282" s="6" t="s">
        <v>8806</v>
      </c>
      <c r="G2282" s="7" t="s">
        <v>19512</v>
      </c>
      <c r="H2282" s="7" t="s">
        <v>20005</v>
      </c>
    </row>
    <row r="2283" spans="1:8">
      <c r="A2283" s="6" t="s">
        <v>8810</v>
      </c>
      <c r="B2283" s="6" t="str" cm="1">
        <f t="array" ref="B2283">IF(SUM(--ISNUMBER(SEARCH(Honorific,A2283)))&gt;0,LEFT(A2283,FIND(" ",A2283)-1),"")</f>
        <v/>
      </c>
      <c r="C2283" s="6" t="str">
        <f t="shared" si="70"/>
        <v>Calvin Chen</v>
      </c>
      <c r="D2283" s="6" t="str" cm="1">
        <f t="array" ref="D2283">IF(SUM(--ISNUMBER(SEARCH(Credentials,C2283)))&gt;0,TRIM(RIGHT(SUBSTITUTE(C2283," ",REPT(" ", 99)), 99)),"")</f>
        <v/>
      </c>
      <c r="E2283" s="6" t="str">
        <f t="shared" si="71"/>
        <v>Calvin Chen</v>
      </c>
      <c r="F2283" s="6" t="s">
        <v>8810</v>
      </c>
      <c r="G2283" s="7" t="s">
        <v>20475</v>
      </c>
      <c r="H2283" s="7" t="s">
        <v>20467</v>
      </c>
    </row>
    <row r="2284" spans="1:8">
      <c r="A2284" s="6" t="s">
        <v>8814</v>
      </c>
      <c r="B2284" s="6" t="str" cm="1">
        <f t="array" ref="B2284">IF(SUM(--ISNUMBER(SEARCH(Honorific,A2284)))&gt;0,LEFT(A2284,FIND(" ",A2284)-1),"")</f>
        <v/>
      </c>
      <c r="C2284" s="6" t="str">
        <f t="shared" si="70"/>
        <v>Carolyn Cooper</v>
      </c>
      <c r="D2284" s="6" t="str" cm="1">
        <f t="array" ref="D2284">IF(SUM(--ISNUMBER(SEARCH(Credentials,C2284)))&gt;0,TRIM(RIGHT(SUBSTITUTE(C2284," ",REPT(" ", 99)), 99)),"")</f>
        <v/>
      </c>
      <c r="E2284" s="6" t="str">
        <f t="shared" si="71"/>
        <v>Carolyn Cooper</v>
      </c>
      <c r="F2284" s="6" t="s">
        <v>8814</v>
      </c>
      <c r="G2284" s="7" t="s">
        <v>19480</v>
      </c>
      <c r="H2284" s="7" t="s">
        <v>19525</v>
      </c>
    </row>
    <row r="2285" spans="1:8">
      <c r="A2285" s="6" t="s">
        <v>8818</v>
      </c>
      <c r="B2285" s="6" t="str" cm="1">
        <f t="array" ref="B2285">IF(SUM(--ISNUMBER(SEARCH(Honorific,A2285)))&gt;0,LEFT(A2285,FIND(" ",A2285)-1),"")</f>
        <v/>
      </c>
      <c r="C2285" s="6" t="str">
        <f t="shared" si="70"/>
        <v>Jessica Gilbert</v>
      </c>
      <c r="D2285" s="6" t="str" cm="1">
        <f t="array" ref="D2285">IF(SUM(--ISNUMBER(SEARCH(Credentials,C2285)))&gt;0,TRIM(RIGHT(SUBSTITUTE(C2285," ",REPT(" ", 99)), 99)),"")</f>
        <v/>
      </c>
      <c r="E2285" s="6" t="str">
        <f t="shared" si="71"/>
        <v>Jessica Gilbert</v>
      </c>
      <c r="F2285" s="6" t="s">
        <v>8818</v>
      </c>
      <c r="G2285" s="7" t="s">
        <v>19664</v>
      </c>
      <c r="H2285" s="7" t="s">
        <v>20248</v>
      </c>
    </row>
    <row r="2286" spans="1:8">
      <c r="A2286" s="6" t="s">
        <v>8821</v>
      </c>
      <c r="B2286" s="6" t="str" cm="1">
        <f t="array" ref="B2286">IF(SUM(--ISNUMBER(SEARCH(Honorific,A2286)))&gt;0,LEFT(A2286,FIND(" ",A2286)-1),"")</f>
        <v/>
      </c>
      <c r="C2286" s="6" t="str">
        <f t="shared" si="70"/>
        <v>James Douglas</v>
      </c>
      <c r="D2286" s="6" t="str" cm="1">
        <f t="array" ref="D2286">IF(SUM(--ISNUMBER(SEARCH(Credentials,C2286)))&gt;0,TRIM(RIGHT(SUBSTITUTE(C2286," ",REPT(" ", 99)), 99)),"")</f>
        <v/>
      </c>
      <c r="E2286" s="6" t="str">
        <f t="shared" si="71"/>
        <v>James Douglas</v>
      </c>
      <c r="F2286" s="6" t="s">
        <v>8821</v>
      </c>
      <c r="G2286" s="7" t="s">
        <v>19433</v>
      </c>
      <c r="H2286" s="7" t="s">
        <v>19698</v>
      </c>
    </row>
    <row r="2287" spans="1:8">
      <c r="A2287" s="6" t="s">
        <v>8825</v>
      </c>
      <c r="B2287" s="6" t="str" cm="1">
        <f t="array" ref="B2287">IF(SUM(--ISNUMBER(SEARCH(Honorific,A2287)))&gt;0,LEFT(A2287,FIND(" ",A2287)-1),"")</f>
        <v/>
      </c>
      <c r="C2287" s="6" t="str">
        <f t="shared" si="70"/>
        <v>Mary Lang</v>
      </c>
      <c r="D2287" s="6" t="str" cm="1">
        <f t="array" ref="D2287">IF(SUM(--ISNUMBER(SEARCH(Credentials,C2287)))&gt;0,TRIM(RIGHT(SUBSTITUTE(C2287," ",REPT(" ", 99)), 99)),"")</f>
        <v/>
      </c>
      <c r="E2287" s="6" t="str">
        <f t="shared" si="71"/>
        <v>Mary Lang</v>
      </c>
      <c r="F2287" s="6" t="s">
        <v>8825</v>
      </c>
      <c r="G2287" s="7" t="s">
        <v>19984</v>
      </c>
      <c r="H2287" s="7" t="s">
        <v>20591</v>
      </c>
    </row>
    <row r="2288" spans="1:8">
      <c r="A2288" s="6" t="s">
        <v>8829</v>
      </c>
      <c r="B2288" s="6" t="str" cm="1">
        <f t="array" ref="B2288">IF(SUM(--ISNUMBER(SEARCH(Honorific,A2288)))&gt;0,LEFT(A2288,FIND(" ",A2288)-1),"")</f>
        <v/>
      </c>
      <c r="C2288" s="6" t="str">
        <f t="shared" si="70"/>
        <v>Kimberly Santana</v>
      </c>
      <c r="D2288" s="6" t="str" cm="1">
        <f t="array" ref="D2288">IF(SUM(--ISNUMBER(SEARCH(Credentials,C2288)))&gt;0,TRIM(RIGHT(SUBSTITUTE(C2288," ",REPT(" ", 99)), 99)),"")</f>
        <v/>
      </c>
      <c r="E2288" s="6" t="str">
        <f t="shared" si="71"/>
        <v>Kimberly Santana</v>
      </c>
      <c r="F2288" s="6" t="s">
        <v>8829</v>
      </c>
      <c r="G2288" s="7" t="s">
        <v>19458</v>
      </c>
      <c r="H2288" s="7" t="s">
        <v>20592</v>
      </c>
    </row>
    <row r="2289" spans="1:8">
      <c r="A2289" s="6" t="s">
        <v>8833</v>
      </c>
      <c r="B2289" s="6" t="str" cm="1">
        <f t="array" ref="B2289">IF(SUM(--ISNUMBER(SEARCH(Honorific,A2289)))&gt;0,LEFT(A2289,FIND(" ",A2289)-1),"")</f>
        <v/>
      </c>
      <c r="C2289" s="6" t="str">
        <f t="shared" si="70"/>
        <v>Benjamin Trevino</v>
      </c>
      <c r="D2289" s="6" t="str" cm="1">
        <f t="array" ref="D2289">IF(SUM(--ISNUMBER(SEARCH(Credentials,C2289)))&gt;0,TRIM(RIGHT(SUBSTITUTE(C2289," ",REPT(" ", 99)), 99)),"")</f>
        <v/>
      </c>
      <c r="E2289" s="6" t="str">
        <f t="shared" si="71"/>
        <v>Benjamin Trevino</v>
      </c>
      <c r="F2289" s="6" t="s">
        <v>8833</v>
      </c>
      <c r="G2289" s="7" t="s">
        <v>19700</v>
      </c>
      <c r="H2289" s="7" t="s">
        <v>20593</v>
      </c>
    </row>
    <row r="2290" spans="1:8">
      <c r="A2290" s="6" t="s">
        <v>8837</v>
      </c>
      <c r="B2290" s="6" t="str" cm="1">
        <f t="array" ref="B2290">IF(SUM(--ISNUMBER(SEARCH(Honorific,A2290)))&gt;0,LEFT(A2290,FIND(" ",A2290)-1),"")</f>
        <v/>
      </c>
      <c r="C2290" s="6" t="str">
        <f t="shared" si="70"/>
        <v>Megan Swanson</v>
      </c>
      <c r="D2290" s="6" t="str" cm="1">
        <f t="array" ref="D2290">IF(SUM(--ISNUMBER(SEARCH(Credentials,C2290)))&gt;0,TRIM(RIGHT(SUBSTITUTE(C2290," ",REPT(" ", 99)), 99)),"")</f>
        <v/>
      </c>
      <c r="E2290" s="6" t="str">
        <f t="shared" si="71"/>
        <v>Megan Swanson</v>
      </c>
      <c r="F2290" s="6" t="s">
        <v>8837</v>
      </c>
      <c r="G2290" s="7" t="s">
        <v>19494</v>
      </c>
      <c r="H2290" s="7" t="s">
        <v>19816</v>
      </c>
    </row>
    <row r="2291" spans="1:8">
      <c r="A2291" s="6" t="s">
        <v>8841</v>
      </c>
      <c r="B2291" s="6" t="str" cm="1">
        <f t="array" ref="B2291">IF(SUM(--ISNUMBER(SEARCH(Honorific,A2291)))&gt;0,LEFT(A2291,FIND(" ",A2291)-1),"")</f>
        <v/>
      </c>
      <c r="C2291" s="6" t="str">
        <f t="shared" si="70"/>
        <v>Thomas Chan</v>
      </c>
      <c r="D2291" s="6" t="str" cm="1">
        <f t="array" ref="D2291">IF(SUM(--ISNUMBER(SEARCH(Credentials,C2291)))&gt;0,TRIM(RIGHT(SUBSTITUTE(C2291," ",REPT(" ", 99)), 99)),"")</f>
        <v/>
      </c>
      <c r="E2291" s="6" t="str">
        <f t="shared" si="71"/>
        <v>Thomas Chan</v>
      </c>
      <c r="F2291" s="6" t="s">
        <v>8841</v>
      </c>
      <c r="G2291" s="7" t="s">
        <v>19488</v>
      </c>
      <c r="H2291" s="7" t="s">
        <v>20139</v>
      </c>
    </row>
    <row r="2292" spans="1:8">
      <c r="A2292" s="6" t="s">
        <v>8844</v>
      </c>
      <c r="B2292" s="6" t="str" cm="1">
        <f t="array" ref="B2292">IF(SUM(--ISNUMBER(SEARCH(Honorific,A2292)))&gt;0,LEFT(A2292,FIND(" ",A2292)-1),"")</f>
        <v/>
      </c>
      <c r="C2292" s="6" t="str">
        <f t="shared" si="70"/>
        <v>Michael Higgins</v>
      </c>
      <c r="D2292" s="6" t="str" cm="1">
        <f t="array" ref="D2292">IF(SUM(--ISNUMBER(SEARCH(Credentials,C2292)))&gt;0,TRIM(RIGHT(SUBSTITUTE(C2292," ",REPT(" ", 99)), 99)),"")</f>
        <v/>
      </c>
      <c r="E2292" s="6" t="str">
        <f t="shared" si="71"/>
        <v>Michael Higgins</v>
      </c>
      <c r="F2292" s="6" t="s">
        <v>8844</v>
      </c>
      <c r="G2292" s="7" t="s">
        <v>19466</v>
      </c>
      <c r="H2292" s="7" t="s">
        <v>20148</v>
      </c>
    </row>
    <row r="2293" spans="1:8">
      <c r="A2293" s="6" t="s">
        <v>8848</v>
      </c>
      <c r="B2293" s="6" t="str" cm="1">
        <f t="array" ref="B2293">IF(SUM(--ISNUMBER(SEARCH(Honorific,A2293)))&gt;0,LEFT(A2293,FIND(" ",A2293)-1),"")</f>
        <v/>
      </c>
      <c r="C2293" s="6" t="str">
        <f t="shared" si="70"/>
        <v>James Stone</v>
      </c>
      <c r="D2293" s="6" t="str" cm="1">
        <f t="array" ref="D2293">IF(SUM(--ISNUMBER(SEARCH(Credentials,C2293)))&gt;0,TRIM(RIGHT(SUBSTITUTE(C2293," ",REPT(" ", 99)), 99)),"")</f>
        <v/>
      </c>
      <c r="E2293" s="6" t="str">
        <f t="shared" si="71"/>
        <v>James Stone</v>
      </c>
      <c r="F2293" s="6" t="s">
        <v>8848</v>
      </c>
      <c r="G2293" s="7" t="s">
        <v>19433</v>
      </c>
      <c r="H2293" s="7" t="s">
        <v>20594</v>
      </c>
    </row>
    <row r="2294" spans="1:8">
      <c r="A2294" s="6" t="s">
        <v>8851</v>
      </c>
      <c r="B2294" s="6" t="str" cm="1">
        <f t="array" ref="B2294">IF(SUM(--ISNUMBER(SEARCH(Honorific,A2294)))&gt;0,LEFT(A2294,FIND(" ",A2294)-1),"")</f>
        <v/>
      </c>
      <c r="C2294" s="6" t="str">
        <f t="shared" si="70"/>
        <v>Kelly Allen</v>
      </c>
      <c r="D2294" s="6" t="str" cm="1">
        <f t="array" ref="D2294">IF(SUM(--ISNUMBER(SEARCH(Credentials,C2294)))&gt;0,TRIM(RIGHT(SUBSTITUTE(C2294," ",REPT(" ", 99)), 99)),"")</f>
        <v/>
      </c>
      <c r="E2294" s="6" t="str">
        <f t="shared" si="71"/>
        <v>Kelly Allen</v>
      </c>
      <c r="F2294" s="6" t="s">
        <v>8851</v>
      </c>
      <c r="G2294" s="7" t="s">
        <v>19580</v>
      </c>
      <c r="H2294" s="7" t="s">
        <v>19635</v>
      </c>
    </row>
    <row r="2295" spans="1:8">
      <c r="A2295" s="6" t="s">
        <v>6266</v>
      </c>
      <c r="B2295" s="6" t="str" cm="1">
        <f t="array" ref="B2295">IF(SUM(--ISNUMBER(SEARCH(Honorific,A2295)))&gt;0,LEFT(A2295,FIND(" ",A2295)-1),"")</f>
        <v/>
      </c>
      <c r="C2295" s="6" t="str">
        <f t="shared" si="70"/>
        <v>Nancy Harris</v>
      </c>
      <c r="D2295" s="6" t="str" cm="1">
        <f t="array" ref="D2295">IF(SUM(--ISNUMBER(SEARCH(Credentials,C2295)))&gt;0,TRIM(RIGHT(SUBSTITUTE(C2295," ",REPT(" ", 99)), 99)),"")</f>
        <v/>
      </c>
      <c r="E2295" s="6" t="str">
        <f t="shared" si="71"/>
        <v>Nancy Harris</v>
      </c>
      <c r="F2295" s="6" t="s">
        <v>6266</v>
      </c>
      <c r="G2295" s="7" t="s">
        <v>19464</v>
      </c>
      <c r="H2295" s="7" t="s">
        <v>19925</v>
      </c>
    </row>
    <row r="2296" spans="1:8">
      <c r="A2296" s="6" t="s">
        <v>8857</v>
      </c>
      <c r="B2296" s="6" t="str" cm="1">
        <f t="array" ref="B2296">IF(SUM(--ISNUMBER(SEARCH(Honorific,A2296)))&gt;0,LEFT(A2296,FIND(" ",A2296)-1),"")</f>
        <v/>
      </c>
      <c r="C2296" s="6" t="str">
        <f t="shared" si="70"/>
        <v>Melanie Ortega</v>
      </c>
      <c r="D2296" s="6" t="str" cm="1">
        <f t="array" ref="D2296">IF(SUM(--ISNUMBER(SEARCH(Credentials,C2296)))&gt;0,TRIM(RIGHT(SUBSTITUTE(C2296," ",REPT(" ", 99)), 99)),"")</f>
        <v/>
      </c>
      <c r="E2296" s="6" t="str">
        <f t="shared" si="71"/>
        <v>Melanie Ortega</v>
      </c>
      <c r="F2296" s="6" t="s">
        <v>8857</v>
      </c>
      <c r="G2296" s="7" t="s">
        <v>19838</v>
      </c>
      <c r="H2296" s="7" t="s">
        <v>20087</v>
      </c>
    </row>
    <row r="2297" spans="1:8">
      <c r="A2297" s="6" t="s">
        <v>8861</v>
      </c>
      <c r="B2297" s="6" t="str" cm="1">
        <f t="array" ref="B2297">IF(SUM(--ISNUMBER(SEARCH(Honorific,A2297)))&gt;0,LEFT(A2297,FIND(" ",A2297)-1),"")</f>
        <v/>
      </c>
      <c r="C2297" s="6" t="str">
        <f t="shared" si="70"/>
        <v>David Schmitt</v>
      </c>
      <c r="D2297" s="6" t="str" cm="1">
        <f t="array" ref="D2297">IF(SUM(--ISNUMBER(SEARCH(Credentials,C2297)))&gt;0,TRIM(RIGHT(SUBSTITUTE(C2297," ",REPT(" ", 99)), 99)),"")</f>
        <v/>
      </c>
      <c r="E2297" s="6" t="str">
        <f t="shared" si="71"/>
        <v>David Schmitt</v>
      </c>
      <c r="F2297" s="6" t="s">
        <v>8861</v>
      </c>
      <c r="G2297" s="7" t="s">
        <v>19484</v>
      </c>
      <c r="H2297" s="7" t="s">
        <v>20595</v>
      </c>
    </row>
    <row r="2298" spans="1:8">
      <c r="A2298" s="6" t="s">
        <v>1228</v>
      </c>
      <c r="B2298" s="6" t="str" cm="1">
        <f t="array" ref="B2298">IF(SUM(--ISNUMBER(SEARCH(Honorific,A2298)))&gt;0,LEFT(A2298,FIND(" ",A2298)-1),"")</f>
        <v/>
      </c>
      <c r="C2298" s="6" t="str">
        <f t="shared" si="70"/>
        <v>Michael Mills</v>
      </c>
      <c r="D2298" s="6" t="str" cm="1">
        <f t="array" ref="D2298">IF(SUM(--ISNUMBER(SEARCH(Credentials,C2298)))&gt;0,TRIM(RIGHT(SUBSTITUTE(C2298," ",REPT(" ", 99)), 99)),"")</f>
        <v/>
      </c>
      <c r="E2298" s="6" t="str">
        <f t="shared" si="71"/>
        <v>Michael Mills</v>
      </c>
      <c r="F2298" s="6" t="s">
        <v>1228</v>
      </c>
      <c r="G2298" s="7" t="s">
        <v>19466</v>
      </c>
      <c r="H2298" s="7" t="s">
        <v>19828</v>
      </c>
    </row>
    <row r="2299" spans="1:8">
      <c r="A2299" s="6" t="s">
        <v>8868</v>
      </c>
      <c r="B2299" s="6" t="str" cm="1">
        <f t="array" ref="B2299">IF(SUM(--ISNUMBER(SEARCH(Honorific,A2299)))&gt;0,LEFT(A2299,FIND(" ",A2299)-1),"")</f>
        <v/>
      </c>
      <c r="C2299" s="6" t="str">
        <f t="shared" si="70"/>
        <v>Linda Riddle</v>
      </c>
      <c r="D2299" s="6" t="str" cm="1">
        <f t="array" ref="D2299">IF(SUM(--ISNUMBER(SEARCH(Credentials,C2299)))&gt;0,TRIM(RIGHT(SUBSTITUTE(C2299," ",REPT(" ", 99)), 99)),"")</f>
        <v/>
      </c>
      <c r="E2299" s="6" t="str">
        <f t="shared" si="71"/>
        <v>Linda Riddle</v>
      </c>
      <c r="F2299" s="6" t="s">
        <v>8868</v>
      </c>
      <c r="G2299" s="7" t="s">
        <v>19627</v>
      </c>
      <c r="H2299" s="7" t="s">
        <v>20596</v>
      </c>
    </row>
    <row r="2300" spans="1:8">
      <c r="A2300" s="6" t="s">
        <v>8872</v>
      </c>
      <c r="B2300" s="6" t="str" cm="1">
        <f t="array" ref="B2300">IF(SUM(--ISNUMBER(SEARCH(Honorific,A2300)))&gt;0,LEFT(A2300,FIND(" ",A2300)-1),"")</f>
        <v/>
      </c>
      <c r="C2300" s="6" t="str">
        <f t="shared" si="70"/>
        <v>Cristina Goodman</v>
      </c>
      <c r="D2300" s="6" t="str" cm="1">
        <f t="array" ref="D2300">IF(SUM(--ISNUMBER(SEARCH(Credentials,C2300)))&gt;0,TRIM(RIGHT(SUBSTITUTE(C2300," ",REPT(" ", 99)), 99)),"")</f>
        <v/>
      </c>
      <c r="E2300" s="6" t="str">
        <f t="shared" si="71"/>
        <v>Cristina Goodman</v>
      </c>
      <c r="F2300" s="6" t="s">
        <v>8872</v>
      </c>
      <c r="G2300" s="7" t="s">
        <v>20597</v>
      </c>
      <c r="H2300" s="7" t="s">
        <v>19704</v>
      </c>
    </row>
    <row r="2301" spans="1:8">
      <c r="A2301" s="6" t="s">
        <v>8875</v>
      </c>
      <c r="B2301" s="6" t="str" cm="1">
        <f t="array" ref="B2301">IF(SUM(--ISNUMBER(SEARCH(Honorific,A2301)))&gt;0,LEFT(A2301,FIND(" ",A2301)-1),"")</f>
        <v/>
      </c>
      <c r="C2301" s="6" t="str">
        <f t="shared" si="70"/>
        <v>Angela Jones</v>
      </c>
      <c r="D2301" s="6" t="str" cm="1">
        <f t="array" ref="D2301">IF(SUM(--ISNUMBER(SEARCH(Credentials,C2301)))&gt;0,TRIM(RIGHT(SUBSTITUTE(C2301," ",REPT(" ", 99)), 99)),"")</f>
        <v/>
      </c>
      <c r="E2301" s="6" t="str">
        <f t="shared" si="71"/>
        <v>Angela Jones</v>
      </c>
      <c r="F2301" s="6" t="s">
        <v>8875</v>
      </c>
      <c r="G2301" s="7" t="s">
        <v>19746</v>
      </c>
      <c r="H2301" s="7" t="s">
        <v>19613</v>
      </c>
    </row>
    <row r="2302" spans="1:8">
      <c r="A2302" s="6" t="s">
        <v>8879</v>
      </c>
      <c r="B2302" s="6" t="str" cm="1">
        <f t="array" ref="B2302">IF(SUM(--ISNUMBER(SEARCH(Honorific,A2302)))&gt;0,LEFT(A2302,FIND(" ",A2302)-1),"")</f>
        <v/>
      </c>
      <c r="C2302" s="6" t="str">
        <f t="shared" si="70"/>
        <v>Sarah Moore</v>
      </c>
      <c r="D2302" s="6" t="str" cm="1">
        <f t="array" ref="D2302">IF(SUM(--ISNUMBER(SEARCH(Credentials,C2302)))&gt;0,TRIM(RIGHT(SUBSTITUTE(C2302," ",REPT(" ", 99)), 99)),"")</f>
        <v/>
      </c>
      <c r="E2302" s="6" t="str">
        <f t="shared" si="71"/>
        <v>Sarah Moore</v>
      </c>
      <c r="F2302" s="6" t="s">
        <v>8879</v>
      </c>
      <c r="G2302" s="7" t="s">
        <v>19665</v>
      </c>
      <c r="H2302" s="7" t="s">
        <v>19891</v>
      </c>
    </row>
    <row r="2303" spans="1:8">
      <c r="A2303" s="6" t="s">
        <v>8883</v>
      </c>
      <c r="B2303" s="6" t="str" cm="1">
        <f t="array" ref="B2303">IF(SUM(--ISNUMBER(SEARCH(Honorific,A2303)))&gt;0,LEFT(A2303,FIND(" ",A2303)-1),"")</f>
        <v/>
      </c>
      <c r="C2303" s="6" t="str">
        <f t="shared" si="70"/>
        <v>Jessica Rivers</v>
      </c>
      <c r="D2303" s="6" t="str" cm="1">
        <f t="array" ref="D2303">IF(SUM(--ISNUMBER(SEARCH(Credentials,C2303)))&gt;0,TRIM(RIGHT(SUBSTITUTE(C2303," ",REPT(" ", 99)), 99)),"")</f>
        <v/>
      </c>
      <c r="E2303" s="6" t="str">
        <f t="shared" si="71"/>
        <v>Jessica Rivers</v>
      </c>
      <c r="F2303" s="6" t="s">
        <v>8883</v>
      </c>
      <c r="G2303" s="7" t="s">
        <v>19664</v>
      </c>
      <c r="H2303" s="7" t="s">
        <v>20598</v>
      </c>
    </row>
    <row r="2304" spans="1:8">
      <c r="A2304" s="6" t="s">
        <v>8887</v>
      </c>
      <c r="B2304" s="6" t="str" cm="1">
        <f t="array" ref="B2304">IF(SUM(--ISNUMBER(SEARCH(Honorific,A2304)))&gt;0,LEFT(A2304,FIND(" ",A2304)-1),"")</f>
        <v/>
      </c>
      <c r="C2304" s="6" t="str">
        <f t="shared" si="70"/>
        <v>William Graves</v>
      </c>
      <c r="D2304" s="6" t="str" cm="1">
        <f t="array" ref="D2304">IF(SUM(--ISNUMBER(SEARCH(Credentials,C2304)))&gt;0,TRIM(RIGHT(SUBSTITUTE(C2304," ",REPT(" ", 99)), 99)),"")</f>
        <v/>
      </c>
      <c r="E2304" s="6" t="str">
        <f t="shared" si="71"/>
        <v>William Graves</v>
      </c>
      <c r="F2304" s="6" t="s">
        <v>8887</v>
      </c>
      <c r="G2304" s="7" t="s">
        <v>19437</v>
      </c>
      <c r="H2304" s="7" t="s">
        <v>20599</v>
      </c>
    </row>
    <row r="2305" spans="1:8">
      <c r="A2305" s="6" t="s">
        <v>8891</v>
      </c>
      <c r="B2305" s="6" t="str" cm="1">
        <f t="array" ref="B2305">IF(SUM(--ISNUMBER(SEARCH(Honorific,A2305)))&gt;0,LEFT(A2305,FIND(" ",A2305)-1),"")</f>
        <v/>
      </c>
      <c r="C2305" s="6" t="str">
        <f t="shared" si="70"/>
        <v>Victor Strickland</v>
      </c>
      <c r="D2305" s="6" t="str" cm="1">
        <f t="array" ref="D2305">IF(SUM(--ISNUMBER(SEARCH(Credentials,C2305)))&gt;0,TRIM(RIGHT(SUBSTITUTE(C2305," ",REPT(" ", 99)), 99)),"")</f>
        <v/>
      </c>
      <c r="E2305" s="6" t="str">
        <f t="shared" si="71"/>
        <v>Victor Strickland</v>
      </c>
      <c r="F2305" s="6" t="s">
        <v>8891</v>
      </c>
      <c r="G2305" s="7" t="s">
        <v>19685</v>
      </c>
      <c r="H2305" s="7" t="s">
        <v>19649</v>
      </c>
    </row>
    <row r="2306" spans="1:8">
      <c r="A2306" s="6" t="s">
        <v>8895</v>
      </c>
      <c r="B2306" s="6" t="str" cm="1">
        <f t="array" ref="B2306">IF(SUM(--ISNUMBER(SEARCH(Honorific,A2306)))&gt;0,LEFT(A2306,FIND(" ",A2306)-1),"")</f>
        <v/>
      </c>
      <c r="C2306" s="6" t="str">
        <f t="shared" si="70"/>
        <v>Christie Strong</v>
      </c>
      <c r="D2306" s="6" t="str" cm="1">
        <f t="array" ref="D2306">IF(SUM(--ISNUMBER(SEARCH(Credentials,C2306)))&gt;0,TRIM(RIGHT(SUBSTITUTE(C2306," ",REPT(" ", 99)), 99)),"")</f>
        <v/>
      </c>
      <c r="E2306" s="6" t="str">
        <f t="shared" si="71"/>
        <v>Christie Strong</v>
      </c>
      <c r="F2306" s="6" t="s">
        <v>8895</v>
      </c>
      <c r="G2306" s="7" t="s">
        <v>20600</v>
      </c>
      <c r="H2306" s="7" t="s">
        <v>20601</v>
      </c>
    </row>
    <row r="2307" spans="1:8">
      <c r="A2307" s="6" t="s">
        <v>8899</v>
      </c>
      <c r="B2307" s="6" t="str" cm="1">
        <f t="array" ref="B2307">IF(SUM(--ISNUMBER(SEARCH(Honorific,A2307)))&gt;0,LEFT(A2307,FIND(" ",A2307)-1),"")</f>
        <v/>
      </c>
      <c r="C2307" s="6" t="str">
        <f t="shared" ref="C2307:C2370" si="72">IF(B2307="",A2307,RIGHT(A2307,LEN(A2307)-LEN(B2307)-1))</f>
        <v>Sandra Sanders</v>
      </c>
      <c r="D2307" s="6" t="str" cm="1">
        <f t="array" ref="D2307">IF(SUM(--ISNUMBER(SEARCH(Credentials,C2307)))&gt;0,TRIM(RIGHT(SUBSTITUTE(C2307," ",REPT(" ", 99)), 99)),"")</f>
        <v/>
      </c>
      <c r="E2307" s="6" t="str">
        <f t="shared" ref="E2307:E2370" si="73">IF(D2307="",C2307,LEFT(C2307,LEN(C2307)-LEN(D2307)))</f>
        <v>Sandra Sanders</v>
      </c>
      <c r="F2307" s="6" t="s">
        <v>8899</v>
      </c>
      <c r="G2307" s="7" t="s">
        <v>20050</v>
      </c>
      <c r="H2307" s="7" t="s">
        <v>20096</v>
      </c>
    </row>
    <row r="2308" spans="1:8">
      <c r="A2308" s="6" t="s">
        <v>8903</v>
      </c>
      <c r="B2308" s="6" t="str" cm="1">
        <f t="array" ref="B2308">IF(SUM(--ISNUMBER(SEARCH(Honorific,A2308)))&gt;0,LEFT(A2308,FIND(" ",A2308)-1),"")</f>
        <v/>
      </c>
      <c r="C2308" s="6" t="str">
        <f t="shared" si="72"/>
        <v>Edward Keith</v>
      </c>
      <c r="D2308" s="6" t="str" cm="1">
        <f t="array" ref="D2308">IF(SUM(--ISNUMBER(SEARCH(Credentials,C2308)))&gt;0,TRIM(RIGHT(SUBSTITUTE(C2308," ",REPT(" ", 99)), 99)),"")</f>
        <v/>
      </c>
      <c r="E2308" s="6" t="str">
        <f t="shared" si="73"/>
        <v>Edward Keith</v>
      </c>
      <c r="F2308" s="6" t="s">
        <v>8903</v>
      </c>
      <c r="G2308" s="7" t="s">
        <v>19439</v>
      </c>
      <c r="H2308" s="7" t="s">
        <v>19833</v>
      </c>
    </row>
    <row r="2309" spans="1:8">
      <c r="A2309" s="6" t="s">
        <v>8907</v>
      </c>
      <c r="B2309" s="6" t="str" cm="1">
        <f t="array" ref="B2309">IF(SUM(--ISNUMBER(SEARCH(Honorific,A2309)))&gt;0,LEFT(A2309,FIND(" ",A2309)-1),"")</f>
        <v/>
      </c>
      <c r="C2309" s="6" t="str">
        <f t="shared" si="72"/>
        <v>Joshua Stewart</v>
      </c>
      <c r="D2309" s="6" t="str" cm="1">
        <f t="array" ref="D2309">IF(SUM(--ISNUMBER(SEARCH(Credentials,C2309)))&gt;0,TRIM(RIGHT(SUBSTITUTE(C2309," ",REPT(" ", 99)), 99)),"")</f>
        <v/>
      </c>
      <c r="E2309" s="6" t="str">
        <f t="shared" si="73"/>
        <v>Joshua Stewart</v>
      </c>
      <c r="F2309" s="6" t="s">
        <v>8907</v>
      </c>
      <c r="G2309" s="7" t="s">
        <v>19718</v>
      </c>
      <c r="H2309" s="7" t="s">
        <v>19687</v>
      </c>
    </row>
    <row r="2310" spans="1:8">
      <c r="A2310" s="6" t="s">
        <v>8911</v>
      </c>
      <c r="B2310" s="6" t="str" cm="1">
        <f t="array" ref="B2310">IF(SUM(--ISNUMBER(SEARCH(Honorific,A2310)))&gt;0,LEFT(A2310,FIND(" ",A2310)-1),"")</f>
        <v/>
      </c>
      <c r="C2310" s="6" t="str">
        <f t="shared" si="72"/>
        <v>Robert Le</v>
      </c>
      <c r="D2310" s="6" t="str" cm="1">
        <f t="array" ref="D2310">IF(SUM(--ISNUMBER(SEARCH(Credentials,C2310)))&gt;0,TRIM(RIGHT(SUBSTITUTE(C2310," ",REPT(" ", 99)), 99)),"")</f>
        <v/>
      </c>
      <c r="E2310" s="6" t="str">
        <f t="shared" si="73"/>
        <v>Robert Le</v>
      </c>
      <c r="F2310" s="6" t="s">
        <v>8911</v>
      </c>
      <c r="G2310" s="7" t="s">
        <v>19541</v>
      </c>
      <c r="H2310" s="7" t="s">
        <v>19964</v>
      </c>
    </row>
    <row r="2311" spans="1:8">
      <c r="A2311" s="6" t="s">
        <v>8915</v>
      </c>
      <c r="B2311" s="6" t="str" cm="1">
        <f t="array" ref="B2311">IF(SUM(--ISNUMBER(SEARCH(Honorific,A2311)))&gt;0,LEFT(A2311,FIND(" ",A2311)-1),"")</f>
        <v/>
      </c>
      <c r="C2311" s="6" t="str">
        <f t="shared" si="72"/>
        <v>Bryan Perez</v>
      </c>
      <c r="D2311" s="6" t="str" cm="1">
        <f t="array" ref="D2311">IF(SUM(--ISNUMBER(SEARCH(Credentials,C2311)))&gt;0,TRIM(RIGHT(SUBSTITUTE(C2311," ",REPT(" ", 99)), 99)),"")</f>
        <v/>
      </c>
      <c r="E2311" s="6" t="str">
        <f t="shared" si="73"/>
        <v>Bryan Perez</v>
      </c>
      <c r="F2311" s="6" t="s">
        <v>8915</v>
      </c>
      <c r="G2311" s="7" t="s">
        <v>20113</v>
      </c>
      <c r="H2311" s="7" t="s">
        <v>19760</v>
      </c>
    </row>
    <row r="2312" spans="1:8">
      <c r="A2312" s="6" t="s">
        <v>8918</v>
      </c>
      <c r="B2312" s="6" t="str" cm="1">
        <f t="array" ref="B2312">IF(SUM(--ISNUMBER(SEARCH(Honorific,A2312)))&gt;0,LEFT(A2312,FIND(" ",A2312)-1),"")</f>
        <v/>
      </c>
      <c r="C2312" s="6" t="str">
        <f t="shared" si="72"/>
        <v>Devin Robinson</v>
      </c>
      <c r="D2312" s="6" t="str" cm="1">
        <f t="array" ref="D2312">IF(SUM(--ISNUMBER(SEARCH(Credentials,C2312)))&gt;0,TRIM(RIGHT(SUBSTITUTE(C2312," ",REPT(" ", 99)), 99)),"")</f>
        <v/>
      </c>
      <c r="E2312" s="6" t="str">
        <f t="shared" si="73"/>
        <v>Devin Robinson</v>
      </c>
      <c r="F2312" s="6" t="s">
        <v>8918</v>
      </c>
      <c r="G2312" s="7" t="s">
        <v>20602</v>
      </c>
      <c r="H2312" s="7" t="s">
        <v>19430</v>
      </c>
    </row>
    <row r="2313" spans="1:8">
      <c r="A2313" s="6" t="s">
        <v>8922</v>
      </c>
      <c r="B2313" s="6" t="str" cm="1">
        <f t="array" ref="B2313">IF(SUM(--ISNUMBER(SEARCH(Honorific,A2313)))&gt;0,LEFT(A2313,FIND(" ",A2313)-1),"")</f>
        <v/>
      </c>
      <c r="C2313" s="6" t="str">
        <f t="shared" si="72"/>
        <v>Sarah Thomas</v>
      </c>
      <c r="D2313" s="6" t="str" cm="1">
        <f t="array" ref="D2313">IF(SUM(--ISNUMBER(SEARCH(Credentials,C2313)))&gt;0,TRIM(RIGHT(SUBSTITUTE(C2313," ",REPT(" ", 99)), 99)),"")</f>
        <v/>
      </c>
      <c r="E2313" s="6" t="str">
        <f t="shared" si="73"/>
        <v>Sarah Thomas</v>
      </c>
      <c r="F2313" s="6" t="s">
        <v>8922</v>
      </c>
      <c r="G2313" s="7" t="s">
        <v>19665</v>
      </c>
      <c r="H2313" s="7" t="s">
        <v>19488</v>
      </c>
    </row>
    <row r="2314" spans="1:8">
      <c r="A2314" s="6" t="s">
        <v>8925</v>
      </c>
      <c r="B2314" s="6" t="str" cm="1">
        <f t="array" ref="B2314">IF(SUM(--ISNUMBER(SEARCH(Honorific,A2314)))&gt;0,LEFT(A2314,FIND(" ",A2314)-1),"")</f>
        <v/>
      </c>
      <c r="C2314" s="6" t="str">
        <f t="shared" si="72"/>
        <v>John Walters</v>
      </c>
      <c r="D2314" s="6" t="str" cm="1">
        <f t="array" ref="D2314">IF(SUM(--ISNUMBER(SEARCH(Credentials,C2314)))&gt;0,TRIM(RIGHT(SUBSTITUTE(C2314," ",REPT(" ", 99)), 99)),"")</f>
        <v/>
      </c>
      <c r="E2314" s="6" t="str">
        <f t="shared" si="73"/>
        <v>John Walters</v>
      </c>
      <c r="F2314" s="6" t="s">
        <v>8925</v>
      </c>
      <c r="G2314" s="7" t="s">
        <v>19558</v>
      </c>
      <c r="H2314" s="7" t="s">
        <v>20308</v>
      </c>
    </row>
    <row r="2315" spans="1:8">
      <c r="A2315" s="6" t="s">
        <v>8929</v>
      </c>
      <c r="B2315" s="6" t="str" cm="1">
        <f t="array" ref="B2315">IF(SUM(--ISNUMBER(SEARCH(Honorific,A2315)))&gt;0,LEFT(A2315,FIND(" ",A2315)-1),"")</f>
        <v/>
      </c>
      <c r="C2315" s="6" t="str">
        <f t="shared" si="72"/>
        <v>Brian Meyer</v>
      </c>
      <c r="D2315" s="6" t="str" cm="1">
        <f t="array" ref="D2315">IF(SUM(--ISNUMBER(SEARCH(Credentials,C2315)))&gt;0,TRIM(RIGHT(SUBSTITUTE(C2315," ",REPT(" ", 99)), 99)),"")</f>
        <v/>
      </c>
      <c r="E2315" s="6" t="str">
        <f t="shared" si="73"/>
        <v>Brian Meyer</v>
      </c>
      <c r="F2315" s="6" t="s">
        <v>8929</v>
      </c>
      <c r="G2315" s="7" t="s">
        <v>19555</v>
      </c>
      <c r="H2315" s="7" t="s">
        <v>19920</v>
      </c>
    </row>
    <row r="2316" spans="1:8">
      <c r="A2316" s="6" t="s">
        <v>8933</v>
      </c>
      <c r="B2316" s="6" t="str" cm="1">
        <f t="array" ref="B2316">IF(SUM(--ISNUMBER(SEARCH(Honorific,A2316)))&gt;0,LEFT(A2316,FIND(" ",A2316)-1),"")</f>
        <v/>
      </c>
      <c r="C2316" s="6" t="str">
        <f t="shared" si="72"/>
        <v>Cindy Estes</v>
      </c>
      <c r="D2316" s="6" t="str" cm="1">
        <f t="array" ref="D2316">IF(SUM(--ISNUMBER(SEARCH(Credentials,C2316)))&gt;0,TRIM(RIGHT(SUBSTITUTE(C2316," ",REPT(" ", 99)), 99)),"")</f>
        <v/>
      </c>
      <c r="E2316" s="6" t="str">
        <f t="shared" si="73"/>
        <v>Cindy Estes</v>
      </c>
      <c r="F2316" s="6" t="s">
        <v>8933</v>
      </c>
      <c r="G2316" s="7" t="s">
        <v>20368</v>
      </c>
      <c r="H2316" s="7" t="s">
        <v>20603</v>
      </c>
    </row>
    <row r="2317" spans="1:8">
      <c r="A2317" s="6" t="s">
        <v>8937</v>
      </c>
      <c r="B2317" s="6" t="str" cm="1">
        <f t="array" ref="B2317">IF(SUM(--ISNUMBER(SEARCH(Honorific,A2317)))&gt;0,LEFT(A2317,FIND(" ",A2317)-1),"")</f>
        <v/>
      </c>
      <c r="C2317" s="6" t="str">
        <f t="shared" si="72"/>
        <v>Aaron Shaw</v>
      </c>
      <c r="D2317" s="6" t="str" cm="1">
        <f t="array" ref="D2317">IF(SUM(--ISNUMBER(SEARCH(Credentials,C2317)))&gt;0,TRIM(RIGHT(SUBSTITUTE(C2317," ",REPT(" ", 99)), 99)),"")</f>
        <v/>
      </c>
      <c r="E2317" s="6" t="str">
        <f t="shared" si="73"/>
        <v>Aaron Shaw</v>
      </c>
      <c r="F2317" s="6" t="s">
        <v>8937</v>
      </c>
      <c r="G2317" s="7" t="s">
        <v>20176</v>
      </c>
      <c r="H2317" s="7" t="s">
        <v>19567</v>
      </c>
    </row>
    <row r="2318" spans="1:8">
      <c r="A2318" s="6" t="s">
        <v>8941</v>
      </c>
      <c r="B2318" s="6" t="str" cm="1">
        <f t="array" ref="B2318">IF(SUM(--ISNUMBER(SEARCH(Honorific,A2318)))&gt;0,LEFT(A2318,FIND(" ",A2318)-1),"")</f>
        <v/>
      </c>
      <c r="C2318" s="6" t="str">
        <f t="shared" si="72"/>
        <v>Taylor Ford</v>
      </c>
      <c r="D2318" s="6" t="str" cm="1">
        <f t="array" ref="D2318">IF(SUM(--ISNUMBER(SEARCH(Credentials,C2318)))&gt;0,TRIM(RIGHT(SUBSTITUTE(C2318," ",REPT(" ", 99)), 99)),"")</f>
        <v/>
      </c>
      <c r="E2318" s="6" t="str">
        <f t="shared" si="73"/>
        <v>Taylor Ford</v>
      </c>
      <c r="F2318" s="6" t="s">
        <v>8941</v>
      </c>
      <c r="G2318" s="7" t="s">
        <v>19500</v>
      </c>
      <c r="H2318" s="7" t="s">
        <v>20266</v>
      </c>
    </row>
    <row r="2319" spans="1:8">
      <c r="A2319" s="6" t="s">
        <v>8944</v>
      </c>
      <c r="B2319" s="6" t="str" cm="1">
        <f t="array" ref="B2319">IF(SUM(--ISNUMBER(SEARCH(Honorific,A2319)))&gt;0,LEFT(A2319,FIND(" ",A2319)-1),"")</f>
        <v/>
      </c>
      <c r="C2319" s="6" t="str">
        <f t="shared" si="72"/>
        <v>Christopher Park</v>
      </c>
      <c r="D2319" s="6" t="str" cm="1">
        <f t="array" ref="D2319">IF(SUM(--ISNUMBER(SEARCH(Credentials,C2319)))&gt;0,TRIM(RIGHT(SUBSTITUTE(C2319," ",REPT(" ", 99)), 99)),"")</f>
        <v/>
      </c>
      <c r="E2319" s="6" t="str">
        <f t="shared" si="73"/>
        <v>Christopher Park</v>
      </c>
      <c r="F2319" s="6" t="s">
        <v>8944</v>
      </c>
      <c r="G2319" s="7" t="s">
        <v>19682</v>
      </c>
      <c r="H2319" s="7" t="s">
        <v>20604</v>
      </c>
    </row>
    <row r="2320" spans="1:8">
      <c r="A2320" s="6" t="s">
        <v>8948</v>
      </c>
      <c r="B2320" s="6" t="str" cm="1">
        <f t="array" ref="B2320">IF(SUM(--ISNUMBER(SEARCH(Honorific,A2320)))&gt;0,LEFT(A2320,FIND(" ",A2320)-1),"")</f>
        <v/>
      </c>
      <c r="C2320" s="6" t="str">
        <f t="shared" si="72"/>
        <v>Tiffany Rodriguez</v>
      </c>
      <c r="D2320" s="6" t="str" cm="1">
        <f t="array" ref="D2320">IF(SUM(--ISNUMBER(SEARCH(Credentials,C2320)))&gt;0,TRIM(RIGHT(SUBSTITUTE(C2320," ",REPT(" ", 99)), 99)),"")</f>
        <v/>
      </c>
      <c r="E2320" s="6" t="str">
        <f t="shared" si="73"/>
        <v>Tiffany Rodriguez</v>
      </c>
      <c r="F2320" s="6" t="s">
        <v>8948</v>
      </c>
      <c r="G2320" s="7" t="s">
        <v>19847</v>
      </c>
      <c r="H2320" s="7" t="s">
        <v>19536</v>
      </c>
    </row>
    <row r="2321" spans="1:8">
      <c r="A2321" s="6" t="s">
        <v>8952</v>
      </c>
      <c r="B2321" s="6" t="str" cm="1">
        <f t="array" ref="B2321">IF(SUM(--ISNUMBER(SEARCH(Honorific,A2321)))&gt;0,LEFT(A2321,FIND(" ",A2321)-1),"")</f>
        <v/>
      </c>
      <c r="C2321" s="6" t="str">
        <f t="shared" si="72"/>
        <v>Gabriela Wilson</v>
      </c>
      <c r="D2321" s="6" t="str" cm="1">
        <f t="array" ref="D2321">IF(SUM(--ISNUMBER(SEARCH(Credentials,C2321)))&gt;0,TRIM(RIGHT(SUBSTITUTE(C2321," ",REPT(" ", 99)), 99)),"")</f>
        <v/>
      </c>
      <c r="E2321" s="6" t="str">
        <f t="shared" si="73"/>
        <v>Gabriela Wilson</v>
      </c>
      <c r="F2321" s="6" t="s">
        <v>8952</v>
      </c>
      <c r="G2321" s="7" t="s">
        <v>20605</v>
      </c>
      <c r="H2321" s="7" t="s">
        <v>19563</v>
      </c>
    </row>
    <row r="2322" spans="1:8">
      <c r="A2322" s="6" t="s">
        <v>8956</v>
      </c>
      <c r="B2322" s="6" t="str" cm="1">
        <f t="array" ref="B2322">IF(SUM(--ISNUMBER(SEARCH(Honorific,A2322)))&gt;0,LEFT(A2322,FIND(" ",A2322)-1),"")</f>
        <v/>
      </c>
      <c r="C2322" s="6" t="str">
        <f t="shared" si="72"/>
        <v>Ashlee Patel</v>
      </c>
      <c r="D2322" s="6" t="str" cm="1">
        <f t="array" ref="D2322">IF(SUM(--ISNUMBER(SEARCH(Credentials,C2322)))&gt;0,TRIM(RIGHT(SUBSTITUTE(C2322," ",REPT(" ", 99)), 99)),"")</f>
        <v/>
      </c>
      <c r="E2322" s="6" t="str">
        <f t="shared" si="73"/>
        <v>Ashlee Patel</v>
      </c>
      <c r="F2322" s="6" t="s">
        <v>8956</v>
      </c>
      <c r="G2322" s="7" t="s">
        <v>20496</v>
      </c>
      <c r="H2322" s="7" t="s">
        <v>20334</v>
      </c>
    </row>
    <row r="2323" spans="1:8">
      <c r="A2323" s="6" t="s">
        <v>8960</v>
      </c>
      <c r="B2323" s="6" t="str" cm="1">
        <f t="array" ref="B2323">IF(SUM(--ISNUMBER(SEARCH(Honorific,A2323)))&gt;0,LEFT(A2323,FIND(" ",A2323)-1),"")</f>
        <v/>
      </c>
      <c r="C2323" s="6" t="str">
        <f t="shared" si="72"/>
        <v>Lindsey Conner</v>
      </c>
      <c r="D2323" s="6" t="str" cm="1">
        <f t="array" ref="D2323">IF(SUM(--ISNUMBER(SEARCH(Credentials,C2323)))&gt;0,TRIM(RIGHT(SUBSTITUTE(C2323," ",REPT(" ", 99)), 99)),"")</f>
        <v/>
      </c>
      <c r="E2323" s="6" t="str">
        <f t="shared" si="73"/>
        <v>Lindsey Conner</v>
      </c>
      <c r="F2323" s="6" t="s">
        <v>8960</v>
      </c>
      <c r="G2323" s="7" t="s">
        <v>20200</v>
      </c>
      <c r="H2323" s="7" t="s">
        <v>19701</v>
      </c>
    </row>
    <row r="2324" spans="1:8">
      <c r="A2324" s="6" t="s">
        <v>8964</v>
      </c>
      <c r="B2324" s="6" t="str" cm="1">
        <f t="array" ref="B2324">IF(SUM(--ISNUMBER(SEARCH(Honorific,A2324)))&gt;0,LEFT(A2324,FIND(" ",A2324)-1),"")</f>
        <v/>
      </c>
      <c r="C2324" s="6" t="str">
        <f t="shared" si="72"/>
        <v>Jacob Garcia</v>
      </c>
      <c r="D2324" s="6" t="str" cm="1">
        <f t="array" ref="D2324">IF(SUM(--ISNUMBER(SEARCH(Credentials,C2324)))&gt;0,TRIM(RIGHT(SUBSTITUTE(C2324," ",REPT(" ", 99)), 99)),"")</f>
        <v/>
      </c>
      <c r="E2324" s="6" t="str">
        <f t="shared" si="73"/>
        <v>Jacob Garcia</v>
      </c>
      <c r="F2324" s="6" t="s">
        <v>8964</v>
      </c>
      <c r="G2324" s="7" t="s">
        <v>19571</v>
      </c>
      <c r="H2324" s="7" t="s">
        <v>19641</v>
      </c>
    </row>
    <row r="2325" spans="1:8">
      <c r="A2325" s="6" t="s">
        <v>8967</v>
      </c>
      <c r="B2325" s="6" t="str" cm="1">
        <f t="array" ref="B2325">IF(SUM(--ISNUMBER(SEARCH(Honorific,A2325)))&gt;0,LEFT(A2325,FIND(" ",A2325)-1),"")</f>
        <v/>
      </c>
      <c r="C2325" s="6" t="str">
        <f t="shared" si="72"/>
        <v>Ruth Gibson</v>
      </c>
      <c r="D2325" s="6" t="str" cm="1">
        <f t="array" ref="D2325">IF(SUM(--ISNUMBER(SEARCH(Credentials,C2325)))&gt;0,TRIM(RIGHT(SUBSTITUTE(C2325," ",REPT(" ", 99)), 99)),"")</f>
        <v/>
      </c>
      <c r="E2325" s="6" t="str">
        <f t="shared" si="73"/>
        <v>Ruth Gibson</v>
      </c>
      <c r="F2325" s="6" t="s">
        <v>8967</v>
      </c>
      <c r="G2325" s="7" t="s">
        <v>20464</v>
      </c>
      <c r="H2325" s="7" t="s">
        <v>19461</v>
      </c>
    </row>
    <row r="2326" spans="1:8">
      <c r="A2326" s="6" t="s">
        <v>8970</v>
      </c>
      <c r="B2326" s="6" t="str" cm="1">
        <f t="array" ref="B2326">IF(SUM(--ISNUMBER(SEARCH(Honorific,A2326)))&gt;0,LEFT(A2326,FIND(" ",A2326)-1),"")</f>
        <v/>
      </c>
      <c r="C2326" s="6" t="str">
        <f t="shared" si="72"/>
        <v>John Brady</v>
      </c>
      <c r="D2326" s="6" t="str" cm="1">
        <f t="array" ref="D2326">IF(SUM(--ISNUMBER(SEARCH(Credentials,C2326)))&gt;0,TRIM(RIGHT(SUBSTITUTE(C2326," ",REPT(" ", 99)), 99)),"")</f>
        <v/>
      </c>
      <c r="E2326" s="6" t="str">
        <f t="shared" si="73"/>
        <v>John Brady</v>
      </c>
      <c r="F2326" s="6" t="s">
        <v>8970</v>
      </c>
      <c r="G2326" s="7" t="s">
        <v>19558</v>
      </c>
      <c r="H2326" s="7" t="s">
        <v>20606</v>
      </c>
    </row>
    <row r="2327" spans="1:8">
      <c r="A2327" s="6" t="s">
        <v>8974</v>
      </c>
      <c r="B2327" s="6" t="str" cm="1">
        <f t="array" ref="B2327">IF(SUM(--ISNUMBER(SEARCH(Honorific,A2327)))&gt;0,LEFT(A2327,FIND(" ",A2327)-1),"")</f>
        <v/>
      </c>
      <c r="C2327" s="6" t="str">
        <f t="shared" si="72"/>
        <v>Stacey Garza</v>
      </c>
      <c r="D2327" s="6" t="str" cm="1">
        <f t="array" ref="D2327">IF(SUM(--ISNUMBER(SEARCH(Credentials,C2327)))&gt;0,TRIM(RIGHT(SUBSTITUTE(C2327," ",REPT(" ", 99)), 99)),"")</f>
        <v/>
      </c>
      <c r="E2327" s="6" t="str">
        <f t="shared" si="73"/>
        <v>Stacey Garza</v>
      </c>
      <c r="F2327" s="6" t="s">
        <v>8974</v>
      </c>
      <c r="G2327" s="7" t="s">
        <v>19520</v>
      </c>
      <c r="H2327" s="7" t="s">
        <v>20406</v>
      </c>
    </row>
    <row r="2328" spans="1:8">
      <c r="A2328" s="6" t="s">
        <v>8978</v>
      </c>
      <c r="B2328" s="6" t="str" cm="1">
        <f t="array" ref="B2328">IF(SUM(--ISNUMBER(SEARCH(Honorific,A2328)))&gt;0,LEFT(A2328,FIND(" ",A2328)-1),"")</f>
        <v/>
      </c>
      <c r="C2328" s="6" t="str">
        <f t="shared" si="72"/>
        <v>Chelsea Cline</v>
      </c>
      <c r="D2328" s="6" t="str" cm="1">
        <f t="array" ref="D2328">IF(SUM(--ISNUMBER(SEARCH(Credentials,C2328)))&gt;0,TRIM(RIGHT(SUBSTITUTE(C2328," ",REPT(" ", 99)), 99)),"")</f>
        <v/>
      </c>
      <c r="E2328" s="6" t="str">
        <f t="shared" si="73"/>
        <v>Chelsea Cline</v>
      </c>
      <c r="F2328" s="6" t="s">
        <v>8978</v>
      </c>
      <c r="G2328" s="7" t="s">
        <v>19630</v>
      </c>
      <c r="H2328" s="7" t="s">
        <v>20210</v>
      </c>
    </row>
    <row r="2329" spans="1:8">
      <c r="A2329" s="6" t="s">
        <v>8982</v>
      </c>
      <c r="B2329" s="6" t="str" cm="1">
        <f t="array" ref="B2329">IF(SUM(--ISNUMBER(SEARCH(Honorific,A2329)))&gt;0,LEFT(A2329,FIND(" ",A2329)-1),"")</f>
        <v/>
      </c>
      <c r="C2329" s="6" t="str">
        <f t="shared" si="72"/>
        <v>Cheryl Gilbert</v>
      </c>
      <c r="D2329" s="6" t="str" cm="1">
        <f t="array" ref="D2329">IF(SUM(--ISNUMBER(SEARCH(Credentials,C2329)))&gt;0,TRIM(RIGHT(SUBSTITUTE(C2329," ",REPT(" ", 99)), 99)),"")</f>
        <v/>
      </c>
      <c r="E2329" s="6" t="str">
        <f t="shared" si="73"/>
        <v>Cheryl Gilbert</v>
      </c>
      <c r="F2329" s="6" t="s">
        <v>8982</v>
      </c>
      <c r="G2329" s="7" t="s">
        <v>20026</v>
      </c>
      <c r="H2329" s="7" t="s">
        <v>20248</v>
      </c>
    </row>
    <row r="2330" spans="1:8">
      <c r="A2330" s="6" t="s">
        <v>8986</v>
      </c>
      <c r="B2330" s="6" t="str" cm="1">
        <f t="array" ref="B2330">IF(SUM(--ISNUMBER(SEARCH(Honorific,A2330)))&gt;0,LEFT(A2330,FIND(" ",A2330)-1),"")</f>
        <v/>
      </c>
      <c r="C2330" s="6" t="str">
        <f t="shared" si="72"/>
        <v>Whitney Potts</v>
      </c>
      <c r="D2330" s="6" t="str" cm="1">
        <f t="array" ref="D2330">IF(SUM(--ISNUMBER(SEARCH(Credentials,C2330)))&gt;0,TRIM(RIGHT(SUBSTITUTE(C2330," ",REPT(" ", 99)), 99)),"")</f>
        <v/>
      </c>
      <c r="E2330" s="6" t="str">
        <f t="shared" si="73"/>
        <v>Whitney Potts</v>
      </c>
      <c r="F2330" s="6" t="s">
        <v>8986</v>
      </c>
      <c r="G2330" s="7" t="s">
        <v>19773</v>
      </c>
      <c r="H2330" s="7" t="s">
        <v>19530</v>
      </c>
    </row>
    <row r="2331" spans="1:8">
      <c r="A2331" s="6" t="s">
        <v>8990</v>
      </c>
      <c r="B2331" s="6" t="str" cm="1">
        <f t="array" ref="B2331">IF(SUM(--ISNUMBER(SEARCH(Honorific,A2331)))&gt;0,LEFT(A2331,FIND(" ",A2331)-1),"")</f>
        <v/>
      </c>
      <c r="C2331" s="6" t="str">
        <f t="shared" si="72"/>
        <v>Robert Kim</v>
      </c>
      <c r="D2331" s="6" t="str" cm="1">
        <f t="array" ref="D2331">IF(SUM(--ISNUMBER(SEARCH(Credentials,C2331)))&gt;0,TRIM(RIGHT(SUBSTITUTE(C2331," ",REPT(" ", 99)), 99)),"")</f>
        <v/>
      </c>
      <c r="E2331" s="6" t="str">
        <f t="shared" si="73"/>
        <v>Robert Kim</v>
      </c>
      <c r="F2331" s="6" t="s">
        <v>8990</v>
      </c>
      <c r="G2331" s="7" t="s">
        <v>19541</v>
      </c>
      <c r="H2331" s="7" t="s">
        <v>19841</v>
      </c>
    </row>
    <row r="2332" spans="1:8">
      <c r="A2332" s="6" t="s">
        <v>8994</v>
      </c>
      <c r="B2332" s="6" t="str" cm="1">
        <f t="array" ref="B2332">IF(SUM(--ISNUMBER(SEARCH(Honorific,A2332)))&gt;0,LEFT(A2332,FIND(" ",A2332)-1),"")</f>
        <v/>
      </c>
      <c r="C2332" s="6" t="str">
        <f t="shared" si="72"/>
        <v>Melissa Lee</v>
      </c>
      <c r="D2332" s="6" t="str" cm="1">
        <f t="array" ref="D2332">IF(SUM(--ISNUMBER(SEARCH(Credentials,C2332)))&gt;0,TRIM(RIGHT(SUBSTITUTE(C2332," ",REPT(" ", 99)), 99)),"")</f>
        <v/>
      </c>
      <c r="E2332" s="6" t="str">
        <f t="shared" si="73"/>
        <v>Melissa Lee</v>
      </c>
      <c r="F2332" s="6" t="s">
        <v>8994</v>
      </c>
      <c r="G2332" s="7" t="s">
        <v>19869</v>
      </c>
      <c r="H2332" s="7" t="s">
        <v>19424</v>
      </c>
    </row>
    <row r="2333" spans="1:8">
      <c r="A2333" s="6" t="s">
        <v>8998</v>
      </c>
      <c r="B2333" s="6" t="str" cm="1">
        <f t="array" ref="B2333">IF(SUM(--ISNUMBER(SEARCH(Honorific,A2333)))&gt;0,LEFT(A2333,FIND(" ",A2333)-1),"")</f>
        <v/>
      </c>
      <c r="C2333" s="6" t="str">
        <f t="shared" si="72"/>
        <v>Joseph Wilson</v>
      </c>
      <c r="D2333" s="6" t="str" cm="1">
        <f t="array" ref="D2333">IF(SUM(--ISNUMBER(SEARCH(Credentials,C2333)))&gt;0,TRIM(RIGHT(SUBSTITUTE(C2333," ",REPT(" ", 99)), 99)),"")</f>
        <v/>
      </c>
      <c r="E2333" s="6" t="str">
        <f t="shared" si="73"/>
        <v>Joseph Wilson</v>
      </c>
      <c r="F2333" s="6" t="s">
        <v>8998</v>
      </c>
      <c r="G2333" s="7" t="s">
        <v>19642</v>
      </c>
      <c r="H2333" s="7" t="s">
        <v>19563</v>
      </c>
    </row>
    <row r="2334" spans="1:8">
      <c r="A2334" s="6" t="s">
        <v>9002</v>
      </c>
      <c r="B2334" s="6" t="str" cm="1">
        <f t="array" ref="B2334">IF(SUM(--ISNUMBER(SEARCH(Honorific,A2334)))&gt;0,LEFT(A2334,FIND(" ",A2334)-1),"")</f>
        <v/>
      </c>
      <c r="C2334" s="6" t="str">
        <f t="shared" si="72"/>
        <v>Ryan Erickson</v>
      </c>
      <c r="D2334" s="6" t="str" cm="1">
        <f t="array" ref="D2334">IF(SUM(--ISNUMBER(SEARCH(Credentials,C2334)))&gt;0,TRIM(RIGHT(SUBSTITUTE(C2334," ",REPT(" ", 99)), 99)),"")</f>
        <v/>
      </c>
      <c r="E2334" s="6" t="str">
        <f t="shared" si="73"/>
        <v>Ryan Erickson</v>
      </c>
      <c r="F2334" s="6" t="s">
        <v>9002</v>
      </c>
      <c r="G2334" s="7" t="s">
        <v>19452</v>
      </c>
      <c r="H2334" s="7" t="s">
        <v>20590</v>
      </c>
    </row>
    <row r="2335" spans="1:8">
      <c r="A2335" s="6" t="s">
        <v>9006</v>
      </c>
      <c r="B2335" s="6" t="str" cm="1">
        <f t="array" ref="B2335">IF(SUM(--ISNUMBER(SEARCH(Honorific,A2335)))&gt;0,LEFT(A2335,FIND(" ",A2335)-1),"")</f>
        <v/>
      </c>
      <c r="C2335" s="6" t="str">
        <f t="shared" si="72"/>
        <v>Kimberly Mcgee</v>
      </c>
      <c r="D2335" s="6" t="str" cm="1">
        <f t="array" ref="D2335">IF(SUM(--ISNUMBER(SEARCH(Credentials,C2335)))&gt;0,TRIM(RIGHT(SUBSTITUTE(C2335," ",REPT(" ", 99)), 99)),"")</f>
        <v/>
      </c>
      <c r="E2335" s="6" t="str">
        <f t="shared" si="73"/>
        <v>Kimberly Mcgee</v>
      </c>
      <c r="F2335" s="6" t="s">
        <v>9006</v>
      </c>
      <c r="G2335" s="7" t="s">
        <v>19458</v>
      </c>
      <c r="H2335" s="7" t="s">
        <v>19554</v>
      </c>
    </row>
    <row r="2336" spans="1:8">
      <c r="A2336" s="6" t="s">
        <v>5213</v>
      </c>
      <c r="B2336" s="6" t="str" cm="1">
        <f t="array" ref="B2336">IF(SUM(--ISNUMBER(SEARCH(Honorific,A2336)))&gt;0,LEFT(A2336,FIND(" ",A2336)-1),"")</f>
        <v/>
      </c>
      <c r="C2336" s="6" t="str">
        <f t="shared" si="72"/>
        <v>Anthony Smith</v>
      </c>
      <c r="D2336" s="6" t="str" cm="1">
        <f t="array" ref="D2336">IF(SUM(--ISNUMBER(SEARCH(Credentials,C2336)))&gt;0,TRIM(RIGHT(SUBSTITUTE(C2336," ",REPT(" ", 99)), 99)),"")</f>
        <v/>
      </c>
      <c r="E2336" s="6" t="str">
        <f t="shared" si="73"/>
        <v>Anthony Smith</v>
      </c>
      <c r="F2336" s="6" t="s">
        <v>5213</v>
      </c>
      <c r="G2336" s="7" t="s">
        <v>19438</v>
      </c>
      <c r="H2336" s="7" t="s">
        <v>19450</v>
      </c>
    </row>
    <row r="2337" spans="1:8">
      <c r="A2337" s="6" t="s">
        <v>9013</v>
      </c>
      <c r="B2337" s="6" t="str" cm="1">
        <f t="array" ref="B2337">IF(SUM(--ISNUMBER(SEARCH(Honorific,A2337)))&gt;0,LEFT(A2337,FIND(" ",A2337)-1),"")</f>
        <v/>
      </c>
      <c r="C2337" s="6" t="str">
        <f t="shared" si="72"/>
        <v>Sarah Ross</v>
      </c>
      <c r="D2337" s="6" t="str" cm="1">
        <f t="array" ref="D2337">IF(SUM(--ISNUMBER(SEARCH(Credentials,C2337)))&gt;0,TRIM(RIGHT(SUBSTITUTE(C2337," ",REPT(" ", 99)), 99)),"")</f>
        <v/>
      </c>
      <c r="E2337" s="6" t="str">
        <f t="shared" si="73"/>
        <v>Sarah Ross</v>
      </c>
      <c r="F2337" s="6" t="s">
        <v>9013</v>
      </c>
      <c r="G2337" s="7" t="s">
        <v>19665</v>
      </c>
      <c r="H2337" s="7" t="s">
        <v>19574</v>
      </c>
    </row>
    <row r="2338" spans="1:8">
      <c r="A2338" s="6" t="s">
        <v>3313</v>
      </c>
      <c r="B2338" s="6" t="str" cm="1">
        <f t="array" ref="B2338">IF(SUM(--ISNUMBER(SEARCH(Honorific,A2338)))&gt;0,LEFT(A2338,FIND(" ",A2338)-1),"")</f>
        <v/>
      </c>
      <c r="C2338" s="6" t="str">
        <f t="shared" si="72"/>
        <v>Nicholas Johnson</v>
      </c>
      <c r="D2338" s="6" t="str" cm="1">
        <f t="array" ref="D2338">IF(SUM(--ISNUMBER(SEARCH(Credentials,C2338)))&gt;0,TRIM(RIGHT(SUBSTITUTE(C2338," ",REPT(" ", 99)), 99)),"")</f>
        <v/>
      </c>
      <c r="E2338" s="6" t="str">
        <f t="shared" si="73"/>
        <v>Nicholas Johnson</v>
      </c>
      <c r="F2338" s="6" t="s">
        <v>3313</v>
      </c>
      <c r="G2338" s="7" t="s">
        <v>19750</v>
      </c>
      <c r="H2338" s="7" t="s">
        <v>19655</v>
      </c>
    </row>
    <row r="2339" spans="1:8">
      <c r="A2339" s="6" t="s">
        <v>9020</v>
      </c>
      <c r="B2339" s="6" t="str" cm="1">
        <f t="array" ref="B2339">IF(SUM(--ISNUMBER(SEARCH(Honorific,A2339)))&gt;0,LEFT(A2339,FIND(" ",A2339)-1),"")</f>
        <v/>
      </c>
      <c r="C2339" s="6" t="str">
        <f t="shared" si="72"/>
        <v>Stacy Jimenez</v>
      </c>
      <c r="D2339" s="6" t="str" cm="1">
        <f t="array" ref="D2339">IF(SUM(--ISNUMBER(SEARCH(Credentials,C2339)))&gt;0,TRIM(RIGHT(SUBSTITUTE(C2339," ",REPT(" ", 99)), 99)),"")</f>
        <v/>
      </c>
      <c r="E2339" s="6" t="str">
        <f t="shared" si="73"/>
        <v>Stacy Jimenez</v>
      </c>
      <c r="F2339" s="6" t="s">
        <v>9020</v>
      </c>
      <c r="G2339" s="7" t="s">
        <v>19921</v>
      </c>
      <c r="H2339" s="7" t="s">
        <v>19826</v>
      </c>
    </row>
    <row r="2340" spans="1:8">
      <c r="A2340" s="6" t="s">
        <v>9024</v>
      </c>
      <c r="B2340" s="6" t="str" cm="1">
        <f t="array" ref="B2340">IF(SUM(--ISNUMBER(SEARCH(Honorific,A2340)))&gt;0,LEFT(A2340,FIND(" ",A2340)-1),"")</f>
        <v/>
      </c>
      <c r="C2340" s="6" t="str">
        <f t="shared" si="72"/>
        <v>Eric Flowers</v>
      </c>
      <c r="D2340" s="6" t="str" cm="1">
        <f t="array" ref="D2340">IF(SUM(--ISNUMBER(SEARCH(Credentials,C2340)))&gt;0,TRIM(RIGHT(SUBSTITUTE(C2340," ",REPT(" ", 99)), 99)),"")</f>
        <v/>
      </c>
      <c r="E2340" s="6" t="str">
        <f t="shared" si="73"/>
        <v>Eric Flowers</v>
      </c>
      <c r="F2340" s="6" t="s">
        <v>9024</v>
      </c>
      <c r="G2340" s="7" t="s">
        <v>19618</v>
      </c>
      <c r="H2340" s="7" t="s">
        <v>19879</v>
      </c>
    </row>
    <row r="2341" spans="1:8">
      <c r="A2341" s="6" t="s">
        <v>9028</v>
      </c>
      <c r="B2341" s="6" t="str" cm="1">
        <f t="array" ref="B2341">IF(SUM(--ISNUMBER(SEARCH(Honorific,A2341)))&gt;0,LEFT(A2341,FIND(" ",A2341)-1),"")</f>
        <v/>
      </c>
      <c r="C2341" s="6" t="str">
        <f t="shared" si="72"/>
        <v>Thomas Matthews</v>
      </c>
      <c r="D2341" s="6" t="str" cm="1">
        <f t="array" ref="D2341">IF(SUM(--ISNUMBER(SEARCH(Credentials,C2341)))&gt;0,TRIM(RIGHT(SUBSTITUTE(C2341," ",REPT(" ", 99)), 99)),"")</f>
        <v/>
      </c>
      <c r="E2341" s="6" t="str">
        <f t="shared" si="73"/>
        <v>Thomas Matthews</v>
      </c>
      <c r="F2341" s="6" t="s">
        <v>9028</v>
      </c>
      <c r="G2341" s="7" t="s">
        <v>19488</v>
      </c>
      <c r="H2341" s="7" t="s">
        <v>20024</v>
      </c>
    </row>
    <row r="2342" spans="1:8">
      <c r="A2342" s="6" t="s">
        <v>9032</v>
      </c>
      <c r="B2342" s="6" t="str" cm="1">
        <f t="array" ref="B2342">IF(SUM(--ISNUMBER(SEARCH(Honorific,A2342)))&gt;0,LEFT(A2342,FIND(" ",A2342)-1),"")</f>
        <v/>
      </c>
      <c r="C2342" s="6" t="str">
        <f t="shared" si="72"/>
        <v>Monica Craig</v>
      </c>
      <c r="D2342" s="6" t="str" cm="1">
        <f t="array" ref="D2342">IF(SUM(--ISNUMBER(SEARCH(Credentials,C2342)))&gt;0,TRIM(RIGHT(SUBSTITUTE(C2342," ",REPT(" ", 99)), 99)),"")</f>
        <v/>
      </c>
      <c r="E2342" s="6" t="str">
        <f t="shared" si="73"/>
        <v>Monica Craig</v>
      </c>
      <c r="F2342" s="6" t="s">
        <v>9032</v>
      </c>
      <c r="G2342" s="7" t="s">
        <v>19636</v>
      </c>
      <c r="H2342" s="7" t="s">
        <v>19570</v>
      </c>
    </row>
    <row r="2343" spans="1:8">
      <c r="A2343" s="6" t="s">
        <v>9036</v>
      </c>
      <c r="B2343" s="6" t="str" cm="1">
        <f t="array" ref="B2343">IF(SUM(--ISNUMBER(SEARCH(Honorific,A2343)))&gt;0,LEFT(A2343,FIND(" ",A2343)-1),"")</f>
        <v/>
      </c>
      <c r="C2343" s="6" t="str">
        <f t="shared" si="72"/>
        <v>Kathleen Wood</v>
      </c>
      <c r="D2343" s="6" t="str" cm="1">
        <f t="array" ref="D2343">IF(SUM(--ISNUMBER(SEARCH(Credentials,C2343)))&gt;0,TRIM(RIGHT(SUBSTITUTE(C2343," ",REPT(" ", 99)), 99)),"")</f>
        <v/>
      </c>
      <c r="E2343" s="6" t="str">
        <f t="shared" si="73"/>
        <v>Kathleen Wood</v>
      </c>
      <c r="F2343" s="6" t="s">
        <v>9036</v>
      </c>
      <c r="G2343" s="7" t="s">
        <v>20054</v>
      </c>
      <c r="H2343" s="7" t="s">
        <v>20084</v>
      </c>
    </row>
    <row r="2344" spans="1:8">
      <c r="A2344" s="6" t="s">
        <v>9040</v>
      </c>
      <c r="B2344" s="6" t="str" cm="1">
        <f t="array" ref="B2344">IF(SUM(--ISNUMBER(SEARCH(Honorific,A2344)))&gt;0,LEFT(A2344,FIND(" ",A2344)-1),"")</f>
        <v/>
      </c>
      <c r="C2344" s="6" t="str">
        <f t="shared" si="72"/>
        <v>Michael Barton</v>
      </c>
      <c r="D2344" s="6" t="str" cm="1">
        <f t="array" ref="D2344">IF(SUM(--ISNUMBER(SEARCH(Credentials,C2344)))&gt;0,TRIM(RIGHT(SUBSTITUTE(C2344," ",REPT(" ", 99)), 99)),"")</f>
        <v/>
      </c>
      <c r="E2344" s="6" t="str">
        <f t="shared" si="73"/>
        <v>Michael Barton</v>
      </c>
      <c r="F2344" s="6" t="s">
        <v>9040</v>
      </c>
      <c r="G2344" s="7" t="s">
        <v>19466</v>
      </c>
      <c r="H2344" s="7" t="s">
        <v>20607</v>
      </c>
    </row>
    <row r="2345" spans="1:8">
      <c r="A2345" s="6" t="s">
        <v>9044</v>
      </c>
      <c r="B2345" s="6" t="str" cm="1">
        <f t="array" ref="B2345">IF(SUM(--ISNUMBER(SEARCH(Honorific,A2345)))&gt;0,LEFT(A2345,FIND(" ",A2345)-1),"")</f>
        <v/>
      </c>
      <c r="C2345" s="6" t="str">
        <f t="shared" si="72"/>
        <v>Jason Olsen</v>
      </c>
      <c r="D2345" s="6" t="str" cm="1">
        <f t="array" ref="D2345">IF(SUM(--ISNUMBER(SEARCH(Credentials,C2345)))&gt;0,TRIM(RIGHT(SUBSTITUTE(C2345," ",REPT(" ", 99)), 99)),"")</f>
        <v/>
      </c>
      <c r="E2345" s="6" t="str">
        <f t="shared" si="73"/>
        <v>Jason Olsen</v>
      </c>
      <c r="F2345" s="6" t="s">
        <v>9044</v>
      </c>
      <c r="G2345" s="7" t="s">
        <v>19560</v>
      </c>
      <c r="H2345" s="7" t="s">
        <v>20558</v>
      </c>
    </row>
    <row r="2346" spans="1:8">
      <c r="A2346" s="6" t="s">
        <v>9048</v>
      </c>
      <c r="B2346" s="6" t="str" cm="1">
        <f t="array" ref="B2346">IF(SUM(--ISNUMBER(SEARCH(Honorific,A2346)))&gt;0,LEFT(A2346,FIND(" ",A2346)-1),"")</f>
        <v/>
      </c>
      <c r="C2346" s="6" t="str">
        <f t="shared" si="72"/>
        <v>Ashley Lopez</v>
      </c>
      <c r="D2346" s="6" t="str" cm="1">
        <f t="array" ref="D2346">IF(SUM(--ISNUMBER(SEARCH(Credentials,C2346)))&gt;0,TRIM(RIGHT(SUBSTITUTE(C2346," ",REPT(" ", 99)), 99)),"")</f>
        <v/>
      </c>
      <c r="E2346" s="6" t="str">
        <f t="shared" si="73"/>
        <v>Ashley Lopez</v>
      </c>
      <c r="F2346" s="6" t="s">
        <v>9048</v>
      </c>
      <c r="G2346" s="7" t="s">
        <v>19486</v>
      </c>
      <c r="H2346" s="7" t="s">
        <v>19600</v>
      </c>
    </row>
    <row r="2347" spans="1:8">
      <c r="A2347" s="6" t="s">
        <v>9051</v>
      </c>
      <c r="B2347" s="6" t="str" cm="1">
        <f t="array" ref="B2347">IF(SUM(--ISNUMBER(SEARCH(Honorific,A2347)))&gt;0,LEFT(A2347,FIND(" ",A2347)-1),"")</f>
        <v/>
      </c>
      <c r="C2347" s="6" t="str">
        <f t="shared" si="72"/>
        <v>Chelsea Avila</v>
      </c>
      <c r="D2347" s="6" t="str" cm="1">
        <f t="array" ref="D2347">IF(SUM(--ISNUMBER(SEARCH(Credentials,C2347)))&gt;0,TRIM(RIGHT(SUBSTITUTE(C2347," ",REPT(" ", 99)), 99)),"")</f>
        <v/>
      </c>
      <c r="E2347" s="6" t="str">
        <f t="shared" si="73"/>
        <v>Chelsea Avila</v>
      </c>
      <c r="F2347" s="6" t="s">
        <v>9051</v>
      </c>
      <c r="G2347" s="7" t="s">
        <v>19630</v>
      </c>
      <c r="H2347" s="7" t="s">
        <v>20608</v>
      </c>
    </row>
    <row r="2348" spans="1:8">
      <c r="A2348" s="6" t="s">
        <v>9055</v>
      </c>
      <c r="B2348" s="6" t="str" cm="1">
        <f t="array" ref="B2348">IF(SUM(--ISNUMBER(SEARCH(Honorific,A2348)))&gt;0,LEFT(A2348,FIND(" ",A2348)-1),"")</f>
        <v/>
      </c>
      <c r="C2348" s="6" t="str">
        <f t="shared" si="72"/>
        <v>William Landry</v>
      </c>
      <c r="D2348" s="6" t="str" cm="1">
        <f t="array" ref="D2348">IF(SUM(--ISNUMBER(SEARCH(Credentials,C2348)))&gt;0,TRIM(RIGHT(SUBSTITUTE(C2348," ",REPT(" ", 99)), 99)),"")</f>
        <v/>
      </c>
      <c r="E2348" s="6" t="str">
        <f t="shared" si="73"/>
        <v>William Landry</v>
      </c>
      <c r="F2348" s="6" t="s">
        <v>9055</v>
      </c>
      <c r="G2348" s="7" t="s">
        <v>19437</v>
      </c>
      <c r="H2348" s="7" t="s">
        <v>20609</v>
      </c>
    </row>
    <row r="2349" spans="1:8">
      <c r="A2349" s="6" t="s">
        <v>9059</v>
      </c>
      <c r="B2349" s="6" t="str" cm="1">
        <f t="array" ref="B2349">IF(SUM(--ISNUMBER(SEARCH(Honorific,A2349)))&gt;0,LEFT(A2349,FIND(" ",A2349)-1),"")</f>
        <v/>
      </c>
      <c r="C2349" s="6" t="str">
        <f t="shared" si="72"/>
        <v>Michael Mata</v>
      </c>
      <c r="D2349" s="6" t="str" cm="1">
        <f t="array" ref="D2349">IF(SUM(--ISNUMBER(SEARCH(Credentials,C2349)))&gt;0,TRIM(RIGHT(SUBSTITUTE(C2349," ",REPT(" ", 99)), 99)),"")</f>
        <v/>
      </c>
      <c r="E2349" s="6" t="str">
        <f t="shared" si="73"/>
        <v>Michael Mata</v>
      </c>
      <c r="F2349" s="6" t="s">
        <v>9059</v>
      </c>
      <c r="G2349" s="7" t="s">
        <v>19466</v>
      </c>
      <c r="H2349" s="7" t="s">
        <v>20262</v>
      </c>
    </row>
    <row r="2350" spans="1:8">
      <c r="A2350" s="6" t="s">
        <v>9063</v>
      </c>
      <c r="B2350" s="6" t="str" cm="1">
        <f t="array" ref="B2350">IF(SUM(--ISNUMBER(SEARCH(Honorific,A2350)))&gt;0,LEFT(A2350,FIND(" ",A2350)-1),"")</f>
        <v/>
      </c>
      <c r="C2350" s="6" t="str">
        <f t="shared" si="72"/>
        <v>Kevin Andrade</v>
      </c>
      <c r="D2350" s="6" t="str" cm="1">
        <f t="array" ref="D2350">IF(SUM(--ISNUMBER(SEARCH(Credentials,C2350)))&gt;0,TRIM(RIGHT(SUBSTITUTE(C2350," ",REPT(" ", 99)), 99)),"")</f>
        <v/>
      </c>
      <c r="E2350" s="6" t="str">
        <f t="shared" si="73"/>
        <v>Kevin Andrade</v>
      </c>
      <c r="F2350" s="6" t="s">
        <v>9063</v>
      </c>
      <c r="G2350" s="7" t="s">
        <v>19542</v>
      </c>
      <c r="H2350" s="7" t="s">
        <v>20443</v>
      </c>
    </row>
    <row r="2351" spans="1:8">
      <c r="A2351" s="6" t="s">
        <v>9067</v>
      </c>
      <c r="B2351" s="6" t="str" cm="1">
        <f t="array" ref="B2351">IF(SUM(--ISNUMBER(SEARCH(Honorific,A2351)))&gt;0,LEFT(A2351,FIND(" ",A2351)-1),"")</f>
        <v/>
      </c>
      <c r="C2351" s="6" t="str">
        <f t="shared" si="72"/>
        <v>Robert Carter</v>
      </c>
      <c r="D2351" s="6" t="str" cm="1">
        <f t="array" ref="D2351">IF(SUM(--ISNUMBER(SEARCH(Credentials,C2351)))&gt;0,TRIM(RIGHT(SUBSTITUTE(C2351," ",REPT(" ", 99)), 99)),"")</f>
        <v/>
      </c>
      <c r="E2351" s="6" t="str">
        <f t="shared" si="73"/>
        <v>Robert Carter</v>
      </c>
      <c r="F2351" s="6" t="s">
        <v>9067</v>
      </c>
      <c r="G2351" s="7" t="s">
        <v>19541</v>
      </c>
      <c r="H2351" s="7" t="s">
        <v>19496</v>
      </c>
    </row>
    <row r="2352" spans="1:8">
      <c r="A2352" s="6" t="s">
        <v>9071</v>
      </c>
      <c r="B2352" s="6" t="str" cm="1">
        <f t="array" ref="B2352">IF(SUM(--ISNUMBER(SEARCH(Honorific,A2352)))&gt;0,LEFT(A2352,FIND(" ",A2352)-1),"")</f>
        <v/>
      </c>
      <c r="C2352" s="6" t="str">
        <f t="shared" si="72"/>
        <v>Michelle Stone</v>
      </c>
      <c r="D2352" s="6" t="str" cm="1">
        <f t="array" ref="D2352">IF(SUM(--ISNUMBER(SEARCH(Credentials,C2352)))&gt;0,TRIM(RIGHT(SUBSTITUTE(C2352," ",REPT(" ", 99)), 99)),"")</f>
        <v/>
      </c>
      <c r="E2352" s="6" t="str">
        <f t="shared" si="73"/>
        <v>Michelle Stone</v>
      </c>
      <c r="F2352" s="6" t="s">
        <v>9071</v>
      </c>
      <c r="G2352" s="7" t="s">
        <v>19693</v>
      </c>
      <c r="H2352" s="7" t="s">
        <v>20594</v>
      </c>
    </row>
    <row r="2353" spans="1:8">
      <c r="A2353" s="6" t="s">
        <v>9075</v>
      </c>
      <c r="B2353" s="6" t="str" cm="1">
        <f t="array" ref="B2353">IF(SUM(--ISNUMBER(SEARCH(Honorific,A2353)))&gt;0,LEFT(A2353,FIND(" ",A2353)-1),"")</f>
        <v/>
      </c>
      <c r="C2353" s="6" t="str">
        <f t="shared" si="72"/>
        <v>Jesse Hunter</v>
      </c>
      <c r="D2353" s="6" t="str" cm="1">
        <f t="array" ref="D2353">IF(SUM(--ISNUMBER(SEARCH(Credentials,C2353)))&gt;0,TRIM(RIGHT(SUBSTITUTE(C2353," ",REPT(" ", 99)), 99)),"")</f>
        <v/>
      </c>
      <c r="E2353" s="6" t="str">
        <f t="shared" si="73"/>
        <v>Jesse Hunter</v>
      </c>
      <c r="F2353" s="6" t="s">
        <v>9075</v>
      </c>
      <c r="G2353" s="7" t="s">
        <v>20203</v>
      </c>
      <c r="H2353" s="7" t="s">
        <v>19678</v>
      </c>
    </row>
    <row r="2354" spans="1:8">
      <c r="A2354" s="6" t="s">
        <v>9079</v>
      </c>
      <c r="B2354" s="6" t="str" cm="1">
        <f t="array" ref="B2354">IF(SUM(--ISNUMBER(SEARCH(Honorific,A2354)))&gt;0,LEFT(A2354,FIND(" ",A2354)-1),"")</f>
        <v/>
      </c>
      <c r="C2354" s="6" t="str">
        <f t="shared" si="72"/>
        <v>Frederick Henderson</v>
      </c>
      <c r="D2354" s="6" t="str" cm="1">
        <f t="array" ref="D2354">IF(SUM(--ISNUMBER(SEARCH(Credentials,C2354)))&gt;0,TRIM(RIGHT(SUBSTITUTE(C2354," ",REPT(" ", 99)), 99)),"")</f>
        <v/>
      </c>
      <c r="E2354" s="6" t="str">
        <f t="shared" si="73"/>
        <v>Frederick Henderson</v>
      </c>
      <c r="F2354" s="6" t="s">
        <v>9079</v>
      </c>
      <c r="G2354" s="7" t="s">
        <v>20230</v>
      </c>
      <c r="H2354" s="7" t="s">
        <v>19769</v>
      </c>
    </row>
    <row r="2355" spans="1:8">
      <c r="A2355" s="6" t="s">
        <v>9083</v>
      </c>
      <c r="B2355" s="6" t="str" cm="1">
        <f t="array" ref="B2355">IF(SUM(--ISNUMBER(SEARCH(Honorific,A2355)))&gt;0,LEFT(A2355,FIND(" ",A2355)-1),"")</f>
        <v/>
      </c>
      <c r="C2355" s="6" t="str">
        <f t="shared" si="72"/>
        <v>Charles Murray</v>
      </c>
      <c r="D2355" s="6" t="str" cm="1">
        <f t="array" ref="D2355">IF(SUM(--ISNUMBER(SEARCH(Credentials,C2355)))&gt;0,TRIM(RIGHT(SUBSTITUTE(C2355," ",REPT(" ", 99)), 99)),"")</f>
        <v/>
      </c>
      <c r="E2355" s="6" t="str">
        <f t="shared" si="73"/>
        <v>Charles Murray</v>
      </c>
      <c r="F2355" s="6" t="s">
        <v>9083</v>
      </c>
      <c r="G2355" s="7" t="s">
        <v>19524</v>
      </c>
      <c r="H2355" s="7" t="s">
        <v>19958</v>
      </c>
    </row>
    <row r="2356" spans="1:8">
      <c r="A2356" s="6" t="s">
        <v>9087</v>
      </c>
      <c r="B2356" s="6" t="str" cm="1">
        <f t="array" ref="B2356">IF(SUM(--ISNUMBER(SEARCH(Honorific,A2356)))&gt;0,LEFT(A2356,FIND(" ",A2356)-1),"")</f>
        <v/>
      </c>
      <c r="C2356" s="6" t="str">
        <f t="shared" si="72"/>
        <v>Carl Allen</v>
      </c>
      <c r="D2356" s="6" t="str" cm="1">
        <f t="array" ref="D2356">IF(SUM(--ISNUMBER(SEARCH(Credentials,C2356)))&gt;0,TRIM(RIGHT(SUBSTITUTE(C2356," ",REPT(" ", 99)), 99)),"")</f>
        <v/>
      </c>
      <c r="E2356" s="6" t="str">
        <f t="shared" si="73"/>
        <v>Carl Allen</v>
      </c>
      <c r="F2356" s="6" t="s">
        <v>9087</v>
      </c>
      <c r="G2356" s="7" t="s">
        <v>20220</v>
      </c>
      <c r="H2356" s="7" t="s">
        <v>19635</v>
      </c>
    </row>
    <row r="2357" spans="1:8">
      <c r="A2357" s="6" t="s">
        <v>9091</v>
      </c>
      <c r="B2357" s="6" t="str" cm="1">
        <f t="array" ref="B2357">IF(SUM(--ISNUMBER(SEARCH(Honorific,A2357)))&gt;0,LEFT(A2357,FIND(" ",A2357)-1),"")</f>
        <v/>
      </c>
      <c r="C2357" s="6" t="str">
        <f t="shared" si="72"/>
        <v>Veronica Barber</v>
      </c>
      <c r="D2357" s="6" t="str" cm="1">
        <f t="array" ref="D2357">IF(SUM(--ISNUMBER(SEARCH(Credentials,C2357)))&gt;0,TRIM(RIGHT(SUBSTITUTE(C2357," ",REPT(" ", 99)), 99)),"")</f>
        <v/>
      </c>
      <c r="E2357" s="6" t="str">
        <f t="shared" si="73"/>
        <v>Veronica Barber</v>
      </c>
      <c r="F2357" s="6" t="s">
        <v>9091</v>
      </c>
      <c r="G2357" s="7" t="s">
        <v>20154</v>
      </c>
      <c r="H2357" s="7" t="s">
        <v>20150</v>
      </c>
    </row>
    <row r="2358" spans="1:8">
      <c r="A2358" s="6" t="s">
        <v>9095</v>
      </c>
      <c r="B2358" s="6" t="str" cm="1">
        <f t="array" ref="B2358">IF(SUM(--ISNUMBER(SEARCH(Honorific,A2358)))&gt;0,LEFT(A2358,FIND(" ",A2358)-1),"")</f>
        <v/>
      </c>
      <c r="C2358" s="6" t="str">
        <f t="shared" si="72"/>
        <v>Brian Garcia</v>
      </c>
      <c r="D2358" s="6" t="str" cm="1">
        <f t="array" ref="D2358">IF(SUM(--ISNUMBER(SEARCH(Credentials,C2358)))&gt;0,TRIM(RIGHT(SUBSTITUTE(C2358," ",REPT(" ", 99)), 99)),"")</f>
        <v/>
      </c>
      <c r="E2358" s="6" t="str">
        <f t="shared" si="73"/>
        <v>Brian Garcia</v>
      </c>
      <c r="F2358" s="6" t="s">
        <v>9095</v>
      </c>
      <c r="G2358" s="7" t="s">
        <v>19555</v>
      </c>
      <c r="H2358" s="7" t="s">
        <v>19641</v>
      </c>
    </row>
    <row r="2359" spans="1:8">
      <c r="A2359" s="6" t="s">
        <v>9099</v>
      </c>
      <c r="B2359" s="6" t="str" cm="1">
        <f t="array" ref="B2359">IF(SUM(--ISNUMBER(SEARCH(Honorific,A2359)))&gt;0,LEFT(A2359,FIND(" ",A2359)-1),"")</f>
        <v/>
      </c>
      <c r="C2359" s="6" t="str">
        <f t="shared" si="72"/>
        <v>Karen Mathis</v>
      </c>
      <c r="D2359" s="6" t="str" cm="1">
        <f t="array" ref="D2359">IF(SUM(--ISNUMBER(SEARCH(Credentials,C2359)))&gt;0,TRIM(RIGHT(SUBSTITUTE(C2359," ",REPT(" ", 99)), 99)),"")</f>
        <v/>
      </c>
      <c r="E2359" s="6" t="str">
        <f t="shared" si="73"/>
        <v>Karen Mathis</v>
      </c>
      <c r="F2359" s="6" t="s">
        <v>9099</v>
      </c>
      <c r="G2359" s="7" t="s">
        <v>19650</v>
      </c>
      <c r="H2359" s="7" t="s">
        <v>20476</v>
      </c>
    </row>
    <row r="2360" spans="1:8">
      <c r="A2360" s="6" t="s">
        <v>9103</v>
      </c>
      <c r="B2360" s="6" t="str" cm="1">
        <f t="array" ref="B2360">IF(SUM(--ISNUMBER(SEARCH(Honorific,A2360)))&gt;0,LEFT(A2360,FIND(" ",A2360)-1),"")</f>
        <v/>
      </c>
      <c r="C2360" s="6" t="str">
        <f t="shared" si="72"/>
        <v>Regina Gonzalez</v>
      </c>
      <c r="D2360" s="6" t="str" cm="1">
        <f t="array" ref="D2360">IF(SUM(--ISNUMBER(SEARCH(Credentials,C2360)))&gt;0,TRIM(RIGHT(SUBSTITUTE(C2360," ",REPT(" ", 99)), 99)),"")</f>
        <v/>
      </c>
      <c r="E2360" s="6" t="str">
        <f t="shared" si="73"/>
        <v>Regina Gonzalez</v>
      </c>
      <c r="F2360" s="6" t="s">
        <v>9103</v>
      </c>
      <c r="G2360" s="7" t="s">
        <v>20548</v>
      </c>
      <c r="H2360" s="7" t="s">
        <v>19517</v>
      </c>
    </row>
    <row r="2361" spans="1:8">
      <c r="A2361" s="6" t="s">
        <v>9107</v>
      </c>
      <c r="B2361" s="6" t="str" cm="1">
        <f t="array" ref="B2361">IF(SUM(--ISNUMBER(SEARCH(Honorific,A2361)))&gt;0,LEFT(A2361,FIND(" ",A2361)-1),"")</f>
        <v/>
      </c>
      <c r="C2361" s="6" t="str">
        <f t="shared" si="72"/>
        <v>Joseph Strong</v>
      </c>
      <c r="D2361" s="6" t="str" cm="1">
        <f t="array" ref="D2361">IF(SUM(--ISNUMBER(SEARCH(Credentials,C2361)))&gt;0,TRIM(RIGHT(SUBSTITUTE(C2361," ",REPT(" ", 99)), 99)),"")</f>
        <v/>
      </c>
      <c r="E2361" s="6" t="str">
        <f t="shared" si="73"/>
        <v>Joseph Strong</v>
      </c>
      <c r="F2361" s="6" t="s">
        <v>9107</v>
      </c>
      <c r="G2361" s="7" t="s">
        <v>19642</v>
      </c>
      <c r="H2361" s="7" t="s">
        <v>20601</v>
      </c>
    </row>
    <row r="2362" spans="1:8">
      <c r="A2362" s="6" t="s">
        <v>9111</v>
      </c>
      <c r="B2362" s="6" t="str" cm="1">
        <f t="array" ref="B2362">IF(SUM(--ISNUMBER(SEARCH(Honorific,A2362)))&gt;0,LEFT(A2362,FIND(" ",A2362)-1),"")</f>
        <v/>
      </c>
      <c r="C2362" s="6" t="str">
        <f t="shared" si="72"/>
        <v>Karla Carlson</v>
      </c>
      <c r="D2362" s="6" t="str" cm="1">
        <f t="array" ref="D2362">IF(SUM(--ISNUMBER(SEARCH(Credentials,C2362)))&gt;0,TRIM(RIGHT(SUBSTITUTE(C2362," ",REPT(" ", 99)), 99)),"")</f>
        <v/>
      </c>
      <c r="E2362" s="6" t="str">
        <f t="shared" si="73"/>
        <v>Karla Carlson</v>
      </c>
      <c r="F2362" s="6" t="s">
        <v>9111</v>
      </c>
      <c r="G2362" s="7" t="s">
        <v>19889</v>
      </c>
      <c r="H2362" s="7" t="s">
        <v>19903</v>
      </c>
    </row>
    <row r="2363" spans="1:8">
      <c r="A2363" s="6" t="s">
        <v>9115</v>
      </c>
      <c r="B2363" s="6" t="str" cm="1">
        <f t="array" ref="B2363">IF(SUM(--ISNUMBER(SEARCH(Honorific,A2363)))&gt;0,LEFT(A2363,FIND(" ",A2363)-1),"")</f>
        <v/>
      </c>
      <c r="C2363" s="6" t="str">
        <f t="shared" si="72"/>
        <v>Douglas Bowman</v>
      </c>
      <c r="D2363" s="6" t="str" cm="1">
        <f t="array" ref="D2363">IF(SUM(--ISNUMBER(SEARCH(Credentials,C2363)))&gt;0,TRIM(RIGHT(SUBSTITUTE(C2363," ",REPT(" ", 99)), 99)),"")</f>
        <v/>
      </c>
      <c r="E2363" s="6" t="str">
        <f t="shared" si="73"/>
        <v>Douglas Bowman</v>
      </c>
      <c r="F2363" s="6" t="s">
        <v>9115</v>
      </c>
      <c r="G2363" s="7" t="s">
        <v>19698</v>
      </c>
      <c r="H2363" s="7" t="s">
        <v>20411</v>
      </c>
    </row>
    <row r="2364" spans="1:8">
      <c r="A2364" s="6" t="s">
        <v>9119</v>
      </c>
      <c r="B2364" s="6" t="str" cm="1">
        <f t="array" ref="B2364">IF(SUM(--ISNUMBER(SEARCH(Honorific,A2364)))&gt;0,LEFT(A2364,FIND(" ",A2364)-1),"")</f>
        <v/>
      </c>
      <c r="C2364" s="6" t="str">
        <f t="shared" si="72"/>
        <v>Logan Nguyen</v>
      </c>
      <c r="D2364" s="6" t="str" cm="1">
        <f t="array" ref="D2364">IF(SUM(--ISNUMBER(SEARCH(Credentials,C2364)))&gt;0,TRIM(RIGHT(SUBSTITUTE(C2364," ",REPT(" ", 99)), 99)),"")</f>
        <v/>
      </c>
      <c r="E2364" s="6" t="str">
        <f t="shared" si="73"/>
        <v>Logan Nguyen</v>
      </c>
      <c r="F2364" s="6" t="s">
        <v>9119</v>
      </c>
      <c r="G2364" s="7" t="s">
        <v>19793</v>
      </c>
      <c r="H2364" s="7" t="s">
        <v>19980</v>
      </c>
    </row>
    <row r="2365" spans="1:8">
      <c r="A2365" s="6" t="s">
        <v>9122</v>
      </c>
      <c r="B2365" s="6" t="str" cm="1">
        <f t="array" ref="B2365">IF(SUM(--ISNUMBER(SEARCH(Honorific,A2365)))&gt;0,LEFT(A2365,FIND(" ",A2365)-1),"")</f>
        <v/>
      </c>
      <c r="C2365" s="6" t="str">
        <f t="shared" si="72"/>
        <v>Cassandra Duncan</v>
      </c>
      <c r="D2365" s="6" t="str" cm="1">
        <f t="array" ref="D2365">IF(SUM(--ISNUMBER(SEARCH(Credentials,C2365)))&gt;0,TRIM(RIGHT(SUBSTITUTE(C2365," ",REPT(" ", 99)), 99)),"")</f>
        <v/>
      </c>
      <c r="E2365" s="6" t="str">
        <f t="shared" si="73"/>
        <v>Cassandra Duncan</v>
      </c>
      <c r="F2365" s="6" t="s">
        <v>9122</v>
      </c>
      <c r="G2365" s="7" t="s">
        <v>19762</v>
      </c>
      <c r="H2365" s="7" t="s">
        <v>20074</v>
      </c>
    </row>
    <row r="2366" spans="1:8">
      <c r="A2366" s="6" t="s">
        <v>9126</v>
      </c>
      <c r="B2366" s="6" t="str" cm="1">
        <f t="array" ref="B2366">IF(SUM(--ISNUMBER(SEARCH(Honorific,A2366)))&gt;0,LEFT(A2366,FIND(" ",A2366)-1),"")</f>
        <v/>
      </c>
      <c r="C2366" s="6" t="str">
        <f t="shared" si="72"/>
        <v>Mary Alexander</v>
      </c>
      <c r="D2366" s="6" t="str" cm="1">
        <f t="array" ref="D2366">IF(SUM(--ISNUMBER(SEARCH(Credentials,C2366)))&gt;0,TRIM(RIGHT(SUBSTITUTE(C2366," ",REPT(" ", 99)), 99)),"")</f>
        <v/>
      </c>
      <c r="E2366" s="6" t="str">
        <f t="shared" si="73"/>
        <v>Mary Alexander</v>
      </c>
      <c r="F2366" s="6" t="s">
        <v>9126</v>
      </c>
      <c r="G2366" s="7" t="s">
        <v>19984</v>
      </c>
      <c r="H2366" s="7" t="s">
        <v>19614</v>
      </c>
    </row>
    <row r="2367" spans="1:8">
      <c r="A2367" s="6" t="s">
        <v>9130</v>
      </c>
      <c r="B2367" s="6" t="str" cm="1">
        <f t="array" ref="B2367">IF(SUM(--ISNUMBER(SEARCH(Honorific,A2367)))&gt;0,LEFT(A2367,FIND(" ",A2367)-1),"")</f>
        <v/>
      </c>
      <c r="C2367" s="6" t="str">
        <f t="shared" si="72"/>
        <v>Jennifer Wilson</v>
      </c>
      <c r="D2367" s="6" t="str" cm="1">
        <f t="array" ref="D2367">IF(SUM(--ISNUMBER(SEARCH(Credentials,C2367)))&gt;0,TRIM(RIGHT(SUBSTITUTE(C2367," ",REPT(" ", 99)), 99)),"")</f>
        <v/>
      </c>
      <c r="E2367" s="6" t="str">
        <f t="shared" si="73"/>
        <v>Jennifer Wilson</v>
      </c>
      <c r="F2367" s="6" t="s">
        <v>9130</v>
      </c>
      <c r="G2367" s="7" t="s">
        <v>19510</v>
      </c>
      <c r="H2367" s="7" t="s">
        <v>19563</v>
      </c>
    </row>
    <row r="2368" spans="1:8">
      <c r="A2368" s="6" t="s">
        <v>9133</v>
      </c>
      <c r="B2368" s="6" t="str" cm="1">
        <f t="array" ref="B2368">IF(SUM(--ISNUMBER(SEARCH(Honorific,A2368)))&gt;0,LEFT(A2368,FIND(" ",A2368)-1),"")</f>
        <v/>
      </c>
      <c r="C2368" s="6" t="str">
        <f t="shared" si="72"/>
        <v>Stephen Gillespie</v>
      </c>
      <c r="D2368" s="6" t="str" cm="1">
        <f t="array" ref="D2368">IF(SUM(--ISNUMBER(SEARCH(Credentials,C2368)))&gt;0,TRIM(RIGHT(SUBSTITUTE(C2368," ",REPT(" ", 99)), 99)),"")</f>
        <v/>
      </c>
      <c r="E2368" s="6" t="str">
        <f t="shared" si="73"/>
        <v>Stephen Gillespie</v>
      </c>
      <c r="F2368" s="6" t="s">
        <v>9133</v>
      </c>
      <c r="G2368" s="7" t="s">
        <v>19633</v>
      </c>
      <c r="H2368" s="7" t="s">
        <v>20426</v>
      </c>
    </row>
    <row r="2369" spans="1:8">
      <c r="A2369" s="6" t="s">
        <v>9136</v>
      </c>
      <c r="B2369" s="6" t="str" cm="1">
        <f t="array" ref="B2369">IF(SUM(--ISNUMBER(SEARCH(Honorific,A2369)))&gt;0,LEFT(A2369,FIND(" ",A2369)-1),"")</f>
        <v/>
      </c>
      <c r="C2369" s="6" t="str">
        <f t="shared" si="72"/>
        <v>Damon Santiago</v>
      </c>
      <c r="D2369" s="6" t="str" cm="1">
        <f t="array" ref="D2369">IF(SUM(--ISNUMBER(SEARCH(Credentials,C2369)))&gt;0,TRIM(RIGHT(SUBSTITUTE(C2369," ",REPT(" ", 99)), 99)),"")</f>
        <v/>
      </c>
      <c r="E2369" s="6" t="str">
        <f t="shared" si="73"/>
        <v>Damon Santiago</v>
      </c>
      <c r="F2369" s="6" t="s">
        <v>9136</v>
      </c>
      <c r="G2369" s="7" t="s">
        <v>20610</v>
      </c>
      <c r="H2369" s="7" t="s">
        <v>20190</v>
      </c>
    </row>
    <row r="2370" spans="1:8">
      <c r="A2370" s="6" t="s">
        <v>9140</v>
      </c>
      <c r="B2370" s="6" t="str" cm="1">
        <f t="array" ref="B2370">IF(SUM(--ISNUMBER(SEARCH(Honorific,A2370)))&gt;0,LEFT(A2370,FIND(" ",A2370)-1),"")</f>
        <v/>
      </c>
      <c r="C2370" s="6" t="str">
        <f t="shared" si="72"/>
        <v>Tracey Munoz</v>
      </c>
      <c r="D2370" s="6" t="str" cm="1">
        <f t="array" ref="D2370">IF(SUM(--ISNUMBER(SEARCH(Credentials,C2370)))&gt;0,TRIM(RIGHT(SUBSTITUTE(C2370," ",REPT(" ", 99)), 99)),"")</f>
        <v/>
      </c>
      <c r="E2370" s="6" t="str">
        <f t="shared" si="73"/>
        <v>Tracey Munoz</v>
      </c>
      <c r="F2370" s="6" t="s">
        <v>9140</v>
      </c>
      <c r="G2370" s="7" t="s">
        <v>20611</v>
      </c>
      <c r="H2370" s="7" t="s">
        <v>19908</v>
      </c>
    </row>
    <row r="2371" spans="1:8">
      <c r="A2371" s="6" t="s">
        <v>9144</v>
      </c>
      <c r="B2371" s="6" t="str" cm="1">
        <f t="array" ref="B2371">IF(SUM(--ISNUMBER(SEARCH(Honorific,A2371)))&gt;0,LEFT(A2371,FIND(" ",A2371)-1),"")</f>
        <v/>
      </c>
      <c r="C2371" s="6" t="str">
        <f t="shared" ref="C2371:C2434" si="74">IF(B2371="",A2371,RIGHT(A2371,LEN(A2371)-LEN(B2371)-1))</f>
        <v>Lindsey Thompson</v>
      </c>
      <c r="D2371" s="6" t="str" cm="1">
        <f t="array" ref="D2371">IF(SUM(--ISNUMBER(SEARCH(Credentials,C2371)))&gt;0,TRIM(RIGHT(SUBSTITUTE(C2371," ",REPT(" ", 99)), 99)),"")</f>
        <v/>
      </c>
      <c r="E2371" s="6" t="str">
        <f t="shared" ref="E2371:E2434" si="75">IF(D2371="",C2371,LEFT(C2371,LEN(C2371)-LEN(D2371)))</f>
        <v>Lindsey Thompson</v>
      </c>
      <c r="F2371" s="6" t="s">
        <v>9144</v>
      </c>
      <c r="G2371" s="7" t="s">
        <v>20200</v>
      </c>
      <c r="H2371" s="7" t="s">
        <v>19880</v>
      </c>
    </row>
    <row r="2372" spans="1:8">
      <c r="A2372" s="6" t="s">
        <v>9148</v>
      </c>
      <c r="B2372" s="6" t="str" cm="1">
        <f t="array" ref="B2372">IF(SUM(--ISNUMBER(SEARCH(Honorific,A2372)))&gt;0,LEFT(A2372,FIND(" ",A2372)-1),"")</f>
        <v>Mr.</v>
      </c>
      <c r="C2372" s="6" t="str">
        <f t="shared" si="74"/>
        <v>Brian Velazquez</v>
      </c>
      <c r="D2372" s="6" t="str" cm="1">
        <f t="array" ref="D2372">IF(SUM(--ISNUMBER(SEARCH(Credentials,C2372)))&gt;0,TRIM(RIGHT(SUBSTITUTE(C2372," ",REPT(" ", 99)), 99)),"")</f>
        <v/>
      </c>
      <c r="E2372" s="6" t="str">
        <f t="shared" si="75"/>
        <v>Brian Velazquez</v>
      </c>
      <c r="F2372" s="6" t="s">
        <v>19303</v>
      </c>
      <c r="G2372" s="7" t="s">
        <v>19555</v>
      </c>
      <c r="H2372" s="7" t="s">
        <v>20588</v>
      </c>
    </row>
    <row r="2373" spans="1:8">
      <c r="A2373" s="6" t="s">
        <v>9152</v>
      </c>
      <c r="B2373" s="6" t="str" cm="1">
        <f t="array" ref="B2373">IF(SUM(--ISNUMBER(SEARCH(Honorific,A2373)))&gt;0,LEFT(A2373,FIND(" ",A2373)-1),"")</f>
        <v/>
      </c>
      <c r="C2373" s="6" t="str">
        <f t="shared" si="74"/>
        <v>Kevin Bradley</v>
      </c>
      <c r="D2373" s="6" t="str" cm="1">
        <f t="array" ref="D2373">IF(SUM(--ISNUMBER(SEARCH(Credentials,C2373)))&gt;0,TRIM(RIGHT(SUBSTITUTE(C2373," ",REPT(" ", 99)), 99)),"")</f>
        <v/>
      </c>
      <c r="E2373" s="6" t="str">
        <f t="shared" si="75"/>
        <v>Kevin Bradley</v>
      </c>
      <c r="F2373" s="6" t="s">
        <v>9152</v>
      </c>
      <c r="G2373" s="7" t="s">
        <v>19542</v>
      </c>
      <c r="H2373" s="7" t="s">
        <v>19620</v>
      </c>
    </row>
    <row r="2374" spans="1:8">
      <c r="A2374" s="6" t="s">
        <v>9156</v>
      </c>
      <c r="B2374" s="6" t="str" cm="1">
        <f t="array" ref="B2374">IF(SUM(--ISNUMBER(SEARCH(Honorific,A2374)))&gt;0,LEFT(A2374,FIND(" ",A2374)-1),"")</f>
        <v/>
      </c>
      <c r="C2374" s="6" t="str">
        <f t="shared" si="74"/>
        <v>Craig Frank</v>
      </c>
      <c r="D2374" s="6" t="str" cm="1">
        <f t="array" ref="D2374">IF(SUM(--ISNUMBER(SEARCH(Credentials,C2374)))&gt;0,TRIM(RIGHT(SUBSTITUTE(C2374," ",REPT(" ", 99)), 99)),"")</f>
        <v/>
      </c>
      <c r="E2374" s="6" t="str">
        <f t="shared" si="75"/>
        <v>Craig Frank</v>
      </c>
      <c r="F2374" s="6" t="s">
        <v>9156</v>
      </c>
      <c r="G2374" s="7" t="s">
        <v>19570</v>
      </c>
      <c r="H2374" s="7" t="s">
        <v>20434</v>
      </c>
    </row>
    <row r="2375" spans="1:8">
      <c r="A2375" s="6" t="s">
        <v>9159</v>
      </c>
      <c r="B2375" s="6" t="str" cm="1">
        <f t="array" ref="B2375">IF(SUM(--ISNUMBER(SEARCH(Honorific,A2375)))&gt;0,LEFT(A2375,FIND(" ",A2375)-1),"")</f>
        <v/>
      </c>
      <c r="C2375" s="6" t="str">
        <f t="shared" si="74"/>
        <v>Katherine Brown</v>
      </c>
      <c r="D2375" s="6" t="str" cm="1">
        <f t="array" ref="D2375">IF(SUM(--ISNUMBER(SEARCH(Credentials,C2375)))&gt;0,TRIM(RIGHT(SUBSTITUTE(C2375," ",REPT(" ", 99)), 99)),"")</f>
        <v/>
      </c>
      <c r="E2375" s="6" t="str">
        <f t="shared" si="75"/>
        <v>Katherine Brown</v>
      </c>
      <c r="F2375" s="6" t="s">
        <v>9159</v>
      </c>
      <c r="G2375" s="7" t="s">
        <v>20156</v>
      </c>
      <c r="H2375" s="7" t="s">
        <v>19442</v>
      </c>
    </row>
    <row r="2376" spans="1:8">
      <c r="A2376" s="6" t="s">
        <v>9163</v>
      </c>
      <c r="B2376" s="6" t="str" cm="1">
        <f t="array" ref="B2376">IF(SUM(--ISNUMBER(SEARCH(Honorific,A2376)))&gt;0,LEFT(A2376,FIND(" ",A2376)-1),"")</f>
        <v/>
      </c>
      <c r="C2376" s="6" t="str">
        <f t="shared" si="74"/>
        <v>Denise Bush</v>
      </c>
      <c r="D2376" s="6" t="str" cm="1">
        <f t="array" ref="D2376">IF(SUM(--ISNUMBER(SEARCH(Credentials,C2376)))&gt;0,TRIM(RIGHT(SUBSTITUTE(C2376," ",REPT(" ", 99)), 99)),"")</f>
        <v/>
      </c>
      <c r="E2376" s="6" t="str">
        <f t="shared" si="75"/>
        <v>Denise Bush</v>
      </c>
      <c r="F2376" s="6" t="s">
        <v>9163</v>
      </c>
      <c r="G2376" s="7" t="s">
        <v>19702</v>
      </c>
      <c r="H2376" s="7" t="s">
        <v>20010</v>
      </c>
    </row>
    <row r="2377" spans="1:8">
      <c r="A2377" s="6" t="s">
        <v>9167</v>
      </c>
      <c r="B2377" s="6" t="str" cm="1">
        <f t="array" ref="B2377">IF(SUM(--ISNUMBER(SEARCH(Honorific,A2377)))&gt;0,LEFT(A2377,FIND(" ",A2377)-1),"")</f>
        <v/>
      </c>
      <c r="C2377" s="6" t="str">
        <f t="shared" si="74"/>
        <v>Nancy Blackwell</v>
      </c>
      <c r="D2377" s="6" t="str" cm="1">
        <f t="array" ref="D2377">IF(SUM(--ISNUMBER(SEARCH(Credentials,C2377)))&gt;0,TRIM(RIGHT(SUBSTITUTE(C2377," ",REPT(" ", 99)), 99)),"")</f>
        <v/>
      </c>
      <c r="E2377" s="6" t="str">
        <f t="shared" si="75"/>
        <v>Nancy Blackwell</v>
      </c>
      <c r="F2377" s="6" t="s">
        <v>9167</v>
      </c>
      <c r="G2377" s="7" t="s">
        <v>19464</v>
      </c>
      <c r="H2377" s="7" t="s">
        <v>20612</v>
      </c>
    </row>
    <row r="2378" spans="1:8">
      <c r="A2378" s="6" t="s">
        <v>9171</v>
      </c>
      <c r="B2378" s="6" t="str" cm="1">
        <f t="array" ref="B2378">IF(SUM(--ISNUMBER(SEARCH(Honorific,A2378)))&gt;0,LEFT(A2378,FIND(" ",A2378)-1),"")</f>
        <v/>
      </c>
      <c r="C2378" s="6" t="str">
        <f t="shared" si="74"/>
        <v>Kenneth Gould</v>
      </c>
      <c r="D2378" s="6" t="str" cm="1">
        <f t="array" ref="D2378">IF(SUM(--ISNUMBER(SEARCH(Credentials,C2378)))&gt;0,TRIM(RIGHT(SUBSTITUTE(C2378," ",REPT(" ", 99)), 99)),"")</f>
        <v/>
      </c>
      <c r="E2378" s="6" t="str">
        <f t="shared" si="75"/>
        <v>Kenneth Gould</v>
      </c>
      <c r="F2378" s="6" t="s">
        <v>9171</v>
      </c>
      <c r="G2378" s="7" t="s">
        <v>20318</v>
      </c>
      <c r="H2378" s="7" t="s">
        <v>20613</v>
      </c>
    </row>
    <row r="2379" spans="1:8">
      <c r="A2379" s="6" t="s">
        <v>9175</v>
      </c>
      <c r="B2379" s="6" t="str" cm="1">
        <f t="array" ref="B2379">IF(SUM(--ISNUMBER(SEARCH(Honorific,A2379)))&gt;0,LEFT(A2379,FIND(" ",A2379)-1),"")</f>
        <v/>
      </c>
      <c r="C2379" s="6" t="str">
        <f t="shared" si="74"/>
        <v>Sara Hardy</v>
      </c>
      <c r="D2379" s="6" t="str" cm="1">
        <f t="array" ref="D2379">IF(SUM(--ISNUMBER(SEARCH(Credentials,C2379)))&gt;0,TRIM(RIGHT(SUBSTITUTE(C2379," ",REPT(" ", 99)), 99)),"")</f>
        <v/>
      </c>
      <c r="E2379" s="6" t="str">
        <f t="shared" si="75"/>
        <v>Sara Hardy</v>
      </c>
      <c r="F2379" s="6" t="s">
        <v>9175</v>
      </c>
      <c r="G2379" s="7" t="s">
        <v>19872</v>
      </c>
      <c r="H2379" s="7" t="s">
        <v>20373</v>
      </c>
    </row>
    <row r="2380" spans="1:8">
      <c r="A2380" s="6" t="s">
        <v>9179</v>
      </c>
      <c r="B2380" s="6" t="str" cm="1">
        <f t="array" ref="B2380">IF(SUM(--ISNUMBER(SEARCH(Honorific,A2380)))&gt;0,LEFT(A2380,FIND(" ",A2380)-1),"")</f>
        <v/>
      </c>
      <c r="C2380" s="6" t="str">
        <f t="shared" si="74"/>
        <v>Casey Robbins</v>
      </c>
      <c r="D2380" s="6" t="str" cm="1">
        <f t="array" ref="D2380">IF(SUM(--ISNUMBER(SEARCH(Credentials,C2380)))&gt;0,TRIM(RIGHT(SUBSTITUTE(C2380," ",REPT(" ", 99)), 99)),"")</f>
        <v/>
      </c>
      <c r="E2380" s="6" t="str">
        <f t="shared" si="75"/>
        <v>Casey Robbins</v>
      </c>
      <c r="F2380" s="6" t="s">
        <v>9179</v>
      </c>
      <c r="G2380" s="7" t="s">
        <v>19788</v>
      </c>
      <c r="H2380" s="7" t="s">
        <v>20295</v>
      </c>
    </row>
    <row r="2381" spans="1:8">
      <c r="A2381" s="6" t="s">
        <v>9183</v>
      </c>
      <c r="B2381" s="6" t="str" cm="1">
        <f t="array" ref="B2381">IF(SUM(--ISNUMBER(SEARCH(Honorific,A2381)))&gt;0,LEFT(A2381,FIND(" ",A2381)-1),"")</f>
        <v/>
      </c>
      <c r="C2381" s="6" t="str">
        <f t="shared" si="74"/>
        <v>Ellen Benson</v>
      </c>
      <c r="D2381" s="6" t="str" cm="1">
        <f t="array" ref="D2381">IF(SUM(--ISNUMBER(SEARCH(Credentials,C2381)))&gt;0,TRIM(RIGHT(SUBSTITUTE(C2381," ",REPT(" ", 99)), 99)),"")</f>
        <v/>
      </c>
      <c r="E2381" s="6" t="str">
        <f t="shared" si="75"/>
        <v>Ellen Benson</v>
      </c>
      <c r="F2381" s="6" t="s">
        <v>9183</v>
      </c>
      <c r="G2381" s="7" t="s">
        <v>19878</v>
      </c>
      <c r="H2381" s="7" t="s">
        <v>19669</v>
      </c>
    </row>
    <row r="2382" spans="1:8">
      <c r="A2382" s="6" t="s">
        <v>9187</v>
      </c>
      <c r="B2382" s="6" t="str" cm="1">
        <f t="array" ref="B2382">IF(SUM(--ISNUMBER(SEARCH(Honorific,A2382)))&gt;0,LEFT(A2382,FIND(" ",A2382)-1),"")</f>
        <v/>
      </c>
      <c r="C2382" s="6" t="str">
        <f t="shared" si="74"/>
        <v>Kara Turner</v>
      </c>
      <c r="D2382" s="6" t="str" cm="1">
        <f t="array" ref="D2382">IF(SUM(--ISNUMBER(SEARCH(Credentials,C2382)))&gt;0,TRIM(RIGHT(SUBSTITUTE(C2382," ",REPT(" ", 99)), 99)),"")</f>
        <v/>
      </c>
      <c r="E2382" s="6" t="str">
        <f t="shared" si="75"/>
        <v>Kara Turner</v>
      </c>
      <c r="F2382" s="6" t="s">
        <v>9187</v>
      </c>
      <c r="G2382" s="7" t="s">
        <v>19913</v>
      </c>
      <c r="H2382" s="7" t="s">
        <v>19757</v>
      </c>
    </row>
    <row r="2383" spans="1:8">
      <c r="A2383" s="6" t="s">
        <v>9191</v>
      </c>
      <c r="B2383" s="6" t="str" cm="1">
        <f t="array" ref="B2383">IF(SUM(--ISNUMBER(SEARCH(Honorific,A2383)))&gt;0,LEFT(A2383,FIND(" ",A2383)-1),"")</f>
        <v/>
      </c>
      <c r="C2383" s="6" t="str">
        <f t="shared" si="74"/>
        <v>Kim Thomas</v>
      </c>
      <c r="D2383" s="6" t="str" cm="1">
        <f t="array" ref="D2383">IF(SUM(--ISNUMBER(SEARCH(Credentials,C2383)))&gt;0,TRIM(RIGHT(SUBSTITUTE(C2383," ",REPT(" ", 99)), 99)),"")</f>
        <v/>
      </c>
      <c r="E2383" s="6" t="str">
        <f t="shared" si="75"/>
        <v>Kim Thomas</v>
      </c>
      <c r="F2383" s="6" t="s">
        <v>9191</v>
      </c>
      <c r="G2383" s="7" t="s">
        <v>19841</v>
      </c>
      <c r="H2383" s="7" t="s">
        <v>19488</v>
      </c>
    </row>
    <row r="2384" spans="1:8">
      <c r="A2384" s="6" t="s">
        <v>9195</v>
      </c>
      <c r="B2384" s="6" t="str" cm="1">
        <f t="array" ref="B2384">IF(SUM(--ISNUMBER(SEARCH(Honorific,A2384)))&gt;0,LEFT(A2384,FIND(" ",A2384)-1),"")</f>
        <v/>
      </c>
      <c r="C2384" s="6" t="str">
        <f t="shared" si="74"/>
        <v>Richard Wagner</v>
      </c>
      <c r="D2384" s="6" t="str" cm="1">
        <f t="array" ref="D2384">IF(SUM(--ISNUMBER(SEARCH(Credentials,C2384)))&gt;0,TRIM(RIGHT(SUBSTITUTE(C2384," ",REPT(" ", 99)), 99)),"")</f>
        <v/>
      </c>
      <c r="E2384" s="6" t="str">
        <f t="shared" si="75"/>
        <v>Richard Wagner</v>
      </c>
      <c r="F2384" s="6" t="s">
        <v>9195</v>
      </c>
      <c r="G2384" s="7" t="s">
        <v>19708</v>
      </c>
      <c r="H2384" s="7" t="s">
        <v>20401</v>
      </c>
    </row>
    <row r="2385" spans="1:8">
      <c r="A2385" s="6" t="s">
        <v>9199</v>
      </c>
      <c r="B2385" s="6" t="str" cm="1">
        <f t="array" ref="B2385">IF(SUM(--ISNUMBER(SEARCH(Honorific,A2385)))&gt;0,LEFT(A2385,FIND(" ",A2385)-1),"")</f>
        <v/>
      </c>
      <c r="C2385" s="6" t="str">
        <f t="shared" si="74"/>
        <v>Timothy Shelton</v>
      </c>
      <c r="D2385" s="6" t="str" cm="1">
        <f t="array" ref="D2385">IF(SUM(--ISNUMBER(SEARCH(Credentials,C2385)))&gt;0,TRIM(RIGHT(SUBSTITUTE(C2385," ",REPT(" ", 99)), 99)),"")</f>
        <v/>
      </c>
      <c r="E2385" s="6" t="str">
        <f t="shared" si="75"/>
        <v>Timothy Shelton</v>
      </c>
      <c r="F2385" s="6" t="s">
        <v>9199</v>
      </c>
      <c r="G2385" s="7" t="s">
        <v>19942</v>
      </c>
      <c r="H2385" s="7" t="s">
        <v>19691</v>
      </c>
    </row>
    <row r="2386" spans="1:8">
      <c r="A2386" s="6" t="s">
        <v>9203</v>
      </c>
      <c r="B2386" s="6" t="str" cm="1">
        <f t="array" ref="B2386">IF(SUM(--ISNUMBER(SEARCH(Honorific,A2386)))&gt;0,LEFT(A2386,FIND(" ",A2386)-1),"")</f>
        <v/>
      </c>
      <c r="C2386" s="6" t="str">
        <f t="shared" si="74"/>
        <v>Matthew Griffin</v>
      </c>
      <c r="D2386" s="6" t="str" cm="1">
        <f t="array" ref="D2386">IF(SUM(--ISNUMBER(SEARCH(Credentials,C2386)))&gt;0,TRIM(RIGHT(SUBSTITUTE(C2386," ",REPT(" ", 99)), 99)),"")</f>
        <v/>
      </c>
      <c r="E2386" s="6" t="str">
        <f t="shared" si="75"/>
        <v>Matthew Griffin</v>
      </c>
      <c r="F2386" s="6" t="s">
        <v>9203</v>
      </c>
      <c r="G2386" s="7" t="s">
        <v>19506</v>
      </c>
      <c r="H2386" s="7" t="s">
        <v>19469</v>
      </c>
    </row>
    <row r="2387" spans="1:8">
      <c r="A2387" s="6" t="s">
        <v>9207</v>
      </c>
      <c r="B2387" s="6" t="str" cm="1">
        <f t="array" ref="B2387">IF(SUM(--ISNUMBER(SEARCH(Honorific,A2387)))&gt;0,LEFT(A2387,FIND(" ",A2387)-1),"")</f>
        <v/>
      </c>
      <c r="C2387" s="6" t="str">
        <f t="shared" si="74"/>
        <v>Shannon Taylor</v>
      </c>
      <c r="D2387" s="6" t="str" cm="1">
        <f t="array" ref="D2387">IF(SUM(--ISNUMBER(SEARCH(Credentials,C2387)))&gt;0,TRIM(RIGHT(SUBSTITUTE(C2387," ",REPT(" ", 99)), 99)),"")</f>
        <v/>
      </c>
      <c r="E2387" s="6" t="str">
        <f t="shared" si="75"/>
        <v>Shannon Taylor</v>
      </c>
      <c r="F2387" s="6" t="s">
        <v>9207</v>
      </c>
      <c r="G2387" s="7" t="s">
        <v>20122</v>
      </c>
      <c r="H2387" s="7" t="s">
        <v>19500</v>
      </c>
    </row>
    <row r="2388" spans="1:8">
      <c r="A2388" s="6" t="s">
        <v>9211</v>
      </c>
      <c r="B2388" s="6" t="str" cm="1">
        <f t="array" ref="B2388">IF(SUM(--ISNUMBER(SEARCH(Honorific,A2388)))&gt;0,LEFT(A2388,FIND(" ",A2388)-1),"")</f>
        <v/>
      </c>
      <c r="C2388" s="6" t="str">
        <f t="shared" si="74"/>
        <v>Heather Morse</v>
      </c>
      <c r="D2388" s="6" t="str" cm="1">
        <f t="array" ref="D2388">IF(SUM(--ISNUMBER(SEARCH(Credentials,C2388)))&gt;0,TRIM(RIGHT(SUBSTITUTE(C2388," ",REPT(" ", 99)), 99)),"")</f>
        <v/>
      </c>
      <c r="E2388" s="6" t="str">
        <f t="shared" si="75"/>
        <v>Heather Morse</v>
      </c>
      <c r="F2388" s="6" t="s">
        <v>9211</v>
      </c>
      <c r="G2388" s="7" t="s">
        <v>19423</v>
      </c>
      <c r="H2388" s="7" t="s">
        <v>20300</v>
      </c>
    </row>
    <row r="2389" spans="1:8">
      <c r="A2389" s="6" t="s">
        <v>9214</v>
      </c>
      <c r="B2389" s="6" t="str" cm="1">
        <f t="array" ref="B2389">IF(SUM(--ISNUMBER(SEARCH(Honorific,A2389)))&gt;0,LEFT(A2389,FIND(" ",A2389)-1),"")</f>
        <v/>
      </c>
      <c r="C2389" s="6" t="str">
        <f t="shared" si="74"/>
        <v>Kevin Shah</v>
      </c>
      <c r="D2389" s="6" t="str" cm="1">
        <f t="array" ref="D2389">IF(SUM(--ISNUMBER(SEARCH(Credentials,C2389)))&gt;0,TRIM(RIGHT(SUBSTITUTE(C2389," ",REPT(" ", 99)), 99)),"")</f>
        <v/>
      </c>
      <c r="E2389" s="6" t="str">
        <f t="shared" si="75"/>
        <v>Kevin Shah</v>
      </c>
      <c r="F2389" s="6" t="s">
        <v>9214</v>
      </c>
      <c r="G2389" s="7" t="s">
        <v>19542</v>
      </c>
      <c r="H2389" s="7" t="s">
        <v>20614</v>
      </c>
    </row>
    <row r="2390" spans="1:8">
      <c r="A2390" s="6" t="s">
        <v>9218</v>
      </c>
      <c r="B2390" s="6" t="str" cm="1">
        <f t="array" ref="B2390">IF(SUM(--ISNUMBER(SEARCH(Honorific,A2390)))&gt;0,LEFT(A2390,FIND(" ",A2390)-1),"")</f>
        <v/>
      </c>
      <c r="C2390" s="6" t="str">
        <f t="shared" si="74"/>
        <v>Jasmine Arellano</v>
      </c>
      <c r="D2390" s="6" t="str" cm="1">
        <f t="array" ref="D2390">IF(SUM(--ISNUMBER(SEARCH(Credentials,C2390)))&gt;0,TRIM(RIGHT(SUBSTITUTE(C2390," ",REPT(" ", 99)), 99)),"")</f>
        <v/>
      </c>
      <c r="E2390" s="6" t="str">
        <f t="shared" si="75"/>
        <v>Jasmine Arellano</v>
      </c>
      <c r="F2390" s="6" t="s">
        <v>9218</v>
      </c>
      <c r="G2390" s="7" t="s">
        <v>20062</v>
      </c>
      <c r="H2390" s="7" t="s">
        <v>20495</v>
      </c>
    </row>
    <row r="2391" spans="1:8">
      <c r="A2391" s="6" t="s">
        <v>9222</v>
      </c>
      <c r="B2391" s="6" t="str" cm="1">
        <f t="array" ref="B2391">IF(SUM(--ISNUMBER(SEARCH(Honorific,A2391)))&gt;0,LEFT(A2391,FIND(" ",A2391)-1),"")</f>
        <v/>
      </c>
      <c r="C2391" s="6" t="str">
        <f t="shared" si="74"/>
        <v>Sherri Bruce</v>
      </c>
      <c r="D2391" s="6" t="str" cm="1">
        <f t="array" ref="D2391">IF(SUM(--ISNUMBER(SEARCH(Credentials,C2391)))&gt;0,TRIM(RIGHT(SUBSTITUTE(C2391," ",REPT(" ", 99)), 99)),"")</f>
        <v/>
      </c>
      <c r="E2391" s="6" t="str">
        <f t="shared" si="75"/>
        <v>Sherri Bruce</v>
      </c>
      <c r="F2391" s="6" t="s">
        <v>9222</v>
      </c>
      <c r="G2391" s="7" t="s">
        <v>19823</v>
      </c>
      <c r="H2391" s="7" t="s">
        <v>19566</v>
      </c>
    </row>
    <row r="2392" spans="1:8">
      <c r="A2392" s="6" t="s">
        <v>9226</v>
      </c>
      <c r="B2392" s="6" t="str" cm="1">
        <f t="array" ref="B2392">IF(SUM(--ISNUMBER(SEARCH(Honorific,A2392)))&gt;0,LEFT(A2392,FIND(" ",A2392)-1),"")</f>
        <v/>
      </c>
      <c r="C2392" s="6" t="str">
        <f t="shared" si="74"/>
        <v>Derrick Shelton</v>
      </c>
      <c r="D2392" s="6" t="str" cm="1">
        <f t="array" ref="D2392">IF(SUM(--ISNUMBER(SEARCH(Credentials,C2392)))&gt;0,TRIM(RIGHT(SUBSTITUTE(C2392," ",REPT(" ", 99)), 99)),"")</f>
        <v/>
      </c>
      <c r="E2392" s="6" t="str">
        <f t="shared" si="75"/>
        <v>Derrick Shelton</v>
      </c>
      <c r="F2392" s="6" t="s">
        <v>9226</v>
      </c>
      <c r="G2392" s="7" t="s">
        <v>20314</v>
      </c>
      <c r="H2392" s="7" t="s">
        <v>19691</v>
      </c>
    </row>
    <row r="2393" spans="1:8">
      <c r="A2393" s="6" t="s">
        <v>2258</v>
      </c>
      <c r="B2393" s="6" t="str" cm="1">
        <f t="array" ref="B2393">IF(SUM(--ISNUMBER(SEARCH(Honorific,A2393)))&gt;0,LEFT(A2393,FIND(" ",A2393)-1),"")</f>
        <v/>
      </c>
      <c r="C2393" s="6" t="str">
        <f t="shared" si="74"/>
        <v>Kelly Hernandez</v>
      </c>
      <c r="D2393" s="6" t="str" cm="1">
        <f t="array" ref="D2393">IF(SUM(--ISNUMBER(SEARCH(Credentials,C2393)))&gt;0,TRIM(RIGHT(SUBSTITUTE(C2393," ",REPT(" ", 99)), 99)),"")</f>
        <v/>
      </c>
      <c r="E2393" s="6" t="str">
        <f t="shared" si="75"/>
        <v>Kelly Hernandez</v>
      </c>
      <c r="F2393" s="6" t="s">
        <v>2258</v>
      </c>
      <c r="G2393" s="7" t="s">
        <v>19580</v>
      </c>
      <c r="H2393" s="7" t="s">
        <v>19444</v>
      </c>
    </row>
    <row r="2394" spans="1:8">
      <c r="A2394" s="6" t="s">
        <v>9232</v>
      </c>
      <c r="B2394" s="6" t="str" cm="1">
        <f t="array" ref="B2394">IF(SUM(--ISNUMBER(SEARCH(Honorific,A2394)))&gt;0,LEFT(A2394,FIND(" ",A2394)-1),"")</f>
        <v/>
      </c>
      <c r="C2394" s="6" t="str">
        <f t="shared" si="74"/>
        <v>Joshua Tate</v>
      </c>
      <c r="D2394" s="6" t="str" cm="1">
        <f t="array" ref="D2394">IF(SUM(--ISNUMBER(SEARCH(Credentials,C2394)))&gt;0,TRIM(RIGHT(SUBSTITUTE(C2394," ",REPT(" ", 99)), 99)),"")</f>
        <v/>
      </c>
      <c r="E2394" s="6" t="str">
        <f t="shared" si="75"/>
        <v>Joshua Tate</v>
      </c>
      <c r="F2394" s="6" t="s">
        <v>9232</v>
      </c>
      <c r="G2394" s="7" t="s">
        <v>19718</v>
      </c>
      <c r="H2394" s="7" t="s">
        <v>20086</v>
      </c>
    </row>
    <row r="2395" spans="1:8">
      <c r="A2395" s="6" t="s">
        <v>9236</v>
      </c>
      <c r="B2395" s="6" t="str" cm="1">
        <f t="array" ref="B2395">IF(SUM(--ISNUMBER(SEARCH(Honorific,A2395)))&gt;0,LEFT(A2395,FIND(" ",A2395)-1),"")</f>
        <v/>
      </c>
      <c r="C2395" s="6" t="str">
        <f t="shared" si="74"/>
        <v>David Brown MD</v>
      </c>
      <c r="D2395" s="6" t="str" cm="1">
        <f t="array" ref="D2395">IF(SUM(--ISNUMBER(SEARCH(Credentials,C2395)))&gt;0,TRIM(RIGHT(SUBSTITUTE(C2395," ",REPT(" ", 99)), 99)),"")</f>
        <v>MD</v>
      </c>
      <c r="E2395" s="6" t="str">
        <f t="shared" si="75"/>
        <v xml:space="preserve">David Brown </v>
      </c>
      <c r="F2395" s="6" t="s">
        <v>19304</v>
      </c>
      <c r="G2395" s="7" t="s">
        <v>19484</v>
      </c>
      <c r="H2395" s="7" t="s">
        <v>19442</v>
      </c>
    </row>
    <row r="2396" spans="1:8">
      <c r="A2396" s="6" t="s">
        <v>9240</v>
      </c>
      <c r="B2396" s="6" t="str" cm="1">
        <f t="array" ref="B2396">IF(SUM(--ISNUMBER(SEARCH(Honorific,A2396)))&gt;0,LEFT(A2396,FIND(" ",A2396)-1),"")</f>
        <v/>
      </c>
      <c r="C2396" s="6" t="str">
        <f t="shared" si="74"/>
        <v>John Gardner</v>
      </c>
      <c r="D2396" s="6" t="str" cm="1">
        <f t="array" ref="D2396">IF(SUM(--ISNUMBER(SEARCH(Credentials,C2396)))&gt;0,TRIM(RIGHT(SUBSTITUTE(C2396," ",REPT(" ", 99)), 99)),"")</f>
        <v/>
      </c>
      <c r="E2396" s="6" t="str">
        <f t="shared" si="75"/>
        <v>John Gardner</v>
      </c>
      <c r="F2396" s="6" t="s">
        <v>9240</v>
      </c>
      <c r="G2396" s="7" t="s">
        <v>19558</v>
      </c>
      <c r="H2396" s="7" t="s">
        <v>20517</v>
      </c>
    </row>
    <row r="2397" spans="1:8">
      <c r="A2397" s="6" t="s">
        <v>9244</v>
      </c>
      <c r="B2397" s="6" t="str" cm="1">
        <f t="array" ref="B2397">IF(SUM(--ISNUMBER(SEARCH(Honorific,A2397)))&gt;0,LEFT(A2397,FIND(" ",A2397)-1),"")</f>
        <v/>
      </c>
      <c r="C2397" s="6" t="str">
        <f t="shared" si="74"/>
        <v>Anne Johnson</v>
      </c>
      <c r="D2397" s="6" t="str" cm="1">
        <f t="array" ref="D2397">IF(SUM(--ISNUMBER(SEARCH(Credentials,C2397)))&gt;0,TRIM(RIGHT(SUBSTITUTE(C2397," ",REPT(" ", 99)), 99)),"")</f>
        <v/>
      </c>
      <c r="E2397" s="6" t="str">
        <f t="shared" si="75"/>
        <v>Anne Johnson</v>
      </c>
      <c r="F2397" s="6" t="s">
        <v>9244</v>
      </c>
      <c r="G2397" s="7" t="s">
        <v>20099</v>
      </c>
      <c r="H2397" s="7" t="s">
        <v>19655</v>
      </c>
    </row>
    <row r="2398" spans="1:8">
      <c r="A2398" s="6" t="s">
        <v>9248</v>
      </c>
      <c r="B2398" s="6" t="str" cm="1">
        <f t="array" ref="B2398">IF(SUM(--ISNUMBER(SEARCH(Honorific,A2398)))&gt;0,LEFT(A2398,FIND(" ",A2398)-1),"")</f>
        <v/>
      </c>
      <c r="C2398" s="6" t="str">
        <f t="shared" si="74"/>
        <v>Jesus Sutton</v>
      </c>
      <c r="D2398" s="6" t="str" cm="1">
        <f t="array" ref="D2398">IF(SUM(--ISNUMBER(SEARCH(Credentials,C2398)))&gt;0,TRIM(RIGHT(SUBSTITUTE(C2398," ",REPT(" ", 99)), 99)),"")</f>
        <v/>
      </c>
      <c r="E2398" s="6" t="str">
        <f t="shared" si="75"/>
        <v>Jesus Sutton</v>
      </c>
      <c r="F2398" s="6" t="s">
        <v>9248</v>
      </c>
      <c r="G2398" s="7" t="s">
        <v>19654</v>
      </c>
      <c r="H2398" s="7" t="s">
        <v>20583</v>
      </c>
    </row>
    <row r="2399" spans="1:8">
      <c r="A2399" s="6" t="s">
        <v>9252</v>
      </c>
      <c r="B2399" s="6" t="str" cm="1">
        <f t="array" ref="B2399">IF(SUM(--ISNUMBER(SEARCH(Honorific,A2399)))&gt;0,LEFT(A2399,FIND(" ",A2399)-1),"")</f>
        <v/>
      </c>
      <c r="C2399" s="6" t="str">
        <f t="shared" si="74"/>
        <v>Jason Garner</v>
      </c>
      <c r="D2399" s="6" t="str" cm="1">
        <f t="array" ref="D2399">IF(SUM(--ISNUMBER(SEARCH(Credentials,C2399)))&gt;0,TRIM(RIGHT(SUBSTITUTE(C2399," ",REPT(" ", 99)), 99)),"")</f>
        <v/>
      </c>
      <c r="E2399" s="6" t="str">
        <f t="shared" si="75"/>
        <v>Jason Garner</v>
      </c>
      <c r="F2399" s="6" t="s">
        <v>9252</v>
      </c>
      <c r="G2399" s="7" t="s">
        <v>19560</v>
      </c>
      <c r="H2399" s="7" t="s">
        <v>20392</v>
      </c>
    </row>
    <row r="2400" spans="1:8">
      <c r="A2400" s="6" t="s">
        <v>9256</v>
      </c>
      <c r="B2400" s="6" t="str" cm="1">
        <f t="array" ref="B2400">IF(SUM(--ISNUMBER(SEARCH(Honorific,A2400)))&gt;0,LEFT(A2400,FIND(" ",A2400)-1),"")</f>
        <v/>
      </c>
      <c r="C2400" s="6" t="str">
        <f t="shared" si="74"/>
        <v>Dale Noble</v>
      </c>
      <c r="D2400" s="6" t="str" cm="1">
        <f t="array" ref="D2400">IF(SUM(--ISNUMBER(SEARCH(Credentials,C2400)))&gt;0,TRIM(RIGHT(SUBSTITUTE(C2400," ",REPT(" ", 99)), 99)),"")</f>
        <v/>
      </c>
      <c r="E2400" s="6" t="str">
        <f t="shared" si="75"/>
        <v>Dale Noble</v>
      </c>
      <c r="F2400" s="6" t="s">
        <v>9256</v>
      </c>
      <c r="G2400" s="7" t="s">
        <v>20615</v>
      </c>
      <c r="H2400" s="7" t="s">
        <v>20564</v>
      </c>
    </row>
    <row r="2401" spans="1:8">
      <c r="A2401" s="6" t="s">
        <v>9260</v>
      </c>
      <c r="B2401" s="6" t="str" cm="1">
        <f t="array" ref="B2401">IF(SUM(--ISNUMBER(SEARCH(Honorific,A2401)))&gt;0,LEFT(A2401,FIND(" ",A2401)-1),"")</f>
        <v/>
      </c>
      <c r="C2401" s="6" t="str">
        <f t="shared" si="74"/>
        <v>Katherine Stanley</v>
      </c>
      <c r="D2401" s="6" t="str" cm="1">
        <f t="array" ref="D2401">IF(SUM(--ISNUMBER(SEARCH(Credentials,C2401)))&gt;0,TRIM(RIGHT(SUBSTITUTE(C2401," ",REPT(" ", 99)), 99)),"")</f>
        <v/>
      </c>
      <c r="E2401" s="6" t="str">
        <f t="shared" si="75"/>
        <v>Katherine Stanley</v>
      </c>
      <c r="F2401" s="6" t="s">
        <v>9260</v>
      </c>
      <c r="G2401" s="7" t="s">
        <v>20156</v>
      </c>
      <c r="H2401" s="7" t="s">
        <v>19940</v>
      </c>
    </row>
    <row r="2402" spans="1:8">
      <c r="A2402" s="6" t="s">
        <v>9264</v>
      </c>
      <c r="B2402" s="6" t="str" cm="1">
        <f t="array" ref="B2402">IF(SUM(--ISNUMBER(SEARCH(Honorific,A2402)))&gt;0,LEFT(A2402,FIND(" ",A2402)-1),"")</f>
        <v/>
      </c>
      <c r="C2402" s="6" t="str">
        <f t="shared" si="74"/>
        <v>Dylan Sharp</v>
      </c>
      <c r="D2402" s="6" t="str" cm="1">
        <f t="array" ref="D2402">IF(SUM(--ISNUMBER(SEARCH(Credentials,C2402)))&gt;0,TRIM(RIGHT(SUBSTITUTE(C2402," ",REPT(" ", 99)), 99)),"")</f>
        <v/>
      </c>
      <c r="E2402" s="6" t="str">
        <f t="shared" si="75"/>
        <v>Dylan Sharp</v>
      </c>
      <c r="F2402" s="6" t="s">
        <v>9264</v>
      </c>
      <c r="G2402" s="7" t="s">
        <v>19508</v>
      </c>
      <c r="H2402" s="7" t="s">
        <v>19842</v>
      </c>
    </row>
    <row r="2403" spans="1:8">
      <c r="A2403" s="6" t="s">
        <v>9268</v>
      </c>
      <c r="B2403" s="6" t="str" cm="1">
        <f t="array" ref="B2403">IF(SUM(--ISNUMBER(SEARCH(Honorific,A2403)))&gt;0,LEFT(A2403,FIND(" ",A2403)-1),"")</f>
        <v/>
      </c>
      <c r="C2403" s="6" t="str">
        <f t="shared" si="74"/>
        <v>Thomas Adams</v>
      </c>
      <c r="D2403" s="6" t="str" cm="1">
        <f t="array" ref="D2403">IF(SUM(--ISNUMBER(SEARCH(Credentials,C2403)))&gt;0,TRIM(RIGHT(SUBSTITUTE(C2403," ",REPT(" ", 99)), 99)),"")</f>
        <v/>
      </c>
      <c r="E2403" s="6" t="str">
        <f t="shared" si="75"/>
        <v>Thomas Adams</v>
      </c>
      <c r="F2403" s="6" t="s">
        <v>9268</v>
      </c>
      <c r="G2403" s="7" t="s">
        <v>19488</v>
      </c>
      <c r="H2403" s="7" t="s">
        <v>20041</v>
      </c>
    </row>
    <row r="2404" spans="1:8">
      <c r="A2404" s="6" t="s">
        <v>9272</v>
      </c>
      <c r="B2404" s="6" t="str" cm="1">
        <f t="array" ref="B2404">IF(SUM(--ISNUMBER(SEARCH(Honorific,A2404)))&gt;0,LEFT(A2404,FIND(" ",A2404)-1),"")</f>
        <v/>
      </c>
      <c r="C2404" s="6" t="str">
        <f t="shared" si="74"/>
        <v>Eric Clark</v>
      </c>
      <c r="D2404" s="6" t="str" cm="1">
        <f t="array" ref="D2404">IF(SUM(--ISNUMBER(SEARCH(Credentials,C2404)))&gt;0,TRIM(RIGHT(SUBSTITUTE(C2404," ",REPT(" ", 99)), 99)),"")</f>
        <v/>
      </c>
      <c r="E2404" s="6" t="str">
        <f t="shared" si="75"/>
        <v>Eric Clark</v>
      </c>
      <c r="F2404" s="6" t="s">
        <v>9272</v>
      </c>
      <c r="G2404" s="7" t="s">
        <v>19618</v>
      </c>
      <c r="H2404" s="7" t="s">
        <v>19647</v>
      </c>
    </row>
    <row r="2405" spans="1:8">
      <c r="A2405" s="6" t="s">
        <v>9275</v>
      </c>
      <c r="B2405" s="6" t="str" cm="1">
        <f t="array" ref="B2405">IF(SUM(--ISNUMBER(SEARCH(Honorific,A2405)))&gt;0,LEFT(A2405,FIND(" ",A2405)-1),"")</f>
        <v/>
      </c>
      <c r="C2405" s="6" t="str">
        <f t="shared" si="74"/>
        <v>Ryan Friedman</v>
      </c>
      <c r="D2405" s="6" t="str" cm="1">
        <f t="array" ref="D2405">IF(SUM(--ISNUMBER(SEARCH(Credentials,C2405)))&gt;0,TRIM(RIGHT(SUBSTITUTE(C2405," ",REPT(" ", 99)), 99)),"")</f>
        <v/>
      </c>
      <c r="E2405" s="6" t="str">
        <f t="shared" si="75"/>
        <v>Ryan Friedman</v>
      </c>
      <c r="F2405" s="6" t="s">
        <v>9275</v>
      </c>
      <c r="G2405" s="7" t="s">
        <v>19452</v>
      </c>
      <c r="H2405" s="7" t="s">
        <v>19915</v>
      </c>
    </row>
    <row r="2406" spans="1:8">
      <c r="A2406" s="6" t="s">
        <v>9279</v>
      </c>
      <c r="B2406" s="6" t="str" cm="1">
        <f t="array" ref="B2406">IF(SUM(--ISNUMBER(SEARCH(Honorific,A2406)))&gt;0,LEFT(A2406,FIND(" ",A2406)-1),"")</f>
        <v/>
      </c>
      <c r="C2406" s="6" t="str">
        <f t="shared" si="74"/>
        <v>Edward Moore</v>
      </c>
      <c r="D2406" s="6" t="str" cm="1">
        <f t="array" ref="D2406">IF(SUM(--ISNUMBER(SEARCH(Credentials,C2406)))&gt;0,TRIM(RIGHT(SUBSTITUTE(C2406," ",REPT(" ", 99)), 99)),"")</f>
        <v/>
      </c>
      <c r="E2406" s="6" t="str">
        <f t="shared" si="75"/>
        <v>Edward Moore</v>
      </c>
      <c r="F2406" s="6" t="s">
        <v>9279</v>
      </c>
      <c r="G2406" s="7" t="s">
        <v>19439</v>
      </c>
      <c r="H2406" s="7" t="s">
        <v>19891</v>
      </c>
    </row>
    <row r="2407" spans="1:8">
      <c r="A2407" s="6" t="s">
        <v>9283</v>
      </c>
      <c r="B2407" s="6" t="str" cm="1">
        <f t="array" ref="B2407">IF(SUM(--ISNUMBER(SEARCH(Honorific,A2407)))&gt;0,LEFT(A2407,FIND(" ",A2407)-1),"")</f>
        <v/>
      </c>
      <c r="C2407" s="6" t="str">
        <f t="shared" si="74"/>
        <v>Kyle Rivas</v>
      </c>
      <c r="D2407" s="6" t="str" cm="1">
        <f t="array" ref="D2407">IF(SUM(--ISNUMBER(SEARCH(Credentials,C2407)))&gt;0,TRIM(RIGHT(SUBSTITUTE(C2407," ",REPT(" ", 99)), 99)),"")</f>
        <v/>
      </c>
      <c r="E2407" s="6" t="str">
        <f t="shared" si="75"/>
        <v>Kyle Rivas</v>
      </c>
      <c r="F2407" s="6" t="s">
        <v>9283</v>
      </c>
      <c r="G2407" s="7" t="s">
        <v>19516</v>
      </c>
      <c r="H2407" s="7" t="s">
        <v>20616</v>
      </c>
    </row>
    <row r="2408" spans="1:8">
      <c r="A2408" s="6" t="s">
        <v>9287</v>
      </c>
      <c r="B2408" s="6" t="str" cm="1">
        <f t="array" ref="B2408">IF(SUM(--ISNUMBER(SEARCH(Honorific,A2408)))&gt;0,LEFT(A2408,FIND(" ",A2408)-1),"")</f>
        <v/>
      </c>
      <c r="C2408" s="6" t="str">
        <f t="shared" si="74"/>
        <v>Erin Kaiser</v>
      </c>
      <c r="D2408" s="6" t="str" cm="1">
        <f t="array" ref="D2408">IF(SUM(--ISNUMBER(SEARCH(Credentials,C2408)))&gt;0,TRIM(RIGHT(SUBSTITUTE(C2408," ",REPT(" ", 99)), 99)),"")</f>
        <v/>
      </c>
      <c r="E2408" s="6" t="str">
        <f t="shared" si="75"/>
        <v>Erin Kaiser</v>
      </c>
      <c r="F2408" s="6" t="s">
        <v>9287</v>
      </c>
      <c r="G2408" s="7" t="s">
        <v>19512</v>
      </c>
      <c r="H2408" s="7" t="s">
        <v>20363</v>
      </c>
    </row>
    <row r="2409" spans="1:8">
      <c r="A2409" s="6" t="s">
        <v>9291</v>
      </c>
      <c r="B2409" s="6" t="str" cm="1">
        <f t="array" ref="B2409">IF(SUM(--ISNUMBER(SEARCH(Honorific,A2409)))&gt;0,LEFT(A2409,FIND(" ",A2409)-1),"")</f>
        <v/>
      </c>
      <c r="C2409" s="6" t="str">
        <f t="shared" si="74"/>
        <v>Mallory Hall</v>
      </c>
      <c r="D2409" s="6" t="str" cm="1">
        <f t="array" ref="D2409">IF(SUM(--ISNUMBER(SEARCH(Credentials,C2409)))&gt;0,TRIM(RIGHT(SUBSTITUTE(C2409," ",REPT(" ", 99)), 99)),"")</f>
        <v/>
      </c>
      <c r="E2409" s="6" t="str">
        <f t="shared" si="75"/>
        <v>Mallory Hall</v>
      </c>
      <c r="F2409" s="6" t="s">
        <v>9291</v>
      </c>
      <c r="G2409" s="7" t="s">
        <v>20617</v>
      </c>
      <c r="H2409" s="7" t="s">
        <v>19585</v>
      </c>
    </row>
    <row r="2410" spans="1:8">
      <c r="A2410" s="6" t="s">
        <v>9295</v>
      </c>
      <c r="B2410" s="6" t="str" cm="1">
        <f t="array" ref="B2410">IF(SUM(--ISNUMBER(SEARCH(Honorific,A2410)))&gt;0,LEFT(A2410,FIND(" ",A2410)-1),"")</f>
        <v/>
      </c>
      <c r="C2410" s="6" t="str">
        <f t="shared" si="74"/>
        <v>Andrew Alexander</v>
      </c>
      <c r="D2410" s="6" t="str" cm="1">
        <f t="array" ref="D2410">IF(SUM(--ISNUMBER(SEARCH(Credentials,C2410)))&gt;0,TRIM(RIGHT(SUBSTITUTE(C2410," ",REPT(" ", 99)), 99)),"")</f>
        <v/>
      </c>
      <c r="E2410" s="6" t="str">
        <f t="shared" si="75"/>
        <v>Andrew Alexander</v>
      </c>
      <c r="F2410" s="6" t="s">
        <v>9295</v>
      </c>
      <c r="G2410" s="7" t="s">
        <v>19612</v>
      </c>
      <c r="H2410" s="7" t="s">
        <v>19614</v>
      </c>
    </row>
    <row r="2411" spans="1:8">
      <c r="A2411" s="6" t="s">
        <v>9299</v>
      </c>
      <c r="B2411" s="6" t="str" cm="1">
        <f t="array" ref="B2411">IF(SUM(--ISNUMBER(SEARCH(Honorific,A2411)))&gt;0,LEFT(A2411,FIND(" ",A2411)-1),"")</f>
        <v/>
      </c>
      <c r="C2411" s="6" t="str">
        <f t="shared" si="74"/>
        <v>Robert Brown</v>
      </c>
      <c r="D2411" s="6" t="str" cm="1">
        <f t="array" ref="D2411">IF(SUM(--ISNUMBER(SEARCH(Credentials,C2411)))&gt;0,TRIM(RIGHT(SUBSTITUTE(C2411," ",REPT(" ", 99)), 99)),"")</f>
        <v/>
      </c>
      <c r="E2411" s="6" t="str">
        <f t="shared" si="75"/>
        <v>Robert Brown</v>
      </c>
      <c r="F2411" s="6" t="s">
        <v>9299</v>
      </c>
      <c r="G2411" s="7" t="s">
        <v>19541</v>
      </c>
      <c r="H2411" s="7" t="s">
        <v>19442</v>
      </c>
    </row>
    <row r="2412" spans="1:8">
      <c r="A2412" s="6" t="s">
        <v>9303</v>
      </c>
      <c r="B2412" s="6" t="str" cm="1">
        <f t="array" ref="B2412">IF(SUM(--ISNUMBER(SEARCH(Honorific,A2412)))&gt;0,LEFT(A2412,FIND(" ",A2412)-1),"")</f>
        <v/>
      </c>
      <c r="C2412" s="6" t="str">
        <f t="shared" si="74"/>
        <v>Joshua Thompson</v>
      </c>
      <c r="D2412" s="6" t="str" cm="1">
        <f t="array" ref="D2412">IF(SUM(--ISNUMBER(SEARCH(Credentials,C2412)))&gt;0,TRIM(RIGHT(SUBSTITUTE(C2412," ",REPT(" ", 99)), 99)),"")</f>
        <v/>
      </c>
      <c r="E2412" s="6" t="str">
        <f t="shared" si="75"/>
        <v>Joshua Thompson</v>
      </c>
      <c r="F2412" s="6" t="s">
        <v>9303</v>
      </c>
      <c r="G2412" s="7" t="s">
        <v>19718</v>
      </c>
      <c r="H2412" s="7" t="s">
        <v>19880</v>
      </c>
    </row>
    <row r="2413" spans="1:8">
      <c r="A2413" s="6" t="s">
        <v>9307</v>
      </c>
      <c r="B2413" s="6" t="str" cm="1">
        <f t="array" ref="B2413">IF(SUM(--ISNUMBER(SEARCH(Honorific,A2413)))&gt;0,LEFT(A2413,FIND(" ",A2413)-1),"")</f>
        <v/>
      </c>
      <c r="C2413" s="6" t="str">
        <f t="shared" si="74"/>
        <v>Sierra Nguyen</v>
      </c>
      <c r="D2413" s="6" t="str" cm="1">
        <f t="array" ref="D2413">IF(SUM(--ISNUMBER(SEARCH(Credentials,C2413)))&gt;0,TRIM(RIGHT(SUBSTITUTE(C2413," ",REPT(" ", 99)), 99)),"")</f>
        <v/>
      </c>
      <c r="E2413" s="6" t="str">
        <f t="shared" si="75"/>
        <v>Sierra Nguyen</v>
      </c>
      <c r="F2413" s="6" t="s">
        <v>9307</v>
      </c>
      <c r="G2413" s="7" t="s">
        <v>20428</v>
      </c>
      <c r="H2413" s="7" t="s">
        <v>19980</v>
      </c>
    </row>
    <row r="2414" spans="1:8">
      <c r="A2414" s="6" t="s">
        <v>9311</v>
      </c>
      <c r="B2414" s="6" t="str" cm="1">
        <f t="array" ref="B2414">IF(SUM(--ISNUMBER(SEARCH(Honorific,A2414)))&gt;0,LEFT(A2414,FIND(" ",A2414)-1),"")</f>
        <v/>
      </c>
      <c r="C2414" s="6" t="str">
        <f t="shared" si="74"/>
        <v>Matthew Stone</v>
      </c>
      <c r="D2414" s="6" t="str" cm="1">
        <f t="array" ref="D2414">IF(SUM(--ISNUMBER(SEARCH(Credentials,C2414)))&gt;0,TRIM(RIGHT(SUBSTITUTE(C2414," ",REPT(" ", 99)), 99)),"")</f>
        <v/>
      </c>
      <c r="E2414" s="6" t="str">
        <f t="shared" si="75"/>
        <v>Matthew Stone</v>
      </c>
      <c r="F2414" s="6" t="s">
        <v>9311</v>
      </c>
      <c r="G2414" s="7" t="s">
        <v>19506</v>
      </c>
      <c r="H2414" s="7" t="s">
        <v>20594</v>
      </c>
    </row>
    <row r="2415" spans="1:8">
      <c r="A2415" s="6" t="s">
        <v>9315</v>
      </c>
      <c r="B2415" s="6" t="str" cm="1">
        <f t="array" ref="B2415">IF(SUM(--ISNUMBER(SEARCH(Honorific,A2415)))&gt;0,LEFT(A2415,FIND(" ",A2415)-1),"")</f>
        <v/>
      </c>
      <c r="C2415" s="6" t="str">
        <f t="shared" si="74"/>
        <v>Pam Adams</v>
      </c>
      <c r="D2415" s="6" t="str" cm="1">
        <f t="array" ref="D2415">IF(SUM(--ISNUMBER(SEARCH(Credentials,C2415)))&gt;0,TRIM(RIGHT(SUBSTITUTE(C2415," ",REPT(" ", 99)), 99)),"")</f>
        <v/>
      </c>
      <c r="E2415" s="6" t="str">
        <f t="shared" si="75"/>
        <v>Pam Adams</v>
      </c>
      <c r="F2415" s="6" t="s">
        <v>9315</v>
      </c>
      <c r="G2415" s="7" t="s">
        <v>20618</v>
      </c>
      <c r="H2415" s="7" t="s">
        <v>20041</v>
      </c>
    </row>
    <row r="2416" spans="1:8">
      <c r="A2416" s="6" t="s">
        <v>9319</v>
      </c>
      <c r="B2416" s="6" t="str" cm="1">
        <f t="array" ref="B2416">IF(SUM(--ISNUMBER(SEARCH(Honorific,A2416)))&gt;0,LEFT(A2416,FIND(" ",A2416)-1),"")</f>
        <v/>
      </c>
      <c r="C2416" s="6" t="str">
        <f t="shared" si="74"/>
        <v>Jonathan Knight</v>
      </c>
      <c r="D2416" s="6" t="str" cm="1">
        <f t="array" ref="D2416">IF(SUM(--ISNUMBER(SEARCH(Credentials,C2416)))&gt;0,TRIM(RIGHT(SUBSTITUTE(C2416," ",REPT(" ", 99)), 99)),"")</f>
        <v/>
      </c>
      <c r="E2416" s="6" t="str">
        <f t="shared" si="75"/>
        <v>Jonathan Knight</v>
      </c>
      <c r="F2416" s="6" t="s">
        <v>9319</v>
      </c>
      <c r="G2416" s="7" t="s">
        <v>19787</v>
      </c>
      <c r="H2416" s="7" t="s">
        <v>20345</v>
      </c>
    </row>
    <row r="2417" spans="1:8">
      <c r="A2417" s="6" t="s">
        <v>9323</v>
      </c>
      <c r="B2417" s="6" t="str" cm="1">
        <f t="array" ref="B2417">IF(SUM(--ISNUMBER(SEARCH(Honorific,A2417)))&gt;0,LEFT(A2417,FIND(" ",A2417)-1),"")</f>
        <v/>
      </c>
      <c r="C2417" s="6" t="str">
        <f t="shared" si="74"/>
        <v>Kyle Roy</v>
      </c>
      <c r="D2417" s="6" t="str" cm="1">
        <f t="array" ref="D2417">IF(SUM(--ISNUMBER(SEARCH(Credentials,C2417)))&gt;0,TRIM(RIGHT(SUBSTITUTE(C2417," ",REPT(" ", 99)), 99)),"")</f>
        <v/>
      </c>
      <c r="E2417" s="6" t="str">
        <f t="shared" si="75"/>
        <v>Kyle Roy</v>
      </c>
      <c r="F2417" s="6" t="s">
        <v>9323</v>
      </c>
      <c r="G2417" s="7" t="s">
        <v>19516</v>
      </c>
      <c r="H2417" s="7" t="s">
        <v>20187</v>
      </c>
    </row>
    <row r="2418" spans="1:8">
      <c r="A2418" s="6" t="s">
        <v>9327</v>
      </c>
      <c r="B2418" s="6" t="str" cm="1">
        <f t="array" ref="B2418">IF(SUM(--ISNUMBER(SEARCH(Honorific,A2418)))&gt;0,LEFT(A2418,FIND(" ",A2418)-1),"")</f>
        <v/>
      </c>
      <c r="C2418" s="6" t="str">
        <f t="shared" si="74"/>
        <v>Christine Garcia</v>
      </c>
      <c r="D2418" s="6" t="str" cm="1">
        <f t="array" ref="D2418">IF(SUM(--ISNUMBER(SEARCH(Credentials,C2418)))&gt;0,TRIM(RIGHT(SUBSTITUTE(C2418," ",REPT(" ", 99)), 99)),"")</f>
        <v/>
      </c>
      <c r="E2418" s="6" t="str">
        <f t="shared" si="75"/>
        <v>Christine Garcia</v>
      </c>
      <c r="F2418" s="6" t="s">
        <v>9327</v>
      </c>
      <c r="G2418" s="7" t="s">
        <v>19928</v>
      </c>
      <c r="H2418" s="7" t="s">
        <v>19641</v>
      </c>
    </row>
    <row r="2419" spans="1:8">
      <c r="A2419" s="6" t="s">
        <v>9331</v>
      </c>
      <c r="B2419" s="6" t="str" cm="1">
        <f t="array" ref="B2419">IF(SUM(--ISNUMBER(SEARCH(Honorific,A2419)))&gt;0,LEFT(A2419,FIND(" ",A2419)-1),"")</f>
        <v/>
      </c>
      <c r="C2419" s="6" t="str">
        <f t="shared" si="74"/>
        <v>Brian Moody</v>
      </c>
      <c r="D2419" s="6" t="str" cm="1">
        <f t="array" ref="D2419">IF(SUM(--ISNUMBER(SEARCH(Credentials,C2419)))&gt;0,TRIM(RIGHT(SUBSTITUTE(C2419," ",REPT(" ", 99)), 99)),"")</f>
        <v/>
      </c>
      <c r="E2419" s="6" t="str">
        <f t="shared" si="75"/>
        <v>Brian Moody</v>
      </c>
      <c r="F2419" s="6" t="s">
        <v>9331</v>
      </c>
      <c r="G2419" s="7" t="s">
        <v>19555</v>
      </c>
      <c r="H2419" s="7" t="s">
        <v>19521</v>
      </c>
    </row>
    <row r="2420" spans="1:8">
      <c r="A2420" s="6" t="s">
        <v>9335</v>
      </c>
      <c r="B2420" s="6" t="str" cm="1">
        <f t="array" ref="B2420">IF(SUM(--ISNUMBER(SEARCH(Honorific,A2420)))&gt;0,LEFT(A2420,FIND(" ",A2420)-1),"")</f>
        <v/>
      </c>
      <c r="C2420" s="6" t="str">
        <f t="shared" si="74"/>
        <v>Daniel Garza</v>
      </c>
      <c r="D2420" s="6" t="str" cm="1">
        <f t="array" ref="D2420">IF(SUM(--ISNUMBER(SEARCH(Credentials,C2420)))&gt;0,TRIM(RIGHT(SUBSTITUTE(C2420," ",REPT(" ", 99)), 99)),"")</f>
        <v/>
      </c>
      <c r="E2420" s="6" t="str">
        <f t="shared" si="75"/>
        <v>Daniel Garza</v>
      </c>
      <c r="F2420" s="6" t="s">
        <v>9335</v>
      </c>
      <c r="G2420" s="7" t="s">
        <v>19492</v>
      </c>
      <c r="H2420" s="7" t="s">
        <v>20406</v>
      </c>
    </row>
    <row r="2421" spans="1:8">
      <c r="A2421" s="6" t="s">
        <v>9339</v>
      </c>
      <c r="B2421" s="6" t="str" cm="1">
        <f t="array" ref="B2421">IF(SUM(--ISNUMBER(SEARCH(Honorific,A2421)))&gt;0,LEFT(A2421,FIND(" ",A2421)-1),"")</f>
        <v/>
      </c>
      <c r="C2421" s="6" t="str">
        <f t="shared" si="74"/>
        <v>Charles Woods</v>
      </c>
      <c r="D2421" s="6" t="str" cm="1">
        <f t="array" ref="D2421">IF(SUM(--ISNUMBER(SEARCH(Credentials,C2421)))&gt;0,TRIM(RIGHT(SUBSTITUTE(C2421," ",REPT(" ", 99)), 99)),"")</f>
        <v/>
      </c>
      <c r="E2421" s="6" t="str">
        <f t="shared" si="75"/>
        <v>Charles Woods</v>
      </c>
      <c r="F2421" s="6" t="s">
        <v>9339</v>
      </c>
      <c r="G2421" s="7" t="s">
        <v>19524</v>
      </c>
      <c r="H2421" s="7" t="s">
        <v>20528</v>
      </c>
    </row>
    <row r="2422" spans="1:8">
      <c r="A2422" s="6" t="s">
        <v>9343</v>
      </c>
      <c r="B2422" s="6" t="str" cm="1">
        <f t="array" ref="B2422">IF(SUM(--ISNUMBER(SEARCH(Honorific,A2422)))&gt;0,LEFT(A2422,FIND(" ",A2422)-1),"")</f>
        <v/>
      </c>
      <c r="C2422" s="6" t="str">
        <f t="shared" si="74"/>
        <v>Elijah Johnson</v>
      </c>
      <c r="D2422" s="6" t="str" cm="1">
        <f t="array" ref="D2422">IF(SUM(--ISNUMBER(SEARCH(Credentials,C2422)))&gt;0,TRIM(RIGHT(SUBSTITUTE(C2422," ",REPT(" ", 99)), 99)),"")</f>
        <v/>
      </c>
      <c r="E2422" s="6" t="str">
        <f t="shared" si="75"/>
        <v>Elijah Johnson</v>
      </c>
      <c r="F2422" s="6" t="s">
        <v>9343</v>
      </c>
      <c r="G2422" s="7" t="s">
        <v>20071</v>
      </c>
      <c r="H2422" s="7" t="s">
        <v>19655</v>
      </c>
    </row>
    <row r="2423" spans="1:8">
      <c r="A2423" s="6" t="s">
        <v>8676</v>
      </c>
      <c r="B2423" s="6" t="str" cm="1">
        <f t="array" ref="B2423">IF(SUM(--ISNUMBER(SEARCH(Honorific,A2423)))&gt;0,LEFT(A2423,FIND(" ",A2423)-1),"")</f>
        <v/>
      </c>
      <c r="C2423" s="6" t="str">
        <f t="shared" si="74"/>
        <v>Steven Robinson</v>
      </c>
      <c r="D2423" s="6" t="str" cm="1">
        <f t="array" ref="D2423">IF(SUM(--ISNUMBER(SEARCH(Credentials,C2423)))&gt;0,TRIM(RIGHT(SUBSTITUTE(C2423," ",REPT(" ", 99)), 99)),"")</f>
        <v/>
      </c>
      <c r="E2423" s="6" t="str">
        <f t="shared" si="75"/>
        <v>Steven Robinson</v>
      </c>
      <c r="F2423" s="6" t="s">
        <v>8676</v>
      </c>
      <c r="G2423" s="7" t="s">
        <v>19767</v>
      </c>
      <c r="H2423" s="7" t="s">
        <v>19430</v>
      </c>
    </row>
    <row r="2424" spans="1:8">
      <c r="A2424" s="6" t="s">
        <v>9348</v>
      </c>
      <c r="B2424" s="6" t="str" cm="1">
        <f t="array" ref="B2424">IF(SUM(--ISNUMBER(SEARCH(Honorific,A2424)))&gt;0,LEFT(A2424,FIND(" ",A2424)-1),"")</f>
        <v/>
      </c>
      <c r="C2424" s="6" t="str">
        <f t="shared" si="74"/>
        <v>Nicholas Sanchez</v>
      </c>
      <c r="D2424" s="6" t="str" cm="1">
        <f t="array" ref="D2424">IF(SUM(--ISNUMBER(SEARCH(Credentials,C2424)))&gt;0,TRIM(RIGHT(SUBSTITUTE(C2424," ",REPT(" ", 99)), 99)),"")</f>
        <v/>
      </c>
      <c r="E2424" s="6" t="str">
        <f t="shared" si="75"/>
        <v>Nicholas Sanchez</v>
      </c>
      <c r="F2424" s="6" t="s">
        <v>9348</v>
      </c>
      <c r="G2424" s="7" t="s">
        <v>19750</v>
      </c>
      <c r="H2424" s="7" t="s">
        <v>19474</v>
      </c>
    </row>
    <row r="2425" spans="1:8">
      <c r="A2425" s="6" t="s">
        <v>9352</v>
      </c>
      <c r="B2425" s="6" t="str" cm="1">
        <f t="array" ref="B2425">IF(SUM(--ISNUMBER(SEARCH(Honorific,A2425)))&gt;0,LEFT(A2425,FIND(" ",A2425)-1),"")</f>
        <v/>
      </c>
      <c r="C2425" s="6" t="str">
        <f t="shared" si="74"/>
        <v>Amy Wilson</v>
      </c>
      <c r="D2425" s="6" t="str" cm="1">
        <f t="array" ref="D2425">IF(SUM(--ISNUMBER(SEARCH(Credentials,C2425)))&gt;0,TRIM(RIGHT(SUBSTITUTE(C2425," ",REPT(" ", 99)), 99)),"")</f>
        <v/>
      </c>
      <c r="E2425" s="6" t="str">
        <f t="shared" si="75"/>
        <v>Amy Wilson</v>
      </c>
      <c r="F2425" s="6" t="s">
        <v>9352</v>
      </c>
      <c r="G2425" s="7" t="s">
        <v>19789</v>
      </c>
      <c r="H2425" s="7" t="s">
        <v>19563</v>
      </c>
    </row>
    <row r="2426" spans="1:8">
      <c r="A2426" s="6" t="s">
        <v>9356</v>
      </c>
      <c r="B2426" s="6" t="str" cm="1">
        <f t="array" ref="B2426">IF(SUM(--ISNUMBER(SEARCH(Honorific,A2426)))&gt;0,LEFT(A2426,FIND(" ",A2426)-1),"")</f>
        <v/>
      </c>
      <c r="C2426" s="6" t="str">
        <f t="shared" si="74"/>
        <v>Kimberly Raymond</v>
      </c>
      <c r="D2426" s="6" t="str" cm="1">
        <f t="array" ref="D2426">IF(SUM(--ISNUMBER(SEARCH(Credentials,C2426)))&gt;0,TRIM(RIGHT(SUBSTITUTE(C2426," ",REPT(" ", 99)), 99)),"")</f>
        <v/>
      </c>
      <c r="E2426" s="6" t="str">
        <f t="shared" si="75"/>
        <v>Kimberly Raymond</v>
      </c>
      <c r="F2426" s="6" t="s">
        <v>9356</v>
      </c>
      <c r="G2426" s="7" t="s">
        <v>19458</v>
      </c>
      <c r="H2426" s="7" t="s">
        <v>19705</v>
      </c>
    </row>
    <row r="2427" spans="1:8">
      <c r="A2427" s="6" t="s">
        <v>9360</v>
      </c>
      <c r="B2427" s="6" t="str" cm="1">
        <f t="array" ref="B2427">IF(SUM(--ISNUMBER(SEARCH(Honorific,A2427)))&gt;0,LEFT(A2427,FIND(" ",A2427)-1),"")</f>
        <v/>
      </c>
      <c r="C2427" s="6" t="str">
        <f t="shared" si="74"/>
        <v>Debra Villarreal</v>
      </c>
      <c r="D2427" s="6" t="str" cm="1">
        <f t="array" ref="D2427">IF(SUM(--ISNUMBER(SEARCH(Credentials,C2427)))&gt;0,TRIM(RIGHT(SUBSTITUTE(C2427," ",REPT(" ", 99)), 99)),"")</f>
        <v/>
      </c>
      <c r="E2427" s="6" t="str">
        <f t="shared" si="75"/>
        <v>Debra Villarreal</v>
      </c>
      <c r="F2427" s="6" t="s">
        <v>9360</v>
      </c>
      <c r="G2427" s="7" t="s">
        <v>19556</v>
      </c>
      <c r="H2427" s="7" t="s">
        <v>20619</v>
      </c>
    </row>
    <row r="2428" spans="1:8">
      <c r="A2428" s="6" t="s">
        <v>9364</v>
      </c>
      <c r="B2428" s="6" t="str" cm="1">
        <f t="array" ref="B2428">IF(SUM(--ISNUMBER(SEARCH(Honorific,A2428)))&gt;0,LEFT(A2428,FIND(" ",A2428)-1),"")</f>
        <v/>
      </c>
      <c r="C2428" s="6" t="str">
        <f t="shared" si="74"/>
        <v>Heather Fuller</v>
      </c>
      <c r="D2428" s="6" t="str" cm="1">
        <f t="array" ref="D2428">IF(SUM(--ISNUMBER(SEARCH(Credentials,C2428)))&gt;0,TRIM(RIGHT(SUBSTITUTE(C2428," ",REPT(" ", 99)), 99)),"")</f>
        <v/>
      </c>
      <c r="E2428" s="6" t="str">
        <f t="shared" si="75"/>
        <v>Heather Fuller</v>
      </c>
      <c r="F2428" s="6" t="s">
        <v>9364</v>
      </c>
      <c r="G2428" s="7" t="s">
        <v>19423</v>
      </c>
      <c r="H2428" s="7" t="s">
        <v>19540</v>
      </c>
    </row>
    <row r="2429" spans="1:8">
      <c r="A2429" s="6" t="s">
        <v>9368</v>
      </c>
      <c r="B2429" s="6" t="str" cm="1">
        <f t="array" ref="B2429">IF(SUM(--ISNUMBER(SEARCH(Honorific,A2429)))&gt;0,LEFT(A2429,FIND(" ",A2429)-1),"")</f>
        <v/>
      </c>
      <c r="C2429" s="6" t="str">
        <f t="shared" si="74"/>
        <v>Tony Steele</v>
      </c>
      <c r="D2429" s="6" t="str" cm="1">
        <f t="array" ref="D2429">IF(SUM(--ISNUMBER(SEARCH(Credentials,C2429)))&gt;0,TRIM(RIGHT(SUBSTITUTE(C2429," ",REPT(" ", 99)), 99)),"")</f>
        <v/>
      </c>
      <c r="E2429" s="6" t="str">
        <f t="shared" si="75"/>
        <v>Tony Steele</v>
      </c>
      <c r="F2429" s="6" t="s">
        <v>9368</v>
      </c>
      <c r="G2429" s="7" t="s">
        <v>19934</v>
      </c>
      <c r="H2429" s="7" t="s">
        <v>19832</v>
      </c>
    </row>
    <row r="2430" spans="1:8">
      <c r="A2430" s="6" t="s">
        <v>9372</v>
      </c>
      <c r="B2430" s="6" t="str" cm="1">
        <f t="array" ref="B2430">IF(SUM(--ISNUMBER(SEARCH(Honorific,A2430)))&gt;0,LEFT(A2430,FIND(" ",A2430)-1),"")</f>
        <v/>
      </c>
      <c r="C2430" s="6" t="str">
        <f t="shared" si="74"/>
        <v>Kimberly Olsen</v>
      </c>
      <c r="D2430" s="6" t="str" cm="1">
        <f t="array" ref="D2430">IF(SUM(--ISNUMBER(SEARCH(Credentials,C2430)))&gt;0,TRIM(RIGHT(SUBSTITUTE(C2430," ",REPT(" ", 99)), 99)),"")</f>
        <v/>
      </c>
      <c r="E2430" s="6" t="str">
        <f t="shared" si="75"/>
        <v>Kimberly Olsen</v>
      </c>
      <c r="F2430" s="6" t="s">
        <v>9372</v>
      </c>
      <c r="G2430" s="7" t="s">
        <v>19458</v>
      </c>
      <c r="H2430" s="7" t="s">
        <v>20558</v>
      </c>
    </row>
    <row r="2431" spans="1:8">
      <c r="A2431" s="6" t="s">
        <v>9376</v>
      </c>
      <c r="B2431" s="6" t="str" cm="1">
        <f t="array" ref="B2431">IF(SUM(--ISNUMBER(SEARCH(Honorific,A2431)))&gt;0,LEFT(A2431,FIND(" ",A2431)-1),"")</f>
        <v/>
      </c>
      <c r="C2431" s="6" t="str">
        <f t="shared" si="74"/>
        <v>Dana Gonzales</v>
      </c>
      <c r="D2431" s="6" t="str" cm="1">
        <f t="array" ref="D2431">IF(SUM(--ISNUMBER(SEARCH(Credentials,C2431)))&gt;0,TRIM(RIGHT(SUBSTITUTE(C2431," ",REPT(" ", 99)), 99)),"")</f>
        <v/>
      </c>
      <c r="E2431" s="6" t="str">
        <f t="shared" si="75"/>
        <v>Dana Gonzales</v>
      </c>
      <c r="F2431" s="6" t="s">
        <v>9376</v>
      </c>
      <c r="G2431" s="7" t="s">
        <v>20307</v>
      </c>
      <c r="H2431" s="7" t="s">
        <v>19721</v>
      </c>
    </row>
    <row r="2432" spans="1:8">
      <c r="A2432" s="6" t="s">
        <v>9380</v>
      </c>
      <c r="B2432" s="6" t="str" cm="1">
        <f t="array" ref="B2432">IF(SUM(--ISNUMBER(SEARCH(Honorific,A2432)))&gt;0,LEFT(A2432,FIND(" ",A2432)-1),"")</f>
        <v/>
      </c>
      <c r="C2432" s="6" t="str">
        <f t="shared" si="74"/>
        <v>Robert Fitzpatrick</v>
      </c>
      <c r="D2432" s="6" t="str" cm="1">
        <f t="array" ref="D2432">IF(SUM(--ISNUMBER(SEARCH(Credentials,C2432)))&gt;0,TRIM(RIGHT(SUBSTITUTE(C2432," ",REPT(" ", 99)), 99)),"")</f>
        <v/>
      </c>
      <c r="E2432" s="6" t="str">
        <f t="shared" si="75"/>
        <v>Robert Fitzpatrick</v>
      </c>
      <c r="F2432" s="6" t="s">
        <v>9380</v>
      </c>
      <c r="G2432" s="7" t="s">
        <v>19541</v>
      </c>
      <c r="H2432" s="7" t="s">
        <v>20014</v>
      </c>
    </row>
    <row r="2433" spans="1:8">
      <c r="A2433" s="6" t="s">
        <v>9384</v>
      </c>
      <c r="B2433" s="6" t="str" cm="1">
        <f t="array" ref="B2433">IF(SUM(--ISNUMBER(SEARCH(Honorific,A2433)))&gt;0,LEFT(A2433,FIND(" ",A2433)-1),"")</f>
        <v/>
      </c>
      <c r="C2433" s="6" t="str">
        <f t="shared" si="74"/>
        <v>Robert Moreno</v>
      </c>
      <c r="D2433" s="6" t="str" cm="1">
        <f t="array" ref="D2433">IF(SUM(--ISNUMBER(SEARCH(Credentials,C2433)))&gt;0,TRIM(RIGHT(SUBSTITUTE(C2433," ",REPT(" ", 99)), 99)),"")</f>
        <v/>
      </c>
      <c r="E2433" s="6" t="str">
        <f t="shared" si="75"/>
        <v>Robert Moreno</v>
      </c>
      <c r="F2433" s="6" t="s">
        <v>9384</v>
      </c>
      <c r="G2433" s="7" t="s">
        <v>19541</v>
      </c>
      <c r="H2433" s="7" t="s">
        <v>20514</v>
      </c>
    </row>
    <row r="2434" spans="1:8">
      <c r="A2434" s="6" t="s">
        <v>9388</v>
      </c>
      <c r="B2434" s="6" t="str" cm="1">
        <f t="array" ref="B2434">IF(SUM(--ISNUMBER(SEARCH(Honorific,A2434)))&gt;0,LEFT(A2434,FIND(" ",A2434)-1),"")</f>
        <v/>
      </c>
      <c r="C2434" s="6" t="str">
        <f t="shared" si="74"/>
        <v>Danielle Lopez</v>
      </c>
      <c r="D2434" s="6" t="str" cm="1">
        <f t="array" ref="D2434">IF(SUM(--ISNUMBER(SEARCH(Credentials,C2434)))&gt;0,TRIM(RIGHT(SUBSTITUTE(C2434," ",REPT(" ", 99)), 99)),"")</f>
        <v/>
      </c>
      <c r="E2434" s="6" t="str">
        <f t="shared" si="75"/>
        <v>Danielle Lopez</v>
      </c>
      <c r="F2434" s="6" t="s">
        <v>9388</v>
      </c>
      <c r="G2434" s="7" t="s">
        <v>19629</v>
      </c>
      <c r="H2434" s="7" t="s">
        <v>19600</v>
      </c>
    </row>
    <row r="2435" spans="1:8">
      <c r="A2435" s="6" t="s">
        <v>9392</v>
      </c>
      <c r="B2435" s="6" t="str" cm="1">
        <f t="array" ref="B2435">IF(SUM(--ISNUMBER(SEARCH(Honorific,A2435)))&gt;0,LEFT(A2435,FIND(" ",A2435)-1),"")</f>
        <v/>
      </c>
      <c r="C2435" s="6" t="str">
        <f t="shared" ref="C2435:C2498" si="76">IF(B2435="",A2435,RIGHT(A2435,LEN(A2435)-LEN(B2435)-1))</f>
        <v>Michael Baker</v>
      </c>
      <c r="D2435" s="6" t="str" cm="1">
        <f t="array" ref="D2435">IF(SUM(--ISNUMBER(SEARCH(Credentials,C2435)))&gt;0,TRIM(RIGHT(SUBSTITUTE(C2435," ",REPT(" ", 99)), 99)),"")</f>
        <v/>
      </c>
      <c r="E2435" s="6" t="str">
        <f t="shared" ref="E2435:E2498" si="77">IF(D2435="",C2435,LEFT(C2435,LEN(C2435)-LEN(D2435)))</f>
        <v>Michael Baker</v>
      </c>
      <c r="F2435" s="6" t="s">
        <v>9392</v>
      </c>
      <c r="G2435" s="7" t="s">
        <v>19466</v>
      </c>
      <c r="H2435" s="7" t="s">
        <v>19594</v>
      </c>
    </row>
    <row r="2436" spans="1:8">
      <c r="A2436" s="6" t="s">
        <v>9396</v>
      </c>
      <c r="B2436" s="6" t="str" cm="1">
        <f t="array" ref="B2436">IF(SUM(--ISNUMBER(SEARCH(Honorific,A2436)))&gt;0,LEFT(A2436,FIND(" ",A2436)-1),"")</f>
        <v/>
      </c>
      <c r="C2436" s="6" t="str">
        <f t="shared" si="76"/>
        <v>Jerry Burton</v>
      </c>
      <c r="D2436" s="6" t="str" cm="1">
        <f t="array" ref="D2436">IF(SUM(--ISNUMBER(SEARCH(Credentials,C2436)))&gt;0,TRIM(RIGHT(SUBSTITUTE(C2436," ",REPT(" ", 99)), 99)),"")</f>
        <v/>
      </c>
      <c r="E2436" s="6" t="str">
        <f t="shared" si="77"/>
        <v>Jerry Burton</v>
      </c>
      <c r="F2436" s="6" t="s">
        <v>9396</v>
      </c>
      <c r="G2436" s="7" t="s">
        <v>19875</v>
      </c>
      <c r="H2436" s="7" t="s">
        <v>19780</v>
      </c>
    </row>
    <row r="2437" spans="1:8">
      <c r="A2437" s="6" t="s">
        <v>9400</v>
      </c>
      <c r="B2437" s="6" t="str" cm="1">
        <f t="array" ref="B2437">IF(SUM(--ISNUMBER(SEARCH(Honorific,A2437)))&gt;0,LEFT(A2437,FIND(" ",A2437)-1),"")</f>
        <v/>
      </c>
      <c r="C2437" s="6" t="str">
        <f t="shared" si="76"/>
        <v>Michael Moore MD</v>
      </c>
      <c r="D2437" s="6" t="str" cm="1">
        <f t="array" ref="D2437">IF(SUM(--ISNUMBER(SEARCH(Credentials,C2437)))&gt;0,TRIM(RIGHT(SUBSTITUTE(C2437," ",REPT(" ", 99)), 99)),"")</f>
        <v>MD</v>
      </c>
      <c r="E2437" s="6" t="str">
        <f t="shared" si="77"/>
        <v xml:space="preserve">Michael Moore </v>
      </c>
      <c r="F2437" s="6" t="s">
        <v>19305</v>
      </c>
      <c r="G2437" s="7" t="s">
        <v>19466</v>
      </c>
      <c r="H2437" s="7" t="s">
        <v>19891</v>
      </c>
    </row>
    <row r="2438" spans="1:8">
      <c r="A2438" s="6" t="s">
        <v>9404</v>
      </c>
      <c r="B2438" s="6" t="str" cm="1">
        <f t="array" ref="B2438">IF(SUM(--ISNUMBER(SEARCH(Honorific,A2438)))&gt;0,LEFT(A2438,FIND(" ",A2438)-1),"")</f>
        <v/>
      </c>
      <c r="C2438" s="6" t="str">
        <f t="shared" si="76"/>
        <v>Timothy Beck</v>
      </c>
      <c r="D2438" s="6" t="str" cm="1">
        <f t="array" ref="D2438">IF(SUM(--ISNUMBER(SEARCH(Credentials,C2438)))&gt;0,TRIM(RIGHT(SUBSTITUTE(C2438," ",REPT(" ", 99)), 99)),"")</f>
        <v/>
      </c>
      <c r="E2438" s="6" t="str">
        <f t="shared" si="77"/>
        <v>Timothy Beck</v>
      </c>
      <c r="F2438" s="6" t="s">
        <v>9404</v>
      </c>
      <c r="G2438" s="7" t="s">
        <v>19942</v>
      </c>
      <c r="H2438" s="7" t="s">
        <v>20105</v>
      </c>
    </row>
    <row r="2439" spans="1:8">
      <c r="A2439" s="6" t="s">
        <v>9408</v>
      </c>
      <c r="B2439" s="6" t="str" cm="1">
        <f t="array" ref="B2439">IF(SUM(--ISNUMBER(SEARCH(Honorific,A2439)))&gt;0,LEFT(A2439,FIND(" ",A2439)-1),"")</f>
        <v/>
      </c>
      <c r="C2439" s="6" t="str">
        <f t="shared" si="76"/>
        <v>Kelly Brown</v>
      </c>
      <c r="D2439" s="6" t="str" cm="1">
        <f t="array" ref="D2439">IF(SUM(--ISNUMBER(SEARCH(Credentials,C2439)))&gt;0,TRIM(RIGHT(SUBSTITUTE(C2439," ",REPT(" ", 99)), 99)),"")</f>
        <v/>
      </c>
      <c r="E2439" s="6" t="str">
        <f t="shared" si="77"/>
        <v>Kelly Brown</v>
      </c>
      <c r="F2439" s="6" t="s">
        <v>9408</v>
      </c>
      <c r="G2439" s="7" t="s">
        <v>19580</v>
      </c>
      <c r="H2439" s="7" t="s">
        <v>19442</v>
      </c>
    </row>
    <row r="2440" spans="1:8">
      <c r="A2440" s="6" t="s">
        <v>9412</v>
      </c>
      <c r="B2440" s="6" t="str" cm="1">
        <f t="array" ref="B2440">IF(SUM(--ISNUMBER(SEARCH(Honorific,A2440)))&gt;0,LEFT(A2440,FIND(" ",A2440)-1),"")</f>
        <v/>
      </c>
      <c r="C2440" s="6" t="str">
        <f t="shared" si="76"/>
        <v>Meredith Murphy</v>
      </c>
      <c r="D2440" s="6" t="str" cm="1">
        <f t="array" ref="D2440">IF(SUM(--ISNUMBER(SEARCH(Credentials,C2440)))&gt;0,TRIM(RIGHT(SUBSTITUTE(C2440," ",REPT(" ", 99)), 99)),"")</f>
        <v/>
      </c>
      <c r="E2440" s="6" t="str">
        <f t="shared" si="77"/>
        <v>Meredith Murphy</v>
      </c>
      <c r="F2440" s="6" t="s">
        <v>9412</v>
      </c>
      <c r="G2440" s="7" t="s">
        <v>20620</v>
      </c>
      <c r="H2440" s="7" t="s">
        <v>20252</v>
      </c>
    </row>
    <row r="2441" spans="1:8">
      <c r="A2441" s="6" t="s">
        <v>9416</v>
      </c>
      <c r="B2441" s="6" t="str" cm="1">
        <f t="array" ref="B2441">IF(SUM(--ISNUMBER(SEARCH(Honorific,A2441)))&gt;0,LEFT(A2441,FIND(" ",A2441)-1),"")</f>
        <v/>
      </c>
      <c r="C2441" s="6" t="str">
        <f t="shared" si="76"/>
        <v>Nathan Hernandez</v>
      </c>
      <c r="D2441" s="6" t="str" cm="1">
        <f t="array" ref="D2441">IF(SUM(--ISNUMBER(SEARCH(Credentials,C2441)))&gt;0,TRIM(RIGHT(SUBSTITUTE(C2441," ",REPT(" ", 99)), 99)),"")</f>
        <v/>
      </c>
      <c r="E2441" s="6" t="str">
        <f t="shared" si="77"/>
        <v>Nathan Hernandez</v>
      </c>
      <c r="F2441" s="6" t="s">
        <v>9416</v>
      </c>
      <c r="G2441" s="7" t="s">
        <v>20066</v>
      </c>
      <c r="H2441" s="7" t="s">
        <v>19444</v>
      </c>
    </row>
    <row r="2442" spans="1:8">
      <c r="A2442" s="6" t="s">
        <v>9420</v>
      </c>
      <c r="B2442" s="6" t="str" cm="1">
        <f t="array" ref="B2442">IF(SUM(--ISNUMBER(SEARCH(Honorific,A2442)))&gt;0,LEFT(A2442,FIND(" ",A2442)-1),"")</f>
        <v/>
      </c>
      <c r="C2442" s="6" t="str">
        <f t="shared" si="76"/>
        <v>Sherry Harris</v>
      </c>
      <c r="D2442" s="6" t="str" cm="1">
        <f t="array" ref="D2442">IF(SUM(--ISNUMBER(SEARCH(Credentials,C2442)))&gt;0,TRIM(RIGHT(SUBSTITUTE(C2442," ",REPT(" ", 99)), 99)),"")</f>
        <v/>
      </c>
      <c r="E2442" s="6" t="str">
        <f t="shared" si="77"/>
        <v>Sherry Harris</v>
      </c>
      <c r="F2442" s="6" t="s">
        <v>9420</v>
      </c>
      <c r="G2442" s="7" t="s">
        <v>20385</v>
      </c>
      <c r="H2442" s="7" t="s">
        <v>19925</v>
      </c>
    </row>
    <row r="2443" spans="1:8">
      <c r="A2443" s="6" t="s">
        <v>9424</v>
      </c>
      <c r="B2443" s="6" t="str" cm="1">
        <f t="array" ref="B2443">IF(SUM(--ISNUMBER(SEARCH(Honorific,A2443)))&gt;0,LEFT(A2443,FIND(" ",A2443)-1),"")</f>
        <v/>
      </c>
      <c r="C2443" s="6" t="str">
        <f t="shared" si="76"/>
        <v>Shelia Turner</v>
      </c>
      <c r="D2443" s="6" t="str" cm="1">
        <f t="array" ref="D2443">IF(SUM(--ISNUMBER(SEARCH(Credentials,C2443)))&gt;0,TRIM(RIGHT(SUBSTITUTE(C2443," ",REPT(" ", 99)), 99)),"")</f>
        <v/>
      </c>
      <c r="E2443" s="6" t="str">
        <f t="shared" si="77"/>
        <v>Shelia Turner</v>
      </c>
      <c r="F2443" s="6" t="s">
        <v>9424</v>
      </c>
      <c r="G2443" s="7" t="s">
        <v>20621</v>
      </c>
      <c r="H2443" s="7" t="s">
        <v>19757</v>
      </c>
    </row>
    <row r="2444" spans="1:8">
      <c r="A2444" s="6" t="s">
        <v>9428</v>
      </c>
      <c r="B2444" s="6" t="str" cm="1">
        <f t="array" ref="B2444">IF(SUM(--ISNUMBER(SEARCH(Honorific,A2444)))&gt;0,LEFT(A2444,FIND(" ",A2444)-1),"")</f>
        <v/>
      </c>
      <c r="C2444" s="6" t="str">
        <f t="shared" si="76"/>
        <v>Caitlyn Martinez</v>
      </c>
      <c r="D2444" s="6" t="str" cm="1">
        <f t="array" ref="D2444">IF(SUM(--ISNUMBER(SEARCH(Credentials,C2444)))&gt;0,TRIM(RIGHT(SUBSTITUTE(C2444," ",REPT(" ", 99)), 99)),"")</f>
        <v/>
      </c>
      <c r="E2444" s="6" t="str">
        <f t="shared" si="77"/>
        <v>Caitlyn Martinez</v>
      </c>
      <c r="F2444" s="6" t="s">
        <v>9428</v>
      </c>
      <c r="G2444" s="7" t="s">
        <v>20319</v>
      </c>
      <c r="H2444" s="7" t="s">
        <v>19728</v>
      </c>
    </row>
    <row r="2445" spans="1:8">
      <c r="A2445" s="6" t="s">
        <v>9432</v>
      </c>
      <c r="B2445" s="6" t="str" cm="1">
        <f t="array" ref="B2445">IF(SUM(--ISNUMBER(SEARCH(Honorific,A2445)))&gt;0,LEFT(A2445,FIND(" ",A2445)-1),"")</f>
        <v/>
      </c>
      <c r="C2445" s="6" t="str">
        <f t="shared" si="76"/>
        <v>Ana Conner</v>
      </c>
      <c r="D2445" s="6" t="str" cm="1">
        <f t="array" ref="D2445">IF(SUM(--ISNUMBER(SEARCH(Credentials,C2445)))&gt;0,TRIM(RIGHT(SUBSTITUTE(C2445," ",REPT(" ", 99)), 99)),"")</f>
        <v/>
      </c>
      <c r="E2445" s="6" t="str">
        <f t="shared" si="77"/>
        <v>Ana Conner</v>
      </c>
      <c r="F2445" s="6" t="s">
        <v>9432</v>
      </c>
      <c r="G2445" s="7" t="s">
        <v>20622</v>
      </c>
      <c r="H2445" s="7" t="s">
        <v>19701</v>
      </c>
    </row>
    <row r="2446" spans="1:8">
      <c r="A2446" s="6" t="s">
        <v>9436</v>
      </c>
      <c r="B2446" s="6" t="str" cm="1">
        <f t="array" ref="B2446">IF(SUM(--ISNUMBER(SEARCH(Honorific,A2446)))&gt;0,LEFT(A2446,FIND(" ",A2446)-1),"")</f>
        <v/>
      </c>
      <c r="C2446" s="6" t="str">
        <f t="shared" si="76"/>
        <v>Jennifer Spears</v>
      </c>
      <c r="D2446" s="6" t="str" cm="1">
        <f t="array" ref="D2446">IF(SUM(--ISNUMBER(SEARCH(Credentials,C2446)))&gt;0,TRIM(RIGHT(SUBSTITUTE(C2446," ",REPT(" ", 99)), 99)),"")</f>
        <v/>
      </c>
      <c r="E2446" s="6" t="str">
        <f t="shared" si="77"/>
        <v>Jennifer Spears</v>
      </c>
      <c r="F2446" s="6" t="s">
        <v>9436</v>
      </c>
      <c r="G2446" s="7" t="s">
        <v>19510</v>
      </c>
      <c r="H2446" s="7" t="s">
        <v>20437</v>
      </c>
    </row>
    <row r="2447" spans="1:8">
      <c r="A2447" s="6" t="s">
        <v>9440</v>
      </c>
      <c r="B2447" s="6" t="str" cm="1">
        <f t="array" ref="B2447">IF(SUM(--ISNUMBER(SEARCH(Honorific,A2447)))&gt;0,LEFT(A2447,FIND(" ",A2447)-1),"")</f>
        <v/>
      </c>
      <c r="C2447" s="6" t="str">
        <f t="shared" si="76"/>
        <v>Samantha Farmer</v>
      </c>
      <c r="D2447" s="6" t="str" cm="1">
        <f t="array" ref="D2447">IF(SUM(--ISNUMBER(SEARCH(Credentials,C2447)))&gt;0,TRIM(RIGHT(SUBSTITUTE(C2447," ",REPT(" ", 99)), 99)),"")</f>
        <v/>
      </c>
      <c r="E2447" s="6" t="str">
        <f t="shared" si="77"/>
        <v>Samantha Farmer</v>
      </c>
      <c r="F2447" s="6" t="s">
        <v>9440</v>
      </c>
      <c r="G2447" s="7" t="s">
        <v>19533</v>
      </c>
      <c r="H2447" s="7" t="s">
        <v>19457</v>
      </c>
    </row>
    <row r="2448" spans="1:8">
      <c r="A2448" s="6" t="s">
        <v>9444</v>
      </c>
      <c r="B2448" s="6" t="str" cm="1">
        <f t="array" ref="B2448">IF(SUM(--ISNUMBER(SEARCH(Honorific,A2448)))&gt;0,LEFT(A2448,FIND(" ",A2448)-1),"")</f>
        <v/>
      </c>
      <c r="C2448" s="6" t="str">
        <f t="shared" si="76"/>
        <v>Lisa Sosa</v>
      </c>
      <c r="D2448" s="6" t="str" cm="1">
        <f t="array" ref="D2448">IF(SUM(--ISNUMBER(SEARCH(Credentials,C2448)))&gt;0,TRIM(RIGHT(SUBSTITUTE(C2448," ",REPT(" ", 99)), 99)),"")</f>
        <v/>
      </c>
      <c r="E2448" s="6" t="str">
        <f t="shared" si="77"/>
        <v>Lisa Sosa</v>
      </c>
      <c r="F2448" s="6" t="s">
        <v>9444</v>
      </c>
      <c r="G2448" s="7" t="s">
        <v>19425</v>
      </c>
      <c r="H2448" s="7" t="s">
        <v>20623</v>
      </c>
    </row>
    <row r="2449" spans="1:8">
      <c r="A2449" s="6" t="s">
        <v>9448</v>
      </c>
      <c r="B2449" s="6" t="str" cm="1">
        <f t="array" ref="B2449">IF(SUM(--ISNUMBER(SEARCH(Honorific,A2449)))&gt;0,LEFT(A2449,FIND(" ",A2449)-1),"")</f>
        <v/>
      </c>
      <c r="C2449" s="6" t="str">
        <f t="shared" si="76"/>
        <v>Christopher Wilson</v>
      </c>
      <c r="D2449" s="6" t="str" cm="1">
        <f t="array" ref="D2449">IF(SUM(--ISNUMBER(SEARCH(Credentials,C2449)))&gt;0,TRIM(RIGHT(SUBSTITUTE(C2449," ",REPT(" ", 99)), 99)),"")</f>
        <v/>
      </c>
      <c r="E2449" s="6" t="str">
        <f t="shared" si="77"/>
        <v>Christopher Wilson</v>
      </c>
      <c r="F2449" s="6" t="s">
        <v>9448</v>
      </c>
      <c r="G2449" s="7" t="s">
        <v>19682</v>
      </c>
      <c r="H2449" s="7" t="s">
        <v>19563</v>
      </c>
    </row>
    <row r="2450" spans="1:8">
      <c r="A2450" s="6" t="s">
        <v>9452</v>
      </c>
      <c r="B2450" s="6" t="str" cm="1">
        <f t="array" ref="B2450">IF(SUM(--ISNUMBER(SEARCH(Honorific,A2450)))&gt;0,LEFT(A2450,FIND(" ",A2450)-1),"")</f>
        <v/>
      </c>
      <c r="C2450" s="6" t="str">
        <f t="shared" si="76"/>
        <v>David Powell</v>
      </c>
      <c r="D2450" s="6" t="str" cm="1">
        <f t="array" ref="D2450">IF(SUM(--ISNUMBER(SEARCH(Credentials,C2450)))&gt;0,TRIM(RIGHT(SUBSTITUTE(C2450," ",REPT(" ", 99)), 99)),"")</f>
        <v/>
      </c>
      <c r="E2450" s="6" t="str">
        <f t="shared" si="77"/>
        <v>David Powell</v>
      </c>
      <c r="F2450" s="6" t="s">
        <v>9452</v>
      </c>
      <c r="G2450" s="7" t="s">
        <v>19484</v>
      </c>
      <c r="H2450" s="7" t="s">
        <v>19604</v>
      </c>
    </row>
    <row r="2451" spans="1:8">
      <c r="A2451" s="6" t="s">
        <v>328</v>
      </c>
      <c r="B2451" s="6" t="str" cm="1">
        <f t="array" ref="B2451">IF(SUM(--ISNUMBER(SEARCH(Honorific,A2451)))&gt;0,LEFT(A2451,FIND(" ",A2451)-1),"")</f>
        <v/>
      </c>
      <c r="C2451" s="6" t="str">
        <f t="shared" si="76"/>
        <v>Lori Walker</v>
      </c>
      <c r="D2451" s="6" t="str" cm="1">
        <f t="array" ref="D2451">IF(SUM(--ISNUMBER(SEARCH(Credentials,C2451)))&gt;0,TRIM(RIGHT(SUBSTITUTE(C2451," ",REPT(" ", 99)), 99)),"")</f>
        <v/>
      </c>
      <c r="E2451" s="6" t="str">
        <f t="shared" si="77"/>
        <v>Lori Walker</v>
      </c>
      <c r="F2451" s="6" t="s">
        <v>328</v>
      </c>
      <c r="G2451" s="7" t="s">
        <v>19564</v>
      </c>
      <c r="H2451" s="7" t="s">
        <v>19416</v>
      </c>
    </row>
    <row r="2452" spans="1:8">
      <c r="A2452" s="6" t="s">
        <v>9459</v>
      </c>
      <c r="B2452" s="6" t="str" cm="1">
        <f t="array" ref="B2452">IF(SUM(--ISNUMBER(SEARCH(Honorific,A2452)))&gt;0,LEFT(A2452,FIND(" ",A2452)-1),"")</f>
        <v/>
      </c>
      <c r="C2452" s="6" t="str">
        <f t="shared" si="76"/>
        <v>Ryan Chang</v>
      </c>
      <c r="D2452" s="6" t="str" cm="1">
        <f t="array" ref="D2452">IF(SUM(--ISNUMBER(SEARCH(Credentials,C2452)))&gt;0,TRIM(RIGHT(SUBSTITUTE(C2452," ",REPT(" ", 99)), 99)),"")</f>
        <v/>
      </c>
      <c r="E2452" s="6" t="str">
        <f t="shared" si="77"/>
        <v>Ryan Chang</v>
      </c>
      <c r="F2452" s="6" t="s">
        <v>9459</v>
      </c>
      <c r="G2452" s="7" t="s">
        <v>19452</v>
      </c>
      <c r="H2452" s="7" t="s">
        <v>19956</v>
      </c>
    </row>
    <row r="2453" spans="1:8">
      <c r="A2453" s="6" t="s">
        <v>9463</v>
      </c>
      <c r="B2453" s="6" t="str" cm="1">
        <f t="array" ref="B2453">IF(SUM(--ISNUMBER(SEARCH(Honorific,A2453)))&gt;0,LEFT(A2453,FIND(" ",A2453)-1),"")</f>
        <v/>
      </c>
      <c r="C2453" s="6" t="str">
        <f t="shared" si="76"/>
        <v>Jeremy Hess MD</v>
      </c>
      <c r="D2453" s="6" t="str" cm="1">
        <f t="array" ref="D2453">IF(SUM(--ISNUMBER(SEARCH(Credentials,C2453)))&gt;0,TRIM(RIGHT(SUBSTITUTE(C2453," ",REPT(" ", 99)), 99)),"")</f>
        <v>MD</v>
      </c>
      <c r="E2453" s="6" t="str">
        <f t="shared" si="77"/>
        <v xml:space="preserve">Jeremy Hess </v>
      </c>
      <c r="F2453" s="6" t="s">
        <v>19306</v>
      </c>
      <c r="G2453" s="7" t="s">
        <v>19857</v>
      </c>
      <c r="H2453" s="7" t="s">
        <v>20132</v>
      </c>
    </row>
    <row r="2454" spans="1:8">
      <c r="A2454" s="6" t="s">
        <v>9467</v>
      </c>
      <c r="B2454" s="6" t="str" cm="1">
        <f t="array" ref="B2454">IF(SUM(--ISNUMBER(SEARCH(Honorific,A2454)))&gt;0,LEFT(A2454,FIND(" ",A2454)-1),"")</f>
        <v/>
      </c>
      <c r="C2454" s="6" t="str">
        <f t="shared" si="76"/>
        <v>Rodney Benjamin</v>
      </c>
      <c r="D2454" s="6" t="str" cm="1">
        <f t="array" ref="D2454">IF(SUM(--ISNUMBER(SEARCH(Credentials,C2454)))&gt;0,TRIM(RIGHT(SUBSTITUTE(C2454," ",REPT(" ", 99)), 99)),"")</f>
        <v/>
      </c>
      <c r="E2454" s="6" t="str">
        <f t="shared" si="77"/>
        <v>Rodney Benjamin</v>
      </c>
      <c r="F2454" s="6" t="s">
        <v>9467</v>
      </c>
      <c r="G2454" s="7" t="s">
        <v>20309</v>
      </c>
      <c r="H2454" s="7" t="s">
        <v>19700</v>
      </c>
    </row>
    <row r="2455" spans="1:8">
      <c r="A2455" s="6" t="s">
        <v>9471</v>
      </c>
      <c r="B2455" s="6" t="str" cm="1">
        <f t="array" ref="B2455">IF(SUM(--ISNUMBER(SEARCH(Honorific,A2455)))&gt;0,LEFT(A2455,FIND(" ",A2455)-1),"")</f>
        <v/>
      </c>
      <c r="C2455" s="6" t="str">
        <f t="shared" si="76"/>
        <v>James Stafford</v>
      </c>
      <c r="D2455" s="6" t="str" cm="1">
        <f t="array" ref="D2455">IF(SUM(--ISNUMBER(SEARCH(Credentials,C2455)))&gt;0,TRIM(RIGHT(SUBSTITUTE(C2455," ",REPT(" ", 99)), 99)),"")</f>
        <v/>
      </c>
      <c r="E2455" s="6" t="str">
        <f t="shared" si="77"/>
        <v>James Stafford</v>
      </c>
      <c r="F2455" s="6" t="s">
        <v>9471</v>
      </c>
      <c r="G2455" s="7" t="s">
        <v>19433</v>
      </c>
      <c r="H2455" s="7" t="s">
        <v>19805</v>
      </c>
    </row>
    <row r="2456" spans="1:8">
      <c r="A2456" s="6" t="s">
        <v>9475</v>
      </c>
      <c r="B2456" s="6" t="str" cm="1">
        <f t="array" ref="B2456">IF(SUM(--ISNUMBER(SEARCH(Honorific,A2456)))&gt;0,LEFT(A2456,FIND(" ",A2456)-1),"")</f>
        <v/>
      </c>
      <c r="C2456" s="6" t="str">
        <f t="shared" si="76"/>
        <v>Angela Lowe</v>
      </c>
      <c r="D2456" s="6" t="str" cm="1">
        <f t="array" ref="D2456">IF(SUM(--ISNUMBER(SEARCH(Credentials,C2456)))&gt;0,TRIM(RIGHT(SUBSTITUTE(C2456," ",REPT(" ", 99)), 99)),"")</f>
        <v/>
      </c>
      <c r="E2456" s="6" t="str">
        <f t="shared" si="77"/>
        <v>Angela Lowe</v>
      </c>
      <c r="F2456" s="6" t="s">
        <v>9475</v>
      </c>
      <c r="G2456" s="7" t="s">
        <v>19746</v>
      </c>
      <c r="H2456" s="7" t="s">
        <v>19617</v>
      </c>
    </row>
    <row r="2457" spans="1:8">
      <c r="A2457" s="6" t="s">
        <v>9479</v>
      </c>
      <c r="B2457" s="6" t="str" cm="1">
        <f t="array" ref="B2457">IF(SUM(--ISNUMBER(SEARCH(Honorific,A2457)))&gt;0,LEFT(A2457,FIND(" ",A2457)-1),"")</f>
        <v/>
      </c>
      <c r="C2457" s="6" t="str">
        <f t="shared" si="76"/>
        <v>Tamara Long</v>
      </c>
      <c r="D2457" s="6" t="str" cm="1">
        <f t="array" ref="D2457">IF(SUM(--ISNUMBER(SEARCH(Credentials,C2457)))&gt;0,TRIM(RIGHT(SUBSTITUTE(C2457," ",REPT(" ", 99)), 99)),"")</f>
        <v/>
      </c>
      <c r="E2457" s="6" t="str">
        <f t="shared" si="77"/>
        <v>Tamara Long</v>
      </c>
      <c r="F2457" s="6" t="s">
        <v>9479</v>
      </c>
      <c r="G2457" s="7" t="s">
        <v>20029</v>
      </c>
      <c r="H2457" s="7" t="s">
        <v>19547</v>
      </c>
    </row>
    <row r="2458" spans="1:8">
      <c r="A2458" s="6" t="s">
        <v>9483</v>
      </c>
      <c r="B2458" s="6" t="str" cm="1">
        <f t="array" ref="B2458">IF(SUM(--ISNUMBER(SEARCH(Honorific,A2458)))&gt;0,LEFT(A2458,FIND(" ",A2458)-1),"")</f>
        <v/>
      </c>
      <c r="C2458" s="6" t="str">
        <f t="shared" si="76"/>
        <v>Kimberly Olson</v>
      </c>
      <c r="D2458" s="6" t="str" cm="1">
        <f t="array" ref="D2458">IF(SUM(--ISNUMBER(SEARCH(Credentials,C2458)))&gt;0,TRIM(RIGHT(SUBSTITUTE(C2458," ",REPT(" ", 99)), 99)),"")</f>
        <v/>
      </c>
      <c r="E2458" s="6" t="str">
        <f t="shared" si="77"/>
        <v>Kimberly Olson</v>
      </c>
      <c r="F2458" s="6" t="s">
        <v>9483</v>
      </c>
      <c r="G2458" s="7" t="s">
        <v>19458</v>
      </c>
      <c r="H2458" s="7" t="s">
        <v>20257</v>
      </c>
    </row>
    <row r="2459" spans="1:8">
      <c r="A2459" s="6" t="s">
        <v>9487</v>
      </c>
      <c r="B2459" s="6" t="str" cm="1">
        <f t="array" ref="B2459">IF(SUM(--ISNUMBER(SEARCH(Honorific,A2459)))&gt;0,LEFT(A2459,FIND(" ",A2459)-1),"")</f>
        <v/>
      </c>
      <c r="C2459" s="6" t="str">
        <f t="shared" si="76"/>
        <v>Maria Mckinney</v>
      </c>
      <c r="D2459" s="6" t="str" cm="1">
        <f t="array" ref="D2459">IF(SUM(--ISNUMBER(SEARCH(Credentials,C2459)))&gt;0,TRIM(RIGHT(SUBSTITUTE(C2459," ",REPT(" ", 99)), 99)),"")</f>
        <v/>
      </c>
      <c r="E2459" s="6" t="str">
        <f t="shared" si="77"/>
        <v>Maria Mckinney</v>
      </c>
      <c r="F2459" s="6" t="s">
        <v>9487</v>
      </c>
      <c r="G2459" s="7" t="s">
        <v>19490</v>
      </c>
      <c r="H2459" s="7" t="s">
        <v>20624</v>
      </c>
    </row>
    <row r="2460" spans="1:8">
      <c r="A2460" s="6" t="s">
        <v>9490</v>
      </c>
      <c r="B2460" s="6" t="str" cm="1">
        <f t="array" ref="B2460">IF(SUM(--ISNUMBER(SEARCH(Honorific,A2460)))&gt;0,LEFT(A2460,FIND(" ",A2460)-1),"")</f>
        <v/>
      </c>
      <c r="C2460" s="6" t="str">
        <f t="shared" si="76"/>
        <v>Diane James</v>
      </c>
      <c r="D2460" s="6" t="str" cm="1">
        <f t="array" ref="D2460">IF(SUM(--ISNUMBER(SEARCH(Credentials,C2460)))&gt;0,TRIM(RIGHT(SUBSTITUTE(C2460," ",REPT(" ", 99)), 99)),"")</f>
        <v/>
      </c>
      <c r="E2460" s="6" t="str">
        <f t="shared" si="77"/>
        <v>Diane James</v>
      </c>
      <c r="F2460" s="6" t="s">
        <v>9490</v>
      </c>
      <c r="G2460" s="7" t="s">
        <v>19694</v>
      </c>
      <c r="H2460" s="7" t="s">
        <v>19433</v>
      </c>
    </row>
    <row r="2461" spans="1:8">
      <c r="A2461" s="6" t="s">
        <v>9494</v>
      </c>
      <c r="B2461" s="6" t="str" cm="1">
        <f t="array" ref="B2461">IF(SUM(--ISNUMBER(SEARCH(Honorific,A2461)))&gt;0,LEFT(A2461,FIND(" ",A2461)-1),"")</f>
        <v/>
      </c>
      <c r="C2461" s="6" t="str">
        <f t="shared" si="76"/>
        <v>William Marquez</v>
      </c>
      <c r="D2461" s="6" t="str" cm="1">
        <f t="array" ref="D2461">IF(SUM(--ISNUMBER(SEARCH(Credentials,C2461)))&gt;0,TRIM(RIGHT(SUBSTITUTE(C2461," ",REPT(" ", 99)), 99)),"")</f>
        <v/>
      </c>
      <c r="E2461" s="6" t="str">
        <f t="shared" si="77"/>
        <v>William Marquez</v>
      </c>
      <c r="F2461" s="6" t="s">
        <v>9494</v>
      </c>
      <c r="G2461" s="7" t="s">
        <v>19437</v>
      </c>
      <c r="H2461" s="7" t="s">
        <v>19561</v>
      </c>
    </row>
    <row r="2462" spans="1:8">
      <c r="A2462" s="6" t="s">
        <v>9498</v>
      </c>
      <c r="B2462" s="6" t="str" cm="1">
        <f t="array" ref="B2462">IF(SUM(--ISNUMBER(SEARCH(Honorific,A2462)))&gt;0,LEFT(A2462,FIND(" ",A2462)-1),"")</f>
        <v/>
      </c>
      <c r="C2462" s="6" t="str">
        <f t="shared" si="76"/>
        <v>Rebecca Wells</v>
      </c>
      <c r="D2462" s="6" t="str" cm="1">
        <f t="array" ref="D2462">IF(SUM(--ISNUMBER(SEARCH(Credentials,C2462)))&gt;0,TRIM(RIGHT(SUBSTITUTE(C2462," ",REPT(" ", 99)), 99)),"")</f>
        <v/>
      </c>
      <c r="E2462" s="6" t="str">
        <f t="shared" si="77"/>
        <v>Rebecca Wells</v>
      </c>
      <c r="F2462" s="6" t="s">
        <v>9498</v>
      </c>
      <c r="G2462" s="7" t="s">
        <v>19531</v>
      </c>
      <c r="H2462" s="7" t="s">
        <v>20142</v>
      </c>
    </row>
    <row r="2463" spans="1:8">
      <c r="A2463" s="6" t="s">
        <v>9502</v>
      </c>
      <c r="B2463" s="6" t="str" cm="1">
        <f t="array" ref="B2463">IF(SUM(--ISNUMBER(SEARCH(Honorific,A2463)))&gt;0,LEFT(A2463,FIND(" ",A2463)-1),"")</f>
        <v/>
      </c>
      <c r="C2463" s="6" t="str">
        <f t="shared" si="76"/>
        <v>Jennifer Sullivan</v>
      </c>
      <c r="D2463" s="6" t="str" cm="1">
        <f t="array" ref="D2463">IF(SUM(--ISNUMBER(SEARCH(Credentials,C2463)))&gt;0,TRIM(RIGHT(SUBSTITUTE(C2463," ",REPT(" ", 99)), 99)),"")</f>
        <v/>
      </c>
      <c r="E2463" s="6" t="str">
        <f t="shared" si="77"/>
        <v>Jennifer Sullivan</v>
      </c>
      <c r="F2463" s="6" t="s">
        <v>9502</v>
      </c>
      <c r="G2463" s="7" t="s">
        <v>19510</v>
      </c>
      <c r="H2463" s="7" t="s">
        <v>20625</v>
      </c>
    </row>
    <row r="2464" spans="1:8">
      <c r="A2464" s="6" t="s">
        <v>9506</v>
      </c>
      <c r="B2464" s="6" t="str" cm="1">
        <f t="array" ref="B2464">IF(SUM(--ISNUMBER(SEARCH(Honorific,A2464)))&gt;0,LEFT(A2464,FIND(" ",A2464)-1),"")</f>
        <v/>
      </c>
      <c r="C2464" s="6" t="str">
        <f t="shared" si="76"/>
        <v>Patricia Graham</v>
      </c>
      <c r="D2464" s="6" t="str" cm="1">
        <f t="array" ref="D2464">IF(SUM(--ISNUMBER(SEARCH(Credentials,C2464)))&gt;0,TRIM(RIGHT(SUBSTITUTE(C2464," ",REPT(" ", 99)), 99)),"")</f>
        <v/>
      </c>
      <c r="E2464" s="6" t="str">
        <f t="shared" si="77"/>
        <v>Patricia Graham</v>
      </c>
      <c r="F2464" s="6" t="s">
        <v>9506</v>
      </c>
      <c r="G2464" s="7" t="s">
        <v>19967</v>
      </c>
      <c r="H2464" s="7" t="s">
        <v>19645</v>
      </c>
    </row>
    <row r="2465" spans="1:8">
      <c r="A2465" s="6" t="s">
        <v>9510</v>
      </c>
      <c r="B2465" s="6" t="str" cm="1">
        <f t="array" ref="B2465">IF(SUM(--ISNUMBER(SEARCH(Honorific,A2465)))&gt;0,LEFT(A2465,FIND(" ",A2465)-1),"")</f>
        <v/>
      </c>
      <c r="C2465" s="6" t="str">
        <f t="shared" si="76"/>
        <v>Terry Wong</v>
      </c>
      <c r="D2465" s="6" t="str" cm="1">
        <f t="array" ref="D2465">IF(SUM(--ISNUMBER(SEARCH(Credentials,C2465)))&gt;0,TRIM(RIGHT(SUBSTITUTE(C2465," ",REPT(" ", 99)), 99)),"")</f>
        <v/>
      </c>
      <c r="E2465" s="6" t="str">
        <f t="shared" si="77"/>
        <v>Terry Wong</v>
      </c>
      <c r="F2465" s="6" t="s">
        <v>9510</v>
      </c>
      <c r="G2465" s="7" t="s">
        <v>19660</v>
      </c>
      <c r="H2465" s="7" t="s">
        <v>19436</v>
      </c>
    </row>
    <row r="2466" spans="1:8">
      <c r="A2466" s="6" t="s">
        <v>9514</v>
      </c>
      <c r="B2466" s="6" t="str" cm="1">
        <f t="array" ref="B2466">IF(SUM(--ISNUMBER(SEARCH(Honorific,A2466)))&gt;0,LEFT(A2466,FIND(" ",A2466)-1),"")</f>
        <v/>
      </c>
      <c r="C2466" s="6" t="str">
        <f t="shared" si="76"/>
        <v>Matthew White</v>
      </c>
      <c r="D2466" s="6" t="str" cm="1">
        <f t="array" ref="D2466">IF(SUM(--ISNUMBER(SEARCH(Credentials,C2466)))&gt;0,TRIM(RIGHT(SUBSTITUTE(C2466," ",REPT(" ", 99)), 99)),"")</f>
        <v/>
      </c>
      <c r="E2466" s="6" t="str">
        <f t="shared" si="77"/>
        <v>Matthew White</v>
      </c>
      <c r="F2466" s="6" t="s">
        <v>9514</v>
      </c>
      <c r="G2466" s="7" t="s">
        <v>19506</v>
      </c>
      <c r="H2466" s="7" t="s">
        <v>19502</v>
      </c>
    </row>
    <row r="2467" spans="1:8">
      <c r="A2467" s="6" t="s">
        <v>4032</v>
      </c>
      <c r="B2467" s="6" t="str" cm="1">
        <f t="array" ref="B2467">IF(SUM(--ISNUMBER(SEARCH(Honorific,A2467)))&gt;0,LEFT(A2467,FIND(" ",A2467)-1),"")</f>
        <v/>
      </c>
      <c r="C2467" s="6" t="str">
        <f t="shared" si="76"/>
        <v>Jennifer Kelley</v>
      </c>
      <c r="D2467" s="6" t="str" cm="1">
        <f t="array" ref="D2467">IF(SUM(--ISNUMBER(SEARCH(Credentials,C2467)))&gt;0,TRIM(RIGHT(SUBSTITUTE(C2467," ",REPT(" ", 99)), 99)),"")</f>
        <v/>
      </c>
      <c r="E2467" s="6" t="str">
        <f t="shared" si="77"/>
        <v>Jennifer Kelley</v>
      </c>
      <c r="F2467" s="6" t="s">
        <v>4032</v>
      </c>
      <c r="G2467" s="7" t="s">
        <v>19510</v>
      </c>
      <c r="H2467" s="7" t="s">
        <v>20251</v>
      </c>
    </row>
    <row r="2468" spans="1:8">
      <c r="A2468" s="6" t="s">
        <v>9521</v>
      </c>
      <c r="B2468" s="6" t="str" cm="1">
        <f t="array" ref="B2468">IF(SUM(--ISNUMBER(SEARCH(Honorific,A2468)))&gt;0,LEFT(A2468,FIND(" ",A2468)-1),"")</f>
        <v/>
      </c>
      <c r="C2468" s="6" t="str">
        <f t="shared" si="76"/>
        <v>Courtney Mccarty</v>
      </c>
      <c r="D2468" s="6" t="str" cm="1">
        <f t="array" ref="D2468">IF(SUM(--ISNUMBER(SEARCH(Credentials,C2468)))&gt;0,TRIM(RIGHT(SUBSTITUTE(C2468," ",REPT(" ", 99)), 99)),"")</f>
        <v/>
      </c>
      <c r="E2468" s="6" t="str">
        <f t="shared" si="77"/>
        <v>Courtney Mccarty</v>
      </c>
      <c r="F2468" s="6" t="s">
        <v>9521</v>
      </c>
      <c r="G2468" s="7" t="s">
        <v>20328</v>
      </c>
      <c r="H2468" s="7" t="s">
        <v>20321</v>
      </c>
    </row>
    <row r="2469" spans="1:8">
      <c r="A2469" s="6" t="s">
        <v>9525</v>
      </c>
      <c r="B2469" s="6" t="str" cm="1">
        <f t="array" ref="B2469">IF(SUM(--ISNUMBER(SEARCH(Honorific,A2469)))&gt;0,LEFT(A2469,FIND(" ",A2469)-1),"")</f>
        <v/>
      </c>
      <c r="C2469" s="6" t="str">
        <f t="shared" si="76"/>
        <v>Jonathan Sanchez</v>
      </c>
      <c r="D2469" s="6" t="str" cm="1">
        <f t="array" ref="D2469">IF(SUM(--ISNUMBER(SEARCH(Credentials,C2469)))&gt;0,TRIM(RIGHT(SUBSTITUTE(C2469," ",REPT(" ", 99)), 99)),"")</f>
        <v/>
      </c>
      <c r="E2469" s="6" t="str">
        <f t="shared" si="77"/>
        <v>Jonathan Sanchez</v>
      </c>
      <c r="F2469" s="6" t="s">
        <v>9525</v>
      </c>
      <c r="G2469" s="7" t="s">
        <v>19787</v>
      </c>
      <c r="H2469" s="7" t="s">
        <v>19474</v>
      </c>
    </row>
    <row r="2470" spans="1:8">
      <c r="A2470" s="6" t="s">
        <v>9529</v>
      </c>
      <c r="B2470" s="6" t="str" cm="1">
        <f t="array" ref="B2470">IF(SUM(--ISNUMBER(SEARCH(Honorific,A2470)))&gt;0,LEFT(A2470,FIND(" ",A2470)-1),"")</f>
        <v/>
      </c>
      <c r="C2470" s="6" t="str">
        <f t="shared" si="76"/>
        <v>Jennifer Stewart</v>
      </c>
      <c r="D2470" s="6" t="str" cm="1">
        <f t="array" ref="D2470">IF(SUM(--ISNUMBER(SEARCH(Credentials,C2470)))&gt;0,TRIM(RIGHT(SUBSTITUTE(C2470," ",REPT(" ", 99)), 99)),"")</f>
        <v/>
      </c>
      <c r="E2470" s="6" t="str">
        <f t="shared" si="77"/>
        <v>Jennifer Stewart</v>
      </c>
      <c r="F2470" s="6" t="s">
        <v>9529</v>
      </c>
      <c r="G2470" s="7" t="s">
        <v>19510</v>
      </c>
      <c r="H2470" s="7" t="s">
        <v>19687</v>
      </c>
    </row>
    <row r="2471" spans="1:8">
      <c r="A2471" s="6" t="s">
        <v>9533</v>
      </c>
      <c r="B2471" s="6" t="str" cm="1">
        <f t="array" ref="B2471">IF(SUM(--ISNUMBER(SEARCH(Honorific,A2471)))&gt;0,LEFT(A2471,FIND(" ",A2471)-1),"")</f>
        <v/>
      </c>
      <c r="C2471" s="6" t="str">
        <f t="shared" si="76"/>
        <v>Brady Mccormick</v>
      </c>
      <c r="D2471" s="6" t="str" cm="1">
        <f t="array" ref="D2471">IF(SUM(--ISNUMBER(SEARCH(Credentials,C2471)))&gt;0,TRIM(RIGHT(SUBSTITUTE(C2471," ",REPT(" ", 99)), 99)),"")</f>
        <v/>
      </c>
      <c r="E2471" s="6" t="str">
        <f t="shared" si="77"/>
        <v>Brady Mccormick</v>
      </c>
      <c r="F2471" s="6" t="s">
        <v>9533</v>
      </c>
      <c r="G2471" s="7" t="s">
        <v>20606</v>
      </c>
      <c r="H2471" s="7" t="s">
        <v>20626</v>
      </c>
    </row>
    <row r="2472" spans="1:8">
      <c r="A2472" s="6" t="s">
        <v>9537</v>
      </c>
      <c r="B2472" s="6" t="str" cm="1">
        <f t="array" ref="B2472">IF(SUM(--ISNUMBER(SEARCH(Honorific,A2472)))&gt;0,LEFT(A2472,FIND(" ",A2472)-1),"")</f>
        <v/>
      </c>
      <c r="C2472" s="6" t="str">
        <f t="shared" si="76"/>
        <v>Denise Davidson</v>
      </c>
      <c r="D2472" s="6" t="str" cm="1">
        <f t="array" ref="D2472">IF(SUM(--ISNUMBER(SEARCH(Credentials,C2472)))&gt;0,TRIM(RIGHT(SUBSTITUTE(C2472," ",REPT(" ", 99)), 99)),"")</f>
        <v/>
      </c>
      <c r="E2472" s="6" t="str">
        <f t="shared" si="77"/>
        <v>Denise Davidson</v>
      </c>
      <c r="F2472" s="6" t="s">
        <v>9537</v>
      </c>
      <c r="G2472" s="7" t="s">
        <v>19702</v>
      </c>
      <c r="H2472" s="7" t="s">
        <v>19615</v>
      </c>
    </row>
    <row r="2473" spans="1:8">
      <c r="A2473" s="6" t="s">
        <v>9541</v>
      </c>
      <c r="B2473" s="6" t="str" cm="1">
        <f t="array" ref="B2473">IF(SUM(--ISNUMBER(SEARCH(Honorific,A2473)))&gt;0,LEFT(A2473,FIND(" ",A2473)-1),"")</f>
        <v/>
      </c>
      <c r="C2473" s="6" t="str">
        <f t="shared" si="76"/>
        <v>Andrea Combs</v>
      </c>
      <c r="D2473" s="6" t="str" cm="1">
        <f t="array" ref="D2473">IF(SUM(--ISNUMBER(SEARCH(Credentials,C2473)))&gt;0,TRIM(RIGHT(SUBSTITUTE(C2473," ",REPT(" ", 99)), 99)),"")</f>
        <v/>
      </c>
      <c r="E2473" s="6" t="str">
        <f t="shared" si="77"/>
        <v>Andrea Combs</v>
      </c>
      <c r="F2473" s="6" t="s">
        <v>9541</v>
      </c>
      <c r="G2473" s="7" t="s">
        <v>19825</v>
      </c>
      <c r="H2473" s="7" t="s">
        <v>20627</v>
      </c>
    </row>
    <row r="2474" spans="1:8">
      <c r="A2474" s="6" t="s">
        <v>9545</v>
      </c>
      <c r="B2474" s="6" t="str" cm="1">
        <f t="array" ref="B2474">IF(SUM(--ISNUMBER(SEARCH(Honorific,A2474)))&gt;0,LEFT(A2474,FIND(" ",A2474)-1),"")</f>
        <v/>
      </c>
      <c r="C2474" s="6" t="str">
        <f t="shared" si="76"/>
        <v>Laura Bray</v>
      </c>
      <c r="D2474" s="6" t="str" cm="1">
        <f t="array" ref="D2474">IF(SUM(--ISNUMBER(SEARCH(Credentials,C2474)))&gt;0,TRIM(RIGHT(SUBSTITUTE(C2474," ",REPT(" ", 99)), 99)),"")</f>
        <v/>
      </c>
      <c r="E2474" s="6" t="str">
        <f t="shared" si="77"/>
        <v>Laura Bray</v>
      </c>
      <c r="F2474" s="6" t="s">
        <v>9545</v>
      </c>
      <c r="G2474" s="7" t="s">
        <v>19587</v>
      </c>
      <c r="H2474" s="7" t="s">
        <v>20628</v>
      </c>
    </row>
    <row r="2475" spans="1:8">
      <c r="A2475" s="6" t="s">
        <v>9549</v>
      </c>
      <c r="B2475" s="6" t="str" cm="1">
        <f t="array" ref="B2475">IF(SUM(--ISNUMBER(SEARCH(Honorific,A2475)))&gt;0,LEFT(A2475,FIND(" ",A2475)-1),"")</f>
        <v/>
      </c>
      <c r="C2475" s="6" t="str">
        <f t="shared" si="76"/>
        <v>Ryan Perry</v>
      </c>
      <c r="D2475" s="6" t="str" cm="1">
        <f t="array" ref="D2475">IF(SUM(--ISNUMBER(SEARCH(Credentials,C2475)))&gt;0,TRIM(RIGHT(SUBSTITUTE(C2475," ",REPT(" ", 99)), 99)),"")</f>
        <v/>
      </c>
      <c r="E2475" s="6" t="str">
        <f t="shared" si="77"/>
        <v>Ryan Perry</v>
      </c>
      <c r="F2475" s="6" t="s">
        <v>9549</v>
      </c>
      <c r="G2475" s="7" t="s">
        <v>19452</v>
      </c>
      <c r="H2475" s="7" t="s">
        <v>20098</v>
      </c>
    </row>
    <row r="2476" spans="1:8">
      <c r="A2476" s="6" t="s">
        <v>9553</v>
      </c>
      <c r="B2476" s="6" t="str" cm="1">
        <f t="array" ref="B2476">IF(SUM(--ISNUMBER(SEARCH(Honorific,A2476)))&gt;0,LEFT(A2476,FIND(" ",A2476)-1),"")</f>
        <v/>
      </c>
      <c r="C2476" s="6" t="str">
        <f t="shared" si="76"/>
        <v>Jamie Alexander</v>
      </c>
      <c r="D2476" s="6" t="str" cm="1">
        <f t="array" ref="D2476">IF(SUM(--ISNUMBER(SEARCH(Credentials,C2476)))&gt;0,TRIM(RIGHT(SUBSTITUTE(C2476," ",REPT(" ", 99)), 99)),"")</f>
        <v/>
      </c>
      <c r="E2476" s="6" t="str">
        <f t="shared" si="77"/>
        <v>Jamie Alexander</v>
      </c>
      <c r="F2476" s="6" t="s">
        <v>9553</v>
      </c>
      <c r="G2476" s="7" t="s">
        <v>19854</v>
      </c>
      <c r="H2476" s="7" t="s">
        <v>19614</v>
      </c>
    </row>
    <row r="2477" spans="1:8">
      <c r="A2477" s="6" t="s">
        <v>9556</v>
      </c>
      <c r="B2477" s="6" t="str" cm="1">
        <f t="array" ref="B2477">IF(SUM(--ISNUMBER(SEARCH(Honorific,A2477)))&gt;0,LEFT(A2477,FIND(" ",A2477)-1),"")</f>
        <v/>
      </c>
      <c r="C2477" s="6" t="str">
        <f t="shared" si="76"/>
        <v>Lauren Vazquez</v>
      </c>
      <c r="D2477" s="6" t="str" cm="1">
        <f t="array" ref="D2477">IF(SUM(--ISNUMBER(SEARCH(Credentials,C2477)))&gt;0,TRIM(RIGHT(SUBSTITUTE(C2477," ",REPT(" ", 99)), 99)),"")</f>
        <v/>
      </c>
      <c r="E2477" s="6" t="str">
        <f t="shared" si="77"/>
        <v>Lauren Vazquez</v>
      </c>
      <c r="F2477" s="6" t="s">
        <v>9556</v>
      </c>
      <c r="G2477" s="7" t="s">
        <v>19504</v>
      </c>
      <c r="H2477" s="7" t="s">
        <v>20294</v>
      </c>
    </row>
    <row r="2478" spans="1:8">
      <c r="A2478" s="6" t="s">
        <v>9560</v>
      </c>
      <c r="B2478" s="6" t="str" cm="1">
        <f t="array" ref="B2478">IF(SUM(--ISNUMBER(SEARCH(Honorific,A2478)))&gt;0,LEFT(A2478,FIND(" ",A2478)-1),"")</f>
        <v/>
      </c>
      <c r="C2478" s="6" t="str">
        <f t="shared" si="76"/>
        <v>Anthony Turner</v>
      </c>
      <c r="D2478" s="6" t="str" cm="1">
        <f t="array" ref="D2478">IF(SUM(--ISNUMBER(SEARCH(Credentials,C2478)))&gt;0,TRIM(RIGHT(SUBSTITUTE(C2478," ",REPT(" ", 99)), 99)),"")</f>
        <v/>
      </c>
      <c r="E2478" s="6" t="str">
        <f t="shared" si="77"/>
        <v>Anthony Turner</v>
      </c>
      <c r="F2478" s="6" t="s">
        <v>9560</v>
      </c>
      <c r="G2478" s="7" t="s">
        <v>19438</v>
      </c>
      <c r="H2478" s="7" t="s">
        <v>19757</v>
      </c>
    </row>
    <row r="2479" spans="1:8">
      <c r="A2479" s="6" t="s">
        <v>9564</v>
      </c>
      <c r="B2479" s="6" t="str" cm="1">
        <f t="array" ref="B2479">IF(SUM(--ISNUMBER(SEARCH(Honorific,A2479)))&gt;0,LEFT(A2479,FIND(" ",A2479)-1),"")</f>
        <v/>
      </c>
      <c r="C2479" s="6" t="str">
        <f t="shared" si="76"/>
        <v>Michael Cherry</v>
      </c>
      <c r="D2479" s="6" t="str" cm="1">
        <f t="array" ref="D2479">IF(SUM(--ISNUMBER(SEARCH(Credentials,C2479)))&gt;0,TRIM(RIGHT(SUBSTITUTE(C2479," ",REPT(" ", 99)), 99)),"")</f>
        <v/>
      </c>
      <c r="E2479" s="6" t="str">
        <f t="shared" si="77"/>
        <v>Michael Cherry</v>
      </c>
      <c r="F2479" s="6" t="s">
        <v>9564</v>
      </c>
      <c r="G2479" s="7" t="s">
        <v>19466</v>
      </c>
      <c r="H2479" s="7" t="s">
        <v>20629</v>
      </c>
    </row>
    <row r="2480" spans="1:8">
      <c r="A2480" s="6" t="s">
        <v>9568</v>
      </c>
      <c r="B2480" s="6" t="str" cm="1">
        <f t="array" ref="B2480">IF(SUM(--ISNUMBER(SEARCH(Honorific,A2480)))&gt;0,LEFT(A2480,FIND(" ",A2480)-1),"")</f>
        <v/>
      </c>
      <c r="C2480" s="6" t="str">
        <f t="shared" si="76"/>
        <v>Warren Hubbard</v>
      </c>
      <c r="D2480" s="6" t="str" cm="1">
        <f t="array" ref="D2480">IF(SUM(--ISNUMBER(SEARCH(Credentials,C2480)))&gt;0,TRIM(RIGHT(SUBSTITUTE(C2480," ",REPT(" ", 99)), 99)),"")</f>
        <v/>
      </c>
      <c r="E2480" s="6" t="str">
        <f t="shared" si="77"/>
        <v>Warren Hubbard</v>
      </c>
      <c r="F2480" s="6" t="s">
        <v>9568</v>
      </c>
      <c r="G2480" s="7" t="s">
        <v>19751</v>
      </c>
      <c r="H2480" s="7" t="s">
        <v>20038</v>
      </c>
    </row>
    <row r="2481" spans="1:8">
      <c r="A2481" s="6" t="s">
        <v>9572</v>
      </c>
      <c r="B2481" s="6" t="str" cm="1">
        <f t="array" ref="B2481">IF(SUM(--ISNUMBER(SEARCH(Honorific,A2481)))&gt;0,LEFT(A2481,FIND(" ",A2481)-1),"")</f>
        <v/>
      </c>
      <c r="C2481" s="6" t="str">
        <f t="shared" si="76"/>
        <v>Krista Johnson</v>
      </c>
      <c r="D2481" s="6" t="str" cm="1">
        <f t="array" ref="D2481">IF(SUM(--ISNUMBER(SEARCH(Credentials,C2481)))&gt;0,TRIM(RIGHT(SUBSTITUTE(C2481," ",REPT(" ", 99)), 99)),"")</f>
        <v/>
      </c>
      <c r="E2481" s="6" t="str">
        <f t="shared" si="77"/>
        <v>Krista Johnson</v>
      </c>
      <c r="F2481" s="6" t="s">
        <v>9572</v>
      </c>
      <c r="G2481" s="7" t="s">
        <v>20090</v>
      </c>
      <c r="H2481" s="7" t="s">
        <v>19655</v>
      </c>
    </row>
    <row r="2482" spans="1:8">
      <c r="A2482" s="6" t="s">
        <v>9576</v>
      </c>
      <c r="B2482" s="6" t="str" cm="1">
        <f t="array" ref="B2482">IF(SUM(--ISNUMBER(SEARCH(Honorific,A2482)))&gt;0,LEFT(A2482,FIND(" ",A2482)-1),"")</f>
        <v/>
      </c>
      <c r="C2482" s="6" t="str">
        <f t="shared" si="76"/>
        <v>Mary Hall</v>
      </c>
      <c r="D2482" s="6" t="str" cm="1">
        <f t="array" ref="D2482">IF(SUM(--ISNUMBER(SEARCH(Credentials,C2482)))&gt;0,TRIM(RIGHT(SUBSTITUTE(C2482," ",REPT(" ", 99)), 99)),"")</f>
        <v/>
      </c>
      <c r="E2482" s="6" t="str">
        <f t="shared" si="77"/>
        <v>Mary Hall</v>
      </c>
      <c r="F2482" s="6" t="s">
        <v>9576</v>
      </c>
      <c r="G2482" s="7" t="s">
        <v>19984</v>
      </c>
      <c r="H2482" s="7" t="s">
        <v>19585</v>
      </c>
    </row>
    <row r="2483" spans="1:8">
      <c r="A2483" s="6" t="s">
        <v>9580</v>
      </c>
      <c r="B2483" s="6" t="str" cm="1">
        <f t="array" ref="B2483">IF(SUM(--ISNUMBER(SEARCH(Honorific,A2483)))&gt;0,LEFT(A2483,FIND(" ",A2483)-1),"")</f>
        <v/>
      </c>
      <c r="C2483" s="6" t="str">
        <f t="shared" si="76"/>
        <v>Brian Haynes</v>
      </c>
      <c r="D2483" s="6" t="str" cm="1">
        <f t="array" ref="D2483">IF(SUM(--ISNUMBER(SEARCH(Credentials,C2483)))&gt;0,TRIM(RIGHT(SUBSTITUTE(C2483," ",REPT(" ", 99)), 99)),"")</f>
        <v/>
      </c>
      <c r="E2483" s="6" t="str">
        <f t="shared" si="77"/>
        <v>Brian Haynes</v>
      </c>
      <c r="F2483" s="6" t="s">
        <v>9580</v>
      </c>
      <c r="G2483" s="7" t="s">
        <v>19555</v>
      </c>
      <c r="H2483" s="7" t="s">
        <v>20580</v>
      </c>
    </row>
    <row r="2484" spans="1:8">
      <c r="A2484" s="6" t="s">
        <v>9584</v>
      </c>
      <c r="B2484" s="6" t="str" cm="1">
        <f t="array" ref="B2484">IF(SUM(--ISNUMBER(SEARCH(Honorific,A2484)))&gt;0,LEFT(A2484,FIND(" ",A2484)-1),"")</f>
        <v/>
      </c>
      <c r="C2484" s="6" t="str">
        <f t="shared" si="76"/>
        <v>Julia Stanton</v>
      </c>
      <c r="D2484" s="6" t="str" cm="1">
        <f t="array" ref="D2484">IF(SUM(--ISNUMBER(SEARCH(Credentials,C2484)))&gt;0,TRIM(RIGHT(SUBSTITUTE(C2484," ",REPT(" ", 99)), 99)),"")</f>
        <v/>
      </c>
      <c r="E2484" s="6" t="str">
        <f t="shared" si="77"/>
        <v>Julia Stanton</v>
      </c>
      <c r="F2484" s="6" t="s">
        <v>9584</v>
      </c>
      <c r="G2484" s="7" t="s">
        <v>20168</v>
      </c>
      <c r="H2484" s="7" t="s">
        <v>20162</v>
      </c>
    </row>
    <row r="2485" spans="1:8">
      <c r="A2485" s="6" t="s">
        <v>9587</v>
      </c>
      <c r="B2485" s="6" t="str" cm="1">
        <f t="array" ref="B2485">IF(SUM(--ISNUMBER(SEARCH(Honorific,A2485)))&gt;0,LEFT(A2485,FIND(" ",A2485)-1),"")</f>
        <v/>
      </c>
      <c r="C2485" s="6" t="str">
        <f t="shared" si="76"/>
        <v>Alexis Daniels</v>
      </c>
      <c r="D2485" s="6" t="str" cm="1">
        <f t="array" ref="D2485">IF(SUM(--ISNUMBER(SEARCH(Credentials,C2485)))&gt;0,TRIM(RIGHT(SUBSTITUTE(C2485," ",REPT(" ", 99)), 99)),"")</f>
        <v/>
      </c>
      <c r="E2485" s="6" t="str">
        <f t="shared" si="77"/>
        <v>Alexis Daniels</v>
      </c>
      <c r="F2485" s="6" t="s">
        <v>9587</v>
      </c>
      <c r="G2485" s="7" t="s">
        <v>19657</v>
      </c>
      <c r="H2485" s="7" t="s">
        <v>20305</v>
      </c>
    </row>
    <row r="2486" spans="1:8">
      <c r="A2486" s="6" t="s">
        <v>9591</v>
      </c>
      <c r="B2486" s="6" t="str" cm="1">
        <f t="array" ref="B2486">IF(SUM(--ISNUMBER(SEARCH(Honorific,A2486)))&gt;0,LEFT(A2486,FIND(" ",A2486)-1),"")</f>
        <v/>
      </c>
      <c r="C2486" s="6" t="str">
        <f t="shared" si="76"/>
        <v>Michael Lawrence</v>
      </c>
      <c r="D2486" s="6" t="str" cm="1">
        <f t="array" ref="D2486">IF(SUM(--ISNUMBER(SEARCH(Credentials,C2486)))&gt;0,TRIM(RIGHT(SUBSTITUTE(C2486," ",REPT(" ", 99)), 99)),"")</f>
        <v/>
      </c>
      <c r="E2486" s="6" t="str">
        <f t="shared" si="77"/>
        <v>Michael Lawrence</v>
      </c>
      <c r="F2486" s="6" t="s">
        <v>9591</v>
      </c>
      <c r="G2486" s="7" t="s">
        <v>19466</v>
      </c>
      <c r="H2486" s="7" t="s">
        <v>19912</v>
      </c>
    </row>
    <row r="2487" spans="1:8">
      <c r="A2487" s="6" t="s">
        <v>9595</v>
      </c>
      <c r="B2487" s="6" t="str" cm="1">
        <f t="array" ref="B2487">IF(SUM(--ISNUMBER(SEARCH(Honorific,A2487)))&gt;0,LEFT(A2487,FIND(" ",A2487)-1),"")</f>
        <v/>
      </c>
      <c r="C2487" s="6" t="str">
        <f t="shared" si="76"/>
        <v>Jeffrey Conley</v>
      </c>
      <c r="D2487" s="6" t="str" cm="1">
        <f t="array" ref="D2487">IF(SUM(--ISNUMBER(SEARCH(Credentials,C2487)))&gt;0,TRIM(RIGHT(SUBSTITUTE(C2487," ",REPT(" ", 99)), 99)),"")</f>
        <v/>
      </c>
      <c r="E2487" s="6" t="str">
        <f t="shared" si="77"/>
        <v>Jeffrey Conley</v>
      </c>
      <c r="F2487" s="6" t="s">
        <v>9595</v>
      </c>
      <c r="G2487" s="7" t="s">
        <v>19924</v>
      </c>
      <c r="H2487" s="7" t="s">
        <v>19830</v>
      </c>
    </row>
    <row r="2488" spans="1:8">
      <c r="A2488" s="6" t="s">
        <v>9599</v>
      </c>
      <c r="B2488" s="6" t="str" cm="1">
        <f t="array" ref="B2488">IF(SUM(--ISNUMBER(SEARCH(Honorific,A2488)))&gt;0,LEFT(A2488,FIND(" ",A2488)-1),"")</f>
        <v/>
      </c>
      <c r="C2488" s="6" t="str">
        <f t="shared" si="76"/>
        <v>Erika Lewis</v>
      </c>
      <c r="D2488" s="6" t="str" cm="1">
        <f t="array" ref="D2488">IF(SUM(--ISNUMBER(SEARCH(Credentials,C2488)))&gt;0,TRIM(RIGHT(SUBSTITUTE(C2488," ",REPT(" ", 99)), 99)),"")</f>
        <v/>
      </c>
      <c r="E2488" s="6" t="str">
        <f t="shared" si="77"/>
        <v>Erika Lewis</v>
      </c>
      <c r="F2488" s="6" t="s">
        <v>9599</v>
      </c>
      <c r="G2488" s="7" t="s">
        <v>20503</v>
      </c>
      <c r="H2488" s="7" t="s">
        <v>19755</v>
      </c>
    </row>
    <row r="2489" spans="1:8">
      <c r="A2489" s="6" t="s">
        <v>9603</v>
      </c>
      <c r="B2489" s="6" t="str" cm="1">
        <f t="array" ref="B2489">IF(SUM(--ISNUMBER(SEARCH(Honorific,A2489)))&gt;0,LEFT(A2489,FIND(" ",A2489)-1),"")</f>
        <v/>
      </c>
      <c r="C2489" s="6" t="str">
        <f t="shared" si="76"/>
        <v>Sabrina Obrien</v>
      </c>
      <c r="D2489" s="6" t="str" cm="1">
        <f t="array" ref="D2489">IF(SUM(--ISNUMBER(SEARCH(Credentials,C2489)))&gt;0,TRIM(RIGHT(SUBSTITUTE(C2489," ",REPT(" ", 99)), 99)),"")</f>
        <v/>
      </c>
      <c r="E2489" s="6" t="str">
        <f t="shared" si="77"/>
        <v>Sabrina Obrien</v>
      </c>
      <c r="F2489" s="6" t="s">
        <v>9603</v>
      </c>
      <c r="G2489" s="7" t="s">
        <v>20015</v>
      </c>
      <c r="H2489" s="7" t="s">
        <v>19717</v>
      </c>
    </row>
    <row r="2490" spans="1:8">
      <c r="A2490" s="6" t="s">
        <v>9607</v>
      </c>
      <c r="B2490" s="6" t="str" cm="1">
        <f t="array" ref="B2490">IF(SUM(--ISNUMBER(SEARCH(Honorific,A2490)))&gt;0,LEFT(A2490,FIND(" ",A2490)-1),"")</f>
        <v/>
      </c>
      <c r="C2490" s="6" t="str">
        <f t="shared" si="76"/>
        <v>Lindsay Scott</v>
      </c>
      <c r="D2490" s="6" t="str" cm="1">
        <f t="array" ref="D2490">IF(SUM(--ISNUMBER(SEARCH(Credentials,C2490)))&gt;0,TRIM(RIGHT(SUBSTITUTE(C2490," ",REPT(" ", 99)), 99)),"")</f>
        <v/>
      </c>
      <c r="E2490" s="6" t="str">
        <f t="shared" si="77"/>
        <v>Lindsay Scott</v>
      </c>
      <c r="F2490" s="6" t="s">
        <v>9607</v>
      </c>
      <c r="G2490" s="7" t="s">
        <v>19544</v>
      </c>
      <c r="H2490" s="7" t="s">
        <v>19573</v>
      </c>
    </row>
    <row r="2491" spans="1:8">
      <c r="A2491" s="6" t="s">
        <v>9611</v>
      </c>
      <c r="B2491" s="6" t="str" cm="1">
        <f t="array" ref="B2491">IF(SUM(--ISNUMBER(SEARCH(Honorific,A2491)))&gt;0,LEFT(A2491,FIND(" ",A2491)-1),"")</f>
        <v/>
      </c>
      <c r="C2491" s="6" t="str">
        <f t="shared" si="76"/>
        <v>Ebony Nolan</v>
      </c>
      <c r="D2491" s="6" t="str" cm="1">
        <f t="array" ref="D2491">IF(SUM(--ISNUMBER(SEARCH(Credentials,C2491)))&gt;0,TRIM(RIGHT(SUBSTITUTE(C2491," ",REPT(" ", 99)), 99)),"")</f>
        <v/>
      </c>
      <c r="E2491" s="6" t="str">
        <f t="shared" si="77"/>
        <v>Ebony Nolan</v>
      </c>
      <c r="F2491" s="6" t="s">
        <v>9611</v>
      </c>
      <c r="G2491" s="7" t="s">
        <v>20630</v>
      </c>
      <c r="H2491" s="7" t="s">
        <v>20340</v>
      </c>
    </row>
    <row r="2492" spans="1:8">
      <c r="A2492" s="6" t="s">
        <v>3852</v>
      </c>
      <c r="B2492" s="6" t="str" cm="1">
        <f t="array" ref="B2492">IF(SUM(--ISNUMBER(SEARCH(Honorific,A2492)))&gt;0,LEFT(A2492,FIND(" ",A2492)-1),"")</f>
        <v/>
      </c>
      <c r="C2492" s="6" t="str">
        <f t="shared" si="76"/>
        <v>Elizabeth Spencer</v>
      </c>
      <c r="D2492" s="6" t="str" cm="1">
        <f t="array" ref="D2492">IF(SUM(--ISNUMBER(SEARCH(Credentials,C2492)))&gt;0,TRIM(RIGHT(SUBSTITUTE(C2492," ",REPT(" ", 99)), 99)),"")</f>
        <v/>
      </c>
      <c r="E2492" s="6" t="str">
        <f t="shared" si="77"/>
        <v>Elizabeth Spencer</v>
      </c>
      <c r="F2492" s="6" t="s">
        <v>3852</v>
      </c>
      <c r="G2492" s="7" t="s">
        <v>19819</v>
      </c>
      <c r="H2492" s="7" t="s">
        <v>20234</v>
      </c>
    </row>
    <row r="2493" spans="1:8">
      <c r="A2493" s="6" t="s">
        <v>9618</v>
      </c>
      <c r="B2493" s="6" t="str" cm="1">
        <f t="array" ref="B2493">IF(SUM(--ISNUMBER(SEARCH(Honorific,A2493)))&gt;0,LEFT(A2493,FIND(" ",A2493)-1),"")</f>
        <v/>
      </c>
      <c r="C2493" s="6" t="str">
        <f t="shared" si="76"/>
        <v>Lisa Phelps</v>
      </c>
      <c r="D2493" s="6" t="str" cm="1">
        <f t="array" ref="D2493">IF(SUM(--ISNUMBER(SEARCH(Credentials,C2493)))&gt;0,TRIM(RIGHT(SUBSTITUTE(C2493," ",REPT(" ", 99)), 99)),"")</f>
        <v/>
      </c>
      <c r="E2493" s="6" t="str">
        <f t="shared" si="77"/>
        <v>Lisa Phelps</v>
      </c>
      <c r="F2493" s="6" t="s">
        <v>9618</v>
      </c>
      <c r="G2493" s="7" t="s">
        <v>19425</v>
      </c>
      <c r="H2493" s="7" t="s">
        <v>19736</v>
      </c>
    </row>
    <row r="2494" spans="1:8">
      <c r="A2494" s="6" t="s">
        <v>9622</v>
      </c>
      <c r="B2494" s="6" t="str" cm="1">
        <f t="array" ref="B2494">IF(SUM(--ISNUMBER(SEARCH(Honorific,A2494)))&gt;0,LEFT(A2494,FIND(" ",A2494)-1),"")</f>
        <v/>
      </c>
      <c r="C2494" s="6" t="str">
        <f t="shared" si="76"/>
        <v>Kyle Lewis</v>
      </c>
      <c r="D2494" s="6" t="str" cm="1">
        <f t="array" ref="D2494">IF(SUM(--ISNUMBER(SEARCH(Credentials,C2494)))&gt;0,TRIM(RIGHT(SUBSTITUTE(C2494," ",REPT(" ", 99)), 99)),"")</f>
        <v/>
      </c>
      <c r="E2494" s="6" t="str">
        <f t="shared" si="77"/>
        <v>Kyle Lewis</v>
      </c>
      <c r="F2494" s="6" t="s">
        <v>9622</v>
      </c>
      <c r="G2494" s="7" t="s">
        <v>19516</v>
      </c>
      <c r="H2494" s="7" t="s">
        <v>19755</v>
      </c>
    </row>
    <row r="2495" spans="1:8">
      <c r="A2495" s="6" t="s">
        <v>9626</v>
      </c>
      <c r="B2495" s="6" t="str" cm="1">
        <f t="array" ref="B2495">IF(SUM(--ISNUMBER(SEARCH(Honorific,A2495)))&gt;0,LEFT(A2495,FIND(" ",A2495)-1),"")</f>
        <v/>
      </c>
      <c r="C2495" s="6" t="str">
        <f t="shared" si="76"/>
        <v>Cassandra Williams</v>
      </c>
      <c r="D2495" s="6" t="str" cm="1">
        <f t="array" ref="D2495">IF(SUM(--ISNUMBER(SEARCH(Credentials,C2495)))&gt;0,TRIM(RIGHT(SUBSTITUTE(C2495," ",REPT(" ", 99)), 99)),"")</f>
        <v/>
      </c>
      <c r="E2495" s="6" t="str">
        <f t="shared" si="77"/>
        <v>Cassandra Williams</v>
      </c>
      <c r="F2495" s="6" t="s">
        <v>9626</v>
      </c>
      <c r="G2495" s="7" t="s">
        <v>19762</v>
      </c>
      <c r="H2495" s="7" t="s">
        <v>19478</v>
      </c>
    </row>
    <row r="2496" spans="1:8">
      <c r="A2496" s="6" t="s">
        <v>9630</v>
      </c>
      <c r="B2496" s="6" t="str" cm="1">
        <f t="array" ref="B2496">IF(SUM(--ISNUMBER(SEARCH(Honorific,A2496)))&gt;0,LEFT(A2496,FIND(" ",A2496)-1),"")</f>
        <v/>
      </c>
      <c r="C2496" s="6" t="str">
        <f t="shared" si="76"/>
        <v>Stephanie Heath</v>
      </c>
      <c r="D2496" s="6" t="str" cm="1">
        <f t="array" ref="D2496">IF(SUM(--ISNUMBER(SEARCH(Credentials,C2496)))&gt;0,TRIM(RIGHT(SUBSTITUTE(C2496," ",REPT(" ", 99)), 99)),"")</f>
        <v/>
      </c>
      <c r="E2496" s="6" t="str">
        <f t="shared" si="77"/>
        <v>Stephanie Heath</v>
      </c>
      <c r="F2496" s="6" t="s">
        <v>9630</v>
      </c>
      <c r="G2496" s="7" t="s">
        <v>19454</v>
      </c>
      <c r="H2496" s="7" t="s">
        <v>20631</v>
      </c>
    </row>
    <row r="2497" spans="1:8">
      <c r="A2497" s="6" t="s">
        <v>9633</v>
      </c>
      <c r="B2497" s="6" t="str" cm="1">
        <f t="array" ref="B2497">IF(SUM(--ISNUMBER(SEARCH(Honorific,A2497)))&gt;0,LEFT(A2497,FIND(" ",A2497)-1),"")</f>
        <v/>
      </c>
      <c r="C2497" s="6" t="str">
        <f t="shared" si="76"/>
        <v>Michelle Rivas</v>
      </c>
      <c r="D2497" s="6" t="str" cm="1">
        <f t="array" ref="D2497">IF(SUM(--ISNUMBER(SEARCH(Credentials,C2497)))&gt;0,TRIM(RIGHT(SUBSTITUTE(C2497," ",REPT(" ", 99)), 99)),"")</f>
        <v/>
      </c>
      <c r="E2497" s="6" t="str">
        <f t="shared" si="77"/>
        <v>Michelle Rivas</v>
      </c>
      <c r="F2497" s="6" t="s">
        <v>9633</v>
      </c>
      <c r="G2497" s="7" t="s">
        <v>19693</v>
      </c>
      <c r="H2497" s="7" t="s">
        <v>20616</v>
      </c>
    </row>
    <row r="2498" spans="1:8">
      <c r="A2498" s="6" t="s">
        <v>9636</v>
      </c>
      <c r="B2498" s="6" t="str" cm="1">
        <f t="array" ref="B2498">IF(SUM(--ISNUMBER(SEARCH(Honorific,A2498)))&gt;0,LEFT(A2498,FIND(" ",A2498)-1),"")</f>
        <v/>
      </c>
      <c r="C2498" s="6" t="str">
        <f t="shared" si="76"/>
        <v>Karen Lewis</v>
      </c>
      <c r="D2498" s="6" t="str" cm="1">
        <f t="array" ref="D2498">IF(SUM(--ISNUMBER(SEARCH(Credentials,C2498)))&gt;0,TRIM(RIGHT(SUBSTITUTE(C2498," ",REPT(" ", 99)), 99)),"")</f>
        <v/>
      </c>
      <c r="E2498" s="6" t="str">
        <f t="shared" si="77"/>
        <v>Karen Lewis</v>
      </c>
      <c r="F2498" s="6" t="s">
        <v>9636</v>
      </c>
      <c r="G2498" s="7" t="s">
        <v>19650</v>
      </c>
      <c r="H2498" s="7" t="s">
        <v>19755</v>
      </c>
    </row>
    <row r="2499" spans="1:8">
      <c r="A2499" s="6" t="s">
        <v>9640</v>
      </c>
      <c r="B2499" s="6" t="str" cm="1">
        <f t="array" ref="B2499">IF(SUM(--ISNUMBER(SEARCH(Honorific,A2499)))&gt;0,LEFT(A2499,FIND(" ",A2499)-1),"")</f>
        <v/>
      </c>
      <c r="C2499" s="6" t="str">
        <f t="shared" ref="C2499:C2562" si="78">IF(B2499="",A2499,RIGHT(A2499,LEN(A2499)-LEN(B2499)-1))</f>
        <v>Kelly Mcgee</v>
      </c>
      <c r="D2499" s="6" t="str" cm="1">
        <f t="array" ref="D2499">IF(SUM(--ISNUMBER(SEARCH(Credentials,C2499)))&gt;0,TRIM(RIGHT(SUBSTITUTE(C2499," ",REPT(" ", 99)), 99)),"")</f>
        <v/>
      </c>
      <c r="E2499" s="6" t="str">
        <f t="shared" ref="E2499:E2562" si="79">IF(D2499="",C2499,LEFT(C2499,LEN(C2499)-LEN(D2499)))</f>
        <v>Kelly Mcgee</v>
      </c>
      <c r="F2499" s="6" t="s">
        <v>9640</v>
      </c>
      <c r="G2499" s="7" t="s">
        <v>19580</v>
      </c>
      <c r="H2499" s="7" t="s">
        <v>19554</v>
      </c>
    </row>
    <row r="2500" spans="1:8">
      <c r="A2500" s="6" t="s">
        <v>9644</v>
      </c>
      <c r="B2500" s="6" t="str" cm="1">
        <f t="array" ref="B2500">IF(SUM(--ISNUMBER(SEARCH(Honorific,A2500)))&gt;0,LEFT(A2500,FIND(" ",A2500)-1),"")</f>
        <v>Ms.</v>
      </c>
      <c r="C2500" s="6" t="str">
        <f t="shared" si="78"/>
        <v>Kaitlyn Green</v>
      </c>
      <c r="D2500" s="6" t="str" cm="1">
        <f t="array" ref="D2500">IF(SUM(--ISNUMBER(SEARCH(Credentials,C2500)))&gt;0,TRIM(RIGHT(SUBSTITUTE(C2500," ",REPT(" ", 99)), 99)),"")</f>
        <v/>
      </c>
      <c r="E2500" s="6" t="str">
        <f t="shared" si="79"/>
        <v>Kaitlyn Green</v>
      </c>
      <c r="F2500" s="6" t="s">
        <v>19307</v>
      </c>
      <c r="G2500" s="7" t="s">
        <v>19785</v>
      </c>
      <c r="H2500" s="7" t="s">
        <v>19548</v>
      </c>
    </row>
    <row r="2501" spans="1:8">
      <c r="A2501" s="6" t="s">
        <v>9648</v>
      </c>
      <c r="B2501" s="6" t="str" cm="1">
        <f t="array" ref="B2501">IF(SUM(--ISNUMBER(SEARCH(Honorific,A2501)))&gt;0,LEFT(A2501,FIND(" ",A2501)-1),"")</f>
        <v/>
      </c>
      <c r="C2501" s="6" t="str">
        <f t="shared" si="78"/>
        <v>Calvin Combs</v>
      </c>
      <c r="D2501" s="6" t="str" cm="1">
        <f t="array" ref="D2501">IF(SUM(--ISNUMBER(SEARCH(Credentials,C2501)))&gt;0,TRIM(RIGHT(SUBSTITUTE(C2501," ",REPT(" ", 99)), 99)),"")</f>
        <v/>
      </c>
      <c r="E2501" s="6" t="str">
        <f t="shared" si="79"/>
        <v>Calvin Combs</v>
      </c>
      <c r="F2501" s="6" t="s">
        <v>9648</v>
      </c>
      <c r="G2501" s="7" t="s">
        <v>20475</v>
      </c>
      <c r="H2501" s="7" t="s">
        <v>20627</v>
      </c>
    </row>
    <row r="2502" spans="1:8">
      <c r="A2502" s="6" t="s">
        <v>9652</v>
      </c>
      <c r="B2502" s="6" t="str" cm="1">
        <f t="array" ref="B2502">IF(SUM(--ISNUMBER(SEARCH(Honorific,A2502)))&gt;0,LEFT(A2502,FIND(" ",A2502)-1),"")</f>
        <v/>
      </c>
      <c r="C2502" s="6" t="str">
        <f t="shared" si="78"/>
        <v>Elizabeth Robinson</v>
      </c>
      <c r="D2502" s="6" t="str" cm="1">
        <f t="array" ref="D2502">IF(SUM(--ISNUMBER(SEARCH(Credentials,C2502)))&gt;0,TRIM(RIGHT(SUBSTITUTE(C2502," ",REPT(" ", 99)), 99)),"")</f>
        <v/>
      </c>
      <c r="E2502" s="6" t="str">
        <f t="shared" si="79"/>
        <v>Elizabeth Robinson</v>
      </c>
      <c r="F2502" s="6" t="s">
        <v>9652</v>
      </c>
      <c r="G2502" s="7" t="s">
        <v>19819</v>
      </c>
      <c r="H2502" s="7" t="s">
        <v>19430</v>
      </c>
    </row>
    <row r="2503" spans="1:8">
      <c r="A2503" s="6" t="s">
        <v>9656</v>
      </c>
      <c r="B2503" s="6" t="str" cm="1">
        <f t="array" ref="B2503">IF(SUM(--ISNUMBER(SEARCH(Honorific,A2503)))&gt;0,LEFT(A2503,FIND(" ",A2503)-1),"")</f>
        <v/>
      </c>
      <c r="C2503" s="6" t="str">
        <f t="shared" si="78"/>
        <v>Adam Chen</v>
      </c>
      <c r="D2503" s="6" t="str" cm="1">
        <f t="array" ref="D2503">IF(SUM(--ISNUMBER(SEARCH(Credentials,C2503)))&gt;0,TRIM(RIGHT(SUBSTITUTE(C2503," ",REPT(" ", 99)), 99)),"")</f>
        <v/>
      </c>
      <c r="E2503" s="6" t="str">
        <f t="shared" si="79"/>
        <v>Adam Chen</v>
      </c>
      <c r="F2503" s="6" t="s">
        <v>9656</v>
      </c>
      <c r="G2503" s="7" t="s">
        <v>20149</v>
      </c>
      <c r="H2503" s="7" t="s">
        <v>20467</v>
      </c>
    </row>
    <row r="2504" spans="1:8">
      <c r="A2504" s="6" t="s">
        <v>9660</v>
      </c>
      <c r="B2504" s="6" t="str" cm="1">
        <f t="array" ref="B2504">IF(SUM(--ISNUMBER(SEARCH(Honorific,A2504)))&gt;0,LEFT(A2504,FIND(" ",A2504)-1),"")</f>
        <v/>
      </c>
      <c r="C2504" s="6" t="str">
        <f t="shared" si="78"/>
        <v>Alexander Clayton</v>
      </c>
      <c r="D2504" s="6" t="str" cm="1">
        <f t="array" ref="D2504">IF(SUM(--ISNUMBER(SEARCH(Credentials,C2504)))&gt;0,TRIM(RIGHT(SUBSTITUTE(C2504," ",REPT(" ", 99)), 99)),"")</f>
        <v/>
      </c>
      <c r="E2504" s="6" t="str">
        <f t="shared" si="79"/>
        <v>Alexander Clayton</v>
      </c>
      <c r="F2504" s="6" t="s">
        <v>9660</v>
      </c>
      <c r="G2504" s="7" t="s">
        <v>19614</v>
      </c>
      <c r="H2504" s="7" t="s">
        <v>20009</v>
      </c>
    </row>
    <row r="2505" spans="1:8">
      <c r="A2505" s="6" t="s">
        <v>9663</v>
      </c>
      <c r="B2505" s="6" t="str" cm="1">
        <f t="array" ref="B2505">IF(SUM(--ISNUMBER(SEARCH(Honorific,A2505)))&gt;0,LEFT(A2505,FIND(" ",A2505)-1),"")</f>
        <v/>
      </c>
      <c r="C2505" s="6" t="str">
        <f t="shared" si="78"/>
        <v>Tina Long</v>
      </c>
      <c r="D2505" s="6" t="str" cm="1">
        <f t="array" ref="D2505">IF(SUM(--ISNUMBER(SEARCH(Credentials,C2505)))&gt;0,TRIM(RIGHT(SUBSTITUTE(C2505," ",REPT(" ", 99)), 99)),"")</f>
        <v/>
      </c>
      <c r="E2505" s="6" t="str">
        <f t="shared" si="79"/>
        <v>Tina Long</v>
      </c>
      <c r="F2505" s="6" t="s">
        <v>9663</v>
      </c>
      <c r="G2505" s="7" t="s">
        <v>19883</v>
      </c>
      <c r="H2505" s="7" t="s">
        <v>19547</v>
      </c>
    </row>
    <row r="2506" spans="1:8">
      <c r="A2506" s="6" t="s">
        <v>9667</v>
      </c>
      <c r="B2506" s="6" t="str" cm="1">
        <f t="array" ref="B2506">IF(SUM(--ISNUMBER(SEARCH(Honorific,A2506)))&gt;0,LEFT(A2506,FIND(" ",A2506)-1),"")</f>
        <v/>
      </c>
      <c r="C2506" s="6" t="str">
        <f t="shared" si="78"/>
        <v>Tiffany Mcmahon</v>
      </c>
      <c r="D2506" s="6" t="str" cm="1">
        <f t="array" ref="D2506">IF(SUM(--ISNUMBER(SEARCH(Credentials,C2506)))&gt;0,TRIM(RIGHT(SUBSTITUTE(C2506," ",REPT(" ", 99)), 99)),"")</f>
        <v/>
      </c>
      <c r="E2506" s="6" t="str">
        <f t="shared" si="79"/>
        <v>Tiffany Mcmahon</v>
      </c>
      <c r="F2506" s="6" t="s">
        <v>9667</v>
      </c>
      <c r="G2506" s="7" t="s">
        <v>19847</v>
      </c>
      <c r="H2506" s="7" t="s">
        <v>19686</v>
      </c>
    </row>
    <row r="2507" spans="1:8">
      <c r="A2507" s="6" t="s">
        <v>9671</v>
      </c>
      <c r="B2507" s="6" t="str" cm="1">
        <f t="array" ref="B2507">IF(SUM(--ISNUMBER(SEARCH(Honorific,A2507)))&gt;0,LEFT(A2507,FIND(" ",A2507)-1),"")</f>
        <v/>
      </c>
      <c r="C2507" s="6" t="str">
        <f t="shared" si="78"/>
        <v>John Richardson</v>
      </c>
      <c r="D2507" s="6" t="str" cm="1">
        <f t="array" ref="D2507">IF(SUM(--ISNUMBER(SEARCH(Credentials,C2507)))&gt;0,TRIM(RIGHT(SUBSTITUTE(C2507," ",REPT(" ", 99)), 99)),"")</f>
        <v/>
      </c>
      <c r="E2507" s="6" t="str">
        <f t="shared" si="79"/>
        <v>John Richardson</v>
      </c>
      <c r="F2507" s="6" t="s">
        <v>9671</v>
      </c>
      <c r="G2507" s="7" t="s">
        <v>19558</v>
      </c>
      <c r="H2507" s="7" t="s">
        <v>20065</v>
      </c>
    </row>
    <row r="2508" spans="1:8">
      <c r="A2508" s="6" t="s">
        <v>9675</v>
      </c>
      <c r="B2508" s="6" t="str" cm="1">
        <f t="array" ref="B2508">IF(SUM(--ISNUMBER(SEARCH(Honorific,A2508)))&gt;0,LEFT(A2508,FIND(" ",A2508)-1),"")</f>
        <v/>
      </c>
      <c r="C2508" s="6" t="str">
        <f t="shared" si="78"/>
        <v>Michael Hall</v>
      </c>
      <c r="D2508" s="6" t="str" cm="1">
        <f t="array" ref="D2508">IF(SUM(--ISNUMBER(SEARCH(Credentials,C2508)))&gt;0,TRIM(RIGHT(SUBSTITUTE(C2508," ",REPT(" ", 99)), 99)),"")</f>
        <v/>
      </c>
      <c r="E2508" s="6" t="str">
        <f t="shared" si="79"/>
        <v>Michael Hall</v>
      </c>
      <c r="F2508" s="6" t="s">
        <v>9675</v>
      </c>
      <c r="G2508" s="7" t="s">
        <v>19466</v>
      </c>
      <c r="H2508" s="7" t="s">
        <v>19585</v>
      </c>
    </row>
    <row r="2509" spans="1:8">
      <c r="A2509" s="6" t="s">
        <v>9679</v>
      </c>
      <c r="B2509" s="6" t="str" cm="1">
        <f t="array" ref="B2509">IF(SUM(--ISNUMBER(SEARCH(Honorific,A2509)))&gt;0,LEFT(A2509,FIND(" ",A2509)-1),"")</f>
        <v/>
      </c>
      <c r="C2509" s="6" t="str">
        <f t="shared" si="78"/>
        <v>Benjamin Whitney</v>
      </c>
      <c r="D2509" s="6" t="str" cm="1">
        <f t="array" ref="D2509">IF(SUM(--ISNUMBER(SEARCH(Credentials,C2509)))&gt;0,TRIM(RIGHT(SUBSTITUTE(C2509," ",REPT(" ", 99)), 99)),"")</f>
        <v/>
      </c>
      <c r="E2509" s="6" t="str">
        <f t="shared" si="79"/>
        <v>Benjamin Whitney</v>
      </c>
      <c r="F2509" s="6" t="s">
        <v>9679</v>
      </c>
      <c r="G2509" s="7" t="s">
        <v>19700</v>
      </c>
      <c r="H2509" s="7" t="s">
        <v>19773</v>
      </c>
    </row>
    <row r="2510" spans="1:8">
      <c r="A2510" s="6" t="s">
        <v>9682</v>
      </c>
      <c r="B2510" s="6" t="str" cm="1">
        <f t="array" ref="B2510">IF(SUM(--ISNUMBER(SEARCH(Honorific,A2510)))&gt;0,LEFT(A2510,FIND(" ",A2510)-1),"")</f>
        <v/>
      </c>
      <c r="C2510" s="6" t="str">
        <f t="shared" si="78"/>
        <v>Jessica Boyle</v>
      </c>
      <c r="D2510" s="6" t="str" cm="1">
        <f t="array" ref="D2510">IF(SUM(--ISNUMBER(SEARCH(Credentials,C2510)))&gt;0,TRIM(RIGHT(SUBSTITUTE(C2510," ",REPT(" ", 99)), 99)),"")</f>
        <v/>
      </c>
      <c r="E2510" s="6" t="str">
        <f t="shared" si="79"/>
        <v>Jessica Boyle</v>
      </c>
      <c r="F2510" s="6" t="s">
        <v>9682</v>
      </c>
      <c r="G2510" s="7" t="s">
        <v>19664</v>
      </c>
      <c r="H2510" s="7" t="s">
        <v>20347</v>
      </c>
    </row>
    <row r="2511" spans="1:8">
      <c r="A2511" s="6" t="s">
        <v>9686</v>
      </c>
      <c r="B2511" s="6" t="str" cm="1">
        <f t="array" ref="B2511">IF(SUM(--ISNUMBER(SEARCH(Honorific,A2511)))&gt;0,LEFT(A2511,FIND(" ",A2511)-1),"")</f>
        <v/>
      </c>
      <c r="C2511" s="6" t="str">
        <f t="shared" si="78"/>
        <v>Rachel Rivera</v>
      </c>
      <c r="D2511" s="6" t="str" cm="1">
        <f t="array" ref="D2511">IF(SUM(--ISNUMBER(SEARCH(Credentials,C2511)))&gt;0,TRIM(RIGHT(SUBSTITUTE(C2511," ",REPT(" ", 99)), 99)),"")</f>
        <v/>
      </c>
      <c r="E2511" s="6" t="str">
        <f t="shared" si="79"/>
        <v>Rachel Rivera</v>
      </c>
      <c r="F2511" s="6" t="s">
        <v>9686</v>
      </c>
      <c r="G2511" s="7" t="s">
        <v>19661</v>
      </c>
      <c r="H2511" s="7" t="s">
        <v>20237</v>
      </c>
    </row>
    <row r="2512" spans="1:8">
      <c r="A2512" s="6" t="s">
        <v>9690</v>
      </c>
      <c r="B2512" s="6" t="str" cm="1">
        <f t="array" ref="B2512">IF(SUM(--ISNUMBER(SEARCH(Honorific,A2512)))&gt;0,LEFT(A2512,FIND(" ",A2512)-1),"")</f>
        <v>Dr.</v>
      </c>
      <c r="C2512" s="6" t="str">
        <f t="shared" si="78"/>
        <v>Caitlyn Schmidt</v>
      </c>
      <c r="D2512" s="6" t="str" cm="1">
        <f t="array" ref="D2512">IF(SUM(--ISNUMBER(SEARCH(Credentials,C2512)))&gt;0,TRIM(RIGHT(SUBSTITUTE(C2512," ",REPT(" ", 99)), 99)),"")</f>
        <v/>
      </c>
      <c r="E2512" s="6" t="str">
        <f t="shared" si="79"/>
        <v>Caitlyn Schmidt</v>
      </c>
      <c r="F2512" s="6" t="s">
        <v>19308</v>
      </c>
      <c r="G2512" s="7" t="s">
        <v>20319</v>
      </c>
      <c r="H2512" s="7" t="s">
        <v>20491</v>
      </c>
    </row>
    <row r="2513" spans="1:8">
      <c r="A2513" s="6" t="s">
        <v>9694</v>
      </c>
      <c r="B2513" s="6" t="str" cm="1">
        <f t="array" ref="B2513">IF(SUM(--ISNUMBER(SEARCH(Honorific,A2513)))&gt;0,LEFT(A2513,FIND(" ",A2513)-1),"")</f>
        <v/>
      </c>
      <c r="C2513" s="6" t="str">
        <f t="shared" si="78"/>
        <v>David Scott</v>
      </c>
      <c r="D2513" s="6" t="str" cm="1">
        <f t="array" ref="D2513">IF(SUM(--ISNUMBER(SEARCH(Credentials,C2513)))&gt;0,TRIM(RIGHT(SUBSTITUTE(C2513," ",REPT(" ", 99)), 99)),"")</f>
        <v/>
      </c>
      <c r="E2513" s="6" t="str">
        <f t="shared" si="79"/>
        <v>David Scott</v>
      </c>
      <c r="F2513" s="6" t="s">
        <v>9694</v>
      </c>
      <c r="G2513" s="7" t="s">
        <v>19484</v>
      </c>
      <c r="H2513" s="7" t="s">
        <v>19573</v>
      </c>
    </row>
    <row r="2514" spans="1:8">
      <c r="A2514" s="6" t="s">
        <v>9698</v>
      </c>
      <c r="B2514" s="6" t="str" cm="1">
        <f t="array" ref="B2514">IF(SUM(--ISNUMBER(SEARCH(Honorific,A2514)))&gt;0,LEFT(A2514,FIND(" ",A2514)-1),"")</f>
        <v/>
      </c>
      <c r="C2514" s="6" t="str">
        <f t="shared" si="78"/>
        <v>Sean Ortega</v>
      </c>
      <c r="D2514" s="6" t="str" cm="1">
        <f t="array" ref="D2514">IF(SUM(--ISNUMBER(SEARCH(Credentials,C2514)))&gt;0,TRIM(RIGHT(SUBSTITUTE(C2514," ",REPT(" ", 99)), 99)),"")</f>
        <v/>
      </c>
      <c r="E2514" s="6" t="str">
        <f t="shared" si="79"/>
        <v>Sean Ortega</v>
      </c>
      <c r="F2514" s="6" t="s">
        <v>9698</v>
      </c>
      <c r="G2514" s="7" t="s">
        <v>19651</v>
      </c>
      <c r="H2514" s="7" t="s">
        <v>20087</v>
      </c>
    </row>
    <row r="2515" spans="1:8">
      <c r="A2515" s="6" t="s">
        <v>9702</v>
      </c>
      <c r="B2515" s="6" t="str" cm="1">
        <f t="array" ref="B2515">IF(SUM(--ISNUMBER(SEARCH(Honorific,A2515)))&gt;0,LEFT(A2515,FIND(" ",A2515)-1),"")</f>
        <v/>
      </c>
      <c r="C2515" s="6" t="str">
        <f t="shared" si="78"/>
        <v>Oscar Hunter</v>
      </c>
      <c r="D2515" s="6" t="str" cm="1">
        <f t="array" ref="D2515">IF(SUM(--ISNUMBER(SEARCH(Credentials,C2515)))&gt;0,TRIM(RIGHT(SUBSTITUTE(C2515," ",REPT(" ", 99)), 99)),"")</f>
        <v/>
      </c>
      <c r="E2515" s="6" t="str">
        <f t="shared" si="79"/>
        <v>Oscar Hunter</v>
      </c>
      <c r="F2515" s="6" t="s">
        <v>9702</v>
      </c>
      <c r="G2515" s="7" t="s">
        <v>20632</v>
      </c>
      <c r="H2515" s="7" t="s">
        <v>19678</v>
      </c>
    </row>
    <row r="2516" spans="1:8">
      <c r="A2516" s="6" t="s">
        <v>9706</v>
      </c>
      <c r="B2516" s="6" t="str" cm="1">
        <f t="array" ref="B2516">IF(SUM(--ISNUMBER(SEARCH(Honorific,A2516)))&gt;0,LEFT(A2516,FIND(" ",A2516)-1),"")</f>
        <v/>
      </c>
      <c r="C2516" s="6" t="str">
        <f t="shared" si="78"/>
        <v>Gregory Olsen</v>
      </c>
      <c r="D2516" s="6" t="str" cm="1">
        <f t="array" ref="D2516">IF(SUM(--ISNUMBER(SEARCH(Credentials,C2516)))&gt;0,TRIM(RIGHT(SUBSTITUTE(C2516," ",REPT(" ", 99)), 99)),"")</f>
        <v/>
      </c>
      <c r="E2516" s="6" t="str">
        <f t="shared" si="79"/>
        <v>Gregory Olsen</v>
      </c>
      <c r="F2516" s="6" t="s">
        <v>9706</v>
      </c>
      <c r="G2516" s="7" t="s">
        <v>19419</v>
      </c>
      <c r="H2516" s="7" t="s">
        <v>20558</v>
      </c>
    </row>
    <row r="2517" spans="1:8">
      <c r="A2517" s="6" t="s">
        <v>9710</v>
      </c>
      <c r="B2517" s="6" t="str" cm="1">
        <f t="array" ref="B2517">IF(SUM(--ISNUMBER(SEARCH(Honorific,A2517)))&gt;0,LEFT(A2517,FIND(" ",A2517)-1),"")</f>
        <v/>
      </c>
      <c r="C2517" s="6" t="str">
        <f t="shared" si="78"/>
        <v>Jacob Bennett</v>
      </c>
      <c r="D2517" s="6" t="str" cm="1">
        <f t="array" ref="D2517">IF(SUM(--ISNUMBER(SEARCH(Credentials,C2517)))&gt;0,TRIM(RIGHT(SUBSTITUTE(C2517," ",REPT(" ", 99)), 99)),"")</f>
        <v/>
      </c>
      <c r="E2517" s="6" t="str">
        <f t="shared" si="79"/>
        <v>Jacob Bennett</v>
      </c>
      <c r="F2517" s="6" t="s">
        <v>9710</v>
      </c>
      <c r="G2517" s="7" t="s">
        <v>19571</v>
      </c>
      <c r="H2517" s="7" t="s">
        <v>19890</v>
      </c>
    </row>
    <row r="2518" spans="1:8">
      <c r="A2518" s="6" t="s">
        <v>9714</v>
      </c>
      <c r="B2518" s="6" t="str" cm="1">
        <f t="array" ref="B2518">IF(SUM(--ISNUMBER(SEARCH(Honorific,A2518)))&gt;0,LEFT(A2518,FIND(" ",A2518)-1),"")</f>
        <v/>
      </c>
      <c r="C2518" s="6" t="str">
        <f t="shared" si="78"/>
        <v>Allison Owens</v>
      </c>
      <c r="D2518" s="6" t="str" cm="1">
        <f t="array" ref="D2518">IF(SUM(--ISNUMBER(SEARCH(Credentials,C2518)))&gt;0,TRIM(RIGHT(SUBSTITUTE(C2518," ",REPT(" ", 99)), 99)),"")</f>
        <v/>
      </c>
      <c r="E2518" s="6" t="str">
        <f t="shared" si="79"/>
        <v>Allison Owens</v>
      </c>
      <c r="F2518" s="6" t="s">
        <v>9714</v>
      </c>
      <c r="G2518" s="7" t="s">
        <v>19807</v>
      </c>
      <c r="H2518" s="7" t="s">
        <v>19758</v>
      </c>
    </row>
    <row r="2519" spans="1:8">
      <c r="A2519" s="6" t="s">
        <v>9718</v>
      </c>
      <c r="B2519" s="6" t="str" cm="1">
        <f t="array" ref="B2519">IF(SUM(--ISNUMBER(SEARCH(Honorific,A2519)))&gt;0,LEFT(A2519,FIND(" ",A2519)-1),"")</f>
        <v/>
      </c>
      <c r="C2519" s="6" t="str">
        <f t="shared" si="78"/>
        <v>Jimmy Soto</v>
      </c>
      <c r="D2519" s="6" t="str" cm="1">
        <f t="array" ref="D2519">IF(SUM(--ISNUMBER(SEARCH(Credentials,C2519)))&gt;0,TRIM(RIGHT(SUBSTITUTE(C2519," ",REPT(" ", 99)), 99)),"")</f>
        <v/>
      </c>
      <c r="E2519" s="6" t="str">
        <f t="shared" si="79"/>
        <v>Jimmy Soto</v>
      </c>
      <c r="F2519" s="6" t="s">
        <v>9718</v>
      </c>
      <c r="G2519" s="7" t="s">
        <v>20080</v>
      </c>
      <c r="H2519" s="7" t="s">
        <v>20458</v>
      </c>
    </row>
    <row r="2520" spans="1:8">
      <c r="A2520" s="6" t="s">
        <v>9722</v>
      </c>
      <c r="B2520" s="6" t="str" cm="1">
        <f t="array" ref="B2520">IF(SUM(--ISNUMBER(SEARCH(Honorific,A2520)))&gt;0,LEFT(A2520,FIND(" ",A2520)-1),"")</f>
        <v/>
      </c>
      <c r="C2520" s="6" t="str">
        <f t="shared" si="78"/>
        <v>Eric White</v>
      </c>
      <c r="D2520" s="6" t="str" cm="1">
        <f t="array" ref="D2520">IF(SUM(--ISNUMBER(SEARCH(Credentials,C2520)))&gt;0,TRIM(RIGHT(SUBSTITUTE(C2520," ",REPT(" ", 99)), 99)),"")</f>
        <v/>
      </c>
      <c r="E2520" s="6" t="str">
        <f t="shared" si="79"/>
        <v>Eric White</v>
      </c>
      <c r="F2520" s="6" t="s">
        <v>9722</v>
      </c>
      <c r="G2520" s="7" t="s">
        <v>19618</v>
      </c>
      <c r="H2520" s="7" t="s">
        <v>19502</v>
      </c>
    </row>
    <row r="2521" spans="1:8">
      <c r="A2521" s="6" t="s">
        <v>9726</v>
      </c>
      <c r="B2521" s="6" t="str" cm="1">
        <f t="array" ref="B2521">IF(SUM(--ISNUMBER(SEARCH(Honorific,A2521)))&gt;0,LEFT(A2521,FIND(" ",A2521)-1),"")</f>
        <v/>
      </c>
      <c r="C2521" s="6" t="str">
        <f t="shared" si="78"/>
        <v>Carrie Adams</v>
      </c>
      <c r="D2521" s="6" t="str" cm="1">
        <f t="array" ref="D2521">IF(SUM(--ISNUMBER(SEARCH(Credentials,C2521)))&gt;0,TRIM(RIGHT(SUBSTITUTE(C2521," ",REPT(" ", 99)), 99)),"")</f>
        <v/>
      </c>
      <c r="E2521" s="6" t="str">
        <f t="shared" si="79"/>
        <v>Carrie Adams</v>
      </c>
      <c r="F2521" s="6" t="s">
        <v>9726</v>
      </c>
      <c r="G2521" s="7" t="s">
        <v>19497</v>
      </c>
      <c r="H2521" s="7" t="s">
        <v>20041</v>
      </c>
    </row>
    <row r="2522" spans="1:8">
      <c r="A2522" s="6" t="s">
        <v>9729</v>
      </c>
      <c r="B2522" s="6" t="str" cm="1">
        <f t="array" ref="B2522">IF(SUM(--ISNUMBER(SEARCH(Honorific,A2522)))&gt;0,LEFT(A2522,FIND(" ",A2522)-1),"")</f>
        <v/>
      </c>
      <c r="C2522" s="6" t="str">
        <f t="shared" si="78"/>
        <v>Andrew Archer</v>
      </c>
      <c r="D2522" s="6" t="str" cm="1">
        <f t="array" ref="D2522">IF(SUM(--ISNUMBER(SEARCH(Credentials,C2522)))&gt;0,TRIM(RIGHT(SUBSTITUTE(C2522," ",REPT(" ", 99)), 99)),"")</f>
        <v/>
      </c>
      <c r="E2522" s="6" t="str">
        <f t="shared" si="79"/>
        <v>Andrew Archer</v>
      </c>
      <c r="F2522" s="6" t="s">
        <v>9729</v>
      </c>
      <c r="G2522" s="7" t="s">
        <v>19612</v>
      </c>
      <c r="H2522" s="7" t="s">
        <v>20259</v>
      </c>
    </row>
    <row r="2523" spans="1:8">
      <c r="A2523" s="6" t="s">
        <v>9733</v>
      </c>
      <c r="B2523" s="6" t="str" cm="1">
        <f t="array" ref="B2523">IF(SUM(--ISNUMBER(SEARCH(Honorific,A2523)))&gt;0,LEFT(A2523,FIND(" ",A2523)-1),"")</f>
        <v/>
      </c>
      <c r="C2523" s="6" t="str">
        <f t="shared" si="78"/>
        <v>Sara Fuller</v>
      </c>
      <c r="D2523" s="6" t="str" cm="1">
        <f t="array" ref="D2523">IF(SUM(--ISNUMBER(SEARCH(Credentials,C2523)))&gt;0,TRIM(RIGHT(SUBSTITUTE(C2523," ",REPT(" ", 99)), 99)),"")</f>
        <v/>
      </c>
      <c r="E2523" s="6" t="str">
        <f t="shared" si="79"/>
        <v>Sara Fuller</v>
      </c>
      <c r="F2523" s="6" t="s">
        <v>9733</v>
      </c>
      <c r="G2523" s="7" t="s">
        <v>19872</v>
      </c>
      <c r="H2523" s="7" t="s">
        <v>19540</v>
      </c>
    </row>
    <row r="2524" spans="1:8">
      <c r="A2524" s="6" t="s">
        <v>9737</v>
      </c>
      <c r="B2524" s="6" t="str" cm="1">
        <f t="array" ref="B2524">IF(SUM(--ISNUMBER(SEARCH(Honorific,A2524)))&gt;0,LEFT(A2524,FIND(" ",A2524)-1),"")</f>
        <v/>
      </c>
      <c r="C2524" s="6" t="str">
        <f t="shared" si="78"/>
        <v>Andrew Randolph</v>
      </c>
      <c r="D2524" s="6" t="str" cm="1">
        <f t="array" ref="D2524">IF(SUM(--ISNUMBER(SEARCH(Credentials,C2524)))&gt;0,TRIM(RIGHT(SUBSTITUTE(C2524," ",REPT(" ", 99)), 99)),"")</f>
        <v/>
      </c>
      <c r="E2524" s="6" t="str">
        <f t="shared" si="79"/>
        <v>Andrew Randolph</v>
      </c>
      <c r="F2524" s="6" t="s">
        <v>9737</v>
      </c>
      <c r="G2524" s="7" t="s">
        <v>19612</v>
      </c>
      <c r="H2524" s="7" t="s">
        <v>20192</v>
      </c>
    </row>
    <row r="2525" spans="1:8">
      <c r="A2525" s="6" t="s">
        <v>9741</v>
      </c>
      <c r="B2525" s="6" t="str" cm="1">
        <f t="array" ref="B2525">IF(SUM(--ISNUMBER(SEARCH(Honorific,A2525)))&gt;0,LEFT(A2525,FIND(" ",A2525)-1),"")</f>
        <v/>
      </c>
      <c r="C2525" s="6" t="str">
        <f t="shared" si="78"/>
        <v>Marcus Kim</v>
      </c>
      <c r="D2525" s="6" t="str" cm="1">
        <f t="array" ref="D2525">IF(SUM(--ISNUMBER(SEARCH(Credentials,C2525)))&gt;0,TRIM(RIGHT(SUBSTITUTE(C2525," ",REPT(" ", 99)), 99)),"")</f>
        <v/>
      </c>
      <c r="E2525" s="6" t="str">
        <f t="shared" si="79"/>
        <v>Marcus Kim</v>
      </c>
      <c r="F2525" s="6" t="s">
        <v>9741</v>
      </c>
      <c r="G2525" s="7" t="s">
        <v>19998</v>
      </c>
      <c r="H2525" s="7" t="s">
        <v>19841</v>
      </c>
    </row>
    <row r="2526" spans="1:8">
      <c r="A2526" s="6" t="s">
        <v>9745</v>
      </c>
      <c r="B2526" s="6" t="str" cm="1">
        <f t="array" ref="B2526">IF(SUM(--ISNUMBER(SEARCH(Honorific,A2526)))&gt;0,LEFT(A2526,FIND(" ",A2526)-1),"")</f>
        <v/>
      </c>
      <c r="C2526" s="6" t="str">
        <f t="shared" si="78"/>
        <v>Jon Lewis</v>
      </c>
      <c r="D2526" s="6" t="str" cm="1">
        <f t="array" ref="D2526">IF(SUM(--ISNUMBER(SEARCH(Credentials,C2526)))&gt;0,TRIM(RIGHT(SUBSTITUTE(C2526," ",REPT(" ", 99)), 99)),"")</f>
        <v/>
      </c>
      <c r="E2526" s="6" t="str">
        <f t="shared" si="79"/>
        <v>Jon Lewis</v>
      </c>
      <c r="F2526" s="6" t="s">
        <v>9745</v>
      </c>
      <c r="G2526" s="7" t="s">
        <v>20633</v>
      </c>
      <c r="H2526" s="7" t="s">
        <v>19755</v>
      </c>
    </row>
    <row r="2527" spans="1:8">
      <c r="A2527" s="6" t="s">
        <v>9749</v>
      </c>
      <c r="B2527" s="6" t="str" cm="1">
        <f t="array" ref="B2527">IF(SUM(--ISNUMBER(SEARCH(Honorific,A2527)))&gt;0,LEFT(A2527,FIND(" ",A2527)-1),"")</f>
        <v/>
      </c>
      <c r="C2527" s="6" t="str">
        <f t="shared" si="78"/>
        <v>Bryan Beltran DDS</v>
      </c>
      <c r="D2527" s="6" t="str" cm="1">
        <f t="array" ref="D2527">IF(SUM(--ISNUMBER(SEARCH(Credentials,C2527)))&gt;0,TRIM(RIGHT(SUBSTITUTE(C2527," ",REPT(" ", 99)), 99)),"")</f>
        <v>DDS</v>
      </c>
      <c r="E2527" s="6" t="str">
        <f t="shared" si="79"/>
        <v xml:space="preserve">Bryan Beltran </v>
      </c>
      <c r="F2527" s="6" t="s">
        <v>19309</v>
      </c>
      <c r="G2527" s="7" t="s">
        <v>20113</v>
      </c>
      <c r="H2527" s="7" t="s">
        <v>20567</v>
      </c>
    </row>
    <row r="2528" spans="1:8">
      <c r="A2528" s="6" t="s">
        <v>9753</v>
      </c>
      <c r="B2528" s="6" t="str" cm="1">
        <f t="array" ref="B2528">IF(SUM(--ISNUMBER(SEARCH(Honorific,A2528)))&gt;0,LEFT(A2528,FIND(" ",A2528)-1),"")</f>
        <v/>
      </c>
      <c r="C2528" s="6" t="str">
        <f t="shared" si="78"/>
        <v>Donna Phillips</v>
      </c>
      <c r="D2528" s="6" t="str" cm="1">
        <f t="array" ref="D2528">IF(SUM(--ISNUMBER(SEARCH(Credentials,C2528)))&gt;0,TRIM(RIGHT(SUBSTITUTE(C2528," ",REPT(" ", 99)), 99)),"")</f>
        <v/>
      </c>
      <c r="E2528" s="6" t="str">
        <f t="shared" si="79"/>
        <v>Donna Phillips</v>
      </c>
      <c r="F2528" s="6" t="s">
        <v>9753</v>
      </c>
      <c r="G2528" s="7" t="s">
        <v>20160</v>
      </c>
      <c r="H2528" s="7" t="s">
        <v>19577</v>
      </c>
    </row>
    <row r="2529" spans="1:8">
      <c r="A2529" s="6" t="s">
        <v>9757</v>
      </c>
      <c r="B2529" s="6" t="str" cm="1">
        <f t="array" ref="B2529">IF(SUM(--ISNUMBER(SEARCH(Honorific,A2529)))&gt;0,LEFT(A2529,FIND(" ",A2529)-1),"")</f>
        <v/>
      </c>
      <c r="C2529" s="6" t="str">
        <f t="shared" si="78"/>
        <v>Hayden Hopkins</v>
      </c>
      <c r="D2529" s="6" t="str" cm="1">
        <f t="array" ref="D2529">IF(SUM(--ISNUMBER(SEARCH(Credentials,C2529)))&gt;0,TRIM(RIGHT(SUBSTITUTE(C2529," ",REPT(" ", 99)), 99)),"")</f>
        <v/>
      </c>
      <c r="E2529" s="6" t="str">
        <f t="shared" si="79"/>
        <v>Hayden Hopkins</v>
      </c>
      <c r="F2529" s="6" t="s">
        <v>9757</v>
      </c>
      <c r="G2529" s="7" t="s">
        <v>20351</v>
      </c>
      <c r="H2529" s="7" t="s">
        <v>20070</v>
      </c>
    </row>
    <row r="2530" spans="1:8">
      <c r="A2530" s="6" t="s">
        <v>9761</v>
      </c>
      <c r="B2530" s="6" t="str" cm="1">
        <f t="array" ref="B2530">IF(SUM(--ISNUMBER(SEARCH(Honorific,A2530)))&gt;0,LEFT(A2530,FIND(" ",A2530)-1),"")</f>
        <v/>
      </c>
      <c r="C2530" s="6" t="str">
        <f t="shared" si="78"/>
        <v>Andrew Lyons</v>
      </c>
      <c r="D2530" s="6" t="str" cm="1">
        <f t="array" ref="D2530">IF(SUM(--ISNUMBER(SEARCH(Credentials,C2530)))&gt;0,TRIM(RIGHT(SUBSTITUTE(C2530," ",REPT(" ", 99)), 99)),"")</f>
        <v/>
      </c>
      <c r="E2530" s="6" t="str">
        <f t="shared" si="79"/>
        <v>Andrew Lyons</v>
      </c>
      <c r="F2530" s="6" t="s">
        <v>9761</v>
      </c>
      <c r="G2530" s="7" t="s">
        <v>19612</v>
      </c>
      <c r="H2530" s="7" t="s">
        <v>20455</v>
      </c>
    </row>
    <row r="2531" spans="1:8">
      <c r="A2531" s="6" t="s">
        <v>9764</v>
      </c>
      <c r="B2531" s="6" t="str" cm="1">
        <f t="array" ref="B2531">IF(SUM(--ISNUMBER(SEARCH(Honorific,A2531)))&gt;0,LEFT(A2531,FIND(" ",A2531)-1),"")</f>
        <v/>
      </c>
      <c r="C2531" s="6" t="str">
        <f t="shared" si="78"/>
        <v>Bridget Fitzgerald</v>
      </c>
      <c r="D2531" s="6" t="str" cm="1">
        <f t="array" ref="D2531">IF(SUM(--ISNUMBER(SEARCH(Credentials,C2531)))&gt;0,TRIM(RIGHT(SUBSTITUTE(C2531," ",REPT(" ", 99)), 99)),"")</f>
        <v/>
      </c>
      <c r="E2531" s="6" t="str">
        <f t="shared" si="79"/>
        <v>Bridget Fitzgerald</v>
      </c>
      <c r="F2531" s="6" t="s">
        <v>9764</v>
      </c>
      <c r="G2531" s="7" t="s">
        <v>20634</v>
      </c>
      <c r="H2531" s="7" t="s">
        <v>20481</v>
      </c>
    </row>
    <row r="2532" spans="1:8">
      <c r="A2532" s="6" t="s">
        <v>9767</v>
      </c>
      <c r="B2532" s="6" t="str" cm="1">
        <f t="array" ref="B2532">IF(SUM(--ISNUMBER(SEARCH(Honorific,A2532)))&gt;0,LEFT(A2532,FIND(" ",A2532)-1),"")</f>
        <v/>
      </c>
      <c r="C2532" s="6" t="str">
        <f t="shared" si="78"/>
        <v>Alex Casey</v>
      </c>
      <c r="D2532" s="6" t="str" cm="1">
        <f t="array" ref="D2532">IF(SUM(--ISNUMBER(SEARCH(Credentials,C2532)))&gt;0,TRIM(RIGHT(SUBSTITUTE(C2532," ",REPT(" ", 99)), 99)),"")</f>
        <v/>
      </c>
      <c r="E2532" s="6" t="str">
        <f t="shared" si="79"/>
        <v>Alex Casey</v>
      </c>
      <c r="F2532" s="6" t="s">
        <v>9767</v>
      </c>
      <c r="G2532" s="7" t="s">
        <v>20189</v>
      </c>
      <c r="H2532" s="7" t="s">
        <v>19788</v>
      </c>
    </row>
    <row r="2533" spans="1:8">
      <c r="A2533" s="6" t="s">
        <v>9771</v>
      </c>
      <c r="B2533" s="6" t="str" cm="1">
        <f t="array" ref="B2533">IF(SUM(--ISNUMBER(SEARCH(Honorific,A2533)))&gt;0,LEFT(A2533,FIND(" ",A2533)-1),"")</f>
        <v/>
      </c>
      <c r="C2533" s="6" t="str">
        <f t="shared" si="78"/>
        <v>Ryan Miller</v>
      </c>
      <c r="D2533" s="6" t="str" cm="1">
        <f t="array" ref="D2533">IF(SUM(--ISNUMBER(SEARCH(Credentials,C2533)))&gt;0,TRIM(RIGHT(SUBSTITUTE(C2533," ",REPT(" ", 99)), 99)),"")</f>
        <v/>
      </c>
      <c r="E2533" s="6" t="str">
        <f t="shared" si="79"/>
        <v>Ryan Miller</v>
      </c>
      <c r="F2533" s="6" t="s">
        <v>9771</v>
      </c>
      <c r="G2533" s="7" t="s">
        <v>19452</v>
      </c>
      <c r="H2533" s="7" t="s">
        <v>19568</v>
      </c>
    </row>
    <row r="2534" spans="1:8">
      <c r="A2534" s="6" t="s">
        <v>9775</v>
      </c>
      <c r="B2534" s="6" t="str" cm="1">
        <f t="array" ref="B2534">IF(SUM(--ISNUMBER(SEARCH(Honorific,A2534)))&gt;0,LEFT(A2534,FIND(" ",A2534)-1),"")</f>
        <v/>
      </c>
      <c r="C2534" s="6" t="str">
        <f t="shared" si="78"/>
        <v>Aaron Thompson</v>
      </c>
      <c r="D2534" s="6" t="str" cm="1">
        <f t="array" ref="D2534">IF(SUM(--ISNUMBER(SEARCH(Credentials,C2534)))&gt;0,TRIM(RIGHT(SUBSTITUTE(C2534," ",REPT(" ", 99)), 99)),"")</f>
        <v/>
      </c>
      <c r="E2534" s="6" t="str">
        <f t="shared" si="79"/>
        <v>Aaron Thompson</v>
      </c>
      <c r="F2534" s="6" t="s">
        <v>9775</v>
      </c>
      <c r="G2534" s="7" t="s">
        <v>20176</v>
      </c>
      <c r="H2534" s="7" t="s">
        <v>19880</v>
      </c>
    </row>
    <row r="2535" spans="1:8">
      <c r="A2535" s="6" t="s">
        <v>9778</v>
      </c>
      <c r="B2535" s="6" t="str" cm="1">
        <f t="array" ref="B2535">IF(SUM(--ISNUMBER(SEARCH(Honorific,A2535)))&gt;0,LEFT(A2535,FIND(" ",A2535)-1),"")</f>
        <v/>
      </c>
      <c r="C2535" s="6" t="str">
        <f t="shared" si="78"/>
        <v>Tyler Garcia</v>
      </c>
      <c r="D2535" s="6" t="str" cm="1">
        <f t="array" ref="D2535">IF(SUM(--ISNUMBER(SEARCH(Credentials,C2535)))&gt;0,TRIM(RIGHT(SUBSTITUTE(C2535," ",REPT(" ", 99)), 99)),"")</f>
        <v/>
      </c>
      <c r="E2535" s="6" t="str">
        <f t="shared" si="79"/>
        <v>Tyler Garcia</v>
      </c>
      <c r="F2535" s="6" t="s">
        <v>9778</v>
      </c>
      <c r="G2535" s="7" t="s">
        <v>19699</v>
      </c>
      <c r="H2535" s="7" t="s">
        <v>19641</v>
      </c>
    </row>
    <row r="2536" spans="1:8">
      <c r="A2536" s="6" t="s">
        <v>9782</v>
      </c>
      <c r="B2536" s="6" t="str" cm="1">
        <f t="array" ref="B2536">IF(SUM(--ISNUMBER(SEARCH(Honorific,A2536)))&gt;0,LEFT(A2536,FIND(" ",A2536)-1),"")</f>
        <v/>
      </c>
      <c r="C2536" s="6" t="str">
        <f t="shared" si="78"/>
        <v>Richard Watson</v>
      </c>
      <c r="D2536" s="6" t="str" cm="1">
        <f t="array" ref="D2536">IF(SUM(--ISNUMBER(SEARCH(Credentials,C2536)))&gt;0,TRIM(RIGHT(SUBSTITUTE(C2536," ",REPT(" ", 99)), 99)),"")</f>
        <v/>
      </c>
      <c r="E2536" s="6" t="str">
        <f t="shared" si="79"/>
        <v>Richard Watson</v>
      </c>
      <c r="F2536" s="6" t="s">
        <v>9782</v>
      </c>
      <c r="G2536" s="7" t="s">
        <v>19708</v>
      </c>
      <c r="H2536" s="7" t="s">
        <v>19471</v>
      </c>
    </row>
    <row r="2537" spans="1:8">
      <c r="A2537" s="6" t="s">
        <v>9786</v>
      </c>
      <c r="B2537" s="6" t="str" cm="1">
        <f t="array" ref="B2537">IF(SUM(--ISNUMBER(SEARCH(Honorific,A2537)))&gt;0,LEFT(A2537,FIND(" ",A2537)-1),"")</f>
        <v/>
      </c>
      <c r="C2537" s="6" t="str">
        <f t="shared" si="78"/>
        <v>Pam Hammond</v>
      </c>
      <c r="D2537" s="6" t="str" cm="1">
        <f t="array" ref="D2537">IF(SUM(--ISNUMBER(SEARCH(Credentials,C2537)))&gt;0,TRIM(RIGHT(SUBSTITUTE(C2537," ",REPT(" ", 99)), 99)),"")</f>
        <v/>
      </c>
      <c r="E2537" s="6" t="str">
        <f t="shared" si="79"/>
        <v>Pam Hammond</v>
      </c>
      <c r="F2537" s="6" t="s">
        <v>9786</v>
      </c>
      <c r="G2537" s="7" t="s">
        <v>20618</v>
      </c>
      <c r="H2537" s="7" t="s">
        <v>19835</v>
      </c>
    </row>
    <row r="2538" spans="1:8">
      <c r="A2538" s="6" t="s">
        <v>9790</v>
      </c>
      <c r="B2538" s="6" t="str" cm="1">
        <f t="array" ref="B2538">IF(SUM(--ISNUMBER(SEARCH(Honorific,A2538)))&gt;0,LEFT(A2538,FIND(" ",A2538)-1),"")</f>
        <v/>
      </c>
      <c r="C2538" s="6" t="str">
        <f t="shared" si="78"/>
        <v>Jonathan Jensen</v>
      </c>
      <c r="D2538" s="6" t="str" cm="1">
        <f t="array" ref="D2538">IF(SUM(--ISNUMBER(SEARCH(Credentials,C2538)))&gt;0,TRIM(RIGHT(SUBSTITUTE(C2538," ",REPT(" ", 99)), 99)),"")</f>
        <v/>
      </c>
      <c r="E2538" s="6" t="str">
        <f t="shared" si="79"/>
        <v>Jonathan Jensen</v>
      </c>
      <c r="F2538" s="6" t="s">
        <v>9790</v>
      </c>
      <c r="G2538" s="7" t="s">
        <v>19787</v>
      </c>
      <c r="H2538" s="7" t="s">
        <v>20635</v>
      </c>
    </row>
    <row r="2539" spans="1:8">
      <c r="A2539" s="6" t="s">
        <v>9794</v>
      </c>
      <c r="B2539" s="6" t="str" cm="1">
        <f t="array" ref="B2539">IF(SUM(--ISNUMBER(SEARCH(Honorific,A2539)))&gt;0,LEFT(A2539,FIND(" ",A2539)-1),"")</f>
        <v/>
      </c>
      <c r="C2539" s="6" t="str">
        <f t="shared" si="78"/>
        <v>Natalie Burns</v>
      </c>
      <c r="D2539" s="6" t="str" cm="1">
        <f t="array" ref="D2539">IF(SUM(--ISNUMBER(SEARCH(Credentials,C2539)))&gt;0,TRIM(RIGHT(SUBSTITUTE(C2539," ",REPT(" ", 99)), 99)),"")</f>
        <v/>
      </c>
      <c r="E2539" s="6" t="str">
        <f t="shared" si="79"/>
        <v>Natalie Burns</v>
      </c>
      <c r="F2539" s="6" t="s">
        <v>9794</v>
      </c>
      <c r="G2539" s="7" t="s">
        <v>19977</v>
      </c>
      <c r="H2539" s="7" t="s">
        <v>20533</v>
      </c>
    </row>
    <row r="2540" spans="1:8">
      <c r="A2540" s="6" t="s">
        <v>9798</v>
      </c>
      <c r="B2540" s="6" t="str" cm="1">
        <f t="array" ref="B2540">IF(SUM(--ISNUMBER(SEARCH(Honorific,A2540)))&gt;0,LEFT(A2540,FIND(" ",A2540)-1),"")</f>
        <v/>
      </c>
      <c r="C2540" s="6" t="str">
        <f t="shared" si="78"/>
        <v>Alisha Pope</v>
      </c>
      <c r="D2540" s="6" t="str" cm="1">
        <f t="array" ref="D2540">IF(SUM(--ISNUMBER(SEARCH(Credentials,C2540)))&gt;0,TRIM(RIGHT(SUBSTITUTE(C2540," ",REPT(" ", 99)), 99)),"")</f>
        <v/>
      </c>
      <c r="E2540" s="6" t="str">
        <f t="shared" si="79"/>
        <v>Alisha Pope</v>
      </c>
      <c r="F2540" s="6" t="s">
        <v>9798</v>
      </c>
      <c r="G2540" s="7" t="s">
        <v>19960</v>
      </c>
      <c r="H2540" s="7" t="s">
        <v>19606</v>
      </c>
    </row>
    <row r="2541" spans="1:8">
      <c r="A2541" s="6" t="s">
        <v>9802</v>
      </c>
      <c r="B2541" s="6" t="str" cm="1">
        <f t="array" ref="B2541">IF(SUM(--ISNUMBER(SEARCH(Honorific,A2541)))&gt;0,LEFT(A2541,FIND(" ",A2541)-1),"")</f>
        <v/>
      </c>
      <c r="C2541" s="6" t="str">
        <f t="shared" si="78"/>
        <v>Kristina Stewart</v>
      </c>
      <c r="D2541" s="6" t="str" cm="1">
        <f t="array" ref="D2541">IF(SUM(--ISNUMBER(SEARCH(Credentials,C2541)))&gt;0,TRIM(RIGHT(SUBSTITUTE(C2541," ",REPT(" ", 99)), 99)),"")</f>
        <v/>
      </c>
      <c r="E2541" s="6" t="str">
        <f t="shared" si="79"/>
        <v>Kristina Stewart</v>
      </c>
      <c r="F2541" s="6" t="s">
        <v>9802</v>
      </c>
      <c r="G2541" s="7" t="s">
        <v>20636</v>
      </c>
      <c r="H2541" s="7" t="s">
        <v>19687</v>
      </c>
    </row>
    <row r="2542" spans="1:8">
      <c r="A2542" s="6" t="s">
        <v>9806</v>
      </c>
      <c r="B2542" s="6" t="str" cm="1">
        <f t="array" ref="B2542">IF(SUM(--ISNUMBER(SEARCH(Honorific,A2542)))&gt;0,LEFT(A2542,FIND(" ",A2542)-1),"")</f>
        <v/>
      </c>
      <c r="C2542" s="6" t="str">
        <f t="shared" si="78"/>
        <v>Erin Newman</v>
      </c>
      <c r="D2542" s="6" t="str" cm="1">
        <f t="array" ref="D2542">IF(SUM(--ISNUMBER(SEARCH(Credentials,C2542)))&gt;0,TRIM(RIGHT(SUBSTITUTE(C2542," ",REPT(" ", 99)), 99)),"")</f>
        <v/>
      </c>
      <c r="E2542" s="6" t="str">
        <f t="shared" si="79"/>
        <v>Erin Newman</v>
      </c>
      <c r="F2542" s="6" t="s">
        <v>9806</v>
      </c>
      <c r="G2542" s="7" t="s">
        <v>19512</v>
      </c>
      <c r="H2542" s="7" t="s">
        <v>19993</v>
      </c>
    </row>
    <row r="2543" spans="1:8">
      <c r="A2543" s="6" t="s">
        <v>9810</v>
      </c>
      <c r="B2543" s="6" t="str" cm="1">
        <f t="array" ref="B2543">IF(SUM(--ISNUMBER(SEARCH(Honorific,A2543)))&gt;0,LEFT(A2543,FIND(" ",A2543)-1),"")</f>
        <v/>
      </c>
      <c r="C2543" s="6" t="str">
        <f t="shared" si="78"/>
        <v>Carlos Bennett</v>
      </c>
      <c r="D2543" s="6" t="str" cm="1">
        <f t="array" ref="D2543">IF(SUM(--ISNUMBER(SEARCH(Credentials,C2543)))&gt;0,TRIM(RIGHT(SUBSTITUTE(C2543," ",REPT(" ", 99)), 99)),"")</f>
        <v/>
      </c>
      <c r="E2543" s="6" t="str">
        <f t="shared" si="79"/>
        <v>Carlos Bennett</v>
      </c>
      <c r="F2543" s="6" t="s">
        <v>9810</v>
      </c>
      <c r="G2543" s="7" t="s">
        <v>19987</v>
      </c>
      <c r="H2543" s="7" t="s">
        <v>19890</v>
      </c>
    </row>
    <row r="2544" spans="1:8">
      <c r="A2544" s="6" t="s">
        <v>9814</v>
      </c>
      <c r="B2544" s="6" t="str" cm="1">
        <f t="array" ref="B2544">IF(SUM(--ISNUMBER(SEARCH(Honorific,A2544)))&gt;0,LEFT(A2544,FIND(" ",A2544)-1),"")</f>
        <v/>
      </c>
      <c r="C2544" s="6" t="str">
        <f t="shared" si="78"/>
        <v>Olivia Richardson</v>
      </c>
      <c r="D2544" s="6" t="str" cm="1">
        <f t="array" ref="D2544">IF(SUM(--ISNUMBER(SEARCH(Credentials,C2544)))&gt;0,TRIM(RIGHT(SUBSTITUTE(C2544," ",REPT(" ", 99)), 99)),"")</f>
        <v/>
      </c>
      <c r="E2544" s="6" t="str">
        <f t="shared" si="79"/>
        <v>Olivia Richardson</v>
      </c>
      <c r="F2544" s="6" t="s">
        <v>9814</v>
      </c>
      <c r="G2544" s="7" t="s">
        <v>20022</v>
      </c>
      <c r="H2544" s="7" t="s">
        <v>20065</v>
      </c>
    </row>
    <row r="2545" spans="1:8">
      <c r="A2545" s="6" t="s">
        <v>9818</v>
      </c>
      <c r="B2545" s="6" t="str" cm="1">
        <f t="array" ref="B2545">IF(SUM(--ISNUMBER(SEARCH(Honorific,A2545)))&gt;0,LEFT(A2545,FIND(" ",A2545)-1),"")</f>
        <v/>
      </c>
      <c r="C2545" s="6" t="str">
        <f t="shared" si="78"/>
        <v>Eric Kaufman</v>
      </c>
      <c r="D2545" s="6" t="str" cm="1">
        <f t="array" ref="D2545">IF(SUM(--ISNUMBER(SEARCH(Credentials,C2545)))&gt;0,TRIM(RIGHT(SUBSTITUTE(C2545," ",REPT(" ", 99)), 99)),"")</f>
        <v/>
      </c>
      <c r="E2545" s="6" t="str">
        <f t="shared" si="79"/>
        <v>Eric Kaufman</v>
      </c>
      <c r="F2545" s="6" t="s">
        <v>9818</v>
      </c>
      <c r="G2545" s="7" t="s">
        <v>19618</v>
      </c>
      <c r="H2545" s="7" t="s">
        <v>20278</v>
      </c>
    </row>
    <row r="2546" spans="1:8">
      <c r="A2546" s="6" t="s">
        <v>9822</v>
      </c>
      <c r="B2546" s="6" t="str" cm="1">
        <f t="array" ref="B2546">IF(SUM(--ISNUMBER(SEARCH(Honorific,A2546)))&gt;0,LEFT(A2546,FIND(" ",A2546)-1),"")</f>
        <v/>
      </c>
      <c r="C2546" s="6" t="str">
        <f t="shared" si="78"/>
        <v>Joan Robertson</v>
      </c>
      <c r="D2546" s="6" t="str" cm="1">
        <f t="array" ref="D2546">IF(SUM(--ISNUMBER(SEARCH(Credentials,C2546)))&gt;0,TRIM(RIGHT(SUBSTITUTE(C2546," ",REPT(" ", 99)), 99)),"")</f>
        <v/>
      </c>
      <c r="E2546" s="6" t="str">
        <f t="shared" si="79"/>
        <v>Joan Robertson</v>
      </c>
      <c r="F2546" s="6" t="s">
        <v>9822</v>
      </c>
      <c r="G2546" s="7" t="s">
        <v>20505</v>
      </c>
      <c r="H2546" s="7" t="s">
        <v>19459</v>
      </c>
    </row>
    <row r="2547" spans="1:8">
      <c r="A2547" s="6" t="s">
        <v>9826</v>
      </c>
      <c r="B2547" s="6" t="str" cm="1">
        <f t="array" ref="B2547">IF(SUM(--ISNUMBER(SEARCH(Honorific,A2547)))&gt;0,LEFT(A2547,FIND(" ",A2547)-1),"")</f>
        <v/>
      </c>
      <c r="C2547" s="6" t="str">
        <f t="shared" si="78"/>
        <v>Rebecca Romero</v>
      </c>
      <c r="D2547" s="6" t="str" cm="1">
        <f t="array" ref="D2547">IF(SUM(--ISNUMBER(SEARCH(Credentials,C2547)))&gt;0,TRIM(RIGHT(SUBSTITUTE(C2547," ",REPT(" ", 99)), 99)),"")</f>
        <v/>
      </c>
      <c r="E2547" s="6" t="str">
        <f t="shared" si="79"/>
        <v>Rebecca Romero</v>
      </c>
      <c r="F2547" s="6" t="s">
        <v>9826</v>
      </c>
      <c r="G2547" s="7" t="s">
        <v>19531</v>
      </c>
      <c r="H2547" s="7" t="s">
        <v>19511</v>
      </c>
    </row>
    <row r="2548" spans="1:8">
      <c r="A2548" s="6" t="s">
        <v>9830</v>
      </c>
      <c r="B2548" s="6" t="str" cm="1">
        <f t="array" ref="B2548">IF(SUM(--ISNUMBER(SEARCH(Honorific,A2548)))&gt;0,LEFT(A2548,FIND(" ",A2548)-1),"")</f>
        <v/>
      </c>
      <c r="C2548" s="6" t="str">
        <f t="shared" si="78"/>
        <v>Zachary Flores Jr.</v>
      </c>
      <c r="D2548" s="6" t="str" cm="1">
        <f t="array" ref="D2548">IF(SUM(--ISNUMBER(SEARCH(Credentials,C2548)))&gt;0,TRIM(RIGHT(SUBSTITUTE(C2548," ",REPT(" ", 99)), 99)),"")</f>
        <v>Jr.</v>
      </c>
      <c r="E2548" s="6" t="str">
        <f t="shared" si="79"/>
        <v xml:space="preserve">Zachary Flores </v>
      </c>
      <c r="F2548" s="6" t="s">
        <v>19310</v>
      </c>
      <c r="G2548" s="7" t="s">
        <v>19477</v>
      </c>
      <c r="H2548" s="7" t="s">
        <v>20083</v>
      </c>
    </row>
    <row r="2549" spans="1:8">
      <c r="A2549" s="6" t="s">
        <v>9834</v>
      </c>
      <c r="B2549" s="6" t="str" cm="1">
        <f t="array" ref="B2549">IF(SUM(--ISNUMBER(SEARCH(Honorific,A2549)))&gt;0,LEFT(A2549,FIND(" ",A2549)-1),"")</f>
        <v/>
      </c>
      <c r="C2549" s="6" t="str">
        <f t="shared" si="78"/>
        <v>Joshua Green</v>
      </c>
      <c r="D2549" s="6" t="str" cm="1">
        <f t="array" ref="D2549">IF(SUM(--ISNUMBER(SEARCH(Credentials,C2549)))&gt;0,TRIM(RIGHT(SUBSTITUTE(C2549," ",REPT(" ", 99)), 99)),"")</f>
        <v/>
      </c>
      <c r="E2549" s="6" t="str">
        <f t="shared" si="79"/>
        <v>Joshua Green</v>
      </c>
      <c r="F2549" s="6" t="s">
        <v>9834</v>
      </c>
      <c r="G2549" s="7" t="s">
        <v>19718</v>
      </c>
      <c r="H2549" s="7" t="s">
        <v>19548</v>
      </c>
    </row>
    <row r="2550" spans="1:8">
      <c r="A2550" s="6" t="s">
        <v>9837</v>
      </c>
      <c r="B2550" s="6" t="str" cm="1">
        <f t="array" ref="B2550">IF(SUM(--ISNUMBER(SEARCH(Honorific,A2550)))&gt;0,LEFT(A2550,FIND(" ",A2550)-1),"")</f>
        <v/>
      </c>
      <c r="C2550" s="6" t="str">
        <f t="shared" si="78"/>
        <v>Mary Dudley</v>
      </c>
      <c r="D2550" s="6" t="str" cm="1">
        <f t="array" ref="D2550">IF(SUM(--ISNUMBER(SEARCH(Credentials,C2550)))&gt;0,TRIM(RIGHT(SUBSTITUTE(C2550," ",REPT(" ", 99)), 99)),"")</f>
        <v/>
      </c>
      <c r="E2550" s="6" t="str">
        <f t="shared" si="79"/>
        <v>Mary Dudley</v>
      </c>
      <c r="F2550" s="6" t="s">
        <v>9837</v>
      </c>
      <c r="G2550" s="7" t="s">
        <v>19984</v>
      </c>
      <c r="H2550" s="7" t="s">
        <v>20574</v>
      </c>
    </row>
    <row r="2551" spans="1:8">
      <c r="A2551" s="6" t="s">
        <v>9841</v>
      </c>
      <c r="B2551" s="6" t="str" cm="1">
        <f t="array" ref="B2551">IF(SUM(--ISNUMBER(SEARCH(Honorific,A2551)))&gt;0,LEFT(A2551,FIND(" ",A2551)-1),"")</f>
        <v/>
      </c>
      <c r="C2551" s="6" t="str">
        <f t="shared" si="78"/>
        <v>John Morales</v>
      </c>
      <c r="D2551" s="6" t="str" cm="1">
        <f t="array" ref="D2551">IF(SUM(--ISNUMBER(SEARCH(Credentials,C2551)))&gt;0,TRIM(RIGHT(SUBSTITUTE(C2551," ",REPT(" ", 99)), 99)),"")</f>
        <v/>
      </c>
      <c r="E2551" s="6" t="str">
        <f t="shared" si="79"/>
        <v>John Morales</v>
      </c>
      <c r="F2551" s="6" t="s">
        <v>9841</v>
      </c>
      <c r="G2551" s="7" t="s">
        <v>19558</v>
      </c>
      <c r="H2551" s="7" t="s">
        <v>19513</v>
      </c>
    </row>
    <row r="2552" spans="1:8">
      <c r="A2552" s="6" t="s">
        <v>9845</v>
      </c>
      <c r="B2552" s="6" t="str" cm="1">
        <f t="array" ref="B2552">IF(SUM(--ISNUMBER(SEARCH(Honorific,A2552)))&gt;0,LEFT(A2552,FIND(" ",A2552)-1),"")</f>
        <v/>
      </c>
      <c r="C2552" s="6" t="str">
        <f t="shared" si="78"/>
        <v>Jade Russell</v>
      </c>
      <c r="D2552" s="6" t="str" cm="1">
        <f t="array" ref="D2552">IF(SUM(--ISNUMBER(SEARCH(Credentials,C2552)))&gt;0,TRIM(RIGHT(SUBSTITUTE(C2552," ",REPT(" ", 99)), 99)),"")</f>
        <v/>
      </c>
      <c r="E2552" s="6" t="str">
        <f t="shared" si="79"/>
        <v>Jade Russell</v>
      </c>
      <c r="F2552" s="6" t="s">
        <v>9845</v>
      </c>
      <c r="G2552" s="7" t="s">
        <v>20637</v>
      </c>
      <c r="H2552" s="7" t="s">
        <v>19803</v>
      </c>
    </row>
    <row r="2553" spans="1:8">
      <c r="A2553" s="6" t="s">
        <v>9849</v>
      </c>
      <c r="B2553" s="6" t="str" cm="1">
        <f t="array" ref="B2553">IF(SUM(--ISNUMBER(SEARCH(Honorific,A2553)))&gt;0,LEFT(A2553,FIND(" ",A2553)-1),"")</f>
        <v/>
      </c>
      <c r="C2553" s="6" t="str">
        <f t="shared" si="78"/>
        <v>Janice Oliver</v>
      </c>
      <c r="D2553" s="6" t="str" cm="1">
        <f t="array" ref="D2553">IF(SUM(--ISNUMBER(SEARCH(Credentials,C2553)))&gt;0,TRIM(RIGHT(SUBSTITUTE(C2553," ",REPT(" ", 99)), 99)),"")</f>
        <v/>
      </c>
      <c r="E2553" s="6" t="str">
        <f t="shared" si="79"/>
        <v>Janice Oliver</v>
      </c>
      <c r="F2553" s="6" t="s">
        <v>9849</v>
      </c>
      <c r="G2553" s="7" t="s">
        <v>20381</v>
      </c>
      <c r="H2553" s="7" t="s">
        <v>19631</v>
      </c>
    </row>
    <row r="2554" spans="1:8">
      <c r="A2554" s="6" t="s">
        <v>9853</v>
      </c>
      <c r="B2554" s="6" t="str" cm="1">
        <f t="array" ref="B2554">IF(SUM(--ISNUMBER(SEARCH(Honorific,A2554)))&gt;0,LEFT(A2554,FIND(" ",A2554)-1),"")</f>
        <v/>
      </c>
      <c r="C2554" s="6" t="str">
        <f t="shared" si="78"/>
        <v>Andrew Owens</v>
      </c>
      <c r="D2554" s="6" t="str" cm="1">
        <f t="array" ref="D2554">IF(SUM(--ISNUMBER(SEARCH(Credentials,C2554)))&gt;0,TRIM(RIGHT(SUBSTITUTE(C2554," ",REPT(" ", 99)), 99)),"")</f>
        <v/>
      </c>
      <c r="E2554" s="6" t="str">
        <f t="shared" si="79"/>
        <v>Andrew Owens</v>
      </c>
      <c r="F2554" s="6" t="s">
        <v>9853</v>
      </c>
      <c r="G2554" s="7" t="s">
        <v>19612</v>
      </c>
      <c r="H2554" s="7" t="s">
        <v>19758</v>
      </c>
    </row>
    <row r="2555" spans="1:8">
      <c r="A2555" s="6" t="s">
        <v>9857</v>
      </c>
      <c r="B2555" s="6" t="str" cm="1">
        <f t="array" ref="B2555">IF(SUM(--ISNUMBER(SEARCH(Honorific,A2555)))&gt;0,LEFT(A2555,FIND(" ",A2555)-1),"")</f>
        <v/>
      </c>
      <c r="C2555" s="6" t="str">
        <f t="shared" si="78"/>
        <v>Susan James</v>
      </c>
      <c r="D2555" s="6" t="str" cm="1">
        <f t="array" ref="D2555">IF(SUM(--ISNUMBER(SEARCH(Credentials,C2555)))&gt;0,TRIM(RIGHT(SUBSTITUTE(C2555," ",REPT(" ", 99)), 99)),"")</f>
        <v/>
      </c>
      <c r="E2555" s="6" t="str">
        <f t="shared" si="79"/>
        <v>Susan James</v>
      </c>
      <c r="F2555" s="6" t="s">
        <v>9857</v>
      </c>
      <c r="G2555" s="7" t="s">
        <v>19601</v>
      </c>
      <c r="H2555" s="7" t="s">
        <v>19433</v>
      </c>
    </row>
    <row r="2556" spans="1:8">
      <c r="A2556" s="6" t="s">
        <v>9861</v>
      </c>
      <c r="B2556" s="6" t="str" cm="1">
        <f t="array" ref="B2556">IF(SUM(--ISNUMBER(SEARCH(Honorific,A2556)))&gt;0,LEFT(A2556,FIND(" ",A2556)-1),"")</f>
        <v/>
      </c>
      <c r="C2556" s="6" t="str">
        <f t="shared" si="78"/>
        <v>Jeremiah Wong</v>
      </c>
      <c r="D2556" s="6" t="str" cm="1">
        <f t="array" ref="D2556">IF(SUM(--ISNUMBER(SEARCH(Credentials,C2556)))&gt;0,TRIM(RIGHT(SUBSTITUTE(C2556," ",REPT(" ", 99)), 99)),"")</f>
        <v/>
      </c>
      <c r="E2556" s="6" t="str">
        <f t="shared" si="79"/>
        <v>Jeremiah Wong</v>
      </c>
      <c r="F2556" s="6" t="s">
        <v>9861</v>
      </c>
      <c r="G2556" s="7" t="s">
        <v>20638</v>
      </c>
      <c r="H2556" s="7" t="s">
        <v>19436</v>
      </c>
    </row>
    <row r="2557" spans="1:8">
      <c r="A2557" s="6" t="s">
        <v>9865</v>
      </c>
      <c r="B2557" s="6" t="str" cm="1">
        <f t="array" ref="B2557">IF(SUM(--ISNUMBER(SEARCH(Honorific,A2557)))&gt;0,LEFT(A2557,FIND(" ",A2557)-1),"")</f>
        <v/>
      </c>
      <c r="C2557" s="6" t="str">
        <f t="shared" si="78"/>
        <v>Michelle Parker</v>
      </c>
      <c r="D2557" s="6" t="str" cm="1">
        <f t="array" ref="D2557">IF(SUM(--ISNUMBER(SEARCH(Credentials,C2557)))&gt;0,TRIM(RIGHT(SUBSTITUTE(C2557," ",REPT(" ", 99)), 99)),"")</f>
        <v/>
      </c>
      <c r="E2557" s="6" t="str">
        <f t="shared" si="79"/>
        <v>Michelle Parker</v>
      </c>
      <c r="F2557" s="6" t="s">
        <v>9865</v>
      </c>
      <c r="G2557" s="7" t="s">
        <v>19693</v>
      </c>
      <c r="H2557" s="7" t="s">
        <v>20012</v>
      </c>
    </row>
    <row r="2558" spans="1:8">
      <c r="A2558" s="6" t="s">
        <v>9869</v>
      </c>
      <c r="B2558" s="6" t="str" cm="1">
        <f t="array" ref="B2558">IF(SUM(--ISNUMBER(SEARCH(Honorific,A2558)))&gt;0,LEFT(A2558,FIND(" ",A2558)-1),"")</f>
        <v/>
      </c>
      <c r="C2558" s="6" t="str">
        <f t="shared" si="78"/>
        <v>Joseph Carrillo</v>
      </c>
      <c r="D2558" s="6" t="str" cm="1">
        <f t="array" ref="D2558">IF(SUM(--ISNUMBER(SEARCH(Credentials,C2558)))&gt;0,TRIM(RIGHT(SUBSTITUTE(C2558," ",REPT(" ", 99)), 99)),"")</f>
        <v/>
      </c>
      <c r="E2558" s="6" t="str">
        <f t="shared" si="79"/>
        <v>Joseph Carrillo</v>
      </c>
      <c r="F2558" s="6" t="s">
        <v>9869</v>
      </c>
      <c r="G2558" s="7" t="s">
        <v>19642</v>
      </c>
      <c r="H2558" s="7" t="s">
        <v>20639</v>
      </c>
    </row>
    <row r="2559" spans="1:8">
      <c r="A2559" s="6" t="s">
        <v>9873</v>
      </c>
      <c r="B2559" s="6" t="str" cm="1">
        <f t="array" ref="B2559">IF(SUM(--ISNUMBER(SEARCH(Honorific,A2559)))&gt;0,LEFT(A2559,FIND(" ",A2559)-1),"")</f>
        <v/>
      </c>
      <c r="C2559" s="6" t="str">
        <f t="shared" si="78"/>
        <v>Kevin Jones</v>
      </c>
      <c r="D2559" s="6" t="str" cm="1">
        <f t="array" ref="D2559">IF(SUM(--ISNUMBER(SEARCH(Credentials,C2559)))&gt;0,TRIM(RIGHT(SUBSTITUTE(C2559," ",REPT(" ", 99)), 99)),"")</f>
        <v/>
      </c>
      <c r="E2559" s="6" t="str">
        <f t="shared" si="79"/>
        <v>Kevin Jones</v>
      </c>
      <c r="F2559" s="6" t="s">
        <v>9873</v>
      </c>
      <c r="G2559" s="7" t="s">
        <v>19542</v>
      </c>
      <c r="H2559" s="7" t="s">
        <v>19613</v>
      </c>
    </row>
    <row r="2560" spans="1:8">
      <c r="A2560" s="6" t="s">
        <v>9877</v>
      </c>
      <c r="B2560" s="6" t="str" cm="1">
        <f t="array" ref="B2560">IF(SUM(--ISNUMBER(SEARCH(Honorific,A2560)))&gt;0,LEFT(A2560,FIND(" ",A2560)-1),"")</f>
        <v/>
      </c>
      <c r="C2560" s="6" t="str">
        <f t="shared" si="78"/>
        <v>Julie Hernandez</v>
      </c>
      <c r="D2560" s="6" t="str" cm="1">
        <f t="array" ref="D2560">IF(SUM(--ISNUMBER(SEARCH(Credentials,C2560)))&gt;0,TRIM(RIGHT(SUBSTITUTE(C2560," ",REPT(" ", 99)), 99)),"")</f>
        <v/>
      </c>
      <c r="E2560" s="6" t="str">
        <f t="shared" si="79"/>
        <v>Julie Hernandez</v>
      </c>
      <c r="F2560" s="6" t="s">
        <v>9877</v>
      </c>
      <c r="G2560" s="7" t="s">
        <v>19679</v>
      </c>
      <c r="H2560" s="7" t="s">
        <v>19444</v>
      </c>
    </row>
    <row r="2561" spans="1:8">
      <c r="A2561" s="6" t="s">
        <v>9881</v>
      </c>
      <c r="B2561" s="6" t="str" cm="1">
        <f t="array" ref="B2561">IF(SUM(--ISNUMBER(SEARCH(Honorific,A2561)))&gt;0,LEFT(A2561,FIND(" ",A2561)-1),"")</f>
        <v/>
      </c>
      <c r="C2561" s="6" t="str">
        <f t="shared" si="78"/>
        <v>Robert Ball</v>
      </c>
      <c r="D2561" s="6" t="str" cm="1">
        <f t="array" ref="D2561">IF(SUM(--ISNUMBER(SEARCH(Credentials,C2561)))&gt;0,TRIM(RIGHT(SUBSTITUTE(C2561," ",REPT(" ", 99)), 99)),"")</f>
        <v/>
      </c>
      <c r="E2561" s="6" t="str">
        <f t="shared" si="79"/>
        <v>Robert Ball</v>
      </c>
      <c r="F2561" s="6" t="s">
        <v>9881</v>
      </c>
      <c r="G2561" s="7" t="s">
        <v>19541</v>
      </c>
      <c r="H2561" s="7" t="s">
        <v>19926</v>
      </c>
    </row>
    <row r="2562" spans="1:8">
      <c r="A2562" s="6" t="s">
        <v>9885</v>
      </c>
      <c r="B2562" s="6" t="str" cm="1">
        <f t="array" ref="B2562">IF(SUM(--ISNUMBER(SEARCH(Honorific,A2562)))&gt;0,LEFT(A2562,FIND(" ",A2562)-1),"")</f>
        <v/>
      </c>
      <c r="C2562" s="6" t="str">
        <f t="shared" si="78"/>
        <v>Lisa Hunter</v>
      </c>
      <c r="D2562" s="6" t="str" cm="1">
        <f t="array" ref="D2562">IF(SUM(--ISNUMBER(SEARCH(Credentials,C2562)))&gt;0,TRIM(RIGHT(SUBSTITUTE(C2562," ",REPT(" ", 99)), 99)),"")</f>
        <v/>
      </c>
      <c r="E2562" s="6" t="str">
        <f t="shared" si="79"/>
        <v>Lisa Hunter</v>
      </c>
      <c r="F2562" s="6" t="s">
        <v>9885</v>
      </c>
      <c r="G2562" s="7" t="s">
        <v>19425</v>
      </c>
      <c r="H2562" s="7" t="s">
        <v>19678</v>
      </c>
    </row>
    <row r="2563" spans="1:8">
      <c r="A2563" s="6" t="s">
        <v>9888</v>
      </c>
      <c r="B2563" s="6" t="str" cm="1">
        <f t="array" ref="B2563">IF(SUM(--ISNUMBER(SEARCH(Honorific,A2563)))&gt;0,LEFT(A2563,FIND(" ",A2563)-1),"")</f>
        <v/>
      </c>
      <c r="C2563" s="6" t="str">
        <f t="shared" ref="C2563:C2626" si="80">IF(B2563="",A2563,RIGHT(A2563,LEN(A2563)-LEN(B2563)-1))</f>
        <v>Meredith Williams</v>
      </c>
      <c r="D2563" s="6" t="str" cm="1">
        <f t="array" ref="D2563">IF(SUM(--ISNUMBER(SEARCH(Credentials,C2563)))&gt;0,TRIM(RIGHT(SUBSTITUTE(C2563," ",REPT(" ", 99)), 99)),"")</f>
        <v/>
      </c>
      <c r="E2563" s="6" t="str">
        <f t="shared" ref="E2563:E2626" si="81">IF(D2563="",C2563,LEFT(C2563,LEN(C2563)-LEN(D2563)))</f>
        <v>Meredith Williams</v>
      </c>
      <c r="F2563" s="6" t="s">
        <v>9888</v>
      </c>
      <c r="G2563" s="7" t="s">
        <v>20620</v>
      </c>
      <c r="H2563" s="7" t="s">
        <v>19478</v>
      </c>
    </row>
    <row r="2564" spans="1:8">
      <c r="A2564" s="6" t="s">
        <v>9892</v>
      </c>
      <c r="B2564" s="6" t="str" cm="1">
        <f t="array" ref="B2564">IF(SUM(--ISNUMBER(SEARCH(Honorific,A2564)))&gt;0,LEFT(A2564,FIND(" ",A2564)-1),"")</f>
        <v/>
      </c>
      <c r="C2564" s="6" t="str">
        <f t="shared" si="80"/>
        <v>Mark Bates</v>
      </c>
      <c r="D2564" s="6" t="str" cm="1">
        <f t="array" ref="D2564">IF(SUM(--ISNUMBER(SEARCH(Credentials,C2564)))&gt;0,TRIM(RIGHT(SUBSTITUTE(C2564," ",REPT(" ", 99)), 99)),"")</f>
        <v/>
      </c>
      <c r="E2564" s="6" t="str">
        <f t="shared" si="81"/>
        <v>Mark Bates</v>
      </c>
      <c r="F2564" s="6" t="s">
        <v>9892</v>
      </c>
      <c r="G2564" s="7" t="s">
        <v>19725</v>
      </c>
      <c r="H2564" s="7" t="s">
        <v>19589</v>
      </c>
    </row>
    <row r="2565" spans="1:8">
      <c r="A2565" s="6" t="s">
        <v>9896</v>
      </c>
      <c r="B2565" s="6" t="str" cm="1">
        <f t="array" ref="B2565">IF(SUM(--ISNUMBER(SEARCH(Honorific,A2565)))&gt;0,LEFT(A2565,FIND(" ",A2565)-1),"")</f>
        <v/>
      </c>
      <c r="C2565" s="6" t="str">
        <f t="shared" si="80"/>
        <v>Kevin Huffman</v>
      </c>
      <c r="D2565" s="6" t="str" cm="1">
        <f t="array" ref="D2565">IF(SUM(--ISNUMBER(SEARCH(Credentials,C2565)))&gt;0,TRIM(RIGHT(SUBSTITUTE(C2565," ",REPT(" ", 99)), 99)),"")</f>
        <v/>
      </c>
      <c r="E2565" s="6" t="str">
        <f t="shared" si="81"/>
        <v>Kevin Huffman</v>
      </c>
      <c r="F2565" s="6" t="s">
        <v>9896</v>
      </c>
      <c r="G2565" s="7" t="s">
        <v>19542</v>
      </c>
      <c r="H2565" s="7" t="s">
        <v>20568</v>
      </c>
    </row>
    <row r="2566" spans="1:8">
      <c r="A2566" s="6" t="s">
        <v>9900</v>
      </c>
      <c r="B2566" s="6" t="str" cm="1">
        <f t="array" ref="B2566">IF(SUM(--ISNUMBER(SEARCH(Honorific,A2566)))&gt;0,LEFT(A2566,FIND(" ",A2566)-1),"")</f>
        <v/>
      </c>
      <c r="C2566" s="6" t="str">
        <f t="shared" si="80"/>
        <v>Lisa Vargas</v>
      </c>
      <c r="D2566" s="6" t="str" cm="1">
        <f t="array" ref="D2566">IF(SUM(--ISNUMBER(SEARCH(Credentials,C2566)))&gt;0,TRIM(RIGHT(SUBSTITUTE(C2566," ",REPT(" ", 99)), 99)),"")</f>
        <v/>
      </c>
      <c r="E2566" s="6" t="str">
        <f t="shared" si="81"/>
        <v>Lisa Vargas</v>
      </c>
      <c r="F2566" s="6" t="s">
        <v>9900</v>
      </c>
      <c r="G2566" s="7" t="s">
        <v>19425</v>
      </c>
      <c r="H2566" s="7" t="s">
        <v>20215</v>
      </c>
    </row>
    <row r="2567" spans="1:8">
      <c r="A2567" s="6" t="s">
        <v>9904</v>
      </c>
      <c r="B2567" s="6" t="str" cm="1">
        <f t="array" ref="B2567">IF(SUM(--ISNUMBER(SEARCH(Honorific,A2567)))&gt;0,LEFT(A2567,FIND(" ",A2567)-1),"")</f>
        <v/>
      </c>
      <c r="C2567" s="6" t="str">
        <f t="shared" si="80"/>
        <v>Brittany Kirk</v>
      </c>
      <c r="D2567" s="6" t="str" cm="1">
        <f t="array" ref="D2567">IF(SUM(--ISNUMBER(SEARCH(Credentials,C2567)))&gt;0,TRIM(RIGHT(SUBSTITUTE(C2567," ",REPT(" ", 99)), 99)),"")</f>
        <v/>
      </c>
      <c r="E2567" s="6" t="str">
        <f t="shared" si="81"/>
        <v>Brittany Kirk</v>
      </c>
      <c r="F2567" s="6" t="s">
        <v>9904</v>
      </c>
      <c r="G2567" s="7" t="s">
        <v>19894</v>
      </c>
      <c r="H2567" s="7" t="s">
        <v>20306</v>
      </c>
    </row>
    <row r="2568" spans="1:8">
      <c r="A2568" s="6" t="s">
        <v>9907</v>
      </c>
      <c r="B2568" s="6" t="str" cm="1">
        <f t="array" ref="B2568">IF(SUM(--ISNUMBER(SEARCH(Honorific,A2568)))&gt;0,LEFT(A2568,FIND(" ",A2568)-1),"")</f>
        <v/>
      </c>
      <c r="C2568" s="6" t="str">
        <f t="shared" si="80"/>
        <v>Sheryl Tapia</v>
      </c>
      <c r="D2568" s="6" t="str" cm="1">
        <f t="array" ref="D2568">IF(SUM(--ISNUMBER(SEARCH(Credentials,C2568)))&gt;0,TRIM(RIGHT(SUBSTITUTE(C2568," ",REPT(" ", 99)), 99)),"")</f>
        <v/>
      </c>
      <c r="E2568" s="6" t="str">
        <f t="shared" si="81"/>
        <v>Sheryl Tapia</v>
      </c>
      <c r="F2568" s="6" t="s">
        <v>9907</v>
      </c>
      <c r="G2568" s="7" t="s">
        <v>20562</v>
      </c>
      <c r="H2568" s="7" t="s">
        <v>20640</v>
      </c>
    </row>
    <row r="2569" spans="1:8">
      <c r="A2569" s="6" t="s">
        <v>9911</v>
      </c>
      <c r="B2569" s="6" t="str" cm="1">
        <f t="array" ref="B2569">IF(SUM(--ISNUMBER(SEARCH(Honorific,A2569)))&gt;0,LEFT(A2569,FIND(" ",A2569)-1),"")</f>
        <v/>
      </c>
      <c r="C2569" s="6" t="str">
        <f t="shared" si="80"/>
        <v>Natalie Roberts</v>
      </c>
      <c r="D2569" s="6" t="str" cm="1">
        <f t="array" ref="D2569">IF(SUM(--ISNUMBER(SEARCH(Credentials,C2569)))&gt;0,TRIM(RIGHT(SUBSTITUTE(C2569," ",REPT(" ", 99)), 99)),"")</f>
        <v/>
      </c>
      <c r="E2569" s="6" t="str">
        <f t="shared" si="81"/>
        <v>Natalie Roberts</v>
      </c>
      <c r="F2569" s="6" t="s">
        <v>9911</v>
      </c>
      <c r="G2569" s="7" t="s">
        <v>19977</v>
      </c>
      <c r="H2569" s="7" t="s">
        <v>19900</v>
      </c>
    </row>
    <row r="2570" spans="1:8">
      <c r="A2570" s="6" t="s">
        <v>9915</v>
      </c>
      <c r="B2570" s="6" t="str" cm="1">
        <f t="array" ref="B2570">IF(SUM(--ISNUMBER(SEARCH(Honorific,A2570)))&gt;0,LEFT(A2570,FIND(" ",A2570)-1),"")</f>
        <v/>
      </c>
      <c r="C2570" s="6" t="str">
        <f t="shared" si="80"/>
        <v>Douglas King</v>
      </c>
      <c r="D2570" s="6" t="str" cm="1">
        <f t="array" ref="D2570">IF(SUM(--ISNUMBER(SEARCH(Credentials,C2570)))&gt;0,TRIM(RIGHT(SUBSTITUTE(C2570," ",REPT(" ", 99)), 99)),"")</f>
        <v/>
      </c>
      <c r="E2570" s="6" t="str">
        <f t="shared" si="81"/>
        <v>Douglas King</v>
      </c>
      <c r="F2570" s="6" t="s">
        <v>9915</v>
      </c>
      <c r="G2570" s="7" t="s">
        <v>19698</v>
      </c>
      <c r="H2570" s="7" t="s">
        <v>20195</v>
      </c>
    </row>
    <row r="2571" spans="1:8">
      <c r="A2571" s="6" t="s">
        <v>9919</v>
      </c>
      <c r="B2571" s="6" t="str" cm="1">
        <f t="array" ref="B2571">IF(SUM(--ISNUMBER(SEARCH(Honorific,A2571)))&gt;0,LEFT(A2571,FIND(" ",A2571)-1),"")</f>
        <v/>
      </c>
      <c r="C2571" s="6" t="str">
        <f t="shared" si="80"/>
        <v>Cynthia Cameron</v>
      </c>
      <c r="D2571" s="6" t="str" cm="1">
        <f t="array" ref="D2571">IF(SUM(--ISNUMBER(SEARCH(Credentials,C2571)))&gt;0,TRIM(RIGHT(SUBSTITUTE(C2571," ",REPT(" ", 99)), 99)),"")</f>
        <v/>
      </c>
      <c r="E2571" s="6" t="str">
        <f t="shared" si="81"/>
        <v>Cynthia Cameron</v>
      </c>
      <c r="F2571" s="6" t="s">
        <v>9919</v>
      </c>
      <c r="G2571" s="7" t="s">
        <v>19646</v>
      </c>
      <c r="H2571" s="7" t="s">
        <v>19992</v>
      </c>
    </row>
    <row r="2572" spans="1:8">
      <c r="A2572" s="6" t="s">
        <v>9923</v>
      </c>
      <c r="B2572" s="6" t="str" cm="1">
        <f t="array" ref="B2572">IF(SUM(--ISNUMBER(SEARCH(Honorific,A2572)))&gt;0,LEFT(A2572,FIND(" ",A2572)-1),"")</f>
        <v/>
      </c>
      <c r="C2572" s="6" t="str">
        <f t="shared" si="80"/>
        <v>Francisco Jones</v>
      </c>
      <c r="D2572" s="6" t="str" cm="1">
        <f t="array" ref="D2572">IF(SUM(--ISNUMBER(SEARCH(Credentials,C2572)))&gt;0,TRIM(RIGHT(SUBSTITUTE(C2572," ",REPT(" ", 99)), 99)),"")</f>
        <v/>
      </c>
      <c r="E2572" s="6" t="str">
        <f t="shared" si="81"/>
        <v>Francisco Jones</v>
      </c>
      <c r="F2572" s="6" t="s">
        <v>9923</v>
      </c>
      <c r="G2572" s="7" t="s">
        <v>20641</v>
      </c>
      <c r="H2572" s="7" t="s">
        <v>19613</v>
      </c>
    </row>
    <row r="2573" spans="1:8">
      <c r="A2573" s="6" t="s">
        <v>9927</v>
      </c>
      <c r="B2573" s="6" t="str" cm="1">
        <f t="array" ref="B2573">IF(SUM(--ISNUMBER(SEARCH(Honorific,A2573)))&gt;0,LEFT(A2573,FIND(" ",A2573)-1),"")</f>
        <v/>
      </c>
      <c r="C2573" s="6" t="str">
        <f t="shared" si="80"/>
        <v>Jessica Buck</v>
      </c>
      <c r="D2573" s="6" t="str" cm="1">
        <f t="array" ref="D2573">IF(SUM(--ISNUMBER(SEARCH(Credentials,C2573)))&gt;0,TRIM(RIGHT(SUBSTITUTE(C2573," ",REPT(" ", 99)), 99)),"")</f>
        <v/>
      </c>
      <c r="E2573" s="6" t="str">
        <f t="shared" si="81"/>
        <v>Jessica Buck</v>
      </c>
      <c r="F2573" s="6" t="s">
        <v>9927</v>
      </c>
      <c r="G2573" s="7" t="s">
        <v>19664</v>
      </c>
      <c r="H2573" s="7" t="s">
        <v>20642</v>
      </c>
    </row>
    <row r="2574" spans="1:8">
      <c r="A2574" s="6" t="s">
        <v>7895</v>
      </c>
      <c r="B2574" s="6" t="str" cm="1">
        <f t="array" ref="B2574">IF(SUM(--ISNUMBER(SEARCH(Honorific,A2574)))&gt;0,LEFT(A2574,FIND(" ",A2574)-1),"")</f>
        <v/>
      </c>
      <c r="C2574" s="6" t="str">
        <f t="shared" si="80"/>
        <v>Michael Butler</v>
      </c>
      <c r="D2574" s="6" t="str" cm="1">
        <f t="array" ref="D2574">IF(SUM(--ISNUMBER(SEARCH(Credentials,C2574)))&gt;0,TRIM(RIGHT(SUBSTITUTE(C2574," ",REPT(" ", 99)), 99)),"")</f>
        <v/>
      </c>
      <c r="E2574" s="6" t="str">
        <f t="shared" si="81"/>
        <v>Michael Butler</v>
      </c>
      <c r="F2574" s="6" t="s">
        <v>7895</v>
      </c>
      <c r="G2574" s="7" t="s">
        <v>19466</v>
      </c>
      <c r="H2574" s="7" t="s">
        <v>20461</v>
      </c>
    </row>
    <row r="2575" spans="1:8">
      <c r="A2575" s="6" t="s">
        <v>9934</v>
      </c>
      <c r="B2575" s="6" t="str" cm="1">
        <f t="array" ref="B2575">IF(SUM(--ISNUMBER(SEARCH(Honorific,A2575)))&gt;0,LEFT(A2575,FIND(" ",A2575)-1),"")</f>
        <v/>
      </c>
      <c r="C2575" s="6" t="str">
        <f t="shared" si="80"/>
        <v>Allison Ramos</v>
      </c>
      <c r="D2575" s="6" t="str" cm="1">
        <f t="array" ref="D2575">IF(SUM(--ISNUMBER(SEARCH(Credentials,C2575)))&gt;0,TRIM(RIGHT(SUBSTITUTE(C2575," ",REPT(" ", 99)), 99)),"")</f>
        <v/>
      </c>
      <c r="E2575" s="6" t="str">
        <f t="shared" si="81"/>
        <v>Allison Ramos</v>
      </c>
      <c r="F2575" s="6" t="s">
        <v>9934</v>
      </c>
      <c r="G2575" s="7" t="s">
        <v>19807</v>
      </c>
      <c r="H2575" s="7" t="s">
        <v>19667</v>
      </c>
    </row>
    <row r="2576" spans="1:8">
      <c r="A2576" s="6" t="s">
        <v>9938</v>
      </c>
      <c r="B2576" s="6" t="str" cm="1">
        <f t="array" ref="B2576">IF(SUM(--ISNUMBER(SEARCH(Honorific,A2576)))&gt;0,LEFT(A2576,FIND(" ",A2576)-1),"")</f>
        <v/>
      </c>
      <c r="C2576" s="6" t="str">
        <f t="shared" si="80"/>
        <v>Joshua Romero</v>
      </c>
      <c r="D2576" s="6" t="str" cm="1">
        <f t="array" ref="D2576">IF(SUM(--ISNUMBER(SEARCH(Credentials,C2576)))&gt;0,TRIM(RIGHT(SUBSTITUTE(C2576," ",REPT(" ", 99)), 99)),"")</f>
        <v/>
      </c>
      <c r="E2576" s="6" t="str">
        <f t="shared" si="81"/>
        <v>Joshua Romero</v>
      </c>
      <c r="F2576" s="6" t="s">
        <v>9938</v>
      </c>
      <c r="G2576" s="7" t="s">
        <v>19718</v>
      </c>
      <c r="H2576" s="7" t="s">
        <v>19511</v>
      </c>
    </row>
    <row r="2577" spans="1:8">
      <c r="A2577" s="6" t="s">
        <v>9942</v>
      </c>
      <c r="B2577" s="6" t="str" cm="1">
        <f t="array" ref="B2577">IF(SUM(--ISNUMBER(SEARCH(Honorific,A2577)))&gt;0,LEFT(A2577,FIND(" ",A2577)-1),"")</f>
        <v/>
      </c>
      <c r="C2577" s="6" t="str">
        <f t="shared" si="80"/>
        <v>Tanya Collins</v>
      </c>
      <c r="D2577" s="6" t="str" cm="1">
        <f t="array" ref="D2577">IF(SUM(--ISNUMBER(SEARCH(Credentials,C2577)))&gt;0,TRIM(RIGHT(SUBSTITUTE(C2577," ",REPT(" ", 99)), 99)),"")</f>
        <v/>
      </c>
      <c r="E2577" s="6" t="str">
        <f t="shared" si="81"/>
        <v>Tanya Collins</v>
      </c>
      <c r="F2577" s="6" t="s">
        <v>9942</v>
      </c>
      <c r="G2577" s="7" t="s">
        <v>20449</v>
      </c>
      <c r="H2577" s="7" t="s">
        <v>19772</v>
      </c>
    </row>
    <row r="2578" spans="1:8">
      <c r="A2578" s="6" t="s">
        <v>9946</v>
      </c>
      <c r="B2578" s="6" t="str" cm="1">
        <f t="array" ref="B2578">IF(SUM(--ISNUMBER(SEARCH(Honorific,A2578)))&gt;0,LEFT(A2578,FIND(" ",A2578)-1),"")</f>
        <v/>
      </c>
      <c r="C2578" s="6" t="str">
        <f t="shared" si="80"/>
        <v>Frank Patel</v>
      </c>
      <c r="D2578" s="6" t="str" cm="1">
        <f t="array" ref="D2578">IF(SUM(--ISNUMBER(SEARCH(Credentials,C2578)))&gt;0,TRIM(RIGHT(SUBSTITUTE(C2578," ",REPT(" ", 99)), 99)),"")</f>
        <v/>
      </c>
      <c r="E2578" s="6" t="str">
        <f t="shared" si="81"/>
        <v>Frank Patel</v>
      </c>
      <c r="F2578" s="6" t="s">
        <v>9946</v>
      </c>
      <c r="G2578" s="7" t="s">
        <v>20434</v>
      </c>
      <c r="H2578" s="7" t="s">
        <v>20334</v>
      </c>
    </row>
    <row r="2579" spans="1:8">
      <c r="A2579" s="6" t="s">
        <v>9949</v>
      </c>
      <c r="B2579" s="6" t="str" cm="1">
        <f t="array" ref="B2579">IF(SUM(--ISNUMBER(SEARCH(Honorific,A2579)))&gt;0,LEFT(A2579,FIND(" ",A2579)-1),"")</f>
        <v/>
      </c>
      <c r="C2579" s="6" t="str">
        <f t="shared" si="80"/>
        <v>Latasha Gibson</v>
      </c>
      <c r="D2579" s="6" t="str" cm="1">
        <f t="array" ref="D2579">IF(SUM(--ISNUMBER(SEARCH(Credentials,C2579)))&gt;0,TRIM(RIGHT(SUBSTITUTE(C2579," ",REPT(" ", 99)), 99)),"")</f>
        <v/>
      </c>
      <c r="E2579" s="6" t="str">
        <f t="shared" si="81"/>
        <v>Latasha Gibson</v>
      </c>
      <c r="F2579" s="6" t="s">
        <v>9949</v>
      </c>
      <c r="G2579" s="7" t="s">
        <v>19421</v>
      </c>
      <c r="H2579" s="7" t="s">
        <v>19461</v>
      </c>
    </row>
    <row r="2580" spans="1:8">
      <c r="A2580" s="6" t="s">
        <v>9953</v>
      </c>
      <c r="B2580" s="6" t="str" cm="1">
        <f t="array" ref="B2580">IF(SUM(--ISNUMBER(SEARCH(Honorific,A2580)))&gt;0,LEFT(A2580,FIND(" ",A2580)-1),"")</f>
        <v/>
      </c>
      <c r="C2580" s="6" t="str">
        <f t="shared" si="80"/>
        <v>Megan Wilson</v>
      </c>
      <c r="D2580" s="6" t="str" cm="1">
        <f t="array" ref="D2580">IF(SUM(--ISNUMBER(SEARCH(Credentials,C2580)))&gt;0,TRIM(RIGHT(SUBSTITUTE(C2580," ",REPT(" ", 99)), 99)),"")</f>
        <v/>
      </c>
      <c r="E2580" s="6" t="str">
        <f t="shared" si="81"/>
        <v>Megan Wilson</v>
      </c>
      <c r="F2580" s="6" t="s">
        <v>9953</v>
      </c>
      <c r="G2580" s="7" t="s">
        <v>19494</v>
      </c>
      <c r="H2580" s="7" t="s">
        <v>19563</v>
      </c>
    </row>
    <row r="2581" spans="1:8">
      <c r="A2581" s="6" t="s">
        <v>9957</v>
      </c>
      <c r="B2581" s="6" t="str" cm="1">
        <f t="array" ref="B2581">IF(SUM(--ISNUMBER(SEARCH(Honorific,A2581)))&gt;0,LEFT(A2581,FIND(" ",A2581)-1),"")</f>
        <v/>
      </c>
      <c r="C2581" s="6" t="str">
        <f t="shared" si="80"/>
        <v>Stephanie Lee</v>
      </c>
      <c r="D2581" s="6" t="str" cm="1">
        <f t="array" ref="D2581">IF(SUM(--ISNUMBER(SEARCH(Credentials,C2581)))&gt;0,TRIM(RIGHT(SUBSTITUTE(C2581," ",REPT(" ", 99)), 99)),"")</f>
        <v/>
      </c>
      <c r="E2581" s="6" t="str">
        <f t="shared" si="81"/>
        <v>Stephanie Lee</v>
      </c>
      <c r="F2581" s="6" t="s">
        <v>9957</v>
      </c>
      <c r="G2581" s="7" t="s">
        <v>19454</v>
      </c>
      <c r="H2581" s="7" t="s">
        <v>19424</v>
      </c>
    </row>
    <row r="2582" spans="1:8">
      <c r="A2582" s="6" t="s">
        <v>9961</v>
      </c>
      <c r="B2582" s="6" t="str" cm="1">
        <f t="array" ref="B2582">IF(SUM(--ISNUMBER(SEARCH(Honorific,A2582)))&gt;0,LEFT(A2582,FIND(" ",A2582)-1),"")</f>
        <v/>
      </c>
      <c r="C2582" s="6" t="str">
        <f t="shared" si="80"/>
        <v>Miranda Rivera</v>
      </c>
      <c r="D2582" s="6" t="str" cm="1">
        <f t="array" ref="D2582">IF(SUM(--ISNUMBER(SEARCH(Credentials,C2582)))&gt;0,TRIM(RIGHT(SUBSTITUTE(C2582," ",REPT(" ", 99)), 99)),"")</f>
        <v/>
      </c>
      <c r="E2582" s="6" t="str">
        <f t="shared" si="81"/>
        <v>Miranda Rivera</v>
      </c>
      <c r="F2582" s="6" t="s">
        <v>9961</v>
      </c>
      <c r="G2582" s="7" t="s">
        <v>20579</v>
      </c>
      <c r="H2582" s="7" t="s">
        <v>20237</v>
      </c>
    </row>
    <row r="2583" spans="1:8">
      <c r="A2583" s="6" t="s">
        <v>9965</v>
      </c>
      <c r="B2583" s="6" t="str" cm="1">
        <f t="array" ref="B2583">IF(SUM(--ISNUMBER(SEARCH(Honorific,A2583)))&gt;0,LEFT(A2583,FIND(" ",A2583)-1),"")</f>
        <v/>
      </c>
      <c r="C2583" s="6" t="str">
        <f t="shared" si="80"/>
        <v>Veronica Bennett</v>
      </c>
      <c r="D2583" s="6" t="str" cm="1">
        <f t="array" ref="D2583">IF(SUM(--ISNUMBER(SEARCH(Credentials,C2583)))&gt;0,TRIM(RIGHT(SUBSTITUTE(C2583," ",REPT(" ", 99)), 99)),"")</f>
        <v/>
      </c>
      <c r="E2583" s="6" t="str">
        <f t="shared" si="81"/>
        <v>Veronica Bennett</v>
      </c>
      <c r="F2583" s="6" t="s">
        <v>9965</v>
      </c>
      <c r="G2583" s="7" t="s">
        <v>20154</v>
      </c>
      <c r="H2583" s="7" t="s">
        <v>19890</v>
      </c>
    </row>
    <row r="2584" spans="1:8">
      <c r="A2584" s="6" t="s">
        <v>9969</v>
      </c>
      <c r="B2584" s="6" t="str" cm="1">
        <f t="array" ref="B2584">IF(SUM(--ISNUMBER(SEARCH(Honorific,A2584)))&gt;0,LEFT(A2584,FIND(" ",A2584)-1),"")</f>
        <v/>
      </c>
      <c r="C2584" s="6" t="str">
        <f t="shared" si="80"/>
        <v>Justin Martin</v>
      </c>
      <c r="D2584" s="6" t="str" cm="1">
        <f t="array" ref="D2584">IF(SUM(--ISNUMBER(SEARCH(Credentials,C2584)))&gt;0,TRIM(RIGHT(SUBSTITUTE(C2584," ",REPT(" ", 99)), 99)),"")</f>
        <v/>
      </c>
      <c r="E2584" s="6" t="str">
        <f t="shared" si="81"/>
        <v>Justin Martin</v>
      </c>
      <c r="F2584" s="6" t="s">
        <v>9969</v>
      </c>
      <c r="G2584" s="7" t="s">
        <v>19526</v>
      </c>
      <c r="H2584" s="7" t="s">
        <v>19455</v>
      </c>
    </row>
    <row r="2585" spans="1:8">
      <c r="A2585" s="6" t="s">
        <v>9973</v>
      </c>
      <c r="B2585" s="6" t="str" cm="1">
        <f t="array" ref="B2585">IF(SUM(--ISNUMBER(SEARCH(Honorific,A2585)))&gt;0,LEFT(A2585,FIND(" ",A2585)-1),"")</f>
        <v/>
      </c>
      <c r="C2585" s="6" t="str">
        <f t="shared" si="80"/>
        <v>Thomas Baker</v>
      </c>
      <c r="D2585" s="6" t="str" cm="1">
        <f t="array" ref="D2585">IF(SUM(--ISNUMBER(SEARCH(Credentials,C2585)))&gt;0,TRIM(RIGHT(SUBSTITUTE(C2585," ",REPT(" ", 99)), 99)),"")</f>
        <v/>
      </c>
      <c r="E2585" s="6" t="str">
        <f t="shared" si="81"/>
        <v>Thomas Baker</v>
      </c>
      <c r="F2585" s="6" t="s">
        <v>9973</v>
      </c>
      <c r="G2585" s="7" t="s">
        <v>19488</v>
      </c>
      <c r="H2585" s="7" t="s">
        <v>19594</v>
      </c>
    </row>
    <row r="2586" spans="1:8">
      <c r="A2586" s="6" t="s">
        <v>9977</v>
      </c>
      <c r="B2586" s="6" t="str" cm="1">
        <f t="array" ref="B2586">IF(SUM(--ISNUMBER(SEARCH(Honorific,A2586)))&gt;0,LEFT(A2586,FIND(" ",A2586)-1),"")</f>
        <v/>
      </c>
      <c r="C2586" s="6" t="str">
        <f t="shared" si="80"/>
        <v>Angela Townsend</v>
      </c>
      <c r="D2586" s="6" t="str" cm="1">
        <f t="array" ref="D2586">IF(SUM(--ISNUMBER(SEARCH(Credentials,C2586)))&gt;0,TRIM(RIGHT(SUBSTITUTE(C2586," ",REPT(" ", 99)), 99)),"")</f>
        <v/>
      </c>
      <c r="E2586" s="6" t="str">
        <f t="shared" si="81"/>
        <v>Angela Townsend</v>
      </c>
      <c r="F2586" s="6" t="s">
        <v>9977</v>
      </c>
      <c r="G2586" s="7" t="s">
        <v>19746</v>
      </c>
      <c r="H2586" s="7" t="s">
        <v>20063</v>
      </c>
    </row>
    <row r="2587" spans="1:8">
      <c r="A2587" s="6" t="s">
        <v>9981</v>
      </c>
      <c r="B2587" s="6" t="str" cm="1">
        <f t="array" ref="B2587">IF(SUM(--ISNUMBER(SEARCH(Honorific,A2587)))&gt;0,LEFT(A2587,FIND(" ",A2587)-1),"")</f>
        <v/>
      </c>
      <c r="C2587" s="6" t="str">
        <f t="shared" si="80"/>
        <v>Robert Leon</v>
      </c>
      <c r="D2587" s="6" t="str" cm="1">
        <f t="array" ref="D2587">IF(SUM(--ISNUMBER(SEARCH(Credentials,C2587)))&gt;0,TRIM(RIGHT(SUBSTITUTE(C2587," ",REPT(" ", 99)), 99)),"")</f>
        <v/>
      </c>
      <c r="E2587" s="6" t="str">
        <f t="shared" si="81"/>
        <v>Robert Leon</v>
      </c>
      <c r="F2587" s="6" t="s">
        <v>9981</v>
      </c>
      <c r="G2587" s="7" t="s">
        <v>19541</v>
      </c>
      <c r="H2587" s="7" t="s">
        <v>20643</v>
      </c>
    </row>
    <row r="2588" spans="1:8">
      <c r="A2588" s="6" t="s">
        <v>1425</v>
      </c>
      <c r="B2588" s="6" t="str" cm="1">
        <f t="array" ref="B2588">IF(SUM(--ISNUMBER(SEARCH(Honorific,A2588)))&gt;0,LEFT(A2588,FIND(" ",A2588)-1),"")</f>
        <v/>
      </c>
      <c r="C2588" s="6" t="str">
        <f t="shared" si="80"/>
        <v>Brooke Hall</v>
      </c>
      <c r="D2588" s="6" t="str" cm="1">
        <f t="array" ref="D2588">IF(SUM(--ISNUMBER(SEARCH(Credentials,C2588)))&gt;0,TRIM(RIGHT(SUBSTITUTE(C2588," ",REPT(" ", 99)), 99)),"")</f>
        <v/>
      </c>
      <c r="E2588" s="6" t="str">
        <f t="shared" si="81"/>
        <v>Brooke Hall</v>
      </c>
      <c r="F2588" s="6" t="s">
        <v>1425</v>
      </c>
      <c r="G2588" s="7" t="s">
        <v>19518</v>
      </c>
      <c r="H2588" s="7" t="s">
        <v>19585</v>
      </c>
    </row>
    <row r="2589" spans="1:8">
      <c r="A2589" s="6" t="s">
        <v>9988</v>
      </c>
      <c r="B2589" s="6" t="str" cm="1">
        <f t="array" ref="B2589">IF(SUM(--ISNUMBER(SEARCH(Honorific,A2589)))&gt;0,LEFT(A2589,FIND(" ",A2589)-1),"")</f>
        <v/>
      </c>
      <c r="C2589" s="6" t="str">
        <f t="shared" si="80"/>
        <v>Kimberly Phillips</v>
      </c>
      <c r="D2589" s="6" t="str" cm="1">
        <f t="array" ref="D2589">IF(SUM(--ISNUMBER(SEARCH(Credentials,C2589)))&gt;0,TRIM(RIGHT(SUBSTITUTE(C2589," ",REPT(" ", 99)), 99)),"")</f>
        <v/>
      </c>
      <c r="E2589" s="6" t="str">
        <f t="shared" si="81"/>
        <v>Kimberly Phillips</v>
      </c>
      <c r="F2589" s="6" t="s">
        <v>9988</v>
      </c>
      <c r="G2589" s="7" t="s">
        <v>19458</v>
      </c>
      <c r="H2589" s="7" t="s">
        <v>19577</v>
      </c>
    </row>
    <row r="2590" spans="1:8">
      <c r="A2590" s="6" t="s">
        <v>9992</v>
      </c>
      <c r="B2590" s="6" t="str" cm="1">
        <f t="array" ref="B2590">IF(SUM(--ISNUMBER(SEARCH(Honorific,A2590)))&gt;0,LEFT(A2590,FIND(" ",A2590)-1),"")</f>
        <v/>
      </c>
      <c r="C2590" s="6" t="str">
        <f t="shared" si="80"/>
        <v>Samuel Rogers</v>
      </c>
      <c r="D2590" s="6" t="str" cm="1">
        <f t="array" ref="D2590">IF(SUM(--ISNUMBER(SEARCH(Credentials,C2590)))&gt;0,TRIM(RIGHT(SUBSTITUTE(C2590," ",REPT(" ", 99)), 99)),"")</f>
        <v/>
      </c>
      <c r="E2590" s="6" t="str">
        <f t="shared" si="81"/>
        <v>Samuel Rogers</v>
      </c>
      <c r="F2590" s="6" t="s">
        <v>9992</v>
      </c>
      <c r="G2590" s="7" t="s">
        <v>19593</v>
      </c>
      <c r="H2590" s="7" t="s">
        <v>19703</v>
      </c>
    </row>
    <row r="2591" spans="1:8">
      <c r="A2591" s="6" t="s">
        <v>9996</v>
      </c>
      <c r="B2591" s="6" t="str" cm="1">
        <f t="array" ref="B2591">IF(SUM(--ISNUMBER(SEARCH(Honorific,A2591)))&gt;0,LEFT(A2591,FIND(" ",A2591)-1),"")</f>
        <v/>
      </c>
      <c r="C2591" s="6" t="str">
        <f t="shared" si="80"/>
        <v>Jacqueline Lopez</v>
      </c>
      <c r="D2591" s="6" t="str" cm="1">
        <f t="array" ref="D2591">IF(SUM(--ISNUMBER(SEARCH(Credentials,C2591)))&gt;0,TRIM(RIGHT(SUBSTITUTE(C2591," ",REPT(" ", 99)), 99)),"")</f>
        <v/>
      </c>
      <c r="E2591" s="6" t="str">
        <f t="shared" si="81"/>
        <v>Jacqueline Lopez</v>
      </c>
      <c r="F2591" s="6" t="s">
        <v>9996</v>
      </c>
      <c r="G2591" s="7" t="s">
        <v>19482</v>
      </c>
      <c r="H2591" s="7" t="s">
        <v>19600</v>
      </c>
    </row>
    <row r="2592" spans="1:8">
      <c r="A2592" s="6" t="s">
        <v>10000</v>
      </c>
      <c r="B2592" s="6" t="str" cm="1">
        <f t="array" ref="B2592">IF(SUM(--ISNUMBER(SEARCH(Honorific,A2592)))&gt;0,LEFT(A2592,FIND(" ",A2592)-1),"")</f>
        <v/>
      </c>
      <c r="C2592" s="6" t="str">
        <f t="shared" si="80"/>
        <v>Samantha Ross</v>
      </c>
      <c r="D2592" s="6" t="str" cm="1">
        <f t="array" ref="D2592">IF(SUM(--ISNUMBER(SEARCH(Credentials,C2592)))&gt;0,TRIM(RIGHT(SUBSTITUTE(C2592," ",REPT(" ", 99)), 99)),"")</f>
        <v/>
      </c>
      <c r="E2592" s="6" t="str">
        <f t="shared" si="81"/>
        <v>Samantha Ross</v>
      </c>
      <c r="F2592" s="6" t="s">
        <v>10000</v>
      </c>
      <c r="G2592" s="7" t="s">
        <v>19533</v>
      </c>
      <c r="H2592" s="7" t="s">
        <v>19574</v>
      </c>
    </row>
    <row r="2593" spans="1:8">
      <c r="A2593" s="6" t="s">
        <v>10004</v>
      </c>
      <c r="B2593" s="6" t="str" cm="1">
        <f t="array" ref="B2593">IF(SUM(--ISNUMBER(SEARCH(Honorific,A2593)))&gt;0,LEFT(A2593,FIND(" ",A2593)-1),"")</f>
        <v/>
      </c>
      <c r="C2593" s="6" t="str">
        <f t="shared" si="80"/>
        <v>Eric Colon</v>
      </c>
      <c r="D2593" s="6" t="str" cm="1">
        <f t="array" ref="D2593">IF(SUM(--ISNUMBER(SEARCH(Credentials,C2593)))&gt;0,TRIM(RIGHT(SUBSTITUTE(C2593," ",REPT(" ", 99)), 99)),"")</f>
        <v/>
      </c>
      <c r="E2593" s="6" t="str">
        <f t="shared" si="81"/>
        <v>Eric Colon</v>
      </c>
      <c r="F2593" s="6" t="s">
        <v>10004</v>
      </c>
      <c r="G2593" s="7" t="s">
        <v>19618</v>
      </c>
      <c r="H2593" s="7" t="s">
        <v>20092</v>
      </c>
    </row>
    <row r="2594" spans="1:8">
      <c r="A2594" s="6" t="s">
        <v>10008</v>
      </c>
      <c r="B2594" s="6" t="str" cm="1">
        <f t="array" ref="B2594">IF(SUM(--ISNUMBER(SEARCH(Honorific,A2594)))&gt;0,LEFT(A2594,FIND(" ",A2594)-1),"")</f>
        <v/>
      </c>
      <c r="C2594" s="6" t="str">
        <f t="shared" si="80"/>
        <v>Andrew Payne</v>
      </c>
      <c r="D2594" s="6" t="str" cm="1">
        <f t="array" ref="D2594">IF(SUM(--ISNUMBER(SEARCH(Credentials,C2594)))&gt;0,TRIM(RIGHT(SUBSTITUTE(C2594," ",REPT(" ", 99)), 99)),"")</f>
        <v/>
      </c>
      <c r="E2594" s="6" t="str">
        <f t="shared" si="81"/>
        <v>Andrew Payne</v>
      </c>
      <c r="F2594" s="6" t="s">
        <v>10008</v>
      </c>
      <c r="G2594" s="7" t="s">
        <v>19612</v>
      </c>
      <c r="H2594" s="7" t="s">
        <v>20439</v>
      </c>
    </row>
    <row r="2595" spans="1:8">
      <c r="A2595" s="6" t="s">
        <v>10011</v>
      </c>
      <c r="B2595" s="6" t="str" cm="1">
        <f t="array" ref="B2595">IF(SUM(--ISNUMBER(SEARCH(Honorific,A2595)))&gt;0,LEFT(A2595,FIND(" ",A2595)-1),"")</f>
        <v/>
      </c>
      <c r="C2595" s="6" t="str">
        <f t="shared" si="80"/>
        <v>Rachel Martinez</v>
      </c>
      <c r="D2595" s="6" t="str" cm="1">
        <f t="array" ref="D2595">IF(SUM(--ISNUMBER(SEARCH(Credentials,C2595)))&gt;0,TRIM(RIGHT(SUBSTITUTE(C2595," ",REPT(" ", 99)), 99)),"")</f>
        <v/>
      </c>
      <c r="E2595" s="6" t="str">
        <f t="shared" si="81"/>
        <v>Rachel Martinez</v>
      </c>
      <c r="F2595" s="6" t="s">
        <v>10011</v>
      </c>
      <c r="G2595" s="7" t="s">
        <v>19661</v>
      </c>
      <c r="H2595" s="7" t="s">
        <v>19728</v>
      </c>
    </row>
    <row r="2596" spans="1:8">
      <c r="A2596" s="6" t="s">
        <v>10015</v>
      </c>
      <c r="B2596" s="6" t="str" cm="1">
        <f t="array" ref="B2596">IF(SUM(--ISNUMBER(SEARCH(Honorific,A2596)))&gt;0,LEFT(A2596,FIND(" ",A2596)-1),"")</f>
        <v/>
      </c>
      <c r="C2596" s="6" t="str">
        <f t="shared" si="80"/>
        <v>Jimmy Blackburn</v>
      </c>
      <c r="D2596" s="6" t="str" cm="1">
        <f t="array" ref="D2596">IF(SUM(--ISNUMBER(SEARCH(Credentials,C2596)))&gt;0,TRIM(RIGHT(SUBSTITUTE(C2596," ",REPT(" ", 99)), 99)),"")</f>
        <v/>
      </c>
      <c r="E2596" s="6" t="str">
        <f t="shared" si="81"/>
        <v>Jimmy Blackburn</v>
      </c>
      <c r="F2596" s="6" t="s">
        <v>10015</v>
      </c>
      <c r="G2596" s="7" t="s">
        <v>20080</v>
      </c>
      <c r="H2596" s="7" t="s">
        <v>20057</v>
      </c>
    </row>
    <row r="2597" spans="1:8">
      <c r="A2597" s="6" t="s">
        <v>10018</v>
      </c>
      <c r="B2597" s="6" t="str" cm="1">
        <f t="array" ref="B2597">IF(SUM(--ISNUMBER(SEARCH(Honorific,A2597)))&gt;0,LEFT(A2597,FIND(" ",A2597)-1),"")</f>
        <v/>
      </c>
      <c r="C2597" s="6" t="str">
        <f t="shared" si="80"/>
        <v>Zachary Hays</v>
      </c>
      <c r="D2597" s="6" t="str" cm="1">
        <f t="array" ref="D2597">IF(SUM(--ISNUMBER(SEARCH(Credentials,C2597)))&gt;0,TRIM(RIGHT(SUBSTITUTE(C2597," ",REPT(" ", 99)), 99)),"")</f>
        <v/>
      </c>
      <c r="E2597" s="6" t="str">
        <f t="shared" si="81"/>
        <v>Zachary Hays</v>
      </c>
      <c r="F2597" s="6" t="s">
        <v>10018</v>
      </c>
      <c r="G2597" s="7" t="s">
        <v>19477</v>
      </c>
      <c r="H2597" s="7" t="s">
        <v>19972</v>
      </c>
    </row>
    <row r="2598" spans="1:8">
      <c r="A2598" s="6" t="s">
        <v>10022</v>
      </c>
      <c r="B2598" s="6" t="str" cm="1">
        <f t="array" ref="B2598">IF(SUM(--ISNUMBER(SEARCH(Honorific,A2598)))&gt;0,LEFT(A2598,FIND(" ",A2598)-1),"")</f>
        <v/>
      </c>
      <c r="C2598" s="6" t="str">
        <f t="shared" si="80"/>
        <v>Samantha Beasley MD</v>
      </c>
      <c r="D2598" s="6" t="str" cm="1">
        <f t="array" ref="D2598">IF(SUM(--ISNUMBER(SEARCH(Credentials,C2598)))&gt;0,TRIM(RIGHT(SUBSTITUTE(C2598," ",REPT(" ", 99)), 99)),"")</f>
        <v>MD</v>
      </c>
      <c r="E2598" s="6" t="str">
        <f t="shared" si="81"/>
        <v xml:space="preserve">Samantha Beasley </v>
      </c>
      <c r="F2598" s="6" t="s">
        <v>19311</v>
      </c>
      <c r="G2598" s="7" t="s">
        <v>19533</v>
      </c>
      <c r="H2598" s="7" t="s">
        <v>20644</v>
      </c>
    </row>
    <row r="2599" spans="1:8">
      <c r="A2599" s="6" t="s">
        <v>10026</v>
      </c>
      <c r="B2599" s="6" t="str" cm="1">
        <f t="array" ref="B2599">IF(SUM(--ISNUMBER(SEARCH(Honorific,A2599)))&gt;0,LEFT(A2599,FIND(" ",A2599)-1),"")</f>
        <v/>
      </c>
      <c r="C2599" s="6" t="str">
        <f t="shared" si="80"/>
        <v>Angela Washington</v>
      </c>
      <c r="D2599" s="6" t="str" cm="1">
        <f t="array" ref="D2599">IF(SUM(--ISNUMBER(SEARCH(Credentials,C2599)))&gt;0,TRIM(RIGHT(SUBSTITUTE(C2599," ",REPT(" ", 99)), 99)),"")</f>
        <v/>
      </c>
      <c r="E2599" s="6" t="str">
        <f t="shared" si="81"/>
        <v>Angela Washington</v>
      </c>
      <c r="F2599" s="6" t="s">
        <v>10026</v>
      </c>
      <c r="G2599" s="7" t="s">
        <v>19746</v>
      </c>
      <c r="H2599" s="7" t="s">
        <v>20299</v>
      </c>
    </row>
    <row r="2600" spans="1:8">
      <c r="A2600" s="6" t="s">
        <v>10030</v>
      </c>
      <c r="B2600" s="6" t="str" cm="1">
        <f t="array" ref="B2600">IF(SUM(--ISNUMBER(SEARCH(Honorific,A2600)))&gt;0,LEFT(A2600,FIND(" ",A2600)-1),"")</f>
        <v/>
      </c>
      <c r="C2600" s="6" t="str">
        <f t="shared" si="80"/>
        <v>Elizabeth Pierce</v>
      </c>
      <c r="D2600" s="6" t="str" cm="1">
        <f t="array" ref="D2600">IF(SUM(--ISNUMBER(SEARCH(Credentials,C2600)))&gt;0,TRIM(RIGHT(SUBSTITUTE(C2600," ",REPT(" ", 99)), 99)),"")</f>
        <v/>
      </c>
      <c r="E2600" s="6" t="str">
        <f t="shared" si="81"/>
        <v>Elizabeth Pierce</v>
      </c>
      <c r="F2600" s="6" t="s">
        <v>10030</v>
      </c>
      <c r="G2600" s="7" t="s">
        <v>19819</v>
      </c>
      <c r="H2600" s="7" t="s">
        <v>19752</v>
      </c>
    </row>
    <row r="2601" spans="1:8">
      <c r="A2601" s="6" t="s">
        <v>10034</v>
      </c>
      <c r="B2601" s="6" t="str" cm="1">
        <f t="array" ref="B2601">IF(SUM(--ISNUMBER(SEARCH(Honorific,A2601)))&gt;0,LEFT(A2601,FIND(" ",A2601)-1),"")</f>
        <v/>
      </c>
      <c r="C2601" s="6" t="str">
        <f t="shared" si="80"/>
        <v>Joseph Martin</v>
      </c>
      <c r="D2601" s="6" t="str" cm="1">
        <f t="array" ref="D2601">IF(SUM(--ISNUMBER(SEARCH(Credentials,C2601)))&gt;0,TRIM(RIGHT(SUBSTITUTE(C2601," ",REPT(" ", 99)), 99)),"")</f>
        <v/>
      </c>
      <c r="E2601" s="6" t="str">
        <f t="shared" si="81"/>
        <v>Joseph Martin</v>
      </c>
      <c r="F2601" s="6" t="s">
        <v>10034</v>
      </c>
      <c r="G2601" s="7" t="s">
        <v>19642</v>
      </c>
      <c r="H2601" s="7" t="s">
        <v>19455</v>
      </c>
    </row>
    <row r="2602" spans="1:8">
      <c r="A2602" s="6" t="s">
        <v>10038</v>
      </c>
      <c r="B2602" s="6" t="str" cm="1">
        <f t="array" ref="B2602">IF(SUM(--ISNUMBER(SEARCH(Honorific,A2602)))&gt;0,LEFT(A2602,FIND(" ",A2602)-1),"")</f>
        <v/>
      </c>
      <c r="C2602" s="6" t="str">
        <f t="shared" si="80"/>
        <v>Allison Hunt</v>
      </c>
      <c r="D2602" s="6" t="str" cm="1">
        <f t="array" ref="D2602">IF(SUM(--ISNUMBER(SEARCH(Credentials,C2602)))&gt;0,TRIM(RIGHT(SUBSTITUTE(C2602," ",REPT(" ", 99)), 99)),"")</f>
        <v/>
      </c>
      <c r="E2602" s="6" t="str">
        <f t="shared" si="81"/>
        <v>Allison Hunt</v>
      </c>
      <c r="F2602" s="6" t="s">
        <v>10038</v>
      </c>
      <c r="G2602" s="7" t="s">
        <v>19807</v>
      </c>
      <c r="H2602" s="7" t="s">
        <v>19801</v>
      </c>
    </row>
    <row r="2603" spans="1:8">
      <c r="A2603" s="6" t="s">
        <v>10042</v>
      </c>
      <c r="B2603" s="6" t="str" cm="1">
        <f t="array" ref="B2603">IF(SUM(--ISNUMBER(SEARCH(Honorific,A2603)))&gt;0,LEFT(A2603,FIND(" ",A2603)-1),"")</f>
        <v/>
      </c>
      <c r="C2603" s="6" t="str">
        <f t="shared" si="80"/>
        <v>Rebekah Martin</v>
      </c>
      <c r="D2603" s="6" t="str" cm="1">
        <f t="array" ref="D2603">IF(SUM(--ISNUMBER(SEARCH(Credentials,C2603)))&gt;0,TRIM(RIGHT(SUBSTITUTE(C2603," ",REPT(" ", 99)), 99)),"")</f>
        <v/>
      </c>
      <c r="E2603" s="6" t="str">
        <f t="shared" si="81"/>
        <v>Rebekah Martin</v>
      </c>
      <c r="F2603" s="6" t="s">
        <v>10042</v>
      </c>
      <c r="G2603" s="7" t="s">
        <v>19771</v>
      </c>
      <c r="H2603" s="7" t="s">
        <v>19455</v>
      </c>
    </row>
    <row r="2604" spans="1:8">
      <c r="A2604" s="6" t="s">
        <v>10046</v>
      </c>
      <c r="B2604" s="6" t="str" cm="1">
        <f t="array" ref="B2604">IF(SUM(--ISNUMBER(SEARCH(Honorific,A2604)))&gt;0,LEFT(A2604,FIND(" ",A2604)-1),"")</f>
        <v/>
      </c>
      <c r="C2604" s="6" t="str">
        <f t="shared" si="80"/>
        <v>Jason Graham</v>
      </c>
      <c r="D2604" s="6" t="str" cm="1">
        <f t="array" ref="D2604">IF(SUM(--ISNUMBER(SEARCH(Credentials,C2604)))&gt;0,TRIM(RIGHT(SUBSTITUTE(C2604," ",REPT(" ", 99)), 99)),"")</f>
        <v/>
      </c>
      <c r="E2604" s="6" t="str">
        <f t="shared" si="81"/>
        <v>Jason Graham</v>
      </c>
      <c r="F2604" s="6" t="s">
        <v>10046</v>
      </c>
      <c r="G2604" s="7" t="s">
        <v>19560</v>
      </c>
      <c r="H2604" s="7" t="s">
        <v>19645</v>
      </c>
    </row>
    <row r="2605" spans="1:8">
      <c r="A2605" s="6" t="s">
        <v>10050</v>
      </c>
      <c r="B2605" s="6" t="str" cm="1">
        <f t="array" ref="B2605">IF(SUM(--ISNUMBER(SEARCH(Honorific,A2605)))&gt;0,LEFT(A2605,FIND(" ",A2605)-1),"")</f>
        <v/>
      </c>
      <c r="C2605" s="6" t="str">
        <f t="shared" si="80"/>
        <v>Christina Miller</v>
      </c>
      <c r="D2605" s="6" t="str" cm="1">
        <f t="array" ref="D2605">IF(SUM(--ISNUMBER(SEARCH(Credentials,C2605)))&gt;0,TRIM(RIGHT(SUBSTITUTE(C2605," ",REPT(" ", 99)), 99)),"")</f>
        <v/>
      </c>
      <c r="E2605" s="6" t="str">
        <f t="shared" si="81"/>
        <v>Christina Miller</v>
      </c>
      <c r="F2605" s="6" t="s">
        <v>10050</v>
      </c>
      <c r="G2605" s="7" t="s">
        <v>19429</v>
      </c>
      <c r="H2605" s="7" t="s">
        <v>19568</v>
      </c>
    </row>
    <row r="2606" spans="1:8">
      <c r="A2606" s="6" t="s">
        <v>10054</v>
      </c>
      <c r="B2606" s="6" t="str" cm="1">
        <f t="array" ref="B2606">IF(SUM(--ISNUMBER(SEARCH(Honorific,A2606)))&gt;0,LEFT(A2606,FIND(" ",A2606)-1),"")</f>
        <v/>
      </c>
      <c r="C2606" s="6" t="str">
        <f t="shared" si="80"/>
        <v>Nicole Robinson</v>
      </c>
      <c r="D2606" s="6" t="str" cm="1">
        <f t="array" ref="D2606">IF(SUM(--ISNUMBER(SEARCH(Credentials,C2606)))&gt;0,TRIM(RIGHT(SUBSTITUTE(C2606," ",REPT(" ", 99)), 99)),"")</f>
        <v/>
      </c>
      <c r="E2606" s="6" t="str">
        <f t="shared" si="81"/>
        <v>Nicole Robinson</v>
      </c>
      <c r="F2606" s="6" t="s">
        <v>10054</v>
      </c>
      <c r="G2606" s="7" t="s">
        <v>19670</v>
      </c>
      <c r="H2606" s="7" t="s">
        <v>19430</v>
      </c>
    </row>
    <row r="2607" spans="1:8">
      <c r="A2607" s="6" t="s">
        <v>10058</v>
      </c>
      <c r="B2607" s="6" t="str" cm="1">
        <f t="array" ref="B2607">IF(SUM(--ISNUMBER(SEARCH(Honorific,A2607)))&gt;0,LEFT(A2607,FIND(" ",A2607)-1),"")</f>
        <v/>
      </c>
      <c r="C2607" s="6" t="str">
        <f t="shared" si="80"/>
        <v>Paul Espinoza</v>
      </c>
      <c r="D2607" s="6" t="str" cm="1">
        <f t="array" ref="D2607">IF(SUM(--ISNUMBER(SEARCH(Credentials,C2607)))&gt;0,TRIM(RIGHT(SUBSTITUTE(C2607," ",REPT(" ", 99)), 99)),"")</f>
        <v/>
      </c>
      <c r="E2607" s="6" t="str">
        <f t="shared" si="81"/>
        <v>Paul Espinoza</v>
      </c>
      <c r="F2607" s="6" t="s">
        <v>10058</v>
      </c>
      <c r="G2607" s="7" t="s">
        <v>19733</v>
      </c>
      <c r="H2607" s="7" t="s">
        <v>20645</v>
      </c>
    </row>
    <row r="2608" spans="1:8">
      <c r="A2608" s="6" t="s">
        <v>10062</v>
      </c>
      <c r="B2608" s="6" t="str" cm="1">
        <f t="array" ref="B2608">IF(SUM(--ISNUMBER(SEARCH(Honorific,A2608)))&gt;0,LEFT(A2608,FIND(" ",A2608)-1),"")</f>
        <v/>
      </c>
      <c r="C2608" s="6" t="str">
        <f t="shared" si="80"/>
        <v>Elizabeth Stephens</v>
      </c>
      <c r="D2608" s="6" t="str" cm="1">
        <f t="array" ref="D2608">IF(SUM(--ISNUMBER(SEARCH(Credentials,C2608)))&gt;0,TRIM(RIGHT(SUBSTITUTE(C2608," ",REPT(" ", 99)), 99)),"")</f>
        <v/>
      </c>
      <c r="E2608" s="6" t="str">
        <f t="shared" si="81"/>
        <v>Elizabeth Stephens</v>
      </c>
      <c r="F2608" s="6" t="s">
        <v>10062</v>
      </c>
      <c r="G2608" s="7" t="s">
        <v>19819</v>
      </c>
      <c r="H2608" s="7" t="s">
        <v>19632</v>
      </c>
    </row>
    <row r="2609" spans="1:8">
      <c r="A2609" s="6" t="s">
        <v>10066</v>
      </c>
      <c r="B2609" s="6" t="str" cm="1">
        <f t="array" ref="B2609">IF(SUM(--ISNUMBER(SEARCH(Honorific,A2609)))&gt;0,LEFT(A2609,FIND(" ",A2609)-1),"")</f>
        <v/>
      </c>
      <c r="C2609" s="6" t="str">
        <f t="shared" si="80"/>
        <v>Thomas Parks</v>
      </c>
      <c r="D2609" s="6" t="str" cm="1">
        <f t="array" ref="D2609">IF(SUM(--ISNUMBER(SEARCH(Credentials,C2609)))&gt;0,TRIM(RIGHT(SUBSTITUTE(C2609," ",REPT(" ", 99)), 99)),"")</f>
        <v/>
      </c>
      <c r="E2609" s="6" t="str">
        <f t="shared" si="81"/>
        <v>Thomas Parks</v>
      </c>
      <c r="F2609" s="6" t="s">
        <v>10066</v>
      </c>
      <c r="G2609" s="7" t="s">
        <v>19488</v>
      </c>
      <c r="H2609" s="7" t="s">
        <v>20508</v>
      </c>
    </row>
    <row r="2610" spans="1:8">
      <c r="A2610" s="6" t="s">
        <v>10070</v>
      </c>
      <c r="B2610" s="6" t="str" cm="1">
        <f t="array" ref="B2610">IF(SUM(--ISNUMBER(SEARCH(Honorific,A2610)))&gt;0,LEFT(A2610,FIND(" ",A2610)-1),"")</f>
        <v/>
      </c>
      <c r="C2610" s="6" t="str">
        <f t="shared" si="80"/>
        <v>Michael Ward</v>
      </c>
      <c r="D2610" s="6" t="str" cm="1">
        <f t="array" ref="D2610">IF(SUM(--ISNUMBER(SEARCH(Credentials,C2610)))&gt;0,TRIM(RIGHT(SUBSTITUTE(C2610," ",REPT(" ", 99)), 99)),"")</f>
        <v/>
      </c>
      <c r="E2610" s="6" t="str">
        <f t="shared" si="81"/>
        <v>Michael Ward</v>
      </c>
      <c r="F2610" s="6" t="s">
        <v>10070</v>
      </c>
      <c r="G2610" s="7" t="s">
        <v>19466</v>
      </c>
      <c r="H2610" s="7" t="s">
        <v>19740</v>
      </c>
    </row>
    <row r="2611" spans="1:8">
      <c r="A2611" s="6" t="s">
        <v>10074</v>
      </c>
      <c r="B2611" s="6" t="str" cm="1">
        <f t="array" ref="B2611">IF(SUM(--ISNUMBER(SEARCH(Honorific,A2611)))&gt;0,LEFT(A2611,FIND(" ",A2611)-1),"")</f>
        <v/>
      </c>
      <c r="C2611" s="6" t="str">
        <f t="shared" si="80"/>
        <v>Meagan Jones</v>
      </c>
      <c r="D2611" s="6" t="str" cm="1">
        <f t="array" ref="D2611">IF(SUM(--ISNUMBER(SEARCH(Credentials,C2611)))&gt;0,TRIM(RIGHT(SUBSTITUTE(C2611," ",REPT(" ", 99)), 99)),"")</f>
        <v/>
      </c>
      <c r="E2611" s="6" t="str">
        <f t="shared" si="81"/>
        <v>Meagan Jones</v>
      </c>
      <c r="F2611" s="6" t="s">
        <v>10074</v>
      </c>
      <c r="G2611" s="7" t="s">
        <v>19862</v>
      </c>
      <c r="H2611" s="7" t="s">
        <v>19613</v>
      </c>
    </row>
    <row r="2612" spans="1:8">
      <c r="A2612" s="6" t="s">
        <v>10078</v>
      </c>
      <c r="B2612" s="6" t="str" cm="1">
        <f t="array" ref="B2612">IF(SUM(--ISNUMBER(SEARCH(Honorific,A2612)))&gt;0,LEFT(A2612,FIND(" ",A2612)-1),"")</f>
        <v/>
      </c>
      <c r="C2612" s="6" t="str">
        <f t="shared" si="80"/>
        <v>Eugene Munoz</v>
      </c>
      <c r="D2612" s="6" t="str" cm="1">
        <f t="array" ref="D2612">IF(SUM(--ISNUMBER(SEARCH(Credentials,C2612)))&gt;0,TRIM(RIGHT(SUBSTITUTE(C2612," ",REPT(" ", 99)), 99)),"")</f>
        <v/>
      </c>
      <c r="E2612" s="6" t="str">
        <f t="shared" si="81"/>
        <v>Eugene Munoz</v>
      </c>
      <c r="F2612" s="6" t="s">
        <v>10078</v>
      </c>
      <c r="G2612" s="7" t="s">
        <v>20646</v>
      </c>
      <c r="H2612" s="7" t="s">
        <v>19908</v>
      </c>
    </row>
    <row r="2613" spans="1:8">
      <c r="A2613" s="6" t="s">
        <v>10082</v>
      </c>
      <c r="B2613" s="6" t="str" cm="1">
        <f t="array" ref="B2613">IF(SUM(--ISNUMBER(SEARCH(Honorific,A2613)))&gt;0,LEFT(A2613,FIND(" ",A2613)-1),"")</f>
        <v/>
      </c>
      <c r="C2613" s="6" t="str">
        <f t="shared" si="80"/>
        <v>Melissa Robinson</v>
      </c>
      <c r="D2613" s="6" t="str" cm="1">
        <f t="array" ref="D2613">IF(SUM(--ISNUMBER(SEARCH(Credentials,C2613)))&gt;0,TRIM(RIGHT(SUBSTITUTE(C2613," ",REPT(" ", 99)), 99)),"")</f>
        <v/>
      </c>
      <c r="E2613" s="6" t="str">
        <f t="shared" si="81"/>
        <v>Melissa Robinson</v>
      </c>
      <c r="F2613" s="6" t="s">
        <v>10082</v>
      </c>
      <c r="G2613" s="7" t="s">
        <v>19869</v>
      </c>
      <c r="H2613" s="7" t="s">
        <v>19430</v>
      </c>
    </row>
    <row r="2614" spans="1:8">
      <c r="A2614" s="6" t="s">
        <v>2053</v>
      </c>
      <c r="B2614" s="6" t="str" cm="1">
        <f t="array" ref="B2614">IF(SUM(--ISNUMBER(SEARCH(Honorific,A2614)))&gt;0,LEFT(A2614,FIND(" ",A2614)-1),"")</f>
        <v/>
      </c>
      <c r="C2614" s="6" t="str">
        <f t="shared" si="80"/>
        <v>Joseph Smith</v>
      </c>
      <c r="D2614" s="6" t="str" cm="1">
        <f t="array" ref="D2614">IF(SUM(--ISNUMBER(SEARCH(Credentials,C2614)))&gt;0,TRIM(RIGHT(SUBSTITUTE(C2614," ",REPT(" ", 99)), 99)),"")</f>
        <v/>
      </c>
      <c r="E2614" s="6" t="str">
        <f t="shared" si="81"/>
        <v>Joseph Smith</v>
      </c>
      <c r="F2614" s="6" t="s">
        <v>2053</v>
      </c>
      <c r="G2614" s="7" t="s">
        <v>19642</v>
      </c>
      <c r="H2614" s="7" t="s">
        <v>19450</v>
      </c>
    </row>
    <row r="2615" spans="1:8">
      <c r="A2615" s="6" t="s">
        <v>10089</v>
      </c>
      <c r="B2615" s="6" t="str" cm="1">
        <f t="array" ref="B2615">IF(SUM(--ISNUMBER(SEARCH(Honorific,A2615)))&gt;0,LEFT(A2615,FIND(" ",A2615)-1),"")</f>
        <v/>
      </c>
      <c r="C2615" s="6" t="str">
        <f t="shared" si="80"/>
        <v>Logan Knight</v>
      </c>
      <c r="D2615" s="6" t="str" cm="1">
        <f t="array" ref="D2615">IF(SUM(--ISNUMBER(SEARCH(Credentials,C2615)))&gt;0,TRIM(RIGHT(SUBSTITUTE(C2615," ",REPT(" ", 99)), 99)),"")</f>
        <v/>
      </c>
      <c r="E2615" s="6" t="str">
        <f t="shared" si="81"/>
        <v>Logan Knight</v>
      </c>
      <c r="F2615" s="6" t="s">
        <v>10089</v>
      </c>
      <c r="G2615" s="7" t="s">
        <v>19793</v>
      </c>
      <c r="H2615" s="7" t="s">
        <v>20345</v>
      </c>
    </row>
    <row r="2616" spans="1:8">
      <c r="A2616" s="6" t="s">
        <v>10093</v>
      </c>
      <c r="B2616" s="6" t="str" cm="1">
        <f t="array" ref="B2616">IF(SUM(--ISNUMBER(SEARCH(Honorific,A2616)))&gt;0,LEFT(A2616,FIND(" ",A2616)-1),"")</f>
        <v/>
      </c>
      <c r="C2616" s="6" t="str">
        <f t="shared" si="80"/>
        <v>Daniel Williams</v>
      </c>
      <c r="D2616" s="6" t="str" cm="1">
        <f t="array" ref="D2616">IF(SUM(--ISNUMBER(SEARCH(Credentials,C2616)))&gt;0,TRIM(RIGHT(SUBSTITUTE(C2616," ",REPT(" ", 99)), 99)),"")</f>
        <v/>
      </c>
      <c r="E2616" s="6" t="str">
        <f t="shared" si="81"/>
        <v>Daniel Williams</v>
      </c>
      <c r="F2616" s="6" t="s">
        <v>10093</v>
      </c>
      <c r="G2616" s="7" t="s">
        <v>19492</v>
      </c>
      <c r="H2616" s="7" t="s">
        <v>19478</v>
      </c>
    </row>
    <row r="2617" spans="1:8">
      <c r="A2617" s="6" t="s">
        <v>10097</v>
      </c>
      <c r="B2617" s="6" t="str" cm="1">
        <f t="array" ref="B2617">IF(SUM(--ISNUMBER(SEARCH(Honorific,A2617)))&gt;0,LEFT(A2617,FIND(" ",A2617)-1),"")</f>
        <v/>
      </c>
      <c r="C2617" s="6" t="str">
        <f t="shared" si="80"/>
        <v>William Diaz</v>
      </c>
      <c r="D2617" s="6" t="str" cm="1">
        <f t="array" ref="D2617">IF(SUM(--ISNUMBER(SEARCH(Credentials,C2617)))&gt;0,TRIM(RIGHT(SUBSTITUTE(C2617," ",REPT(" ", 99)), 99)),"")</f>
        <v/>
      </c>
      <c r="E2617" s="6" t="str">
        <f t="shared" si="81"/>
        <v>William Diaz</v>
      </c>
      <c r="F2617" s="6" t="s">
        <v>10097</v>
      </c>
      <c r="G2617" s="7" t="s">
        <v>19437</v>
      </c>
      <c r="H2617" s="7" t="s">
        <v>20529</v>
      </c>
    </row>
    <row r="2618" spans="1:8">
      <c r="A2618" s="6" t="s">
        <v>10101</v>
      </c>
      <c r="B2618" s="6" t="str" cm="1">
        <f t="array" ref="B2618">IF(SUM(--ISNUMBER(SEARCH(Honorific,A2618)))&gt;0,LEFT(A2618,FIND(" ",A2618)-1),"")</f>
        <v/>
      </c>
      <c r="C2618" s="6" t="str">
        <f t="shared" si="80"/>
        <v>Darin Daniels</v>
      </c>
      <c r="D2618" s="6" t="str" cm="1">
        <f t="array" ref="D2618">IF(SUM(--ISNUMBER(SEARCH(Credentials,C2618)))&gt;0,TRIM(RIGHT(SUBSTITUTE(C2618," ",REPT(" ", 99)), 99)),"")</f>
        <v/>
      </c>
      <c r="E2618" s="6" t="str">
        <f t="shared" si="81"/>
        <v>Darin Daniels</v>
      </c>
      <c r="F2618" s="6" t="s">
        <v>10101</v>
      </c>
      <c r="G2618" s="7" t="s">
        <v>20647</v>
      </c>
      <c r="H2618" s="7" t="s">
        <v>20305</v>
      </c>
    </row>
    <row r="2619" spans="1:8">
      <c r="A2619" s="6" t="s">
        <v>10105</v>
      </c>
      <c r="B2619" s="6" t="str" cm="1">
        <f t="array" ref="B2619">IF(SUM(--ISNUMBER(SEARCH(Honorific,A2619)))&gt;0,LEFT(A2619,FIND(" ",A2619)-1),"")</f>
        <v/>
      </c>
      <c r="C2619" s="6" t="str">
        <f t="shared" si="80"/>
        <v>Denise Diaz</v>
      </c>
      <c r="D2619" s="6" t="str" cm="1">
        <f t="array" ref="D2619">IF(SUM(--ISNUMBER(SEARCH(Credentials,C2619)))&gt;0,TRIM(RIGHT(SUBSTITUTE(C2619," ",REPT(" ", 99)), 99)),"")</f>
        <v/>
      </c>
      <c r="E2619" s="6" t="str">
        <f t="shared" si="81"/>
        <v>Denise Diaz</v>
      </c>
      <c r="F2619" s="6" t="s">
        <v>10105</v>
      </c>
      <c r="G2619" s="7" t="s">
        <v>19702</v>
      </c>
      <c r="H2619" s="7" t="s">
        <v>20529</v>
      </c>
    </row>
    <row r="2620" spans="1:8">
      <c r="A2620" s="6" t="s">
        <v>10109</v>
      </c>
      <c r="B2620" s="6" t="str" cm="1">
        <f t="array" ref="B2620">IF(SUM(--ISNUMBER(SEARCH(Honorific,A2620)))&gt;0,LEFT(A2620,FIND(" ",A2620)-1),"")</f>
        <v/>
      </c>
      <c r="C2620" s="6" t="str">
        <f t="shared" si="80"/>
        <v>James Turner</v>
      </c>
      <c r="D2620" s="6" t="str" cm="1">
        <f t="array" ref="D2620">IF(SUM(--ISNUMBER(SEARCH(Credentials,C2620)))&gt;0,TRIM(RIGHT(SUBSTITUTE(C2620," ",REPT(" ", 99)), 99)),"")</f>
        <v/>
      </c>
      <c r="E2620" s="6" t="str">
        <f t="shared" si="81"/>
        <v>James Turner</v>
      </c>
      <c r="F2620" s="6" t="s">
        <v>10109</v>
      </c>
      <c r="G2620" s="7" t="s">
        <v>19433</v>
      </c>
      <c r="H2620" s="7" t="s">
        <v>19757</v>
      </c>
    </row>
    <row r="2621" spans="1:8">
      <c r="A2621" s="6" t="s">
        <v>10113</v>
      </c>
      <c r="B2621" s="6" t="str" cm="1">
        <f t="array" ref="B2621">IF(SUM(--ISNUMBER(SEARCH(Honorific,A2621)))&gt;0,LEFT(A2621,FIND(" ",A2621)-1),"")</f>
        <v/>
      </c>
      <c r="C2621" s="6" t="str">
        <f t="shared" si="80"/>
        <v>Autumn Burgess</v>
      </c>
      <c r="D2621" s="6" t="str" cm="1">
        <f t="array" ref="D2621">IF(SUM(--ISNUMBER(SEARCH(Credentials,C2621)))&gt;0,TRIM(RIGHT(SUBSTITUTE(C2621," ",REPT(" ", 99)), 99)),"")</f>
        <v/>
      </c>
      <c r="E2621" s="6" t="str">
        <f t="shared" si="81"/>
        <v>Autumn Burgess</v>
      </c>
      <c r="F2621" s="6" t="s">
        <v>10113</v>
      </c>
      <c r="G2621" s="7" t="s">
        <v>20571</v>
      </c>
      <c r="H2621" s="7" t="s">
        <v>19824</v>
      </c>
    </row>
    <row r="2622" spans="1:8">
      <c r="A2622" s="6" t="s">
        <v>10116</v>
      </c>
      <c r="B2622" s="6" t="str" cm="1">
        <f t="array" ref="B2622">IF(SUM(--ISNUMBER(SEARCH(Honorific,A2622)))&gt;0,LEFT(A2622,FIND(" ",A2622)-1),"")</f>
        <v/>
      </c>
      <c r="C2622" s="6" t="str">
        <f t="shared" si="80"/>
        <v>John Velazquez</v>
      </c>
      <c r="D2622" s="6" t="str" cm="1">
        <f t="array" ref="D2622">IF(SUM(--ISNUMBER(SEARCH(Credentials,C2622)))&gt;0,TRIM(RIGHT(SUBSTITUTE(C2622," ",REPT(" ", 99)), 99)),"")</f>
        <v/>
      </c>
      <c r="E2622" s="6" t="str">
        <f t="shared" si="81"/>
        <v>John Velazquez</v>
      </c>
      <c r="F2622" s="6" t="s">
        <v>10116</v>
      </c>
      <c r="G2622" s="7" t="s">
        <v>19558</v>
      </c>
      <c r="H2622" s="7" t="s">
        <v>20588</v>
      </c>
    </row>
    <row r="2623" spans="1:8">
      <c r="A2623" s="6" t="s">
        <v>10120</v>
      </c>
      <c r="B2623" s="6" t="str" cm="1">
        <f t="array" ref="B2623">IF(SUM(--ISNUMBER(SEARCH(Honorific,A2623)))&gt;0,LEFT(A2623,FIND(" ",A2623)-1),"")</f>
        <v/>
      </c>
      <c r="C2623" s="6" t="str">
        <f t="shared" si="80"/>
        <v>Tina Tucker</v>
      </c>
      <c r="D2623" s="6" t="str" cm="1">
        <f t="array" ref="D2623">IF(SUM(--ISNUMBER(SEARCH(Credentials,C2623)))&gt;0,TRIM(RIGHT(SUBSTITUTE(C2623," ",REPT(" ", 99)), 99)),"")</f>
        <v/>
      </c>
      <c r="E2623" s="6" t="str">
        <f t="shared" si="81"/>
        <v>Tina Tucker</v>
      </c>
      <c r="F2623" s="6" t="s">
        <v>10120</v>
      </c>
      <c r="G2623" s="7" t="s">
        <v>19883</v>
      </c>
      <c r="H2623" s="7" t="s">
        <v>19786</v>
      </c>
    </row>
    <row r="2624" spans="1:8">
      <c r="A2624" s="6" t="s">
        <v>10124</v>
      </c>
      <c r="B2624" s="6" t="str" cm="1">
        <f t="array" ref="B2624">IF(SUM(--ISNUMBER(SEARCH(Honorific,A2624)))&gt;0,LEFT(A2624,FIND(" ",A2624)-1),"")</f>
        <v/>
      </c>
      <c r="C2624" s="6" t="str">
        <f t="shared" si="80"/>
        <v>Sharon Lopez</v>
      </c>
      <c r="D2624" s="6" t="str" cm="1">
        <f t="array" ref="D2624">IF(SUM(--ISNUMBER(SEARCH(Credentials,C2624)))&gt;0,TRIM(RIGHT(SUBSTITUTE(C2624," ",REPT(" ", 99)), 99)),"")</f>
        <v/>
      </c>
      <c r="E2624" s="6" t="str">
        <f t="shared" si="81"/>
        <v>Sharon Lopez</v>
      </c>
      <c r="F2624" s="6" t="s">
        <v>10124</v>
      </c>
      <c r="G2624" s="7" t="s">
        <v>19584</v>
      </c>
      <c r="H2624" s="7" t="s">
        <v>19600</v>
      </c>
    </row>
    <row r="2625" spans="1:8">
      <c r="A2625" s="6" t="s">
        <v>10128</v>
      </c>
      <c r="B2625" s="6" t="str" cm="1">
        <f t="array" ref="B2625">IF(SUM(--ISNUMBER(SEARCH(Honorific,A2625)))&gt;0,LEFT(A2625,FIND(" ",A2625)-1),"")</f>
        <v/>
      </c>
      <c r="C2625" s="6" t="str">
        <f t="shared" si="80"/>
        <v>Matthew Jordan</v>
      </c>
      <c r="D2625" s="6" t="str" cm="1">
        <f t="array" ref="D2625">IF(SUM(--ISNUMBER(SEARCH(Credentials,C2625)))&gt;0,TRIM(RIGHT(SUBSTITUTE(C2625," ",REPT(" ", 99)), 99)),"")</f>
        <v/>
      </c>
      <c r="E2625" s="6" t="str">
        <f t="shared" si="81"/>
        <v>Matthew Jordan</v>
      </c>
      <c r="F2625" s="6" t="s">
        <v>10128</v>
      </c>
      <c r="G2625" s="7" t="s">
        <v>19506</v>
      </c>
      <c r="H2625" s="7" t="s">
        <v>19781</v>
      </c>
    </row>
    <row r="2626" spans="1:8">
      <c r="A2626" s="6" t="s">
        <v>10132</v>
      </c>
      <c r="B2626" s="6" t="str" cm="1">
        <f t="array" ref="B2626">IF(SUM(--ISNUMBER(SEARCH(Honorific,A2626)))&gt;0,LEFT(A2626,FIND(" ",A2626)-1),"")</f>
        <v/>
      </c>
      <c r="C2626" s="6" t="str">
        <f t="shared" si="80"/>
        <v>Antonio Foster</v>
      </c>
      <c r="D2626" s="6" t="str" cm="1">
        <f t="array" ref="D2626">IF(SUM(--ISNUMBER(SEARCH(Credentials,C2626)))&gt;0,TRIM(RIGHT(SUBSTITUTE(C2626," ",REPT(" ", 99)), 99)),"")</f>
        <v/>
      </c>
      <c r="E2626" s="6" t="str">
        <f t="shared" si="81"/>
        <v>Antonio Foster</v>
      </c>
      <c r="F2626" s="6" t="s">
        <v>10132</v>
      </c>
      <c r="G2626" s="7" t="s">
        <v>20198</v>
      </c>
      <c r="H2626" s="7" t="s">
        <v>19493</v>
      </c>
    </row>
    <row r="2627" spans="1:8">
      <c r="A2627" s="6" t="s">
        <v>10136</v>
      </c>
      <c r="B2627" s="6" t="str" cm="1">
        <f t="array" ref="B2627">IF(SUM(--ISNUMBER(SEARCH(Honorific,A2627)))&gt;0,LEFT(A2627,FIND(" ",A2627)-1),"")</f>
        <v/>
      </c>
      <c r="C2627" s="6" t="str">
        <f t="shared" ref="C2627:C2690" si="82">IF(B2627="",A2627,RIGHT(A2627,LEN(A2627)-LEN(B2627)-1))</f>
        <v>William Bishop</v>
      </c>
      <c r="D2627" s="6" t="str" cm="1">
        <f t="array" ref="D2627">IF(SUM(--ISNUMBER(SEARCH(Credentials,C2627)))&gt;0,TRIM(RIGHT(SUBSTITUTE(C2627," ",REPT(" ", 99)), 99)),"")</f>
        <v/>
      </c>
      <c r="E2627" s="6" t="str">
        <f t="shared" ref="E2627:E2690" si="83">IF(D2627="",C2627,LEFT(C2627,LEN(C2627)-LEN(D2627)))</f>
        <v>William Bishop</v>
      </c>
      <c r="F2627" s="6" t="s">
        <v>10136</v>
      </c>
      <c r="G2627" s="7" t="s">
        <v>19437</v>
      </c>
      <c r="H2627" s="7" t="s">
        <v>19666</v>
      </c>
    </row>
    <row r="2628" spans="1:8">
      <c r="A2628" s="6" t="s">
        <v>10140</v>
      </c>
      <c r="B2628" s="6" t="str" cm="1">
        <f t="array" ref="B2628">IF(SUM(--ISNUMBER(SEARCH(Honorific,A2628)))&gt;0,LEFT(A2628,FIND(" ",A2628)-1),"")</f>
        <v/>
      </c>
      <c r="C2628" s="6" t="str">
        <f t="shared" si="82"/>
        <v>Tara Mercado</v>
      </c>
      <c r="D2628" s="6" t="str" cm="1">
        <f t="array" ref="D2628">IF(SUM(--ISNUMBER(SEARCH(Credentials,C2628)))&gt;0,TRIM(RIGHT(SUBSTITUTE(C2628," ",REPT(" ", 99)), 99)),"")</f>
        <v/>
      </c>
      <c r="E2628" s="6" t="str">
        <f t="shared" si="83"/>
        <v>Tara Mercado</v>
      </c>
      <c r="F2628" s="6" t="s">
        <v>10140</v>
      </c>
      <c r="G2628" s="7" t="s">
        <v>19605</v>
      </c>
      <c r="H2628" s="7" t="s">
        <v>20512</v>
      </c>
    </row>
    <row r="2629" spans="1:8">
      <c r="A2629" s="6" t="s">
        <v>10144</v>
      </c>
      <c r="B2629" s="6" t="str" cm="1">
        <f t="array" ref="B2629">IF(SUM(--ISNUMBER(SEARCH(Honorific,A2629)))&gt;0,LEFT(A2629,FIND(" ",A2629)-1),"")</f>
        <v/>
      </c>
      <c r="C2629" s="6" t="str">
        <f t="shared" si="82"/>
        <v>Seth Osborne</v>
      </c>
      <c r="D2629" s="6" t="str" cm="1">
        <f t="array" ref="D2629">IF(SUM(--ISNUMBER(SEARCH(Credentials,C2629)))&gt;0,TRIM(RIGHT(SUBSTITUTE(C2629," ",REPT(" ", 99)), 99)),"")</f>
        <v/>
      </c>
      <c r="E2629" s="6" t="str">
        <f t="shared" si="83"/>
        <v>Seth Osborne</v>
      </c>
      <c r="F2629" s="6" t="s">
        <v>10144</v>
      </c>
      <c r="G2629" s="7" t="s">
        <v>19911</v>
      </c>
      <c r="H2629" s="7" t="s">
        <v>20016</v>
      </c>
    </row>
    <row r="2630" spans="1:8">
      <c r="A2630" s="6" t="s">
        <v>10148</v>
      </c>
      <c r="B2630" s="6" t="str" cm="1">
        <f t="array" ref="B2630">IF(SUM(--ISNUMBER(SEARCH(Honorific,A2630)))&gt;0,LEFT(A2630,FIND(" ",A2630)-1),"")</f>
        <v/>
      </c>
      <c r="C2630" s="6" t="str">
        <f t="shared" si="82"/>
        <v>Cindy Hayes</v>
      </c>
      <c r="D2630" s="6" t="str" cm="1">
        <f t="array" ref="D2630">IF(SUM(--ISNUMBER(SEARCH(Credentials,C2630)))&gt;0,TRIM(RIGHT(SUBSTITUTE(C2630," ",REPT(" ", 99)), 99)),"")</f>
        <v/>
      </c>
      <c r="E2630" s="6" t="str">
        <f t="shared" si="83"/>
        <v>Cindy Hayes</v>
      </c>
      <c r="F2630" s="6" t="s">
        <v>10148</v>
      </c>
      <c r="G2630" s="7" t="s">
        <v>20368</v>
      </c>
      <c r="H2630" s="7" t="s">
        <v>20115</v>
      </c>
    </row>
    <row r="2631" spans="1:8">
      <c r="A2631" s="6" t="s">
        <v>10152</v>
      </c>
      <c r="B2631" s="6" t="str" cm="1">
        <f t="array" ref="B2631">IF(SUM(--ISNUMBER(SEARCH(Honorific,A2631)))&gt;0,LEFT(A2631,FIND(" ",A2631)-1),"")</f>
        <v/>
      </c>
      <c r="C2631" s="6" t="str">
        <f t="shared" si="82"/>
        <v>Katie Mosley</v>
      </c>
      <c r="D2631" s="6" t="str" cm="1">
        <f t="array" ref="D2631">IF(SUM(--ISNUMBER(SEARCH(Credentials,C2631)))&gt;0,TRIM(RIGHT(SUBSTITUTE(C2631," ",REPT(" ", 99)), 99)),"")</f>
        <v/>
      </c>
      <c r="E2631" s="6" t="str">
        <f t="shared" si="83"/>
        <v>Katie Mosley</v>
      </c>
      <c r="F2631" s="6" t="s">
        <v>10152</v>
      </c>
      <c r="G2631" s="7" t="s">
        <v>20093</v>
      </c>
      <c r="H2631" s="7" t="s">
        <v>20408</v>
      </c>
    </row>
    <row r="2632" spans="1:8">
      <c r="A2632" s="6" t="s">
        <v>10156</v>
      </c>
      <c r="B2632" s="6" t="str" cm="1">
        <f t="array" ref="B2632">IF(SUM(--ISNUMBER(SEARCH(Honorific,A2632)))&gt;0,LEFT(A2632,FIND(" ",A2632)-1),"")</f>
        <v/>
      </c>
      <c r="C2632" s="6" t="str">
        <f t="shared" si="82"/>
        <v>Elizabeth Khan</v>
      </c>
      <c r="D2632" s="6" t="str" cm="1">
        <f t="array" ref="D2632">IF(SUM(--ISNUMBER(SEARCH(Credentials,C2632)))&gt;0,TRIM(RIGHT(SUBSTITUTE(C2632," ",REPT(" ", 99)), 99)),"")</f>
        <v/>
      </c>
      <c r="E2632" s="6" t="str">
        <f t="shared" si="83"/>
        <v>Elizabeth Khan</v>
      </c>
      <c r="F2632" s="6" t="s">
        <v>10156</v>
      </c>
      <c r="G2632" s="7" t="s">
        <v>19819</v>
      </c>
      <c r="H2632" s="7" t="s">
        <v>20648</v>
      </c>
    </row>
    <row r="2633" spans="1:8">
      <c r="A2633" s="6" t="s">
        <v>10160</v>
      </c>
      <c r="B2633" s="6" t="str" cm="1">
        <f t="array" ref="B2633">IF(SUM(--ISNUMBER(SEARCH(Honorific,A2633)))&gt;0,LEFT(A2633,FIND(" ",A2633)-1),"")</f>
        <v/>
      </c>
      <c r="C2633" s="6" t="str">
        <f t="shared" si="82"/>
        <v>Matthew Miller</v>
      </c>
      <c r="D2633" s="6" t="str" cm="1">
        <f t="array" ref="D2633">IF(SUM(--ISNUMBER(SEARCH(Credentials,C2633)))&gt;0,TRIM(RIGHT(SUBSTITUTE(C2633," ",REPT(" ", 99)), 99)),"")</f>
        <v/>
      </c>
      <c r="E2633" s="6" t="str">
        <f t="shared" si="83"/>
        <v>Matthew Miller</v>
      </c>
      <c r="F2633" s="6" t="s">
        <v>10160</v>
      </c>
      <c r="G2633" s="7" t="s">
        <v>19506</v>
      </c>
      <c r="H2633" s="7" t="s">
        <v>19568</v>
      </c>
    </row>
    <row r="2634" spans="1:8">
      <c r="A2634" s="6" t="s">
        <v>10164</v>
      </c>
      <c r="B2634" s="6" t="str" cm="1">
        <f t="array" ref="B2634">IF(SUM(--ISNUMBER(SEARCH(Honorific,A2634)))&gt;0,LEFT(A2634,FIND(" ",A2634)-1),"")</f>
        <v/>
      </c>
      <c r="C2634" s="6" t="str">
        <f t="shared" si="82"/>
        <v>Heather Johnson</v>
      </c>
      <c r="D2634" s="6" t="str" cm="1">
        <f t="array" ref="D2634">IF(SUM(--ISNUMBER(SEARCH(Credentials,C2634)))&gt;0,TRIM(RIGHT(SUBSTITUTE(C2634," ",REPT(" ", 99)), 99)),"")</f>
        <v/>
      </c>
      <c r="E2634" s="6" t="str">
        <f t="shared" si="83"/>
        <v>Heather Johnson</v>
      </c>
      <c r="F2634" s="6" t="s">
        <v>10164</v>
      </c>
      <c r="G2634" s="7" t="s">
        <v>19423</v>
      </c>
      <c r="H2634" s="7" t="s">
        <v>19655</v>
      </c>
    </row>
    <row r="2635" spans="1:8">
      <c r="A2635" s="6" t="s">
        <v>10168</v>
      </c>
      <c r="B2635" s="6" t="str" cm="1">
        <f t="array" ref="B2635">IF(SUM(--ISNUMBER(SEARCH(Honorific,A2635)))&gt;0,LEFT(A2635,FIND(" ",A2635)-1),"")</f>
        <v/>
      </c>
      <c r="C2635" s="6" t="str">
        <f t="shared" si="82"/>
        <v>Juan Adkins</v>
      </c>
      <c r="D2635" s="6" t="str" cm="1">
        <f t="array" ref="D2635">IF(SUM(--ISNUMBER(SEARCH(Credentials,C2635)))&gt;0,TRIM(RIGHT(SUBSTITUTE(C2635," ",REPT(" ", 99)), 99)),"")</f>
        <v/>
      </c>
      <c r="E2635" s="6" t="str">
        <f t="shared" si="83"/>
        <v>Juan Adkins</v>
      </c>
      <c r="F2635" s="6" t="s">
        <v>10168</v>
      </c>
      <c r="G2635" s="7" t="s">
        <v>20284</v>
      </c>
      <c r="H2635" s="7" t="s">
        <v>20649</v>
      </c>
    </row>
    <row r="2636" spans="1:8">
      <c r="A2636" s="6" t="s">
        <v>10172</v>
      </c>
      <c r="B2636" s="6" t="str" cm="1">
        <f t="array" ref="B2636">IF(SUM(--ISNUMBER(SEARCH(Honorific,A2636)))&gt;0,LEFT(A2636,FIND(" ",A2636)-1),"")</f>
        <v/>
      </c>
      <c r="C2636" s="6" t="str">
        <f t="shared" si="82"/>
        <v>Brett Dickerson</v>
      </c>
      <c r="D2636" s="6" t="str" cm="1">
        <f t="array" ref="D2636">IF(SUM(--ISNUMBER(SEARCH(Credentials,C2636)))&gt;0,TRIM(RIGHT(SUBSTITUTE(C2636," ",REPT(" ", 99)), 99)),"")</f>
        <v/>
      </c>
      <c r="E2636" s="6" t="str">
        <f t="shared" si="83"/>
        <v>Brett Dickerson</v>
      </c>
      <c r="F2636" s="6" t="s">
        <v>10172</v>
      </c>
      <c r="G2636" s="7" t="s">
        <v>19637</v>
      </c>
      <c r="H2636" s="7" t="s">
        <v>19719</v>
      </c>
    </row>
    <row r="2637" spans="1:8">
      <c r="A2637" s="6" t="s">
        <v>1911</v>
      </c>
      <c r="B2637" s="6" t="str" cm="1">
        <f t="array" ref="B2637">IF(SUM(--ISNUMBER(SEARCH(Honorific,A2637)))&gt;0,LEFT(A2637,FIND(" ",A2637)-1),"")</f>
        <v/>
      </c>
      <c r="C2637" s="6" t="str">
        <f t="shared" si="82"/>
        <v>Matthew Lee</v>
      </c>
      <c r="D2637" s="6" t="str" cm="1">
        <f t="array" ref="D2637">IF(SUM(--ISNUMBER(SEARCH(Credentials,C2637)))&gt;0,TRIM(RIGHT(SUBSTITUTE(C2637," ",REPT(" ", 99)), 99)),"")</f>
        <v/>
      </c>
      <c r="E2637" s="6" t="str">
        <f t="shared" si="83"/>
        <v>Matthew Lee</v>
      </c>
      <c r="F2637" s="6" t="s">
        <v>1911</v>
      </c>
      <c r="G2637" s="7" t="s">
        <v>19506</v>
      </c>
      <c r="H2637" s="7" t="s">
        <v>19424</v>
      </c>
    </row>
    <row r="2638" spans="1:8">
      <c r="A2638" s="6" t="s">
        <v>10178</v>
      </c>
      <c r="B2638" s="6" t="str" cm="1">
        <f t="array" ref="B2638">IF(SUM(--ISNUMBER(SEARCH(Honorific,A2638)))&gt;0,LEFT(A2638,FIND(" ",A2638)-1),"")</f>
        <v/>
      </c>
      <c r="C2638" s="6" t="str">
        <f t="shared" si="82"/>
        <v>James Graham</v>
      </c>
      <c r="D2638" s="6" t="str" cm="1">
        <f t="array" ref="D2638">IF(SUM(--ISNUMBER(SEARCH(Credentials,C2638)))&gt;0,TRIM(RIGHT(SUBSTITUTE(C2638," ",REPT(" ", 99)), 99)),"")</f>
        <v/>
      </c>
      <c r="E2638" s="6" t="str">
        <f t="shared" si="83"/>
        <v>James Graham</v>
      </c>
      <c r="F2638" s="6" t="s">
        <v>10178</v>
      </c>
      <c r="G2638" s="7" t="s">
        <v>19433</v>
      </c>
      <c r="H2638" s="7" t="s">
        <v>19645</v>
      </c>
    </row>
    <row r="2639" spans="1:8">
      <c r="A2639" s="6" t="s">
        <v>10182</v>
      </c>
      <c r="B2639" s="6" t="str" cm="1">
        <f t="array" ref="B2639">IF(SUM(--ISNUMBER(SEARCH(Honorific,A2639)))&gt;0,LEFT(A2639,FIND(" ",A2639)-1),"")</f>
        <v/>
      </c>
      <c r="C2639" s="6" t="str">
        <f t="shared" si="82"/>
        <v>Susan Cantu</v>
      </c>
      <c r="D2639" s="6" t="str" cm="1">
        <f t="array" ref="D2639">IF(SUM(--ISNUMBER(SEARCH(Credentials,C2639)))&gt;0,TRIM(RIGHT(SUBSTITUTE(C2639," ",REPT(" ", 99)), 99)),"")</f>
        <v/>
      </c>
      <c r="E2639" s="6" t="str">
        <f t="shared" si="83"/>
        <v>Susan Cantu</v>
      </c>
      <c r="F2639" s="6" t="s">
        <v>10182</v>
      </c>
      <c r="G2639" s="7" t="s">
        <v>19601</v>
      </c>
      <c r="H2639" s="7" t="s">
        <v>20650</v>
      </c>
    </row>
    <row r="2640" spans="1:8">
      <c r="A2640" s="6" t="s">
        <v>10186</v>
      </c>
      <c r="B2640" s="6" t="str" cm="1">
        <f t="array" ref="B2640">IF(SUM(--ISNUMBER(SEARCH(Honorific,A2640)))&gt;0,LEFT(A2640,FIND(" ",A2640)-1),"")</f>
        <v/>
      </c>
      <c r="C2640" s="6" t="str">
        <f t="shared" si="82"/>
        <v>Megan Quinn</v>
      </c>
      <c r="D2640" s="6" t="str" cm="1">
        <f t="array" ref="D2640">IF(SUM(--ISNUMBER(SEARCH(Credentials,C2640)))&gt;0,TRIM(RIGHT(SUBSTITUTE(C2640," ",REPT(" ", 99)), 99)),"")</f>
        <v/>
      </c>
      <c r="E2640" s="6" t="str">
        <f t="shared" si="83"/>
        <v>Megan Quinn</v>
      </c>
      <c r="F2640" s="6" t="s">
        <v>10186</v>
      </c>
      <c r="G2640" s="7" t="s">
        <v>19494</v>
      </c>
      <c r="H2640" s="7" t="s">
        <v>20651</v>
      </c>
    </row>
    <row r="2641" spans="1:8">
      <c r="A2641" s="6" t="s">
        <v>10070</v>
      </c>
      <c r="B2641" s="6" t="str" cm="1">
        <f t="array" ref="B2641">IF(SUM(--ISNUMBER(SEARCH(Honorific,A2641)))&gt;0,LEFT(A2641,FIND(" ",A2641)-1),"")</f>
        <v/>
      </c>
      <c r="C2641" s="6" t="str">
        <f t="shared" si="82"/>
        <v>Michael Ward</v>
      </c>
      <c r="D2641" s="6" t="str" cm="1">
        <f t="array" ref="D2641">IF(SUM(--ISNUMBER(SEARCH(Credentials,C2641)))&gt;0,TRIM(RIGHT(SUBSTITUTE(C2641," ",REPT(" ", 99)), 99)),"")</f>
        <v/>
      </c>
      <c r="E2641" s="6" t="str">
        <f t="shared" si="83"/>
        <v>Michael Ward</v>
      </c>
      <c r="F2641" s="6" t="s">
        <v>10070</v>
      </c>
      <c r="G2641" s="7" t="s">
        <v>19466</v>
      </c>
      <c r="H2641" s="7" t="s">
        <v>19740</v>
      </c>
    </row>
    <row r="2642" spans="1:8">
      <c r="A2642" s="6" t="s">
        <v>10193</v>
      </c>
      <c r="B2642" s="6" t="str" cm="1">
        <f t="array" ref="B2642">IF(SUM(--ISNUMBER(SEARCH(Honorific,A2642)))&gt;0,LEFT(A2642,FIND(" ",A2642)-1),"")</f>
        <v/>
      </c>
      <c r="C2642" s="6" t="str">
        <f t="shared" si="82"/>
        <v>Debbie Ferguson</v>
      </c>
      <c r="D2642" s="6" t="str" cm="1">
        <f t="array" ref="D2642">IF(SUM(--ISNUMBER(SEARCH(Credentials,C2642)))&gt;0,TRIM(RIGHT(SUBSTITUTE(C2642," ",REPT(" ", 99)), 99)),"")</f>
        <v/>
      </c>
      <c r="E2642" s="6" t="str">
        <f t="shared" si="83"/>
        <v>Debbie Ferguson</v>
      </c>
      <c r="F2642" s="6" t="s">
        <v>10193</v>
      </c>
      <c r="G2642" s="7" t="s">
        <v>20349</v>
      </c>
      <c r="H2642" s="7" t="s">
        <v>19485</v>
      </c>
    </row>
    <row r="2643" spans="1:8">
      <c r="A2643" s="6" t="s">
        <v>10197</v>
      </c>
      <c r="B2643" s="6" t="str" cm="1">
        <f t="array" ref="B2643">IF(SUM(--ISNUMBER(SEARCH(Honorific,A2643)))&gt;0,LEFT(A2643,FIND(" ",A2643)-1),"")</f>
        <v/>
      </c>
      <c r="C2643" s="6" t="str">
        <f t="shared" si="82"/>
        <v>Casey Hall</v>
      </c>
      <c r="D2643" s="6" t="str" cm="1">
        <f t="array" ref="D2643">IF(SUM(--ISNUMBER(SEARCH(Credentials,C2643)))&gt;0,TRIM(RIGHT(SUBSTITUTE(C2643," ",REPT(" ", 99)), 99)),"")</f>
        <v/>
      </c>
      <c r="E2643" s="6" t="str">
        <f t="shared" si="83"/>
        <v>Casey Hall</v>
      </c>
      <c r="F2643" s="6" t="s">
        <v>10197</v>
      </c>
      <c r="G2643" s="7" t="s">
        <v>19788</v>
      </c>
      <c r="H2643" s="7" t="s">
        <v>19585</v>
      </c>
    </row>
    <row r="2644" spans="1:8">
      <c r="A2644" s="6" t="s">
        <v>10201</v>
      </c>
      <c r="B2644" s="6" t="str" cm="1">
        <f t="array" ref="B2644">IF(SUM(--ISNUMBER(SEARCH(Honorific,A2644)))&gt;0,LEFT(A2644,FIND(" ",A2644)-1),"")</f>
        <v/>
      </c>
      <c r="C2644" s="6" t="str">
        <f t="shared" si="82"/>
        <v>Aaron Wells</v>
      </c>
      <c r="D2644" s="6" t="str" cm="1">
        <f t="array" ref="D2644">IF(SUM(--ISNUMBER(SEARCH(Credentials,C2644)))&gt;0,TRIM(RIGHT(SUBSTITUTE(C2644," ",REPT(" ", 99)), 99)),"")</f>
        <v/>
      </c>
      <c r="E2644" s="6" t="str">
        <f t="shared" si="83"/>
        <v>Aaron Wells</v>
      </c>
      <c r="F2644" s="6" t="s">
        <v>10201</v>
      </c>
      <c r="G2644" s="7" t="s">
        <v>20176</v>
      </c>
      <c r="H2644" s="7" t="s">
        <v>20142</v>
      </c>
    </row>
    <row r="2645" spans="1:8">
      <c r="A2645" s="6" t="s">
        <v>10205</v>
      </c>
      <c r="B2645" s="6" t="str" cm="1">
        <f t="array" ref="B2645">IF(SUM(--ISNUMBER(SEARCH(Honorific,A2645)))&gt;0,LEFT(A2645,FIND(" ",A2645)-1),"")</f>
        <v/>
      </c>
      <c r="C2645" s="6" t="str">
        <f t="shared" si="82"/>
        <v>Charles Adams</v>
      </c>
      <c r="D2645" s="6" t="str" cm="1">
        <f t="array" ref="D2645">IF(SUM(--ISNUMBER(SEARCH(Credentials,C2645)))&gt;0,TRIM(RIGHT(SUBSTITUTE(C2645," ",REPT(" ", 99)), 99)),"")</f>
        <v/>
      </c>
      <c r="E2645" s="6" t="str">
        <f t="shared" si="83"/>
        <v>Charles Adams</v>
      </c>
      <c r="F2645" s="6" t="s">
        <v>10205</v>
      </c>
      <c r="G2645" s="7" t="s">
        <v>19524</v>
      </c>
      <c r="H2645" s="7" t="s">
        <v>20041</v>
      </c>
    </row>
    <row r="2646" spans="1:8">
      <c r="A2646" s="6" t="s">
        <v>10209</v>
      </c>
      <c r="B2646" s="6" t="str" cm="1">
        <f t="array" ref="B2646">IF(SUM(--ISNUMBER(SEARCH(Honorific,A2646)))&gt;0,LEFT(A2646,FIND(" ",A2646)-1),"")</f>
        <v/>
      </c>
      <c r="C2646" s="6" t="str">
        <f t="shared" si="82"/>
        <v>Antonio Nicholson</v>
      </c>
      <c r="D2646" s="6" t="str" cm="1">
        <f t="array" ref="D2646">IF(SUM(--ISNUMBER(SEARCH(Credentials,C2646)))&gt;0,TRIM(RIGHT(SUBSTITUTE(C2646," ",REPT(" ", 99)), 99)),"")</f>
        <v/>
      </c>
      <c r="E2646" s="6" t="str">
        <f t="shared" si="83"/>
        <v>Antonio Nicholson</v>
      </c>
      <c r="F2646" s="6" t="s">
        <v>10209</v>
      </c>
      <c r="G2646" s="7" t="s">
        <v>20198</v>
      </c>
      <c r="H2646" s="7" t="s">
        <v>19990</v>
      </c>
    </row>
    <row r="2647" spans="1:8">
      <c r="A2647" s="6" t="s">
        <v>10213</v>
      </c>
      <c r="B2647" s="6" t="str" cm="1">
        <f t="array" ref="B2647">IF(SUM(--ISNUMBER(SEARCH(Honorific,A2647)))&gt;0,LEFT(A2647,FIND(" ",A2647)-1),"")</f>
        <v/>
      </c>
      <c r="C2647" s="6" t="str">
        <f t="shared" si="82"/>
        <v>Terri Wood</v>
      </c>
      <c r="D2647" s="6" t="str" cm="1">
        <f t="array" ref="D2647">IF(SUM(--ISNUMBER(SEARCH(Credentials,C2647)))&gt;0,TRIM(RIGHT(SUBSTITUTE(C2647," ",REPT(" ", 99)), 99)),"")</f>
        <v/>
      </c>
      <c r="E2647" s="6" t="str">
        <f t="shared" si="83"/>
        <v>Terri Wood</v>
      </c>
      <c r="F2647" s="6" t="s">
        <v>10213</v>
      </c>
      <c r="G2647" s="7" t="s">
        <v>19981</v>
      </c>
      <c r="H2647" s="7" t="s">
        <v>20084</v>
      </c>
    </row>
    <row r="2648" spans="1:8">
      <c r="A2648" s="6" t="s">
        <v>10217</v>
      </c>
      <c r="B2648" s="6" t="str" cm="1">
        <f t="array" ref="B2648">IF(SUM(--ISNUMBER(SEARCH(Honorific,A2648)))&gt;0,LEFT(A2648,FIND(" ",A2648)-1),"")</f>
        <v/>
      </c>
      <c r="C2648" s="6" t="str">
        <f t="shared" si="82"/>
        <v>Erin Hall</v>
      </c>
      <c r="D2648" s="6" t="str" cm="1">
        <f t="array" ref="D2648">IF(SUM(--ISNUMBER(SEARCH(Credentials,C2648)))&gt;0,TRIM(RIGHT(SUBSTITUTE(C2648," ",REPT(" ", 99)), 99)),"")</f>
        <v/>
      </c>
      <c r="E2648" s="6" t="str">
        <f t="shared" si="83"/>
        <v>Erin Hall</v>
      </c>
      <c r="F2648" s="6" t="s">
        <v>10217</v>
      </c>
      <c r="G2648" s="7" t="s">
        <v>19512</v>
      </c>
      <c r="H2648" s="7" t="s">
        <v>19585</v>
      </c>
    </row>
    <row r="2649" spans="1:8">
      <c r="A2649" s="6" t="s">
        <v>10221</v>
      </c>
      <c r="B2649" s="6" t="str" cm="1">
        <f t="array" ref="B2649">IF(SUM(--ISNUMBER(SEARCH(Honorific,A2649)))&gt;0,LEFT(A2649,FIND(" ",A2649)-1),"")</f>
        <v/>
      </c>
      <c r="C2649" s="6" t="str">
        <f t="shared" si="82"/>
        <v>Sharon Ortega</v>
      </c>
      <c r="D2649" s="6" t="str" cm="1">
        <f t="array" ref="D2649">IF(SUM(--ISNUMBER(SEARCH(Credentials,C2649)))&gt;0,TRIM(RIGHT(SUBSTITUTE(C2649," ",REPT(" ", 99)), 99)),"")</f>
        <v/>
      </c>
      <c r="E2649" s="6" t="str">
        <f t="shared" si="83"/>
        <v>Sharon Ortega</v>
      </c>
      <c r="F2649" s="6" t="s">
        <v>10221</v>
      </c>
      <c r="G2649" s="7" t="s">
        <v>19584</v>
      </c>
      <c r="H2649" s="7" t="s">
        <v>20087</v>
      </c>
    </row>
    <row r="2650" spans="1:8">
      <c r="A2650" s="6" t="s">
        <v>10225</v>
      </c>
      <c r="B2650" s="6" t="str" cm="1">
        <f t="array" ref="B2650">IF(SUM(--ISNUMBER(SEARCH(Honorific,A2650)))&gt;0,LEFT(A2650,FIND(" ",A2650)-1),"")</f>
        <v/>
      </c>
      <c r="C2650" s="6" t="str">
        <f t="shared" si="82"/>
        <v>Thomas Quinn</v>
      </c>
      <c r="D2650" s="6" t="str" cm="1">
        <f t="array" ref="D2650">IF(SUM(--ISNUMBER(SEARCH(Credentials,C2650)))&gt;0,TRIM(RIGHT(SUBSTITUTE(C2650," ",REPT(" ", 99)), 99)),"")</f>
        <v/>
      </c>
      <c r="E2650" s="6" t="str">
        <f t="shared" si="83"/>
        <v>Thomas Quinn</v>
      </c>
      <c r="F2650" s="6" t="s">
        <v>10225</v>
      </c>
      <c r="G2650" s="7" t="s">
        <v>19488</v>
      </c>
      <c r="H2650" s="7" t="s">
        <v>20651</v>
      </c>
    </row>
    <row r="2651" spans="1:8">
      <c r="A2651" s="6" t="s">
        <v>10229</v>
      </c>
      <c r="B2651" s="6" t="str" cm="1">
        <f t="array" ref="B2651">IF(SUM(--ISNUMBER(SEARCH(Honorific,A2651)))&gt;0,LEFT(A2651,FIND(" ",A2651)-1),"")</f>
        <v/>
      </c>
      <c r="C2651" s="6" t="str">
        <f t="shared" si="82"/>
        <v>Marie Huang</v>
      </c>
      <c r="D2651" s="6" t="str" cm="1">
        <f t="array" ref="D2651">IF(SUM(--ISNUMBER(SEARCH(Credentials,C2651)))&gt;0,TRIM(RIGHT(SUBSTITUTE(C2651," ",REPT(" ", 99)), 99)),"")</f>
        <v/>
      </c>
      <c r="E2651" s="6" t="str">
        <f t="shared" si="83"/>
        <v>Marie Huang</v>
      </c>
      <c r="F2651" s="6" t="s">
        <v>10229</v>
      </c>
      <c r="G2651" s="7" t="s">
        <v>20277</v>
      </c>
      <c r="H2651" s="7" t="s">
        <v>20652</v>
      </c>
    </row>
    <row r="2652" spans="1:8">
      <c r="A2652" s="6" t="s">
        <v>10233</v>
      </c>
      <c r="B2652" s="6" t="str" cm="1">
        <f t="array" ref="B2652">IF(SUM(--ISNUMBER(SEARCH(Honorific,A2652)))&gt;0,LEFT(A2652,FIND(" ",A2652)-1),"")</f>
        <v/>
      </c>
      <c r="C2652" s="6" t="str">
        <f t="shared" si="82"/>
        <v>Joshua Page</v>
      </c>
      <c r="D2652" s="6" t="str" cm="1">
        <f t="array" ref="D2652">IF(SUM(--ISNUMBER(SEARCH(Credentials,C2652)))&gt;0,TRIM(RIGHT(SUBSTITUTE(C2652," ",REPT(" ", 99)), 99)),"")</f>
        <v/>
      </c>
      <c r="E2652" s="6" t="str">
        <f t="shared" si="83"/>
        <v>Joshua Page</v>
      </c>
      <c r="F2652" s="6" t="s">
        <v>10233</v>
      </c>
      <c r="G2652" s="7" t="s">
        <v>19718</v>
      </c>
      <c r="H2652" s="7" t="s">
        <v>20324</v>
      </c>
    </row>
    <row r="2653" spans="1:8">
      <c r="A2653" s="6" t="s">
        <v>10236</v>
      </c>
      <c r="B2653" s="6" t="str" cm="1">
        <f t="array" ref="B2653">IF(SUM(--ISNUMBER(SEARCH(Honorific,A2653)))&gt;0,LEFT(A2653,FIND(" ",A2653)-1),"")</f>
        <v/>
      </c>
      <c r="C2653" s="6" t="str">
        <f t="shared" si="82"/>
        <v>Scott Young</v>
      </c>
      <c r="D2653" s="6" t="str" cm="1">
        <f t="array" ref="D2653">IF(SUM(--ISNUMBER(SEARCH(Credentials,C2653)))&gt;0,TRIM(RIGHT(SUBSTITUTE(C2653," ",REPT(" ", 99)), 99)),"")</f>
        <v/>
      </c>
      <c r="E2653" s="6" t="str">
        <f t="shared" si="83"/>
        <v>Scott Young</v>
      </c>
      <c r="F2653" s="6" t="s">
        <v>10236</v>
      </c>
      <c r="G2653" s="7" t="s">
        <v>19573</v>
      </c>
      <c r="H2653" s="7" t="s">
        <v>19596</v>
      </c>
    </row>
    <row r="2654" spans="1:8">
      <c r="A2654" s="6" t="s">
        <v>10239</v>
      </c>
      <c r="B2654" s="6" t="str" cm="1">
        <f t="array" ref="B2654">IF(SUM(--ISNUMBER(SEARCH(Honorific,A2654)))&gt;0,LEFT(A2654,FIND(" ",A2654)-1),"")</f>
        <v/>
      </c>
      <c r="C2654" s="6" t="str">
        <f t="shared" si="82"/>
        <v>Kevin Parks</v>
      </c>
      <c r="D2654" s="6" t="str" cm="1">
        <f t="array" ref="D2654">IF(SUM(--ISNUMBER(SEARCH(Credentials,C2654)))&gt;0,TRIM(RIGHT(SUBSTITUTE(C2654," ",REPT(" ", 99)), 99)),"")</f>
        <v/>
      </c>
      <c r="E2654" s="6" t="str">
        <f t="shared" si="83"/>
        <v>Kevin Parks</v>
      </c>
      <c r="F2654" s="6" t="s">
        <v>10239</v>
      </c>
      <c r="G2654" s="7" t="s">
        <v>19542</v>
      </c>
      <c r="H2654" s="7" t="s">
        <v>20508</v>
      </c>
    </row>
    <row r="2655" spans="1:8">
      <c r="A2655" s="6" t="s">
        <v>10243</v>
      </c>
      <c r="B2655" s="6" t="str" cm="1">
        <f t="array" ref="B2655">IF(SUM(--ISNUMBER(SEARCH(Honorific,A2655)))&gt;0,LEFT(A2655,FIND(" ",A2655)-1),"")</f>
        <v/>
      </c>
      <c r="C2655" s="6" t="str">
        <f t="shared" si="82"/>
        <v>Stephen Lopez</v>
      </c>
      <c r="D2655" s="6" t="str" cm="1">
        <f t="array" ref="D2655">IF(SUM(--ISNUMBER(SEARCH(Credentials,C2655)))&gt;0,TRIM(RIGHT(SUBSTITUTE(C2655," ",REPT(" ", 99)), 99)),"")</f>
        <v/>
      </c>
      <c r="E2655" s="6" t="str">
        <f t="shared" si="83"/>
        <v>Stephen Lopez</v>
      </c>
      <c r="F2655" s="6" t="s">
        <v>10243</v>
      </c>
      <c r="G2655" s="7" t="s">
        <v>19633</v>
      </c>
      <c r="H2655" s="7" t="s">
        <v>19600</v>
      </c>
    </row>
    <row r="2656" spans="1:8">
      <c r="A2656" s="6" t="s">
        <v>10247</v>
      </c>
      <c r="B2656" s="6" t="str" cm="1">
        <f t="array" ref="B2656">IF(SUM(--ISNUMBER(SEARCH(Honorific,A2656)))&gt;0,LEFT(A2656,FIND(" ",A2656)-1),"")</f>
        <v/>
      </c>
      <c r="C2656" s="6" t="str">
        <f t="shared" si="82"/>
        <v>Jessica Washington</v>
      </c>
      <c r="D2656" s="6" t="str" cm="1">
        <f t="array" ref="D2656">IF(SUM(--ISNUMBER(SEARCH(Credentials,C2656)))&gt;0,TRIM(RIGHT(SUBSTITUTE(C2656," ",REPT(" ", 99)), 99)),"")</f>
        <v/>
      </c>
      <c r="E2656" s="6" t="str">
        <f t="shared" si="83"/>
        <v>Jessica Washington</v>
      </c>
      <c r="F2656" s="6" t="s">
        <v>10247</v>
      </c>
      <c r="G2656" s="7" t="s">
        <v>19664</v>
      </c>
      <c r="H2656" s="7" t="s">
        <v>20299</v>
      </c>
    </row>
    <row r="2657" spans="1:8">
      <c r="A2657" s="6" t="s">
        <v>10251</v>
      </c>
      <c r="B2657" s="6" t="str" cm="1">
        <f t="array" ref="B2657">IF(SUM(--ISNUMBER(SEARCH(Honorific,A2657)))&gt;0,LEFT(A2657,FIND(" ",A2657)-1),"")</f>
        <v/>
      </c>
      <c r="C2657" s="6" t="str">
        <f t="shared" si="82"/>
        <v>Dana Hardin</v>
      </c>
      <c r="D2657" s="6" t="str" cm="1">
        <f t="array" ref="D2657">IF(SUM(--ISNUMBER(SEARCH(Credentials,C2657)))&gt;0,TRIM(RIGHT(SUBSTITUTE(C2657," ",REPT(" ", 99)), 99)),"")</f>
        <v/>
      </c>
      <c r="E2657" s="6" t="str">
        <f t="shared" si="83"/>
        <v>Dana Hardin</v>
      </c>
      <c r="F2657" s="6" t="s">
        <v>10251</v>
      </c>
      <c r="G2657" s="7" t="s">
        <v>20307</v>
      </c>
      <c r="H2657" s="7" t="s">
        <v>20359</v>
      </c>
    </row>
    <row r="2658" spans="1:8">
      <c r="A2658" s="6" t="s">
        <v>10255</v>
      </c>
      <c r="B2658" s="6" t="str" cm="1">
        <f t="array" ref="B2658">IF(SUM(--ISNUMBER(SEARCH(Honorific,A2658)))&gt;0,LEFT(A2658,FIND(" ",A2658)-1),"")</f>
        <v/>
      </c>
      <c r="C2658" s="6" t="str">
        <f t="shared" si="82"/>
        <v>Anna Hale</v>
      </c>
      <c r="D2658" s="6" t="str" cm="1">
        <f t="array" ref="D2658">IF(SUM(--ISNUMBER(SEARCH(Credentials,C2658)))&gt;0,TRIM(RIGHT(SUBSTITUTE(C2658," ",REPT(" ", 99)), 99)),"")</f>
        <v/>
      </c>
      <c r="E2658" s="6" t="str">
        <f t="shared" si="83"/>
        <v>Anna Hale</v>
      </c>
      <c r="F2658" s="6" t="s">
        <v>10255</v>
      </c>
      <c r="G2658" s="7" t="s">
        <v>19582</v>
      </c>
      <c r="H2658" s="7" t="s">
        <v>19434</v>
      </c>
    </row>
    <row r="2659" spans="1:8">
      <c r="A2659" s="6" t="s">
        <v>10258</v>
      </c>
      <c r="B2659" s="6" t="str" cm="1">
        <f t="array" ref="B2659">IF(SUM(--ISNUMBER(SEARCH(Honorific,A2659)))&gt;0,LEFT(A2659,FIND(" ",A2659)-1),"")</f>
        <v/>
      </c>
      <c r="C2659" s="6" t="str">
        <f t="shared" si="82"/>
        <v>Troy Moore</v>
      </c>
      <c r="D2659" s="6" t="str" cm="1">
        <f t="array" ref="D2659">IF(SUM(--ISNUMBER(SEARCH(Credentials,C2659)))&gt;0,TRIM(RIGHT(SUBSTITUTE(C2659," ",REPT(" ", 99)), 99)),"")</f>
        <v/>
      </c>
      <c r="E2659" s="6" t="str">
        <f t="shared" si="83"/>
        <v>Troy Moore</v>
      </c>
      <c r="F2659" s="6" t="s">
        <v>10258</v>
      </c>
      <c r="G2659" s="7" t="s">
        <v>19724</v>
      </c>
      <c r="H2659" s="7" t="s">
        <v>19891</v>
      </c>
    </row>
    <row r="2660" spans="1:8">
      <c r="A2660" s="6" t="s">
        <v>10262</v>
      </c>
      <c r="B2660" s="6" t="str" cm="1">
        <f t="array" ref="B2660">IF(SUM(--ISNUMBER(SEARCH(Honorific,A2660)))&gt;0,LEFT(A2660,FIND(" ",A2660)-1),"")</f>
        <v/>
      </c>
      <c r="C2660" s="6" t="str">
        <f t="shared" si="82"/>
        <v>Denise Johnson</v>
      </c>
      <c r="D2660" s="6" t="str" cm="1">
        <f t="array" ref="D2660">IF(SUM(--ISNUMBER(SEARCH(Credentials,C2660)))&gt;0,TRIM(RIGHT(SUBSTITUTE(C2660," ",REPT(" ", 99)), 99)),"")</f>
        <v/>
      </c>
      <c r="E2660" s="6" t="str">
        <f t="shared" si="83"/>
        <v>Denise Johnson</v>
      </c>
      <c r="F2660" s="6" t="s">
        <v>10262</v>
      </c>
      <c r="G2660" s="7" t="s">
        <v>19702</v>
      </c>
      <c r="H2660" s="7" t="s">
        <v>19655</v>
      </c>
    </row>
    <row r="2661" spans="1:8">
      <c r="A2661" s="6" t="s">
        <v>10266</v>
      </c>
      <c r="B2661" s="6" t="str" cm="1">
        <f t="array" ref="B2661">IF(SUM(--ISNUMBER(SEARCH(Honorific,A2661)))&gt;0,LEFT(A2661,FIND(" ",A2661)-1),"")</f>
        <v/>
      </c>
      <c r="C2661" s="6" t="str">
        <f t="shared" si="82"/>
        <v>Jacob Howard</v>
      </c>
      <c r="D2661" s="6" t="str" cm="1">
        <f t="array" ref="D2661">IF(SUM(--ISNUMBER(SEARCH(Credentials,C2661)))&gt;0,TRIM(RIGHT(SUBSTITUTE(C2661," ",REPT(" ", 99)), 99)),"")</f>
        <v/>
      </c>
      <c r="E2661" s="6" t="str">
        <f t="shared" si="83"/>
        <v>Jacob Howard</v>
      </c>
      <c r="F2661" s="6" t="s">
        <v>10266</v>
      </c>
      <c r="G2661" s="7" t="s">
        <v>19571</v>
      </c>
      <c r="H2661" s="7" t="s">
        <v>19834</v>
      </c>
    </row>
    <row r="2662" spans="1:8">
      <c r="A2662" s="6" t="s">
        <v>10269</v>
      </c>
      <c r="B2662" s="6" t="str" cm="1">
        <f t="array" ref="B2662">IF(SUM(--ISNUMBER(SEARCH(Honorific,A2662)))&gt;0,LEFT(A2662,FIND(" ",A2662)-1),"")</f>
        <v/>
      </c>
      <c r="C2662" s="6" t="str">
        <f t="shared" si="82"/>
        <v>Andrew Reese</v>
      </c>
      <c r="D2662" s="6" t="str" cm="1">
        <f t="array" ref="D2662">IF(SUM(--ISNUMBER(SEARCH(Credentials,C2662)))&gt;0,TRIM(RIGHT(SUBSTITUTE(C2662," ",REPT(" ", 99)), 99)),"")</f>
        <v/>
      </c>
      <c r="E2662" s="6" t="str">
        <f t="shared" si="83"/>
        <v>Andrew Reese</v>
      </c>
      <c r="F2662" s="6" t="s">
        <v>10269</v>
      </c>
      <c r="G2662" s="7" t="s">
        <v>19612</v>
      </c>
      <c r="H2662" s="7" t="s">
        <v>20653</v>
      </c>
    </row>
    <row r="2663" spans="1:8">
      <c r="A2663" s="6" t="s">
        <v>10273</v>
      </c>
      <c r="B2663" s="6" t="str" cm="1">
        <f t="array" ref="B2663">IF(SUM(--ISNUMBER(SEARCH(Honorific,A2663)))&gt;0,LEFT(A2663,FIND(" ",A2663)-1),"")</f>
        <v/>
      </c>
      <c r="C2663" s="6" t="str">
        <f t="shared" si="82"/>
        <v>Maurice Hutchinson</v>
      </c>
      <c r="D2663" s="6" t="str" cm="1">
        <f t="array" ref="D2663">IF(SUM(--ISNUMBER(SEARCH(Credentials,C2663)))&gt;0,TRIM(RIGHT(SUBSTITUTE(C2663," ",REPT(" ", 99)), 99)),"")</f>
        <v/>
      </c>
      <c r="E2663" s="6" t="str">
        <f t="shared" si="83"/>
        <v>Maurice Hutchinson</v>
      </c>
      <c r="F2663" s="6" t="s">
        <v>10273</v>
      </c>
      <c r="G2663" s="7" t="s">
        <v>20654</v>
      </c>
      <c r="H2663" s="7" t="s">
        <v>19639</v>
      </c>
    </row>
    <row r="2664" spans="1:8">
      <c r="A2664" s="6" t="s">
        <v>10277</v>
      </c>
      <c r="B2664" s="6" t="str" cm="1">
        <f t="array" ref="B2664">IF(SUM(--ISNUMBER(SEARCH(Honorific,A2664)))&gt;0,LEFT(A2664,FIND(" ",A2664)-1),"")</f>
        <v/>
      </c>
      <c r="C2664" s="6" t="str">
        <f t="shared" si="82"/>
        <v>Kaitlyn Edwards</v>
      </c>
      <c r="D2664" s="6" t="str" cm="1">
        <f t="array" ref="D2664">IF(SUM(--ISNUMBER(SEARCH(Credentials,C2664)))&gt;0,TRIM(RIGHT(SUBSTITUTE(C2664," ",REPT(" ", 99)), 99)),"")</f>
        <v/>
      </c>
      <c r="E2664" s="6" t="str">
        <f t="shared" si="83"/>
        <v>Kaitlyn Edwards</v>
      </c>
      <c r="F2664" s="6" t="s">
        <v>10277</v>
      </c>
      <c r="G2664" s="7" t="s">
        <v>19785</v>
      </c>
      <c r="H2664" s="7" t="s">
        <v>19817</v>
      </c>
    </row>
    <row r="2665" spans="1:8">
      <c r="A2665" s="6" t="s">
        <v>6270</v>
      </c>
      <c r="B2665" s="6" t="str" cm="1">
        <f t="array" ref="B2665">IF(SUM(--ISNUMBER(SEARCH(Honorific,A2665)))&gt;0,LEFT(A2665,FIND(" ",A2665)-1),"")</f>
        <v/>
      </c>
      <c r="C2665" s="6" t="str">
        <f t="shared" si="82"/>
        <v>Brian Young</v>
      </c>
      <c r="D2665" s="6" t="str" cm="1">
        <f t="array" ref="D2665">IF(SUM(--ISNUMBER(SEARCH(Credentials,C2665)))&gt;0,TRIM(RIGHT(SUBSTITUTE(C2665," ",REPT(" ", 99)), 99)),"")</f>
        <v/>
      </c>
      <c r="E2665" s="6" t="str">
        <f t="shared" si="83"/>
        <v>Brian Young</v>
      </c>
      <c r="F2665" s="6" t="s">
        <v>6270</v>
      </c>
      <c r="G2665" s="7" t="s">
        <v>19555</v>
      </c>
      <c r="H2665" s="7" t="s">
        <v>19596</v>
      </c>
    </row>
    <row r="2666" spans="1:8">
      <c r="A2666" s="6" t="s">
        <v>10284</v>
      </c>
      <c r="B2666" s="6" t="str" cm="1">
        <f t="array" ref="B2666">IF(SUM(--ISNUMBER(SEARCH(Honorific,A2666)))&gt;0,LEFT(A2666,FIND(" ",A2666)-1),"")</f>
        <v/>
      </c>
      <c r="C2666" s="6" t="str">
        <f t="shared" si="82"/>
        <v>Robert Reed</v>
      </c>
      <c r="D2666" s="6" t="str" cm="1">
        <f t="array" ref="D2666">IF(SUM(--ISNUMBER(SEARCH(Credentials,C2666)))&gt;0,TRIM(RIGHT(SUBSTITUTE(C2666," ",REPT(" ", 99)), 99)),"")</f>
        <v/>
      </c>
      <c r="E2666" s="6" t="str">
        <f t="shared" si="83"/>
        <v>Robert Reed</v>
      </c>
      <c r="F2666" s="6" t="s">
        <v>10284</v>
      </c>
      <c r="G2666" s="7" t="s">
        <v>19541</v>
      </c>
      <c r="H2666" s="7" t="s">
        <v>19626</v>
      </c>
    </row>
    <row r="2667" spans="1:8">
      <c r="A2667" s="6" t="s">
        <v>1830</v>
      </c>
      <c r="B2667" s="6" t="str" cm="1">
        <f t="array" ref="B2667">IF(SUM(--ISNUMBER(SEARCH(Honorific,A2667)))&gt;0,LEFT(A2667,FIND(" ",A2667)-1),"")</f>
        <v/>
      </c>
      <c r="C2667" s="6" t="str">
        <f t="shared" si="82"/>
        <v>Timothy Rose</v>
      </c>
      <c r="D2667" s="6" t="str" cm="1">
        <f t="array" ref="D2667">IF(SUM(--ISNUMBER(SEARCH(Credentials,C2667)))&gt;0,TRIM(RIGHT(SUBSTITUTE(C2667," ",REPT(" ", 99)), 99)),"")</f>
        <v/>
      </c>
      <c r="E2667" s="6" t="str">
        <f t="shared" si="83"/>
        <v>Timothy Rose</v>
      </c>
      <c r="F2667" s="6" t="s">
        <v>1830</v>
      </c>
      <c r="G2667" s="7" t="s">
        <v>19942</v>
      </c>
      <c r="H2667" s="7" t="s">
        <v>19918</v>
      </c>
    </row>
    <row r="2668" spans="1:8">
      <c r="A2668" s="6" t="s">
        <v>10291</v>
      </c>
      <c r="B2668" s="6" t="str" cm="1">
        <f t="array" ref="B2668">IF(SUM(--ISNUMBER(SEARCH(Honorific,A2668)))&gt;0,LEFT(A2668,FIND(" ",A2668)-1),"")</f>
        <v/>
      </c>
      <c r="C2668" s="6" t="str">
        <f t="shared" si="82"/>
        <v>Tiffany Little</v>
      </c>
      <c r="D2668" s="6" t="str" cm="1">
        <f t="array" ref="D2668">IF(SUM(--ISNUMBER(SEARCH(Credentials,C2668)))&gt;0,TRIM(RIGHT(SUBSTITUTE(C2668," ",REPT(" ", 99)), 99)),"")</f>
        <v/>
      </c>
      <c r="E2668" s="6" t="str">
        <f t="shared" si="83"/>
        <v>Tiffany Little</v>
      </c>
      <c r="F2668" s="6" t="s">
        <v>10291</v>
      </c>
      <c r="G2668" s="7" t="s">
        <v>19847</v>
      </c>
      <c r="H2668" s="7" t="s">
        <v>19710</v>
      </c>
    </row>
    <row r="2669" spans="1:8">
      <c r="A2669" s="6" t="s">
        <v>10295</v>
      </c>
      <c r="B2669" s="6" t="str" cm="1">
        <f t="array" ref="B2669">IF(SUM(--ISNUMBER(SEARCH(Honorific,A2669)))&gt;0,LEFT(A2669,FIND(" ",A2669)-1),"")</f>
        <v/>
      </c>
      <c r="C2669" s="6" t="str">
        <f t="shared" si="82"/>
        <v>Sharon Trevino</v>
      </c>
      <c r="D2669" s="6" t="str" cm="1">
        <f t="array" ref="D2669">IF(SUM(--ISNUMBER(SEARCH(Credentials,C2669)))&gt;0,TRIM(RIGHT(SUBSTITUTE(C2669," ",REPT(" ", 99)), 99)),"")</f>
        <v/>
      </c>
      <c r="E2669" s="6" t="str">
        <f t="shared" si="83"/>
        <v>Sharon Trevino</v>
      </c>
      <c r="F2669" s="6" t="s">
        <v>10295</v>
      </c>
      <c r="G2669" s="7" t="s">
        <v>19584</v>
      </c>
      <c r="H2669" s="7" t="s">
        <v>20593</v>
      </c>
    </row>
    <row r="2670" spans="1:8">
      <c r="A2670" s="6" t="s">
        <v>10299</v>
      </c>
      <c r="B2670" s="6" t="str" cm="1">
        <f t="array" ref="B2670">IF(SUM(--ISNUMBER(SEARCH(Honorific,A2670)))&gt;0,LEFT(A2670,FIND(" ",A2670)-1),"")</f>
        <v/>
      </c>
      <c r="C2670" s="6" t="str">
        <f t="shared" si="82"/>
        <v>Jennifer Hudson</v>
      </c>
      <c r="D2670" s="6" t="str" cm="1">
        <f t="array" ref="D2670">IF(SUM(--ISNUMBER(SEARCH(Credentials,C2670)))&gt;0,TRIM(RIGHT(SUBSTITUTE(C2670," ",REPT(" ", 99)), 99)),"")</f>
        <v/>
      </c>
      <c r="E2670" s="6" t="str">
        <f t="shared" si="83"/>
        <v>Jennifer Hudson</v>
      </c>
      <c r="F2670" s="6" t="s">
        <v>10299</v>
      </c>
      <c r="G2670" s="7" t="s">
        <v>19510</v>
      </c>
      <c r="H2670" s="7" t="s">
        <v>19808</v>
      </c>
    </row>
    <row r="2671" spans="1:8">
      <c r="A2671" s="6" t="s">
        <v>10303</v>
      </c>
      <c r="B2671" s="6" t="str" cm="1">
        <f t="array" ref="B2671">IF(SUM(--ISNUMBER(SEARCH(Honorific,A2671)))&gt;0,LEFT(A2671,FIND(" ",A2671)-1),"")</f>
        <v/>
      </c>
      <c r="C2671" s="6" t="str">
        <f t="shared" si="82"/>
        <v>Richard Nichols</v>
      </c>
      <c r="D2671" s="6" t="str" cm="1">
        <f t="array" ref="D2671">IF(SUM(--ISNUMBER(SEARCH(Credentials,C2671)))&gt;0,TRIM(RIGHT(SUBSTITUTE(C2671," ",REPT(" ", 99)), 99)),"")</f>
        <v/>
      </c>
      <c r="E2671" s="6" t="str">
        <f t="shared" si="83"/>
        <v>Richard Nichols</v>
      </c>
      <c r="F2671" s="6" t="s">
        <v>10303</v>
      </c>
      <c r="G2671" s="7" t="s">
        <v>19708</v>
      </c>
      <c r="H2671" s="7" t="s">
        <v>20436</v>
      </c>
    </row>
    <row r="2672" spans="1:8">
      <c r="A2672" s="6" t="s">
        <v>10307</v>
      </c>
      <c r="B2672" s="6" t="str" cm="1">
        <f t="array" ref="B2672">IF(SUM(--ISNUMBER(SEARCH(Honorific,A2672)))&gt;0,LEFT(A2672,FIND(" ",A2672)-1),"")</f>
        <v/>
      </c>
      <c r="C2672" s="6" t="str">
        <f t="shared" si="82"/>
        <v>Heather Morgan</v>
      </c>
      <c r="D2672" s="6" t="str" cm="1">
        <f t="array" ref="D2672">IF(SUM(--ISNUMBER(SEARCH(Credentials,C2672)))&gt;0,TRIM(RIGHT(SUBSTITUTE(C2672," ",REPT(" ", 99)), 99)),"")</f>
        <v/>
      </c>
      <c r="E2672" s="6" t="str">
        <f t="shared" si="83"/>
        <v>Heather Morgan</v>
      </c>
      <c r="F2672" s="6" t="s">
        <v>10307</v>
      </c>
      <c r="G2672" s="7" t="s">
        <v>19423</v>
      </c>
      <c r="H2672" s="7" t="s">
        <v>19735</v>
      </c>
    </row>
    <row r="2673" spans="1:8">
      <c r="A2673" s="6" t="s">
        <v>10311</v>
      </c>
      <c r="B2673" s="6" t="str" cm="1">
        <f t="array" ref="B2673">IF(SUM(--ISNUMBER(SEARCH(Honorific,A2673)))&gt;0,LEFT(A2673,FIND(" ",A2673)-1),"")</f>
        <v/>
      </c>
      <c r="C2673" s="6" t="str">
        <f t="shared" si="82"/>
        <v>Adam Jensen</v>
      </c>
      <c r="D2673" s="6" t="str" cm="1">
        <f t="array" ref="D2673">IF(SUM(--ISNUMBER(SEARCH(Credentials,C2673)))&gt;0,TRIM(RIGHT(SUBSTITUTE(C2673," ",REPT(" ", 99)), 99)),"")</f>
        <v/>
      </c>
      <c r="E2673" s="6" t="str">
        <f t="shared" si="83"/>
        <v>Adam Jensen</v>
      </c>
      <c r="F2673" s="6" t="s">
        <v>10311</v>
      </c>
      <c r="G2673" s="7" t="s">
        <v>20149</v>
      </c>
      <c r="H2673" s="7" t="s">
        <v>20635</v>
      </c>
    </row>
    <row r="2674" spans="1:8">
      <c r="A2674" s="6" t="s">
        <v>10315</v>
      </c>
      <c r="B2674" s="6" t="str" cm="1">
        <f t="array" ref="B2674">IF(SUM(--ISNUMBER(SEARCH(Honorific,A2674)))&gt;0,LEFT(A2674,FIND(" ",A2674)-1),"")</f>
        <v/>
      </c>
      <c r="C2674" s="6" t="str">
        <f t="shared" si="82"/>
        <v>Brenda Weaver</v>
      </c>
      <c r="D2674" s="6" t="str" cm="1">
        <f t="array" ref="D2674">IF(SUM(--ISNUMBER(SEARCH(Credentials,C2674)))&gt;0,TRIM(RIGHT(SUBSTITUTE(C2674," ",REPT(" ", 99)), 99)),"")</f>
        <v/>
      </c>
      <c r="E2674" s="6" t="str">
        <f t="shared" si="83"/>
        <v>Brenda Weaver</v>
      </c>
      <c r="F2674" s="6" t="s">
        <v>10315</v>
      </c>
      <c r="G2674" s="7" t="s">
        <v>19445</v>
      </c>
      <c r="H2674" s="7" t="s">
        <v>19481</v>
      </c>
    </row>
    <row r="2675" spans="1:8">
      <c r="A2675" s="6" t="s">
        <v>10319</v>
      </c>
      <c r="B2675" s="6" t="str" cm="1">
        <f t="array" ref="B2675">IF(SUM(--ISNUMBER(SEARCH(Honorific,A2675)))&gt;0,LEFT(A2675,FIND(" ",A2675)-1),"")</f>
        <v/>
      </c>
      <c r="C2675" s="6" t="str">
        <f t="shared" si="82"/>
        <v>Charles Anthony</v>
      </c>
      <c r="D2675" s="6" t="str" cm="1">
        <f t="array" ref="D2675">IF(SUM(--ISNUMBER(SEARCH(Credentials,C2675)))&gt;0,TRIM(RIGHT(SUBSTITUTE(C2675," ",REPT(" ", 99)), 99)),"")</f>
        <v/>
      </c>
      <c r="E2675" s="6" t="str">
        <f t="shared" si="83"/>
        <v>Charles Anthony</v>
      </c>
      <c r="F2675" s="6" t="s">
        <v>10319</v>
      </c>
      <c r="G2675" s="7" t="s">
        <v>19524</v>
      </c>
      <c r="H2675" s="7" t="s">
        <v>19438</v>
      </c>
    </row>
    <row r="2676" spans="1:8">
      <c r="A2676" s="6" t="s">
        <v>10323</v>
      </c>
      <c r="B2676" s="6" t="str" cm="1">
        <f t="array" ref="B2676">IF(SUM(--ISNUMBER(SEARCH(Honorific,A2676)))&gt;0,LEFT(A2676,FIND(" ",A2676)-1),"")</f>
        <v/>
      </c>
      <c r="C2676" s="6" t="str">
        <f t="shared" si="82"/>
        <v>Amanda Joseph</v>
      </c>
      <c r="D2676" s="6" t="str" cm="1">
        <f t="array" ref="D2676">IF(SUM(--ISNUMBER(SEARCH(Credentials,C2676)))&gt;0,TRIM(RIGHT(SUBSTITUTE(C2676," ",REPT(" ", 99)), 99)),"")</f>
        <v/>
      </c>
      <c r="E2676" s="6" t="str">
        <f t="shared" si="83"/>
        <v>Amanda Joseph</v>
      </c>
      <c r="F2676" s="6" t="s">
        <v>10323</v>
      </c>
      <c r="G2676" s="7" t="s">
        <v>19435</v>
      </c>
      <c r="H2676" s="7" t="s">
        <v>19642</v>
      </c>
    </row>
    <row r="2677" spans="1:8">
      <c r="A2677" s="6" t="s">
        <v>10327</v>
      </c>
      <c r="B2677" s="6" t="str" cm="1">
        <f t="array" ref="B2677">IF(SUM(--ISNUMBER(SEARCH(Honorific,A2677)))&gt;0,LEFT(A2677,FIND(" ",A2677)-1),"")</f>
        <v/>
      </c>
      <c r="C2677" s="6" t="str">
        <f t="shared" si="82"/>
        <v>Steven Cunningham</v>
      </c>
      <c r="D2677" s="6" t="str" cm="1">
        <f t="array" ref="D2677">IF(SUM(--ISNUMBER(SEARCH(Credentials,C2677)))&gt;0,TRIM(RIGHT(SUBSTITUTE(C2677," ",REPT(" ", 99)), 99)),"")</f>
        <v/>
      </c>
      <c r="E2677" s="6" t="str">
        <f t="shared" si="83"/>
        <v>Steven Cunningham</v>
      </c>
      <c r="F2677" s="6" t="s">
        <v>10327</v>
      </c>
      <c r="G2677" s="7" t="s">
        <v>19767</v>
      </c>
      <c r="H2677" s="7" t="s">
        <v>20056</v>
      </c>
    </row>
    <row r="2678" spans="1:8">
      <c r="A2678" s="6" t="s">
        <v>10331</v>
      </c>
      <c r="B2678" s="6" t="str" cm="1">
        <f t="array" ref="B2678">IF(SUM(--ISNUMBER(SEARCH(Honorific,A2678)))&gt;0,LEFT(A2678,FIND(" ",A2678)-1),"")</f>
        <v/>
      </c>
      <c r="C2678" s="6" t="str">
        <f t="shared" si="82"/>
        <v>Aaron Johnson</v>
      </c>
      <c r="D2678" s="6" t="str" cm="1">
        <f t="array" ref="D2678">IF(SUM(--ISNUMBER(SEARCH(Credentials,C2678)))&gt;0,TRIM(RIGHT(SUBSTITUTE(C2678," ",REPT(" ", 99)), 99)),"")</f>
        <v/>
      </c>
      <c r="E2678" s="6" t="str">
        <f t="shared" si="83"/>
        <v>Aaron Johnson</v>
      </c>
      <c r="F2678" s="6" t="s">
        <v>10331</v>
      </c>
      <c r="G2678" s="7" t="s">
        <v>20176</v>
      </c>
      <c r="H2678" s="7" t="s">
        <v>19655</v>
      </c>
    </row>
    <row r="2679" spans="1:8">
      <c r="A2679" s="6" t="s">
        <v>10334</v>
      </c>
      <c r="B2679" s="6" t="str" cm="1">
        <f t="array" ref="B2679">IF(SUM(--ISNUMBER(SEARCH(Honorific,A2679)))&gt;0,LEFT(A2679,FIND(" ",A2679)-1),"")</f>
        <v/>
      </c>
      <c r="C2679" s="6" t="str">
        <f t="shared" si="82"/>
        <v>Molly Smith</v>
      </c>
      <c r="D2679" s="6" t="str" cm="1">
        <f t="array" ref="D2679">IF(SUM(--ISNUMBER(SEARCH(Credentials,C2679)))&gt;0,TRIM(RIGHT(SUBSTITUTE(C2679," ",REPT(" ", 99)), 99)),"")</f>
        <v/>
      </c>
      <c r="E2679" s="6" t="str">
        <f t="shared" si="83"/>
        <v>Molly Smith</v>
      </c>
      <c r="F2679" s="6" t="s">
        <v>10334</v>
      </c>
      <c r="G2679" s="7" t="s">
        <v>19784</v>
      </c>
      <c r="H2679" s="7" t="s">
        <v>19450</v>
      </c>
    </row>
    <row r="2680" spans="1:8">
      <c r="A2680" s="6" t="s">
        <v>10338</v>
      </c>
      <c r="B2680" s="6" t="str" cm="1">
        <f t="array" ref="B2680">IF(SUM(--ISNUMBER(SEARCH(Honorific,A2680)))&gt;0,LEFT(A2680,FIND(" ",A2680)-1),"")</f>
        <v/>
      </c>
      <c r="C2680" s="6" t="str">
        <f t="shared" si="82"/>
        <v>Kayla Avila</v>
      </c>
      <c r="D2680" s="6" t="str" cm="1">
        <f t="array" ref="D2680">IF(SUM(--ISNUMBER(SEARCH(Credentials,C2680)))&gt;0,TRIM(RIGHT(SUBSTITUTE(C2680," ",REPT(" ", 99)), 99)),"")</f>
        <v/>
      </c>
      <c r="E2680" s="6" t="str">
        <f t="shared" si="83"/>
        <v>Kayla Avila</v>
      </c>
      <c r="F2680" s="6" t="s">
        <v>10338</v>
      </c>
      <c r="G2680" s="7" t="s">
        <v>19441</v>
      </c>
      <c r="H2680" s="7" t="s">
        <v>20608</v>
      </c>
    </row>
    <row r="2681" spans="1:8">
      <c r="A2681" s="6" t="s">
        <v>10342</v>
      </c>
      <c r="B2681" s="6" t="str" cm="1">
        <f t="array" ref="B2681">IF(SUM(--ISNUMBER(SEARCH(Honorific,A2681)))&gt;0,LEFT(A2681,FIND(" ",A2681)-1),"")</f>
        <v/>
      </c>
      <c r="C2681" s="6" t="str">
        <f t="shared" si="82"/>
        <v>Michael Wallace</v>
      </c>
      <c r="D2681" s="6" t="str" cm="1">
        <f t="array" ref="D2681">IF(SUM(--ISNUMBER(SEARCH(Credentials,C2681)))&gt;0,TRIM(RIGHT(SUBSTITUTE(C2681," ",REPT(" ", 99)), 99)),"")</f>
        <v/>
      </c>
      <c r="E2681" s="6" t="str">
        <f t="shared" si="83"/>
        <v>Michael Wallace</v>
      </c>
      <c r="F2681" s="6" t="s">
        <v>10342</v>
      </c>
      <c r="G2681" s="7" t="s">
        <v>19466</v>
      </c>
      <c r="H2681" s="7" t="s">
        <v>19765</v>
      </c>
    </row>
    <row r="2682" spans="1:8">
      <c r="A2682" s="6" t="s">
        <v>10346</v>
      </c>
      <c r="B2682" s="6" t="str" cm="1">
        <f t="array" ref="B2682">IF(SUM(--ISNUMBER(SEARCH(Honorific,A2682)))&gt;0,LEFT(A2682,FIND(" ",A2682)-1),"")</f>
        <v/>
      </c>
      <c r="C2682" s="6" t="str">
        <f t="shared" si="82"/>
        <v>Melinda Cohen</v>
      </c>
      <c r="D2682" s="6" t="str" cm="1">
        <f t="array" ref="D2682">IF(SUM(--ISNUMBER(SEARCH(Credentials,C2682)))&gt;0,TRIM(RIGHT(SUBSTITUTE(C2682," ",REPT(" ", 99)), 99)),"")</f>
        <v/>
      </c>
      <c r="E2682" s="6" t="str">
        <f t="shared" si="83"/>
        <v>Melinda Cohen</v>
      </c>
      <c r="F2682" s="6" t="s">
        <v>10346</v>
      </c>
      <c r="G2682" s="7" t="s">
        <v>19648</v>
      </c>
      <c r="H2682" s="7" t="s">
        <v>19640</v>
      </c>
    </row>
    <row r="2683" spans="1:8">
      <c r="A2683" s="6" t="s">
        <v>10350</v>
      </c>
      <c r="B2683" s="6" t="str" cm="1">
        <f t="array" ref="B2683">IF(SUM(--ISNUMBER(SEARCH(Honorific,A2683)))&gt;0,LEFT(A2683,FIND(" ",A2683)-1),"")</f>
        <v/>
      </c>
      <c r="C2683" s="6" t="str">
        <f t="shared" si="82"/>
        <v>Danielle Bowman</v>
      </c>
      <c r="D2683" s="6" t="str" cm="1">
        <f t="array" ref="D2683">IF(SUM(--ISNUMBER(SEARCH(Credentials,C2683)))&gt;0,TRIM(RIGHT(SUBSTITUTE(C2683," ",REPT(" ", 99)), 99)),"")</f>
        <v/>
      </c>
      <c r="E2683" s="6" t="str">
        <f t="shared" si="83"/>
        <v>Danielle Bowman</v>
      </c>
      <c r="F2683" s="6" t="s">
        <v>10350</v>
      </c>
      <c r="G2683" s="7" t="s">
        <v>19629</v>
      </c>
      <c r="H2683" s="7" t="s">
        <v>20411</v>
      </c>
    </row>
    <row r="2684" spans="1:8">
      <c r="A2684" s="6" t="s">
        <v>10354</v>
      </c>
      <c r="B2684" s="6" t="str" cm="1">
        <f t="array" ref="B2684">IF(SUM(--ISNUMBER(SEARCH(Honorific,A2684)))&gt;0,LEFT(A2684,FIND(" ",A2684)-1),"")</f>
        <v/>
      </c>
      <c r="C2684" s="6" t="str">
        <f t="shared" si="82"/>
        <v>Jessica Silva</v>
      </c>
      <c r="D2684" s="6" t="str" cm="1">
        <f t="array" ref="D2684">IF(SUM(--ISNUMBER(SEARCH(Credentials,C2684)))&gt;0,TRIM(RIGHT(SUBSTITUTE(C2684," ",REPT(" ", 99)), 99)),"")</f>
        <v/>
      </c>
      <c r="E2684" s="6" t="str">
        <f t="shared" si="83"/>
        <v>Jessica Silva</v>
      </c>
      <c r="F2684" s="6" t="s">
        <v>10354</v>
      </c>
      <c r="G2684" s="7" t="s">
        <v>19664</v>
      </c>
      <c r="H2684" s="7" t="s">
        <v>20655</v>
      </c>
    </row>
    <row r="2685" spans="1:8">
      <c r="A2685" s="6" t="s">
        <v>10358</v>
      </c>
      <c r="B2685" s="6" t="str" cm="1">
        <f t="array" ref="B2685">IF(SUM(--ISNUMBER(SEARCH(Honorific,A2685)))&gt;0,LEFT(A2685,FIND(" ",A2685)-1),"")</f>
        <v/>
      </c>
      <c r="C2685" s="6" t="str">
        <f t="shared" si="82"/>
        <v>Joel Woods</v>
      </c>
      <c r="D2685" s="6" t="str" cm="1">
        <f t="array" ref="D2685">IF(SUM(--ISNUMBER(SEARCH(Credentials,C2685)))&gt;0,TRIM(RIGHT(SUBSTITUTE(C2685," ",REPT(" ", 99)), 99)),"")</f>
        <v/>
      </c>
      <c r="E2685" s="6" t="str">
        <f t="shared" si="83"/>
        <v>Joel Woods</v>
      </c>
      <c r="F2685" s="6" t="s">
        <v>10358</v>
      </c>
      <c r="G2685" s="7" t="s">
        <v>19853</v>
      </c>
      <c r="H2685" s="7" t="s">
        <v>20528</v>
      </c>
    </row>
    <row r="2686" spans="1:8">
      <c r="A2686" s="6" t="s">
        <v>10362</v>
      </c>
      <c r="B2686" s="6" t="str" cm="1">
        <f t="array" ref="B2686">IF(SUM(--ISNUMBER(SEARCH(Honorific,A2686)))&gt;0,LEFT(A2686,FIND(" ",A2686)-1),"")</f>
        <v/>
      </c>
      <c r="C2686" s="6" t="str">
        <f t="shared" si="82"/>
        <v>Cody Yang</v>
      </c>
      <c r="D2686" s="6" t="str" cm="1">
        <f t="array" ref="D2686">IF(SUM(--ISNUMBER(SEARCH(Credentials,C2686)))&gt;0,TRIM(RIGHT(SUBSTITUTE(C2686," ",REPT(" ", 99)), 99)),"")</f>
        <v/>
      </c>
      <c r="E2686" s="6" t="str">
        <f t="shared" si="83"/>
        <v>Cody Yang</v>
      </c>
      <c r="F2686" s="6" t="s">
        <v>10362</v>
      </c>
      <c r="G2686" s="7" t="s">
        <v>19417</v>
      </c>
      <c r="H2686" s="7" t="s">
        <v>19610</v>
      </c>
    </row>
    <row r="2687" spans="1:8">
      <c r="A2687" s="6" t="s">
        <v>10366</v>
      </c>
      <c r="B2687" s="6" t="str" cm="1">
        <f t="array" ref="B2687">IF(SUM(--ISNUMBER(SEARCH(Honorific,A2687)))&gt;0,LEFT(A2687,FIND(" ",A2687)-1),"")</f>
        <v/>
      </c>
      <c r="C2687" s="6" t="str">
        <f t="shared" si="82"/>
        <v>Miguel Small</v>
      </c>
      <c r="D2687" s="6" t="str" cm="1">
        <f t="array" ref="D2687">IF(SUM(--ISNUMBER(SEARCH(Credentials,C2687)))&gt;0,TRIM(RIGHT(SUBSTITUTE(C2687," ",REPT(" ", 99)), 99)),"")</f>
        <v/>
      </c>
      <c r="E2687" s="6" t="str">
        <f t="shared" si="83"/>
        <v>Miguel Small</v>
      </c>
      <c r="F2687" s="6" t="s">
        <v>10366</v>
      </c>
      <c r="G2687" s="7" t="s">
        <v>20656</v>
      </c>
      <c r="H2687" s="7" t="s">
        <v>19909</v>
      </c>
    </row>
    <row r="2688" spans="1:8">
      <c r="A2688" s="6" t="s">
        <v>10370</v>
      </c>
      <c r="B2688" s="6" t="str" cm="1">
        <f t="array" ref="B2688">IF(SUM(--ISNUMBER(SEARCH(Honorific,A2688)))&gt;0,LEFT(A2688,FIND(" ",A2688)-1),"")</f>
        <v/>
      </c>
      <c r="C2688" s="6" t="str">
        <f t="shared" si="82"/>
        <v>Caitlyn Manning</v>
      </c>
      <c r="D2688" s="6" t="str" cm="1">
        <f t="array" ref="D2688">IF(SUM(--ISNUMBER(SEARCH(Credentials,C2688)))&gt;0,TRIM(RIGHT(SUBSTITUTE(C2688," ",REPT(" ", 99)), 99)),"")</f>
        <v/>
      </c>
      <c r="E2688" s="6" t="str">
        <f t="shared" si="83"/>
        <v>Caitlyn Manning</v>
      </c>
      <c r="F2688" s="6" t="s">
        <v>10370</v>
      </c>
      <c r="G2688" s="7" t="s">
        <v>20319</v>
      </c>
      <c r="H2688" s="7" t="s">
        <v>20657</v>
      </c>
    </row>
    <row r="2689" spans="1:8">
      <c r="A2689" s="6" t="s">
        <v>10374</v>
      </c>
      <c r="B2689" s="6" t="str" cm="1">
        <f t="array" ref="B2689">IF(SUM(--ISNUMBER(SEARCH(Honorific,A2689)))&gt;0,LEFT(A2689,FIND(" ",A2689)-1),"")</f>
        <v/>
      </c>
      <c r="C2689" s="6" t="str">
        <f t="shared" si="82"/>
        <v>Laura Hayes</v>
      </c>
      <c r="D2689" s="6" t="str" cm="1">
        <f t="array" ref="D2689">IF(SUM(--ISNUMBER(SEARCH(Credentials,C2689)))&gt;0,TRIM(RIGHT(SUBSTITUTE(C2689," ",REPT(" ", 99)), 99)),"")</f>
        <v/>
      </c>
      <c r="E2689" s="6" t="str">
        <f t="shared" si="83"/>
        <v>Laura Hayes</v>
      </c>
      <c r="F2689" s="6" t="s">
        <v>10374</v>
      </c>
      <c r="G2689" s="7" t="s">
        <v>19587</v>
      </c>
      <c r="H2689" s="7" t="s">
        <v>20115</v>
      </c>
    </row>
    <row r="2690" spans="1:8">
      <c r="A2690" s="6" t="s">
        <v>10378</v>
      </c>
      <c r="B2690" s="6" t="str" cm="1">
        <f t="array" ref="B2690">IF(SUM(--ISNUMBER(SEARCH(Honorific,A2690)))&gt;0,LEFT(A2690,FIND(" ",A2690)-1),"")</f>
        <v/>
      </c>
      <c r="C2690" s="6" t="str">
        <f t="shared" si="82"/>
        <v>Michael Smith</v>
      </c>
      <c r="D2690" s="6" t="str" cm="1">
        <f t="array" ref="D2690">IF(SUM(--ISNUMBER(SEARCH(Credentials,C2690)))&gt;0,TRIM(RIGHT(SUBSTITUTE(C2690," ",REPT(" ", 99)), 99)),"")</f>
        <v/>
      </c>
      <c r="E2690" s="6" t="str">
        <f t="shared" si="83"/>
        <v>Michael Smith</v>
      </c>
      <c r="F2690" s="6" t="s">
        <v>10378</v>
      </c>
      <c r="G2690" s="7" t="s">
        <v>19466</v>
      </c>
      <c r="H2690" s="7" t="s">
        <v>19450</v>
      </c>
    </row>
    <row r="2691" spans="1:8">
      <c r="A2691" s="6" t="s">
        <v>10382</v>
      </c>
      <c r="B2691" s="6" t="str" cm="1">
        <f t="array" ref="B2691">IF(SUM(--ISNUMBER(SEARCH(Honorific,A2691)))&gt;0,LEFT(A2691,FIND(" ",A2691)-1),"")</f>
        <v/>
      </c>
      <c r="C2691" s="6" t="str">
        <f t="shared" ref="C2691:C2754" si="84">IF(B2691="",A2691,RIGHT(A2691,LEN(A2691)-LEN(B2691)-1))</f>
        <v>Thomas Marquez</v>
      </c>
      <c r="D2691" s="6" t="str" cm="1">
        <f t="array" ref="D2691">IF(SUM(--ISNUMBER(SEARCH(Credentials,C2691)))&gt;0,TRIM(RIGHT(SUBSTITUTE(C2691," ",REPT(" ", 99)), 99)),"")</f>
        <v/>
      </c>
      <c r="E2691" s="6" t="str">
        <f t="shared" ref="E2691:E2754" si="85">IF(D2691="",C2691,LEFT(C2691,LEN(C2691)-LEN(D2691)))</f>
        <v>Thomas Marquez</v>
      </c>
      <c r="F2691" s="6" t="s">
        <v>10382</v>
      </c>
      <c r="G2691" s="7" t="s">
        <v>19488</v>
      </c>
      <c r="H2691" s="7" t="s">
        <v>19561</v>
      </c>
    </row>
    <row r="2692" spans="1:8">
      <c r="A2692" s="6" t="s">
        <v>10386</v>
      </c>
      <c r="B2692" s="6" t="str" cm="1">
        <f t="array" ref="B2692">IF(SUM(--ISNUMBER(SEARCH(Honorific,A2692)))&gt;0,LEFT(A2692,FIND(" ",A2692)-1),"")</f>
        <v/>
      </c>
      <c r="C2692" s="6" t="str">
        <f t="shared" si="84"/>
        <v>Mary Gross MD</v>
      </c>
      <c r="D2692" s="6" t="str" cm="1">
        <f t="array" ref="D2692">IF(SUM(--ISNUMBER(SEARCH(Credentials,C2692)))&gt;0,TRIM(RIGHT(SUBSTITUTE(C2692," ",REPT(" ", 99)), 99)),"")</f>
        <v>MD</v>
      </c>
      <c r="E2692" s="6" t="str">
        <f t="shared" si="85"/>
        <v xml:space="preserve">Mary Gross </v>
      </c>
      <c r="F2692" s="6" t="s">
        <v>19312</v>
      </c>
      <c r="G2692" s="7" t="s">
        <v>19984</v>
      </c>
      <c r="H2692" s="7" t="s">
        <v>20322</v>
      </c>
    </row>
    <row r="2693" spans="1:8">
      <c r="A2693" s="6" t="s">
        <v>10389</v>
      </c>
      <c r="B2693" s="6" t="str" cm="1">
        <f t="array" ref="B2693">IF(SUM(--ISNUMBER(SEARCH(Honorific,A2693)))&gt;0,LEFT(A2693,FIND(" ",A2693)-1),"")</f>
        <v/>
      </c>
      <c r="C2693" s="6" t="str">
        <f t="shared" si="84"/>
        <v>Rachel Chase</v>
      </c>
      <c r="D2693" s="6" t="str" cm="1">
        <f t="array" ref="D2693">IF(SUM(--ISNUMBER(SEARCH(Credentials,C2693)))&gt;0,TRIM(RIGHT(SUBSTITUTE(C2693," ",REPT(" ", 99)), 99)),"")</f>
        <v/>
      </c>
      <c r="E2693" s="6" t="str">
        <f t="shared" si="85"/>
        <v>Rachel Chase</v>
      </c>
      <c r="F2693" s="6" t="s">
        <v>10389</v>
      </c>
      <c r="G2693" s="7" t="s">
        <v>19661</v>
      </c>
      <c r="H2693" s="7" t="s">
        <v>20409</v>
      </c>
    </row>
    <row r="2694" spans="1:8">
      <c r="A2694" s="6" t="s">
        <v>10393</v>
      </c>
      <c r="B2694" s="6" t="str" cm="1">
        <f t="array" ref="B2694">IF(SUM(--ISNUMBER(SEARCH(Honorific,A2694)))&gt;0,LEFT(A2694,FIND(" ",A2694)-1),"")</f>
        <v/>
      </c>
      <c r="C2694" s="6" t="str">
        <f t="shared" si="84"/>
        <v>Allen Parks</v>
      </c>
      <c r="D2694" s="6" t="str" cm="1">
        <f t="array" ref="D2694">IF(SUM(--ISNUMBER(SEARCH(Credentials,C2694)))&gt;0,TRIM(RIGHT(SUBSTITUTE(C2694," ",REPT(" ", 99)), 99)),"")</f>
        <v/>
      </c>
      <c r="E2694" s="6" t="str">
        <f t="shared" si="85"/>
        <v>Allen Parks</v>
      </c>
      <c r="F2694" s="6" t="s">
        <v>10393</v>
      </c>
      <c r="G2694" s="7" t="s">
        <v>19635</v>
      </c>
      <c r="H2694" s="7" t="s">
        <v>20508</v>
      </c>
    </row>
    <row r="2695" spans="1:8">
      <c r="A2695" s="6" t="s">
        <v>10397</v>
      </c>
      <c r="B2695" s="6" t="str" cm="1">
        <f t="array" ref="B2695">IF(SUM(--ISNUMBER(SEARCH(Honorific,A2695)))&gt;0,LEFT(A2695,FIND(" ",A2695)-1),"")</f>
        <v/>
      </c>
      <c r="C2695" s="6" t="str">
        <f t="shared" si="84"/>
        <v>Mary Yates</v>
      </c>
      <c r="D2695" s="6" t="str" cm="1">
        <f t="array" ref="D2695">IF(SUM(--ISNUMBER(SEARCH(Credentials,C2695)))&gt;0,TRIM(RIGHT(SUBSTITUTE(C2695," ",REPT(" ", 99)), 99)),"")</f>
        <v/>
      </c>
      <c r="E2695" s="6" t="str">
        <f t="shared" si="85"/>
        <v>Mary Yates</v>
      </c>
      <c r="F2695" s="6" t="s">
        <v>10397</v>
      </c>
      <c r="G2695" s="7" t="s">
        <v>19984</v>
      </c>
      <c r="H2695" s="7" t="s">
        <v>20394</v>
      </c>
    </row>
    <row r="2696" spans="1:8">
      <c r="A2696" s="6" t="s">
        <v>10401</v>
      </c>
      <c r="B2696" s="6" t="str" cm="1">
        <f t="array" ref="B2696">IF(SUM(--ISNUMBER(SEARCH(Honorific,A2696)))&gt;0,LEFT(A2696,FIND(" ",A2696)-1),"")</f>
        <v/>
      </c>
      <c r="C2696" s="6" t="str">
        <f t="shared" si="84"/>
        <v>Shannon Powers</v>
      </c>
      <c r="D2696" s="6" t="str" cm="1">
        <f t="array" ref="D2696">IF(SUM(--ISNUMBER(SEARCH(Credentials,C2696)))&gt;0,TRIM(RIGHT(SUBSTITUTE(C2696," ",REPT(" ", 99)), 99)),"")</f>
        <v/>
      </c>
      <c r="E2696" s="6" t="str">
        <f t="shared" si="85"/>
        <v>Shannon Powers</v>
      </c>
      <c r="F2696" s="6" t="s">
        <v>10401</v>
      </c>
      <c r="G2696" s="7" t="s">
        <v>20122</v>
      </c>
      <c r="H2696" s="7" t="s">
        <v>20051</v>
      </c>
    </row>
    <row r="2697" spans="1:8">
      <c r="A2697" s="6" t="s">
        <v>10405</v>
      </c>
      <c r="B2697" s="6" t="str" cm="1">
        <f t="array" ref="B2697">IF(SUM(--ISNUMBER(SEARCH(Honorific,A2697)))&gt;0,LEFT(A2697,FIND(" ",A2697)-1),"")</f>
        <v/>
      </c>
      <c r="C2697" s="6" t="str">
        <f t="shared" si="84"/>
        <v>Stephanie James</v>
      </c>
      <c r="D2697" s="6" t="str" cm="1">
        <f t="array" ref="D2697">IF(SUM(--ISNUMBER(SEARCH(Credentials,C2697)))&gt;0,TRIM(RIGHT(SUBSTITUTE(C2697," ",REPT(" ", 99)), 99)),"")</f>
        <v/>
      </c>
      <c r="E2697" s="6" t="str">
        <f t="shared" si="85"/>
        <v>Stephanie James</v>
      </c>
      <c r="F2697" s="6" t="s">
        <v>10405</v>
      </c>
      <c r="G2697" s="7" t="s">
        <v>19454</v>
      </c>
      <c r="H2697" s="7" t="s">
        <v>19433</v>
      </c>
    </row>
    <row r="2698" spans="1:8">
      <c r="A2698" s="6" t="s">
        <v>10409</v>
      </c>
      <c r="B2698" s="6" t="str" cm="1">
        <f t="array" ref="B2698">IF(SUM(--ISNUMBER(SEARCH(Honorific,A2698)))&gt;0,LEFT(A2698,FIND(" ",A2698)-1),"")</f>
        <v/>
      </c>
      <c r="C2698" s="6" t="str">
        <f t="shared" si="84"/>
        <v>Barbara Hahn</v>
      </c>
      <c r="D2698" s="6" t="str" cm="1">
        <f t="array" ref="D2698">IF(SUM(--ISNUMBER(SEARCH(Credentials,C2698)))&gt;0,TRIM(RIGHT(SUBSTITUTE(C2698," ",REPT(" ", 99)), 99)),"")</f>
        <v/>
      </c>
      <c r="E2698" s="6" t="str">
        <f t="shared" si="85"/>
        <v>Barbara Hahn</v>
      </c>
      <c r="F2698" s="6" t="s">
        <v>10409</v>
      </c>
      <c r="G2698" s="7" t="s">
        <v>19727</v>
      </c>
      <c r="H2698" s="7" t="s">
        <v>19974</v>
      </c>
    </row>
    <row r="2699" spans="1:8">
      <c r="A2699" s="6" t="s">
        <v>10413</v>
      </c>
      <c r="B2699" s="6" t="str" cm="1">
        <f t="array" ref="B2699">IF(SUM(--ISNUMBER(SEARCH(Honorific,A2699)))&gt;0,LEFT(A2699,FIND(" ",A2699)-1),"")</f>
        <v/>
      </c>
      <c r="C2699" s="6" t="str">
        <f t="shared" si="84"/>
        <v>Allen Moran</v>
      </c>
      <c r="D2699" s="6" t="str" cm="1">
        <f t="array" ref="D2699">IF(SUM(--ISNUMBER(SEARCH(Credentials,C2699)))&gt;0,TRIM(RIGHT(SUBSTITUTE(C2699," ",REPT(" ", 99)), 99)),"")</f>
        <v/>
      </c>
      <c r="E2699" s="6" t="str">
        <f t="shared" si="85"/>
        <v>Allen Moran</v>
      </c>
      <c r="F2699" s="6" t="s">
        <v>10413</v>
      </c>
      <c r="G2699" s="7" t="s">
        <v>19635</v>
      </c>
      <c r="H2699" s="7" t="s">
        <v>20020</v>
      </c>
    </row>
    <row r="2700" spans="1:8">
      <c r="A2700" s="6" t="s">
        <v>10417</v>
      </c>
      <c r="B2700" s="6" t="str" cm="1">
        <f t="array" ref="B2700">IF(SUM(--ISNUMBER(SEARCH(Honorific,A2700)))&gt;0,LEFT(A2700,FIND(" ",A2700)-1),"")</f>
        <v/>
      </c>
      <c r="C2700" s="6" t="str">
        <f t="shared" si="84"/>
        <v>Phyllis Williams</v>
      </c>
      <c r="D2700" s="6" t="str" cm="1">
        <f t="array" ref="D2700">IF(SUM(--ISNUMBER(SEARCH(Credentials,C2700)))&gt;0,TRIM(RIGHT(SUBSTITUTE(C2700," ",REPT(" ", 99)), 99)),"")</f>
        <v/>
      </c>
      <c r="E2700" s="6" t="str">
        <f t="shared" si="85"/>
        <v>Phyllis Williams</v>
      </c>
      <c r="F2700" s="6" t="s">
        <v>10417</v>
      </c>
      <c r="G2700" s="7" t="s">
        <v>20658</v>
      </c>
      <c r="H2700" s="7" t="s">
        <v>19478</v>
      </c>
    </row>
    <row r="2701" spans="1:8">
      <c r="A2701" s="6" t="s">
        <v>10420</v>
      </c>
      <c r="B2701" s="6" t="str" cm="1">
        <f t="array" ref="B2701">IF(SUM(--ISNUMBER(SEARCH(Honorific,A2701)))&gt;0,LEFT(A2701,FIND(" ",A2701)-1),"")</f>
        <v/>
      </c>
      <c r="C2701" s="6" t="str">
        <f t="shared" si="84"/>
        <v>Joan Duran</v>
      </c>
      <c r="D2701" s="6" t="str" cm="1">
        <f t="array" ref="D2701">IF(SUM(--ISNUMBER(SEARCH(Credentials,C2701)))&gt;0,TRIM(RIGHT(SUBSTITUTE(C2701," ",REPT(" ", 99)), 99)),"")</f>
        <v/>
      </c>
      <c r="E2701" s="6" t="str">
        <f t="shared" si="85"/>
        <v>Joan Duran</v>
      </c>
      <c r="F2701" s="6" t="s">
        <v>10420</v>
      </c>
      <c r="G2701" s="7" t="s">
        <v>20505</v>
      </c>
      <c r="H2701" s="7" t="s">
        <v>19766</v>
      </c>
    </row>
    <row r="2702" spans="1:8">
      <c r="A2702" s="6" t="s">
        <v>10424</v>
      </c>
      <c r="B2702" s="6" t="str" cm="1">
        <f t="array" ref="B2702">IF(SUM(--ISNUMBER(SEARCH(Honorific,A2702)))&gt;0,LEFT(A2702,FIND(" ",A2702)-1),"")</f>
        <v/>
      </c>
      <c r="C2702" s="6" t="str">
        <f t="shared" si="84"/>
        <v>Emily Howard</v>
      </c>
      <c r="D2702" s="6" t="str" cm="1">
        <f t="array" ref="D2702">IF(SUM(--ISNUMBER(SEARCH(Credentials,C2702)))&gt;0,TRIM(RIGHT(SUBSTITUTE(C2702," ",REPT(" ", 99)), 99)),"")</f>
        <v/>
      </c>
      <c r="E2702" s="6" t="str">
        <f t="shared" si="85"/>
        <v>Emily Howard</v>
      </c>
      <c r="F2702" s="6" t="s">
        <v>10424</v>
      </c>
      <c r="G2702" s="7" t="s">
        <v>20058</v>
      </c>
      <c r="H2702" s="7" t="s">
        <v>19834</v>
      </c>
    </row>
    <row r="2703" spans="1:8">
      <c r="A2703" s="6" t="s">
        <v>10428</v>
      </c>
      <c r="B2703" s="6" t="str" cm="1">
        <f t="array" ref="B2703">IF(SUM(--ISNUMBER(SEARCH(Honorific,A2703)))&gt;0,LEFT(A2703,FIND(" ",A2703)-1),"")</f>
        <v/>
      </c>
      <c r="C2703" s="6" t="str">
        <f t="shared" si="84"/>
        <v>Matthew Hayes</v>
      </c>
      <c r="D2703" s="6" t="str" cm="1">
        <f t="array" ref="D2703">IF(SUM(--ISNUMBER(SEARCH(Credentials,C2703)))&gt;0,TRIM(RIGHT(SUBSTITUTE(C2703," ",REPT(" ", 99)), 99)),"")</f>
        <v/>
      </c>
      <c r="E2703" s="6" t="str">
        <f t="shared" si="85"/>
        <v>Matthew Hayes</v>
      </c>
      <c r="F2703" s="6" t="s">
        <v>10428</v>
      </c>
      <c r="G2703" s="7" t="s">
        <v>19506</v>
      </c>
      <c r="H2703" s="7" t="s">
        <v>20115</v>
      </c>
    </row>
    <row r="2704" spans="1:8">
      <c r="A2704" s="6" t="s">
        <v>10432</v>
      </c>
      <c r="B2704" s="6" t="str" cm="1">
        <f t="array" ref="B2704">IF(SUM(--ISNUMBER(SEARCH(Honorific,A2704)))&gt;0,LEFT(A2704,FIND(" ",A2704)-1),"")</f>
        <v/>
      </c>
      <c r="C2704" s="6" t="str">
        <f t="shared" si="84"/>
        <v>Stephen Cox</v>
      </c>
      <c r="D2704" s="6" t="str" cm="1">
        <f t="array" ref="D2704">IF(SUM(--ISNUMBER(SEARCH(Credentials,C2704)))&gt;0,TRIM(RIGHT(SUBSTITUTE(C2704," ",REPT(" ", 99)), 99)),"")</f>
        <v/>
      </c>
      <c r="E2704" s="6" t="str">
        <f t="shared" si="85"/>
        <v>Stephen Cox</v>
      </c>
      <c r="F2704" s="6" t="s">
        <v>10432</v>
      </c>
      <c r="G2704" s="7" t="s">
        <v>19633</v>
      </c>
      <c r="H2704" s="7" t="s">
        <v>19537</v>
      </c>
    </row>
    <row r="2705" spans="1:8">
      <c r="A2705" s="6" t="s">
        <v>4826</v>
      </c>
      <c r="B2705" s="6" t="str" cm="1">
        <f t="array" ref="B2705">IF(SUM(--ISNUMBER(SEARCH(Honorific,A2705)))&gt;0,LEFT(A2705,FIND(" ",A2705)-1),"")</f>
        <v/>
      </c>
      <c r="C2705" s="6" t="str">
        <f t="shared" si="84"/>
        <v>Richard Martinez</v>
      </c>
      <c r="D2705" s="6" t="str" cm="1">
        <f t="array" ref="D2705">IF(SUM(--ISNUMBER(SEARCH(Credentials,C2705)))&gt;0,TRIM(RIGHT(SUBSTITUTE(C2705," ",REPT(" ", 99)), 99)),"")</f>
        <v/>
      </c>
      <c r="E2705" s="6" t="str">
        <f t="shared" si="85"/>
        <v>Richard Martinez</v>
      </c>
      <c r="F2705" s="6" t="s">
        <v>4826</v>
      </c>
      <c r="G2705" s="7" t="s">
        <v>19708</v>
      </c>
      <c r="H2705" s="7" t="s">
        <v>19728</v>
      </c>
    </row>
    <row r="2706" spans="1:8">
      <c r="A2706" s="6" t="s">
        <v>10439</v>
      </c>
      <c r="B2706" s="6" t="str" cm="1">
        <f t="array" ref="B2706">IF(SUM(--ISNUMBER(SEARCH(Honorific,A2706)))&gt;0,LEFT(A2706,FIND(" ",A2706)-1),"")</f>
        <v/>
      </c>
      <c r="C2706" s="6" t="str">
        <f t="shared" si="84"/>
        <v>Jacob Kennedy</v>
      </c>
      <c r="D2706" s="6" t="str" cm="1">
        <f t="array" ref="D2706">IF(SUM(--ISNUMBER(SEARCH(Credentials,C2706)))&gt;0,TRIM(RIGHT(SUBSTITUTE(C2706," ",REPT(" ", 99)), 99)),"")</f>
        <v/>
      </c>
      <c r="E2706" s="6" t="str">
        <f t="shared" si="85"/>
        <v>Jacob Kennedy</v>
      </c>
      <c r="F2706" s="6" t="s">
        <v>10439</v>
      </c>
      <c r="G2706" s="7" t="s">
        <v>19571</v>
      </c>
      <c r="H2706" s="7" t="s">
        <v>20566</v>
      </c>
    </row>
    <row r="2707" spans="1:8">
      <c r="A2707" s="6" t="s">
        <v>10443</v>
      </c>
      <c r="B2707" s="6" t="str" cm="1">
        <f t="array" ref="B2707">IF(SUM(--ISNUMBER(SEARCH(Honorific,A2707)))&gt;0,LEFT(A2707,FIND(" ",A2707)-1),"")</f>
        <v/>
      </c>
      <c r="C2707" s="6" t="str">
        <f t="shared" si="84"/>
        <v>Linda Morrison</v>
      </c>
      <c r="D2707" s="6" t="str" cm="1">
        <f t="array" ref="D2707">IF(SUM(--ISNUMBER(SEARCH(Credentials,C2707)))&gt;0,TRIM(RIGHT(SUBSTITUTE(C2707," ",REPT(" ", 99)), 99)),"")</f>
        <v/>
      </c>
      <c r="E2707" s="6" t="str">
        <f t="shared" si="85"/>
        <v>Linda Morrison</v>
      </c>
      <c r="F2707" s="6" t="s">
        <v>10443</v>
      </c>
      <c r="G2707" s="7" t="s">
        <v>19627</v>
      </c>
      <c r="H2707" s="7" t="s">
        <v>20155</v>
      </c>
    </row>
    <row r="2708" spans="1:8">
      <c r="A2708" s="6" t="s">
        <v>10446</v>
      </c>
      <c r="B2708" s="6" t="str" cm="1">
        <f t="array" ref="B2708">IF(SUM(--ISNUMBER(SEARCH(Honorific,A2708)))&gt;0,LEFT(A2708,FIND(" ",A2708)-1),"")</f>
        <v/>
      </c>
      <c r="C2708" s="6" t="str">
        <f t="shared" si="84"/>
        <v>April Miller</v>
      </c>
      <c r="D2708" s="6" t="str" cm="1">
        <f t="array" ref="D2708">IF(SUM(--ISNUMBER(SEARCH(Credentials,C2708)))&gt;0,TRIM(RIGHT(SUBSTITUTE(C2708," ",REPT(" ", 99)), 99)),"")</f>
        <v/>
      </c>
      <c r="E2708" s="6" t="str">
        <f t="shared" si="85"/>
        <v>April Miller</v>
      </c>
      <c r="F2708" s="6" t="s">
        <v>10446</v>
      </c>
      <c r="G2708" s="7" t="s">
        <v>19427</v>
      </c>
      <c r="H2708" s="7" t="s">
        <v>19568</v>
      </c>
    </row>
    <row r="2709" spans="1:8">
      <c r="A2709" s="6" t="s">
        <v>10450</v>
      </c>
      <c r="B2709" s="6" t="str" cm="1">
        <f t="array" ref="B2709">IF(SUM(--ISNUMBER(SEARCH(Honorific,A2709)))&gt;0,LEFT(A2709,FIND(" ",A2709)-1),"")</f>
        <v/>
      </c>
      <c r="C2709" s="6" t="str">
        <f t="shared" si="84"/>
        <v>Jose Molina</v>
      </c>
      <c r="D2709" s="6" t="str" cm="1">
        <f t="array" ref="D2709">IF(SUM(--ISNUMBER(SEARCH(Credentials,C2709)))&gt;0,TRIM(RIGHT(SUBSTITUTE(C2709," ",REPT(" ", 99)), 99)),"")</f>
        <v/>
      </c>
      <c r="E2709" s="6" t="str">
        <f t="shared" si="85"/>
        <v>Jose Molina</v>
      </c>
      <c r="F2709" s="6" t="s">
        <v>10450</v>
      </c>
      <c r="G2709" s="7" t="s">
        <v>19748</v>
      </c>
      <c r="H2709" s="7" t="s">
        <v>20005</v>
      </c>
    </row>
    <row r="2710" spans="1:8">
      <c r="A2710" s="6" t="s">
        <v>10454</v>
      </c>
      <c r="B2710" s="6" t="str" cm="1">
        <f t="array" ref="B2710">IF(SUM(--ISNUMBER(SEARCH(Honorific,A2710)))&gt;0,LEFT(A2710,FIND(" ",A2710)-1),"")</f>
        <v/>
      </c>
      <c r="C2710" s="6" t="str">
        <f t="shared" si="84"/>
        <v>Daniel Black</v>
      </c>
      <c r="D2710" s="6" t="str" cm="1">
        <f t="array" ref="D2710">IF(SUM(--ISNUMBER(SEARCH(Credentials,C2710)))&gt;0,TRIM(RIGHT(SUBSTITUTE(C2710," ",REPT(" ", 99)), 99)),"")</f>
        <v/>
      </c>
      <c r="E2710" s="6" t="str">
        <f t="shared" si="85"/>
        <v>Daniel Black</v>
      </c>
      <c r="F2710" s="6" t="s">
        <v>10454</v>
      </c>
      <c r="G2710" s="7" t="s">
        <v>19492</v>
      </c>
      <c r="H2710" s="7" t="s">
        <v>19754</v>
      </c>
    </row>
    <row r="2711" spans="1:8">
      <c r="A2711" s="6" t="s">
        <v>10458</v>
      </c>
      <c r="B2711" s="6" t="str" cm="1">
        <f t="array" ref="B2711">IF(SUM(--ISNUMBER(SEARCH(Honorific,A2711)))&gt;0,LEFT(A2711,FIND(" ",A2711)-1),"")</f>
        <v/>
      </c>
      <c r="C2711" s="6" t="str">
        <f t="shared" si="84"/>
        <v>Jennifer Gutierrez</v>
      </c>
      <c r="D2711" s="6" t="str" cm="1">
        <f t="array" ref="D2711">IF(SUM(--ISNUMBER(SEARCH(Credentials,C2711)))&gt;0,TRIM(RIGHT(SUBSTITUTE(C2711," ",REPT(" ", 99)), 99)),"")</f>
        <v/>
      </c>
      <c r="E2711" s="6" t="str">
        <f t="shared" si="85"/>
        <v>Jennifer Gutierrez</v>
      </c>
      <c r="F2711" s="6" t="s">
        <v>10458</v>
      </c>
      <c r="G2711" s="7" t="s">
        <v>19510</v>
      </c>
      <c r="H2711" s="7" t="s">
        <v>19557</v>
      </c>
    </row>
    <row r="2712" spans="1:8">
      <c r="A2712" s="6" t="s">
        <v>10462</v>
      </c>
      <c r="B2712" s="6" t="str" cm="1">
        <f t="array" ref="B2712">IF(SUM(--ISNUMBER(SEARCH(Honorific,A2712)))&gt;0,LEFT(A2712,FIND(" ",A2712)-1),"")</f>
        <v/>
      </c>
      <c r="C2712" s="6" t="str">
        <f t="shared" si="84"/>
        <v>Mary Hamilton</v>
      </c>
      <c r="D2712" s="6" t="str" cm="1">
        <f t="array" ref="D2712">IF(SUM(--ISNUMBER(SEARCH(Credentials,C2712)))&gt;0,TRIM(RIGHT(SUBSTITUTE(C2712," ",REPT(" ", 99)), 99)),"")</f>
        <v/>
      </c>
      <c r="E2712" s="6" t="str">
        <f t="shared" si="85"/>
        <v>Mary Hamilton</v>
      </c>
      <c r="F2712" s="6" t="s">
        <v>10462</v>
      </c>
      <c r="G2712" s="7" t="s">
        <v>19984</v>
      </c>
      <c r="H2712" s="7" t="s">
        <v>20343</v>
      </c>
    </row>
    <row r="2713" spans="1:8">
      <c r="A2713" s="6" t="s">
        <v>10466</v>
      </c>
      <c r="B2713" s="6" t="str" cm="1">
        <f t="array" ref="B2713">IF(SUM(--ISNUMBER(SEARCH(Honorific,A2713)))&gt;0,LEFT(A2713,FIND(" ",A2713)-1),"")</f>
        <v/>
      </c>
      <c r="C2713" s="6" t="str">
        <f t="shared" si="84"/>
        <v>Kimberly Werner</v>
      </c>
      <c r="D2713" s="6" t="str" cm="1">
        <f t="array" ref="D2713">IF(SUM(--ISNUMBER(SEARCH(Credentials,C2713)))&gt;0,TRIM(RIGHT(SUBSTITUTE(C2713," ",REPT(" ", 99)), 99)),"")</f>
        <v/>
      </c>
      <c r="E2713" s="6" t="str">
        <f t="shared" si="85"/>
        <v>Kimberly Werner</v>
      </c>
      <c r="F2713" s="6" t="s">
        <v>10466</v>
      </c>
      <c r="G2713" s="7" t="s">
        <v>19458</v>
      </c>
      <c r="H2713" s="7" t="s">
        <v>19759</v>
      </c>
    </row>
    <row r="2714" spans="1:8">
      <c r="A2714" s="6" t="s">
        <v>10470</v>
      </c>
      <c r="B2714" s="6" t="str" cm="1">
        <f t="array" ref="B2714">IF(SUM(--ISNUMBER(SEARCH(Honorific,A2714)))&gt;0,LEFT(A2714,FIND(" ",A2714)-1),"")</f>
        <v/>
      </c>
      <c r="C2714" s="6" t="str">
        <f t="shared" si="84"/>
        <v>Austin Hernandez</v>
      </c>
      <c r="D2714" s="6" t="str" cm="1">
        <f t="array" ref="D2714">IF(SUM(--ISNUMBER(SEARCH(Credentials,C2714)))&gt;0,TRIM(RIGHT(SUBSTITUTE(C2714," ",REPT(" ", 99)), 99)),"")</f>
        <v/>
      </c>
      <c r="E2714" s="6" t="str">
        <f t="shared" si="85"/>
        <v>Austin Hernandez</v>
      </c>
      <c r="F2714" s="6" t="s">
        <v>10470</v>
      </c>
      <c r="G2714" s="7" t="s">
        <v>19671</v>
      </c>
      <c r="H2714" s="7" t="s">
        <v>19444</v>
      </c>
    </row>
    <row r="2715" spans="1:8">
      <c r="A2715" s="6" t="s">
        <v>10473</v>
      </c>
      <c r="B2715" s="6" t="str" cm="1">
        <f t="array" ref="B2715">IF(SUM(--ISNUMBER(SEARCH(Honorific,A2715)))&gt;0,LEFT(A2715,FIND(" ",A2715)-1),"")</f>
        <v/>
      </c>
      <c r="C2715" s="6" t="str">
        <f t="shared" si="84"/>
        <v>Alicia Ewing</v>
      </c>
      <c r="D2715" s="6" t="str" cm="1">
        <f t="array" ref="D2715">IF(SUM(--ISNUMBER(SEARCH(Credentials,C2715)))&gt;0,TRIM(RIGHT(SUBSTITUTE(C2715," ",REPT(" ", 99)), 99)),"")</f>
        <v/>
      </c>
      <c r="E2715" s="6" t="str">
        <f t="shared" si="85"/>
        <v>Alicia Ewing</v>
      </c>
      <c r="F2715" s="6" t="s">
        <v>10473</v>
      </c>
      <c r="G2715" s="7" t="s">
        <v>20034</v>
      </c>
      <c r="H2715" s="7" t="s">
        <v>20659</v>
      </c>
    </row>
    <row r="2716" spans="1:8">
      <c r="A2716" s="6" t="s">
        <v>10477</v>
      </c>
      <c r="B2716" s="6" t="str" cm="1">
        <f t="array" ref="B2716">IF(SUM(--ISNUMBER(SEARCH(Honorific,A2716)))&gt;0,LEFT(A2716,FIND(" ",A2716)-1),"")</f>
        <v/>
      </c>
      <c r="C2716" s="6" t="str">
        <f t="shared" si="84"/>
        <v>Jessica Black</v>
      </c>
      <c r="D2716" s="6" t="str" cm="1">
        <f t="array" ref="D2716">IF(SUM(--ISNUMBER(SEARCH(Credentials,C2716)))&gt;0,TRIM(RIGHT(SUBSTITUTE(C2716," ",REPT(" ", 99)), 99)),"")</f>
        <v/>
      </c>
      <c r="E2716" s="6" t="str">
        <f t="shared" si="85"/>
        <v>Jessica Black</v>
      </c>
      <c r="F2716" s="6" t="s">
        <v>10477</v>
      </c>
      <c r="G2716" s="7" t="s">
        <v>19664</v>
      </c>
      <c r="H2716" s="7" t="s">
        <v>19754</v>
      </c>
    </row>
    <row r="2717" spans="1:8">
      <c r="A2717" s="6" t="s">
        <v>10481</v>
      </c>
      <c r="B2717" s="6" t="str" cm="1">
        <f t="array" ref="B2717">IF(SUM(--ISNUMBER(SEARCH(Honorific,A2717)))&gt;0,LEFT(A2717,FIND(" ",A2717)-1),"")</f>
        <v/>
      </c>
      <c r="C2717" s="6" t="str">
        <f t="shared" si="84"/>
        <v>Tracy Bell</v>
      </c>
      <c r="D2717" s="6" t="str" cm="1">
        <f t="array" ref="D2717">IF(SUM(--ISNUMBER(SEARCH(Credentials,C2717)))&gt;0,TRIM(RIGHT(SUBSTITUTE(C2717," ",REPT(" ", 99)), 99)),"")</f>
        <v/>
      </c>
      <c r="E2717" s="6" t="str">
        <f t="shared" si="85"/>
        <v>Tracy Bell</v>
      </c>
      <c r="F2717" s="6" t="s">
        <v>10481</v>
      </c>
      <c r="G2717" s="7" t="s">
        <v>19697</v>
      </c>
      <c r="H2717" s="7" t="s">
        <v>20019</v>
      </c>
    </row>
    <row r="2718" spans="1:8">
      <c r="A2718" s="6" t="s">
        <v>10484</v>
      </c>
      <c r="B2718" s="6" t="str" cm="1">
        <f t="array" ref="B2718">IF(SUM(--ISNUMBER(SEARCH(Honorific,A2718)))&gt;0,LEFT(A2718,FIND(" ",A2718)-1),"")</f>
        <v/>
      </c>
      <c r="C2718" s="6" t="str">
        <f t="shared" si="84"/>
        <v>Andre Anderson</v>
      </c>
      <c r="D2718" s="6" t="str" cm="1">
        <f t="array" ref="D2718">IF(SUM(--ISNUMBER(SEARCH(Credentials,C2718)))&gt;0,TRIM(RIGHT(SUBSTITUTE(C2718," ",REPT(" ", 99)), 99)),"")</f>
        <v/>
      </c>
      <c r="E2718" s="6" t="str">
        <f t="shared" si="85"/>
        <v>Andre Anderson</v>
      </c>
      <c r="F2718" s="6" t="s">
        <v>10484</v>
      </c>
      <c r="G2718" s="7" t="s">
        <v>20660</v>
      </c>
      <c r="H2718" s="7" t="s">
        <v>19519</v>
      </c>
    </row>
    <row r="2719" spans="1:8">
      <c r="A2719" s="6" t="s">
        <v>10488</v>
      </c>
      <c r="B2719" s="6" t="str" cm="1">
        <f t="array" ref="B2719">IF(SUM(--ISNUMBER(SEARCH(Honorific,A2719)))&gt;0,LEFT(A2719,FIND(" ",A2719)-1),"")</f>
        <v/>
      </c>
      <c r="C2719" s="6" t="str">
        <f t="shared" si="84"/>
        <v>Emily Charles</v>
      </c>
      <c r="D2719" s="6" t="str" cm="1">
        <f t="array" ref="D2719">IF(SUM(--ISNUMBER(SEARCH(Credentials,C2719)))&gt;0,TRIM(RIGHT(SUBSTITUTE(C2719," ",REPT(" ", 99)), 99)),"")</f>
        <v/>
      </c>
      <c r="E2719" s="6" t="str">
        <f t="shared" si="85"/>
        <v>Emily Charles</v>
      </c>
      <c r="F2719" s="6" t="s">
        <v>10488</v>
      </c>
      <c r="G2719" s="7" t="s">
        <v>20058</v>
      </c>
      <c r="H2719" s="7" t="s">
        <v>19524</v>
      </c>
    </row>
    <row r="2720" spans="1:8">
      <c r="A2720" s="6" t="s">
        <v>10492</v>
      </c>
      <c r="B2720" s="6" t="str" cm="1">
        <f t="array" ref="B2720">IF(SUM(--ISNUMBER(SEARCH(Honorific,A2720)))&gt;0,LEFT(A2720,FIND(" ",A2720)-1),"")</f>
        <v/>
      </c>
      <c r="C2720" s="6" t="str">
        <f t="shared" si="84"/>
        <v>Michael Patterson</v>
      </c>
      <c r="D2720" s="6" t="str" cm="1">
        <f t="array" ref="D2720">IF(SUM(--ISNUMBER(SEARCH(Credentials,C2720)))&gt;0,TRIM(RIGHT(SUBSTITUTE(C2720," ",REPT(" ", 99)), 99)),"")</f>
        <v/>
      </c>
      <c r="E2720" s="6" t="str">
        <f t="shared" si="85"/>
        <v>Michael Patterson</v>
      </c>
      <c r="F2720" s="6" t="s">
        <v>10492</v>
      </c>
      <c r="G2720" s="7" t="s">
        <v>19466</v>
      </c>
      <c r="H2720" s="7" t="s">
        <v>20079</v>
      </c>
    </row>
    <row r="2721" spans="1:8">
      <c r="A2721" s="6" t="s">
        <v>10496</v>
      </c>
      <c r="B2721" s="6" t="str" cm="1">
        <f t="array" ref="B2721">IF(SUM(--ISNUMBER(SEARCH(Honorific,A2721)))&gt;0,LEFT(A2721,FIND(" ",A2721)-1),"")</f>
        <v/>
      </c>
      <c r="C2721" s="6" t="str">
        <f t="shared" si="84"/>
        <v>Amanda Ballard</v>
      </c>
      <c r="D2721" s="6" t="str" cm="1">
        <f t="array" ref="D2721">IF(SUM(--ISNUMBER(SEARCH(Credentials,C2721)))&gt;0,TRIM(RIGHT(SUBSTITUTE(C2721," ",REPT(" ", 99)), 99)),"")</f>
        <v/>
      </c>
      <c r="E2721" s="6" t="str">
        <f t="shared" si="85"/>
        <v>Amanda Ballard</v>
      </c>
      <c r="F2721" s="6" t="s">
        <v>10496</v>
      </c>
      <c r="G2721" s="7" t="s">
        <v>19435</v>
      </c>
      <c r="H2721" s="7" t="s">
        <v>20335</v>
      </c>
    </row>
    <row r="2722" spans="1:8">
      <c r="A2722" s="6" t="s">
        <v>10500</v>
      </c>
      <c r="B2722" s="6" t="str" cm="1">
        <f t="array" ref="B2722">IF(SUM(--ISNUMBER(SEARCH(Honorific,A2722)))&gt;0,LEFT(A2722,FIND(" ",A2722)-1),"")</f>
        <v>Mr.</v>
      </c>
      <c r="C2722" s="6" t="str">
        <f t="shared" si="84"/>
        <v>David Flores Jr.</v>
      </c>
      <c r="D2722" s="6" t="str" cm="1">
        <f t="array" ref="D2722">IF(SUM(--ISNUMBER(SEARCH(Credentials,C2722)))&gt;0,TRIM(RIGHT(SUBSTITUTE(C2722," ",REPT(" ", 99)), 99)),"")</f>
        <v>Jr.</v>
      </c>
      <c r="E2722" s="6" t="str">
        <f t="shared" si="85"/>
        <v xml:space="preserve">David Flores </v>
      </c>
      <c r="F2722" s="6" t="s">
        <v>19313</v>
      </c>
      <c r="G2722" s="7" t="s">
        <v>19484</v>
      </c>
      <c r="H2722" s="7" t="s">
        <v>20083</v>
      </c>
    </row>
    <row r="2723" spans="1:8">
      <c r="A2723" s="6" t="s">
        <v>10504</v>
      </c>
      <c r="B2723" s="6" t="str" cm="1">
        <f t="array" ref="B2723">IF(SUM(--ISNUMBER(SEARCH(Honorific,A2723)))&gt;0,LEFT(A2723,FIND(" ",A2723)-1),"")</f>
        <v/>
      </c>
      <c r="C2723" s="6" t="str">
        <f t="shared" si="84"/>
        <v>Marissa Rogers</v>
      </c>
      <c r="D2723" s="6" t="str" cm="1">
        <f t="array" ref="D2723">IF(SUM(--ISNUMBER(SEARCH(Credentials,C2723)))&gt;0,TRIM(RIGHT(SUBSTITUTE(C2723," ",REPT(" ", 99)), 99)),"")</f>
        <v/>
      </c>
      <c r="E2723" s="6" t="str">
        <f t="shared" si="85"/>
        <v>Marissa Rogers</v>
      </c>
      <c r="F2723" s="6" t="s">
        <v>10504</v>
      </c>
      <c r="G2723" s="7" t="s">
        <v>19753</v>
      </c>
      <c r="H2723" s="7" t="s">
        <v>19703</v>
      </c>
    </row>
    <row r="2724" spans="1:8">
      <c r="A2724" s="6" t="s">
        <v>10508</v>
      </c>
      <c r="B2724" s="6" t="str" cm="1">
        <f t="array" ref="B2724">IF(SUM(--ISNUMBER(SEARCH(Honorific,A2724)))&gt;0,LEFT(A2724,FIND(" ",A2724)-1),"")</f>
        <v/>
      </c>
      <c r="C2724" s="6" t="str">
        <f t="shared" si="84"/>
        <v>Diana Blackwell</v>
      </c>
      <c r="D2724" s="6" t="str" cm="1">
        <f t="array" ref="D2724">IF(SUM(--ISNUMBER(SEARCH(Credentials,C2724)))&gt;0,TRIM(RIGHT(SUBSTITUTE(C2724," ",REPT(" ", 99)), 99)),"")</f>
        <v/>
      </c>
      <c r="E2724" s="6" t="str">
        <f t="shared" si="85"/>
        <v>Diana Blackwell</v>
      </c>
      <c r="F2724" s="6" t="s">
        <v>10508</v>
      </c>
      <c r="G2724" s="7" t="s">
        <v>19470</v>
      </c>
      <c r="H2724" s="7" t="s">
        <v>20612</v>
      </c>
    </row>
    <row r="2725" spans="1:8">
      <c r="A2725" s="6" t="s">
        <v>10511</v>
      </c>
      <c r="B2725" s="6" t="str" cm="1">
        <f t="array" ref="B2725">IF(SUM(--ISNUMBER(SEARCH(Honorific,A2725)))&gt;0,LEFT(A2725,FIND(" ",A2725)-1),"")</f>
        <v/>
      </c>
      <c r="C2725" s="6" t="str">
        <f t="shared" si="84"/>
        <v>Pamela Monroe</v>
      </c>
      <c r="D2725" s="6" t="str" cm="1">
        <f t="array" ref="D2725">IF(SUM(--ISNUMBER(SEARCH(Credentials,C2725)))&gt;0,TRIM(RIGHT(SUBSTITUTE(C2725," ",REPT(" ", 99)), 99)),"")</f>
        <v/>
      </c>
      <c r="E2725" s="6" t="str">
        <f t="shared" si="85"/>
        <v>Pamela Monroe</v>
      </c>
      <c r="F2725" s="6" t="s">
        <v>10511</v>
      </c>
      <c r="G2725" s="7" t="s">
        <v>19672</v>
      </c>
      <c r="H2725" s="7" t="s">
        <v>20027</v>
      </c>
    </row>
    <row r="2726" spans="1:8">
      <c r="A2726" s="6" t="s">
        <v>10515</v>
      </c>
      <c r="B2726" s="6" t="str" cm="1">
        <f t="array" ref="B2726">IF(SUM(--ISNUMBER(SEARCH(Honorific,A2726)))&gt;0,LEFT(A2726,FIND(" ",A2726)-1),"")</f>
        <v/>
      </c>
      <c r="C2726" s="6" t="str">
        <f t="shared" si="84"/>
        <v>Kevin Turner</v>
      </c>
      <c r="D2726" s="6" t="str" cm="1">
        <f t="array" ref="D2726">IF(SUM(--ISNUMBER(SEARCH(Credentials,C2726)))&gt;0,TRIM(RIGHT(SUBSTITUTE(C2726," ",REPT(" ", 99)), 99)),"")</f>
        <v/>
      </c>
      <c r="E2726" s="6" t="str">
        <f t="shared" si="85"/>
        <v>Kevin Turner</v>
      </c>
      <c r="F2726" s="6" t="s">
        <v>10515</v>
      </c>
      <c r="G2726" s="7" t="s">
        <v>19542</v>
      </c>
      <c r="H2726" s="7" t="s">
        <v>19757</v>
      </c>
    </row>
    <row r="2727" spans="1:8">
      <c r="A2727" s="6" t="s">
        <v>2979</v>
      </c>
      <c r="B2727" s="6" t="str" cm="1">
        <f t="array" ref="B2727">IF(SUM(--ISNUMBER(SEARCH(Honorific,A2727)))&gt;0,LEFT(A2727,FIND(" ",A2727)-1),"")</f>
        <v/>
      </c>
      <c r="C2727" s="6" t="str">
        <f t="shared" si="84"/>
        <v>Michael Green</v>
      </c>
      <c r="D2727" s="6" t="str" cm="1">
        <f t="array" ref="D2727">IF(SUM(--ISNUMBER(SEARCH(Credentials,C2727)))&gt;0,TRIM(RIGHT(SUBSTITUTE(C2727," ",REPT(" ", 99)), 99)),"")</f>
        <v/>
      </c>
      <c r="E2727" s="6" t="str">
        <f t="shared" si="85"/>
        <v>Michael Green</v>
      </c>
      <c r="F2727" s="6" t="s">
        <v>2979</v>
      </c>
      <c r="G2727" s="7" t="s">
        <v>19466</v>
      </c>
      <c r="H2727" s="7" t="s">
        <v>19548</v>
      </c>
    </row>
    <row r="2728" spans="1:8">
      <c r="A2728" s="6" t="s">
        <v>10522</v>
      </c>
      <c r="B2728" s="6" t="str" cm="1">
        <f t="array" ref="B2728">IF(SUM(--ISNUMBER(SEARCH(Honorific,A2728)))&gt;0,LEFT(A2728,FIND(" ",A2728)-1),"")</f>
        <v/>
      </c>
      <c r="C2728" s="6" t="str">
        <f t="shared" si="84"/>
        <v>Andres Figueroa</v>
      </c>
      <c r="D2728" s="6" t="str" cm="1">
        <f t="array" ref="D2728">IF(SUM(--ISNUMBER(SEARCH(Credentials,C2728)))&gt;0,TRIM(RIGHT(SUBSTITUTE(C2728," ",REPT(" ", 99)), 99)),"")</f>
        <v/>
      </c>
      <c r="E2728" s="6" t="str">
        <f t="shared" si="85"/>
        <v>Andres Figueroa</v>
      </c>
      <c r="F2728" s="6" t="s">
        <v>10522</v>
      </c>
      <c r="G2728" s="7" t="s">
        <v>20661</v>
      </c>
      <c r="H2728" s="7" t="s">
        <v>19901</v>
      </c>
    </row>
    <row r="2729" spans="1:8">
      <c r="A2729" s="6" t="s">
        <v>10526</v>
      </c>
      <c r="B2729" s="6" t="str" cm="1">
        <f t="array" ref="B2729">IF(SUM(--ISNUMBER(SEARCH(Honorific,A2729)))&gt;0,LEFT(A2729,FIND(" ",A2729)-1),"")</f>
        <v/>
      </c>
      <c r="C2729" s="6" t="str">
        <f t="shared" si="84"/>
        <v>Amanda Taylor</v>
      </c>
      <c r="D2729" s="6" t="str" cm="1">
        <f t="array" ref="D2729">IF(SUM(--ISNUMBER(SEARCH(Credentials,C2729)))&gt;0,TRIM(RIGHT(SUBSTITUTE(C2729," ",REPT(" ", 99)), 99)),"")</f>
        <v/>
      </c>
      <c r="E2729" s="6" t="str">
        <f t="shared" si="85"/>
        <v>Amanda Taylor</v>
      </c>
      <c r="F2729" s="6" t="s">
        <v>10526</v>
      </c>
      <c r="G2729" s="7" t="s">
        <v>19435</v>
      </c>
      <c r="H2729" s="7" t="s">
        <v>19500</v>
      </c>
    </row>
    <row r="2730" spans="1:8">
      <c r="A2730" s="6" t="s">
        <v>10530</v>
      </c>
      <c r="B2730" s="6" t="str" cm="1">
        <f t="array" ref="B2730">IF(SUM(--ISNUMBER(SEARCH(Honorific,A2730)))&gt;0,LEFT(A2730,FIND(" ",A2730)-1),"")</f>
        <v/>
      </c>
      <c r="C2730" s="6" t="str">
        <f t="shared" si="84"/>
        <v>Victor Grimes</v>
      </c>
      <c r="D2730" s="6" t="str" cm="1">
        <f t="array" ref="D2730">IF(SUM(--ISNUMBER(SEARCH(Credentials,C2730)))&gt;0,TRIM(RIGHT(SUBSTITUTE(C2730," ",REPT(" ", 99)), 99)),"")</f>
        <v/>
      </c>
      <c r="E2730" s="6" t="str">
        <f t="shared" si="85"/>
        <v>Victor Grimes</v>
      </c>
      <c r="F2730" s="6" t="s">
        <v>10530</v>
      </c>
      <c r="G2730" s="7" t="s">
        <v>19685</v>
      </c>
      <c r="H2730" s="7" t="s">
        <v>20129</v>
      </c>
    </row>
    <row r="2731" spans="1:8">
      <c r="A2731" s="6" t="s">
        <v>10534</v>
      </c>
      <c r="B2731" s="6" t="str" cm="1">
        <f t="array" ref="B2731">IF(SUM(--ISNUMBER(SEARCH(Honorific,A2731)))&gt;0,LEFT(A2731,FIND(" ",A2731)-1),"")</f>
        <v/>
      </c>
      <c r="C2731" s="6" t="str">
        <f t="shared" si="84"/>
        <v>Ashley Flynn</v>
      </c>
      <c r="D2731" s="6" t="str" cm="1">
        <f t="array" ref="D2731">IF(SUM(--ISNUMBER(SEARCH(Credentials,C2731)))&gt;0,TRIM(RIGHT(SUBSTITUTE(C2731," ",REPT(" ", 99)), 99)),"")</f>
        <v/>
      </c>
      <c r="E2731" s="6" t="str">
        <f t="shared" si="85"/>
        <v>Ashley Flynn</v>
      </c>
      <c r="F2731" s="6" t="s">
        <v>10534</v>
      </c>
      <c r="G2731" s="7" t="s">
        <v>19486</v>
      </c>
      <c r="H2731" s="7" t="s">
        <v>20575</v>
      </c>
    </row>
    <row r="2732" spans="1:8">
      <c r="A2732" s="6" t="s">
        <v>10538</v>
      </c>
      <c r="B2732" s="6" t="str" cm="1">
        <f t="array" ref="B2732">IF(SUM(--ISNUMBER(SEARCH(Honorific,A2732)))&gt;0,LEFT(A2732,FIND(" ",A2732)-1),"")</f>
        <v/>
      </c>
      <c r="C2732" s="6" t="str">
        <f t="shared" si="84"/>
        <v>Cody Cunningham</v>
      </c>
      <c r="D2732" s="6" t="str" cm="1">
        <f t="array" ref="D2732">IF(SUM(--ISNUMBER(SEARCH(Credentials,C2732)))&gt;0,TRIM(RIGHT(SUBSTITUTE(C2732," ",REPT(" ", 99)), 99)),"")</f>
        <v/>
      </c>
      <c r="E2732" s="6" t="str">
        <f t="shared" si="85"/>
        <v>Cody Cunningham</v>
      </c>
      <c r="F2732" s="6" t="s">
        <v>10538</v>
      </c>
      <c r="G2732" s="7" t="s">
        <v>19417</v>
      </c>
      <c r="H2732" s="7" t="s">
        <v>20056</v>
      </c>
    </row>
    <row r="2733" spans="1:8">
      <c r="A2733" s="6" t="s">
        <v>10542</v>
      </c>
      <c r="B2733" s="6" t="str" cm="1">
        <f t="array" ref="B2733">IF(SUM(--ISNUMBER(SEARCH(Honorific,A2733)))&gt;0,LEFT(A2733,FIND(" ",A2733)-1),"")</f>
        <v/>
      </c>
      <c r="C2733" s="6" t="str">
        <f t="shared" si="84"/>
        <v>Maurice Wheeler</v>
      </c>
      <c r="D2733" s="6" t="str" cm="1">
        <f t="array" ref="D2733">IF(SUM(--ISNUMBER(SEARCH(Credentials,C2733)))&gt;0,TRIM(RIGHT(SUBSTITUTE(C2733," ",REPT(" ", 99)), 99)),"")</f>
        <v/>
      </c>
      <c r="E2733" s="6" t="str">
        <f t="shared" si="85"/>
        <v>Maurice Wheeler</v>
      </c>
      <c r="F2733" s="6" t="s">
        <v>10542</v>
      </c>
      <c r="G2733" s="7" t="s">
        <v>20654</v>
      </c>
      <c r="H2733" s="7" t="s">
        <v>20577</v>
      </c>
    </row>
    <row r="2734" spans="1:8">
      <c r="A2734" s="6" t="s">
        <v>10546</v>
      </c>
      <c r="B2734" s="6" t="str" cm="1">
        <f t="array" ref="B2734">IF(SUM(--ISNUMBER(SEARCH(Honorific,A2734)))&gt;0,LEFT(A2734,FIND(" ",A2734)-1),"")</f>
        <v/>
      </c>
      <c r="C2734" s="6" t="str">
        <f t="shared" si="84"/>
        <v>Michael Warren</v>
      </c>
      <c r="D2734" s="6" t="str" cm="1">
        <f t="array" ref="D2734">IF(SUM(--ISNUMBER(SEARCH(Credentials,C2734)))&gt;0,TRIM(RIGHT(SUBSTITUTE(C2734," ",REPT(" ", 99)), 99)),"")</f>
        <v/>
      </c>
      <c r="E2734" s="6" t="str">
        <f t="shared" si="85"/>
        <v>Michael Warren</v>
      </c>
      <c r="F2734" s="6" t="s">
        <v>10546</v>
      </c>
      <c r="G2734" s="7" t="s">
        <v>19466</v>
      </c>
      <c r="H2734" s="7" t="s">
        <v>19751</v>
      </c>
    </row>
    <row r="2735" spans="1:8">
      <c r="A2735" s="6" t="s">
        <v>10550</v>
      </c>
      <c r="B2735" s="6" t="str" cm="1">
        <f t="array" ref="B2735">IF(SUM(--ISNUMBER(SEARCH(Honorific,A2735)))&gt;0,LEFT(A2735,FIND(" ",A2735)-1),"")</f>
        <v/>
      </c>
      <c r="C2735" s="6" t="str">
        <f t="shared" si="84"/>
        <v>Travis Williams</v>
      </c>
      <c r="D2735" s="6" t="str" cm="1">
        <f t="array" ref="D2735">IF(SUM(--ISNUMBER(SEARCH(Credentials,C2735)))&gt;0,TRIM(RIGHT(SUBSTITUTE(C2735," ",REPT(" ", 99)), 99)),"")</f>
        <v/>
      </c>
      <c r="E2735" s="6" t="str">
        <f t="shared" si="85"/>
        <v>Travis Williams</v>
      </c>
      <c r="F2735" s="6" t="s">
        <v>10550</v>
      </c>
      <c r="G2735" s="7" t="s">
        <v>19468</v>
      </c>
      <c r="H2735" s="7" t="s">
        <v>19478</v>
      </c>
    </row>
    <row r="2736" spans="1:8">
      <c r="A2736" s="6" t="s">
        <v>10554</v>
      </c>
      <c r="B2736" s="6" t="str" cm="1">
        <f t="array" ref="B2736">IF(SUM(--ISNUMBER(SEARCH(Honorific,A2736)))&gt;0,LEFT(A2736,FIND(" ",A2736)-1),"")</f>
        <v/>
      </c>
      <c r="C2736" s="6" t="str">
        <f t="shared" si="84"/>
        <v>Nicole Dyer</v>
      </c>
      <c r="D2736" s="6" t="str" cm="1">
        <f t="array" ref="D2736">IF(SUM(--ISNUMBER(SEARCH(Credentials,C2736)))&gt;0,TRIM(RIGHT(SUBSTITUTE(C2736," ",REPT(" ", 99)), 99)),"")</f>
        <v/>
      </c>
      <c r="E2736" s="6" t="str">
        <f t="shared" si="85"/>
        <v>Nicole Dyer</v>
      </c>
      <c r="F2736" s="6" t="s">
        <v>10554</v>
      </c>
      <c r="G2736" s="7" t="s">
        <v>19670</v>
      </c>
      <c r="H2736" s="7" t="s">
        <v>20662</v>
      </c>
    </row>
    <row r="2737" spans="1:8">
      <c r="A2737" s="6" t="s">
        <v>10558</v>
      </c>
      <c r="B2737" s="6" t="str" cm="1">
        <f t="array" ref="B2737">IF(SUM(--ISNUMBER(SEARCH(Honorific,A2737)))&gt;0,LEFT(A2737,FIND(" ",A2737)-1),"")</f>
        <v/>
      </c>
      <c r="C2737" s="6" t="str">
        <f t="shared" si="84"/>
        <v>Angela Christian</v>
      </c>
      <c r="D2737" s="6" t="str" cm="1">
        <f t="array" ref="D2737">IF(SUM(--ISNUMBER(SEARCH(Credentials,C2737)))&gt;0,TRIM(RIGHT(SUBSTITUTE(C2737," ",REPT(" ", 99)), 99)),"")</f>
        <v/>
      </c>
      <c r="E2737" s="6" t="str">
        <f t="shared" si="85"/>
        <v>Angela Christian</v>
      </c>
      <c r="F2737" s="6" t="s">
        <v>10558</v>
      </c>
      <c r="G2737" s="7" t="s">
        <v>19746</v>
      </c>
      <c r="H2737" s="7" t="s">
        <v>19810</v>
      </c>
    </row>
    <row r="2738" spans="1:8">
      <c r="A2738" s="6" t="s">
        <v>10562</v>
      </c>
      <c r="B2738" s="6" t="str" cm="1">
        <f t="array" ref="B2738">IF(SUM(--ISNUMBER(SEARCH(Honorific,A2738)))&gt;0,LEFT(A2738,FIND(" ",A2738)-1),"")</f>
        <v/>
      </c>
      <c r="C2738" s="6" t="str">
        <f t="shared" si="84"/>
        <v>Gerald Torres</v>
      </c>
      <c r="D2738" s="6" t="str" cm="1">
        <f t="array" ref="D2738">IF(SUM(--ISNUMBER(SEARCH(Credentials,C2738)))&gt;0,TRIM(RIGHT(SUBSTITUTE(C2738," ",REPT(" ", 99)), 99)),"")</f>
        <v/>
      </c>
      <c r="E2738" s="6" t="str">
        <f t="shared" si="85"/>
        <v>Gerald Torres</v>
      </c>
      <c r="F2738" s="6" t="s">
        <v>10562</v>
      </c>
      <c r="G2738" s="7" t="s">
        <v>20404</v>
      </c>
      <c r="H2738" s="7" t="s">
        <v>20025</v>
      </c>
    </row>
    <row r="2739" spans="1:8">
      <c r="A2739" s="6" t="s">
        <v>10566</v>
      </c>
      <c r="B2739" s="6" t="str" cm="1">
        <f t="array" ref="B2739">IF(SUM(--ISNUMBER(SEARCH(Honorific,A2739)))&gt;0,LEFT(A2739,FIND(" ",A2739)-1),"")</f>
        <v/>
      </c>
      <c r="C2739" s="6" t="str">
        <f t="shared" si="84"/>
        <v>Annette Hill</v>
      </c>
      <c r="D2739" s="6" t="str" cm="1">
        <f t="array" ref="D2739">IF(SUM(--ISNUMBER(SEARCH(Credentials,C2739)))&gt;0,TRIM(RIGHT(SUBSTITUTE(C2739," ",REPT(" ", 99)), 99)),"")</f>
        <v/>
      </c>
      <c r="E2739" s="6" t="str">
        <f t="shared" si="85"/>
        <v>Annette Hill</v>
      </c>
      <c r="F2739" s="6" t="s">
        <v>10566</v>
      </c>
      <c r="G2739" s="7" t="s">
        <v>20663</v>
      </c>
      <c r="H2739" s="7" t="s">
        <v>19473</v>
      </c>
    </row>
    <row r="2740" spans="1:8">
      <c r="A2740" s="6" t="s">
        <v>10570</v>
      </c>
      <c r="B2740" s="6" t="str" cm="1">
        <f t="array" ref="B2740">IF(SUM(--ISNUMBER(SEARCH(Honorific,A2740)))&gt;0,LEFT(A2740,FIND(" ",A2740)-1),"")</f>
        <v/>
      </c>
      <c r="C2740" s="6" t="str">
        <f t="shared" si="84"/>
        <v>Veronica Peterson</v>
      </c>
      <c r="D2740" s="6" t="str" cm="1">
        <f t="array" ref="D2740">IF(SUM(--ISNUMBER(SEARCH(Credentials,C2740)))&gt;0,TRIM(RIGHT(SUBSTITUTE(C2740," ",REPT(" ", 99)), 99)),"")</f>
        <v/>
      </c>
      <c r="E2740" s="6" t="str">
        <f t="shared" si="85"/>
        <v>Veronica Peterson</v>
      </c>
      <c r="F2740" s="6" t="s">
        <v>10570</v>
      </c>
      <c r="G2740" s="7" t="s">
        <v>20154</v>
      </c>
      <c r="H2740" s="7" t="s">
        <v>19749</v>
      </c>
    </row>
    <row r="2741" spans="1:8">
      <c r="A2741" s="6" t="s">
        <v>10574</v>
      </c>
      <c r="B2741" s="6" t="str" cm="1">
        <f t="array" ref="B2741">IF(SUM(--ISNUMBER(SEARCH(Honorific,A2741)))&gt;0,LEFT(A2741,FIND(" ",A2741)-1),"")</f>
        <v/>
      </c>
      <c r="C2741" s="6" t="str">
        <f t="shared" si="84"/>
        <v>Patricia Melton</v>
      </c>
      <c r="D2741" s="6" t="str" cm="1">
        <f t="array" ref="D2741">IF(SUM(--ISNUMBER(SEARCH(Credentials,C2741)))&gt;0,TRIM(RIGHT(SUBSTITUTE(C2741," ",REPT(" ", 99)), 99)),"")</f>
        <v/>
      </c>
      <c r="E2741" s="6" t="str">
        <f t="shared" si="85"/>
        <v>Patricia Melton</v>
      </c>
      <c r="F2741" s="6" t="s">
        <v>10574</v>
      </c>
      <c r="G2741" s="7" t="s">
        <v>19967</v>
      </c>
      <c r="H2741" s="7" t="s">
        <v>20233</v>
      </c>
    </row>
    <row r="2742" spans="1:8">
      <c r="A2742" s="6" t="s">
        <v>10578</v>
      </c>
      <c r="B2742" s="6" t="str" cm="1">
        <f t="array" ref="B2742">IF(SUM(--ISNUMBER(SEARCH(Honorific,A2742)))&gt;0,LEFT(A2742,FIND(" ",A2742)-1),"")</f>
        <v/>
      </c>
      <c r="C2742" s="6" t="str">
        <f t="shared" si="84"/>
        <v>Joseph Walker</v>
      </c>
      <c r="D2742" s="6" t="str" cm="1">
        <f t="array" ref="D2742">IF(SUM(--ISNUMBER(SEARCH(Credentials,C2742)))&gt;0,TRIM(RIGHT(SUBSTITUTE(C2742," ",REPT(" ", 99)), 99)),"")</f>
        <v/>
      </c>
      <c r="E2742" s="6" t="str">
        <f t="shared" si="85"/>
        <v>Joseph Walker</v>
      </c>
      <c r="F2742" s="6" t="s">
        <v>10578</v>
      </c>
      <c r="G2742" s="7" t="s">
        <v>19642</v>
      </c>
      <c r="H2742" s="7" t="s">
        <v>19416</v>
      </c>
    </row>
    <row r="2743" spans="1:8">
      <c r="A2743" s="6" t="s">
        <v>10582</v>
      </c>
      <c r="B2743" s="6" t="str" cm="1">
        <f t="array" ref="B2743">IF(SUM(--ISNUMBER(SEARCH(Honorific,A2743)))&gt;0,LEFT(A2743,FIND(" ",A2743)-1),"")</f>
        <v/>
      </c>
      <c r="C2743" s="6" t="str">
        <f t="shared" si="84"/>
        <v>Ryan Lopez</v>
      </c>
      <c r="D2743" s="6" t="str" cm="1">
        <f t="array" ref="D2743">IF(SUM(--ISNUMBER(SEARCH(Credentials,C2743)))&gt;0,TRIM(RIGHT(SUBSTITUTE(C2743," ",REPT(" ", 99)), 99)),"")</f>
        <v/>
      </c>
      <c r="E2743" s="6" t="str">
        <f t="shared" si="85"/>
        <v>Ryan Lopez</v>
      </c>
      <c r="F2743" s="6" t="s">
        <v>10582</v>
      </c>
      <c r="G2743" s="7" t="s">
        <v>19452</v>
      </c>
      <c r="H2743" s="7" t="s">
        <v>19600</v>
      </c>
    </row>
    <row r="2744" spans="1:8">
      <c r="A2744" s="6" t="s">
        <v>10586</v>
      </c>
      <c r="B2744" s="6" t="str" cm="1">
        <f t="array" ref="B2744">IF(SUM(--ISNUMBER(SEARCH(Honorific,A2744)))&gt;0,LEFT(A2744,FIND(" ",A2744)-1),"")</f>
        <v/>
      </c>
      <c r="C2744" s="6" t="str">
        <f t="shared" si="84"/>
        <v>Kelly Mills</v>
      </c>
      <c r="D2744" s="6" t="str" cm="1">
        <f t="array" ref="D2744">IF(SUM(--ISNUMBER(SEARCH(Credentials,C2744)))&gt;0,TRIM(RIGHT(SUBSTITUTE(C2744," ",REPT(" ", 99)), 99)),"")</f>
        <v/>
      </c>
      <c r="E2744" s="6" t="str">
        <f t="shared" si="85"/>
        <v>Kelly Mills</v>
      </c>
      <c r="F2744" s="6" t="s">
        <v>10586</v>
      </c>
      <c r="G2744" s="7" t="s">
        <v>19580</v>
      </c>
      <c r="H2744" s="7" t="s">
        <v>19828</v>
      </c>
    </row>
    <row r="2745" spans="1:8">
      <c r="A2745" s="6" t="s">
        <v>10590</v>
      </c>
      <c r="B2745" s="6" t="str" cm="1">
        <f t="array" ref="B2745">IF(SUM(--ISNUMBER(SEARCH(Honorific,A2745)))&gt;0,LEFT(A2745,FIND(" ",A2745)-1),"")</f>
        <v/>
      </c>
      <c r="C2745" s="6" t="str">
        <f t="shared" si="84"/>
        <v>Amber Wilson</v>
      </c>
      <c r="D2745" s="6" t="str" cm="1">
        <f t="array" ref="D2745">IF(SUM(--ISNUMBER(SEARCH(Credentials,C2745)))&gt;0,TRIM(RIGHT(SUBSTITUTE(C2745," ",REPT(" ", 99)), 99)),"")</f>
        <v/>
      </c>
      <c r="E2745" s="6" t="str">
        <f t="shared" si="85"/>
        <v>Amber Wilson</v>
      </c>
      <c r="F2745" s="6" t="s">
        <v>10590</v>
      </c>
      <c r="G2745" s="7" t="s">
        <v>20106</v>
      </c>
      <c r="H2745" s="7" t="s">
        <v>19563</v>
      </c>
    </row>
    <row r="2746" spans="1:8">
      <c r="A2746" s="6" t="s">
        <v>10594</v>
      </c>
      <c r="B2746" s="6" t="str" cm="1">
        <f t="array" ref="B2746">IF(SUM(--ISNUMBER(SEARCH(Honorific,A2746)))&gt;0,LEFT(A2746,FIND(" ",A2746)-1),"")</f>
        <v/>
      </c>
      <c r="C2746" s="6" t="str">
        <f t="shared" si="84"/>
        <v>Meagan Frost</v>
      </c>
      <c r="D2746" s="6" t="str" cm="1">
        <f t="array" ref="D2746">IF(SUM(--ISNUMBER(SEARCH(Credentials,C2746)))&gt;0,TRIM(RIGHT(SUBSTITUTE(C2746," ",REPT(" ", 99)), 99)),"")</f>
        <v/>
      </c>
      <c r="E2746" s="6" t="str">
        <f t="shared" si="85"/>
        <v>Meagan Frost</v>
      </c>
      <c r="F2746" s="6" t="s">
        <v>10594</v>
      </c>
      <c r="G2746" s="7" t="s">
        <v>19862</v>
      </c>
      <c r="H2746" s="7" t="s">
        <v>19515</v>
      </c>
    </row>
    <row r="2747" spans="1:8">
      <c r="A2747" s="6" t="s">
        <v>10598</v>
      </c>
      <c r="B2747" s="6" t="str" cm="1">
        <f t="array" ref="B2747">IF(SUM(--ISNUMBER(SEARCH(Honorific,A2747)))&gt;0,LEFT(A2747,FIND(" ",A2747)-1),"")</f>
        <v/>
      </c>
      <c r="C2747" s="6" t="str">
        <f t="shared" si="84"/>
        <v>Robert Burns</v>
      </c>
      <c r="D2747" s="6" t="str" cm="1">
        <f t="array" ref="D2747">IF(SUM(--ISNUMBER(SEARCH(Credentials,C2747)))&gt;0,TRIM(RIGHT(SUBSTITUTE(C2747," ",REPT(" ", 99)), 99)),"")</f>
        <v/>
      </c>
      <c r="E2747" s="6" t="str">
        <f t="shared" si="85"/>
        <v>Robert Burns</v>
      </c>
      <c r="F2747" s="6" t="s">
        <v>10598</v>
      </c>
      <c r="G2747" s="7" t="s">
        <v>19541</v>
      </c>
      <c r="H2747" s="7" t="s">
        <v>20533</v>
      </c>
    </row>
    <row r="2748" spans="1:8">
      <c r="A2748" s="6" t="s">
        <v>10602</v>
      </c>
      <c r="B2748" s="6" t="str" cm="1">
        <f t="array" ref="B2748">IF(SUM(--ISNUMBER(SEARCH(Honorific,A2748)))&gt;0,LEFT(A2748,FIND(" ",A2748)-1),"")</f>
        <v/>
      </c>
      <c r="C2748" s="6" t="str">
        <f t="shared" si="84"/>
        <v>Lindsay Larsen</v>
      </c>
      <c r="D2748" s="6" t="str" cm="1">
        <f t="array" ref="D2748">IF(SUM(--ISNUMBER(SEARCH(Credentials,C2748)))&gt;0,TRIM(RIGHT(SUBSTITUTE(C2748," ",REPT(" ", 99)), 99)),"")</f>
        <v/>
      </c>
      <c r="E2748" s="6" t="str">
        <f t="shared" si="85"/>
        <v>Lindsay Larsen</v>
      </c>
      <c r="F2748" s="6" t="s">
        <v>10602</v>
      </c>
      <c r="G2748" s="7" t="s">
        <v>19544</v>
      </c>
      <c r="H2748" s="7" t="s">
        <v>20059</v>
      </c>
    </row>
    <row r="2749" spans="1:8">
      <c r="A2749" s="6" t="s">
        <v>10606</v>
      </c>
      <c r="B2749" s="6" t="str" cm="1">
        <f t="array" ref="B2749">IF(SUM(--ISNUMBER(SEARCH(Honorific,A2749)))&gt;0,LEFT(A2749,FIND(" ",A2749)-1),"")</f>
        <v/>
      </c>
      <c r="C2749" s="6" t="str">
        <f t="shared" si="84"/>
        <v>Brandon Fry</v>
      </c>
      <c r="D2749" s="6" t="str" cm="1">
        <f t="array" ref="D2749">IF(SUM(--ISNUMBER(SEARCH(Credentials,C2749)))&gt;0,TRIM(RIGHT(SUBSTITUTE(C2749," ",REPT(" ", 99)), 99)),"")</f>
        <v/>
      </c>
      <c r="E2749" s="6" t="str">
        <f t="shared" si="85"/>
        <v>Brandon Fry</v>
      </c>
      <c r="F2749" s="6" t="s">
        <v>10606</v>
      </c>
      <c r="G2749" s="7" t="s">
        <v>19603</v>
      </c>
      <c r="H2749" s="7" t="s">
        <v>19978</v>
      </c>
    </row>
    <row r="2750" spans="1:8">
      <c r="A2750" s="6" t="s">
        <v>10609</v>
      </c>
      <c r="B2750" s="6" t="str" cm="1">
        <f t="array" ref="B2750">IF(SUM(--ISNUMBER(SEARCH(Honorific,A2750)))&gt;0,LEFT(A2750,FIND(" ",A2750)-1),"")</f>
        <v/>
      </c>
      <c r="C2750" s="6" t="str">
        <f t="shared" si="84"/>
        <v>Susan Nelson</v>
      </c>
      <c r="D2750" s="6" t="str" cm="1">
        <f t="array" ref="D2750">IF(SUM(--ISNUMBER(SEARCH(Credentials,C2750)))&gt;0,TRIM(RIGHT(SUBSTITUTE(C2750," ",REPT(" ", 99)), 99)),"")</f>
        <v/>
      </c>
      <c r="E2750" s="6" t="str">
        <f t="shared" si="85"/>
        <v>Susan Nelson</v>
      </c>
      <c r="F2750" s="6" t="s">
        <v>10609</v>
      </c>
      <c r="G2750" s="7" t="s">
        <v>19601</v>
      </c>
      <c r="H2750" s="7" t="s">
        <v>20450</v>
      </c>
    </row>
    <row r="2751" spans="1:8">
      <c r="A2751" s="6" t="s">
        <v>10613</v>
      </c>
      <c r="B2751" s="6" t="str" cm="1">
        <f t="array" ref="B2751">IF(SUM(--ISNUMBER(SEARCH(Honorific,A2751)))&gt;0,LEFT(A2751,FIND(" ",A2751)-1),"")</f>
        <v/>
      </c>
      <c r="C2751" s="6" t="str">
        <f t="shared" si="84"/>
        <v>Matthew Newton</v>
      </c>
      <c r="D2751" s="6" t="str" cm="1">
        <f t="array" ref="D2751">IF(SUM(--ISNUMBER(SEARCH(Credentials,C2751)))&gt;0,TRIM(RIGHT(SUBSTITUTE(C2751," ",REPT(" ", 99)), 99)),"")</f>
        <v/>
      </c>
      <c r="E2751" s="6" t="str">
        <f t="shared" si="85"/>
        <v>Matthew Newton</v>
      </c>
      <c r="F2751" s="6" t="s">
        <v>10613</v>
      </c>
      <c r="G2751" s="7" t="s">
        <v>19506</v>
      </c>
      <c r="H2751" s="7" t="s">
        <v>20664</v>
      </c>
    </row>
    <row r="2752" spans="1:8">
      <c r="A2752" s="6" t="s">
        <v>10617</v>
      </c>
      <c r="B2752" s="6" t="str" cm="1">
        <f t="array" ref="B2752">IF(SUM(--ISNUMBER(SEARCH(Honorific,A2752)))&gt;0,LEFT(A2752,FIND(" ",A2752)-1),"")</f>
        <v/>
      </c>
      <c r="C2752" s="6" t="str">
        <f t="shared" si="84"/>
        <v>Elizabeth Suarez</v>
      </c>
      <c r="D2752" s="6" t="str" cm="1">
        <f t="array" ref="D2752">IF(SUM(--ISNUMBER(SEARCH(Credentials,C2752)))&gt;0,TRIM(RIGHT(SUBSTITUTE(C2752," ",REPT(" ", 99)), 99)),"")</f>
        <v/>
      </c>
      <c r="E2752" s="6" t="str">
        <f t="shared" si="85"/>
        <v>Elizabeth Suarez</v>
      </c>
      <c r="F2752" s="6" t="s">
        <v>10617</v>
      </c>
      <c r="G2752" s="7" t="s">
        <v>19819</v>
      </c>
      <c r="H2752" s="7" t="s">
        <v>20570</v>
      </c>
    </row>
    <row r="2753" spans="1:8">
      <c r="A2753" s="6" t="s">
        <v>10621</v>
      </c>
      <c r="B2753" s="6" t="str" cm="1">
        <f t="array" ref="B2753">IF(SUM(--ISNUMBER(SEARCH(Honorific,A2753)))&gt;0,LEFT(A2753,FIND(" ",A2753)-1),"")</f>
        <v/>
      </c>
      <c r="C2753" s="6" t="str">
        <f t="shared" si="84"/>
        <v>Joseph Ramsey</v>
      </c>
      <c r="D2753" s="6" t="str" cm="1">
        <f t="array" ref="D2753">IF(SUM(--ISNUMBER(SEARCH(Credentials,C2753)))&gt;0,TRIM(RIGHT(SUBSTITUTE(C2753," ",REPT(" ", 99)), 99)),"")</f>
        <v/>
      </c>
      <c r="E2753" s="6" t="str">
        <f t="shared" si="85"/>
        <v>Joseph Ramsey</v>
      </c>
      <c r="F2753" s="6" t="s">
        <v>10621</v>
      </c>
      <c r="G2753" s="7" t="s">
        <v>19642</v>
      </c>
      <c r="H2753" s="7" t="s">
        <v>19745</v>
      </c>
    </row>
    <row r="2754" spans="1:8">
      <c r="A2754" s="6" t="s">
        <v>10625</v>
      </c>
      <c r="B2754" s="6" t="str" cm="1">
        <f t="array" ref="B2754">IF(SUM(--ISNUMBER(SEARCH(Honorific,A2754)))&gt;0,LEFT(A2754,FIND(" ",A2754)-1),"")</f>
        <v/>
      </c>
      <c r="C2754" s="6" t="str">
        <f t="shared" si="84"/>
        <v>Miguel Warren</v>
      </c>
      <c r="D2754" s="6" t="str" cm="1">
        <f t="array" ref="D2754">IF(SUM(--ISNUMBER(SEARCH(Credentials,C2754)))&gt;0,TRIM(RIGHT(SUBSTITUTE(C2754," ",REPT(" ", 99)), 99)),"")</f>
        <v/>
      </c>
      <c r="E2754" s="6" t="str">
        <f t="shared" si="85"/>
        <v>Miguel Warren</v>
      </c>
      <c r="F2754" s="6" t="s">
        <v>10625</v>
      </c>
      <c r="G2754" s="7" t="s">
        <v>20656</v>
      </c>
      <c r="H2754" s="7" t="s">
        <v>19751</v>
      </c>
    </row>
    <row r="2755" spans="1:8">
      <c r="A2755" s="6" t="s">
        <v>10629</v>
      </c>
      <c r="B2755" s="6" t="str" cm="1">
        <f t="array" ref="B2755">IF(SUM(--ISNUMBER(SEARCH(Honorific,A2755)))&gt;0,LEFT(A2755,FIND(" ",A2755)-1),"")</f>
        <v/>
      </c>
      <c r="C2755" s="6" t="str">
        <f t="shared" ref="C2755:C2818" si="86">IF(B2755="",A2755,RIGHT(A2755,LEN(A2755)-LEN(B2755)-1))</f>
        <v>Christopher Robinson</v>
      </c>
      <c r="D2755" s="6" t="str" cm="1">
        <f t="array" ref="D2755">IF(SUM(--ISNUMBER(SEARCH(Credentials,C2755)))&gt;0,TRIM(RIGHT(SUBSTITUTE(C2755," ",REPT(" ", 99)), 99)),"")</f>
        <v/>
      </c>
      <c r="E2755" s="6" t="str">
        <f t="shared" ref="E2755:E2818" si="87">IF(D2755="",C2755,LEFT(C2755,LEN(C2755)-LEN(D2755)))</f>
        <v>Christopher Robinson</v>
      </c>
      <c r="F2755" s="6" t="s">
        <v>10629</v>
      </c>
      <c r="G2755" s="7" t="s">
        <v>19682</v>
      </c>
      <c r="H2755" s="7" t="s">
        <v>19430</v>
      </c>
    </row>
    <row r="2756" spans="1:8">
      <c r="A2756" s="6" t="s">
        <v>7197</v>
      </c>
      <c r="B2756" s="6" t="str" cm="1">
        <f t="array" ref="B2756">IF(SUM(--ISNUMBER(SEARCH(Honorific,A2756)))&gt;0,LEFT(A2756,FIND(" ",A2756)-1),"")</f>
        <v/>
      </c>
      <c r="C2756" s="6" t="str">
        <f t="shared" si="86"/>
        <v>Eric Ross</v>
      </c>
      <c r="D2756" s="6" t="str" cm="1">
        <f t="array" ref="D2756">IF(SUM(--ISNUMBER(SEARCH(Credentials,C2756)))&gt;0,TRIM(RIGHT(SUBSTITUTE(C2756," ",REPT(" ", 99)), 99)),"")</f>
        <v/>
      </c>
      <c r="E2756" s="6" t="str">
        <f t="shared" si="87"/>
        <v>Eric Ross</v>
      </c>
      <c r="F2756" s="6" t="s">
        <v>7197</v>
      </c>
      <c r="G2756" s="7" t="s">
        <v>19618</v>
      </c>
      <c r="H2756" s="7" t="s">
        <v>19574</v>
      </c>
    </row>
    <row r="2757" spans="1:8">
      <c r="A2757" s="6" t="s">
        <v>10636</v>
      </c>
      <c r="B2757" s="6" t="str" cm="1">
        <f t="array" ref="B2757">IF(SUM(--ISNUMBER(SEARCH(Honorific,A2757)))&gt;0,LEFT(A2757,FIND(" ",A2757)-1),"")</f>
        <v/>
      </c>
      <c r="C2757" s="6" t="str">
        <f t="shared" si="86"/>
        <v>Joshua Carter</v>
      </c>
      <c r="D2757" s="6" t="str" cm="1">
        <f t="array" ref="D2757">IF(SUM(--ISNUMBER(SEARCH(Credentials,C2757)))&gt;0,TRIM(RIGHT(SUBSTITUTE(C2757," ",REPT(" ", 99)), 99)),"")</f>
        <v/>
      </c>
      <c r="E2757" s="6" t="str">
        <f t="shared" si="87"/>
        <v>Joshua Carter</v>
      </c>
      <c r="F2757" s="6" t="s">
        <v>10636</v>
      </c>
      <c r="G2757" s="7" t="s">
        <v>19718</v>
      </c>
      <c r="H2757" s="7" t="s">
        <v>19496</v>
      </c>
    </row>
    <row r="2758" spans="1:8">
      <c r="A2758" s="6" t="s">
        <v>10640</v>
      </c>
      <c r="B2758" s="6" t="str" cm="1">
        <f t="array" ref="B2758">IF(SUM(--ISNUMBER(SEARCH(Honorific,A2758)))&gt;0,LEFT(A2758,FIND(" ",A2758)-1),"")</f>
        <v/>
      </c>
      <c r="C2758" s="6" t="str">
        <f t="shared" si="86"/>
        <v>Peggy Erickson</v>
      </c>
      <c r="D2758" s="6" t="str" cm="1">
        <f t="array" ref="D2758">IF(SUM(--ISNUMBER(SEARCH(Credentials,C2758)))&gt;0,TRIM(RIGHT(SUBSTITUTE(C2758," ",REPT(" ", 99)), 99)),"")</f>
        <v/>
      </c>
      <c r="E2758" s="6" t="str">
        <f t="shared" si="87"/>
        <v>Peggy Erickson</v>
      </c>
      <c r="F2758" s="6" t="s">
        <v>10640</v>
      </c>
      <c r="G2758" s="7" t="s">
        <v>20003</v>
      </c>
      <c r="H2758" s="7" t="s">
        <v>20590</v>
      </c>
    </row>
    <row r="2759" spans="1:8">
      <c r="A2759" s="6" t="s">
        <v>10342</v>
      </c>
      <c r="B2759" s="6" t="str" cm="1">
        <f t="array" ref="B2759">IF(SUM(--ISNUMBER(SEARCH(Honorific,A2759)))&gt;0,LEFT(A2759,FIND(" ",A2759)-1),"")</f>
        <v/>
      </c>
      <c r="C2759" s="6" t="str">
        <f t="shared" si="86"/>
        <v>Michael Wallace</v>
      </c>
      <c r="D2759" s="6" t="str" cm="1">
        <f t="array" ref="D2759">IF(SUM(--ISNUMBER(SEARCH(Credentials,C2759)))&gt;0,TRIM(RIGHT(SUBSTITUTE(C2759," ",REPT(" ", 99)), 99)),"")</f>
        <v/>
      </c>
      <c r="E2759" s="6" t="str">
        <f t="shared" si="87"/>
        <v>Michael Wallace</v>
      </c>
      <c r="F2759" s="6" t="s">
        <v>10342</v>
      </c>
      <c r="G2759" s="7" t="s">
        <v>19466</v>
      </c>
      <c r="H2759" s="7" t="s">
        <v>19765</v>
      </c>
    </row>
    <row r="2760" spans="1:8">
      <c r="A2760" s="6" t="s">
        <v>10645</v>
      </c>
      <c r="B2760" s="6" t="str" cm="1">
        <f t="array" ref="B2760">IF(SUM(--ISNUMBER(SEARCH(Honorific,A2760)))&gt;0,LEFT(A2760,FIND(" ",A2760)-1),"")</f>
        <v/>
      </c>
      <c r="C2760" s="6" t="str">
        <f t="shared" si="86"/>
        <v>Jennifer Mann</v>
      </c>
      <c r="D2760" s="6" t="str" cm="1">
        <f t="array" ref="D2760">IF(SUM(--ISNUMBER(SEARCH(Credentials,C2760)))&gt;0,TRIM(RIGHT(SUBSTITUTE(C2760," ",REPT(" ", 99)), 99)),"")</f>
        <v/>
      </c>
      <c r="E2760" s="6" t="str">
        <f t="shared" si="87"/>
        <v>Jennifer Mann</v>
      </c>
      <c r="F2760" s="6" t="s">
        <v>10645</v>
      </c>
      <c r="G2760" s="7" t="s">
        <v>19510</v>
      </c>
      <c r="H2760" s="7" t="s">
        <v>20665</v>
      </c>
    </row>
    <row r="2761" spans="1:8">
      <c r="A2761" s="6" t="s">
        <v>10649</v>
      </c>
      <c r="B2761" s="6" t="str" cm="1">
        <f t="array" ref="B2761">IF(SUM(--ISNUMBER(SEARCH(Honorific,A2761)))&gt;0,LEFT(A2761,FIND(" ",A2761)-1),"")</f>
        <v/>
      </c>
      <c r="C2761" s="6" t="str">
        <f t="shared" si="86"/>
        <v>Cheyenne Anderson</v>
      </c>
      <c r="D2761" s="6" t="str" cm="1">
        <f t="array" ref="D2761">IF(SUM(--ISNUMBER(SEARCH(Credentials,C2761)))&gt;0,TRIM(RIGHT(SUBSTITUTE(C2761," ",REPT(" ", 99)), 99)),"")</f>
        <v/>
      </c>
      <c r="E2761" s="6" t="str">
        <f t="shared" si="87"/>
        <v>Cheyenne Anderson</v>
      </c>
      <c r="F2761" s="6" t="s">
        <v>10649</v>
      </c>
      <c r="G2761" s="7" t="s">
        <v>20666</v>
      </c>
      <c r="H2761" s="7" t="s">
        <v>19519</v>
      </c>
    </row>
    <row r="2762" spans="1:8">
      <c r="A2762" s="6" t="s">
        <v>10653</v>
      </c>
      <c r="B2762" s="6" t="str" cm="1">
        <f t="array" ref="B2762">IF(SUM(--ISNUMBER(SEARCH(Honorific,A2762)))&gt;0,LEFT(A2762,FIND(" ",A2762)-1),"")</f>
        <v>Mr.</v>
      </c>
      <c r="C2762" s="6" t="str">
        <f t="shared" si="86"/>
        <v>Steven West</v>
      </c>
      <c r="D2762" s="6" t="str" cm="1">
        <f t="array" ref="D2762">IF(SUM(--ISNUMBER(SEARCH(Credentials,C2762)))&gt;0,TRIM(RIGHT(SUBSTITUTE(C2762," ",REPT(" ", 99)), 99)),"")</f>
        <v/>
      </c>
      <c r="E2762" s="6" t="str">
        <f t="shared" si="87"/>
        <v>Steven West</v>
      </c>
      <c r="F2762" s="6" t="s">
        <v>19314</v>
      </c>
      <c r="G2762" s="7" t="s">
        <v>19767</v>
      </c>
      <c r="H2762" s="7" t="s">
        <v>20303</v>
      </c>
    </row>
    <row r="2763" spans="1:8">
      <c r="A2763" s="6" t="s">
        <v>10657</v>
      </c>
      <c r="B2763" s="6" t="str" cm="1">
        <f t="array" ref="B2763">IF(SUM(--ISNUMBER(SEARCH(Honorific,A2763)))&gt;0,LEFT(A2763,FIND(" ",A2763)-1),"")</f>
        <v/>
      </c>
      <c r="C2763" s="6" t="str">
        <f t="shared" si="86"/>
        <v>Gregory Johnson</v>
      </c>
      <c r="D2763" s="6" t="str" cm="1">
        <f t="array" ref="D2763">IF(SUM(--ISNUMBER(SEARCH(Credentials,C2763)))&gt;0,TRIM(RIGHT(SUBSTITUTE(C2763," ",REPT(" ", 99)), 99)),"")</f>
        <v/>
      </c>
      <c r="E2763" s="6" t="str">
        <f t="shared" si="87"/>
        <v>Gregory Johnson</v>
      </c>
      <c r="F2763" s="6" t="s">
        <v>10657</v>
      </c>
      <c r="G2763" s="7" t="s">
        <v>19419</v>
      </c>
      <c r="H2763" s="7" t="s">
        <v>19655</v>
      </c>
    </row>
    <row r="2764" spans="1:8">
      <c r="A2764" s="6" t="s">
        <v>10661</v>
      </c>
      <c r="B2764" s="6" t="str" cm="1">
        <f t="array" ref="B2764">IF(SUM(--ISNUMBER(SEARCH(Honorific,A2764)))&gt;0,LEFT(A2764,FIND(" ",A2764)-1),"")</f>
        <v/>
      </c>
      <c r="C2764" s="6" t="str">
        <f t="shared" si="86"/>
        <v>Sarah Ramirez</v>
      </c>
      <c r="D2764" s="6" t="str" cm="1">
        <f t="array" ref="D2764">IF(SUM(--ISNUMBER(SEARCH(Credentials,C2764)))&gt;0,TRIM(RIGHT(SUBSTITUTE(C2764," ",REPT(" ", 99)), 99)),"")</f>
        <v/>
      </c>
      <c r="E2764" s="6" t="str">
        <f t="shared" si="87"/>
        <v>Sarah Ramirez</v>
      </c>
      <c r="F2764" s="6" t="s">
        <v>10661</v>
      </c>
      <c r="G2764" s="7" t="s">
        <v>19665</v>
      </c>
      <c r="H2764" s="7" t="s">
        <v>19809</v>
      </c>
    </row>
    <row r="2765" spans="1:8">
      <c r="A2765" s="6" t="s">
        <v>10665</v>
      </c>
      <c r="B2765" s="6" t="str" cm="1">
        <f t="array" ref="B2765">IF(SUM(--ISNUMBER(SEARCH(Honorific,A2765)))&gt;0,LEFT(A2765,FIND(" ",A2765)-1),"")</f>
        <v/>
      </c>
      <c r="C2765" s="6" t="str">
        <f t="shared" si="86"/>
        <v>Larry Taylor</v>
      </c>
      <c r="D2765" s="6" t="str" cm="1">
        <f t="array" ref="D2765">IF(SUM(--ISNUMBER(SEARCH(Credentials,C2765)))&gt;0,TRIM(RIGHT(SUBSTITUTE(C2765," ",REPT(" ", 99)), 99)),"")</f>
        <v/>
      </c>
      <c r="E2765" s="6" t="str">
        <f t="shared" si="87"/>
        <v>Larry Taylor</v>
      </c>
      <c r="F2765" s="6" t="s">
        <v>10665</v>
      </c>
      <c r="G2765" s="7" t="s">
        <v>20048</v>
      </c>
      <c r="H2765" s="7" t="s">
        <v>19500</v>
      </c>
    </row>
    <row r="2766" spans="1:8">
      <c r="A2766" s="6" t="s">
        <v>10668</v>
      </c>
      <c r="B2766" s="6" t="str" cm="1">
        <f t="array" ref="B2766">IF(SUM(--ISNUMBER(SEARCH(Honorific,A2766)))&gt;0,LEFT(A2766,FIND(" ",A2766)-1),"")</f>
        <v/>
      </c>
      <c r="C2766" s="6" t="str">
        <f t="shared" si="86"/>
        <v>Matthew Hernandez</v>
      </c>
      <c r="D2766" s="6" t="str" cm="1">
        <f t="array" ref="D2766">IF(SUM(--ISNUMBER(SEARCH(Credentials,C2766)))&gt;0,TRIM(RIGHT(SUBSTITUTE(C2766," ",REPT(" ", 99)), 99)),"")</f>
        <v/>
      </c>
      <c r="E2766" s="6" t="str">
        <f t="shared" si="87"/>
        <v>Matthew Hernandez</v>
      </c>
      <c r="F2766" s="6" t="s">
        <v>10668</v>
      </c>
      <c r="G2766" s="7" t="s">
        <v>19506</v>
      </c>
      <c r="H2766" s="7" t="s">
        <v>19444</v>
      </c>
    </row>
    <row r="2767" spans="1:8">
      <c r="A2767" s="6" t="s">
        <v>10671</v>
      </c>
      <c r="B2767" s="6" t="str" cm="1">
        <f t="array" ref="B2767">IF(SUM(--ISNUMBER(SEARCH(Honorific,A2767)))&gt;0,LEFT(A2767,FIND(" ",A2767)-1),"")</f>
        <v/>
      </c>
      <c r="C2767" s="6" t="str">
        <f t="shared" si="86"/>
        <v>Colleen Wright</v>
      </c>
      <c r="D2767" s="6" t="str" cm="1">
        <f t="array" ref="D2767">IF(SUM(--ISNUMBER(SEARCH(Credentials,C2767)))&gt;0,TRIM(RIGHT(SUBSTITUTE(C2767," ",REPT(" ", 99)), 99)),"")</f>
        <v/>
      </c>
      <c r="E2767" s="6" t="str">
        <f t="shared" si="87"/>
        <v>Colleen Wright</v>
      </c>
      <c r="F2767" s="6" t="s">
        <v>10671</v>
      </c>
      <c r="G2767" s="7" t="s">
        <v>20287</v>
      </c>
      <c r="H2767" s="7" t="s">
        <v>19420</v>
      </c>
    </row>
    <row r="2768" spans="1:8">
      <c r="A2768" s="6" t="s">
        <v>10675</v>
      </c>
      <c r="B2768" s="6" t="str" cm="1">
        <f t="array" ref="B2768">IF(SUM(--ISNUMBER(SEARCH(Honorific,A2768)))&gt;0,LEFT(A2768,FIND(" ",A2768)-1),"")</f>
        <v/>
      </c>
      <c r="C2768" s="6" t="str">
        <f t="shared" si="86"/>
        <v>Melissa Ibarra</v>
      </c>
      <c r="D2768" s="6" t="str" cm="1">
        <f t="array" ref="D2768">IF(SUM(--ISNUMBER(SEARCH(Credentials,C2768)))&gt;0,TRIM(RIGHT(SUBSTITUTE(C2768," ",REPT(" ", 99)), 99)),"")</f>
        <v/>
      </c>
      <c r="E2768" s="6" t="str">
        <f t="shared" si="87"/>
        <v>Melissa Ibarra</v>
      </c>
      <c r="F2768" s="6" t="s">
        <v>20861</v>
      </c>
      <c r="G2768" s="7" t="s">
        <v>19869</v>
      </c>
      <c r="H2768" s="7"/>
    </row>
    <row r="2769" spans="1:8">
      <c r="A2769" s="6" t="s">
        <v>10679</v>
      </c>
      <c r="B2769" s="6" t="str" cm="1">
        <f t="array" ref="B2769">IF(SUM(--ISNUMBER(SEARCH(Honorific,A2769)))&gt;0,LEFT(A2769,FIND(" ",A2769)-1),"")</f>
        <v/>
      </c>
      <c r="C2769" s="6" t="str">
        <f t="shared" si="86"/>
        <v>Donna Rodriguez</v>
      </c>
      <c r="D2769" s="6" t="str" cm="1">
        <f t="array" ref="D2769">IF(SUM(--ISNUMBER(SEARCH(Credentials,C2769)))&gt;0,TRIM(RIGHT(SUBSTITUTE(C2769," ",REPT(" ", 99)), 99)),"")</f>
        <v/>
      </c>
      <c r="E2769" s="6" t="str">
        <f t="shared" si="87"/>
        <v>Donna Rodriguez</v>
      </c>
      <c r="F2769" s="6" t="s">
        <v>10679</v>
      </c>
      <c r="G2769" s="7" t="s">
        <v>20160</v>
      </c>
      <c r="H2769" s="7" t="s">
        <v>19536</v>
      </c>
    </row>
    <row r="2770" spans="1:8">
      <c r="A2770" s="6" t="s">
        <v>10683</v>
      </c>
      <c r="B2770" s="6" t="str" cm="1">
        <f t="array" ref="B2770">IF(SUM(--ISNUMBER(SEARCH(Honorific,A2770)))&gt;0,LEFT(A2770,FIND(" ",A2770)-1),"")</f>
        <v/>
      </c>
      <c r="C2770" s="6" t="str">
        <f t="shared" si="86"/>
        <v>Anthony Herman</v>
      </c>
      <c r="D2770" s="6" t="str" cm="1">
        <f t="array" ref="D2770">IF(SUM(--ISNUMBER(SEARCH(Credentials,C2770)))&gt;0,TRIM(RIGHT(SUBSTITUTE(C2770," ",REPT(" ", 99)), 99)),"")</f>
        <v/>
      </c>
      <c r="E2770" s="6" t="str">
        <f t="shared" si="87"/>
        <v>Anthony Herman</v>
      </c>
      <c r="F2770" s="6" t="s">
        <v>10683</v>
      </c>
      <c r="G2770" s="7" t="s">
        <v>19438</v>
      </c>
      <c r="H2770" s="7" t="s">
        <v>20053</v>
      </c>
    </row>
    <row r="2771" spans="1:8">
      <c r="A2771" s="6" t="s">
        <v>10687</v>
      </c>
      <c r="B2771" s="6" t="str" cm="1">
        <f t="array" ref="B2771">IF(SUM(--ISNUMBER(SEARCH(Honorific,A2771)))&gt;0,LEFT(A2771,FIND(" ",A2771)-1),"")</f>
        <v/>
      </c>
      <c r="C2771" s="6" t="str">
        <f t="shared" si="86"/>
        <v>Douglas Gomez</v>
      </c>
      <c r="D2771" s="6" t="str" cm="1">
        <f t="array" ref="D2771">IF(SUM(--ISNUMBER(SEARCH(Credentials,C2771)))&gt;0,TRIM(RIGHT(SUBSTITUTE(C2771," ",REPT(" ", 99)), 99)),"")</f>
        <v/>
      </c>
      <c r="E2771" s="6" t="str">
        <f t="shared" si="87"/>
        <v>Douglas Gomez</v>
      </c>
      <c r="F2771" s="6" t="s">
        <v>10687</v>
      </c>
      <c r="G2771" s="7" t="s">
        <v>19698</v>
      </c>
      <c r="H2771" s="7" t="s">
        <v>19662</v>
      </c>
    </row>
    <row r="2772" spans="1:8">
      <c r="A2772" s="6" t="s">
        <v>10690</v>
      </c>
      <c r="B2772" s="6" t="str" cm="1">
        <f t="array" ref="B2772">IF(SUM(--ISNUMBER(SEARCH(Honorific,A2772)))&gt;0,LEFT(A2772,FIND(" ",A2772)-1),"")</f>
        <v/>
      </c>
      <c r="C2772" s="6" t="str">
        <f t="shared" si="86"/>
        <v>Tanya Carr</v>
      </c>
      <c r="D2772" s="6" t="str" cm="1">
        <f t="array" ref="D2772">IF(SUM(--ISNUMBER(SEARCH(Credentials,C2772)))&gt;0,TRIM(RIGHT(SUBSTITUTE(C2772," ",REPT(" ", 99)), 99)),"")</f>
        <v/>
      </c>
      <c r="E2772" s="6" t="str">
        <f t="shared" si="87"/>
        <v>Tanya Carr</v>
      </c>
      <c r="F2772" s="6" t="s">
        <v>10690</v>
      </c>
      <c r="G2772" s="7" t="s">
        <v>20449</v>
      </c>
      <c r="H2772" s="7" t="s">
        <v>19550</v>
      </c>
    </row>
    <row r="2773" spans="1:8">
      <c r="A2773" s="6" t="s">
        <v>10694</v>
      </c>
      <c r="B2773" s="6" t="str" cm="1">
        <f t="array" ref="B2773">IF(SUM(--ISNUMBER(SEARCH(Honorific,A2773)))&gt;0,LEFT(A2773,FIND(" ",A2773)-1),"")</f>
        <v/>
      </c>
      <c r="C2773" s="6" t="str">
        <f t="shared" si="86"/>
        <v>Ryan Harper</v>
      </c>
      <c r="D2773" s="6" t="str" cm="1">
        <f t="array" ref="D2773">IF(SUM(--ISNUMBER(SEARCH(Credentials,C2773)))&gt;0,TRIM(RIGHT(SUBSTITUTE(C2773," ",REPT(" ", 99)), 99)),"")</f>
        <v/>
      </c>
      <c r="E2773" s="6" t="str">
        <f t="shared" si="87"/>
        <v>Ryan Harper</v>
      </c>
      <c r="F2773" s="6" t="s">
        <v>10694</v>
      </c>
      <c r="G2773" s="7" t="s">
        <v>19452</v>
      </c>
      <c r="H2773" s="7" t="s">
        <v>19806</v>
      </c>
    </row>
    <row r="2774" spans="1:8">
      <c r="A2774" s="6" t="s">
        <v>10698</v>
      </c>
      <c r="B2774" s="6" t="str" cm="1">
        <f t="array" ref="B2774">IF(SUM(--ISNUMBER(SEARCH(Honorific,A2774)))&gt;0,LEFT(A2774,FIND(" ",A2774)-1),"")</f>
        <v/>
      </c>
      <c r="C2774" s="6" t="str">
        <f t="shared" si="86"/>
        <v>Duane Frederick</v>
      </c>
      <c r="D2774" s="6" t="str" cm="1">
        <f t="array" ref="D2774">IF(SUM(--ISNUMBER(SEARCH(Credentials,C2774)))&gt;0,TRIM(RIGHT(SUBSTITUTE(C2774," ",REPT(" ", 99)), 99)),"")</f>
        <v/>
      </c>
      <c r="E2774" s="6" t="str">
        <f t="shared" si="87"/>
        <v>Duane Frederick</v>
      </c>
      <c r="F2774" s="6" t="s">
        <v>10698</v>
      </c>
      <c r="G2774" s="7" t="s">
        <v>20472</v>
      </c>
      <c r="H2774" s="7" t="s">
        <v>20230</v>
      </c>
    </row>
    <row r="2775" spans="1:8">
      <c r="A2775" s="6" t="s">
        <v>10702</v>
      </c>
      <c r="B2775" s="6" t="str" cm="1">
        <f t="array" ref="B2775">IF(SUM(--ISNUMBER(SEARCH(Honorific,A2775)))&gt;0,LEFT(A2775,FIND(" ",A2775)-1),"")</f>
        <v/>
      </c>
      <c r="C2775" s="6" t="str">
        <f t="shared" si="86"/>
        <v>Shawn Middleton</v>
      </c>
      <c r="D2775" s="6" t="str" cm="1">
        <f t="array" ref="D2775">IF(SUM(--ISNUMBER(SEARCH(Credentials,C2775)))&gt;0,TRIM(RIGHT(SUBSTITUTE(C2775," ",REPT(" ", 99)), 99)),"")</f>
        <v/>
      </c>
      <c r="E2775" s="6" t="str">
        <f t="shared" si="87"/>
        <v>Shawn Middleton</v>
      </c>
      <c r="F2775" s="6" t="s">
        <v>10702</v>
      </c>
      <c r="G2775" s="7" t="s">
        <v>19985</v>
      </c>
      <c r="H2775" s="7" t="s">
        <v>20131</v>
      </c>
    </row>
    <row r="2776" spans="1:8">
      <c r="A2776" s="6" t="s">
        <v>10706</v>
      </c>
      <c r="B2776" s="6" t="str" cm="1">
        <f t="array" ref="B2776">IF(SUM(--ISNUMBER(SEARCH(Honorific,A2776)))&gt;0,LEFT(A2776,FIND(" ",A2776)-1),"")</f>
        <v/>
      </c>
      <c r="C2776" s="6" t="str">
        <f t="shared" si="86"/>
        <v>Kenneth Tate</v>
      </c>
      <c r="D2776" s="6" t="str" cm="1">
        <f t="array" ref="D2776">IF(SUM(--ISNUMBER(SEARCH(Credentials,C2776)))&gt;0,TRIM(RIGHT(SUBSTITUTE(C2776," ",REPT(" ", 99)), 99)),"")</f>
        <v/>
      </c>
      <c r="E2776" s="6" t="str">
        <f t="shared" si="87"/>
        <v>Kenneth Tate</v>
      </c>
      <c r="F2776" s="6" t="s">
        <v>10706</v>
      </c>
      <c r="G2776" s="7" t="s">
        <v>20318</v>
      </c>
      <c r="H2776" s="7" t="s">
        <v>20086</v>
      </c>
    </row>
    <row r="2777" spans="1:8">
      <c r="A2777" s="6" t="s">
        <v>10710</v>
      </c>
      <c r="B2777" s="6" t="str" cm="1">
        <f t="array" ref="B2777">IF(SUM(--ISNUMBER(SEARCH(Honorific,A2777)))&gt;0,LEFT(A2777,FIND(" ",A2777)-1),"")</f>
        <v/>
      </c>
      <c r="C2777" s="6" t="str">
        <f t="shared" si="86"/>
        <v>Cynthia Johnson</v>
      </c>
      <c r="D2777" s="6" t="str" cm="1">
        <f t="array" ref="D2777">IF(SUM(--ISNUMBER(SEARCH(Credentials,C2777)))&gt;0,TRIM(RIGHT(SUBSTITUTE(C2777," ",REPT(" ", 99)), 99)),"")</f>
        <v/>
      </c>
      <c r="E2777" s="6" t="str">
        <f t="shared" si="87"/>
        <v>Cynthia Johnson</v>
      </c>
      <c r="F2777" s="6" t="s">
        <v>10710</v>
      </c>
      <c r="G2777" s="7" t="s">
        <v>19646</v>
      </c>
      <c r="H2777" s="7" t="s">
        <v>19655</v>
      </c>
    </row>
    <row r="2778" spans="1:8">
      <c r="A2778" s="6" t="s">
        <v>10714</v>
      </c>
      <c r="B2778" s="6" t="str" cm="1">
        <f t="array" ref="B2778">IF(SUM(--ISNUMBER(SEARCH(Honorific,A2778)))&gt;0,LEFT(A2778,FIND(" ",A2778)-1),"")</f>
        <v/>
      </c>
      <c r="C2778" s="6" t="str">
        <f t="shared" si="86"/>
        <v>Jonathan Taylor</v>
      </c>
      <c r="D2778" s="6" t="str" cm="1">
        <f t="array" ref="D2778">IF(SUM(--ISNUMBER(SEARCH(Credentials,C2778)))&gt;0,TRIM(RIGHT(SUBSTITUTE(C2778," ",REPT(" ", 99)), 99)),"")</f>
        <v/>
      </c>
      <c r="E2778" s="6" t="str">
        <f t="shared" si="87"/>
        <v>Jonathan Taylor</v>
      </c>
      <c r="F2778" s="6" t="s">
        <v>10714</v>
      </c>
      <c r="G2778" s="7" t="s">
        <v>19787</v>
      </c>
      <c r="H2778" s="7" t="s">
        <v>19500</v>
      </c>
    </row>
    <row r="2779" spans="1:8">
      <c r="A2779" s="6" t="s">
        <v>10718</v>
      </c>
      <c r="B2779" s="6" t="str" cm="1">
        <f t="array" ref="B2779">IF(SUM(--ISNUMBER(SEARCH(Honorific,A2779)))&gt;0,LEFT(A2779,FIND(" ",A2779)-1),"")</f>
        <v/>
      </c>
      <c r="C2779" s="6" t="str">
        <f t="shared" si="86"/>
        <v>Joseph Payne Jr.</v>
      </c>
      <c r="D2779" s="6" t="str" cm="1">
        <f t="array" ref="D2779">IF(SUM(--ISNUMBER(SEARCH(Credentials,C2779)))&gt;0,TRIM(RIGHT(SUBSTITUTE(C2779," ",REPT(" ", 99)), 99)),"")</f>
        <v>Jr.</v>
      </c>
      <c r="E2779" s="6" t="str">
        <f t="shared" si="87"/>
        <v xml:space="preserve">Joseph Payne </v>
      </c>
      <c r="F2779" s="6" t="s">
        <v>19315</v>
      </c>
      <c r="G2779" s="7" t="s">
        <v>19642</v>
      </c>
      <c r="H2779" s="7" t="s">
        <v>20439</v>
      </c>
    </row>
    <row r="2780" spans="1:8">
      <c r="A2780" s="6" t="s">
        <v>10722</v>
      </c>
      <c r="B2780" s="6" t="str" cm="1">
        <f t="array" ref="B2780">IF(SUM(--ISNUMBER(SEARCH(Honorific,A2780)))&gt;0,LEFT(A2780,FIND(" ",A2780)-1),"")</f>
        <v/>
      </c>
      <c r="C2780" s="6" t="str">
        <f t="shared" si="86"/>
        <v>Heather Thomas</v>
      </c>
      <c r="D2780" s="6" t="str" cm="1">
        <f t="array" ref="D2780">IF(SUM(--ISNUMBER(SEARCH(Credentials,C2780)))&gt;0,TRIM(RIGHT(SUBSTITUTE(C2780," ",REPT(" ", 99)), 99)),"")</f>
        <v/>
      </c>
      <c r="E2780" s="6" t="str">
        <f t="shared" si="87"/>
        <v>Heather Thomas</v>
      </c>
      <c r="F2780" s="6" t="s">
        <v>10722</v>
      </c>
      <c r="G2780" s="7" t="s">
        <v>19423</v>
      </c>
      <c r="H2780" s="7" t="s">
        <v>19488</v>
      </c>
    </row>
    <row r="2781" spans="1:8">
      <c r="A2781" s="6" t="s">
        <v>10726</v>
      </c>
      <c r="B2781" s="6" t="str" cm="1">
        <f t="array" ref="B2781">IF(SUM(--ISNUMBER(SEARCH(Honorific,A2781)))&gt;0,LEFT(A2781,FIND(" ",A2781)-1),"")</f>
        <v/>
      </c>
      <c r="C2781" s="6" t="str">
        <f t="shared" si="86"/>
        <v>Amy Dunn</v>
      </c>
      <c r="D2781" s="6" t="str" cm="1">
        <f t="array" ref="D2781">IF(SUM(--ISNUMBER(SEARCH(Credentials,C2781)))&gt;0,TRIM(RIGHT(SUBSTITUTE(C2781," ",REPT(" ", 99)), 99)),"")</f>
        <v/>
      </c>
      <c r="E2781" s="6" t="str">
        <f t="shared" si="87"/>
        <v>Amy Dunn</v>
      </c>
      <c r="F2781" s="6" t="s">
        <v>10726</v>
      </c>
      <c r="G2781" s="7" t="s">
        <v>19789</v>
      </c>
      <c r="H2781" s="7" t="s">
        <v>20515</v>
      </c>
    </row>
    <row r="2782" spans="1:8">
      <c r="A2782" s="6" t="s">
        <v>10730</v>
      </c>
      <c r="B2782" s="6" t="str" cm="1">
        <f t="array" ref="B2782">IF(SUM(--ISNUMBER(SEARCH(Honorific,A2782)))&gt;0,LEFT(A2782,FIND(" ",A2782)-1),"")</f>
        <v/>
      </c>
      <c r="C2782" s="6" t="str">
        <f t="shared" si="86"/>
        <v>Christie Larsen</v>
      </c>
      <c r="D2782" s="6" t="str" cm="1">
        <f t="array" ref="D2782">IF(SUM(--ISNUMBER(SEARCH(Credentials,C2782)))&gt;0,TRIM(RIGHT(SUBSTITUTE(C2782," ",REPT(" ", 99)), 99)),"")</f>
        <v/>
      </c>
      <c r="E2782" s="6" t="str">
        <f t="shared" si="87"/>
        <v>Christie Larsen</v>
      </c>
      <c r="F2782" s="6" t="s">
        <v>10730</v>
      </c>
      <c r="G2782" s="7" t="s">
        <v>20600</v>
      </c>
      <c r="H2782" s="7" t="s">
        <v>20059</v>
      </c>
    </row>
    <row r="2783" spans="1:8">
      <c r="A2783" s="6" t="s">
        <v>10734</v>
      </c>
      <c r="B2783" s="6" t="str" cm="1">
        <f t="array" ref="B2783">IF(SUM(--ISNUMBER(SEARCH(Honorific,A2783)))&gt;0,LEFT(A2783,FIND(" ",A2783)-1),"")</f>
        <v/>
      </c>
      <c r="C2783" s="6" t="str">
        <f t="shared" si="86"/>
        <v>Kimberly Williams</v>
      </c>
      <c r="D2783" s="6" t="str" cm="1">
        <f t="array" ref="D2783">IF(SUM(--ISNUMBER(SEARCH(Credentials,C2783)))&gt;0,TRIM(RIGHT(SUBSTITUTE(C2783," ",REPT(" ", 99)), 99)),"")</f>
        <v/>
      </c>
      <c r="E2783" s="6" t="str">
        <f t="shared" si="87"/>
        <v>Kimberly Williams</v>
      </c>
      <c r="F2783" s="6" t="s">
        <v>10734</v>
      </c>
      <c r="G2783" s="7" t="s">
        <v>19458</v>
      </c>
      <c r="H2783" s="7" t="s">
        <v>19478</v>
      </c>
    </row>
    <row r="2784" spans="1:8">
      <c r="A2784" s="6" t="s">
        <v>10738</v>
      </c>
      <c r="B2784" s="6" t="str" cm="1">
        <f t="array" ref="B2784">IF(SUM(--ISNUMBER(SEARCH(Honorific,A2784)))&gt;0,LEFT(A2784,FIND(" ",A2784)-1),"")</f>
        <v/>
      </c>
      <c r="C2784" s="6" t="str">
        <f t="shared" si="86"/>
        <v>Kenneth Fowler</v>
      </c>
      <c r="D2784" s="6" t="str" cm="1">
        <f t="array" ref="D2784">IF(SUM(--ISNUMBER(SEARCH(Credentials,C2784)))&gt;0,TRIM(RIGHT(SUBSTITUTE(C2784," ",REPT(" ", 99)), 99)),"")</f>
        <v/>
      </c>
      <c r="E2784" s="6" t="str">
        <f t="shared" si="87"/>
        <v>Kenneth Fowler</v>
      </c>
      <c r="F2784" s="6" t="s">
        <v>10738</v>
      </c>
      <c r="G2784" s="7" t="s">
        <v>20318</v>
      </c>
      <c r="H2784" s="7" t="s">
        <v>20511</v>
      </c>
    </row>
    <row r="2785" spans="1:8">
      <c r="A2785" s="6" t="s">
        <v>10742</v>
      </c>
      <c r="B2785" s="6" t="str" cm="1">
        <f t="array" ref="B2785">IF(SUM(--ISNUMBER(SEARCH(Honorific,A2785)))&gt;0,LEFT(A2785,FIND(" ",A2785)-1),"")</f>
        <v/>
      </c>
      <c r="C2785" s="6" t="str">
        <f t="shared" si="86"/>
        <v>Lisa Beard</v>
      </c>
      <c r="D2785" s="6" t="str" cm="1">
        <f t="array" ref="D2785">IF(SUM(--ISNUMBER(SEARCH(Credentials,C2785)))&gt;0,TRIM(RIGHT(SUBSTITUTE(C2785," ",REPT(" ", 99)), 99)),"")</f>
        <v/>
      </c>
      <c r="E2785" s="6" t="str">
        <f t="shared" si="87"/>
        <v>Lisa Beard</v>
      </c>
      <c r="F2785" s="6" t="s">
        <v>10742</v>
      </c>
      <c r="G2785" s="7" t="s">
        <v>19425</v>
      </c>
      <c r="H2785" s="7" t="s">
        <v>20667</v>
      </c>
    </row>
    <row r="2786" spans="1:8">
      <c r="A2786" s="6" t="s">
        <v>10745</v>
      </c>
      <c r="B2786" s="6" t="str" cm="1">
        <f t="array" ref="B2786">IF(SUM(--ISNUMBER(SEARCH(Honorific,A2786)))&gt;0,LEFT(A2786,FIND(" ",A2786)-1),"")</f>
        <v/>
      </c>
      <c r="C2786" s="6" t="str">
        <f t="shared" si="86"/>
        <v>Paula Perez</v>
      </c>
      <c r="D2786" s="6" t="str" cm="1">
        <f t="array" ref="D2786">IF(SUM(--ISNUMBER(SEARCH(Credentials,C2786)))&gt;0,TRIM(RIGHT(SUBSTITUTE(C2786," ",REPT(" ", 99)), 99)),"")</f>
        <v/>
      </c>
      <c r="E2786" s="6" t="str">
        <f t="shared" si="87"/>
        <v>Paula Perez</v>
      </c>
      <c r="F2786" s="6" t="s">
        <v>10745</v>
      </c>
      <c r="G2786" s="7" t="s">
        <v>19831</v>
      </c>
      <c r="H2786" s="7" t="s">
        <v>19760</v>
      </c>
    </row>
    <row r="2787" spans="1:8">
      <c r="A2787" s="6" t="s">
        <v>10749</v>
      </c>
      <c r="B2787" s="6" t="str" cm="1">
        <f t="array" ref="B2787">IF(SUM(--ISNUMBER(SEARCH(Honorific,A2787)))&gt;0,LEFT(A2787,FIND(" ",A2787)-1),"")</f>
        <v/>
      </c>
      <c r="C2787" s="6" t="str">
        <f t="shared" si="86"/>
        <v>Jerry Harris</v>
      </c>
      <c r="D2787" s="6" t="str" cm="1">
        <f t="array" ref="D2787">IF(SUM(--ISNUMBER(SEARCH(Credentials,C2787)))&gt;0,TRIM(RIGHT(SUBSTITUTE(C2787," ",REPT(" ", 99)), 99)),"")</f>
        <v/>
      </c>
      <c r="E2787" s="6" t="str">
        <f t="shared" si="87"/>
        <v>Jerry Harris</v>
      </c>
      <c r="F2787" s="6" t="s">
        <v>10749</v>
      </c>
      <c r="G2787" s="7" t="s">
        <v>19875</v>
      </c>
      <c r="H2787" s="7" t="s">
        <v>19925</v>
      </c>
    </row>
    <row r="2788" spans="1:8">
      <c r="A2788" s="6" t="s">
        <v>10752</v>
      </c>
      <c r="B2788" s="6" t="str" cm="1">
        <f t="array" ref="B2788">IF(SUM(--ISNUMBER(SEARCH(Honorific,A2788)))&gt;0,LEFT(A2788,FIND(" ",A2788)-1),"")</f>
        <v/>
      </c>
      <c r="C2788" s="6" t="str">
        <f t="shared" si="86"/>
        <v>Brandon Hill</v>
      </c>
      <c r="D2788" s="6" t="str" cm="1">
        <f t="array" ref="D2788">IF(SUM(--ISNUMBER(SEARCH(Credentials,C2788)))&gt;0,TRIM(RIGHT(SUBSTITUTE(C2788," ",REPT(" ", 99)), 99)),"")</f>
        <v/>
      </c>
      <c r="E2788" s="6" t="str">
        <f t="shared" si="87"/>
        <v>Brandon Hill</v>
      </c>
      <c r="F2788" s="6" t="s">
        <v>10752</v>
      </c>
      <c r="G2788" s="7" t="s">
        <v>19603</v>
      </c>
      <c r="H2788" s="7" t="s">
        <v>19473</v>
      </c>
    </row>
    <row r="2789" spans="1:8">
      <c r="A2789" s="6" t="s">
        <v>10756</v>
      </c>
      <c r="B2789" s="6" t="str" cm="1">
        <f t="array" ref="B2789">IF(SUM(--ISNUMBER(SEARCH(Honorific,A2789)))&gt;0,LEFT(A2789,FIND(" ",A2789)-1),"")</f>
        <v/>
      </c>
      <c r="C2789" s="6" t="str">
        <f t="shared" si="86"/>
        <v>Donald Miles</v>
      </c>
      <c r="D2789" s="6" t="str" cm="1">
        <f t="array" ref="D2789">IF(SUM(--ISNUMBER(SEARCH(Credentials,C2789)))&gt;0,TRIM(RIGHT(SUBSTITUTE(C2789," ",REPT(" ", 99)), 99)),"")</f>
        <v/>
      </c>
      <c r="E2789" s="6" t="str">
        <f t="shared" si="87"/>
        <v>Donald Miles</v>
      </c>
      <c r="F2789" s="6" t="s">
        <v>10756</v>
      </c>
      <c r="G2789" s="7" t="s">
        <v>19876</v>
      </c>
      <c r="H2789" s="7" t="s">
        <v>20152</v>
      </c>
    </row>
    <row r="2790" spans="1:8">
      <c r="A2790" s="6" t="s">
        <v>10760</v>
      </c>
      <c r="B2790" s="6" t="str" cm="1">
        <f t="array" ref="B2790">IF(SUM(--ISNUMBER(SEARCH(Honorific,A2790)))&gt;0,LEFT(A2790,FIND(" ",A2790)-1),"")</f>
        <v/>
      </c>
      <c r="C2790" s="6" t="str">
        <f t="shared" si="86"/>
        <v>Stephen Esparza</v>
      </c>
      <c r="D2790" s="6" t="str" cm="1">
        <f t="array" ref="D2790">IF(SUM(--ISNUMBER(SEARCH(Credentials,C2790)))&gt;0,TRIM(RIGHT(SUBSTITUTE(C2790," ",REPT(" ", 99)), 99)),"")</f>
        <v/>
      </c>
      <c r="E2790" s="6" t="str">
        <f t="shared" si="87"/>
        <v>Stephen Esparza</v>
      </c>
      <c r="F2790" s="6" t="s">
        <v>10760</v>
      </c>
      <c r="G2790" s="7" t="s">
        <v>19633</v>
      </c>
      <c r="H2790" s="7" t="s">
        <v>19607</v>
      </c>
    </row>
    <row r="2791" spans="1:8">
      <c r="A2791" s="6" t="s">
        <v>10764</v>
      </c>
      <c r="B2791" s="6" t="str" cm="1">
        <f t="array" ref="B2791">IF(SUM(--ISNUMBER(SEARCH(Honorific,A2791)))&gt;0,LEFT(A2791,FIND(" ",A2791)-1),"")</f>
        <v/>
      </c>
      <c r="C2791" s="6" t="str">
        <f t="shared" si="86"/>
        <v>Erica Ryan</v>
      </c>
      <c r="D2791" s="6" t="str" cm="1">
        <f t="array" ref="D2791">IF(SUM(--ISNUMBER(SEARCH(Credentials,C2791)))&gt;0,TRIM(RIGHT(SUBSTITUTE(C2791," ",REPT(" ", 99)), 99)),"")</f>
        <v/>
      </c>
      <c r="E2791" s="6" t="str">
        <f t="shared" si="87"/>
        <v>Erica Ryan</v>
      </c>
      <c r="F2791" s="6" t="s">
        <v>10764</v>
      </c>
      <c r="G2791" s="7" t="s">
        <v>19935</v>
      </c>
      <c r="H2791" s="7" t="s">
        <v>19452</v>
      </c>
    </row>
    <row r="2792" spans="1:8">
      <c r="A2792" s="6" t="s">
        <v>10767</v>
      </c>
      <c r="B2792" s="6" t="str" cm="1">
        <f t="array" ref="B2792">IF(SUM(--ISNUMBER(SEARCH(Honorific,A2792)))&gt;0,LEFT(A2792,FIND(" ",A2792)-1),"")</f>
        <v/>
      </c>
      <c r="C2792" s="6" t="str">
        <f t="shared" si="86"/>
        <v>Roger Alvarez</v>
      </c>
      <c r="D2792" s="6" t="str" cm="1">
        <f t="array" ref="D2792">IF(SUM(--ISNUMBER(SEARCH(Credentials,C2792)))&gt;0,TRIM(RIGHT(SUBSTITUTE(C2792," ",REPT(" ", 99)), 99)),"")</f>
        <v/>
      </c>
      <c r="E2792" s="6" t="str">
        <f t="shared" si="87"/>
        <v>Roger Alvarez</v>
      </c>
      <c r="F2792" s="6" t="s">
        <v>10767</v>
      </c>
      <c r="G2792" s="7" t="s">
        <v>20211</v>
      </c>
      <c r="H2792" s="7" t="s">
        <v>20049</v>
      </c>
    </row>
    <row r="2793" spans="1:8">
      <c r="A2793" s="6" t="s">
        <v>10771</v>
      </c>
      <c r="B2793" s="6" t="str" cm="1">
        <f t="array" ref="B2793">IF(SUM(--ISNUMBER(SEARCH(Honorific,A2793)))&gt;0,LEFT(A2793,FIND(" ",A2793)-1),"")</f>
        <v/>
      </c>
      <c r="C2793" s="6" t="str">
        <f t="shared" si="86"/>
        <v>Sarah Harmon</v>
      </c>
      <c r="D2793" s="6" t="str" cm="1">
        <f t="array" ref="D2793">IF(SUM(--ISNUMBER(SEARCH(Credentials,C2793)))&gt;0,TRIM(RIGHT(SUBSTITUTE(C2793," ",REPT(" ", 99)), 99)),"")</f>
        <v/>
      </c>
      <c r="E2793" s="6" t="str">
        <f t="shared" si="87"/>
        <v>Sarah Harmon</v>
      </c>
      <c r="F2793" s="6" t="s">
        <v>10771</v>
      </c>
      <c r="G2793" s="7" t="s">
        <v>19665</v>
      </c>
      <c r="H2793" s="7" t="s">
        <v>20133</v>
      </c>
    </row>
    <row r="2794" spans="1:8">
      <c r="A2794" s="6" t="s">
        <v>10775</v>
      </c>
      <c r="B2794" s="6" t="str" cm="1">
        <f t="array" ref="B2794">IF(SUM(--ISNUMBER(SEARCH(Honorific,A2794)))&gt;0,LEFT(A2794,FIND(" ",A2794)-1),"")</f>
        <v/>
      </c>
      <c r="C2794" s="6" t="str">
        <f t="shared" si="86"/>
        <v>John Anderson</v>
      </c>
      <c r="D2794" s="6" t="str" cm="1">
        <f t="array" ref="D2794">IF(SUM(--ISNUMBER(SEARCH(Credentials,C2794)))&gt;0,TRIM(RIGHT(SUBSTITUTE(C2794," ",REPT(" ", 99)), 99)),"")</f>
        <v/>
      </c>
      <c r="E2794" s="6" t="str">
        <f t="shared" si="87"/>
        <v>John Anderson</v>
      </c>
      <c r="F2794" s="6" t="s">
        <v>10775</v>
      </c>
      <c r="G2794" s="7" t="s">
        <v>19558</v>
      </c>
      <c r="H2794" s="7" t="s">
        <v>19519</v>
      </c>
    </row>
    <row r="2795" spans="1:8">
      <c r="A2795" s="6" t="s">
        <v>10779</v>
      </c>
      <c r="B2795" s="6" t="str" cm="1">
        <f t="array" ref="B2795">IF(SUM(--ISNUMBER(SEARCH(Honorific,A2795)))&gt;0,LEFT(A2795,FIND(" ",A2795)-1),"")</f>
        <v/>
      </c>
      <c r="C2795" s="6" t="str">
        <f t="shared" si="86"/>
        <v>Susan Young</v>
      </c>
      <c r="D2795" s="6" t="str" cm="1">
        <f t="array" ref="D2795">IF(SUM(--ISNUMBER(SEARCH(Credentials,C2795)))&gt;0,TRIM(RIGHT(SUBSTITUTE(C2795," ",REPT(" ", 99)), 99)),"")</f>
        <v/>
      </c>
      <c r="E2795" s="6" t="str">
        <f t="shared" si="87"/>
        <v>Susan Young</v>
      </c>
      <c r="F2795" s="6" t="s">
        <v>10779</v>
      </c>
      <c r="G2795" s="7" t="s">
        <v>19601</v>
      </c>
      <c r="H2795" s="7" t="s">
        <v>19596</v>
      </c>
    </row>
    <row r="2796" spans="1:8">
      <c r="A2796" s="6" t="s">
        <v>10783</v>
      </c>
      <c r="B2796" s="6" t="str" cm="1">
        <f t="array" ref="B2796">IF(SUM(--ISNUMBER(SEARCH(Honorific,A2796)))&gt;0,LEFT(A2796,FIND(" ",A2796)-1),"")</f>
        <v/>
      </c>
      <c r="C2796" s="6" t="str">
        <f t="shared" si="86"/>
        <v>Steven Mays</v>
      </c>
      <c r="D2796" s="6" t="str" cm="1">
        <f t="array" ref="D2796">IF(SUM(--ISNUMBER(SEARCH(Credentials,C2796)))&gt;0,TRIM(RIGHT(SUBSTITUTE(C2796," ",REPT(" ", 99)), 99)),"")</f>
        <v/>
      </c>
      <c r="E2796" s="6" t="str">
        <f t="shared" si="87"/>
        <v>Steven Mays</v>
      </c>
      <c r="F2796" s="6" t="s">
        <v>10783</v>
      </c>
      <c r="G2796" s="7" t="s">
        <v>19767</v>
      </c>
      <c r="H2796" s="7" t="s">
        <v>19881</v>
      </c>
    </row>
    <row r="2797" spans="1:8">
      <c r="A2797" s="6" t="s">
        <v>10787</v>
      </c>
      <c r="B2797" s="6" t="str" cm="1">
        <f t="array" ref="B2797">IF(SUM(--ISNUMBER(SEARCH(Honorific,A2797)))&gt;0,LEFT(A2797,FIND(" ",A2797)-1),"")</f>
        <v/>
      </c>
      <c r="C2797" s="6" t="str">
        <f t="shared" si="86"/>
        <v>Todd Daniel</v>
      </c>
      <c r="D2797" s="6" t="str" cm="1">
        <f t="array" ref="D2797">IF(SUM(--ISNUMBER(SEARCH(Credentials,C2797)))&gt;0,TRIM(RIGHT(SUBSTITUTE(C2797," ",REPT(" ", 99)), 99)),"")</f>
        <v/>
      </c>
      <c r="E2797" s="6" t="str">
        <f t="shared" si="87"/>
        <v>Todd Daniel</v>
      </c>
      <c r="F2797" s="6" t="s">
        <v>10787</v>
      </c>
      <c r="G2797" s="7" t="s">
        <v>19723</v>
      </c>
      <c r="H2797" s="7" t="s">
        <v>19492</v>
      </c>
    </row>
    <row r="2798" spans="1:8">
      <c r="A2798" s="6" t="s">
        <v>10791</v>
      </c>
      <c r="B2798" s="6" t="str" cm="1">
        <f t="array" ref="B2798">IF(SUM(--ISNUMBER(SEARCH(Honorific,A2798)))&gt;0,LEFT(A2798,FIND(" ",A2798)-1),"")</f>
        <v/>
      </c>
      <c r="C2798" s="6" t="str">
        <f t="shared" si="86"/>
        <v>Andrew Walters</v>
      </c>
      <c r="D2798" s="6" t="str" cm="1">
        <f t="array" ref="D2798">IF(SUM(--ISNUMBER(SEARCH(Credentials,C2798)))&gt;0,TRIM(RIGHT(SUBSTITUTE(C2798," ",REPT(" ", 99)), 99)),"")</f>
        <v/>
      </c>
      <c r="E2798" s="6" t="str">
        <f t="shared" si="87"/>
        <v>Andrew Walters</v>
      </c>
      <c r="F2798" s="6" t="s">
        <v>10791</v>
      </c>
      <c r="G2798" s="7" t="s">
        <v>19612</v>
      </c>
      <c r="H2798" s="7" t="s">
        <v>20308</v>
      </c>
    </row>
    <row r="2799" spans="1:8">
      <c r="A2799" s="6" t="s">
        <v>10795</v>
      </c>
      <c r="B2799" s="6" t="str" cm="1">
        <f t="array" ref="B2799">IF(SUM(--ISNUMBER(SEARCH(Honorific,A2799)))&gt;0,LEFT(A2799,FIND(" ",A2799)-1),"")</f>
        <v/>
      </c>
      <c r="C2799" s="6" t="str">
        <f t="shared" si="86"/>
        <v>Vicki Davis</v>
      </c>
      <c r="D2799" s="6" t="str" cm="1">
        <f t="array" ref="D2799">IF(SUM(--ISNUMBER(SEARCH(Credentials,C2799)))&gt;0,TRIM(RIGHT(SUBSTITUTE(C2799," ",REPT(" ", 99)), 99)),"")</f>
        <v/>
      </c>
      <c r="E2799" s="6" t="str">
        <f t="shared" si="87"/>
        <v>Vicki Davis</v>
      </c>
      <c r="F2799" s="6" t="s">
        <v>10795</v>
      </c>
      <c r="G2799" s="7" t="s">
        <v>20380</v>
      </c>
      <c r="H2799" s="7" t="s">
        <v>19523</v>
      </c>
    </row>
    <row r="2800" spans="1:8">
      <c r="A2800" s="6" t="s">
        <v>1483</v>
      </c>
      <c r="B2800" s="6" t="str" cm="1">
        <f t="array" ref="B2800">IF(SUM(--ISNUMBER(SEARCH(Honorific,A2800)))&gt;0,LEFT(A2800,FIND(" ",A2800)-1),"")</f>
        <v/>
      </c>
      <c r="C2800" s="6" t="str">
        <f t="shared" si="86"/>
        <v>Jennifer Cooper</v>
      </c>
      <c r="D2800" s="6" t="str" cm="1">
        <f t="array" ref="D2800">IF(SUM(--ISNUMBER(SEARCH(Credentials,C2800)))&gt;0,TRIM(RIGHT(SUBSTITUTE(C2800," ",REPT(" ", 99)), 99)),"")</f>
        <v/>
      </c>
      <c r="E2800" s="6" t="str">
        <f t="shared" si="87"/>
        <v>Jennifer Cooper</v>
      </c>
      <c r="F2800" s="6" t="s">
        <v>1483</v>
      </c>
      <c r="G2800" s="7" t="s">
        <v>19510</v>
      </c>
      <c r="H2800" s="7" t="s">
        <v>19525</v>
      </c>
    </row>
    <row r="2801" spans="1:8">
      <c r="A2801" s="6" t="s">
        <v>6862</v>
      </c>
      <c r="B2801" s="6" t="str" cm="1">
        <f t="array" ref="B2801">IF(SUM(--ISNUMBER(SEARCH(Honorific,A2801)))&gt;0,LEFT(A2801,FIND(" ",A2801)-1),"")</f>
        <v/>
      </c>
      <c r="C2801" s="6" t="str">
        <f t="shared" si="86"/>
        <v>Matthew Brown</v>
      </c>
      <c r="D2801" s="6" t="str" cm="1">
        <f t="array" ref="D2801">IF(SUM(--ISNUMBER(SEARCH(Credentials,C2801)))&gt;0,TRIM(RIGHT(SUBSTITUTE(C2801," ",REPT(" ", 99)), 99)),"")</f>
        <v/>
      </c>
      <c r="E2801" s="6" t="str">
        <f t="shared" si="87"/>
        <v>Matthew Brown</v>
      </c>
      <c r="F2801" s="6" t="s">
        <v>6862</v>
      </c>
      <c r="G2801" s="7" t="s">
        <v>19506</v>
      </c>
      <c r="H2801" s="7" t="s">
        <v>19442</v>
      </c>
    </row>
    <row r="2802" spans="1:8">
      <c r="A2802" s="6" t="s">
        <v>10804</v>
      </c>
      <c r="B2802" s="6" t="str" cm="1">
        <f t="array" ref="B2802">IF(SUM(--ISNUMBER(SEARCH(Honorific,A2802)))&gt;0,LEFT(A2802,FIND(" ",A2802)-1),"")</f>
        <v/>
      </c>
      <c r="C2802" s="6" t="str">
        <f t="shared" si="86"/>
        <v>Christopher Simmons</v>
      </c>
      <c r="D2802" s="6" t="str" cm="1">
        <f t="array" ref="D2802">IF(SUM(--ISNUMBER(SEARCH(Credentials,C2802)))&gt;0,TRIM(RIGHT(SUBSTITUTE(C2802," ",REPT(" ", 99)), 99)),"")</f>
        <v/>
      </c>
      <c r="E2802" s="6" t="str">
        <f t="shared" si="87"/>
        <v>Christopher Simmons</v>
      </c>
      <c r="F2802" s="6" t="s">
        <v>10804</v>
      </c>
      <c r="G2802" s="7" t="s">
        <v>19682</v>
      </c>
      <c r="H2802" s="7" t="s">
        <v>20081</v>
      </c>
    </row>
    <row r="2803" spans="1:8">
      <c r="A2803" s="6" t="s">
        <v>10808</v>
      </c>
      <c r="B2803" s="6" t="str" cm="1">
        <f t="array" ref="B2803">IF(SUM(--ISNUMBER(SEARCH(Honorific,A2803)))&gt;0,LEFT(A2803,FIND(" ",A2803)-1),"")</f>
        <v/>
      </c>
      <c r="C2803" s="6" t="str">
        <f t="shared" si="86"/>
        <v>James Spencer</v>
      </c>
      <c r="D2803" s="6" t="str" cm="1">
        <f t="array" ref="D2803">IF(SUM(--ISNUMBER(SEARCH(Credentials,C2803)))&gt;0,TRIM(RIGHT(SUBSTITUTE(C2803," ",REPT(" ", 99)), 99)),"")</f>
        <v/>
      </c>
      <c r="E2803" s="6" t="str">
        <f t="shared" si="87"/>
        <v>James Spencer</v>
      </c>
      <c r="F2803" s="6" t="s">
        <v>10808</v>
      </c>
      <c r="G2803" s="7" t="s">
        <v>19433</v>
      </c>
      <c r="H2803" s="7" t="s">
        <v>20234</v>
      </c>
    </row>
    <row r="2804" spans="1:8">
      <c r="A2804" s="6" t="s">
        <v>10812</v>
      </c>
      <c r="B2804" s="6" t="str" cm="1">
        <f t="array" ref="B2804">IF(SUM(--ISNUMBER(SEARCH(Honorific,A2804)))&gt;0,LEFT(A2804,FIND(" ",A2804)-1),"")</f>
        <v/>
      </c>
      <c r="C2804" s="6" t="str">
        <f t="shared" si="86"/>
        <v>Matthew Wagner</v>
      </c>
      <c r="D2804" s="6" t="str" cm="1">
        <f t="array" ref="D2804">IF(SUM(--ISNUMBER(SEARCH(Credentials,C2804)))&gt;0,TRIM(RIGHT(SUBSTITUTE(C2804," ",REPT(" ", 99)), 99)),"")</f>
        <v/>
      </c>
      <c r="E2804" s="6" t="str">
        <f t="shared" si="87"/>
        <v>Matthew Wagner</v>
      </c>
      <c r="F2804" s="6" t="s">
        <v>10812</v>
      </c>
      <c r="G2804" s="7" t="s">
        <v>19506</v>
      </c>
      <c r="H2804" s="7" t="s">
        <v>20401</v>
      </c>
    </row>
    <row r="2805" spans="1:8">
      <c r="A2805" s="6" t="s">
        <v>10815</v>
      </c>
      <c r="B2805" s="6" t="str" cm="1">
        <f t="array" ref="B2805">IF(SUM(--ISNUMBER(SEARCH(Honorific,A2805)))&gt;0,LEFT(A2805,FIND(" ",A2805)-1),"")</f>
        <v/>
      </c>
      <c r="C2805" s="6" t="str">
        <f t="shared" si="86"/>
        <v>Stephanie Wilson</v>
      </c>
      <c r="D2805" s="6" t="str" cm="1">
        <f t="array" ref="D2805">IF(SUM(--ISNUMBER(SEARCH(Credentials,C2805)))&gt;0,TRIM(RIGHT(SUBSTITUTE(C2805," ",REPT(" ", 99)), 99)),"")</f>
        <v/>
      </c>
      <c r="E2805" s="6" t="str">
        <f t="shared" si="87"/>
        <v>Stephanie Wilson</v>
      </c>
      <c r="F2805" s="6" t="s">
        <v>10815</v>
      </c>
      <c r="G2805" s="7" t="s">
        <v>19454</v>
      </c>
      <c r="H2805" s="7" t="s">
        <v>19563</v>
      </c>
    </row>
    <row r="2806" spans="1:8">
      <c r="A2806" s="6" t="s">
        <v>10818</v>
      </c>
      <c r="B2806" s="6" t="str" cm="1">
        <f t="array" ref="B2806">IF(SUM(--ISNUMBER(SEARCH(Honorific,A2806)))&gt;0,LEFT(A2806,FIND(" ",A2806)-1),"")</f>
        <v/>
      </c>
      <c r="C2806" s="6" t="str">
        <f t="shared" si="86"/>
        <v>Samantha Ramos</v>
      </c>
      <c r="D2806" s="6" t="str" cm="1">
        <f t="array" ref="D2806">IF(SUM(--ISNUMBER(SEARCH(Credentials,C2806)))&gt;0,TRIM(RIGHT(SUBSTITUTE(C2806," ",REPT(" ", 99)), 99)),"")</f>
        <v/>
      </c>
      <c r="E2806" s="6" t="str">
        <f t="shared" si="87"/>
        <v>Samantha Ramos</v>
      </c>
      <c r="F2806" s="6" t="s">
        <v>10818</v>
      </c>
      <c r="G2806" s="7" t="s">
        <v>19533</v>
      </c>
      <c r="H2806" s="7" t="s">
        <v>19667</v>
      </c>
    </row>
    <row r="2807" spans="1:8">
      <c r="A2807" s="6" t="s">
        <v>10822</v>
      </c>
      <c r="B2807" s="6" t="str" cm="1">
        <f t="array" ref="B2807">IF(SUM(--ISNUMBER(SEARCH(Honorific,A2807)))&gt;0,LEFT(A2807,FIND(" ",A2807)-1),"")</f>
        <v/>
      </c>
      <c r="C2807" s="6" t="str">
        <f t="shared" si="86"/>
        <v>Jessica Cooper</v>
      </c>
      <c r="D2807" s="6" t="str" cm="1">
        <f t="array" ref="D2807">IF(SUM(--ISNUMBER(SEARCH(Credentials,C2807)))&gt;0,TRIM(RIGHT(SUBSTITUTE(C2807," ",REPT(" ", 99)), 99)),"")</f>
        <v/>
      </c>
      <c r="E2807" s="6" t="str">
        <f t="shared" si="87"/>
        <v>Jessica Cooper</v>
      </c>
      <c r="F2807" s="6" t="s">
        <v>10822</v>
      </c>
      <c r="G2807" s="7" t="s">
        <v>19664</v>
      </c>
      <c r="H2807" s="7" t="s">
        <v>19525</v>
      </c>
    </row>
    <row r="2808" spans="1:8">
      <c r="A2808" s="6" t="s">
        <v>10826</v>
      </c>
      <c r="B2808" s="6" t="str" cm="1">
        <f t="array" ref="B2808">IF(SUM(--ISNUMBER(SEARCH(Honorific,A2808)))&gt;0,LEFT(A2808,FIND(" ",A2808)-1),"")</f>
        <v/>
      </c>
      <c r="C2808" s="6" t="str">
        <f t="shared" si="86"/>
        <v>Darrell Martin</v>
      </c>
      <c r="D2808" s="6" t="str" cm="1">
        <f t="array" ref="D2808">IF(SUM(--ISNUMBER(SEARCH(Credentials,C2808)))&gt;0,TRIM(RIGHT(SUBSTITUTE(C2808," ",REPT(" ", 99)), 99)),"")</f>
        <v/>
      </c>
      <c r="E2808" s="6" t="str">
        <f t="shared" si="87"/>
        <v>Darrell Martin</v>
      </c>
      <c r="F2808" s="6" t="s">
        <v>10826</v>
      </c>
      <c r="G2808" s="7" t="s">
        <v>20420</v>
      </c>
      <c r="H2808" s="7" t="s">
        <v>19455</v>
      </c>
    </row>
    <row r="2809" spans="1:8">
      <c r="A2809" s="6" t="s">
        <v>10830</v>
      </c>
      <c r="B2809" s="6" t="str" cm="1">
        <f t="array" ref="B2809">IF(SUM(--ISNUMBER(SEARCH(Honorific,A2809)))&gt;0,LEFT(A2809,FIND(" ",A2809)-1),"")</f>
        <v/>
      </c>
      <c r="C2809" s="6" t="str">
        <f t="shared" si="86"/>
        <v>Timothy Rogers</v>
      </c>
      <c r="D2809" s="6" t="str" cm="1">
        <f t="array" ref="D2809">IF(SUM(--ISNUMBER(SEARCH(Credentials,C2809)))&gt;0,TRIM(RIGHT(SUBSTITUTE(C2809," ",REPT(" ", 99)), 99)),"")</f>
        <v/>
      </c>
      <c r="E2809" s="6" t="str">
        <f t="shared" si="87"/>
        <v>Timothy Rogers</v>
      </c>
      <c r="F2809" s="6" t="s">
        <v>10830</v>
      </c>
      <c r="G2809" s="7" t="s">
        <v>19942</v>
      </c>
      <c r="H2809" s="7" t="s">
        <v>19703</v>
      </c>
    </row>
    <row r="2810" spans="1:8">
      <c r="A2810" s="6" t="s">
        <v>10834</v>
      </c>
      <c r="B2810" s="6" t="str" cm="1">
        <f t="array" ref="B2810">IF(SUM(--ISNUMBER(SEARCH(Honorific,A2810)))&gt;0,LEFT(A2810,FIND(" ",A2810)-1),"")</f>
        <v/>
      </c>
      <c r="C2810" s="6" t="str">
        <f t="shared" si="86"/>
        <v>David Randall</v>
      </c>
      <c r="D2810" s="6" t="str" cm="1">
        <f t="array" ref="D2810">IF(SUM(--ISNUMBER(SEARCH(Credentials,C2810)))&gt;0,TRIM(RIGHT(SUBSTITUTE(C2810," ",REPT(" ", 99)), 99)),"")</f>
        <v/>
      </c>
      <c r="E2810" s="6" t="str">
        <f t="shared" si="87"/>
        <v>David Randall</v>
      </c>
      <c r="F2810" s="6" t="s">
        <v>10834</v>
      </c>
      <c r="G2810" s="7" t="s">
        <v>19484</v>
      </c>
      <c r="H2810" s="7" t="s">
        <v>20506</v>
      </c>
    </row>
    <row r="2811" spans="1:8">
      <c r="A2811" s="6" t="s">
        <v>10837</v>
      </c>
      <c r="B2811" s="6" t="str" cm="1">
        <f t="array" ref="B2811">IF(SUM(--ISNUMBER(SEARCH(Honorific,A2811)))&gt;0,LEFT(A2811,FIND(" ",A2811)-1),"")</f>
        <v/>
      </c>
      <c r="C2811" s="6" t="str">
        <f t="shared" si="86"/>
        <v>Patrick Gomez</v>
      </c>
      <c r="D2811" s="6" t="str" cm="1">
        <f t="array" ref="D2811">IF(SUM(--ISNUMBER(SEARCH(Credentials,C2811)))&gt;0,TRIM(RIGHT(SUBSTITUTE(C2811," ",REPT(" ", 99)), 99)),"")</f>
        <v/>
      </c>
      <c r="E2811" s="6" t="str">
        <f t="shared" si="87"/>
        <v>Patrick Gomez</v>
      </c>
      <c r="F2811" s="6" t="s">
        <v>10837</v>
      </c>
      <c r="G2811" s="7" t="s">
        <v>19975</v>
      </c>
      <c r="H2811" s="7" t="s">
        <v>19662</v>
      </c>
    </row>
    <row r="2812" spans="1:8">
      <c r="A2812" s="6" t="s">
        <v>10841</v>
      </c>
      <c r="B2812" s="6" t="str" cm="1">
        <f t="array" ref="B2812">IF(SUM(--ISNUMBER(SEARCH(Honorific,A2812)))&gt;0,LEFT(A2812,FIND(" ",A2812)-1),"")</f>
        <v/>
      </c>
      <c r="C2812" s="6" t="str">
        <f t="shared" si="86"/>
        <v>Roger Pope</v>
      </c>
      <c r="D2812" s="6" t="str" cm="1">
        <f t="array" ref="D2812">IF(SUM(--ISNUMBER(SEARCH(Credentials,C2812)))&gt;0,TRIM(RIGHT(SUBSTITUTE(C2812," ",REPT(" ", 99)), 99)),"")</f>
        <v/>
      </c>
      <c r="E2812" s="6" t="str">
        <f t="shared" si="87"/>
        <v>Roger Pope</v>
      </c>
      <c r="F2812" s="6" t="s">
        <v>10841</v>
      </c>
      <c r="G2812" s="7" t="s">
        <v>20211</v>
      </c>
      <c r="H2812" s="7" t="s">
        <v>19606</v>
      </c>
    </row>
    <row r="2813" spans="1:8">
      <c r="A2813" s="6" t="s">
        <v>10845</v>
      </c>
      <c r="B2813" s="6" t="str" cm="1">
        <f t="array" ref="B2813">IF(SUM(--ISNUMBER(SEARCH(Honorific,A2813)))&gt;0,LEFT(A2813,FIND(" ",A2813)-1),"")</f>
        <v/>
      </c>
      <c r="C2813" s="6" t="str">
        <f t="shared" si="86"/>
        <v>Bradley Rios</v>
      </c>
      <c r="D2813" s="6" t="str" cm="1">
        <f t="array" ref="D2813">IF(SUM(--ISNUMBER(SEARCH(Credentials,C2813)))&gt;0,TRIM(RIGHT(SUBSTITUTE(C2813," ",REPT(" ", 99)), 99)),"")</f>
        <v/>
      </c>
      <c r="E2813" s="6" t="str">
        <f t="shared" si="87"/>
        <v>Bradley Rios</v>
      </c>
      <c r="F2813" s="6" t="s">
        <v>10845</v>
      </c>
      <c r="G2813" s="7" t="s">
        <v>19620</v>
      </c>
      <c r="H2813" s="7" t="s">
        <v>20365</v>
      </c>
    </row>
    <row r="2814" spans="1:8">
      <c r="A2814" s="6" t="s">
        <v>10849</v>
      </c>
      <c r="B2814" s="6" t="str" cm="1">
        <f t="array" ref="B2814">IF(SUM(--ISNUMBER(SEARCH(Honorific,A2814)))&gt;0,LEFT(A2814,FIND(" ",A2814)-1),"")</f>
        <v/>
      </c>
      <c r="C2814" s="6" t="str">
        <f t="shared" si="86"/>
        <v>Rachel Rodriguez</v>
      </c>
      <c r="D2814" s="6" t="str" cm="1">
        <f t="array" ref="D2814">IF(SUM(--ISNUMBER(SEARCH(Credentials,C2814)))&gt;0,TRIM(RIGHT(SUBSTITUTE(C2814," ",REPT(" ", 99)), 99)),"")</f>
        <v/>
      </c>
      <c r="E2814" s="6" t="str">
        <f t="shared" si="87"/>
        <v>Rachel Rodriguez</v>
      </c>
      <c r="F2814" s="6" t="s">
        <v>10849</v>
      </c>
      <c r="G2814" s="7" t="s">
        <v>19661</v>
      </c>
      <c r="H2814" s="7" t="s">
        <v>19536</v>
      </c>
    </row>
    <row r="2815" spans="1:8">
      <c r="A2815" s="6" t="s">
        <v>10852</v>
      </c>
      <c r="B2815" s="6" t="str" cm="1">
        <f t="array" ref="B2815">IF(SUM(--ISNUMBER(SEARCH(Honorific,A2815)))&gt;0,LEFT(A2815,FIND(" ",A2815)-1),"")</f>
        <v/>
      </c>
      <c r="C2815" s="6" t="str">
        <f t="shared" si="86"/>
        <v>Austin Ramirez</v>
      </c>
      <c r="D2815" s="6" t="str" cm="1">
        <f t="array" ref="D2815">IF(SUM(--ISNUMBER(SEARCH(Credentials,C2815)))&gt;0,TRIM(RIGHT(SUBSTITUTE(C2815," ",REPT(" ", 99)), 99)),"")</f>
        <v/>
      </c>
      <c r="E2815" s="6" t="str">
        <f t="shared" si="87"/>
        <v>Austin Ramirez</v>
      </c>
      <c r="F2815" s="6" t="s">
        <v>10852</v>
      </c>
      <c r="G2815" s="7" t="s">
        <v>19671</v>
      </c>
      <c r="H2815" s="7" t="s">
        <v>19809</v>
      </c>
    </row>
    <row r="2816" spans="1:8">
      <c r="A2816" s="6" t="s">
        <v>10856</v>
      </c>
      <c r="B2816" s="6" t="str" cm="1">
        <f t="array" ref="B2816">IF(SUM(--ISNUMBER(SEARCH(Honorific,A2816)))&gt;0,LEFT(A2816,FIND(" ",A2816)-1),"")</f>
        <v/>
      </c>
      <c r="C2816" s="6" t="str">
        <f t="shared" si="86"/>
        <v>Paul Diaz</v>
      </c>
      <c r="D2816" s="6" t="str" cm="1">
        <f t="array" ref="D2816">IF(SUM(--ISNUMBER(SEARCH(Credentials,C2816)))&gt;0,TRIM(RIGHT(SUBSTITUTE(C2816," ",REPT(" ", 99)), 99)),"")</f>
        <v/>
      </c>
      <c r="E2816" s="6" t="str">
        <f t="shared" si="87"/>
        <v>Paul Diaz</v>
      </c>
      <c r="F2816" s="6" t="s">
        <v>10856</v>
      </c>
      <c r="G2816" s="7" t="s">
        <v>19733</v>
      </c>
      <c r="H2816" s="7" t="s">
        <v>20529</v>
      </c>
    </row>
    <row r="2817" spans="1:8">
      <c r="A2817" s="6" t="s">
        <v>10859</v>
      </c>
      <c r="B2817" s="6" t="str" cm="1">
        <f t="array" ref="B2817">IF(SUM(--ISNUMBER(SEARCH(Honorific,A2817)))&gt;0,LEFT(A2817,FIND(" ",A2817)-1),"")</f>
        <v/>
      </c>
      <c r="C2817" s="6" t="str">
        <f t="shared" si="86"/>
        <v>Allison Lee</v>
      </c>
      <c r="D2817" s="6" t="str" cm="1">
        <f t="array" ref="D2817">IF(SUM(--ISNUMBER(SEARCH(Credentials,C2817)))&gt;0,TRIM(RIGHT(SUBSTITUTE(C2817," ",REPT(" ", 99)), 99)),"")</f>
        <v/>
      </c>
      <c r="E2817" s="6" t="str">
        <f t="shared" si="87"/>
        <v>Allison Lee</v>
      </c>
      <c r="F2817" s="6" t="s">
        <v>10859</v>
      </c>
      <c r="G2817" s="7" t="s">
        <v>19807</v>
      </c>
      <c r="H2817" s="7" t="s">
        <v>19424</v>
      </c>
    </row>
    <row r="2818" spans="1:8">
      <c r="A2818" s="6" t="s">
        <v>10863</v>
      </c>
      <c r="B2818" s="6" t="str" cm="1">
        <f t="array" ref="B2818">IF(SUM(--ISNUMBER(SEARCH(Honorific,A2818)))&gt;0,LEFT(A2818,FIND(" ",A2818)-1),"")</f>
        <v/>
      </c>
      <c r="C2818" s="6" t="str">
        <f t="shared" si="86"/>
        <v>Phyllis Henson</v>
      </c>
      <c r="D2818" s="6" t="str" cm="1">
        <f t="array" ref="D2818">IF(SUM(--ISNUMBER(SEARCH(Credentials,C2818)))&gt;0,TRIM(RIGHT(SUBSTITUTE(C2818," ",REPT(" ", 99)), 99)),"")</f>
        <v/>
      </c>
      <c r="E2818" s="6" t="str">
        <f t="shared" si="87"/>
        <v>Phyllis Henson</v>
      </c>
      <c r="F2818" s="6" t="s">
        <v>10863</v>
      </c>
      <c r="G2818" s="7" t="s">
        <v>20658</v>
      </c>
      <c r="H2818" s="7" t="s">
        <v>20668</v>
      </c>
    </row>
    <row r="2819" spans="1:8">
      <c r="A2819" s="6" t="s">
        <v>10867</v>
      </c>
      <c r="B2819" s="6" t="str" cm="1">
        <f t="array" ref="B2819">IF(SUM(--ISNUMBER(SEARCH(Honorific,A2819)))&gt;0,LEFT(A2819,FIND(" ",A2819)-1),"")</f>
        <v/>
      </c>
      <c r="C2819" s="6" t="str">
        <f t="shared" ref="C2819:C2882" si="88">IF(B2819="",A2819,RIGHT(A2819,LEN(A2819)-LEN(B2819)-1))</f>
        <v>Samuel Parsons</v>
      </c>
      <c r="D2819" s="6" t="str" cm="1">
        <f t="array" ref="D2819">IF(SUM(--ISNUMBER(SEARCH(Credentials,C2819)))&gt;0,TRIM(RIGHT(SUBSTITUTE(C2819," ",REPT(" ", 99)), 99)),"")</f>
        <v/>
      </c>
      <c r="E2819" s="6" t="str">
        <f t="shared" ref="E2819:E2882" si="89">IF(D2819="",C2819,LEFT(C2819,LEN(C2819)-LEN(D2819)))</f>
        <v>Samuel Parsons</v>
      </c>
      <c r="F2819" s="6" t="s">
        <v>10867</v>
      </c>
      <c r="G2819" s="7" t="s">
        <v>19593</v>
      </c>
      <c r="H2819" s="7" t="s">
        <v>20097</v>
      </c>
    </row>
    <row r="2820" spans="1:8">
      <c r="A2820" s="6" t="s">
        <v>10870</v>
      </c>
      <c r="B2820" s="6" t="str" cm="1">
        <f t="array" ref="B2820">IF(SUM(--ISNUMBER(SEARCH(Honorific,A2820)))&gt;0,LEFT(A2820,FIND(" ",A2820)-1),"")</f>
        <v/>
      </c>
      <c r="C2820" s="6" t="str">
        <f t="shared" si="88"/>
        <v>Marcus Thompson</v>
      </c>
      <c r="D2820" s="6" t="str" cm="1">
        <f t="array" ref="D2820">IF(SUM(--ISNUMBER(SEARCH(Credentials,C2820)))&gt;0,TRIM(RIGHT(SUBSTITUTE(C2820," ",REPT(" ", 99)), 99)),"")</f>
        <v/>
      </c>
      <c r="E2820" s="6" t="str">
        <f t="shared" si="89"/>
        <v>Marcus Thompson</v>
      </c>
      <c r="F2820" s="6" t="s">
        <v>10870</v>
      </c>
      <c r="G2820" s="7" t="s">
        <v>19998</v>
      </c>
      <c r="H2820" s="7" t="s">
        <v>19880</v>
      </c>
    </row>
    <row r="2821" spans="1:8">
      <c r="A2821" s="6" t="s">
        <v>10874</v>
      </c>
      <c r="B2821" s="6" t="str" cm="1">
        <f t="array" ref="B2821">IF(SUM(--ISNUMBER(SEARCH(Honorific,A2821)))&gt;0,LEFT(A2821,FIND(" ",A2821)-1),"")</f>
        <v/>
      </c>
      <c r="C2821" s="6" t="str">
        <f t="shared" si="88"/>
        <v>Heather Morales</v>
      </c>
      <c r="D2821" s="6" t="str" cm="1">
        <f t="array" ref="D2821">IF(SUM(--ISNUMBER(SEARCH(Credentials,C2821)))&gt;0,TRIM(RIGHT(SUBSTITUTE(C2821," ",REPT(" ", 99)), 99)),"")</f>
        <v/>
      </c>
      <c r="E2821" s="6" t="str">
        <f t="shared" si="89"/>
        <v>Heather Morales</v>
      </c>
      <c r="F2821" s="6" t="s">
        <v>10874</v>
      </c>
      <c r="G2821" s="7" t="s">
        <v>19423</v>
      </c>
      <c r="H2821" s="7" t="s">
        <v>19513</v>
      </c>
    </row>
    <row r="2822" spans="1:8">
      <c r="A2822" s="6" t="s">
        <v>10878</v>
      </c>
      <c r="B2822" s="6" t="str" cm="1">
        <f t="array" ref="B2822">IF(SUM(--ISNUMBER(SEARCH(Honorific,A2822)))&gt;0,LEFT(A2822,FIND(" ",A2822)-1),"")</f>
        <v/>
      </c>
      <c r="C2822" s="6" t="str">
        <f t="shared" si="88"/>
        <v>James Foster</v>
      </c>
      <c r="D2822" s="6" t="str" cm="1">
        <f t="array" ref="D2822">IF(SUM(--ISNUMBER(SEARCH(Credentials,C2822)))&gt;0,TRIM(RIGHT(SUBSTITUTE(C2822," ",REPT(" ", 99)), 99)),"")</f>
        <v/>
      </c>
      <c r="E2822" s="6" t="str">
        <f t="shared" si="89"/>
        <v>James Foster</v>
      </c>
      <c r="F2822" s="6" t="s">
        <v>10878</v>
      </c>
      <c r="G2822" s="7" t="s">
        <v>19433</v>
      </c>
      <c r="H2822" s="7" t="s">
        <v>19493</v>
      </c>
    </row>
    <row r="2823" spans="1:8">
      <c r="A2823" s="6" t="s">
        <v>10882</v>
      </c>
      <c r="B2823" s="6" t="str" cm="1">
        <f t="array" ref="B2823">IF(SUM(--ISNUMBER(SEARCH(Honorific,A2823)))&gt;0,LEFT(A2823,FIND(" ",A2823)-1),"")</f>
        <v/>
      </c>
      <c r="C2823" s="6" t="str">
        <f t="shared" si="88"/>
        <v>Ruben James</v>
      </c>
      <c r="D2823" s="6" t="str" cm="1">
        <f t="array" ref="D2823">IF(SUM(--ISNUMBER(SEARCH(Credentials,C2823)))&gt;0,TRIM(RIGHT(SUBSTITUTE(C2823," ",REPT(" ", 99)), 99)),"")</f>
        <v/>
      </c>
      <c r="E2823" s="6" t="str">
        <f t="shared" si="89"/>
        <v>Ruben James</v>
      </c>
      <c r="F2823" s="6" t="s">
        <v>10882</v>
      </c>
      <c r="G2823" s="7" t="s">
        <v>20135</v>
      </c>
      <c r="H2823" s="7" t="s">
        <v>19433</v>
      </c>
    </row>
    <row r="2824" spans="1:8">
      <c r="A2824" s="6" t="s">
        <v>10886</v>
      </c>
      <c r="B2824" s="6" t="str" cm="1">
        <f t="array" ref="B2824">IF(SUM(--ISNUMBER(SEARCH(Honorific,A2824)))&gt;0,LEFT(A2824,FIND(" ",A2824)-1),"")</f>
        <v>Mrs.</v>
      </c>
      <c r="C2824" s="6" t="str">
        <f t="shared" si="88"/>
        <v>Erica Harrison</v>
      </c>
      <c r="D2824" s="6" t="str" cm="1">
        <f t="array" ref="D2824">IF(SUM(--ISNUMBER(SEARCH(Credentials,C2824)))&gt;0,TRIM(RIGHT(SUBSTITUTE(C2824," ",REPT(" ", 99)), 99)),"")</f>
        <v/>
      </c>
      <c r="E2824" s="6" t="str">
        <f t="shared" si="89"/>
        <v>Erica Harrison</v>
      </c>
      <c r="F2824" s="6" t="s">
        <v>19316</v>
      </c>
      <c r="G2824" s="7" t="s">
        <v>19935</v>
      </c>
      <c r="H2824" s="7" t="s">
        <v>19929</v>
      </c>
    </row>
    <row r="2825" spans="1:8">
      <c r="A2825" s="6" t="s">
        <v>10890</v>
      </c>
      <c r="B2825" s="6" t="str" cm="1">
        <f t="array" ref="B2825">IF(SUM(--ISNUMBER(SEARCH(Honorific,A2825)))&gt;0,LEFT(A2825,FIND(" ",A2825)-1),"")</f>
        <v/>
      </c>
      <c r="C2825" s="6" t="str">
        <f t="shared" si="88"/>
        <v>Stephanie West</v>
      </c>
      <c r="D2825" s="6" t="str" cm="1">
        <f t="array" ref="D2825">IF(SUM(--ISNUMBER(SEARCH(Credentials,C2825)))&gt;0,TRIM(RIGHT(SUBSTITUTE(C2825," ",REPT(" ", 99)), 99)),"")</f>
        <v/>
      </c>
      <c r="E2825" s="6" t="str">
        <f t="shared" si="89"/>
        <v>Stephanie West</v>
      </c>
      <c r="F2825" s="6" t="s">
        <v>10890</v>
      </c>
      <c r="G2825" s="7" t="s">
        <v>19454</v>
      </c>
      <c r="H2825" s="7" t="s">
        <v>20303</v>
      </c>
    </row>
    <row r="2826" spans="1:8">
      <c r="A2826" s="6" t="s">
        <v>10893</v>
      </c>
      <c r="B2826" s="6" t="str" cm="1">
        <f t="array" ref="B2826">IF(SUM(--ISNUMBER(SEARCH(Honorific,A2826)))&gt;0,LEFT(A2826,FIND(" ",A2826)-1),"")</f>
        <v/>
      </c>
      <c r="C2826" s="6" t="str">
        <f t="shared" si="88"/>
        <v>Beth Ellis</v>
      </c>
      <c r="D2826" s="6" t="str" cm="1">
        <f t="array" ref="D2826">IF(SUM(--ISNUMBER(SEARCH(Credentials,C2826)))&gt;0,TRIM(RIGHT(SUBSTITUTE(C2826," ",REPT(" ", 99)), 99)),"")</f>
        <v/>
      </c>
      <c r="E2826" s="6" t="str">
        <f t="shared" si="89"/>
        <v>Beth Ellis</v>
      </c>
      <c r="F2826" s="6" t="s">
        <v>10893</v>
      </c>
      <c r="G2826" s="7" t="s">
        <v>20353</v>
      </c>
      <c r="H2826" s="7" t="s">
        <v>19559</v>
      </c>
    </row>
    <row r="2827" spans="1:8">
      <c r="A2827" s="6" t="s">
        <v>10897</v>
      </c>
      <c r="B2827" s="6" t="str" cm="1">
        <f t="array" ref="B2827">IF(SUM(--ISNUMBER(SEARCH(Honorific,A2827)))&gt;0,LEFT(A2827,FIND(" ",A2827)-1),"")</f>
        <v/>
      </c>
      <c r="C2827" s="6" t="str">
        <f t="shared" si="88"/>
        <v>Daniel Freeman</v>
      </c>
      <c r="D2827" s="6" t="str" cm="1">
        <f t="array" ref="D2827">IF(SUM(--ISNUMBER(SEARCH(Credentials,C2827)))&gt;0,TRIM(RIGHT(SUBSTITUTE(C2827," ",REPT(" ", 99)), 99)),"")</f>
        <v/>
      </c>
      <c r="E2827" s="6" t="str">
        <f t="shared" si="89"/>
        <v>Daniel Freeman</v>
      </c>
      <c r="F2827" s="6" t="s">
        <v>10897</v>
      </c>
      <c r="G2827" s="7" t="s">
        <v>19492</v>
      </c>
      <c r="H2827" s="7" t="s">
        <v>19658</v>
      </c>
    </row>
    <row r="2828" spans="1:8">
      <c r="A2828" s="6" t="s">
        <v>10900</v>
      </c>
      <c r="B2828" s="6" t="str" cm="1">
        <f t="array" ref="B2828">IF(SUM(--ISNUMBER(SEARCH(Honorific,A2828)))&gt;0,LEFT(A2828,FIND(" ",A2828)-1),"")</f>
        <v/>
      </c>
      <c r="C2828" s="6" t="str">
        <f t="shared" si="88"/>
        <v>Veronica Davis</v>
      </c>
      <c r="D2828" s="6" t="str" cm="1">
        <f t="array" ref="D2828">IF(SUM(--ISNUMBER(SEARCH(Credentials,C2828)))&gt;0,TRIM(RIGHT(SUBSTITUTE(C2828," ",REPT(" ", 99)), 99)),"")</f>
        <v/>
      </c>
      <c r="E2828" s="6" t="str">
        <f t="shared" si="89"/>
        <v>Veronica Davis</v>
      </c>
      <c r="F2828" s="6" t="s">
        <v>10900</v>
      </c>
      <c r="G2828" s="7" t="s">
        <v>20154</v>
      </c>
      <c r="H2828" s="7" t="s">
        <v>19523</v>
      </c>
    </row>
    <row r="2829" spans="1:8">
      <c r="A2829" s="6" t="s">
        <v>10903</v>
      </c>
      <c r="B2829" s="6" t="str" cm="1">
        <f t="array" ref="B2829">IF(SUM(--ISNUMBER(SEARCH(Honorific,A2829)))&gt;0,LEFT(A2829,FIND(" ",A2829)-1),"")</f>
        <v/>
      </c>
      <c r="C2829" s="6" t="str">
        <f t="shared" si="88"/>
        <v>Gail Hernandez</v>
      </c>
      <c r="D2829" s="6" t="str" cm="1">
        <f t="array" ref="D2829">IF(SUM(--ISNUMBER(SEARCH(Credentials,C2829)))&gt;0,TRIM(RIGHT(SUBSTITUTE(C2829," ",REPT(" ", 99)), 99)),"")</f>
        <v/>
      </c>
      <c r="E2829" s="6" t="str">
        <f t="shared" si="89"/>
        <v>Gail Hernandez</v>
      </c>
      <c r="F2829" s="6" t="s">
        <v>10903</v>
      </c>
      <c r="G2829" s="7" t="s">
        <v>20222</v>
      </c>
      <c r="H2829" s="7" t="s">
        <v>19444</v>
      </c>
    </row>
    <row r="2830" spans="1:8">
      <c r="A2830" s="6" t="s">
        <v>10907</v>
      </c>
      <c r="B2830" s="6" t="str" cm="1">
        <f t="array" ref="B2830">IF(SUM(--ISNUMBER(SEARCH(Honorific,A2830)))&gt;0,LEFT(A2830,FIND(" ",A2830)-1),"")</f>
        <v/>
      </c>
      <c r="C2830" s="6" t="str">
        <f t="shared" si="88"/>
        <v>Richard Moore</v>
      </c>
      <c r="D2830" s="6" t="str" cm="1">
        <f t="array" ref="D2830">IF(SUM(--ISNUMBER(SEARCH(Credentials,C2830)))&gt;0,TRIM(RIGHT(SUBSTITUTE(C2830," ",REPT(" ", 99)), 99)),"")</f>
        <v/>
      </c>
      <c r="E2830" s="6" t="str">
        <f t="shared" si="89"/>
        <v>Richard Moore</v>
      </c>
      <c r="F2830" s="6" t="s">
        <v>10907</v>
      </c>
      <c r="G2830" s="7" t="s">
        <v>19708</v>
      </c>
      <c r="H2830" s="7" t="s">
        <v>19891</v>
      </c>
    </row>
    <row r="2831" spans="1:8">
      <c r="A2831" s="6" t="s">
        <v>6562</v>
      </c>
      <c r="B2831" s="6" t="str" cm="1">
        <f t="array" ref="B2831">IF(SUM(--ISNUMBER(SEARCH(Honorific,A2831)))&gt;0,LEFT(A2831,FIND(" ",A2831)-1),"")</f>
        <v/>
      </c>
      <c r="C2831" s="6" t="str">
        <f t="shared" si="88"/>
        <v>Phillip Martin</v>
      </c>
      <c r="D2831" s="6" t="str" cm="1">
        <f t="array" ref="D2831">IF(SUM(--ISNUMBER(SEARCH(Credentials,C2831)))&gt;0,TRIM(RIGHT(SUBSTITUTE(C2831," ",REPT(" ", 99)), 99)),"")</f>
        <v/>
      </c>
      <c r="E2831" s="6" t="str">
        <f t="shared" si="89"/>
        <v>Phillip Martin</v>
      </c>
      <c r="F2831" s="6" t="s">
        <v>6562</v>
      </c>
      <c r="G2831" s="7" t="s">
        <v>19844</v>
      </c>
      <c r="H2831" s="7" t="s">
        <v>19455</v>
      </c>
    </row>
    <row r="2832" spans="1:8">
      <c r="A2832" s="6" t="s">
        <v>10914</v>
      </c>
      <c r="B2832" s="6" t="str" cm="1">
        <f t="array" ref="B2832">IF(SUM(--ISNUMBER(SEARCH(Honorific,A2832)))&gt;0,LEFT(A2832,FIND(" ",A2832)-1),"")</f>
        <v/>
      </c>
      <c r="C2832" s="6" t="str">
        <f t="shared" si="88"/>
        <v>Megan Kim</v>
      </c>
      <c r="D2832" s="6" t="str" cm="1">
        <f t="array" ref="D2832">IF(SUM(--ISNUMBER(SEARCH(Credentials,C2832)))&gt;0,TRIM(RIGHT(SUBSTITUTE(C2832," ",REPT(" ", 99)), 99)),"")</f>
        <v/>
      </c>
      <c r="E2832" s="6" t="str">
        <f t="shared" si="89"/>
        <v>Megan Kim</v>
      </c>
      <c r="F2832" s="6" t="s">
        <v>10914</v>
      </c>
      <c r="G2832" s="7" t="s">
        <v>19494</v>
      </c>
      <c r="H2832" s="7" t="s">
        <v>19841</v>
      </c>
    </row>
    <row r="2833" spans="1:8">
      <c r="A2833" s="6" t="s">
        <v>10918</v>
      </c>
      <c r="B2833" s="6" t="str" cm="1">
        <f t="array" ref="B2833">IF(SUM(--ISNUMBER(SEARCH(Honorific,A2833)))&gt;0,LEFT(A2833,FIND(" ",A2833)-1),"")</f>
        <v/>
      </c>
      <c r="C2833" s="6" t="str">
        <f t="shared" si="88"/>
        <v>David Rogers</v>
      </c>
      <c r="D2833" s="6" t="str" cm="1">
        <f t="array" ref="D2833">IF(SUM(--ISNUMBER(SEARCH(Credentials,C2833)))&gt;0,TRIM(RIGHT(SUBSTITUTE(C2833," ",REPT(" ", 99)), 99)),"")</f>
        <v/>
      </c>
      <c r="E2833" s="6" t="str">
        <f t="shared" si="89"/>
        <v>David Rogers</v>
      </c>
      <c r="F2833" s="6" t="s">
        <v>10918</v>
      </c>
      <c r="G2833" s="7" t="s">
        <v>19484</v>
      </c>
      <c r="H2833" s="7" t="s">
        <v>19703</v>
      </c>
    </row>
    <row r="2834" spans="1:8">
      <c r="A2834" s="6" t="s">
        <v>10922</v>
      </c>
      <c r="B2834" s="6" t="str" cm="1">
        <f t="array" ref="B2834">IF(SUM(--ISNUMBER(SEARCH(Honorific,A2834)))&gt;0,LEFT(A2834,FIND(" ",A2834)-1),"")</f>
        <v/>
      </c>
      <c r="C2834" s="6" t="str">
        <f t="shared" si="88"/>
        <v>Angela Scott</v>
      </c>
      <c r="D2834" s="6" t="str" cm="1">
        <f t="array" ref="D2834">IF(SUM(--ISNUMBER(SEARCH(Credentials,C2834)))&gt;0,TRIM(RIGHT(SUBSTITUTE(C2834," ",REPT(" ", 99)), 99)),"")</f>
        <v/>
      </c>
      <c r="E2834" s="6" t="str">
        <f t="shared" si="89"/>
        <v>Angela Scott</v>
      </c>
      <c r="F2834" s="6" t="s">
        <v>10922</v>
      </c>
      <c r="G2834" s="7" t="s">
        <v>19746</v>
      </c>
      <c r="H2834" s="7" t="s">
        <v>19573</v>
      </c>
    </row>
    <row r="2835" spans="1:8">
      <c r="A2835" s="6" t="s">
        <v>10925</v>
      </c>
      <c r="B2835" s="6" t="str" cm="1">
        <f t="array" ref="B2835">IF(SUM(--ISNUMBER(SEARCH(Honorific,A2835)))&gt;0,LEFT(A2835,FIND(" ",A2835)-1),"")</f>
        <v/>
      </c>
      <c r="C2835" s="6" t="str">
        <f t="shared" si="88"/>
        <v>Sherry Summers</v>
      </c>
      <c r="D2835" s="6" t="str" cm="1">
        <f t="array" ref="D2835">IF(SUM(--ISNUMBER(SEARCH(Credentials,C2835)))&gt;0,TRIM(RIGHT(SUBSTITUTE(C2835," ",REPT(" ", 99)), 99)),"")</f>
        <v/>
      </c>
      <c r="E2835" s="6" t="str">
        <f t="shared" si="89"/>
        <v>Sherry Summers</v>
      </c>
      <c r="F2835" s="6" t="s">
        <v>10925</v>
      </c>
      <c r="G2835" s="7" t="s">
        <v>20385</v>
      </c>
      <c r="H2835" s="7" t="s">
        <v>19609</v>
      </c>
    </row>
    <row r="2836" spans="1:8">
      <c r="A2836" s="6" t="s">
        <v>10929</v>
      </c>
      <c r="B2836" s="6" t="str" cm="1">
        <f t="array" ref="B2836">IF(SUM(--ISNUMBER(SEARCH(Honorific,A2836)))&gt;0,LEFT(A2836,FIND(" ",A2836)-1),"")</f>
        <v/>
      </c>
      <c r="C2836" s="6" t="str">
        <f t="shared" si="88"/>
        <v>Ashley White</v>
      </c>
      <c r="D2836" s="6" t="str" cm="1">
        <f t="array" ref="D2836">IF(SUM(--ISNUMBER(SEARCH(Credentials,C2836)))&gt;0,TRIM(RIGHT(SUBSTITUTE(C2836," ",REPT(" ", 99)), 99)),"")</f>
        <v/>
      </c>
      <c r="E2836" s="6" t="str">
        <f t="shared" si="89"/>
        <v>Ashley White</v>
      </c>
      <c r="F2836" s="6" t="s">
        <v>10929</v>
      </c>
      <c r="G2836" s="7" t="s">
        <v>19486</v>
      </c>
      <c r="H2836" s="7" t="s">
        <v>19502</v>
      </c>
    </row>
    <row r="2837" spans="1:8">
      <c r="A2837" s="6" t="s">
        <v>10933</v>
      </c>
      <c r="B2837" s="6" t="str" cm="1">
        <f t="array" ref="B2837">IF(SUM(--ISNUMBER(SEARCH(Honorific,A2837)))&gt;0,LEFT(A2837,FIND(" ",A2837)-1),"")</f>
        <v/>
      </c>
      <c r="C2837" s="6" t="str">
        <f t="shared" si="88"/>
        <v>Lynn Burns</v>
      </c>
      <c r="D2837" s="6" t="str" cm="1">
        <f t="array" ref="D2837">IF(SUM(--ISNUMBER(SEARCH(Credentials,C2837)))&gt;0,TRIM(RIGHT(SUBSTITUTE(C2837," ",REPT(" ", 99)), 99)),"")</f>
        <v/>
      </c>
      <c r="E2837" s="6" t="str">
        <f t="shared" si="89"/>
        <v>Lynn Burns</v>
      </c>
      <c r="F2837" s="6" t="s">
        <v>10933</v>
      </c>
      <c r="G2837" s="7" t="s">
        <v>20184</v>
      </c>
      <c r="H2837" s="7" t="s">
        <v>20533</v>
      </c>
    </row>
    <row r="2838" spans="1:8">
      <c r="A2838" s="6" t="s">
        <v>10937</v>
      </c>
      <c r="B2838" s="6" t="str" cm="1">
        <f t="array" ref="B2838">IF(SUM(--ISNUMBER(SEARCH(Honorific,A2838)))&gt;0,LEFT(A2838,FIND(" ",A2838)-1),"")</f>
        <v/>
      </c>
      <c r="C2838" s="6" t="str">
        <f t="shared" si="88"/>
        <v>Alan Edwards</v>
      </c>
      <c r="D2838" s="6" t="str" cm="1">
        <f t="array" ref="D2838">IF(SUM(--ISNUMBER(SEARCH(Credentials,C2838)))&gt;0,TRIM(RIGHT(SUBSTITUTE(C2838," ",REPT(" ", 99)), 99)),"")</f>
        <v/>
      </c>
      <c r="E2838" s="6" t="str">
        <f t="shared" si="89"/>
        <v>Alan Edwards</v>
      </c>
      <c r="F2838" s="6" t="s">
        <v>10937</v>
      </c>
      <c r="G2838" s="7" t="s">
        <v>20004</v>
      </c>
      <c r="H2838" s="7" t="s">
        <v>19817</v>
      </c>
    </row>
    <row r="2839" spans="1:8">
      <c r="A2839" s="6" t="s">
        <v>10940</v>
      </c>
      <c r="B2839" s="6" t="str" cm="1">
        <f t="array" ref="B2839">IF(SUM(--ISNUMBER(SEARCH(Honorific,A2839)))&gt;0,LEFT(A2839,FIND(" ",A2839)-1),"")</f>
        <v/>
      </c>
      <c r="C2839" s="6" t="str">
        <f t="shared" si="88"/>
        <v>Amber Webb</v>
      </c>
      <c r="D2839" s="6" t="str" cm="1">
        <f t="array" ref="D2839">IF(SUM(--ISNUMBER(SEARCH(Credentials,C2839)))&gt;0,TRIM(RIGHT(SUBSTITUTE(C2839," ",REPT(" ", 99)), 99)),"")</f>
        <v/>
      </c>
      <c r="E2839" s="6" t="str">
        <f t="shared" si="89"/>
        <v>Amber Webb</v>
      </c>
      <c r="F2839" s="6" t="s">
        <v>10940</v>
      </c>
      <c r="G2839" s="7" t="s">
        <v>20106</v>
      </c>
      <c r="H2839" s="7" t="s">
        <v>19937</v>
      </c>
    </row>
    <row r="2840" spans="1:8">
      <c r="A2840" s="6" t="s">
        <v>10944</v>
      </c>
      <c r="B2840" s="6" t="str" cm="1">
        <f t="array" ref="B2840">IF(SUM(--ISNUMBER(SEARCH(Honorific,A2840)))&gt;0,LEFT(A2840,FIND(" ",A2840)-1),"")</f>
        <v/>
      </c>
      <c r="C2840" s="6" t="str">
        <f t="shared" si="88"/>
        <v>Christopher Berg</v>
      </c>
      <c r="D2840" s="6" t="str" cm="1">
        <f t="array" ref="D2840">IF(SUM(--ISNUMBER(SEARCH(Credentials,C2840)))&gt;0,TRIM(RIGHT(SUBSTITUTE(C2840," ",REPT(" ", 99)), 99)),"")</f>
        <v/>
      </c>
      <c r="E2840" s="6" t="str">
        <f t="shared" si="89"/>
        <v>Christopher Berg</v>
      </c>
      <c r="F2840" s="6" t="s">
        <v>10944</v>
      </c>
      <c r="G2840" s="7" t="s">
        <v>19682</v>
      </c>
      <c r="H2840" s="7" t="s">
        <v>20498</v>
      </c>
    </row>
    <row r="2841" spans="1:8">
      <c r="A2841" s="6" t="s">
        <v>10948</v>
      </c>
      <c r="B2841" s="6" t="str" cm="1">
        <f t="array" ref="B2841">IF(SUM(--ISNUMBER(SEARCH(Honorific,A2841)))&gt;0,LEFT(A2841,FIND(" ",A2841)-1),"")</f>
        <v/>
      </c>
      <c r="C2841" s="6" t="str">
        <f t="shared" si="88"/>
        <v>Rachel Rich</v>
      </c>
      <c r="D2841" s="6" t="str" cm="1">
        <f t="array" ref="D2841">IF(SUM(--ISNUMBER(SEARCH(Credentials,C2841)))&gt;0,TRIM(RIGHT(SUBSTITUTE(C2841," ",REPT(" ", 99)), 99)),"")</f>
        <v/>
      </c>
      <c r="E2841" s="6" t="str">
        <f t="shared" si="89"/>
        <v>Rachel Rich</v>
      </c>
      <c r="F2841" s="6" t="s">
        <v>10948</v>
      </c>
      <c r="G2841" s="7" t="s">
        <v>19661</v>
      </c>
      <c r="H2841" s="7" t="s">
        <v>20669</v>
      </c>
    </row>
    <row r="2842" spans="1:8">
      <c r="A2842" s="6" t="s">
        <v>10952</v>
      </c>
      <c r="B2842" s="6" t="str" cm="1">
        <f t="array" ref="B2842">IF(SUM(--ISNUMBER(SEARCH(Honorific,A2842)))&gt;0,LEFT(A2842,FIND(" ",A2842)-1),"")</f>
        <v/>
      </c>
      <c r="C2842" s="6" t="str">
        <f t="shared" si="88"/>
        <v>Alexis Lee</v>
      </c>
      <c r="D2842" s="6" t="str" cm="1">
        <f t="array" ref="D2842">IF(SUM(--ISNUMBER(SEARCH(Credentials,C2842)))&gt;0,TRIM(RIGHT(SUBSTITUTE(C2842," ",REPT(" ", 99)), 99)),"")</f>
        <v/>
      </c>
      <c r="E2842" s="6" t="str">
        <f t="shared" si="89"/>
        <v>Alexis Lee</v>
      </c>
      <c r="F2842" s="6" t="s">
        <v>10952</v>
      </c>
      <c r="G2842" s="7" t="s">
        <v>19657</v>
      </c>
      <c r="H2842" s="7" t="s">
        <v>19424</v>
      </c>
    </row>
    <row r="2843" spans="1:8">
      <c r="A2843" s="6" t="s">
        <v>10955</v>
      </c>
      <c r="B2843" s="6" t="str" cm="1">
        <f t="array" ref="B2843">IF(SUM(--ISNUMBER(SEARCH(Honorific,A2843)))&gt;0,LEFT(A2843,FIND(" ",A2843)-1),"")</f>
        <v/>
      </c>
      <c r="C2843" s="6" t="str">
        <f t="shared" si="88"/>
        <v>Derrick Brown PhD</v>
      </c>
      <c r="D2843" s="6" t="str" cm="1">
        <f t="array" ref="D2843">IF(SUM(--ISNUMBER(SEARCH(Credentials,C2843)))&gt;0,TRIM(RIGHT(SUBSTITUTE(C2843," ",REPT(" ", 99)), 99)),"")</f>
        <v>PhD</v>
      </c>
      <c r="E2843" s="6" t="str">
        <f t="shared" si="89"/>
        <v xml:space="preserve">Derrick Brown </v>
      </c>
      <c r="F2843" s="6" t="s">
        <v>19317</v>
      </c>
      <c r="G2843" s="7" t="s">
        <v>20314</v>
      </c>
      <c r="H2843" s="7" t="s">
        <v>19442</v>
      </c>
    </row>
    <row r="2844" spans="1:8">
      <c r="A2844" s="6" t="s">
        <v>10959</v>
      </c>
      <c r="B2844" s="6" t="str" cm="1">
        <f t="array" ref="B2844">IF(SUM(--ISNUMBER(SEARCH(Honorific,A2844)))&gt;0,LEFT(A2844,FIND(" ",A2844)-1),"")</f>
        <v/>
      </c>
      <c r="C2844" s="6" t="str">
        <f t="shared" si="88"/>
        <v>Angela Obrien</v>
      </c>
      <c r="D2844" s="6" t="str" cm="1">
        <f t="array" ref="D2844">IF(SUM(--ISNUMBER(SEARCH(Credentials,C2844)))&gt;0,TRIM(RIGHT(SUBSTITUTE(C2844," ",REPT(" ", 99)), 99)),"")</f>
        <v/>
      </c>
      <c r="E2844" s="6" t="str">
        <f t="shared" si="89"/>
        <v>Angela Obrien</v>
      </c>
      <c r="F2844" s="6" t="s">
        <v>10959</v>
      </c>
      <c r="G2844" s="7" t="s">
        <v>19746</v>
      </c>
      <c r="H2844" s="7" t="s">
        <v>19717</v>
      </c>
    </row>
    <row r="2845" spans="1:8">
      <c r="A2845" s="6" t="s">
        <v>8821</v>
      </c>
      <c r="B2845" s="6" t="str" cm="1">
        <f t="array" ref="B2845">IF(SUM(--ISNUMBER(SEARCH(Honorific,A2845)))&gt;0,LEFT(A2845,FIND(" ",A2845)-1),"")</f>
        <v/>
      </c>
      <c r="C2845" s="6" t="str">
        <f t="shared" si="88"/>
        <v>James Douglas</v>
      </c>
      <c r="D2845" s="6" t="str" cm="1">
        <f t="array" ref="D2845">IF(SUM(--ISNUMBER(SEARCH(Credentials,C2845)))&gt;0,TRIM(RIGHT(SUBSTITUTE(C2845," ",REPT(" ", 99)), 99)),"")</f>
        <v/>
      </c>
      <c r="E2845" s="6" t="str">
        <f t="shared" si="89"/>
        <v>James Douglas</v>
      </c>
      <c r="F2845" s="6" t="s">
        <v>8821</v>
      </c>
      <c r="G2845" s="7" t="s">
        <v>19433</v>
      </c>
      <c r="H2845" s="7" t="s">
        <v>19698</v>
      </c>
    </row>
    <row r="2846" spans="1:8">
      <c r="A2846" s="6" t="s">
        <v>10966</v>
      </c>
      <c r="B2846" s="6" t="str" cm="1">
        <f t="array" ref="B2846">IF(SUM(--ISNUMBER(SEARCH(Honorific,A2846)))&gt;0,LEFT(A2846,FIND(" ",A2846)-1),"")</f>
        <v/>
      </c>
      <c r="C2846" s="6" t="str">
        <f t="shared" si="88"/>
        <v>Mary Keith</v>
      </c>
      <c r="D2846" s="6" t="str" cm="1">
        <f t="array" ref="D2846">IF(SUM(--ISNUMBER(SEARCH(Credentials,C2846)))&gt;0,TRIM(RIGHT(SUBSTITUTE(C2846," ",REPT(" ", 99)), 99)),"")</f>
        <v/>
      </c>
      <c r="E2846" s="6" t="str">
        <f t="shared" si="89"/>
        <v>Mary Keith</v>
      </c>
      <c r="F2846" s="6" t="s">
        <v>10966</v>
      </c>
      <c r="G2846" s="7" t="s">
        <v>19984</v>
      </c>
      <c r="H2846" s="7" t="s">
        <v>19833</v>
      </c>
    </row>
    <row r="2847" spans="1:8">
      <c r="A2847" s="6" t="s">
        <v>10969</v>
      </c>
      <c r="B2847" s="6" t="str" cm="1">
        <f t="array" ref="B2847">IF(SUM(--ISNUMBER(SEARCH(Honorific,A2847)))&gt;0,LEFT(A2847,FIND(" ",A2847)-1),"")</f>
        <v/>
      </c>
      <c r="C2847" s="6" t="str">
        <f t="shared" si="88"/>
        <v>Angela Harris</v>
      </c>
      <c r="D2847" s="6" t="str" cm="1">
        <f t="array" ref="D2847">IF(SUM(--ISNUMBER(SEARCH(Credentials,C2847)))&gt;0,TRIM(RIGHT(SUBSTITUTE(C2847," ",REPT(" ", 99)), 99)),"")</f>
        <v/>
      </c>
      <c r="E2847" s="6" t="str">
        <f t="shared" si="89"/>
        <v>Angela Harris</v>
      </c>
      <c r="F2847" s="6" t="s">
        <v>10969</v>
      </c>
      <c r="G2847" s="7" t="s">
        <v>19746</v>
      </c>
      <c r="H2847" s="7" t="s">
        <v>19925</v>
      </c>
    </row>
    <row r="2848" spans="1:8">
      <c r="A2848" s="6" t="s">
        <v>10973</v>
      </c>
      <c r="B2848" s="6" t="str" cm="1">
        <f t="array" ref="B2848">IF(SUM(--ISNUMBER(SEARCH(Honorific,A2848)))&gt;0,LEFT(A2848,FIND(" ",A2848)-1),"")</f>
        <v/>
      </c>
      <c r="C2848" s="6" t="str">
        <f t="shared" si="88"/>
        <v>Scott Lopez</v>
      </c>
      <c r="D2848" s="6" t="str" cm="1">
        <f t="array" ref="D2848">IF(SUM(--ISNUMBER(SEARCH(Credentials,C2848)))&gt;0,TRIM(RIGHT(SUBSTITUTE(C2848," ",REPT(" ", 99)), 99)),"")</f>
        <v/>
      </c>
      <c r="E2848" s="6" t="str">
        <f t="shared" si="89"/>
        <v>Scott Lopez</v>
      </c>
      <c r="F2848" s="6" t="s">
        <v>10973</v>
      </c>
      <c r="G2848" s="7" t="s">
        <v>19573</v>
      </c>
      <c r="H2848" s="7" t="s">
        <v>19600</v>
      </c>
    </row>
    <row r="2849" spans="1:8">
      <c r="A2849" s="6" t="s">
        <v>10977</v>
      </c>
      <c r="B2849" s="6" t="str" cm="1">
        <f t="array" ref="B2849">IF(SUM(--ISNUMBER(SEARCH(Honorific,A2849)))&gt;0,LEFT(A2849,FIND(" ",A2849)-1),"")</f>
        <v/>
      </c>
      <c r="C2849" s="6" t="str">
        <f t="shared" si="88"/>
        <v>Alicia Alexander</v>
      </c>
      <c r="D2849" s="6" t="str" cm="1">
        <f t="array" ref="D2849">IF(SUM(--ISNUMBER(SEARCH(Credentials,C2849)))&gt;0,TRIM(RIGHT(SUBSTITUTE(C2849," ",REPT(" ", 99)), 99)),"")</f>
        <v/>
      </c>
      <c r="E2849" s="6" t="str">
        <f t="shared" si="89"/>
        <v>Alicia Alexander</v>
      </c>
      <c r="F2849" s="6" t="s">
        <v>10977</v>
      </c>
      <c r="G2849" s="7" t="s">
        <v>20034</v>
      </c>
      <c r="H2849" s="7" t="s">
        <v>19614</v>
      </c>
    </row>
    <row r="2850" spans="1:8">
      <c r="A2850" s="6" t="s">
        <v>10981</v>
      </c>
      <c r="B2850" s="6" t="str" cm="1">
        <f t="array" ref="B2850">IF(SUM(--ISNUMBER(SEARCH(Honorific,A2850)))&gt;0,LEFT(A2850,FIND(" ",A2850)-1),"")</f>
        <v/>
      </c>
      <c r="C2850" s="6" t="str">
        <f t="shared" si="88"/>
        <v>Darlene Frost</v>
      </c>
      <c r="D2850" s="6" t="str" cm="1">
        <f t="array" ref="D2850">IF(SUM(--ISNUMBER(SEARCH(Credentials,C2850)))&gt;0,TRIM(RIGHT(SUBSTITUTE(C2850," ",REPT(" ", 99)), 99)),"")</f>
        <v/>
      </c>
      <c r="E2850" s="6" t="str">
        <f t="shared" si="89"/>
        <v>Darlene Frost</v>
      </c>
      <c r="F2850" s="6" t="s">
        <v>10981</v>
      </c>
      <c r="G2850" s="7" t="s">
        <v>19820</v>
      </c>
      <c r="H2850" s="7" t="s">
        <v>19515</v>
      </c>
    </row>
    <row r="2851" spans="1:8">
      <c r="A2851" s="6" t="s">
        <v>10985</v>
      </c>
      <c r="B2851" s="6" t="str" cm="1">
        <f t="array" ref="B2851">IF(SUM(--ISNUMBER(SEARCH(Honorific,A2851)))&gt;0,LEFT(A2851,FIND(" ",A2851)-1),"")</f>
        <v/>
      </c>
      <c r="C2851" s="6" t="str">
        <f t="shared" si="88"/>
        <v>Cameron Romero</v>
      </c>
      <c r="D2851" s="6" t="str" cm="1">
        <f t="array" ref="D2851">IF(SUM(--ISNUMBER(SEARCH(Credentials,C2851)))&gt;0,TRIM(RIGHT(SUBSTITUTE(C2851," ",REPT(" ", 99)), 99)),"")</f>
        <v/>
      </c>
      <c r="E2851" s="6" t="str">
        <f t="shared" si="89"/>
        <v>Cameron Romero</v>
      </c>
      <c r="F2851" s="6" t="s">
        <v>10985</v>
      </c>
      <c r="G2851" s="7" t="s">
        <v>19992</v>
      </c>
      <c r="H2851" s="7" t="s">
        <v>19511</v>
      </c>
    </row>
    <row r="2852" spans="1:8">
      <c r="A2852" s="6" t="s">
        <v>10989</v>
      </c>
      <c r="B2852" s="6" t="str" cm="1">
        <f t="array" ref="B2852">IF(SUM(--ISNUMBER(SEARCH(Honorific,A2852)))&gt;0,LEFT(A2852,FIND(" ",A2852)-1),"")</f>
        <v/>
      </c>
      <c r="C2852" s="6" t="str">
        <f t="shared" si="88"/>
        <v>Rhonda Goodman</v>
      </c>
      <c r="D2852" s="6" t="str" cm="1">
        <f t="array" ref="D2852">IF(SUM(--ISNUMBER(SEARCH(Credentials,C2852)))&gt;0,TRIM(RIGHT(SUBSTITUTE(C2852," ",REPT(" ", 99)), 99)),"")</f>
        <v/>
      </c>
      <c r="E2852" s="6" t="str">
        <f t="shared" si="89"/>
        <v>Rhonda Goodman</v>
      </c>
      <c r="F2852" s="6" t="s">
        <v>10989</v>
      </c>
      <c r="G2852" s="7" t="s">
        <v>19656</v>
      </c>
      <c r="H2852" s="7" t="s">
        <v>19704</v>
      </c>
    </row>
    <row r="2853" spans="1:8">
      <c r="A2853" s="6" t="s">
        <v>10993</v>
      </c>
      <c r="B2853" s="6" t="str" cm="1">
        <f t="array" ref="B2853">IF(SUM(--ISNUMBER(SEARCH(Honorific,A2853)))&gt;0,LEFT(A2853,FIND(" ",A2853)-1),"")</f>
        <v/>
      </c>
      <c r="C2853" s="6" t="str">
        <f t="shared" si="88"/>
        <v>Marcus Stevenson</v>
      </c>
      <c r="D2853" s="6" t="str" cm="1">
        <f t="array" ref="D2853">IF(SUM(--ISNUMBER(SEARCH(Credentials,C2853)))&gt;0,TRIM(RIGHT(SUBSTITUTE(C2853," ",REPT(" ", 99)), 99)),"")</f>
        <v/>
      </c>
      <c r="E2853" s="6" t="str">
        <f t="shared" si="89"/>
        <v>Marcus Stevenson</v>
      </c>
      <c r="F2853" s="6" t="s">
        <v>10993</v>
      </c>
      <c r="G2853" s="7" t="s">
        <v>19998</v>
      </c>
      <c r="H2853" s="7" t="s">
        <v>20670</v>
      </c>
    </row>
    <row r="2854" spans="1:8">
      <c r="A2854" s="6" t="s">
        <v>10997</v>
      </c>
      <c r="B2854" s="6" t="str" cm="1">
        <f t="array" ref="B2854">IF(SUM(--ISNUMBER(SEARCH(Honorific,A2854)))&gt;0,LEFT(A2854,FIND(" ",A2854)-1),"")</f>
        <v/>
      </c>
      <c r="C2854" s="6" t="str">
        <f t="shared" si="88"/>
        <v>Sean Washington</v>
      </c>
      <c r="D2854" s="6" t="str" cm="1">
        <f t="array" ref="D2854">IF(SUM(--ISNUMBER(SEARCH(Credentials,C2854)))&gt;0,TRIM(RIGHT(SUBSTITUTE(C2854," ",REPT(" ", 99)), 99)),"")</f>
        <v/>
      </c>
      <c r="E2854" s="6" t="str">
        <f t="shared" si="89"/>
        <v>Sean Washington</v>
      </c>
      <c r="F2854" s="6" t="s">
        <v>10997</v>
      </c>
      <c r="G2854" s="7" t="s">
        <v>19651</v>
      </c>
      <c r="H2854" s="7" t="s">
        <v>20299</v>
      </c>
    </row>
    <row r="2855" spans="1:8">
      <c r="A2855" s="6" t="s">
        <v>11001</v>
      </c>
      <c r="B2855" s="6" t="str" cm="1">
        <f t="array" ref="B2855">IF(SUM(--ISNUMBER(SEARCH(Honorific,A2855)))&gt;0,LEFT(A2855,FIND(" ",A2855)-1),"")</f>
        <v/>
      </c>
      <c r="C2855" s="6" t="str">
        <f t="shared" si="88"/>
        <v>Timothy Love</v>
      </c>
      <c r="D2855" s="6" t="str" cm="1">
        <f t="array" ref="D2855">IF(SUM(--ISNUMBER(SEARCH(Credentials,C2855)))&gt;0,TRIM(RIGHT(SUBSTITUTE(C2855," ",REPT(" ", 99)), 99)),"")</f>
        <v/>
      </c>
      <c r="E2855" s="6" t="str">
        <f t="shared" si="89"/>
        <v>Timothy Love</v>
      </c>
      <c r="F2855" s="6" t="s">
        <v>11001</v>
      </c>
      <c r="G2855" s="7" t="s">
        <v>19942</v>
      </c>
      <c r="H2855" s="7" t="s">
        <v>20108</v>
      </c>
    </row>
    <row r="2856" spans="1:8">
      <c r="A2856" s="6" t="s">
        <v>11005</v>
      </c>
      <c r="B2856" s="6" t="str" cm="1">
        <f t="array" ref="B2856">IF(SUM(--ISNUMBER(SEARCH(Honorific,A2856)))&gt;0,LEFT(A2856,FIND(" ",A2856)-1),"")</f>
        <v/>
      </c>
      <c r="C2856" s="6" t="str">
        <f t="shared" si="88"/>
        <v>Kathleen Jackson</v>
      </c>
      <c r="D2856" s="6" t="str" cm="1">
        <f t="array" ref="D2856">IF(SUM(--ISNUMBER(SEARCH(Credentials,C2856)))&gt;0,TRIM(RIGHT(SUBSTITUTE(C2856," ",REPT(" ", 99)), 99)),"")</f>
        <v/>
      </c>
      <c r="E2856" s="6" t="str">
        <f t="shared" si="89"/>
        <v>Kathleen Jackson</v>
      </c>
      <c r="F2856" s="6" t="s">
        <v>11005</v>
      </c>
      <c r="G2856" s="7" t="s">
        <v>20054</v>
      </c>
      <c r="H2856" s="7" t="s">
        <v>19779</v>
      </c>
    </row>
    <row r="2857" spans="1:8">
      <c r="A2857" s="6" t="s">
        <v>11008</v>
      </c>
      <c r="B2857" s="6" t="str" cm="1">
        <f t="array" ref="B2857">IF(SUM(--ISNUMBER(SEARCH(Honorific,A2857)))&gt;0,LEFT(A2857,FIND(" ",A2857)-1),"")</f>
        <v/>
      </c>
      <c r="C2857" s="6" t="str">
        <f t="shared" si="88"/>
        <v>Ryan Nguyen</v>
      </c>
      <c r="D2857" s="6" t="str" cm="1">
        <f t="array" ref="D2857">IF(SUM(--ISNUMBER(SEARCH(Credentials,C2857)))&gt;0,TRIM(RIGHT(SUBSTITUTE(C2857," ",REPT(" ", 99)), 99)),"")</f>
        <v/>
      </c>
      <c r="E2857" s="6" t="str">
        <f t="shared" si="89"/>
        <v>Ryan Nguyen</v>
      </c>
      <c r="F2857" s="6" t="s">
        <v>11008</v>
      </c>
      <c r="G2857" s="7" t="s">
        <v>19452</v>
      </c>
      <c r="H2857" s="7" t="s">
        <v>19980</v>
      </c>
    </row>
    <row r="2858" spans="1:8">
      <c r="A2858" s="6" t="s">
        <v>11012</v>
      </c>
      <c r="B2858" s="6" t="str" cm="1">
        <f t="array" ref="B2858">IF(SUM(--ISNUMBER(SEARCH(Honorific,A2858)))&gt;0,LEFT(A2858,FIND(" ",A2858)-1),"")</f>
        <v/>
      </c>
      <c r="C2858" s="6" t="str">
        <f t="shared" si="88"/>
        <v>Ashley Buchanan</v>
      </c>
      <c r="D2858" s="6" t="str" cm="1">
        <f t="array" ref="D2858">IF(SUM(--ISNUMBER(SEARCH(Credentials,C2858)))&gt;0,TRIM(RIGHT(SUBSTITUTE(C2858," ",REPT(" ", 99)), 99)),"")</f>
        <v/>
      </c>
      <c r="E2858" s="6" t="str">
        <f t="shared" si="89"/>
        <v>Ashley Buchanan</v>
      </c>
      <c r="F2858" s="6" t="s">
        <v>11012</v>
      </c>
      <c r="G2858" s="7" t="s">
        <v>19486</v>
      </c>
      <c r="H2858" s="7" t="s">
        <v>20119</v>
      </c>
    </row>
    <row r="2859" spans="1:8">
      <c r="A2859" s="6" t="s">
        <v>11016</v>
      </c>
      <c r="B2859" s="6" t="str" cm="1">
        <f t="array" ref="B2859">IF(SUM(--ISNUMBER(SEARCH(Honorific,A2859)))&gt;0,LEFT(A2859,FIND(" ",A2859)-1),"")</f>
        <v/>
      </c>
      <c r="C2859" s="6" t="str">
        <f t="shared" si="88"/>
        <v>Ashley Meyer</v>
      </c>
      <c r="D2859" s="6" t="str" cm="1">
        <f t="array" ref="D2859">IF(SUM(--ISNUMBER(SEARCH(Credentials,C2859)))&gt;0,TRIM(RIGHT(SUBSTITUTE(C2859," ",REPT(" ", 99)), 99)),"")</f>
        <v/>
      </c>
      <c r="E2859" s="6" t="str">
        <f t="shared" si="89"/>
        <v>Ashley Meyer</v>
      </c>
      <c r="F2859" s="6" t="s">
        <v>11016</v>
      </c>
      <c r="G2859" s="7" t="s">
        <v>19486</v>
      </c>
      <c r="H2859" s="7" t="s">
        <v>19920</v>
      </c>
    </row>
    <row r="2860" spans="1:8">
      <c r="A2860" s="6" t="s">
        <v>11020</v>
      </c>
      <c r="B2860" s="6" t="str" cm="1">
        <f t="array" ref="B2860">IF(SUM(--ISNUMBER(SEARCH(Honorific,A2860)))&gt;0,LEFT(A2860,FIND(" ",A2860)-1),"")</f>
        <v/>
      </c>
      <c r="C2860" s="6" t="str">
        <f t="shared" si="88"/>
        <v>Angelica Phillips</v>
      </c>
      <c r="D2860" s="6" t="str" cm="1">
        <f t="array" ref="D2860">IF(SUM(--ISNUMBER(SEARCH(Credentials,C2860)))&gt;0,TRIM(RIGHT(SUBSTITUTE(C2860," ",REPT(" ", 99)), 99)),"")</f>
        <v/>
      </c>
      <c r="E2860" s="6" t="str">
        <f t="shared" si="89"/>
        <v>Angelica Phillips</v>
      </c>
      <c r="F2860" s="6" t="s">
        <v>11020</v>
      </c>
      <c r="G2860" s="7" t="s">
        <v>19953</v>
      </c>
      <c r="H2860" s="7" t="s">
        <v>19577</v>
      </c>
    </row>
    <row r="2861" spans="1:8">
      <c r="A2861" s="6" t="s">
        <v>11023</v>
      </c>
      <c r="B2861" s="6" t="str" cm="1">
        <f t="array" ref="B2861">IF(SUM(--ISNUMBER(SEARCH(Honorific,A2861)))&gt;0,LEFT(A2861,FIND(" ",A2861)-1),"")</f>
        <v/>
      </c>
      <c r="C2861" s="6" t="str">
        <f t="shared" si="88"/>
        <v>Jennifer Schaefer</v>
      </c>
      <c r="D2861" s="6" t="str" cm="1">
        <f t="array" ref="D2861">IF(SUM(--ISNUMBER(SEARCH(Credentials,C2861)))&gt;0,TRIM(RIGHT(SUBSTITUTE(C2861," ",REPT(" ", 99)), 99)),"")</f>
        <v/>
      </c>
      <c r="E2861" s="6" t="str">
        <f t="shared" si="89"/>
        <v>Jennifer Schaefer</v>
      </c>
      <c r="F2861" s="6" t="s">
        <v>11023</v>
      </c>
      <c r="G2861" s="7" t="s">
        <v>19510</v>
      </c>
      <c r="H2861" s="7" t="s">
        <v>19861</v>
      </c>
    </row>
    <row r="2862" spans="1:8">
      <c r="A2862" s="6" t="s">
        <v>11027</v>
      </c>
      <c r="B2862" s="6" t="str" cm="1">
        <f t="array" ref="B2862">IF(SUM(--ISNUMBER(SEARCH(Honorific,A2862)))&gt;0,LEFT(A2862,FIND(" ",A2862)-1),"")</f>
        <v/>
      </c>
      <c r="C2862" s="6" t="str">
        <f t="shared" si="88"/>
        <v>Levi Bowen</v>
      </c>
      <c r="D2862" s="6" t="str" cm="1">
        <f t="array" ref="D2862">IF(SUM(--ISNUMBER(SEARCH(Credentials,C2862)))&gt;0,TRIM(RIGHT(SUBSTITUTE(C2862," ",REPT(" ", 99)), 99)),"")</f>
        <v/>
      </c>
      <c r="E2862" s="6" t="str">
        <f t="shared" si="89"/>
        <v>Levi Bowen</v>
      </c>
      <c r="F2862" s="6" t="s">
        <v>11027</v>
      </c>
      <c r="G2862" s="7" t="s">
        <v>19932</v>
      </c>
      <c r="H2862" s="7" t="s">
        <v>20671</v>
      </c>
    </row>
    <row r="2863" spans="1:8">
      <c r="A2863" s="6" t="s">
        <v>11031</v>
      </c>
      <c r="B2863" s="6" t="str" cm="1">
        <f t="array" ref="B2863">IF(SUM(--ISNUMBER(SEARCH(Honorific,A2863)))&gt;0,LEFT(A2863,FIND(" ",A2863)-1),"")</f>
        <v/>
      </c>
      <c r="C2863" s="6" t="str">
        <f t="shared" si="88"/>
        <v>Lauren Pugh</v>
      </c>
      <c r="D2863" s="6" t="str" cm="1">
        <f t="array" ref="D2863">IF(SUM(--ISNUMBER(SEARCH(Credentials,C2863)))&gt;0,TRIM(RIGHT(SUBSTITUTE(C2863," ",REPT(" ", 99)), 99)),"")</f>
        <v/>
      </c>
      <c r="E2863" s="6" t="str">
        <f t="shared" si="89"/>
        <v>Lauren Pugh</v>
      </c>
      <c r="F2863" s="6" t="s">
        <v>11031</v>
      </c>
      <c r="G2863" s="7" t="s">
        <v>19504</v>
      </c>
      <c r="H2863" s="7" t="s">
        <v>20672</v>
      </c>
    </row>
    <row r="2864" spans="1:8">
      <c r="A2864" s="6" t="s">
        <v>11035</v>
      </c>
      <c r="B2864" s="6" t="str" cm="1">
        <f t="array" ref="B2864">IF(SUM(--ISNUMBER(SEARCH(Honorific,A2864)))&gt;0,LEFT(A2864,FIND(" ",A2864)-1),"")</f>
        <v/>
      </c>
      <c r="C2864" s="6" t="str">
        <f t="shared" si="88"/>
        <v>Andrew Singh</v>
      </c>
      <c r="D2864" s="6" t="str" cm="1">
        <f t="array" ref="D2864">IF(SUM(--ISNUMBER(SEARCH(Credentials,C2864)))&gt;0,TRIM(RIGHT(SUBSTITUTE(C2864," ",REPT(" ", 99)), 99)),"")</f>
        <v/>
      </c>
      <c r="E2864" s="6" t="str">
        <f t="shared" si="89"/>
        <v>Andrew Singh</v>
      </c>
      <c r="F2864" s="6" t="s">
        <v>11035</v>
      </c>
      <c r="G2864" s="7" t="s">
        <v>19612</v>
      </c>
      <c r="H2864" s="7" t="s">
        <v>20260</v>
      </c>
    </row>
    <row r="2865" spans="1:8">
      <c r="A2865" s="6" t="s">
        <v>11039</v>
      </c>
      <c r="B2865" s="6" t="str" cm="1">
        <f t="array" ref="B2865">IF(SUM(--ISNUMBER(SEARCH(Honorific,A2865)))&gt;0,LEFT(A2865,FIND(" ",A2865)-1),"")</f>
        <v/>
      </c>
      <c r="C2865" s="6" t="str">
        <f t="shared" si="88"/>
        <v>Matthew Pierce</v>
      </c>
      <c r="D2865" s="6" t="str" cm="1">
        <f t="array" ref="D2865">IF(SUM(--ISNUMBER(SEARCH(Credentials,C2865)))&gt;0,TRIM(RIGHT(SUBSTITUTE(C2865," ",REPT(" ", 99)), 99)),"")</f>
        <v/>
      </c>
      <c r="E2865" s="6" t="str">
        <f t="shared" si="89"/>
        <v>Matthew Pierce</v>
      </c>
      <c r="F2865" s="6" t="s">
        <v>11039</v>
      </c>
      <c r="G2865" s="7" t="s">
        <v>19506</v>
      </c>
      <c r="H2865" s="7" t="s">
        <v>19752</v>
      </c>
    </row>
    <row r="2866" spans="1:8">
      <c r="A2866" s="6" t="s">
        <v>11042</v>
      </c>
      <c r="B2866" s="6" t="str" cm="1">
        <f t="array" ref="B2866">IF(SUM(--ISNUMBER(SEARCH(Honorific,A2866)))&gt;0,LEFT(A2866,FIND(" ",A2866)-1),"")</f>
        <v/>
      </c>
      <c r="C2866" s="6" t="str">
        <f t="shared" si="88"/>
        <v>Brianna Day</v>
      </c>
      <c r="D2866" s="6" t="str" cm="1">
        <f t="array" ref="D2866">IF(SUM(--ISNUMBER(SEARCH(Credentials,C2866)))&gt;0,TRIM(RIGHT(SUBSTITUTE(C2866," ",REPT(" ", 99)), 99)),"")</f>
        <v/>
      </c>
      <c r="E2866" s="6" t="str">
        <f t="shared" si="89"/>
        <v>Brianna Day</v>
      </c>
      <c r="F2866" s="6" t="s">
        <v>11042</v>
      </c>
      <c r="G2866" s="7" t="s">
        <v>20338</v>
      </c>
      <c r="H2866" s="7" t="s">
        <v>20207</v>
      </c>
    </row>
    <row r="2867" spans="1:8">
      <c r="A2867" s="6" t="s">
        <v>11046</v>
      </c>
      <c r="B2867" s="6" t="str" cm="1">
        <f t="array" ref="B2867">IF(SUM(--ISNUMBER(SEARCH(Honorific,A2867)))&gt;0,LEFT(A2867,FIND(" ",A2867)-1),"")</f>
        <v/>
      </c>
      <c r="C2867" s="6" t="str">
        <f t="shared" si="88"/>
        <v>Shane Lee</v>
      </c>
      <c r="D2867" s="6" t="str" cm="1">
        <f t="array" ref="D2867">IF(SUM(--ISNUMBER(SEARCH(Credentials,C2867)))&gt;0,TRIM(RIGHT(SUBSTITUTE(C2867," ",REPT(" ", 99)), 99)),"")</f>
        <v/>
      </c>
      <c r="E2867" s="6" t="str">
        <f t="shared" si="89"/>
        <v>Shane Lee</v>
      </c>
      <c r="F2867" s="6" t="s">
        <v>11046</v>
      </c>
      <c r="G2867" s="7" t="s">
        <v>20170</v>
      </c>
      <c r="H2867" s="7" t="s">
        <v>19424</v>
      </c>
    </row>
    <row r="2868" spans="1:8">
      <c r="A2868" s="6" t="s">
        <v>11050</v>
      </c>
      <c r="B2868" s="6" t="str" cm="1">
        <f t="array" ref="B2868">IF(SUM(--ISNUMBER(SEARCH(Honorific,A2868)))&gt;0,LEFT(A2868,FIND(" ",A2868)-1),"")</f>
        <v/>
      </c>
      <c r="C2868" s="6" t="str">
        <f t="shared" si="88"/>
        <v>Dawn Martin</v>
      </c>
      <c r="D2868" s="6" t="str" cm="1">
        <f t="array" ref="D2868">IF(SUM(--ISNUMBER(SEARCH(Credentials,C2868)))&gt;0,TRIM(RIGHT(SUBSTITUTE(C2868," ",REPT(" ", 99)), 99)),"")</f>
        <v/>
      </c>
      <c r="E2868" s="6" t="str">
        <f t="shared" si="89"/>
        <v>Dawn Martin</v>
      </c>
      <c r="F2868" s="6" t="s">
        <v>11050</v>
      </c>
      <c r="G2868" s="7" t="s">
        <v>19865</v>
      </c>
      <c r="H2868" s="7" t="s">
        <v>19455</v>
      </c>
    </row>
    <row r="2869" spans="1:8">
      <c r="A2869" s="6" t="s">
        <v>11054</v>
      </c>
      <c r="B2869" s="6" t="str" cm="1">
        <f t="array" ref="B2869">IF(SUM(--ISNUMBER(SEARCH(Honorific,A2869)))&gt;0,LEFT(A2869,FIND(" ",A2869)-1),"")</f>
        <v/>
      </c>
      <c r="C2869" s="6" t="str">
        <f t="shared" si="88"/>
        <v>Lawrence Johnson</v>
      </c>
      <c r="D2869" s="6" t="str" cm="1">
        <f t="array" ref="D2869">IF(SUM(--ISNUMBER(SEARCH(Credentials,C2869)))&gt;0,TRIM(RIGHT(SUBSTITUTE(C2869," ",REPT(" ", 99)), 99)),"")</f>
        <v/>
      </c>
      <c r="E2869" s="6" t="str">
        <f t="shared" si="89"/>
        <v>Lawrence Johnson</v>
      </c>
      <c r="F2869" s="6" t="s">
        <v>11054</v>
      </c>
      <c r="G2869" s="7" t="s">
        <v>19912</v>
      </c>
      <c r="H2869" s="7" t="s">
        <v>19655</v>
      </c>
    </row>
    <row r="2870" spans="1:8">
      <c r="A2870" s="6" t="s">
        <v>11058</v>
      </c>
      <c r="B2870" s="6" t="str" cm="1">
        <f t="array" ref="B2870">IF(SUM(--ISNUMBER(SEARCH(Honorific,A2870)))&gt;0,LEFT(A2870,FIND(" ",A2870)-1),"")</f>
        <v/>
      </c>
      <c r="C2870" s="6" t="str">
        <f t="shared" si="88"/>
        <v>Frank Fletcher</v>
      </c>
      <c r="D2870" s="6" t="str" cm="1">
        <f t="array" ref="D2870">IF(SUM(--ISNUMBER(SEARCH(Credentials,C2870)))&gt;0,TRIM(RIGHT(SUBSTITUTE(C2870," ",REPT(" ", 99)), 99)),"")</f>
        <v/>
      </c>
      <c r="E2870" s="6" t="str">
        <f t="shared" si="89"/>
        <v>Frank Fletcher</v>
      </c>
      <c r="F2870" s="6" t="s">
        <v>11058</v>
      </c>
      <c r="G2870" s="7" t="s">
        <v>20434</v>
      </c>
      <c r="H2870" s="7" t="s">
        <v>20563</v>
      </c>
    </row>
    <row r="2871" spans="1:8">
      <c r="A2871" s="6" t="s">
        <v>11061</v>
      </c>
      <c r="B2871" s="6" t="str" cm="1">
        <f t="array" ref="B2871">IF(SUM(--ISNUMBER(SEARCH(Honorific,A2871)))&gt;0,LEFT(A2871,FIND(" ",A2871)-1),"")</f>
        <v/>
      </c>
      <c r="C2871" s="6" t="str">
        <f t="shared" si="88"/>
        <v>Kirk Weber</v>
      </c>
      <c r="D2871" s="6" t="str" cm="1">
        <f t="array" ref="D2871">IF(SUM(--ISNUMBER(SEARCH(Credentials,C2871)))&gt;0,TRIM(RIGHT(SUBSTITUTE(C2871," ",REPT(" ", 99)), 99)),"")</f>
        <v/>
      </c>
      <c r="E2871" s="6" t="str">
        <f t="shared" si="89"/>
        <v>Kirk Weber</v>
      </c>
      <c r="F2871" s="6" t="s">
        <v>11061</v>
      </c>
      <c r="G2871" s="7" t="s">
        <v>20306</v>
      </c>
      <c r="H2871" s="7" t="s">
        <v>20313</v>
      </c>
    </row>
    <row r="2872" spans="1:8">
      <c r="A2872" s="6" t="s">
        <v>11065</v>
      </c>
      <c r="B2872" s="6" t="str" cm="1">
        <f t="array" ref="B2872">IF(SUM(--ISNUMBER(SEARCH(Honorific,A2872)))&gt;0,LEFT(A2872,FIND(" ",A2872)-1),"")</f>
        <v/>
      </c>
      <c r="C2872" s="6" t="str">
        <f t="shared" si="88"/>
        <v>Thomas Martinez</v>
      </c>
      <c r="D2872" s="6" t="str" cm="1">
        <f t="array" ref="D2872">IF(SUM(--ISNUMBER(SEARCH(Credentials,C2872)))&gt;0,TRIM(RIGHT(SUBSTITUTE(C2872," ",REPT(" ", 99)), 99)),"")</f>
        <v/>
      </c>
      <c r="E2872" s="6" t="str">
        <f t="shared" si="89"/>
        <v>Thomas Martinez</v>
      </c>
      <c r="F2872" s="6" t="s">
        <v>11065</v>
      </c>
      <c r="G2872" s="7" t="s">
        <v>19488</v>
      </c>
      <c r="H2872" s="7" t="s">
        <v>19728</v>
      </c>
    </row>
    <row r="2873" spans="1:8">
      <c r="A2873" s="6" t="s">
        <v>11069</v>
      </c>
      <c r="B2873" s="6" t="str" cm="1">
        <f t="array" ref="B2873">IF(SUM(--ISNUMBER(SEARCH(Honorific,A2873)))&gt;0,LEFT(A2873,FIND(" ",A2873)-1),"")</f>
        <v/>
      </c>
      <c r="C2873" s="6" t="str">
        <f t="shared" si="88"/>
        <v>Heather Ibarra</v>
      </c>
      <c r="D2873" s="6" t="str" cm="1">
        <f t="array" ref="D2873">IF(SUM(--ISNUMBER(SEARCH(Credentials,C2873)))&gt;0,TRIM(RIGHT(SUBSTITUTE(C2873," ",REPT(" ", 99)), 99)),"")</f>
        <v/>
      </c>
      <c r="E2873" s="6" t="str">
        <f t="shared" si="89"/>
        <v>Heather Ibarra</v>
      </c>
      <c r="F2873" s="6" t="s">
        <v>20862</v>
      </c>
      <c r="G2873" s="7" t="s">
        <v>19423</v>
      </c>
      <c r="H2873" s="7"/>
    </row>
    <row r="2874" spans="1:8">
      <c r="A2874" s="6" t="s">
        <v>11073</v>
      </c>
      <c r="B2874" s="6" t="str" cm="1">
        <f t="array" ref="B2874">IF(SUM(--ISNUMBER(SEARCH(Honorific,A2874)))&gt;0,LEFT(A2874,FIND(" ",A2874)-1),"")</f>
        <v/>
      </c>
      <c r="C2874" s="6" t="str">
        <f t="shared" si="88"/>
        <v>Randall Benson</v>
      </c>
      <c r="D2874" s="6" t="str" cm="1">
        <f t="array" ref="D2874">IF(SUM(--ISNUMBER(SEARCH(Credentials,C2874)))&gt;0,TRIM(RIGHT(SUBSTITUTE(C2874," ",REPT(" ", 99)), 99)),"")</f>
        <v/>
      </c>
      <c r="E2874" s="6" t="str">
        <f t="shared" si="89"/>
        <v>Randall Benson</v>
      </c>
      <c r="F2874" s="6" t="s">
        <v>11073</v>
      </c>
      <c r="G2874" s="7" t="s">
        <v>20506</v>
      </c>
      <c r="H2874" s="7" t="s">
        <v>19669</v>
      </c>
    </row>
    <row r="2875" spans="1:8">
      <c r="A2875" s="6" t="s">
        <v>11077</v>
      </c>
      <c r="B2875" s="6" t="str" cm="1">
        <f t="array" ref="B2875">IF(SUM(--ISNUMBER(SEARCH(Honorific,A2875)))&gt;0,LEFT(A2875,FIND(" ",A2875)-1),"")</f>
        <v/>
      </c>
      <c r="C2875" s="6" t="str">
        <f t="shared" si="88"/>
        <v>Laura Simmons</v>
      </c>
      <c r="D2875" s="6" t="str" cm="1">
        <f t="array" ref="D2875">IF(SUM(--ISNUMBER(SEARCH(Credentials,C2875)))&gt;0,TRIM(RIGHT(SUBSTITUTE(C2875," ",REPT(" ", 99)), 99)),"")</f>
        <v/>
      </c>
      <c r="E2875" s="6" t="str">
        <f t="shared" si="89"/>
        <v>Laura Simmons</v>
      </c>
      <c r="F2875" s="6" t="s">
        <v>11077</v>
      </c>
      <c r="G2875" s="7" t="s">
        <v>19587</v>
      </c>
      <c r="H2875" s="7" t="s">
        <v>20081</v>
      </c>
    </row>
    <row r="2876" spans="1:8">
      <c r="A2876" s="6" t="s">
        <v>11081</v>
      </c>
      <c r="B2876" s="6" t="str" cm="1">
        <f t="array" ref="B2876">IF(SUM(--ISNUMBER(SEARCH(Honorific,A2876)))&gt;0,LEFT(A2876,FIND(" ",A2876)-1),"")</f>
        <v/>
      </c>
      <c r="C2876" s="6" t="str">
        <f t="shared" si="88"/>
        <v>Benjamin Smith</v>
      </c>
      <c r="D2876" s="6" t="str" cm="1">
        <f t="array" ref="D2876">IF(SUM(--ISNUMBER(SEARCH(Credentials,C2876)))&gt;0,TRIM(RIGHT(SUBSTITUTE(C2876," ",REPT(" ", 99)), 99)),"")</f>
        <v/>
      </c>
      <c r="E2876" s="6" t="str">
        <f t="shared" si="89"/>
        <v>Benjamin Smith</v>
      </c>
      <c r="F2876" s="6" t="s">
        <v>11081</v>
      </c>
      <c r="G2876" s="7" t="s">
        <v>19700</v>
      </c>
      <c r="H2876" s="7" t="s">
        <v>19450</v>
      </c>
    </row>
    <row r="2877" spans="1:8">
      <c r="A2877" s="6" t="s">
        <v>11085</v>
      </c>
      <c r="B2877" s="6" t="str" cm="1">
        <f t="array" ref="B2877">IF(SUM(--ISNUMBER(SEARCH(Honorific,A2877)))&gt;0,LEFT(A2877,FIND(" ",A2877)-1),"")</f>
        <v/>
      </c>
      <c r="C2877" s="6" t="str">
        <f t="shared" si="88"/>
        <v>Craig Stevens</v>
      </c>
      <c r="D2877" s="6" t="str" cm="1">
        <f t="array" ref="D2877">IF(SUM(--ISNUMBER(SEARCH(Credentials,C2877)))&gt;0,TRIM(RIGHT(SUBSTITUTE(C2877," ",REPT(" ", 99)), 99)),"")</f>
        <v/>
      </c>
      <c r="E2877" s="6" t="str">
        <f t="shared" si="89"/>
        <v>Craig Stevens</v>
      </c>
      <c r="F2877" s="6" t="s">
        <v>11085</v>
      </c>
      <c r="G2877" s="7" t="s">
        <v>19570</v>
      </c>
      <c r="H2877" s="7" t="s">
        <v>19440</v>
      </c>
    </row>
    <row r="2878" spans="1:8">
      <c r="A2878" s="6" t="s">
        <v>11089</v>
      </c>
      <c r="B2878" s="6" t="str" cm="1">
        <f t="array" ref="B2878">IF(SUM(--ISNUMBER(SEARCH(Honorific,A2878)))&gt;0,LEFT(A2878,FIND(" ",A2878)-1),"")</f>
        <v/>
      </c>
      <c r="C2878" s="6" t="str">
        <f t="shared" si="88"/>
        <v>Hector Fletcher</v>
      </c>
      <c r="D2878" s="6" t="str" cm="1">
        <f t="array" ref="D2878">IF(SUM(--ISNUMBER(SEARCH(Credentials,C2878)))&gt;0,TRIM(RIGHT(SUBSTITUTE(C2878," ",REPT(" ", 99)), 99)),"")</f>
        <v/>
      </c>
      <c r="E2878" s="6" t="str">
        <f t="shared" si="89"/>
        <v>Hector Fletcher</v>
      </c>
      <c r="F2878" s="6" t="s">
        <v>11089</v>
      </c>
      <c r="G2878" s="7" t="s">
        <v>20372</v>
      </c>
      <c r="H2878" s="7" t="s">
        <v>20563</v>
      </c>
    </row>
    <row r="2879" spans="1:8">
      <c r="A2879" s="6" t="s">
        <v>11093</v>
      </c>
      <c r="B2879" s="6" t="str" cm="1">
        <f t="array" ref="B2879">IF(SUM(--ISNUMBER(SEARCH(Honorific,A2879)))&gt;0,LEFT(A2879,FIND(" ",A2879)-1),"")</f>
        <v/>
      </c>
      <c r="C2879" s="6" t="str">
        <f t="shared" si="88"/>
        <v>Angela Lin</v>
      </c>
      <c r="D2879" s="6" t="str" cm="1">
        <f t="array" ref="D2879">IF(SUM(--ISNUMBER(SEARCH(Credentials,C2879)))&gt;0,TRIM(RIGHT(SUBSTITUTE(C2879," ",REPT(" ", 99)), 99)),"")</f>
        <v/>
      </c>
      <c r="E2879" s="6" t="str">
        <f t="shared" si="89"/>
        <v>Angela Lin</v>
      </c>
      <c r="F2879" s="6" t="s">
        <v>11093</v>
      </c>
      <c r="G2879" s="7" t="s">
        <v>19746</v>
      </c>
      <c r="H2879" s="7" t="s">
        <v>20194</v>
      </c>
    </row>
    <row r="2880" spans="1:8">
      <c r="A2880" s="6" t="s">
        <v>11096</v>
      </c>
      <c r="B2880" s="6" t="str" cm="1">
        <f t="array" ref="B2880">IF(SUM(--ISNUMBER(SEARCH(Honorific,A2880)))&gt;0,LEFT(A2880,FIND(" ",A2880)-1),"")</f>
        <v/>
      </c>
      <c r="C2880" s="6" t="str">
        <f t="shared" si="88"/>
        <v>Olivia Perry</v>
      </c>
      <c r="D2880" s="6" t="str" cm="1">
        <f t="array" ref="D2880">IF(SUM(--ISNUMBER(SEARCH(Credentials,C2880)))&gt;0,TRIM(RIGHT(SUBSTITUTE(C2880," ",REPT(" ", 99)), 99)),"")</f>
        <v/>
      </c>
      <c r="E2880" s="6" t="str">
        <f t="shared" si="89"/>
        <v>Olivia Perry</v>
      </c>
      <c r="F2880" s="6" t="s">
        <v>11096</v>
      </c>
      <c r="G2880" s="7" t="s">
        <v>20022</v>
      </c>
      <c r="H2880" s="7" t="s">
        <v>20098</v>
      </c>
    </row>
    <row r="2881" spans="1:8">
      <c r="A2881" s="6" t="s">
        <v>11099</v>
      </c>
      <c r="B2881" s="6" t="str" cm="1">
        <f t="array" ref="B2881">IF(SUM(--ISNUMBER(SEARCH(Honorific,A2881)))&gt;0,LEFT(A2881,FIND(" ",A2881)-1),"")</f>
        <v/>
      </c>
      <c r="C2881" s="6" t="str">
        <f t="shared" si="88"/>
        <v>Christopher White</v>
      </c>
      <c r="D2881" s="6" t="str" cm="1">
        <f t="array" ref="D2881">IF(SUM(--ISNUMBER(SEARCH(Credentials,C2881)))&gt;0,TRIM(RIGHT(SUBSTITUTE(C2881," ",REPT(" ", 99)), 99)),"")</f>
        <v/>
      </c>
      <c r="E2881" s="6" t="str">
        <f t="shared" si="89"/>
        <v>Christopher White</v>
      </c>
      <c r="F2881" s="6" t="s">
        <v>11099</v>
      </c>
      <c r="G2881" s="7" t="s">
        <v>19682</v>
      </c>
      <c r="H2881" s="7" t="s">
        <v>19502</v>
      </c>
    </row>
    <row r="2882" spans="1:8">
      <c r="A2882" s="6" t="s">
        <v>11103</v>
      </c>
      <c r="B2882" s="6" t="str" cm="1">
        <f t="array" ref="B2882">IF(SUM(--ISNUMBER(SEARCH(Honorific,A2882)))&gt;0,LEFT(A2882,FIND(" ",A2882)-1),"")</f>
        <v/>
      </c>
      <c r="C2882" s="6" t="str">
        <f t="shared" si="88"/>
        <v>Andrea Lucas</v>
      </c>
      <c r="D2882" s="6" t="str" cm="1">
        <f t="array" ref="D2882">IF(SUM(--ISNUMBER(SEARCH(Credentials,C2882)))&gt;0,TRIM(RIGHT(SUBSTITUTE(C2882," ",REPT(" ", 99)), 99)),"")</f>
        <v/>
      </c>
      <c r="E2882" s="6" t="str">
        <f t="shared" si="89"/>
        <v>Andrea Lucas</v>
      </c>
      <c r="F2882" s="6" t="s">
        <v>11103</v>
      </c>
      <c r="G2882" s="7" t="s">
        <v>19825</v>
      </c>
      <c r="H2882" s="7" t="s">
        <v>19595</v>
      </c>
    </row>
    <row r="2883" spans="1:8">
      <c r="A2883" s="6" t="s">
        <v>11107</v>
      </c>
      <c r="B2883" s="6" t="str" cm="1">
        <f t="array" ref="B2883">IF(SUM(--ISNUMBER(SEARCH(Honorific,A2883)))&gt;0,LEFT(A2883,FIND(" ",A2883)-1),"")</f>
        <v/>
      </c>
      <c r="C2883" s="6" t="str">
        <f t="shared" ref="C2883:C2946" si="90">IF(B2883="",A2883,RIGHT(A2883,LEN(A2883)-LEN(B2883)-1))</f>
        <v>Tina Herman</v>
      </c>
      <c r="D2883" s="6" t="str" cm="1">
        <f t="array" ref="D2883">IF(SUM(--ISNUMBER(SEARCH(Credentials,C2883)))&gt;0,TRIM(RIGHT(SUBSTITUTE(C2883," ",REPT(" ", 99)), 99)),"")</f>
        <v/>
      </c>
      <c r="E2883" s="6" t="str">
        <f t="shared" ref="E2883:E2946" si="91">IF(D2883="",C2883,LEFT(C2883,LEN(C2883)-LEN(D2883)))</f>
        <v>Tina Herman</v>
      </c>
      <c r="F2883" s="6" t="s">
        <v>11107</v>
      </c>
      <c r="G2883" s="7" t="s">
        <v>19883</v>
      </c>
      <c r="H2883" s="7" t="s">
        <v>20053</v>
      </c>
    </row>
    <row r="2884" spans="1:8">
      <c r="A2884" s="6" t="s">
        <v>11111</v>
      </c>
      <c r="B2884" s="6" t="str" cm="1">
        <f t="array" ref="B2884">IF(SUM(--ISNUMBER(SEARCH(Honorific,A2884)))&gt;0,LEFT(A2884,FIND(" ",A2884)-1),"")</f>
        <v/>
      </c>
      <c r="C2884" s="6" t="str">
        <f t="shared" si="90"/>
        <v>Randy Sparks</v>
      </c>
      <c r="D2884" s="6" t="str" cm="1">
        <f t="array" ref="D2884">IF(SUM(--ISNUMBER(SEARCH(Credentials,C2884)))&gt;0,TRIM(RIGHT(SUBSTITUTE(C2884," ",REPT(" ", 99)), 99)),"")</f>
        <v/>
      </c>
      <c r="E2884" s="6" t="str">
        <f t="shared" si="91"/>
        <v>Randy Sparks</v>
      </c>
      <c r="F2884" s="6" t="s">
        <v>11111</v>
      </c>
      <c r="G2884" s="7" t="s">
        <v>19675</v>
      </c>
      <c r="H2884" s="7" t="s">
        <v>20546</v>
      </c>
    </row>
    <row r="2885" spans="1:8">
      <c r="A2885" s="6" t="s">
        <v>11115</v>
      </c>
      <c r="B2885" s="6" t="str" cm="1">
        <f t="array" ref="B2885">IF(SUM(--ISNUMBER(SEARCH(Honorific,A2885)))&gt;0,LEFT(A2885,FIND(" ",A2885)-1),"")</f>
        <v/>
      </c>
      <c r="C2885" s="6" t="str">
        <f t="shared" si="90"/>
        <v>Kathy Kennedy</v>
      </c>
      <c r="D2885" s="6" t="str" cm="1">
        <f t="array" ref="D2885">IF(SUM(--ISNUMBER(SEARCH(Credentials,C2885)))&gt;0,TRIM(RIGHT(SUBSTITUTE(C2885," ",REPT(" ", 99)), 99)),"")</f>
        <v/>
      </c>
      <c r="E2885" s="6" t="str">
        <f t="shared" si="91"/>
        <v>Kathy Kennedy</v>
      </c>
      <c r="F2885" s="6" t="s">
        <v>11115</v>
      </c>
      <c r="G2885" s="7" t="s">
        <v>19514</v>
      </c>
      <c r="H2885" s="7" t="s">
        <v>20566</v>
      </c>
    </row>
    <row r="2886" spans="1:8">
      <c r="A2886" s="6" t="s">
        <v>11119</v>
      </c>
      <c r="B2886" s="6" t="str" cm="1">
        <f t="array" ref="B2886">IF(SUM(--ISNUMBER(SEARCH(Honorific,A2886)))&gt;0,LEFT(A2886,FIND(" ",A2886)-1),"")</f>
        <v/>
      </c>
      <c r="C2886" s="6" t="str">
        <f t="shared" si="90"/>
        <v>Andrew Stewart</v>
      </c>
      <c r="D2886" s="6" t="str" cm="1">
        <f t="array" ref="D2886">IF(SUM(--ISNUMBER(SEARCH(Credentials,C2886)))&gt;0,TRIM(RIGHT(SUBSTITUTE(C2886," ",REPT(" ", 99)), 99)),"")</f>
        <v/>
      </c>
      <c r="E2886" s="6" t="str">
        <f t="shared" si="91"/>
        <v>Andrew Stewart</v>
      </c>
      <c r="F2886" s="6" t="s">
        <v>11119</v>
      </c>
      <c r="G2886" s="7" t="s">
        <v>19612</v>
      </c>
      <c r="H2886" s="7" t="s">
        <v>19687</v>
      </c>
    </row>
    <row r="2887" spans="1:8">
      <c r="A2887" s="6" t="s">
        <v>11122</v>
      </c>
      <c r="B2887" s="6" t="str" cm="1">
        <f t="array" ref="B2887">IF(SUM(--ISNUMBER(SEARCH(Honorific,A2887)))&gt;0,LEFT(A2887,FIND(" ",A2887)-1),"")</f>
        <v/>
      </c>
      <c r="C2887" s="6" t="str">
        <f t="shared" si="90"/>
        <v>Julia Harper</v>
      </c>
      <c r="D2887" s="6" t="str" cm="1">
        <f t="array" ref="D2887">IF(SUM(--ISNUMBER(SEARCH(Credentials,C2887)))&gt;0,TRIM(RIGHT(SUBSTITUTE(C2887," ",REPT(" ", 99)), 99)),"")</f>
        <v/>
      </c>
      <c r="E2887" s="6" t="str">
        <f t="shared" si="91"/>
        <v>Julia Harper</v>
      </c>
      <c r="F2887" s="6" t="s">
        <v>11122</v>
      </c>
      <c r="G2887" s="7" t="s">
        <v>20168</v>
      </c>
      <c r="H2887" s="7" t="s">
        <v>19806</v>
      </c>
    </row>
    <row r="2888" spans="1:8">
      <c r="A2888" s="6" t="s">
        <v>11125</v>
      </c>
      <c r="B2888" s="6" t="str" cm="1">
        <f t="array" ref="B2888">IF(SUM(--ISNUMBER(SEARCH(Honorific,A2888)))&gt;0,LEFT(A2888,FIND(" ",A2888)-1),"")</f>
        <v/>
      </c>
      <c r="C2888" s="6" t="str">
        <f t="shared" si="90"/>
        <v>Troy Campbell</v>
      </c>
      <c r="D2888" s="6" t="str" cm="1">
        <f t="array" ref="D2888">IF(SUM(--ISNUMBER(SEARCH(Credentials,C2888)))&gt;0,TRIM(RIGHT(SUBSTITUTE(C2888," ",REPT(" ", 99)), 99)),"")</f>
        <v/>
      </c>
      <c r="E2888" s="6" t="str">
        <f t="shared" si="91"/>
        <v>Troy Campbell</v>
      </c>
      <c r="F2888" s="6" t="s">
        <v>11125</v>
      </c>
      <c r="G2888" s="7" t="s">
        <v>19724</v>
      </c>
      <c r="H2888" s="7" t="s">
        <v>19886</v>
      </c>
    </row>
    <row r="2889" spans="1:8">
      <c r="A2889" s="6" t="s">
        <v>3612</v>
      </c>
      <c r="B2889" s="6" t="str" cm="1">
        <f t="array" ref="B2889">IF(SUM(--ISNUMBER(SEARCH(Honorific,A2889)))&gt;0,LEFT(A2889,FIND(" ",A2889)-1),"")</f>
        <v/>
      </c>
      <c r="C2889" s="6" t="str">
        <f t="shared" si="90"/>
        <v>Matthew Barrett</v>
      </c>
      <c r="D2889" s="6" t="str" cm="1">
        <f t="array" ref="D2889">IF(SUM(--ISNUMBER(SEARCH(Credentials,C2889)))&gt;0,TRIM(RIGHT(SUBSTITUTE(C2889," ",REPT(" ", 99)), 99)),"")</f>
        <v/>
      </c>
      <c r="E2889" s="6" t="str">
        <f t="shared" si="91"/>
        <v>Matthew Barrett</v>
      </c>
      <c r="F2889" s="6" t="s">
        <v>3612</v>
      </c>
      <c r="G2889" s="7" t="s">
        <v>19506</v>
      </c>
      <c r="H2889" s="7" t="s">
        <v>20064</v>
      </c>
    </row>
    <row r="2890" spans="1:8">
      <c r="A2890" s="6" t="s">
        <v>11132</v>
      </c>
      <c r="B2890" s="6" t="str" cm="1">
        <f t="array" ref="B2890">IF(SUM(--ISNUMBER(SEARCH(Honorific,A2890)))&gt;0,LEFT(A2890,FIND(" ",A2890)-1),"")</f>
        <v/>
      </c>
      <c r="C2890" s="6" t="str">
        <f t="shared" si="90"/>
        <v>Marie Juarez</v>
      </c>
      <c r="D2890" s="6" t="str" cm="1">
        <f t="array" ref="D2890">IF(SUM(--ISNUMBER(SEARCH(Credentials,C2890)))&gt;0,TRIM(RIGHT(SUBSTITUTE(C2890," ",REPT(" ", 99)), 99)),"")</f>
        <v/>
      </c>
      <c r="E2890" s="6" t="str">
        <f t="shared" si="91"/>
        <v>Marie Juarez</v>
      </c>
      <c r="F2890" s="6" t="s">
        <v>11132</v>
      </c>
      <c r="G2890" s="7" t="s">
        <v>20277</v>
      </c>
      <c r="H2890" s="7" t="s">
        <v>20274</v>
      </c>
    </row>
    <row r="2891" spans="1:8">
      <c r="A2891" s="6" t="s">
        <v>11136</v>
      </c>
      <c r="B2891" s="6" t="str" cm="1">
        <f t="array" ref="B2891">IF(SUM(--ISNUMBER(SEARCH(Honorific,A2891)))&gt;0,LEFT(A2891,FIND(" ",A2891)-1),"")</f>
        <v/>
      </c>
      <c r="C2891" s="6" t="str">
        <f t="shared" si="90"/>
        <v>Renee Lin</v>
      </c>
      <c r="D2891" s="6" t="str" cm="1">
        <f t="array" ref="D2891">IF(SUM(--ISNUMBER(SEARCH(Credentials,C2891)))&gt;0,TRIM(RIGHT(SUBSTITUTE(C2891," ",REPT(" ", 99)), 99)),"")</f>
        <v/>
      </c>
      <c r="E2891" s="6" t="str">
        <f t="shared" si="91"/>
        <v>Renee Lin</v>
      </c>
      <c r="F2891" s="6" t="s">
        <v>11136</v>
      </c>
      <c r="G2891" s="7" t="s">
        <v>19431</v>
      </c>
      <c r="H2891" s="7" t="s">
        <v>20194</v>
      </c>
    </row>
    <row r="2892" spans="1:8">
      <c r="A2892" s="6" t="s">
        <v>11140</v>
      </c>
      <c r="B2892" s="6" t="str" cm="1">
        <f t="array" ref="B2892">IF(SUM(--ISNUMBER(SEARCH(Honorific,A2892)))&gt;0,LEFT(A2892,FIND(" ",A2892)-1),"")</f>
        <v/>
      </c>
      <c r="C2892" s="6" t="str">
        <f t="shared" si="90"/>
        <v>Tara Stewart DDS</v>
      </c>
      <c r="D2892" s="6" t="str" cm="1">
        <f t="array" ref="D2892">IF(SUM(--ISNUMBER(SEARCH(Credentials,C2892)))&gt;0,TRIM(RIGHT(SUBSTITUTE(C2892," ",REPT(" ", 99)), 99)),"")</f>
        <v>DDS</v>
      </c>
      <c r="E2892" s="6" t="str">
        <f t="shared" si="91"/>
        <v xml:space="preserve">Tara Stewart </v>
      </c>
      <c r="F2892" s="6" t="s">
        <v>19318</v>
      </c>
      <c r="G2892" s="7" t="s">
        <v>19605</v>
      </c>
      <c r="H2892" s="7" t="s">
        <v>19687</v>
      </c>
    </row>
    <row r="2893" spans="1:8">
      <c r="A2893" s="6" t="s">
        <v>11144</v>
      </c>
      <c r="B2893" s="6" t="str" cm="1">
        <f t="array" ref="B2893">IF(SUM(--ISNUMBER(SEARCH(Honorific,A2893)))&gt;0,LEFT(A2893,FIND(" ",A2893)-1),"")</f>
        <v/>
      </c>
      <c r="C2893" s="6" t="str">
        <f t="shared" si="90"/>
        <v>Garrett Smith</v>
      </c>
      <c r="D2893" s="6" t="str" cm="1">
        <f t="array" ref="D2893">IF(SUM(--ISNUMBER(SEARCH(Credentials,C2893)))&gt;0,TRIM(RIGHT(SUBSTITUTE(C2893," ",REPT(" ", 99)), 99)),"")</f>
        <v/>
      </c>
      <c r="E2893" s="6" t="str">
        <f t="shared" si="91"/>
        <v>Garrett Smith</v>
      </c>
      <c r="F2893" s="6" t="s">
        <v>11144</v>
      </c>
      <c r="G2893" s="7" t="s">
        <v>19624</v>
      </c>
      <c r="H2893" s="7" t="s">
        <v>19450</v>
      </c>
    </row>
    <row r="2894" spans="1:8">
      <c r="A2894" s="6" t="s">
        <v>11146</v>
      </c>
      <c r="B2894" s="6" t="str" cm="1">
        <f t="array" ref="B2894">IF(SUM(--ISNUMBER(SEARCH(Honorific,A2894)))&gt;0,LEFT(A2894,FIND(" ",A2894)-1),"")</f>
        <v/>
      </c>
      <c r="C2894" s="6" t="str">
        <f t="shared" si="90"/>
        <v>James Miller</v>
      </c>
      <c r="D2894" s="6" t="str" cm="1">
        <f t="array" ref="D2894">IF(SUM(--ISNUMBER(SEARCH(Credentials,C2894)))&gt;0,TRIM(RIGHT(SUBSTITUTE(C2894," ",REPT(" ", 99)), 99)),"")</f>
        <v/>
      </c>
      <c r="E2894" s="6" t="str">
        <f t="shared" si="91"/>
        <v>James Miller</v>
      </c>
      <c r="F2894" s="6" t="s">
        <v>11146</v>
      </c>
      <c r="G2894" s="7" t="s">
        <v>19433</v>
      </c>
      <c r="H2894" s="7" t="s">
        <v>19568</v>
      </c>
    </row>
    <row r="2895" spans="1:8">
      <c r="A2895" s="6" t="s">
        <v>11150</v>
      </c>
      <c r="B2895" s="6" t="str" cm="1">
        <f t="array" ref="B2895">IF(SUM(--ISNUMBER(SEARCH(Honorific,A2895)))&gt;0,LEFT(A2895,FIND(" ",A2895)-1),"")</f>
        <v/>
      </c>
      <c r="C2895" s="6" t="str">
        <f t="shared" si="90"/>
        <v>Monica Morton</v>
      </c>
      <c r="D2895" s="6" t="str" cm="1">
        <f t="array" ref="D2895">IF(SUM(--ISNUMBER(SEARCH(Credentials,C2895)))&gt;0,TRIM(RIGHT(SUBSTITUTE(C2895," ",REPT(" ", 99)), 99)),"")</f>
        <v/>
      </c>
      <c r="E2895" s="6" t="str">
        <f t="shared" si="91"/>
        <v>Monica Morton</v>
      </c>
      <c r="F2895" s="6" t="s">
        <v>11150</v>
      </c>
      <c r="G2895" s="7" t="s">
        <v>19636</v>
      </c>
      <c r="H2895" s="7" t="s">
        <v>20121</v>
      </c>
    </row>
    <row r="2896" spans="1:8">
      <c r="A2896" s="6" t="s">
        <v>11153</v>
      </c>
      <c r="B2896" s="6" t="str" cm="1">
        <f t="array" ref="B2896">IF(SUM(--ISNUMBER(SEARCH(Honorific,A2896)))&gt;0,LEFT(A2896,FIND(" ",A2896)-1),"")</f>
        <v/>
      </c>
      <c r="C2896" s="6" t="str">
        <f t="shared" si="90"/>
        <v>Bethany Flowers</v>
      </c>
      <c r="D2896" s="6" t="str" cm="1">
        <f t="array" ref="D2896">IF(SUM(--ISNUMBER(SEARCH(Credentials,C2896)))&gt;0,TRIM(RIGHT(SUBSTITUTE(C2896," ",REPT(" ", 99)), 99)),"")</f>
        <v/>
      </c>
      <c r="E2896" s="6" t="str">
        <f t="shared" si="91"/>
        <v>Bethany Flowers</v>
      </c>
      <c r="F2896" s="6" t="s">
        <v>11153</v>
      </c>
      <c r="G2896" s="7" t="s">
        <v>19522</v>
      </c>
      <c r="H2896" s="7" t="s">
        <v>19879</v>
      </c>
    </row>
    <row r="2897" spans="1:8">
      <c r="A2897" s="6" t="s">
        <v>11157</v>
      </c>
      <c r="B2897" s="6" t="str" cm="1">
        <f t="array" ref="B2897">IF(SUM(--ISNUMBER(SEARCH(Honorific,A2897)))&gt;0,LEFT(A2897,FIND(" ",A2897)-1),"")</f>
        <v/>
      </c>
      <c r="C2897" s="6" t="str">
        <f t="shared" si="90"/>
        <v>Matthew Williams</v>
      </c>
      <c r="D2897" s="6" t="str" cm="1">
        <f t="array" ref="D2897">IF(SUM(--ISNUMBER(SEARCH(Credentials,C2897)))&gt;0,TRIM(RIGHT(SUBSTITUTE(C2897," ",REPT(" ", 99)), 99)),"")</f>
        <v/>
      </c>
      <c r="E2897" s="6" t="str">
        <f t="shared" si="91"/>
        <v>Matthew Williams</v>
      </c>
      <c r="F2897" s="6" t="s">
        <v>11157</v>
      </c>
      <c r="G2897" s="7" t="s">
        <v>19506</v>
      </c>
      <c r="H2897" s="7" t="s">
        <v>19478</v>
      </c>
    </row>
    <row r="2898" spans="1:8">
      <c r="A2898" s="6" t="s">
        <v>11160</v>
      </c>
      <c r="B2898" s="6" t="str" cm="1">
        <f t="array" ref="B2898">IF(SUM(--ISNUMBER(SEARCH(Honorific,A2898)))&gt;0,LEFT(A2898,FIND(" ",A2898)-1),"")</f>
        <v/>
      </c>
      <c r="C2898" s="6" t="str">
        <f t="shared" si="90"/>
        <v>Felicia King</v>
      </c>
      <c r="D2898" s="6" t="str" cm="1">
        <f t="array" ref="D2898">IF(SUM(--ISNUMBER(SEARCH(Credentials,C2898)))&gt;0,TRIM(RIGHT(SUBSTITUTE(C2898," ",REPT(" ", 99)), 99)),"")</f>
        <v/>
      </c>
      <c r="E2898" s="6" t="str">
        <f t="shared" si="91"/>
        <v>Felicia King</v>
      </c>
      <c r="F2898" s="6" t="s">
        <v>11160</v>
      </c>
      <c r="G2898" s="7" t="s">
        <v>20538</v>
      </c>
      <c r="H2898" s="7" t="s">
        <v>20195</v>
      </c>
    </row>
    <row r="2899" spans="1:8">
      <c r="A2899" s="6" t="s">
        <v>11164</v>
      </c>
      <c r="B2899" s="6" t="str" cm="1">
        <f t="array" ref="B2899">IF(SUM(--ISNUMBER(SEARCH(Honorific,A2899)))&gt;0,LEFT(A2899,FIND(" ",A2899)-1),"")</f>
        <v/>
      </c>
      <c r="C2899" s="6" t="str">
        <f t="shared" si="90"/>
        <v>Lynn Mosley</v>
      </c>
      <c r="D2899" s="6" t="str" cm="1">
        <f t="array" ref="D2899">IF(SUM(--ISNUMBER(SEARCH(Credentials,C2899)))&gt;0,TRIM(RIGHT(SUBSTITUTE(C2899," ",REPT(" ", 99)), 99)),"")</f>
        <v/>
      </c>
      <c r="E2899" s="6" t="str">
        <f t="shared" si="91"/>
        <v>Lynn Mosley</v>
      </c>
      <c r="F2899" s="6" t="s">
        <v>11164</v>
      </c>
      <c r="G2899" s="7" t="s">
        <v>20184</v>
      </c>
      <c r="H2899" s="7" t="s">
        <v>20408</v>
      </c>
    </row>
    <row r="2900" spans="1:8">
      <c r="A2900" s="6" t="s">
        <v>11168</v>
      </c>
      <c r="B2900" s="6" t="str" cm="1">
        <f t="array" ref="B2900">IF(SUM(--ISNUMBER(SEARCH(Honorific,A2900)))&gt;0,LEFT(A2900,FIND(" ",A2900)-1),"")</f>
        <v/>
      </c>
      <c r="C2900" s="6" t="str">
        <f t="shared" si="90"/>
        <v>Anthony Ingram</v>
      </c>
      <c r="D2900" s="6" t="str" cm="1">
        <f t="array" ref="D2900">IF(SUM(--ISNUMBER(SEARCH(Credentials,C2900)))&gt;0,TRIM(RIGHT(SUBSTITUTE(C2900," ",REPT(" ", 99)), 99)),"")</f>
        <v/>
      </c>
      <c r="E2900" s="6" t="str">
        <f t="shared" si="91"/>
        <v>Anthony Ingram</v>
      </c>
      <c r="F2900" s="6" t="s">
        <v>20863</v>
      </c>
      <c r="G2900" s="7" t="s">
        <v>19438</v>
      </c>
      <c r="H2900" s="7"/>
    </row>
    <row r="2901" spans="1:8">
      <c r="A2901" s="6" t="s">
        <v>11172</v>
      </c>
      <c r="B2901" s="6" t="str" cm="1">
        <f t="array" ref="B2901">IF(SUM(--ISNUMBER(SEARCH(Honorific,A2901)))&gt;0,LEFT(A2901,FIND(" ",A2901)-1),"")</f>
        <v/>
      </c>
      <c r="C2901" s="6" t="str">
        <f t="shared" si="90"/>
        <v>Aaron Black</v>
      </c>
      <c r="D2901" s="6" t="str" cm="1">
        <f t="array" ref="D2901">IF(SUM(--ISNUMBER(SEARCH(Credentials,C2901)))&gt;0,TRIM(RIGHT(SUBSTITUTE(C2901," ",REPT(" ", 99)), 99)),"")</f>
        <v/>
      </c>
      <c r="E2901" s="6" t="str">
        <f t="shared" si="91"/>
        <v>Aaron Black</v>
      </c>
      <c r="F2901" s="6" t="s">
        <v>11172</v>
      </c>
      <c r="G2901" s="7" t="s">
        <v>20176</v>
      </c>
      <c r="H2901" s="7" t="s">
        <v>19754</v>
      </c>
    </row>
    <row r="2902" spans="1:8">
      <c r="A2902" s="6" t="s">
        <v>11175</v>
      </c>
      <c r="B2902" s="6" t="str" cm="1">
        <f t="array" ref="B2902">IF(SUM(--ISNUMBER(SEARCH(Honorific,A2902)))&gt;0,LEFT(A2902,FIND(" ",A2902)-1),"")</f>
        <v/>
      </c>
      <c r="C2902" s="6" t="str">
        <f t="shared" si="90"/>
        <v>Aaron Murphy</v>
      </c>
      <c r="D2902" s="6" t="str" cm="1">
        <f t="array" ref="D2902">IF(SUM(--ISNUMBER(SEARCH(Credentials,C2902)))&gt;0,TRIM(RIGHT(SUBSTITUTE(C2902," ",REPT(" ", 99)), 99)),"")</f>
        <v/>
      </c>
      <c r="E2902" s="6" t="str">
        <f t="shared" si="91"/>
        <v>Aaron Murphy</v>
      </c>
      <c r="F2902" s="6" t="s">
        <v>11175</v>
      </c>
      <c r="G2902" s="7" t="s">
        <v>20176</v>
      </c>
      <c r="H2902" s="7" t="s">
        <v>20252</v>
      </c>
    </row>
    <row r="2903" spans="1:8">
      <c r="A2903" s="6" t="s">
        <v>11179</v>
      </c>
      <c r="B2903" s="6" t="str" cm="1">
        <f t="array" ref="B2903">IF(SUM(--ISNUMBER(SEARCH(Honorific,A2903)))&gt;0,LEFT(A2903,FIND(" ",A2903)-1),"")</f>
        <v/>
      </c>
      <c r="C2903" s="6" t="str">
        <f t="shared" si="90"/>
        <v>Cheryl Diaz</v>
      </c>
      <c r="D2903" s="6" t="str" cm="1">
        <f t="array" ref="D2903">IF(SUM(--ISNUMBER(SEARCH(Credentials,C2903)))&gt;0,TRIM(RIGHT(SUBSTITUTE(C2903," ",REPT(" ", 99)), 99)),"")</f>
        <v/>
      </c>
      <c r="E2903" s="6" t="str">
        <f t="shared" si="91"/>
        <v>Cheryl Diaz</v>
      </c>
      <c r="F2903" s="6" t="s">
        <v>11179</v>
      </c>
      <c r="G2903" s="7" t="s">
        <v>20026</v>
      </c>
      <c r="H2903" s="7" t="s">
        <v>20529</v>
      </c>
    </row>
    <row r="2904" spans="1:8">
      <c r="A2904" s="6" t="s">
        <v>11183</v>
      </c>
      <c r="B2904" s="6" t="str" cm="1">
        <f t="array" ref="B2904">IF(SUM(--ISNUMBER(SEARCH(Honorific,A2904)))&gt;0,LEFT(A2904,FIND(" ",A2904)-1),"")</f>
        <v/>
      </c>
      <c r="C2904" s="6" t="str">
        <f t="shared" si="90"/>
        <v>Sierra Cruz</v>
      </c>
      <c r="D2904" s="6" t="str" cm="1">
        <f t="array" ref="D2904">IF(SUM(--ISNUMBER(SEARCH(Credentials,C2904)))&gt;0,TRIM(RIGHT(SUBSTITUTE(C2904," ",REPT(" ", 99)), 99)),"")</f>
        <v/>
      </c>
      <c r="E2904" s="6" t="str">
        <f t="shared" si="91"/>
        <v>Sierra Cruz</v>
      </c>
      <c r="F2904" s="6" t="s">
        <v>11183</v>
      </c>
      <c r="G2904" s="7" t="s">
        <v>20428</v>
      </c>
      <c r="H2904" s="7" t="s">
        <v>19782</v>
      </c>
    </row>
    <row r="2905" spans="1:8">
      <c r="A2905" s="6" t="s">
        <v>11187</v>
      </c>
      <c r="B2905" s="6" t="str" cm="1">
        <f t="array" ref="B2905">IF(SUM(--ISNUMBER(SEARCH(Honorific,A2905)))&gt;0,LEFT(A2905,FIND(" ",A2905)-1),"")</f>
        <v/>
      </c>
      <c r="C2905" s="6" t="str">
        <f t="shared" si="90"/>
        <v>William Hill</v>
      </c>
      <c r="D2905" s="6" t="str" cm="1">
        <f t="array" ref="D2905">IF(SUM(--ISNUMBER(SEARCH(Credentials,C2905)))&gt;0,TRIM(RIGHT(SUBSTITUTE(C2905," ",REPT(" ", 99)), 99)),"")</f>
        <v/>
      </c>
      <c r="E2905" s="6" t="str">
        <f t="shared" si="91"/>
        <v>William Hill</v>
      </c>
      <c r="F2905" s="6" t="s">
        <v>11187</v>
      </c>
      <c r="G2905" s="7" t="s">
        <v>19437</v>
      </c>
      <c r="H2905" s="7" t="s">
        <v>19473</v>
      </c>
    </row>
    <row r="2906" spans="1:8">
      <c r="A2906" s="6" t="s">
        <v>11191</v>
      </c>
      <c r="B2906" s="6" t="str" cm="1">
        <f t="array" ref="B2906">IF(SUM(--ISNUMBER(SEARCH(Honorific,A2906)))&gt;0,LEFT(A2906,FIND(" ",A2906)-1),"")</f>
        <v/>
      </c>
      <c r="C2906" s="6" t="str">
        <f t="shared" si="90"/>
        <v>Geoffrey Strickland</v>
      </c>
      <c r="D2906" s="6" t="str" cm="1">
        <f t="array" ref="D2906">IF(SUM(--ISNUMBER(SEARCH(Credentials,C2906)))&gt;0,TRIM(RIGHT(SUBSTITUTE(C2906," ",REPT(" ", 99)), 99)),"")</f>
        <v/>
      </c>
      <c r="E2906" s="6" t="str">
        <f t="shared" si="91"/>
        <v>Geoffrey Strickland</v>
      </c>
      <c r="F2906" s="6" t="s">
        <v>11191</v>
      </c>
      <c r="G2906" s="7" t="s">
        <v>20386</v>
      </c>
      <c r="H2906" s="7" t="s">
        <v>19649</v>
      </c>
    </row>
    <row r="2907" spans="1:8">
      <c r="A2907" s="6" t="s">
        <v>11194</v>
      </c>
      <c r="B2907" s="6" t="str" cm="1">
        <f t="array" ref="B2907">IF(SUM(--ISNUMBER(SEARCH(Honorific,A2907)))&gt;0,LEFT(A2907,FIND(" ",A2907)-1),"")</f>
        <v/>
      </c>
      <c r="C2907" s="6" t="str">
        <f t="shared" si="90"/>
        <v>Sean Ibarra</v>
      </c>
      <c r="D2907" s="6" t="str" cm="1">
        <f t="array" ref="D2907">IF(SUM(--ISNUMBER(SEARCH(Credentials,C2907)))&gt;0,TRIM(RIGHT(SUBSTITUTE(C2907," ",REPT(" ", 99)), 99)),"")</f>
        <v/>
      </c>
      <c r="E2907" s="6" t="str">
        <f t="shared" si="91"/>
        <v>Sean Ibarra</v>
      </c>
      <c r="F2907" s="6" t="s">
        <v>20864</v>
      </c>
      <c r="G2907" s="7" t="s">
        <v>19651</v>
      </c>
      <c r="H2907" s="7"/>
    </row>
    <row r="2908" spans="1:8">
      <c r="A2908" s="6" t="s">
        <v>11198</v>
      </c>
      <c r="B2908" s="6" t="str" cm="1">
        <f t="array" ref="B2908">IF(SUM(--ISNUMBER(SEARCH(Honorific,A2908)))&gt;0,LEFT(A2908,FIND(" ",A2908)-1),"")</f>
        <v/>
      </c>
      <c r="C2908" s="6" t="str">
        <f t="shared" si="90"/>
        <v>Connie Edwards</v>
      </c>
      <c r="D2908" s="6" t="str" cm="1">
        <f t="array" ref="D2908">IF(SUM(--ISNUMBER(SEARCH(Credentials,C2908)))&gt;0,TRIM(RIGHT(SUBSTITUTE(C2908," ",REPT(" ", 99)), 99)),"")</f>
        <v/>
      </c>
      <c r="E2908" s="6" t="str">
        <f t="shared" si="91"/>
        <v>Connie Edwards</v>
      </c>
      <c r="F2908" s="6" t="s">
        <v>11198</v>
      </c>
      <c r="G2908" s="7" t="s">
        <v>20218</v>
      </c>
      <c r="H2908" s="7" t="s">
        <v>19817</v>
      </c>
    </row>
    <row r="2909" spans="1:8">
      <c r="A2909" s="6" t="s">
        <v>11202</v>
      </c>
      <c r="B2909" s="6" t="str" cm="1">
        <f t="array" ref="B2909">IF(SUM(--ISNUMBER(SEARCH(Honorific,A2909)))&gt;0,LEFT(A2909,FIND(" ",A2909)-1),"")</f>
        <v>Ms.</v>
      </c>
      <c r="C2909" s="6" t="str">
        <f t="shared" si="90"/>
        <v>Christine Russell</v>
      </c>
      <c r="D2909" s="6" t="str" cm="1">
        <f t="array" ref="D2909">IF(SUM(--ISNUMBER(SEARCH(Credentials,C2909)))&gt;0,TRIM(RIGHT(SUBSTITUTE(C2909," ",REPT(" ", 99)), 99)),"")</f>
        <v/>
      </c>
      <c r="E2909" s="6" t="str">
        <f t="shared" si="91"/>
        <v>Christine Russell</v>
      </c>
      <c r="F2909" s="6" t="s">
        <v>19319</v>
      </c>
      <c r="G2909" s="7" t="s">
        <v>19928</v>
      </c>
      <c r="H2909" s="7" t="s">
        <v>19803</v>
      </c>
    </row>
    <row r="2910" spans="1:8">
      <c r="A2910" s="6" t="s">
        <v>11205</v>
      </c>
      <c r="B2910" s="6" t="str" cm="1">
        <f t="array" ref="B2910">IF(SUM(--ISNUMBER(SEARCH(Honorific,A2910)))&gt;0,LEFT(A2910,FIND(" ",A2910)-1),"")</f>
        <v/>
      </c>
      <c r="C2910" s="6" t="str">
        <f t="shared" si="90"/>
        <v>Martha Berg</v>
      </c>
      <c r="D2910" s="6" t="str" cm="1">
        <f t="array" ref="D2910">IF(SUM(--ISNUMBER(SEARCH(Credentials,C2910)))&gt;0,TRIM(RIGHT(SUBSTITUTE(C2910," ",REPT(" ", 99)), 99)),"")</f>
        <v/>
      </c>
      <c r="E2910" s="6" t="str">
        <f t="shared" si="91"/>
        <v>Martha Berg</v>
      </c>
      <c r="F2910" s="6" t="s">
        <v>11205</v>
      </c>
      <c r="G2910" s="7" t="s">
        <v>20540</v>
      </c>
      <c r="H2910" s="7" t="s">
        <v>20498</v>
      </c>
    </row>
    <row r="2911" spans="1:8">
      <c r="A2911" s="6" t="s">
        <v>8994</v>
      </c>
      <c r="B2911" s="6" t="str" cm="1">
        <f t="array" ref="B2911">IF(SUM(--ISNUMBER(SEARCH(Honorific,A2911)))&gt;0,LEFT(A2911,FIND(" ",A2911)-1),"")</f>
        <v/>
      </c>
      <c r="C2911" s="6" t="str">
        <f t="shared" si="90"/>
        <v>Melissa Lee</v>
      </c>
      <c r="D2911" s="6" t="str" cm="1">
        <f t="array" ref="D2911">IF(SUM(--ISNUMBER(SEARCH(Credentials,C2911)))&gt;0,TRIM(RIGHT(SUBSTITUTE(C2911," ",REPT(" ", 99)), 99)),"")</f>
        <v/>
      </c>
      <c r="E2911" s="6" t="str">
        <f t="shared" si="91"/>
        <v>Melissa Lee</v>
      </c>
      <c r="F2911" s="6" t="s">
        <v>8994</v>
      </c>
      <c r="G2911" s="7" t="s">
        <v>19869</v>
      </c>
      <c r="H2911" s="7" t="s">
        <v>19424</v>
      </c>
    </row>
    <row r="2912" spans="1:8">
      <c r="A2912" s="6" t="s">
        <v>11212</v>
      </c>
      <c r="B2912" s="6" t="str" cm="1">
        <f t="array" ref="B2912">IF(SUM(--ISNUMBER(SEARCH(Honorific,A2912)))&gt;0,LEFT(A2912,FIND(" ",A2912)-1),"")</f>
        <v/>
      </c>
      <c r="C2912" s="6" t="str">
        <f t="shared" si="90"/>
        <v>Barbara Eaton</v>
      </c>
      <c r="D2912" s="6" t="str" cm="1">
        <f t="array" ref="D2912">IF(SUM(--ISNUMBER(SEARCH(Credentials,C2912)))&gt;0,TRIM(RIGHT(SUBSTITUTE(C2912," ",REPT(" ", 99)), 99)),"")</f>
        <v/>
      </c>
      <c r="E2912" s="6" t="str">
        <f t="shared" si="91"/>
        <v>Barbara Eaton</v>
      </c>
      <c r="F2912" s="6" t="s">
        <v>11212</v>
      </c>
      <c r="G2912" s="7" t="s">
        <v>19727</v>
      </c>
      <c r="H2912" s="7" t="s">
        <v>19688</v>
      </c>
    </row>
    <row r="2913" spans="1:8">
      <c r="A2913" s="6" t="s">
        <v>11216</v>
      </c>
      <c r="B2913" s="6" t="str" cm="1">
        <f t="array" ref="B2913">IF(SUM(--ISNUMBER(SEARCH(Honorific,A2913)))&gt;0,LEFT(A2913,FIND(" ",A2913)-1),"")</f>
        <v/>
      </c>
      <c r="C2913" s="6" t="str">
        <f t="shared" si="90"/>
        <v>Carla Li</v>
      </c>
      <c r="D2913" s="6" t="str" cm="1">
        <f t="array" ref="D2913">IF(SUM(--ISNUMBER(SEARCH(Credentials,C2913)))&gt;0,TRIM(RIGHT(SUBSTITUTE(C2913," ",REPT(" ", 99)), 99)),"")</f>
        <v/>
      </c>
      <c r="E2913" s="6" t="str">
        <f t="shared" si="91"/>
        <v>Carla Li</v>
      </c>
      <c r="F2913" s="6" t="s">
        <v>11216</v>
      </c>
      <c r="G2913" s="7" t="s">
        <v>20673</v>
      </c>
      <c r="H2913" s="7" t="s">
        <v>19851</v>
      </c>
    </row>
    <row r="2914" spans="1:8">
      <c r="A2914" s="6" t="s">
        <v>11220</v>
      </c>
      <c r="B2914" s="6" t="str" cm="1">
        <f t="array" ref="B2914">IF(SUM(--ISNUMBER(SEARCH(Honorific,A2914)))&gt;0,LEFT(A2914,FIND(" ",A2914)-1),"")</f>
        <v/>
      </c>
      <c r="C2914" s="6" t="str">
        <f t="shared" si="90"/>
        <v>Keith Crane</v>
      </c>
      <c r="D2914" s="6" t="str" cm="1">
        <f t="array" ref="D2914">IF(SUM(--ISNUMBER(SEARCH(Credentials,C2914)))&gt;0,TRIM(RIGHT(SUBSTITUTE(C2914," ",REPT(" ", 99)), 99)),"")</f>
        <v/>
      </c>
      <c r="E2914" s="6" t="str">
        <f t="shared" si="91"/>
        <v>Keith Crane</v>
      </c>
      <c r="F2914" s="6" t="s">
        <v>11220</v>
      </c>
      <c r="G2914" s="7" t="s">
        <v>19833</v>
      </c>
      <c r="H2914" s="7" t="s">
        <v>19884</v>
      </c>
    </row>
    <row r="2915" spans="1:8">
      <c r="A2915" s="6" t="s">
        <v>11224</v>
      </c>
      <c r="B2915" s="6" t="str" cm="1">
        <f t="array" ref="B2915">IF(SUM(--ISNUMBER(SEARCH(Honorific,A2915)))&gt;0,LEFT(A2915,FIND(" ",A2915)-1),"")</f>
        <v/>
      </c>
      <c r="C2915" s="6" t="str">
        <f t="shared" si="90"/>
        <v>Patricia Wright</v>
      </c>
      <c r="D2915" s="6" t="str" cm="1">
        <f t="array" ref="D2915">IF(SUM(--ISNUMBER(SEARCH(Credentials,C2915)))&gt;0,TRIM(RIGHT(SUBSTITUTE(C2915," ",REPT(" ", 99)), 99)),"")</f>
        <v/>
      </c>
      <c r="E2915" s="6" t="str">
        <f t="shared" si="91"/>
        <v>Patricia Wright</v>
      </c>
      <c r="F2915" s="6" t="s">
        <v>11224</v>
      </c>
      <c r="G2915" s="7" t="s">
        <v>19967</v>
      </c>
      <c r="H2915" s="7" t="s">
        <v>19420</v>
      </c>
    </row>
    <row r="2916" spans="1:8">
      <c r="A2916" s="6" t="s">
        <v>11227</v>
      </c>
      <c r="B2916" s="6" t="str" cm="1">
        <f t="array" ref="B2916">IF(SUM(--ISNUMBER(SEARCH(Honorific,A2916)))&gt;0,LEFT(A2916,FIND(" ",A2916)-1),"")</f>
        <v/>
      </c>
      <c r="C2916" s="6" t="str">
        <f t="shared" si="90"/>
        <v>Ashley Bryant</v>
      </c>
      <c r="D2916" s="6" t="str" cm="1">
        <f t="array" ref="D2916">IF(SUM(--ISNUMBER(SEARCH(Credentials,C2916)))&gt;0,TRIM(RIGHT(SUBSTITUTE(C2916," ",REPT(" ", 99)), 99)),"")</f>
        <v/>
      </c>
      <c r="E2916" s="6" t="str">
        <f t="shared" si="91"/>
        <v>Ashley Bryant</v>
      </c>
      <c r="F2916" s="6" t="s">
        <v>11227</v>
      </c>
      <c r="G2916" s="7" t="s">
        <v>19486</v>
      </c>
      <c r="H2916" s="7" t="s">
        <v>19692</v>
      </c>
    </row>
    <row r="2917" spans="1:8">
      <c r="A2917" s="6" t="s">
        <v>11231</v>
      </c>
      <c r="B2917" s="6" t="str" cm="1">
        <f t="array" ref="B2917">IF(SUM(--ISNUMBER(SEARCH(Honorific,A2917)))&gt;0,LEFT(A2917,FIND(" ",A2917)-1),"")</f>
        <v/>
      </c>
      <c r="C2917" s="6" t="str">
        <f t="shared" si="90"/>
        <v>Gary Evans</v>
      </c>
      <c r="D2917" s="6" t="str" cm="1">
        <f t="array" ref="D2917">IF(SUM(--ISNUMBER(SEARCH(Credentials,C2917)))&gt;0,TRIM(RIGHT(SUBSTITUTE(C2917," ",REPT(" ", 99)), 99)),"")</f>
        <v/>
      </c>
      <c r="E2917" s="6" t="str">
        <f t="shared" si="91"/>
        <v>Gary Evans</v>
      </c>
      <c r="F2917" s="6" t="s">
        <v>11231</v>
      </c>
      <c r="G2917" s="7" t="s">
        <v>19676</v>
      </c>
      <c r="H2917" s="7" t="s">
        <v>19674</v>
      </c>
    </row>
    <row r="2918" spans="1:8">
      <c r="A2918" s="6" t="s">
        <v>11235</v>
      </c>
      <c r="B2918" s="6" t="str" cm="1">
        <f t="array" ref="B2918">IF(SUM(--ISNUMBER(SEARCH(Honorific,A2918)))&gt;0,LEFT(A2918,FIND(" ",A2918)-1),"")</f>
        <v/>
      </c>
      <c r="C2918" s="6" t="str">
        <f t="shared" si="90"/>
        <v>Juan Scott</v>
      </c>
      <c r="D2918" s="6" t="str" cm="1">
        <f t="array" ref="D2918">IF(SUM(--ISNUMBER(SEARCH(Credentials,C2918)))&gt;0,TRIM(RIGHT(SUBSTITUTE(C2918," ",REPT(" ", 99)), 99)),"")</f>
        <v/>
      </c>
      <c r="E2918" s="6" t="str">
        <f t="shared" si="91"/>
        <v>Juan Scott</v>
      </c>
      <c r="F2918" s="6" t="s">
        <v>11235</v>
      </c>
      <c r="G2918" s="7" t="s">
        <v>20284</v>
      </c>
      <c r="H2918" s="7" t="s">
        <v>19573</v>
      </c>
    </row>
    <row r="2919" spans="1:8">
      <c r="A2919" s="6" t="s">
        <v>11239</v>
      </c>
      <c r="B2919" s="6" t="str" cm="1">
        <f t="array" ref="B2919">IF(SUM(--ISNUMBER(SEARCH(Honorific,A2919)))&gt;0,LEFT(A2919,FIND(" ",A2919)-1),"")</f>
        <v/>
      </c>
      <c r="C2919" s="6" t="str">
        <f t="shared" si="90"/>
        <v>Teresa Mcdaniel</v>
      </c>
      <c r="D2919" s="6" t="str" cm="1">
        <f t="array" ref="D2919">IF(SUM(--ISNUMBER(SEARCH(Credentials,C2919)))&gt;0,TRIM(RIGHT(SUBSTITUTE(C2919," ",REPT(" ", 99)), 99)),"")</f>
        <v/>
      </c>
      <c r="E2919" s="6" t="str">
        <f t="shared" si="91"/>
        <v>Teresa Mcdaniel</v>
      </c>
      <c r="F2919" s="6" t="s">
        <v>11239</v>
      </c>
      <c r="G2919" s="7" t="s">
        <v>19917</v>
      </c>
      <c r="H2919" s="7" t="s">
        <v>19586</v>
      </c>
    </row>
    <row r="2920" spans="1:8">
      <c r="A2920" s="6" t="s">
        <v>11243</v>
      </c>
      <c r="B2920" s="6" t="str" cm="1">
        <f t="array" ref="B2920">IF(SUM(--ISNUMBER(SEARCH(Honorific,A2920)))&gt;0,LEFT(A2920,FIND(" ",A2920)-1),"")</f>
        <v/>
      </c>
      <c r="C2920" s="6" t="str">
        <f t="shared" si="90"/>
        <v>Angela Chapman</v>
      </c>
      <c r="D2920" s="6" t="str" cm="1">
        <f t="array" ref="D2920">IF(SUM(--ISNUMBER(SEARCH(Credentials,C2920)))&gt;0,TRIM(RIGHT(SUBSTITUTE(C2920," ",REPT(" ", 99)), 99)),"")</f>
        <v/>
      </c>
      <c r="E2920" s="6" t="str">
        <f t="shared" si="91"/>
        <v>Angela Chapman</v>
      </c>
      <c r="F2920" s="6" t="s">
        <v>11243</v>
      </c>
      <c r="G2920" s="7" t="s">
        <v>19746</v>
      </c>
      <c r="H2920" s="7" t="s">
        <v>19866</v>
      </c>
    </row>
    <row r="2921" spans="1:8">
      <c r="A2921" s="6" t="s">
        <v>11246</v>
      </c>
      <c r="B2921" s="6" t="str" cm="1">
        <f t="array" ref="B2921">IF(SUM(--ISNUMBER(SEARCH(Honorific,A2921)))&gt;0,LEFT(A2921,FIND(" ",A2921)-1),"")</f>
        <v/>
      </c>
      <c r="C2921" s="6" t="str">
        <f t="shared" si="90"/>
        <v>Michael Gomez</v>
      </c>
      <c r="D2921" s="6" t="str" cm="1">
        <f t="array" ref="D2921">IF(SUM(--ISNUMBER(SEARCH(Credentials,C2921)))&gt;0,TRIM(RIGHT(SUBSTITUTE(C2921," ",REPT(" ", 99)), 99)),"")</f>
        <v/>
      </c>
      <c r="E2921" s="6" t="str">
        <f t="shared" si="91"/>
        <v>Michael Gomez</v>
      </c>
      <c r="F2921" s="6" t="s">
        <v>11246</v>
      </c>
      <c r="G2921" s="7" t="s">
        <v>19466</v>
      </c>
      <c r="H2921" s="7" t="s">
        <v>19662</v>
      </c>
    </row>
    <row r="2922" spans="1:8">
      <c r="A2922" s="6" t="s">
        <v>11250</v>
      </c>
      <c r="B2922" s="6" t="str" cm="1">
        <f t="array" ref="B2922">IF(SUM(--ISNUMBER(SEARCH(Honorific,A2922)))&gt;0,LEFT(A2922,FIND(" ",A2922)-1),"")</f>
        <v/>
      </c>
      <c r="C2922" s="6" t="str">
        <f t="shared" si="90"/>
        <v>James Garcia</v>
      </c>
      <c r="D2922" s="6" t="str" cm="1">
        <f t="array" ref="D2922">IF(SUM(--ISNUMBER(SEARCH(Credentials,C2922)))&gt;0,TRIM(RIGHT(SUBSTITUTE(C2922," ",REPT(" ", 99)), 99)),"")</f>
        <v/>
      </c>
      <c r="E2922" s="6" t="str">
        <f t="shared" si="91"/>
        <v>James Garcia</v>
      </c>
      <c r="F2922" s="6" t="s">
        <v>11250</v>
      </c>
      <c r="G2922" s="7" t="s">
        <v>19433</v>
      </c>
      <c r="H2922" s="7" t="s">
        <v>19641</v>
      </c>
    </row>
    <row r="2923" spans="1:8">
      <c r="A2923" s="6" t="s">
        <v>11253</v>
      </c>
      <c r="B2923" s="6" t="str" cm="1">
        <f t="array" ref="B2923">IF(SUM(--ISNUMBER(SEARCH(Honorific,A2923)))&gt;0,LEFT(A2923,FIND(" ",A2923)-1),"")</f>
        <v/>
      </c>
      <c r="C2923" s="6" t="str">
        <f t="shared" si="90"/>
        <v>William Collins</v>
      </c>
      <c r="D2923" s="6" t="str" cm="1">
        <f t="array" ref="D2923">IF(SUM(--ISNUMBER(SEARCH(Credentials,C2923)))&gt;0,TRIM(RIGHT(SUBSTITUTE(C2923," ",REPT(" ", 99)), 99)),"")</f>
        <v/>
      </c>
      <c r="E2923" s="6" t="str">
        <f t="shared" si="91"/>
        <v>William Collins</v>
      </c>
      <c r="F2923" s="6" t="s">
        <v>11253</v>
      </c>
      <c r="G2923" s="7" t="s">
        <v>19437</v>
      </c>
      <c r="H2923" s="7" t="s">
        <v>19772</v>
      </c>
    </row>
    <row r="2924" spans="1:8">
      <c r="A2924" s="6" t="s">
        <v>11257</v>
      </c>
      <c r="B2924" s="6" t="str" cm="1">
        <f t="array" ref="B2924">IF(SUM(--ISNUMBER(SEARCH(Honorific,A2924)))&gt;0,LEFT(A2924,FIND(" ",A2924)-1),"")</f>
        <v/>
      </c>
      <c r="C2924" s="6" t="str">
        <f t="shared" si="90"/>
        <v>Joseph Ford</v>
      </c>
      <c r="D2924" s="6" t="str" cm="1">
        <f t="array" ref="D2924">IF(SUM(--ISNUMBER(SEARCH(Credentials,C2924)))&gt;0,TRIM(RIGHT(SUBSTITUTE(C2924," ",REPT(" ", 99)), 99)),"")</f>
        <v/>
      </c>
      <c r="E2924" s="6" t="str">
        <f t="shared" si="91"/>
        <v>Joseph Ford</v>
      </c>
      <c r="F2924" s="6" t="s">
        <v>11257</v>
      </c>
      <c r="G2924" s="7" t="s">
        <v>19642</v>
      </c>
      <c r="H2924" s="7" t="s">
        <v>20266</v>
      </c>
    </row>
    <row r="2925" spans="1:8">
      <c r="A2925" s="6" t="s">
        <v>11261</v>
      </c>
      <c r="B2925" s="6" t="str" cm="1">
        <f t="array" ref="B2925">IF(SUM(--ISNUMBER(SEARCH(Honorific,A2925)))&gt;0,LEFT(A2925,FIND(" ",A2925)-1),"")</f>
        <v>Mr.</v>
      </c>
      <c r="C2925" s="6" t="str">
        <f t="shared" si="90"/>
        <v>Daniel Snyder Jr.</v>
      </c>
      <c r="D2925" s="6" t="str" cm="1">
        <f t="array" ref="D2925">IF(SUM(--ISNUMBER(SEARCH(Credentials,C2925)))&gt;0,TRIM(RIGHT(SUBSTITUTE(C2925," ",REPT(" ", 99)), 99)),"")</f>
        <v>Jr.</v>
      </c>
      <c r="E2925" s="6" t="str">
        <f t="shared" si="91"/>
        <v xml:space="preserve">Daniel Snyder </v>
      </c>
      <c r="F2925" s="6" t="s">
        <v>19320</v>
      </c>
      <c r="G2925" s="7" t="s">
        <v>19492</v>
      </c>
      <c r="H2925" s="7" t="s">
        <v>20388</v>
      </c>
    </row>
    <row r="2926" spans="1:8">
      <c r="A2926" s="6" t="s">
        <v>11264</v>
      </c>
      <c r="B2926" s="6" t="str" cm="1">
        <f t="array" ref="B2926">IF(SUM(--ISNUMBER(SEARCH(Honorific,A2926)))&gt;0,LEFT(A2926,FIND(" ",A2926)-1),"")</f>
        <v/>
      </c>
      <c r="C2926" s="6" t="str">
        <f t="shared" si="90"/>
        <v>Jaime Rodriguez</v>
      </c>
      <c r="D2926" s="6" t="str" cm="1">
        <f t="array" ref="D2926">IF(SUM(--ISNUMBER(SEARCH(Credentials,C2926)))&gt;0,TRIM(RIGHT(SUBSTITUTE(C2926," ",REPT(" ", 99)), 99)),"")</f>
        <v/>
      </c>
      <c r="E2926" s="6" t="str">
        <f t="shared" si="91"/>
        <v>Jaime Rodriguez</v>
      </c>
      <c r="F2926" s="6" t="s">
        <v>11264</v>
      </c>
      <c r="G2926" s="7" t="s">
        <v>20674</v>
      </c>
      <c r="H2926" s="7" t="s">
        <v>19536</v>
      </c>
    </row>
    <row r="2927" spans="1:8">
      <c r="A2927" s="6" t="s">
        <v>11268</v>
      </c>
      <c r="B2927" s="6" t="str" cm="1">
        <f t="array" ref="B2927">IF(SUM(--ISNUMBER(SEARCH(Honorific,A2927)))&gt;0,LEFT(A2927,FIND(" ",A2927)-1),"")</f>
        <v/>
      </c>
      <c r="C2927" s="6" t="str">
        <f t="shared" si="90"/>
        <v>Angela Munoz</v>
      </c>
      <c r="D2927" s="6" t="str" cm="1">
        <f t="array" ref="D2927">IF(SUM(--ISNUMBER(SEARCH(Credentials,C2927)))&gt;0,TRIM(RIGHT(SUBSTITUTE(C2927," ",REPT(" ", 99)), 99)),"")</f>
        <v/>
      </c>
      <c r="E2927" s="6" t="str">
        <f t="shared" si="91"/>
        <v>Angela Munoz</v>
      </c>
      <c r="F2927" s="6" t="s">
        <v>11268</v>
      </c>
      <c r="G2927" s="7" t="s">
        <v>19746</v>
      </c>
      <c r="H2927" s="7" t="s">
        <v>19908</v>
      </c>
    </row>
    <row r="2928" spans="1:8">
      <c r="A2928" s="6" t="s">
        <v>11272</v>
      </c>
      <c r="B2928" s="6" t="str" cm="1">
        <f t="array" ref="B2928">IF(SUM(--ISNUMBER(SEARCH(Honorific,A2928)))&gt;0,LEFT(A2928,FIND(" ",A2928)-1),"")</f>
        <v/>
      </c>
      <c r="C2928" s="6" t="str">
        <f t="shared" si="90"/>
        <v>Jerry Ramirez</v>
      </c>
      <c r="D2928" s="6" t="str" cm="1">
        <f t="array" ref="D2928">IF(SUM(--ISNUMBER(SEARCH(Credentials,C2928)))&gt;0,TRIM(RIGHT(SUBSTITUTE(C2928," ",REPT(" ", 99)), 99)),"")</f>
        <v/>
      </c>
      <c r="E2928" s="6" t="str">
        <f t="shared" si="91"/>
        <v>Jerry Ramirez</v>
      </c>
      <c r="F2928" s="6" t="s">
        <v>11272</v>
      </c>
      <c r="G2928" s="7" t="s">
        <v>19875</v>
      </c>
      <c r="H2928" s="7" t="s">
        <v>19809</v>
      </c>
    </row>
    <row r="2929" spans="1:8">
      <c r="A2929" s="6" t="s">
        <v>11276</v>
      </c>
      <c r="B2929" s="6" t="str" cm="1">
        <f t="array" ref="B2929">IF(SUM(--ISNUMBER(SEARCH(Honorific,A2929)))&gt;0,LEFT(A2929,FIND(" ",A2929)-1),"")</f>
        <v/>
      </c>
      <c r="C2929" s="6" t="str">
        <f t="shared" si="90"/>
        <v>Rachel Davis</v>
      </c>
      <c r="D2929" s="6" t="str" cm="1">
        <f t="array" ref="D2929">IF(SUM(--ISNUMBER(SEARCH(Credentials,C2929)))&gt;0,TRIM(RIGHT(SUBSTITUTE(C2929," ",REPT(" ", 99)), 99)),"")</f>
        <v/>
      </c>
      <c r="E2929" s="6" t="str">
        <f t="shared" si="91"/>
        <v>Rachel Davis</v>
      </c>
      <c r="F2929" s="6" t="s">
        <v>11276</v>
      </c>
      <c r="G2929" s="7" t="s">
        <v>19661</v>
      </c>
      <c r="H2929" s="7" t="s">
        <v>19523</v>
      </c>
    </row>
    <row r="2930" spans="1:8">
      <c r="A2930" s="6" t="s">
        <v>11279</v>
      </c>
      <c r="B2930" s="6" t="str" cm="1">
        <f t="array" ref="B2930">IF(SUM(--ISNUMBER(SEARCH(Honorific,A2930)))&gt;0,LEFT(A2930,FIND(" ",A2930)-1),"")</f>
        <v/>
      </c>
      <c r="C2930" s="6" t="str">
        <f t="shared" si="90"/>
        <v>Brandi Marsh</v>
      </c>
      <c r="D2930" s="6" t="str" cm="1">
        <f t="array" ref="D2930">IF(SUM(--ISNUMBER(SEARCH(Credentials,C2930)))&gt;0,TRIM(RIGHT(SUBSTITUTE(C2930," ",REPT(" ", 99)), 99)),"")</f>
        <v/>
      </c>
      <c r="E2930" s="6" t="str">
        <f t="shared" si="91"/>
        <v>Brandi Marsh</v>
      </c>
      <c r="F2930" s="6" t="s">
        <v>11279</v>
      </c>
      <c r="G2930" s="7" t="s">
        <v>20675</v>
      </c>
      <c r="H2930" s="7" t="s">
        <v>20161</v>
      </c>
    </row>
    <row r="2931" spans="1:8">
      <c r="A2931" s="6" t="s">
        <v>11282</v>
      </c>
      <c r="B2931" s="6" t="str" cm="1">
        <f t="array" ref="B2931">IF(SUM(--ISNUMBER(SEARCH(Honorific,A2931)))&gt;0,LEFT(A2931,FIND(" ",A2931)-1),"")</f>
        <v/>
      </c>
      <c r="C2931" s="6" t="str">
        <f t="shared" si="90"/>
        <v>Joseph Wiggins</v>
      </c>
      <c r="D2931" s="6" t="str" cm="1">
        <f t="array" ref="D2931">IF(SUM(--ISNUMBER(SEARCH(Credentials,C2931)))&gt;0,TRIM(RIGHT(SUBSTITUTE(C2931," ",REPT(" ", 99)), 99)),"")</f>
        <v/>
      </c>
      <c r="E2931" s="6" t="str">
        <f t="shared" si="91"/>
        <v>Joseph Wiggins</v>
      </c>
      <c r="F2931" s="6" t="s">
        <v>11282</v>
      </c>
      <c r="G2931" s="7" t="s">
        <v>19642</v>
      </c>
      <c r="H2931" s="7" t="s">
        <v>20398</v>
      </c>
    </row>
    <row r="2932" spans="1:8">
      <c r="A2932" s="6" t="s">
        <v>11286</v>
      </c>
      <c r="B2932" s="6" t="str" cm="1">
        <f t="array" ref="B2932">IF(SUM(--ISNUMBER(SEARCH(Honorific,A2932)))&gt;0,LEFT(A2932,FIND(" ",A2932)-1),"")</f>
        <v/>
      </c>
      <c r="C2932" s="6" t="str">
        <f t="shared" si="90"/>
        <v>Timothy Parks</v>
      </c>
      <c r="D2932" s="6" t="str" cm="1">
        <f t="array" ref="D2932">IF(SUM(--ISNUMBER(SEARCH(Credentials,C2932)))&gt;0,TRIM(RIGHT(SUBSTITUTE(C2932," ",REPT(" ", 99)), 99)),"")</f>
        <v/>
      </c>
      <c r="E2932" s="6" t="str">
        <f t="shared" si="91"/>
        <v>Timothy Parks</v>
      </c>
      <c r="F2932" s="6" t="s">
        <v>11286</v>
      </c>
      <c r="G2932" s="7" t="s">
        <v>19942</v>
      </c>
      <c r="H2932" s="7" t="s">
        <v>20508</v>
      </c>
    </row>
    <row r="2933" spans="1:8">
      <c r="A2933" s="6" t="s">
        <v>11289</v>
      </c>
      <c r="B2933" s="6" t="str" cm="1">
        <f t="array" ref="B2933">IF(SUM(--ISNUMBER(SEARCH(Honorific,A2933)))&gt;0,LEFT(A2933,FIND(" ",A2933)-1),"")</f>
        <v/>
      </c>
      <c r="C2933" s="6" t="str">
        <f t="shared" si="90"/>
        <v>Jennifer Turner</v>
      </c>
      <c r="D2933" s="6" t="str" cm="1">
        <f t="array" ref="D2933">IF(SUM(--ISNUMBER(SEARCH(Credentials,C2933)))&gt;0,TRIM(RIGHT(SUBSTITUTE(C2933," ",REPT(" ", 99)), 99)),"")</f>
        <v/>
      </c>
      <c r="E2933" s="6" t="str">
        <f t="shared" si="91"/>
        <v>Jennifer Turner</v>
      </c>
      <c r="F2933" s="6" t="s">
        <v>11289</v>
      </c>
      <c r="G2933" s="7" t="s">
        <v>19510</v>
      </c>
      <c r="H2933" s="7" t="s">
        <v>19757</v>
      </c>
    </row>
    <row r="2934" spans="1:8">
      <c r="A2934" s="6" t="s">
        <v>11293</v>
      </c>
      <c r="B2934" s="6" t="str" cm="1">
        <f t="array" ref="B2934">IF(SUM(--ISNUMBER(SEARCH(Honorific,A2934)))&gt;0,LEFT(A2934,FIND(" ",A2934)-1),"")</f>
        <v/>
      </c>
      <c r="C2934" s="6" t="str">
        <f t="shared" si="90"/>
        <v>Thomas Buck</v>
      </c>
      <c r="D2934" s="6" t="str" cm="1">
        <f t="array" ref="D2934">IF(SUM(--ISNUMBER(SEARCH(Credentials,C2934)))&gt;0,TRIM(RIGHT(SUBSTITUTE(C2934," ",REPT(" ", 99)), 99)),"")</f>
        <v/>
      </c>
      <c r="E2934" s="6" t="str">
        <f t="shared" si="91"/>
        <v>Thomas Buck</v>
      </c>
      <c r="F2934" s="6" t="s">
        <v>11293</v>
      </c>
      <c r="G2934" s="7" t="s">
        <v>19488</v>
      </c>
      <c r="H2934" s="7" t="s">
        <v>20642</v>
      </c>
    </row>
    <row r="2935" spans="1:8">
      <c r="A2935" s="6" t="s">
        <v>11297</v>
      </c>
      <c r="B2935" s="6" t="str" cm="1">
        <f t="array" ref="B2935">IF(SUM(--ISNUMBER(SEARCH(Honorific,A2935)))&gt;0,LEFT(A2935,FIND(" ",A2935)-1),"")</f>
        <v/>
      </c>
      <c r="C2935" s="6" t="str">
        <f t="shared" si="90"/>
        <v>Anthony Wilson</v>
      </c>
      <c r="D2935" s="6" t="str" cm="1">
        <f t="array" ref="D2935">IF(SUM(--ISNUMBER(SEARCH(Credentials,C2935)))&gt;0,TRIM(RIGHT(SUBSTITUTE(C2935," ",REPT(" ", 99)), 99)),"")</f>
        <v/>
      </c>
      <c r="E2935" s="6" t="str">
        <f t="shared" si="91"/>
        <v>Anthony Wilson</v>
      </c>
      <c r="F2935" s="6" t="s">
        <v>11297</v>
      </c>
      <c r="G2935" s="7" t="s">
        <v>19438</v>
      </c>
      <c r="H2935" s="7" t="s">
        <v>19563</v>
      </c>
    </row>
    <row r="2936" spans="1:8">
      <c r="A2936" s="6" t="s">
        <v>11301</v>
      </c>
      <c r="B2936" s="6" t="str" cm="1">
        <f t="array" ref="B2936">IF(SUM(--ISNUMBER(SEARCH(Honorific,A2936)))&gt;0,LEFT(A2936,FIND(" ",A2936)-1),"")</f>
        <v/>
      </c>
      <c r="C2936" s="6" t="str">
        <f t="shared" si="90"/>
        <v>Christopher Campbell</v>
      </c>
      <c r="D2936" s="6" t="str" cm="1">
        <f t="array" ref="D2936">IF(SUM(--ISNUMBER(SEARCH(Credentials,C2936)))&gt;0,TRIM(RIGHT(SUBSTITUTE(C2936," ",REPT(" ", 99)), 99)),"")</f>
        <v/>
      </c>
      <c r="E2936" s="6" t="str">
        <f t="shared" si="91"/>
        <v>Christopher Campbell</v>
      </c>
      <c r="F2936" s="6" t="s">
        <v>11301</v>
      </c>
      <c r="G2936" s="7" t="s">
        <v>19682</v>
      </c>
      <c r="H2936" s="7" t="s">
        <v>19886</v>
      </c>
    </row>
    <row r="2937" spans="1:8">
      <c r="A2937" s="6" t="s">
        <v>11305</v>
      </c>
      <c r="B2937" s="6" t="str" cm="1">
        <f t="array" ref="B2937">IF(SUM(--ISNUMBER(SEARCH(Honorific,A2937)))&gt;0,LEFT(A2937,FIND(" ",A2937)-1),"")</f>
        <v/>
      </c>
      <c r="C2937" s="6" t="str">
        <f t="shared" si="90"/>
        <v>Lee Santiago</v>
      </c>
      <c r="D2937" s="6" t="str" cm="1">
        <f t="array" ref="D2937">IF(SUM(--ISNUMBER(SEARCH(Credentials,C2937)))&gt;0,TRIM(RIGHT(SUBSTITUTE(C2937," ",REPT(" ", 99)), 99)),"")</f>
        <v/>
      </c>
      <c r="E2937" s="6" t="str">
        <f t="shared" si="91"/>
        <v>Lee Santiago</v>
      </c>
      <c r="F2937" s="6" t="s">
        <v>11305</v>
      </c>
      <c r="G2937" s="7" t="s">
        <v>19424</v>
      </c>
      <c r="H2937" s="7" t="s">
        <v>20190</v>
      </c>
    </row>
    <row r="2938" spans="1:8">
      <c r="A2938" s="6" t="s">
        <v>11309</v>
      </c>
      <c r="B2938" s="6" t="str" cm="1">
        <f t="array" ref="B2938">IF(SUM(--ISNUMBER(SEARCH(Honorific,A2938)))&gt;0,LEFT(A2938,FIND(" ",A2938)-1),"")</f>
        <v/>
      </c>
      <c r="C2938" s="6" t="str">
        <f t="shared" si="90"/>
        <v>Adam Stark</v>
      </c>
      <c r="D2938" s="6" t="str" cm="1">
        <f t="array" ref="D2938">IF(SUM(--ISNUMBER(SEARCH(Credentials,C2938)))&gt;0,TRIM(RIGHT(SUBSTITUTE(C2938," ",REPT(" ", 99)), 99)),"")</f>
        <v/>
      </c>
      <c r="E2938" s="6" t="str">
        <f t="shared" si="91"/>
        <v>Adam Stark</v>
      </c>
      <c r="F2938" s="6" t="s">
        <v>11309</v>
      </c>
      <c r="G2938" s="7" t="s">
        <v>20149</v>
      </c>
      <c r="H2938" s="7" t="s">
        <v>20676</v>
      </c>
    </row>
    <row r="2939" spans="1:8">
      <c r="A2939" s="6" t="s">
        <v>11313</v>
      </c>
      <c r="B2939" s="6" t="str" cm="1">
        <f t="array" ref="B2939">IF(SUM(--ISNUMBER(SEARCH(Honorific,A2939)))&gt;0,LEFT(A2939,FIND(" ",A2939)-1),"")</f>
        <v/>
      </c>
      <c r="C2939" s="6" t="str">
        <f t="shared" si="90"/>
        <v>Abigail Hernandez</v>
      </c>
      <c r="D2939" s="6" t="str" cm="1">
        <f t="array" ref="D2939">IF(SUM(--ISNUMBER(SEARCH(Credentials,C2939)))&gt;0,TRIM(RIGHT(SUBSTITUTE(C2939," ",REPT(" ", 99)), 99)),"")</f>
        <v/>
      </c>
      <c r="E2939" s="6" t="str">
        <f t="shared" si="91"/>
        <v>Abigail Hernandez</v>
      </c>
      <c r="F2939" s="6" t="s">
        <v>11313</v>
      </c>
      <c r="G2939" s="7" t="s">
        <v>20181</v>
      </c>
      <c r="H2939" s="7" t="s">
        <v>19444</v>
      </c>
    </row>
    <row r="2940" spans="1:8">
      <c r="A2940" s="6" t="s">
        <v>11316</v>
      </c>
      <c r="B2940" s="6" t="str" cm="1">
        <f t="array" ref="B2940">IF(SUM(--ISNUMBER(SEARCH(Honorific,A2940)))&gt;0,LEFT(A2940,FIND(" ",A2940)-1),"")</f>
        <v/>
      </c>
      <c r="C2940" s="6" t="str">
        <f t="shared" si="90"/>
        <v>Ann Osborne</v>
      </c>
      <c r="D2940" s="6" t="str" cm="1">
        <f t="array" ref="D2940">IF(SUM(--ISNUMBER(SEARCH(Credentials,C2940)))&gt;0,TRIM(RIGHT(SUBSTITUTE(C2940," ",REPT(" ", 99)), 99)),"")</f>
        <v/>
      </c>
      <c r="E2940" s="6" t="str">
        <f t="shared" si="91"/>
        <v>Ann Osborne</v>
      </c>
      <c r="F2940" s="6" t="s">
        <v>11316</v>
      </c>
      <c r="G2940" s="7" t="s">
        <v>19683</v>
      </c>
      <c r="H2940" s="7" t="s">
        <v>20016</v>
      </c>
    </row>
    <row r="2941" spans="1:8">
      <c r="A2941" s="6" t="s">
        <v>11320</v>
      </c>
      <c r="B2941" s="6" t="str" cm="1">
        <f t="array" ref="B2941">IF(SUM(--ISNUMBER(SEARCH(Honorific,A2941)))&gt;0,LEFT(A2941,FIND(" ",A2941)-1),"")</f>
        <v/>
      </c>
      <c r="C2941" s="6" t="str">
        <f t="shared" si="90"/>
        <v>Samantha Phillips</v>
      </c>
      <c r="D2941" s="6" t="str" cm="1">
        <f t="array" ref="D2941">IF(SUM(--ISNUMBER(SEARCH(Credentials,C2941)))&gt;0,TRIM(RIGHT(SUBSTITUTE(C2941," ",REPT(" ", 99)), 99)),"")</f>
        <v/>
      </c>
      <c r="E2941" s="6" t="str">
        <f t="shared" si="91"/>
        <v>Samantha Phillips</v>
      </c>
      <c r="F2941" s="6" t="s">
        <v>11320</v>
      </c>
      <c r="G2941" s="7" t="s">
        <v>19533</v>
      </c>
      <c r="H2941" s="7" t="s">
        <v>19577</v>
      </c>
    </row>
    <row r="2942" spans="1:8">
      <c r="A2942" s="6" t="s">
        <v>11324</v>
      </c>
      <c r="B2942" s="6" t="str" cm="1">
        <f t="array" ref="B2942">IF(SUM(--ISNUMBER(SEARCH(Honorific,A2942)))&gt;0,LEFT(A2942,FIND(" ",A2942)-1),"")</f>
        <v/>
      </c>
      <c r="C2942" s="6" t="str">
        <f t="shared" si="90"/>
        <v>Tristan Hodge</v>
      </c>
      <c r="D2942" s="6" t="str" cm="1">
        <f t="array" ref="D2942">IF(SUM(--ISNUMBER(SEARCH(Credentials,C2942)))&gt;0,TRIM(RIGHT(SUBSTITUTE(C2942," ",REPT(" ", 99)), 99)),"")</f>
        <v/>
      </c>
      <c r="E2942" s="6" t="str">
        <f t="shared" si="91"/>
        <v>Tristan Hodge</v>
      </c>
      <c r="F2942" s="6" t="s">
        <v>11324</v>
      </c>
      <c r="G2942" s="7" t="s">
        <v>20677</v>
      </c>
      <c r="H2942" s="7" t="s">
        <v>19888</v>
      </c>
    </row>
    <row r="2943" spans="1:8">
      <c r="A2943" s="6" t="s">
        <v>11328</v>
      </c>
      <c r="B2943" s="6" t="str" cm="1">
        <f t="array" ref="B2943">IF(SUM(--ISNUMBER(SEARCH(Honorific,A2943)))&gt;0,LEFT(A2943,FIND(" ",A2943)-1),"")</f>
        <v/>
      </c>
      <c r="C2943" s="6" t="str">
        <f t="shared" si="90"/>
        <v>Bridget Fischer</v>
      </c>
      <c r="D2943" s="6" t="str" cm="1">
        <f t="array" ref="D2943">IF(SUM(--ISNUMBER(SEARCH(Credentials,C2943)))&gt;0,TRIM(RIGHT(SUBSTITUTE(C2943," ",REPT(" ", 99)), 99)),"")</f>
        <v/>
      </c>
      <c r="E2943" s="6" t="str">
        <f t="shared" si="91"/>
        <v>Bridget Fischer</v>
      </c>
      <c r="F2943" s="6" t="s">
        <v>11328</v>
      </c>
      <c r="G2943" s="7" t="s">
        <v>20634</v>
      </c>
      <c r="H2943" s="7" t="s">
        <v>20537</v>
      </c>
    </row>
    <row r="2944" spans="1:8">
      <c r="A2944" s="6" t="s">
        <v>11332</v>
      </c>
      <c r="B2944" s="6" t="str" cm="1">
        <f t="array" ref="B2944">IF(SUM(--ISNUMBER(SEARCH(Honorific,A2944)))&gt;0,LEFT(A2944,FIND(" ",A2944)-1),"")</f>
        <v/>
      </c>
      <c r="C2944" s="6" t="str">
        <f t="shared" si="90"/>
        <v>Nicole Mcintyre</v>
      </c>
      <c r="D2944" s="6" t="str" cm="1">
        <f t="array" ref="D2944">IF(SUM(--ISNUMBER(SEARCH(Credentials,C2944)))&gt;0,TRIM(RIGHT(SUBSTITUTE(C2944," ",REPT(" ", 99)), 99)),"")</f>
        <v/>
      </c>
      <c r="E2944" s="6" t="str">
        <f t="shared" si="91"/>
        <v>Nicole Mcintyre</v>
      </c>
      <c r="F2944" s="6" t="s">
        <v>11332</v>
      </c>
      <c r="G2944" s="7" t="s">
        <v>19670</v>
      </c>
      <c r="H2944" s="7" t="s">
        <v>20479</v>
      </c>
    </row>
    <row r="2945" spans="1:8">
      <c r="A2945" s="6" t="s">
        <v>11336</v>
      </c>
      <c r="B2945" s="6" t="str" cm="1">
        <f t="array" ref="B2945">IF(SUM(--ISNUMBER(SEARCH(Honorific,A2945)))&gt;0,LEFT(A2945,FIND(" ",A2945)-1),"")</f>
        <v/>
      </c>
      <c r="C2945" s="6" t="str">
        <f t="shared" si="90"/>
        <v>Suzanne Barry</v>
      </c>
      <c r="D2945" s="6" t="str" cm="1">
        <f t="array" ref="D2945">IF(SUM(--ISNUMBER(SEARCH(Credentials,C2945)))&gt;0,TRIM(RIGHT(SUBSTITUTE(C2945," ",REPT(" ", 99)), 99)),"")</f>
        <v/>
      </c>
      <c r="E2945" s="6" t="str">
        <f t="shared" si="91"/>
        <v>Suzanne Barry</v>
      </c>
      <c r="F2945" s="6" t="s">
        <v>11336</v>
      </c>
      <c r="G2945" s="7" t="s">
        <v>20396</v>
      </c>
      <c r="H2945" s="7" t="s">
        <v>19622</v>
      </c>
    </row>
    <row r="2946" spans="1:8">
      <c r="A2946" s="6" t="s">
        <v>11340</v>
      </c>
      <c r="B2946" s="6" t="str" cm="1">
        <f t="array" ref="B2946">IF(SUM(--ISNUMBER(SEARCH(Honorific,A2946)))&gt;0,LEFT(A2946,FIND(" ",A2946)-1),"")</f>
        <v/>
      </c>
      <c r="C2946" s="6" t="str">
        <f t="shared" si="90"/>
        <v>Gregory Ortega</v>
      </c>
      <c r="D2946" s="6" t="str" cm="1">
        <f t="array" ref="D2946">IF(SUM(--ISNUMBER(SEARCH(Credentials,C2946)))&gt;0,TRIM(RIGHT(SUBSTITUTE(C2946," ",REPT(" ", 99)), 99)),"")</f>
        <v/>
      </c>
      <c r="E2946" s="6" t="str">
        <f t="shared" si="91"/>
        <v>Gregory Ortega</v>
      </c>
      <c r="F2946" s="6" t="s">
        <v>11340</v>
      </c>
      <c r="G2946" s="7" t="s">
        <v>19419</v>
      </c>
      <c r="H2946" s="7" t="s">
        <v>20087</v>
      </c>
    </row>
    <row r="2947" spans="1:8">
      <c r="A2947" s="6" t="s">
        <v>11344</v>
      </c>
      <c r="B2947" s="6" t="str" cm="1">
        <f t="array" ref="B2947">IF(SUM(--ISNUMBER(SEARCH(Honorific,A2947)))&gt;0,LEFT(A2947,FIND(" ",A2947)-1),"")</f>
        <v/>
      </c>
      <c r="C2947" s="6" t="str">
        <f t="shared" ref="C2947:C3010" si="92">IF(B2947="",A2947,RIGHT(A2947,LEN(A2947)-LEN(B2947)-1))</f>
        <v>Brittany Anderson</v>
      </c>
      <c r="D2947" s="6" t="str" cm="1">
        <f t="array" ref="D2947">IF(SUM(--ISNUMBER(SEARCH(Credentials,C2947)))&gt;0,TRIM(RIGHT(SUBSTITUTE(C2947," ",REPT(" ", 99)), 99)),"")</f>
        <v/>
      </c>
      <c r="E2947" s="6" t="str">
        <f t="shared" ref="E2947:E3010" si="93">IF(D2947="",C2947,LEFT(C2947,LEN(C2947)-LEN(D2947)))</f>
        <v>Brittany Anderson</v>
      </c>
      <c r="F2947" s="6" t="s">
        <v>11344</v>
      </c>
      <c r="G2947" s="7" t="s">
        <v>19894</v>
      </c>
      <c r="H2947" s="7" t="s">
        <v>19519</v>
      </c>
    </row>
    <row r="2948" spans="1:8">
      <c r="A2948" s="6" t="s">
        <v>11348</v>
      </c>
      <c r="B2948" s="6" t="str" cm="1">
        <f t="array" ref="B2948">IF(SUM(--ISNUMBER(SEARCH(Honorific,A2948)))&gt;0,LEFT(A2948,FIND(" ",A2948)-1),"")</f>
        <v/>
      </c>
      <c r="C2948" s="6" t="str">
        <f t="shared" si="92"/>
        <v>Christian Williams</v>
      </c>
      <c r="D2948" s="6" t="str" cm="1">
        <f t="array" ref="D2948">IF(SUM(--ISNUMBER(SEARCH(Credentials,C2948)))&gt;0,TRIM(RIGHT(SUBSTITUTE(C2948," ",REPT(" ", 99)), 99)),"")</f>
        <v/>
      </c>
      <c r="E2948" s="6" t="str">
        <f t="shared" si="93"/>
        <v>Christian Williams</v>
      </c>
      <c r="F2948" s="6" t="s">
        <v>11348</v>
      </c>
      <c r="G2948" s="7" t="s">
        <v>19810</v>
      </c>
      <c r="H2948" s="7" t="s">
        <v>19478</v>
      </c>
    </row>
    <row r="2949" spans="1:8">
      <c r="A2949" s="6" t="s">
        <v>11351</v>
      </c>
      <c r="B2949" s="6" t="str" cm="1">
        <f t="array" ref="B2949">IF(SUM(--ISNUMBER(SEARCH(Honorific,A2949)))&gt;0,LEFT(A2949,FIND(" ",A2949)-1),"")</f>
        <v/>
      </c>
      <c r="C2949" s="6" t="str">
        <f t="shared" si="92"/>
        <v>Douglas Burke</v>
      </c>
      <c r="D2949" s="6" t="str" cm="1">
        <f t="array" ref="D2949">IF(SUM(--ISNUMBER(SEARCH(Credentials,C2949)))&gt;0,TRIM(RIGHT(SUBSTITUTE(C2949," ",REPT(" ", 99)), 99)),"")</f>
        <v/>
      </c>
      <c r="E2949" s="6" t="str">
        <f t="shared" si="93"/>
        <v>Douglas Burke</v>
      </c>
      <c r="F2949" s="6" t="s">
        <v>11351</v>
      </c>
      <c r="G2949" s="7" t="s">
        <v>19698</v>
      </c>
      <c r="H2949" s="7" t="s">
        <v>20678</v>
      </c>
    </row>
    <row r="2950" spans="1:8">
      <c r="A2950" s="6" t="s">
        <v>11355</v>
      </c>
      <c r="B2950" s="6" t="str" cm="1">
        <f t="array" ref="B2950">IF(SUM(--ISNUMBER(SEARCH(Honorific,A2950)))&gt;0,LEFT(A2950,FIND(" ",A2950)-1),"")</f>
        <v/>
      </c>
      <c r="C2950" s="6" t="str">
        <f t="shared" si="92"/>
        <v>Casey French</v>
      </c>
      <c r="D2950" s="6" t="str" cm="1">
        <f t="array" ref="D2950">IF(SUM(--ISNUMBER(SEARCH(Credentials,C2950)))&gt;0,TRIM(RIGHT(SUBSTITUTE(C2950," ",REPT(" ", 99)), 99)),"")</f>
        <v/>
      </c>
      <c r="E2950" s="6" t="str">
        <f t="shared" si="93"/>
        <v>Casey French</v>
      </c>
      <c r="F2950" s="6" t="s">
        <v>11355</v>
      </c>
      <c r="G2950" s="7" t="s">
        <v>19788</v>
      </c>
      <c r="H2950" s="7" t="s">
        <v>20205</v>
      </c>
    </row>
    <row r="2951" spans="1:8">
      <c r="A2951" s="6" t="s">
        <v>11359</v>
      </c>
      <c r="B2951" s="6" t="str" cm="1">
        <f t="array" ref="B2951">IF(SUM(--ISNUMBER(SEARCH(Honorific,A2951)))&gt;0,LEFT(A2951,FIND(" ",A2951)-1),"")</f>
        <v/>
      </c>
      <c r="C2951" s="6" t="str">
        <f t="shared" si="92"/>
        <v>Amanda Malone</v>
      </c>
      <c r="D2951" s="6" t="str" cm="1">
        <f t="array" ref="D2951">IF(SUM(--ISNUMBER(SEARCH(Credentials,C2951)))&gt;0,TRIM(RIGHT(SUBSTITUTE(C2951," ",REPT(" ", 99)), 99)),"")</f>
        <v/>
      </c>
      <c r="E2951" s="6" t="str">
        <f t="shared" si="93"/>
        <v>Amanda Malone</v>
      </c>
      <c r="F2951" s="6" t="s">
        <v>11359</v>
      </c>
      <c r="G2951" s="7" t="s">
        <v>19435</v>
      </c>
      <c r="H2951" s="7" t="s">
        <v>20144</v>
      </c>
    </row>
    <row r="2952" spans="1:8">
      <c r="A2952" s="6" t="s">
        <v>11363</v>
      </c>
      <c r="B2952" s="6" t="str" cm="1">
        <f t="array" ref="B2952">IF(SUM(--ISNUMBER(SEARCH(Honorific,A2952)))&gt;0,LEFT(A2952,FIND(" ",A2952)-1),"")</f>
        <v/>
      </c>
      <c r="C2952" s="6" t="str">
        <f t="shared" si="92"/>
        <v>Nicole Estes</v>
      </c>
      <c r="D2952" s="6" t="str" cm="1">
        <f t="array" ref="D2952">IF(SUM(--ISNUMBER(SEARCH(Credentials,C2952)))&gt;0,TRIM(RIGHT(SUBSTITUTE(C2952," ",REPT(" ", 99)), 99)),"")</f>
        <v/>
      </c>
      <c r="E2952" s="6" t="str">
        <f t="shared" si="93"/>
        <v>Nicole Estes</v>
      </c>
      <c r="F2952" s="6" t="s">
        <v>11363</v>
      </c>
      <c r="G2952" s="7" t="s">
        <v>19670</v>
      </c>
      <c r="H2952" s="7" t="s">
        <v>20603</v>
      </c>
    </row>
    <row r="2953" spans="1:8">
      <c r="A2953" s="6" t="s">
        <v>11367</v>
      </c>
      <c r="B2953" s="6" t="str" cm="1">
        <f t="array" ref="B2953">IF(SUM(--ISNUMBER(SEARCH(Honorific,A2953)))&gt;0,LEFT(A2953,FIND(" ",A2953)-1),"")</f>
        <v/>
      </c>
      <c r="C2953" s="6" t="str">
        <f t="shared" si="92"/>
        <v>Shannon Cruz</v>
      </c>
      <c r="D2953" s="6" t="str" cm="1">
        <f t="array" ref="D2953">IF(SUM(--ISNUMBER(SEARCH(Credentials,C2953)))&gt;0,TRIM(RIGHT(SUBSTITUTE(C2953," ",REPT(" ", 99)), 99)),"")</f>
        <v/>
      </c>
      <c r="E2953" s="6" t="str">
        <f t="shared" si="93"/>
        <v>Shannon Cruz</v>
      </c>
      <c r="F2953" s="6" t="s">
        <v>11367</v>
      </c>
      <c r="G2953" s="7" t="s">
        <v>20122</v>
      </c>
      <c r="H2953" s="7" t="s">
        <v>19782</v>
      </c>
    </row>
    <row r="2954" spans="1:8">
      <c r="A2954" s="6" t="s">
        <v>11371</v>
      </c>
      <c r="B2954" s="6" t="str" cm="1">
        <f t="array" ref="B2954">IF(SUM(--ISNUMBER(SEARCH(Honorific,A2954)))&gt;0,LEFT(A2954,FIND(" ",A2954)-1),"")</f>
        <v/>
      </c>
      <c r="C2954" s="6" t="str">
        <f t="shared" si="92"/>
        <v>Samantha Quinn</v>
      </c>
      <c r="D2954" s="6" t="str" cm="1">
        <f t="array" ref="D2954">IF(SUM(--ISNUMBER(SEARCH(Credentials,C2954)))&gt;0,TRIM(RIGHT(SUBSTITUTE(C2954," ",REPT(" ", 99)), 99)),"")</f>
        <v/>
      </c>
      <c r="E2954" s="6" t="str">
        <f t="shared" si="93"/>
        <v>Samantha Quinn</v>
      </c>
      <c r="F2954" s="6" t="s">
        <v>11371</v>
      </c>
      <c r="G2954" s="7" t="s">
        <v>19533</v>
      </c>
      <c r="H2954" s="7" t="s">
        <v>20651</v>
      </c>
    </row>
    <row r="2955" spans="1:8">
      <c r="A2955" s="6" t="s">
        <v>11375</v>
      </c>
      <c r="B2955" s="6" t="str" cm="1">
        <f t="array" ref="B2955">IF(SUM(--ISNUMBER(SEARCH(Honorific,A2955)))&gt;0,LEFT(A2955,FIND(" ",A2955)-1),"")</f>
        <v/>
      </c>
      <c r="C2955" s="6" t="str">
        <f t="shared" si="92"/>
        <v>Sydney Hunter</v>
      </c>
      <c r="D2955" s="6" t="str" cm="1">
        <f t="array" ref="D2955">IF(SUM(--ISNUMBER(SEARCH(Credentials,C2955)))&gt;0,TRIM(RIGHT(SUBSTITUTE(C2955," ",REPT(" ", 99)), 99)),"")</f>
        <v/>
      </c>
      <c r="E2955" s="6" t="str">
        <f t="shared" si="93"/>
        <v>Sydney Hunter</v>
      </c>
      <c r="F2955" s="6" t="s">
        <v>11375</v>
      </c>
      <c r="G2955" s="7" t="s">
        <v>19449</v>
      </c>
      <c r="H2955" s="7" t="s">
        <v>19678</v>
      </c>
    </row>
    <row r="2956" spans="1:8">
      <c r="A2956" s="6" t="s">
        <v>11379</v>
      </c>
      <c r="B2956" s="6" t="str" cm="1">
        <f t="array" ref="B2956">IF(SUM(--ISNUMBER(SEARCH(Honorific,A2956)))&gt;0,LEFT(A2956,FIND(" ",A2956)-1),"")</f>
        <v/>
      </c>
      <c r="C2956" s="6" t="str">
        <f t="shared" si="92"/>
        <v>Christopher Smith</v>
      </c>
      <c r="D2956" s="6" t="str" cm="1">
        <f t="array" ref="D2956">IF(SUM(--ISNUMBER(SEARCH(Credentials,C2956)))&gt;0,TRIM(RIGHT(SUBSTITUTE(C2956," ",REPT(" ", 99)), 99)),"")</f>
        <v/>
      </c>
      <c r="E2956" s="6" t="str">
        <f t="shared" si="93"/>
        <v>Christopher Smith</v>
      </c>
      <c r="F2956" s="6" t="s">
        <v>11379</v>
      </c>
      <c r="G2956" s="7" t="s">
        <v>19682</v>
      </c>
      <c r="H2956" s="7" t="s">
        <v>19450</v>
      </c>
    </row>
    <row r="2957" spans="1:8">
      <c r="A2957" s="6" t="s">
        <v>11383</v>
      </c>
      <c r="B2957" s="6" t="str" cm="1">
        <f t="array" ref="B2957">IF(SUM(--ISNUMBER(SEARCH(Honorific,A2957)))&gt;0,LEFT(A2957,FIND(" ",A2957)-1),"")</f>
        <v/>
      </c>
      <c r="C2957" s="6" t="str">
        <f t="shared" si="92"/>
        <v>Sheila Patterson</v>
      </c>
      <c r="D2957" s="6" t="str" cm="1">
        <f t="array" ref="D2957">IF(SUM(--ISNUMBER(SEARCH(Credentials,C2957)))&gt;0,TRIM(RIGHT(SUBSTITUTE(C2957," ",REPT(" ", 99)), 99)),"")</f>
        <v/>
      </c>
      <c r="E2957" s="6" t="str">
        <f t="shared" si="93"/>
        <v>Sheila Patterson</v>
      </c>
      <c r="F2957" s="6" t="s">
        <v>11383</v>
      </c>
      <c r="G2957" s="7" t="s">
        <v>19475</v>
      </c>
      <c r="H2957" s="7" t="s">
        <v>20079</v>
      </c>
    </row>
    <row r="2958" spans="1:8">
      <c r="A2958" s="6" t="s">
        <v>11387</v>
      </c>
      <c r="B2958" s="6" t="str" cm="1">
        <f t="array" ref="B2958">IF(SUM(--ISNUMBER(SEARCH(Honorific,A2958)))&gt;0,LEFT(A2958,FIND(" ",A2958)-1),"")</f>
        <v/>
      </c>
      <c r="C2958" s="6" t="str">
        <f t="shared" si="92"/>
        <v>Christopher Spears</v>
      </c>
      <c r="D2958" s="6" t="str" cm="1">
        <f t="array" ref="D2958">IF(SUM(--ISNUMBER(SEARCH(Credentials,C2958)))&gt;0,TRIM(RIGHT(SUBSTITUTE(C2958," ",REPT(" ", 99)), 99)),"")</f>
        <v/>
      </c>
      <c r="E2958" s="6" t="str">
        <f t="shared" si="93"/>
        <v>Christopher Spears</v>
      </c>
      <c r="F2958" s="6" t="s">
        <v>11387</v>
      </c>
      <c r="G2958" s="7" t="s">
        <v>19682</v>
      </c>
      <c r="H2958" s="7" t="s">
        <v>20437</v>
      </c>
    </row>
    <row r="2959" spans="1:8">
      <c r="A2959" s="6" t="s">
        <v>11391</v>
      </c>
      <c r="B2959" s="6" t="str" cm="1">
        <f t="array" ref="B2959">IF(SUM(--ISNUMBER(SEARCH(Honorific,A2959)))&gt;0,LEFT(A2959,FIND(" ",A2959)-1),"")</f>
        <v/>
      </c>
      <c r="C2959" s="6" t="str">
        <f t="shared" si="92"/>
        <v>Joshua Santiago</v>
      </c>
      <c r="D2959" s="6" t="str" cm="1">
        <f t="array" ref="D2959">IF(SUM(--ISNUMBER(SEARCH(Credentials,C2959)))&gt;0,TRIM(RIGHT(SUBSTITUTE(C2959," ",REPT(" ", 99)), 99)),"")</f>
        <v/>
      </c>
      <c r="E2959" s="6" t="str">
        <f t="shared" si="93"/>
        <v>Joshua Santiago</v>
      </c>
      <c r="F2959" s="6" t="s">
        <v>11391</v>
      </c>
      <c r="G2959" s="7" t="s">
        <v>19718</v>
      </c>
      <c r="H2959" s="7" t="s">
        <v>20190</v>
      </c>
    </row>
    <row r="2960" spans="1:8">
      <c r="A2960" s="6" t="s">
        <v>11395</v>
      </c>
      <c r="B2960" s="6" t="str" cm="1">
        <f t="array" ref="B2960">IF(SUM(--ISNUMBER(SEARCH(Honorific,A2960)))&gt;0,LEFT(A2960,FIND(" ",A2960)-1),"")</f>
        <v/>
      </c>
      <c r="C2960" s="6" t="str">
        <f t="shared" si="92"/>
        <v>Darren Harris</v>
      </c>
      <c r="D2960" s="6" t="str" cm="1">
        <f t="array" ref="D2960">IF(SUM(--ISNUMBER(SEARCH(Credentials,C2960)))&gt;0,TRIM(RIGHT(SUBSTITUTE(C2960," ",REPT(" ", 99)), 99)),"")</f>
        <v/>
      </c>
      <c r="E2960" s="6" t="str">
        <f t="shared" si="93"/>
        <v>Darren Harris</v>
      </c>
      <c r="F2960" s="6" t="s">
        <v>11395</v>
      </c>
      <c r="G2960" s="7" t="s">
        <v>19970</v>
      </c>
      <c r="H2960" s="7" t="s">
        <v>19925</v>
      </c>
    </row>
    <row r="2961" spans="1:8">
      <c r="A2961" s="6" t="s">
        <v>11398</v>
      </c>
      <c r="B2961" s="6" t="str" cm="1">
        <f t="array" ref="B2961">IF(SUM(--ISNUMBER(SEARCH(Honorific,A2961)))&gt;0,LEFT(A2961,FIND(" ",A2961)-1),"")</f>
        <v/>
      </c>
      <c r="C2961" s="6" t="str">
        <f t="shared" si="92"/>
        <v>Theresa Oneill</v>
      </c>
      <c r="D2961" s="6" t="str" cm="1">
        <f t="array" ref="D2961">IF(SUM(--ISNUMBER(SEARCH(Credentials,C2961)))&gt;0,TRIM(RIGHT(SUBSTITUTE(C2961," ",REPT(" ", 99)), 99)),"")</f>
        <v/>
      </c>
      <c r="E2961" s="6" t="str">
        <f t="shared" si="93"/>
        <v>Theresa Oneill</v>
      </c>
      <c r="F2961" s="6" t="s">
        <v>11398</v>
      </c>
      <c r="G2961" s="7" t="s">
        <v>19907</v>
      </c>
      <c r="H2961" s="7" t="s">
        <v>20679</v>
      </c>
    </row>
    <row r="2962" spans="1:8">
      <c r="A2962" s="6" t="s">
        <v>11402</v>
      </c>
      <c r="B2962" s="6" t="str" cm="1">
        <f t="array" ref="B2962">IF(SUM(--ISNUMBER(SEARCH(Honorific,A2962)))&gt;0,LEFT(A2962,FIND(" ",A2962)-1),"")</f>
        <v/>
      </c>
      <c r="C2962" s="6" t="str">
        <f t="shared" si="92"/>
        <v>Angela Mathews</v>
      </c>
      <c r="D2962" s="6" t="str" cm="1">
        <f t="array" ref="D2962">IF(SUM(--ISNUMBER(SEARCH(Credentials,C2962)))&gt;0,TRIM(RIGHT(SUBSTITUTE(C2962," ",REPT(" ", 99)), 99)),"")</f>
        <v/>
      </c>
      <c r="E2962" s="6" t="str">
        <f t="shared" si="93"/>
        <v>Angela Mathews</v>
      </c>
      <c r="F2962" s="6" t="s">
        <v>11402</v>
      </c>
      <c r="G2962" s="7" t="s">
        <v>19746</v>
      </c>
      <c r="H2962" s="7" t="s">
        <v>20430</v>
      </c>
    </row>
    <row r="2963" spans="1:8">
      <c r="A2963" s="6" t="s">
        <v>11406</v>
      </c>
      <c r="B2963" s="6" t="str" cm="1">
        <f t="array" ref="B2963">IF(SUM(--ISNUMBER(SEARCH(Honorific,A2963)))&gt;0,LEFT(A2963,FIND(" ",A2963)-1),"")</f>
        <v>Dr.</v>
      </c>
      <c r="C2963" s="6" t="str">
        <f t="shared" si="92"/>
        <v>Meagan Jacobs</v>
      </c>
      <c r="D2963" s="6" t="str" cm="1">
        <f t="array" ref="D2963">IF(SUM(--ISNUMBER(SEARCH(Credentials,C2963)))&gt;0,TRIM(RIGHT(SUBSTITUTE(C2963," ",REPT(" ", 99)), 99)),"")</f>
        <v/>
      </c>
      <c r="E2963" s="6" t="str">
        <f t="shared" si="93"/>
        <v>Meagan Jacobs</v>
      </c>
      <c r="F2963" s="6" t="s">
        <v>19321</v>
      </c>
      <c r="G2963" s="7" t="s">
        <v>19862</v>
      </c>
      <c r="H2963" s="7" t="s">
        <v>20281</v>
      </c>
    </row>
    <row r="2964" spans="1:8">
      <c r="A2964" s="6" t="s">
        <v>11410</v>
      </c>
      <c r="B2964" s="6" t="str" cm="1">
        <f t="array" ref="B2964">IF(SUM(--ISNUMBER(SEARCH(Honorific,A2964)))&gt;0,LEFT(A2964,FIND(" ",A2964)-1),"")</f>
        <v/>
      </c>
      <c r="C2964" s="6" t="str">
        <f t="shared" si="92"/>
        <v>Michelle Williams</v>
      </c>
      <c r="D2964" s="6" t="str" cm="1">
        <f t="array" ref="D2964">IF(SUM(--ISNUMBER(SEARCH(Credentials,C2964)))&gt;0,TRIM(RIGHT(SUBSTITUTE(C2964," ",REPT(" ", 99)), 99)),"")</f>
        <v/>
      </c>
      <c r="E2964" s="6" t="str">
        <f t="shared" si="93"/>
        <v>Michelle Williams</v>
      </c>
      <c r="F2964" s="6" t="s">
        <v>11410</v>
      </c>
      <c r="G2964" s="7" t="s">
        <v>19693</v>
      </c>
      <c r="H2964" s="7" t="s">
        <v>19478</v>
      </c>
    </row>
    <row r="2965" spans="1:8">
      <c r="A2965" s="6" t="s">
        <v>11414</v>
      </c>
      <c r="B2965" s="6" t="str" cm="1">
        <f t="array" ref="B2965">IF(SUM(--ISNUMBER(SEARCH(Honorific,A2965)))&gt;0,LEFT(A2965,FIND(" ",A2965)-1),"")</f>
        <v/>
      </c>
      <c r="C2965" s="6" t="str">
        <f t="shared" si="92"/>
        <v>Jennifer Wells</v>
      </c>
      <c r="D2965" s="6" t="str" cm="1">
        <f t="array" ref="D2965">IF(SUM(--ISNUMBER(SEARCH(Credentials,C2965)))&gt;0,TRIM(RIGHT(SUBSTITUTE(C2965," ",REPT(" ", 99)), 99)),"")</f>
        <v/>
      </c>
      <c r="E2965" s="6" t="str">
        <f t="shared" si="93"/>
        <v>Jennifer Wells</v>
      </c>
      <c r="F2965" s="6" t="s">
        <v>11414</v>
      </c>
      <c r="G2965" s="7" t="s">
        <v>19510</v>
      </c>
      <c r="H2965" s="7" t="s">
        <v>20142</v>
      </c>
    </row>
    <row r="2966" spans="1:8">
      <c r="A2966" s="6" t="s">
        <v>11418</v>
      </c>
      <c r="B2966" s="6" t="str" cm="1">
        <f t="array" ref="B2966">IF(SUM(--ISNUMBER(SEARCH(Honorific,A2966)))&gt;0,LEFT(A2966,FIND(" ",A2966)-1),"")</f>
        <v/>
      </c>
      <c r="C2966" s="6" t="str">
        <f t="shared" si="92"/>
        <v>Michael Douglas</v>
      </c>
      <c r="D2966" s="6" t="str" cm="1">
        <f t="array" ref="D2966">IF(SUM(--ISNUMBER(SEARCH(Credentials,C2966)))&gt;0,TRIM(RIGHT(SUBSTITUTE(C2966," ",REPT(" ", 99)), 99)),"")</f>
        <v/>
      </c>
      <c r="E2966" s="6" t="str">
        <f t="shared" si="93"/>
        <v>Michael Douglas</v>
      </c>
      <c r="F2966" s="6" t="s">
        <v>11418</v>
      </c>
      <c r="G2966" s="7" t="s">
        <v>19466</v>
      </c>
      <c r="H2966" s="7" t="s">
        <v>19698</v>
      </c>
    </row>
    <row r="2967" spans="1:8">
      <c r="A2967" s="6" t="s">
        <v>2949</v>
      </c>
      <c r="B2967" s="6" t="str" cm="1">
        <f t="array" ref="B2967">IF(SUM(--ISNUMBER(SEARCH(Honorific,A2967)))&gt;0,LEFT(A2967,FIND(" ",A2967)-1),"")</f>
        <v/>
      </c>
      <c r="C2967" s="6" t="str">
        <f t="shared" si="92"/>
        <v>Shannon Johnson</v>
      </c>
      <c r="D2967" s="6" t="str" cm="1">
        <f t="array" ref="D2967">IF(SUM(--ISNUMBER(SEARCH(Credentials,C2967)))&gt;0,TRIM(RIGHT(SUBSTITUTE(C2967," ",REPT(" ", 99)), 99)),"")</f>
        <v/>
      </c>
      <c r="E2967" s="6" t="str">
        <f t="shared" si="93"/>
        <v>Shannon Johnson</v>
      </c>
      <c r="F2967" s="6" t="s">
        <v>2949</v>
      </c>
      <c r="G2967" s="7" t="s">
        <v>20122</v>
      </c>
      <c r="H2967" s="7" t="s">
        <v>19655</v>
      </c>
    </row>
    <row r="2968" spans="1:8">
      <c r="A2968" s="6" t="s">
        <v>1386</v>
      </c>
      <c r="B2968" s="6" t="str" cm="1">
        <f t="array" ref="B2968">IF(SUM(--ISNUMBER(SEARCH(Honorific,A2968)))&gt;0,LEFT(A2968,FIND(" ",A2968)-1),"")</f>
        <v/>
      </c>
      <c r="C2968" s="6" t="str">
        <f t="shared" si="92"/>
        <v>John Smith</v>
      </c>
      <c r="D2968" s="6" t="str" cm="1">
        <f t="array" ref="D2968">IF(SUM(--ISNUMBER(SEARCH(Credentials,C2968)))&gt;0,TRIM(RIGHT(SUBSTITUTE(C2968," ",REPT(" ", 99)), 99)),"")</f>
        <v/>
      </c>
      <c r="E2968" s="6" t="str">
        <f t="shared" si="93"/>
        <v>John Smith</v>
      </c>
      <c r="F2968" s="6" t="s">
        <v>1386</v>
      </c>
      <c r="G2968" s="7" t="s">
        <v>19558</v>
      </c>
      <c r="H2968" s="7" t="s">
        <v>19450</v>
      </c>
    </row>
    <row r="2969" spans="1:8">
      <c r="A2969" s="6" t="s">
        <v>11427</v>
      </c>
      <c r="B2969" s="6" t="str" cm="1">
        <f t="array" ref="B2969">IF(SUM(--ISNUMBER(SEARCH(Honorific,A2969)))&gt;0,LEFT(A2969,FIND(" ",A2969)-1),"")</f>
        <v/>
      </c>
      <c r="C2969" s="6" t="str">
        <f t="shared" si="92"/>
        <v>Kara Jones</v>
      </c>
      <c r="D2969" s="6" t="str" cm="1">
        <f t="array" ref="D2969">IF(SUM(--ISNUMBER(SEARCH(Credentials,C2969)))&gt;0,TRIM(RIGHT(SUBSTITUTE(C2969," ",REPT(" ", 99)), 99)),"")</f>
        <v/>
      </c>
      <c r="E2969" s="6" t="str">
        <f t="shared" si="93"/>
        <v>Kara Jones</v>
      </c>
      <c r="F2969" s="6" t="s">
        <v>11427</v>
      </c>
      <c r="G2969" s="7" t="s">
        <v>19913</v>
      </c>
      <c r="H2969" s="7" t="s">
        <v>19613</v>
      </c>
    </row>
    <row r="2970" spans="1:8">
      <c r="A2970" s="6" t="s">
        <v>11431</v>
      </c>
      <c r="B2970" s="6" t="str" cm="1">
        <f t="array" ref="B2970">IF(SUM(--ISNUMBER(SEARCH(Honorific,A2970)))&gt;0,LEFT(A2970,FIND(" ",A2970)-1),"")</f>
        <v/>
      </c>
      <c r="C2970" s="6" t="str">
        <f t="shared" si="92"/>
        <v>Lisa Ashley</v>
      </c>
      <c r="D2970" s="6" t="str" cm="1">
        <f t="array" ref="D2970">IF(SUM(--ISNUMBER(SEARCH(Credentials,C2970)))&gt;0,TRIM(RIGHT(SUBSTITUTE(C2970," ",REPT(" ", 99)), 99)),"")</f>
        <v/>
      </c>
      <c r="E2970" s="6" t="str">
        <f t="shared" si="93"/>
        <v>Lisa Ashley</v>
      </c>
      <c r="F2970" s="6" t="s">
        <v>11431</v>
      </c>
      <c r="G2970" s="7" t="s">
        <v>19425</v>
      </c>
      <c r="H2970" s="7" t="s">
        <v>19486</v>
      </c>
    </row>
    <row r="2971" spans="1:8">
      <c r="A2971" s="6" t="s">
        <v>11435</v>
      </c>
      <c r="B2971" s="6" t="str" cm="1">
        <f t="array" ref="B2971">IF(SUM(--ISNUMBER(SEARCH(Honorific,A2971)))&gt;0,LEFT(A2971,FIND(" ",A2971)-1),"")</f>
        <v/>
      </c>
      <c r="C2971" s="6" t="str">
        <f t="shared" si="92"/>
        <v>James Craig</v>
      </c>
      <c r="D2971" s="6" t="str" cm="1">
        <f t="array" ref="D2971">IF(SUM(--ISNUMBER(SEARCH(Credentials,C2971)))&gt;0,TRIM(RIGHT(SUBSTITUTE(C2971," ",REPT(" ", 99)), 99)),"")</f>
        <v/>
      </c>
      <c r="E2971" s="6" t="str">
        <f t="shared" si="93"/>
        <v>James Craig</v>
      </c>
      <c r="F2971" s="6" t="s">
        <v>11435</v>
      </c>
      <c r="G2971" s="7" t="s">
        <v>19433</v>
      </c>
      <c r="H2971" s="7" t="s">
        <v>19570</v>
      </c>
    </row>
    <row r="2972" spans="1:8">
      <c r="A2972" s="6" t="s">
        <v>11439</v>
      </c>
      <c r="B2972" s="6" t="str" cm="1">
        <f t="array" ref="B2972">IF(SUM(--ISNUMBER(SEARCH(Honorific,A2972)))&gt;0,LEFT(A2972,FIND(" ",A2972)-1),"")</f>
        <v/>
      </c>
      <c r="C2972" s="6" t="str">
        <f t="shared" si="92"/>
        <v>Amber Scott</v>
      </c>
      <c r="D2972" s="6" t="str" cm="1">
        <f t="array" ref="D2972">IF(SUM(--ISNUMBER(SEARCH(Credentials,C2972)))&gt;0,TRIM(RIGHT(SUBSTITUTE(C2972," ",REPT(" ", 99)), 99)),"")</f>
        <v/>
      </c>
      <c r="E2972" s="6" t="str">
        <f t="shared" si="93"/>
        <v>Amber Scott</v>
      </c>
      <c r="F2972" s="6" t="s">
        <v>11439</v>
      </c>
      <c r="G2972" s="7" t="s">
        <v>20106</v>
      </c>
      <c r="H2972" s="7" t="s">
        <v>19573</v>
      </c>
    </row>
    <row r="2973" spans="1:8">
      <c r="A2973" s="6" t="s">
        <v>11441</v>
      </c>
      <c r="B2973" s="6" t="str" cm="1">
        <f t="array" ref="B2973">IF(SUM(--ISNUMBER(SEARCH(Honorific,A2973)))&gt;0,LEFT(A2973,FIND(" ",A2973)-1),"")</f>
        <v/>
      </c>
      <c r="C2973" s="6" t="str">
        <f t="shared" si="92"/>
        <v>Lisa Erickson</v>
      </c>
      <c r="D2973" s="6" t="str" cm="1">
        <f t="array" ref="D2973">IF(SUM(--ISNUMBER(SEARCH(Credentials,C2973)))&gt;0,TRIM(RIGHT(SUBSTITUTE(C2973," ",REPT(" ", 99)), 99)),"")</f>
        <v/>
      </c>
      <c r="E2973" s="6" t="str">
        <f t="shared" si="93"/>
        <v>Lisa Erickson</v>
      </c>
      <c r="F2973" s="6" t="s">
        <v>11441</v>
      </c>
      <c r="G2973" s="7" t="s">
        <v>19425</v>
      </c>
      <c r="H2973" s="7" t="s">
        <v>20590</v>
      </c>
    </row>
    <row r="2974" spans="1:8">
      <c r="A2974" s="6" t="s">
        <v>11445</v>
      </c>
      <c r="B2974" s="6" t="str" cm="1">
        <f t="array" ref="B2974">IF(SUM(--ISNUMBER(SEARCH(Honorific,A2974)))&gt;0,LEFT(A2974,FIND(" ",A2974)-1),"")</f>
        <v/>
      </c>
      <c r="C2974" s="6" t="str">
        <f t="shared" si="92"/>
        <v>Maria Miller</v>
      </c>
      <c r="D2974" s="6" t="str" cm="1">
        <f t="array" ref="D2974">IF(SUM(--ISNUMBER(SEARCH(Credentials,C2974)))&gt;0,TRIM(RIGHT(SUBSTITUTE(C2974," ",REPT(" ", 99)), 99)),"")</f>
        <v/>
      </c>
      <c r="E2974" s="6" t="str">
        <f t="shared" si="93"/>
        <v>Maria Miller</v>
      </c>
      <c r="F2974" s="6" t="s">
        <v>11445</v>
      </c>
      <c r="G2974" s="7" t="s">
        <v>19490</v>
      </c>
      <c r="H2974" s="7" t="s">
        <v>19568</v>
      </c>
    </row>
    <row r="2975" spans="1:8">
      <c r="A2975" s="6" t="s">
        <v>11449</v>
      </c>
      <c r="B2975" s="6" t="str" cm="1">
        <f t="array" ref="B2975">IF(SUM(--ISNUMBER(SEARCH(Honorific,A2975)))&gt;0,LEFT(A2975,FIND(" ",A2975)-1),"")</f>
        <v/>
      </c>
      <c r="C2975" s="6" t="str">
        <f t="shared" si="92"/>
        <v>Gregory Wallace</v>
      </c>
      <c r="D2975" s="6" t="str" cm="1">
        <f t="array" ref="D2975">IF(SUM(--ISNUMBER(SEARCH(Credentials,C2975)))&gt;0,TRIM(RIGHT(SUBSTITUTE(C2975," ",REPT(" ", 99)), 99)),"")</f>
        <v/>
      </c>
      <c r="E2975" s="6" t="str">
        <f t="shared" si="93"/>
        <v>Gregory Wallace</v>
      </c>
      <c r="F2975" s="6" t="s">
        <v>11449</v>
      </c>
      <c r="G2975" s="7" t="s">
        <v>19419</v>
      </c>
      <c r="H2975" s="7" t="s">
        <v>19765</v>
      </c>
    </row>
    <row r="2976" spans="1:8">
      <c r="A2976" s="6" t="s">
        <v>11453</v>
      </c>
      <c r="B2976" s="6" t="str" cm="1">
        <f t="array" ref="B2976">IF(SUM(--ISNUMBER(SEARCH(Honorific,A2976)))&gt;0,LEFT(A2976,FIND(" ",A2976)-1),"")</f>
        <v/>
      </c>
      <c r="C2976" s="6" t="str">
        <f t="shared" si="92"/>
        <v>Kimberly Howard</v>
      </c>
      <c r="D2976" s="6" t="str" cm="1">
        <f t="array" ref="D2976">IF(SUM(--ISNUMBER(SEARCH(Credentials,C2976)))&gt;0,TRIM(RIGHT(SUBSTITUTE(C2976," ",REPT(" ", 99)), 99)),"")</f>
        <v/>
      </c>
      <c r="E2976" s="6" t="str">
        <f t="shared" si="93"/>
        <v>Kimberly Howard</v>
      </c>
      <c r="F2976" s="6" t="s">
        <v>11453</v>
      </c>
      <c r="G2976" s="7" t="s">
        <v>19458</v>
      </c>
      <c r="H2976" s="7" t="s">
        <v>19834</v>
      </c>
    </row>
    <row r="2977" spans="1:8">
      <c r="A2977" s="6" t="s">
        <v>11457</v>
      </c>
      <c r="B2977" s="6" t="str" cm="1">
        <f t="array" ref="B2977">IF(SUM(--ISNUMBER(SEARCH(Honorific,A2977)))&gt;0,LEFT(A2977,FIND(" ",A2977)-1),"")</f>
        <v/>
      </c>
      <c r="C2977" s="6" t="str">
        <f t="shared" si="92"/>
        <v>Tyler Nelson</v>
      </c>
      <c r="D2977" s="6" t="str" cm="1">
        <f t="array" ref="D2977">IF(SUM(--ISNUMBER(SEARCH(Credentials,C2977)))&gt;0,TRIM(RIGHT(SUBSTITUTE(C2977," ",REPT(" ", 99)), 99)),"")</f>
        <v/>
      </c>
      <c r="E2977" s="6" t="str">
        <f t="shared" si="93"/>
        <v>Tyler Nelson</v>
      </c>
      <c r="F2977" s="6" t="s">
        <v>11457</v>
      </c>
      <c r="G2977" s="7" t="s">
        <v>19699</v>
      </c>
      <c r="H2977" s="7" t="s">
        <v>20450</v>
      </c>
    </row>
    <row r="2978" spans="1:8">
      <c r="A2978" s="6" t="s">
        <v>11461</v>
      </c>
      <c r="B2978" s="6" t="str" cm="1">
        <f t="array" ref="B2978">IF(SUM(--ISNUMBER(SEARCH(Honorific,A2978)))&gt;0,LEFT(A2978,FIND(" ",A2978)-1),"")</f>
        <v/>
      </c>
      <c r="C2978" s="6" t="str">
        <f t="shared" si="92"/>
        <v>Brenda Jones</v>
      </c>
      <c r="D2978" s="6" t="str" cm="1">
        <f t="array" ref="D2978">IF(SUM(--ISNUMBER(SEARCH(Credentials,C2978)))&gt;0,TRIM(RIGHT(SUBSTITUTE(C2978," ",REPT(" ", 99)), 99)),"")</f>
        <v/>
      </c>
      <c r="E2978" s="6" t="str">
        <f t="shared" si="93"/>
        <v>Brenda Jones</v>
      </c>
      <c r="F2978" s="6" t="s">
        <v>11461</v>
      </c>
      <c r="G2978" s="7" t="s">
        <v>19445</v>
      </c>
      <c r="H2978" s="7" t="s">
        <v>19613</v>
      </c>
    </row>
    <row r="2979" spans="1:8">
      <c r="A2979" s="6" t="s">
        <v>11465</v>
      </c>
      <c r="B2979" s="6" t="str" cm="1">
        <f t="array" ref="B2979">IF(SUM(--ISNUMBER(SEARCH(Honorific,A2979)))&gt;0,LEFT(A2979,FIND(" ",A2979)-1),"")</f>
        <v/>
      </c>
      <c r="C2979" s="6" t="str">
        <f t="shared" si="92"/>
        <v>Stephanie Marshall</v>
      </c>
      <c r="D2979" s="6" t="str" cm="1">
        <f t="array" ref="D2979">IF(SUM(--ISNUMBER(SEARCH(Credentials,C2979)))&gt;0,TRIM(RIGHT(SUBSTITUTE(C2979," ",REPT(" ", 99)), 99)),"")</f>
        <v/>
      </c>
      <c r="E2979" s="6" t="str">
        <f t="shared" si="93"/>
        <v>Stephanie Marshall</v>
      </c>
      <c r="F2979" s="6" t="s">
        <v>11465</v>
      </c>
      <c r="G2979" s="7" t="s">
        <v>19454</v>
      </c>
      <c r="H2979" s="7" t="s">
        <v>19982</v>
      </c>
    </row>
    <row r="2980" spans="1:8">
      <c r="A2980" s="6" t="s">
        <v>11469</v>
      </c>
      <c r="B2980" s="6" t="str" cm="1">
        <f t="array" ref="B2980">IF(SUM(--ISNUMBER(SEARCH(Honorific,A2980)))&gt;0,LEFT(A2980,FIND(" ",A2980)-1),"")</f>
        <v/>
      </c>
      <c r="C2980" s="6" t="str">
        <f t="shared" si="92"/>
        <v>Danny Bridges</v>
      </c>
      <c r="D2980" s="6" t="str" cm="1">
        <f t="array" ref="D2980">IF(SUM(--ISNUMBER(SEARCH(Credentials,C2980)))&gt;0,TRIM(RIGHT(SUBSTITUTE(C2980," ",REPT(" ", 99)), 99)),"")</f>
        <v/>
      </c>
      <c r="E2980" s="6" t="str">
        <f t="shared" si="93"/>
        <v>Danny Bridges</v>
      </c>
      <c r="F2980" s="6" t="s">
        <v>11469</v>
      </c>
      <c r="G2980" s="7" t="s">
        <v>20286</v>
      </c>
      <c r="H2980" s="7" t="s">
        <v>20680</v>
      </c>
    </row>
    <row r="2981" spans="1:8">
      <c r="A2981" s="6" t="s">
        <v>11473</v>
      </c>
      <c r="B2981" s="6" t="str" cm="1">
        <f t="array" ref="B2981">IF(SUM(--ISNUMBER(SEARCH(Honorific,A2981)))&gt;0,LEFT(A2981,FIND(" ",A2981)-1),"")</f>
        <v/>
      </c>
      <c r="C2981" s="6" t="str">
        <f t="shared" si="92"/>
        <v>Troy Smith</v>
      </c>
      <c r="D2981" s="6" t="str" cm="1">
        <f t="array" ref="D2981">IF(SUM(--ISNUMBER(SEARCH(Credentials,C2981)))&gt;0,TRIM(RIGHT(SUBSTITUTE(C2981," ",REPT(" ", 99)), 99)),"")</f>
        <v/>
      </c>
      <c r="E2981" s="6" t="str">
        <f t="shared" si="93"/>
        <v>Troy Smith</v>
      </c>
      <c r="F2981" s="6" t="s">
        <v>11473</v>
      </c>
      <c r="G2981" s="7" t="s">
        <v>19724</v>
      </c>
      <c r="H2981" s="7" t="s">
        <v>19450</v>
      </c>
    </row>
    <row r="2982" spans="1:8">
      <c r="A2982" s="6" t="s">
        <v>11476</v>
      </c>
      <c r="B2982" s="6" t="str" cm="1">
        <f t="array" ref="B2982">IF(SUM(--ISNUMBER(SEARCH(Honorific,A2982)))&gt;0,LEFT(A2982,FIND(" ",A2982)-1),"")</f>
        <v/>
      </c>
      <c r="C2982" s="6" t="str">
        <f t="shared" si="92"/>
        <v>Danielle Richard</v>
      </c>
      <c r="D2982" s="6" t="str" cm="1">
        <f t="array" ref="D2982">IF(SUM(--ISNUMBER(SEARCH(Credentials,C2982)))&gt;0,TRIM(RIGHT(SUBSTITUTE(C2982," ",REPT(" ", 99)), 99)),"")</f>
        <v/>
      </c>
      <c r="E2982" s="6" t="str">
        <f t="shared" si="93"/>
        <v>Danielle Richard</v>
      </c>
      <c r="F2982" s="6" t="s">
        <v>11476</v>
      </c>
      <c r="G2982" s="7" t="s">
        <v>19629</v>
      </c>
      <c r="H2982" s="7" t="s">
        <v>19708</v>
      </c>
    </row>
    <row r="2983" spans="1:8">
      <c r="A2983" s="6" t="s">
        <v>11479</v>
      </c>
      <c r="B2983" s="6" t="str" cm="1">
        <f t="array" ref="B2983">IF(SUM(--ISNUMBER(SEARCH(Honorific,A2983)))&gt;0,LEFT(A2983,FIND(" ",A2983)-1),"")</f>
        <v/>
      </c>
      <c r="C2983" s="6" t="str">
        <f t="shared" si="92"/>
        <v>Michelle Evans</v>
      </c>
      <c r="D2983" s="6" t="str" cm="1">
        <f t="array" ref="D2983">IF(SUM(--ISNUMBER(SEARCH(Credentials,C2983)))&gt;0,TRIM(RIGHT(SUBSTITUTE(C2983," ",REPT(" ", 99)), 99)),"")</f>
        <v/>
      </c>
      <c r="E2983" s="6" t="str">
        <f t="shared" si="93"/>
        <v>Michelle Evans</v>
      </c>
      <c r="F2983" s="6" t="s">
        <v>11479</v>
      </c>
      <c r="G2983" s="7" t="s">
        <v>19693</v>
      </c>
      <c r="H2983" s="7" t="s">
        <v>19674</v>
      </c>
    </row>
    <row r="2984" spans="1:8">
      <c r="A2984" s="6" t="s">
        <v>11483</v>
      </c>
      <c r="B2984" s="6" t="str" cm="1">
        <f t="array" ref="B2984">IF(SUM(--ISNUMBER(SEARCH(Honorific,A2984)))&gt;0,LEFT(A2984,FIND(" ",A2984)-1),"")</f>
        <v/>
      </c>
      <c r="C2984" s="6" t="str">
        <f t="shared" si="92"/>
        <v>Kimberly Ross</v>
      </c>
      <c r="D2984" s="6" t="str" cm="1">
        <f t="array" ref="D2984">IF(SUM(--ISNUMBER(SEARCH(Credentials,C2984)))&gt;0,TRIM(RIGHT(SUBSTITUTE(C2984," ",REPT(" ", 99)), 99)),"")</f>
        <v/>
      </c>
      <c r="E2984" s="6" t="str">
        <f t="shared" si="93"/>
        <v>Kimberly Ross</v>
      </c>
      <c r="F2984" s="6" t="s">
        <v>11483</v>
      </c>
      <c r="G2984" s="7" t="s">
        <v>19458</v>
      </c>
      <c r="H2984" s="7" t="s">
        <v>19574</v>
      </c>
    </row>
    <row r="2985" spans="1:8">
      <c r="A2985" s="6" t="s">
        <v>11486</v>
      </c>
      <c r="B2985" s="6" t="str" cm="1">
        <f t="array" ref="B2985">IF(SUM(--ISNUMBER(SEARCH(Honorific,A2985)))&gt;0,LEFT(A2985,FIND(" ",A2985)-1),"")</f>
        <v/>
      </c>
      <c r="C2985" s="6" t="str">
        <f t="shared" si="92"/>
        <v>Jennifer Vasquez</v>
      </c>
      <c r="D2985" s="6" t="str" cm="1">
        <f t="array" ref="D2985">IF(SUM(--ISNUMBER(SEARCH(Credentials,C2985)))&gt;0,TRIM(RIGHT(SUBSTITUTE(C2985," ",REPT(" ", 99)), 99)),"")</f>
        <v/>
      </c>
      <c r="E2985" s="6" t="str">
        <f t="shared" si="93"/>
        <v>Jennifer Vasquez</v>
      </c>
      <c r="F2985" s="6" t="s">
        <v>11486</v>
      </c>
      <c r="G2985" s="7" t="s">
        <v>19510</v>
      </c>
      <c r="H2985" s="7" t="s">
        <v>19794</v>
      </c>
    </row>
    <row r="2986" spans="1:8">
      <c r="A2986" s="6" t="s">
        <v>11490</v>
      </c>
      <c r="B2986" s="6" t="str" cm="1">
        <f t="array" ref="B2986">IF(SUM(--ISNUMBER(SEARCH(Honorific,A2986)))&gt;0,LEFT(A2986,FIND(" ",A2986)-1),"")</f>
        <v/>
      </c>
      <c r="C2986" s="6" t="str">
        <f t="shared" si="92"/>
        <v>Ryan Jensen</v>
      </c>
      <c r="D2986" s="6" t="str" cm="1">
        <f t="array" ref="D2986">IF(SUM(--ISNUMBER(SEARCH(Credentials,C2986)))&gt;0,TRIM(RIGHT(SUBSTITUTE(C2986," ",REPT(" ", 99)), 99)),"")</f>
        <v/>
      </c>
      <c r="E2986" s="6" t="str">
        <f t="shared" si="93"/>
        <v>Ryan Jensen</v>
      </c>
      <c r="F2986" s="6" t="s">
        <v>11490</v>
      </c>
      <c r="G2986" s="7" t="s">
        <v>19452</v>
      </c>
      <c r="H2986" s="7" t="s">
        <v>20635</v>
      </c>
    </row>
    <row r="2987" spans="1:8">
      <c r="A2987" s="6" t="s">
        <v>11494</v>
      </c>
      <c r="B2987" s="6" t="str" cm="1">
        <f t="array" ref="B2987">IF(SUM(--ISNUMBER(SEARCH(Honorific,A2987)))&gt;0,LEFT(A2987,FIND(" ",A2987)-1),"")</f>
        <v/>
      </c>
      <c r="C2987" s="6" t="str">
        <f t="shared" si="92"/>
        <v>Michelle Anderson</v>
      </c>
      <c r="D2987" s="6" t="str" cm="1">
        <f t="array" ref="D2987">IF(SUM(--ISNUMBER(SEARCH(Credentials,C2987)))&gt;0,TRIM(RIGHT(SUBSTITUTE(C2987," ",REPT(" ", 99)), 99)),"")</f>
        <v/>
      </c>
      <c r="E2987" s="6" t="str">
        <f t="shared" si="93"/>
        <v>Michelle Anderson</v>
      </c>
      <c r="F2987" s="6" t="s">
        <v>11494</v>
      </c>
      <c r="G2987" s="7" t="s">
        <v>19693</v>
      </c>
      <c r="H2987" s="7" t="s">
        <v>19519</v>
      </c>
    </row>
    <row r="2988" spans="1:8">
      <c r="A2988" s="6" t="s">
        <v>11498</v>
      </c>
      <c r="B2988" s="6" t="str" cm="1">
        <f t="array" ref="B2988">IF(SUM(--ISNUMBER(SEARCH(Honorific,A2988)))&gt;0,LEFT(A2988,FIND(" ",A2988)-1),"")</f>
        <v/>
      </c>
      <c r="C2988" s="6" t="str">
        <f t="shared" si="92"/>
        <v>Barbara Quinn</v>
      </c>
      <c r="D2988" s="6" t="str" cm="1">
        <f t="array" ref="D2988">IF(SUM(--ISNUMBER(SEARCH(Credentials,C2988)))&gt;0,TRIM(RIGHT(SUBSTITUTE(C2988," ",REPT(" ", 99)), 99)),"")</f>
        <v/>
      </c>
      <c r="E2988" s="6" t="str">
        <f t="shared" si="93"/>
        <v>Barbara Quinn</v>
      </c>
      <c r="F2988" s="6" t="s">
        <v>11498</v>
      </c>
      <c r="G2988" s="7" t="s">
        <v>19727</v>
      </c>
      <c r="H2988" s="7" t="s">
        <v>20651</v>
      </c>
    </row>
    <row r="2989" spans="1:8">
      <c r="A2989" s="6" t="s">
        <v>11502</v>
      </c>
      <c r="B2989" s="6" t="str" cm="1">
        <f t="array" ref="B2989">IF(SUM(--ISNUMBER(SEARCH(Honorific,A2989)))&gt;0,LEFT(A2989,FIND(" ",A2989)-1),"")</f>
        <v/>
      </c>
      <c r="C2989" s="6" t="str">
        <f t="shared" si="92"/>
        <v>Beth Jackson</v>
      </c>
      <c r="D2989" s="6" t="str" cm="1">
        <f t="array" ref="D2989">IF(SUM(--ISNUMBER(SEARCH(Credentials,C2989)))&gt;0,TRIM(RIGHT(SUBSTITUTE(C2989," ",REPT(" ", 99)), 99)),"")</f>
        <v/>
      </c>
      <c r="E2989" s="6" t="str">
        <f t="shared" si="93"/>
        <v>Beth Jackson</v>
      </c>
      <c r="F2989" s="6" t="s">
        <v>11502</v>
      </c>
      <c r="G2989" s="7" t="s">
        <v>20353</v>
      </c>
      <c r="H2989" s="7" t="s">
        <v>19779</v>
      </c>
    </row>
    <row r="2990" spans="1:8">
      <c r="A2990" s="6" t="s">
        <v>11506</v>
      </c>
      <c r="B2990" s="6" t="str" cm="1">
        <f t="array" ref="B2990">IF(SUM(--ISNUMBER(SEARCH(Honorific,A2990)))&gt;0,LEFT(A2990,FIND(" ",A2990)-1),"")</f>
        <v/>
      </c>
      <c r="C2990" s="6" t="str">
        <f t="shared" si="92"/>
        <v>Angela Mason</v>
      </c>
      <c r="D2990" s="6" t="str" cm="1">
        <f t="array" ref="D2990">IF(SUM(--ISNUMBER(SEARCH(Credentials,C2990)))&gt;0,TRIM(RIGHT(SUBSTITUTE(C2990," ",REPT(" ", 99)), 99)),"")</f>
        <v/>
      </c>
      <c r="E2990" s="6" t="str">
        <f t="shared" si="93"/>
        <v>Angela Mason</v>
      </c>
      <c r="F2990" s="6" t="s">
        <v>11506</v>
      </c>
      <c r="G2990" s="7" t="s">
        <v>19746</v>
      </c>
      <c r="H2990" s="7" t="s">
        <v>19616</v>
      </c>
    </row>
    <row r="2991" spans="1:8">
      <c r="A2991" s="6" t="s">
        <v>11510</v>
      </c>
      <c r="B2991" s="6" t="str" cm="1">
        <f t="array" ref="B2991">IF(SUM(--ISNUMBER(SEARCH(Honorific,A2991)))&gt;0,LEFT(A2991,FIND(" ",A2991)-1),"")</f>
        <v/>
      </c>
      <c r="C2991" s="6" t="str">
        <f t="shared" si="92"/>
        <v>Lindsay Mccarthy</v>
      </c>
      <c r="D2991" s="6" t="str" cm="1">
        <f t="array" ref="D2991">IF(SUM(--ISNUMBER(SEARCH(Credentials,C2991)))&gt;0,TRIM(RIGHT(SUBSTITUTE(C2991," ",REPT(" ", 99)), 99)),"")</f>
        <v/>
      </c>
      <c r="E2991" s="6" t="str">
        <f t="shared" si="93"/>
        <v>Lindsay Mccarthy</v>
      </c>
      <c r="F2991" s="6" t="s">
        <v>11510</v>
      </c>
      <c r="G2991" s="7" t="s">
        <v>19544</v>
      </c>
      <c r="H2991" s="7" t="s">
        <v>19532</v>
      </c>
    </row>
    <row r="2992" spans="1:8">
      <c r="A2992" s="6" t="s">
        <v>11514</v>
      </c>
      <c r="B2992" s="6" t="str" cm="1">
        <f t="array" ref="B2992">IF(SUM(--ISNUMBER(SEARCH(Honorific,A2992)))&gt;0,LEFT(A2992,FIND(" ",A2992)-1),"")</f>
        <v/>
      </c>
      <c r="C2992" s="6" t="str">
        <f t="shared" si="92"/>
        <v>John Mullins</v>
      </c>
      <c r="D2992" s="6" t="str" cm="1">
        <f t="array" ref="D2992">IF(SUM(--ISNUMBER(SEARCH(Credentials,C2992)))&gt;0,TRIM(RIGHT(SUBSTITUTE(C2992," ",REPT(" ", 99)), 99)),"")</f>
        <v/>
      </c>
      <c r="E2992" s="6" t="str">
        <f t="shared" si="93"/>
        <v>John Mullins</v>
      </c>
      <c r="F2992" s="6" t="s">
        <v>11514</v>
      </c>
      <c r="G2992" s="7" t="s">
        <v>19558</v>
      </c>
      <c r="H2992" s="7" t="s">
        <v>20006</v>
      </c>
    </row>
    <row r="2993" spans="1:8">
      <c r="A2993" s="6" t="s">
        <v>11518</v>
      </c>
      <c r="B2993" s="6" t="str" cm="1">
        <f t="array" ref="B2993">IF(SUM(--ISNUMBER(SEARCH(Honorific,A2993)))&gt;0,LEFT(A2993,FIND(" ",A2993)-1),"")</f>
        <v/>
      </c>
      <c r="C2993" s="6" t="str">
        <f t="shared" si="92"/>
        <v>Benjamin Ortiz</v>
      </c>
      <c r="D2993" s="6" t="str" cm="1">
        <f t="array" ref="D2993">IF(SUM(--ISNUMBER(SEARCH(Credentials,C2993)))&gt;0,TRIM(RIGHT(SUBSTITUTE(C2993," ",REPT(" ", 99)), 99)),"")</f>
        <v/>
      </c>
      <c r="E2993" s="6" t="str">
        <f t="shared" si="93"/>
        <v>Benjamin Ortiz</v>
      </c>
      <c r="F2993" s="6" t="s">
        <v>11518</v>
      </c>
      <c r="G2993" s="7" t="s">
        <v>19700</v>
      </c>
      <c r="H2993" s="7" t="s">
        <v>20269</v>
      </c>
    </row>
    <row r="2994" spans="1:8">
      <c r="A2994" s="6" t="s">
        <v>11522</v>
      </c>
      <c r="B2994" s="6" t="str" cm="1">
        <f t="array" ref="B2994">IF(SUM(--ISNUMBER(SEARCH(Honorific,A2994)))&gt;0,LEFT(A2994,FIND(" ",A2994)-1),"")</f>
        <v/>
      </c>
      <c r="C2994" s="6" t="str">
        <f t="shared" si="92"/>
        <v>Mary Wilson</v>
      </c>
      <c r="D2994" s="6" t="str" cm="1">
        <f t="array" ref="D2994">IF(SUM(--ISNUMBER(SEARCH(Credentials,C2994)))&gt;0,TRIM(RIGHT(SUBSTITUTE(C2994," ",REPT(" ", 99)), 99)),"")</f>
        <v/>
      </c>
      <c r="E2994" s="6" t="str">
        <f t="shared" si="93"/>
        <v>Mary Wilson</v>
      </c>
      <c r="F2994" s="6" t="s">
        <v>11522</v>
      </c>
      <c r="G2994" s="7" t="s">
        <v>19984</v>
      </c>
      <c r="H2994" s="7" t="s">
        <v>19563</v>
      </c>
    </row>
    <row r="2995" spans="1:8">
      <c r="A2995" s="6" t="s">
        <v>11526</v>
      </c>
      <c r="B2995" s="6" t="str" cm="1">
        <f t="array" ref="B2995">IF(SUM(--ISNUMBER(SEARCH(Honorific,A2995)))&gt;0,LEFT(A2995,FIND(" ",A2995)-1),"")</f>
        <v/>
      </c>
      <c r="C2995" s="6" t="str">
        <f t="shared" si="92"/>
        <v>Colton Ward</v>
      </c>
      <c r="D2995" s="6" t="str" cm="1">
        <f t="array" ref="D2995">IF(SUM(--ISNUMBER(SEARCH(Credentials,C2995)))&gt;0,TRIM(RIGHT(SUBSTITUTE(C2995," ",REPT(" ", 99)), 99)),"")</f>
        <v/>
      </c>
      <c r="E2995" s="6" t="str">
        <f t="shared" si="93"/>
        <v>Colton Ward</v>
      </c>
      <c r="F2995" s="6" t="s">
        <v>11526</v>
      </c>
      <c r="G2995" s="7" t="s">
        <v>20681</v>
      </c>
      <c r="H2995" s="7" t="s">
        <v>19740</v>
      </c>
    </row>
    <row r="2996" spans="1:8">
      <c r="A2996" s="6" t="s">
        <v>11530</v>
      </c>
      <c r="B2996" s="6" t="str" cm="1">
        <f t="array" ref="B2996">IF(SUM(--ISNUMBER(SEARCH(Honorific,A2996)))&gt;0,LEFT(A2996,FIND(" ",A2996)-1),"")</f>
        <v/>
      </c>
      <c r="C2996" s="6" t="str">
        <f t="shared" si="92"/>
        <v>Melissa Mcdaniel</v>
      </c>
      <c r="D2996" s="6" t="str" cm="1">
        <f t="array" ref="D2996">IF(SUM(--ISNUMBER(SEARCH(Credentials,C2996)))&gt;0,TRIM(RIGHT(SUBSTITUTE(C2996," ",REPT(" ", 99)), 99)),"")</f>
        <v/>
      </c>
      <c r="E2996" s="6" t="str">
        <f t="shared" si="93"/>
        <v>Melissa Mcdaniel</v>
      </c>
      <c r="F2996" s="6" t="s">
        <v>11530</v>
      </c>
      <c r="G2996" s="7" t="s">
        <v>19869</v>
      </c>
      <c r="H2996" s="7" t="s">
        <v>19586</v>
      </c>
    </row>
    <row r="2997" spans="1:8">
      <c r="A2997" s="6" t="s">
        <v>11534</v>
      </c>
      <c r="B2997" s="6" t="str" cm="1">
        <f t="array" ref="B2997">IF(SUM(--ISNUMBER(SEARCH(Honorific,A2997)))&gt;0,LEFT(A2997,FIND(" ",A2997)-1),"")</f>
        <v/>
      </c>
      <c r="C2997" s="6" t="str">
        <f t="shared" si="92"/>
        <v>Edward Bates</v>
      </c>
      <c r="D2997" s="6" t="str" cm="1">
        <f t="array" ref="D2997">IF(SUM(--ISNUMBER(SEARCH(Credentials,C2997)))&gt;0,TRIM(RIGHT(SUBSTITUTE(C2997," ",REPT(" ", 99)), 99)),"")</f>
        <v/>
      </c>
      <c r="E2997" s="6" t="str">
        <f t="shared" si="93"/>
        <v>Edward Bates</v>
      </c>
      <c r="F2997" s="6" t="s">
        <v>11534</v>
      </c>
      <c r="G2997" s="7" t="s">
        <v>19439</v>
      </c>
      <c r="H2997" s="7" t="s">
        <v>19589</v>
      </c>
    </row>
    <row r="2998" spans="1:8">
      <c r="A2998" s="6" t="s">
        <v>11538</v>
      </c>
      <c r="B2998" s="6" t="str" cm="1">
        <f t="array" ref="B2998">IF(SUM(--ISNUMBER(SEARCH(Honorific,A2998)))&gt;0,LEFT(A2998,FIND(" ",A2998)-1),"")</f>
        <v/>
      </c>
      <c r="C2998" s="6" t="str">
        <f t="shared" si="92"/>
        <v>Brenda King</v>
      </c>
      <c r="D2998" s="6" t="str" cm="1">
        <f t="array" ref="D2998">IF(SUM(--ISNUMBER(SEARCH(Credentials,C2998)))&gt;0,TRIM(RIGHT(SUBSTITUTE(C2998," ",REPT(" ", 99)), 99)),"")</f>
        <v/>
      </c>
      <c r="E2998" s="6" t="str">
        <f t="shared" si="93"/>
        <v>Brenda King</v>
      </c>
      <c r="F2998" s="6" t="s">
        <v>11538</v>
      </c>
      <c r="G2998" s="7" t="s">
        <v>19445</v>
      </c>
      <c r="H2998" s="7" t="s">
        <v>20195</v>
      </c>
    </row>
    <row r="2999" spans="1:8">
      <c r="A2999" s="6" t="s">
        <v>11542</v>
      </c>
      <c r="B2999" s="6" t="str" cm="1">
        <f t="array" ref="B2999">IF(SUM(--ISNUMBER(SEARCH(Honorific,A2999)))&gt;0,LEFT(A2999,FIND(" ",A2999)-1),"")</f>
        <v/>
      </c>
      <c r="C2999" s="6" t="str">
        <f t="shared" si="92"/>
        <v>Mary Wyatt</v>
      </c>
      <c r="D2999" s="6" t="str" cm="1">
        <f t="array" ref="D2999">IF(SUM(--ISNUMBER(SEARCH(Credentials,C2999)))&gt;0,TRIM(RIGHT(SUBSTITUTE(C2999," ",REPT(" ", 99)), 99)),"")</f>
        <v/>
      </c>
      <c r="E2999" s="6" t="str">
        <f t="shared" si="93"/>
        <v>Mary Wyatt</v>
      </c>
      <c r="F2999" s="6" t="s">
        <v>11542</v>
      </c>
      <c r="G2999" s="7" t="s">
        <v>19984</v>
      </c>
      <c r="H2999" s="7" t="s">
        <v>19712</v>
      </c>
    </row>
    <row r="3000" spans="1:8">
      <c r="A3000" s="6" t="s">
        <v>11546</v>
      </c>
      <c r="B3000" s="6" t="str" cm="1">
        <f t="array" ref="B3000">IF(SUM(--ISNUMBER(SEARCH(Honorific,A3000)))&gt;0,LEFT(A3000,FIND(" ",A3000)-1),"")</f>
        <v/>
      </c>
      <c r="C3000" s="6" t="str">
        <f t="shared" si="92"/>
        <v>Marissa Carrillo</v>
      </c>
      <c r="D3000" s="6" t="str" cm="1">
        <f t="array" ref="D3000">IF(SUM(--ISNUMBER(SEARCH(Credentials,C3000)))&gt;0,TRIM(RIGHT(SUBSTITUTE(C3000," ",REPT(" ", 99)), 99)),"")</f>
        <v/>
      </c>
      <c r="E3000" s="6" t="str">
        <f t="shared" si="93"/>
        <v>Marissa Carrillo</v>
      </c>
      <c r="F3000" s="6" t="s">
        <v>11546</v>
      </c>
      <c r="G3000" s="7" t="s">
        <v>19753</v>
      </c>
      <c r="H3000" s="7" t="s">
        <v>20639</v>
      </c>
    </row>
    <row r="3001" spans="1:8">
      <c r="A3001" s="6" t="s">
        <v>11549</v>
      </c>
      <c r="B3001" s="6" t="str" cm="1">
        <f t="array" ref="B3001">IF(SUM(--ISNUMBER(SEARCH(Honorific,A3001)))&gt;0,LEFT(A3001,FIND(" ",A3001)-1),"")</f>
        <v/>
      </c>
      <c r="C3001" s="6" t="str">
        <f t="shared" si="92"/>
        <v>Jeremy Wheeler</v>
      </c>
      <c r="D3001" s="6" t="str" cm="1">
        <f t="array" ref="D3001">IF(SUM(--ISNUMBER(SEARCH(Credentials,C3001)))&gt;0,TRIM(RIGHT(SUBSTITUTE(C3001," ",REPT(" ", 99)), 99)),"")</f>
        <v/>
      </c>
      <c r="E3001" s="6" t="str">
        <f t="shared" si="93"/>
        <v>Jeremy Wheeler</v>
      </c>
      <c r="F3001" s="6" t="s">
        <v>11549</v>
      </c>
      <c r="G3001" s="7" t="s">
        <v>19857</v>
      </c>
      <c r="H3001" s="7" t="s">
        <v>20577</v>
      </c>
    </row>
    <row r="3002" spans="1:8">
      <c r="A3002" s="6" t="s">
        <v>11553</v>
      </c>
      <c r="B3002" s="6" t="str" cm="1">
        <f t="array" ref="B3002">IF(SUM(--ISNUMBER(SEARCH(Honorific,A3002)))&gt;0,LEFT(A3002,FIND(" ",A3002)-1),"")</f>
        <v/>
      </c>
      <c r="C3002" s="6" t="str">
        <f t="shared" si="92"/>
        <v>Amy Ferguson</v>
      </c>
      <c r="D3002" s="6" t="str" cm="1">
        <f t="array" ref="D3002">IF(SUM(--ISNUMBER(SEARCH(Credentials,C3002)))&gt;0,TRIM(RIGHT(SUBSTITUTE(C3002," ",REPT(" ", 99)), 99)),"")</f>
        <v/>
      </c>
      <c r="E3002" s="6" t="str">
        <f t="shared" si="93"/>
        <v>Amy Ferguson</v>
      </c>
      <c r="F3002" s="6" t="s">
        <v>11553</v>
      </c>
      <c r="G3002" s="7" t="s">
        <v>19789</v>
      </c>
      <c r="H3002" s="7" t="s">
        <v>19485</v>
      </c>
    </row>
    <row r="3003" spans="1:8">
      <c r="A3003" s="6" t="s">
        <v>11557</v>
      </c>
      <c r="B3003" s="6" t="str" cm="1">
        <f t="array" ref="B3003">IF(SUM(--ISNUMBER(SEARCH(Honorific,A3003)))&gt;0,LEFT(A3003,FIND(" ",A3003)-1),"")</f>
        <v/>
      </c>
      <c r="C3003" s="6" t="str">
        <f t="shared" si="92"/>
        <v>Charles Jacobson</v>
      </c>
      <c r="D3003" s="6" t="str" cm="1">
        <f t="array" ref="D3003">IF(SUM(--ISNUMBER(SEARCH(Credentials,C3003)))&gt;0,TRIM(RIGHT(SUBSTITUTE(C3003," ",REPT(" ", 99)), 99)),"")</f>
        <v/>
      </c>
      <c r="E3003" s="6" t="str">
        <f t="shared" si="93"/>
        <v>Charles Jacobson</v>
      </c>
      <c r="F3003" s="6" t="s">
        <v>11557</v>
      </c>
      <c r="G3003" s="7" t="s">
        <v>19524</v>
      </c>
      <c r="H3003" s="7" t="s">
        <v>20487</v>
      </c>
    </row>
    <row r="3004" spans="1:8">
      <c r="A3004" s="6" t="s">
        <v>11561</v>
      </c>
      <c r="B3004" s="6" t="str" cm="1">
        <f t="array" ref="B3004">IF(SUM(--ISNUMBER(SEARCH(Honorific,A3004)))&gt;0,LEFT(A3004,FIND(" ",A3004)-1),"")</f>
        <v>Mrs.</v>
      </c>
      <c r="C3004" s="6" t="str">
        <f t="shared" si="92"/>
        <v>Heather Jones</v>
      </c>
      <c r="D3004" s="6" t="str" cm="1">
        <f t="array" ref="D3004">IF(SUM(--ISNUMBER(SEARCH(Credentials,C3004)))&gt;0,TRIM(RIGHT(SUBSTITUTE(C3004," ",REPT(" ", 99)), 99)),"")</f>
        <v/>
      </c>
      <c r="E3004" s="6" t="str">
        <f t="shared" si="93"/>
        <v>Heather Jones</v>
      </c>
      <c r="F3004" s="6" t="s">
        <v>19322</v>
      </c>
      <c r="G3004" s="7" t="s">
        <v>19423</v>
      </c>
      <c r="H3004" s="7" t="s">
        <v>19613</v>
      </c>
    </row>
    <row r="3005" spans="1:8">
      <c r="A3005" s="6" t="s">
        <v>11564</v>
      </c>
      <c r="B3005" s="6" t="str" cm="1">
        <f t="array" ref="B3005">IF(SUM(--ISNUMBER(SEARCH(Honorific,A3005)))&gt;0,LEFT(A3005,FIND(" ",A3005)-1),"")</f>
        <v/>
      </c>
      <c r="C3005" s="6" t="str">
        <f t="shared" si="92"/>
        <v>Patricia Green</v>
      </c>
      <c r="D3005" s="6" t="str" cm="1">
        <f t="array" ref="D3005">IF(SUM(--ISNUMBER(SEARCH(Credentials,C3005)))&gt;0,TRIM(RIGHT(SUBSTITUTE(C3005," ",REPT(" ", 99)), 99)),"")</f>
        <v/>
      </c>
      <c r="E3005" s="6" t="str">
        <f t="shared" si="93"/>
        <v>Patricia Green</v>
      </c>
      <c r="F3005" s="6" t="s">
        <v>11564</v>
      </c>
      <c r="G3005" s="7" t="s">
        <v>19967</v>
      </c>
      <c r="H3005" s="7" t="s">
        <v>19548</v>
      </c>
    </row>
    <row r="3006" spans="1:8">
      <c r="A3006" s="6" t="s">
        <v>11568</v>
      </c>
      <c r="B3006" s="6" t="str" cm="1">
        <f t="array" ref="B3006">IF(SUM(--ISNUMBER(SEARCH(Honorific,A3006)))&gt;0,LEFT(A3006,FIND(" ",A3006)-1),"")</f>
        <v/>
      </c>
      <c r="C3006" s="6" t="str">
        <f t="shared" si="92"/>
        <v>Rebecca Massey</v>
      </c>
      <c r="D3006" s="6" t="str" cm="1">
        <f t="array" ref="D3006">IF(SUM(--ISNUMBER(SEARCH(Credentials,C3006)))&gt;0,TRIM(RIGHT(SUBSTITUTE(C3006," ",REPT(" ", 99)), 99)),"")</f>
        <v/>
      </c>
      <c r="E3006" s="6" t="str">
        <f t="shared" si="93"/>
        <v>Rebecca Massey</v>
      </c>
      <c r="F3006" s="6" t="s">
        <v>11568</v>
      </c>
      <c r="G3006" s="7" t="s">
        <v>19531</v>
      </c>
      <c r="H3006" s="7" t="s">
        <v>20375</v>
      </c>
    </row>
    <row r="3007" spans="1:8">
      <c r="A3007" s="6" t="s">
        <v>11572</v>
      </c>
      <c r="B3007" s="6" t="str" cm="1">
        <f t="array" ref="B3007">IF(SUM(--ISNUMBER(SEARCH(Honorific,A3007)))&gt;0,LEFT(A3007,FIND(" ",A3007)-1),"")</f>
        <v/>
      </c>
      <c r="C3007" s="6" t="str">
        <f t="shared" si="92"/>
        <v>Dwayne Stevens</v>
      </c>
      <c r="D3007" s="6" t="str" cm="1">
        <f t="array" ref="D3007">IF(SUM(--ISNUMBER(SEARCH(Credentials,C3007)))&gt;0,TRIM(RIGHT(SUBSTITUTE(C3007," ",REPT(" ", 99)), 99)),"")</f>
        <v/>
      </c>
      <c r="E3007" s="6" t="str">
        <f t="shared" si="93"/>
        <v>Dwayne Stevens</v>
      </c>
      <c r="F3007" s="6" t="s">
        <v>11572</v>
      </c>
      <c r="G3007" s="7" t="s">
        <v>20682</v>
      </c>
      <c r="H3007" s="7" t="s">
        <v>19440</v>
      </c>
    </row>
    <row r="3008" spans="1:8">
      <c r="A3008" s="6" t="s">
        <v>11576</v>
      </c>
      <c r="B3008" s="6" t="str" cm="1">
        <f t="array" ref="B3008">IF(SUM(--ISNUMBER(SEARCH(Honorific,A3008)))&gt;0,LEFT(A3008,FIND(" ",A3008)-1),"")</f>
        <v/>
      </c>
      <c r="C3008" s="6" t="str">
        <f t="shared" si="92"/>
        <v>Natasha Anderson</v>
      </c>
      <c r="D3008" s="6" t="str" cm="1">
        <f t="array" ref="D3008">IF(SUM(--ISNUMBER(SEARCH(Credentials,C3008)))&gt;0,TRIM(RIGHT(SUBSTITUTE(C3008," ",REPT(" ", 99)), 99)),"")</f>
        <v/>
      </c>
      <c r="E3008" s="6" t="str">
        <f t="shared" si="93"/>
        <v>Natasha Anderson</v>
      </c>
      <c r="F3008" s="6" t="s">
        <v>11576</v>
      </c>
      <c r="G3008" s="7" t="s">
        <v>20565</v>
      </c>
      <c r="H3008" s="7" t="s">
        <v>19519</v>
      </c>
    </row>
    <row r="3009" spans="1:8">
      <c r="A3009" s="6" t="s">
        <v>11580</v>
      </c>
      <c r="B3009" s="6" t="str" cm="1">
        <f t="array" ref="B3009">IF(SUM(--ISNUMBER(SEARCH(Honorific,A3009)))&gt;0,LEFT(A3009,FIND(" ",A3009)-1),"")</f>
        <v/>
      </c>
      <c r="C3009" s="6" t="str">
        <f t="shared" si="92"/>
        <v>Jessica Smith</v>
      </c>
      <c r="D3009" s="6" t="str" cm="1">
        <f t="array" ref="D3009">IF(SUM(--ISNUMBER(SEARCH(Credentials,C3009)))&gt;0,TRIM(RIGHT(SUBSTITUTE(C3009," ",REPT(" ", 99)), 99)),"")</f>
        <v/>
      </c>
      <c r="E3009" s="6" t="str">
        <f t="shared" si="93"/>
        <v>Jessica Smith</v>
      </c>
      <c r="F3009" s="6" t="s">
        <v>11580</v>
      </c>
      <c r="G3009" s="7" t="s">
        <v>19664</v>
      </c>
      <c r="H3009" s="7" t="s">
        <v>19450</v>
      </c>
    </row>
    <row r="3010" spans="1:8">
      <c r="A3010" s="6" t="s">
        <v>11584</v>
      </c>
      <c r="B3010" s="6" t="str" cm="1">
        <f t="array" ref="B3010">IF(SUM(--ISNUMBER(SEARCH(Honorific,A3010)))&gt;0,LEFT(A3010,FIND(" ",A3010)-1),"")</f>
        <v/>
      </c>
      <c r="C3010" s="6" t="str">
        <f t="shared" si="92"/>
        <v>Parker Maxwell</v>
      </c>
      <c r="D3010" s="6" t="str" cm="1">
        <f t="array" ref="D3010">IF(SUM(--ISNUMBER(SEARCH(Credentials,C3010)))&gt;0,TRIM(RIGHT(SUBSTITUTE(C3010," ",REPT(" ", 99)), 99)),"")</f>
        <v/>
      </c>
      <c r="E3010" s="6" t="str">
        <f t="shared" si="93"/>
        <v>Parker Maxwell</v>
      </c>
      <c r="F3010" s="6" t="s">
        <v>11584</v>
      </c>
      <c r="G3010" s="7" t="s">
        <v>20012</v>
      </c>
      <c r="H3010" s="7" t="s">
        <v>20339</v>
      </c>
    </row>
    <row r="3011" spans="1:8">
      <c r="A3011" s="6" t="s">
        <v>11588</v>
      </c>
      <c r="B3011" s="6" t="str" cm="1">
        <f t="array" ref="B3011">IF(SUM(--ISNUMBER(SEARCH(Honorific,A3011)))&gt;0,LEFT(A3011,FIND(" ",A3011)-1),"")</f>
        <v/>
      </c>
      <c r="C3011" s="6" t="str">
        <f t="shared" ref="C3011:C3074" si="94">IF(B3011="",A3011,RIGHT(A3011,LEN(A3011)-LEN(B3011)-1))</f>
        <v>Sara Soto</v>
      </c>
      <c r="D3011" s="6" t="str" cm="1">
        <f t="array" ref="D3011">IF(SUM(--ISNUMBER(SEARCH(Credentials,C3011)))&gt;0,TRIM(RIGHT(SUBSTITUTE(C3011," ",REPT(" ", 99)), 99)),"")</f>
        <v/>
      </c>
      <c r="E3011" s="6" t="str">
        <f t="shared" ref="E3011:E3074" si="95">IF(D3011="",C3011,LEFT(C3011,LEN(C3011)-LEN(D3011)))</f>
        <v>Sara Soto</v>
      </c>
      <c r="F3011" s="6" t="s">
        <v>11588</v>
      </c>
      <c r="G3011" s="7" t="s">
        <v>19872</v>
      </c>
      <c r="H3011" s="7" t="s">
        <v>20458</v>
      </c>
    </row>
    <row r="3012" spans="1:8">
      <c r="A3012" s="6" t="s">
        <v>11592</v>
      </c>
      <c r="B3012" s="6" t="str" cm="1">
        <f t="array" ref="B3012">IF(SUM(--ISNUMBER(SEARCH(Honorific,A3012)))&gt;0,LEFT(A3012,FIND(" ",A3012)-1),"")</f>
        <v/>
      </c>
      <c r="C3012" s="6" t="str">
        <f t="shared" si="94"/>
        <v>Ethan Kelly</v>
      </c>
      <c r="D3012" s="6" t="str" cm="1">
        <f t="array" ref="D3012">IF(SUM(--ISNUMBER(SEARCH(Credentials,C3012)))&gt;0,TRIM(RIGHT(SUBSTITUTE(C3012," ",REPT(" ", 99)), 99)),"")</f>
        <v/>
      </c>
      <c r="E3012" s="6" t="str">
        <f t="shared" si="95"/>
        <v>Ethan Kelly</v>
      </c>
      <c r="F3012" s="6" t="s">
        <v>11592</v>
      </c>
      <c r="G3012" s="7" t="s">
        <v>19804</v>
      </c>
      <c r="H3012" s="7" t="s">
        <v>19580</v>
      </c>
    </row>
    <row r="3013" spans="1:8">
      <c r="A3013" s="6" t="s">
        <v>11596</v>
      </c>
      <c r="B3013" s="6" t="str" cm="1">
        <f t="array" ref="B3013">IF(SUM(--ISNUMBER(SEARCH(Honorific,A3013)))&gt;0,LEFT(A3013,FIND(" ",A3013)-1),"")</f>
        <v/>
      </c>
      <c r="C3013" s="6" t="str">
        <f t="shared" si="94"/>
        <v>Angel Jordan</v>
      </c>
      <c r="D3013" s="6" t="str" cm="1">
        <f t="array" ref="D3013">IF(SUM(--ISNUMBER(SEARCH(Credentials,C3013)))&gt;0,TRIM(RIGHT(SUBSTITUTE(C3013," ",REPT(" ", 99)), 99)),"")</f>
        <v/>
      </c>
      <c r="E3013" s="6" t="str">
        <f t="shared" si="95"/>
        <v>Angel Jordan</v>
      </c>
      <c r="F3013" s="6" t="s">
        <v>11596</v>
      </c>
      <c r="G3013" s="7" t="s">
        <v>20045</v>
      </c>
      <c r="H3013" s="7" t="s">
        <v>19781</v>
      </c>
    </row>
    <row r="3014" spans="1:8">
      <c r="A3014" s="6" t="s">
        <v>11600</v>
      </c>
      <c r="B3014" s="6" t="str" cm="1">
        <f t="array" ref="B3014">IF(SUM(--ISNUMBER(SEARCH(Honorific,A3014)))&gt;0,LEFT(A3014,FIND(" ",A3014)-1),"")</f>
        <v/>
      </c>
      <c r="C3014" s="6" t="str">
        <f t="shared" si="94"/>
        <v>Carla Hoover</v>
      </c>
      <c r="D3014" s="6" t="str" cm="1">
        <f t="array" ref="D3014">IF(SUM(--ISNUMBER(SEARCH(Credentials,C3014)))&gt;0,TRIM(RIGHT(SUBSTITUTE(C3014," ",REPT(" ", 99)), 99)),"")</f>
        <v/>
      </c>
      <c r="E3014" s="6" t="str">
        <f t="shared" si="95"/>
        <v>Carla Hoover</v>
      </c>
      <c r="F3014" s="6" t="s">
        <v>11600</v>
      </c>
      <c r="G3014" s="7" t="s">
        <v>20673</v>
      </c>
      <c r="H3014" s="7" t="s">
        <v>20683</v>
      </c>
    </row>
    <row r="3015" spans="1:8">
      <c r="A3015" s="6" t="s">
        <v>11604</v>
      </c>
      <c r="B3015" s="6" t="str" cm="1">
        <f t="array" ref="B3015">IF(SUM(--ISNUMBER(SEARCH(Honorific,A3015)))&gt;0,LEFT(A3015,FIND(" ",A3015)-1),"")</f>
        <v/>
      </c>
      <c r="C3015" s="6" t="str">
        <f t="shared" si="94"/>
        <v>Dominic Riley</v>
      </c>
      <c r="D3015" s="6" t="str" cm="1">
        <f t="array" ref="D3015">IF(SUM(--ISNUMBER(SEARCH(Credentials,C3015)))&gt;0,TRIM(RIGHT(SUBSTITUTE(C3015," ",REPT(" ", 99)), 99)),"")</f>
        <v/>
      </c>
      <c r="E3015" s="6" t="str">
        <f t="shared" si="95"/>
        <v>Dominic Riley</v>
      </c>
      <c r="F3015" s="6" t="s">
        <v>11604</v>
      </c>
      <c r="G3015" s="7" t="s">
        <v>20201</v>
      </c>
      <c r="H3015" s="7" t="s">
        <v>20023</v>
      </c>
    </row>
    <row r="3016" spans="1:8">
      <c r="A3016" s="6" t="s">
        <v>11608</v>
      </c>
      <c r="B3016" s="6" t="str" cm="1">
        <f t="array" ref="B3016">IF(SUM(--ISNUMBER(SEARCH(Honorific,A3016)))&gt;0,LEFT(A3016,FIND(" ",A3016)-1),"")</f>
        <v/>
      </c>
      <c r="C3016" s="6" t="str">
        <f t="shared" si="94"/>
        <v>Todd Hess</v>
      </c>
      <c r="D3016" s="6" t="str" cm="1">
        <f t="array" ref="D3016">IF(SUM(--ISNUMBER(SEARCH(Credentials,C3016)))&gt;0,TRIM(RIGHT(SUBSTITUTE(C3016," ",REPT(" ", 99)), 99)),"")</f>
        <v/>
      </c>
      <c r="E3016" s="6" t="str">
        <f t="shared" si="95"/>
        <v>Todd Hess</v>
      </c>
      <c r="F3016" s="6" t="s">
        <v>11608</v>
      </c>
      <c r="G3016" s="7" t="s">
        <v>19723</v>
      </c>
      <c r="H3016" s="7" t="s">
        <v>20132</v>
      </c>
    </row>
    <row r="3017" spans="1:8">
      <c r="A3017" s="6" t="s">
        <v>11612</v>
      </c>
      <c r="B3017" s="6" t="str" cm="1">
        <f t="array" ref="B3017">IF(SUM(--ISNUMBER(SEARCH(Honorific,A3017)))&gt;0,LEFT(A3017,FIND(" ",A3017)-1),"")</f>
        <v/>
      </c>
      <c r="C3017" s="6" t="str">
        <f t="shared" si="94"/>
        <v>Luke Benson</v>
      </c>
      <c r="D3017" s="6" t="str" cm="1">
        <f t="array" ref="D3017">IF(SUM(--ISNUMBER(SEARCH(Credentials,C3017)))&gt;0,TRIM(RIGHT(SUBSTITUTE(C3017," ",REPT(" ", 99)), 99)),"")</f>
        <v/>
      </c>
      <c r="E3017" s="6" t="str">
        <f t="shared" si="95"/>
        <v>Luke Benson</v>
      </c>
      <c r="F3017" s="6" t="s">
        <v>11612</v>
      </c>
      <c r="G3017" s="7" t="s">
        <v>20684</v>
      </c>
      <c r="H3017" s="7" t="s">
        <v>19669</v>
      </c>
    </row>
    <row r="3018" spans="1:8">
      <c r="A3018" s="6" t="s">
        <v>11615</v>
      </c>
      <c r="B3018" s="6" t="str" cm="1">
        <f t="array" ref="B3018">IF(SUM(--ISNUMBER(SEARCH(Honorific,A3018)))&gt;0,LEFT(A3018,FIND(" ",A3018)-1),"")</f>
        <v/>
      </c>
      <c r="C3018" s="6" t="str">
        <f t="shared" si="94"/>
        <v>Jill Turner DVM</v>
      </c>
      <c r="D3018" s="6" t="str" cm="1">
        <f t="array" ref="D3018">IF(SUM(--ISNUMBER(SEARCH(Credentials,C3018)))&gt;0,TRIM(RIGHT(SUBSTITUTE(C3018," ",REPT(" ", 99)), 99)),"")</f>
        <v>DVM</v>
      </c>
      <c r="E3018" s="6" t="str">
        <f t="shared" si="95"/>
        <v xml:space="preserve">Jill Turner </v>
      </c>
      <c r="F3018" s="6" t="s">
        <v>19323</v>
      </c>
      <c r="G3018" s="7" t="s">
        <v>19986</v>
      </c>
      <c r="H3018" s="7" t="s">
        <v>19757</v>
      </c>
    </row>
    <row r="3019" spans="1:8">
      <c r="A3019" s="6" t="s">
        <v>11619</v>
      </c>
      <c r="B3019" s="6" t="str" cm="1">
        <f t="array" ref="B3019">IF(SUM(--ISNUMBER(SEARCH(Honorific,A3019)))&gt;0,LEFT(A3019,FIND(" ",A3019)-1),"")</f>
        <v/>
      </c>
      <c r="C3019" s="6" t="str">
        <f t="shared" si="94"/>
        <v>Valerie Jarvis</v>
      </c>
      <c r="D3019" s="6" t="str" cm="1">
        <f t="array" ref="D3019">IF(SUM(--ISNUMBER(SEARCH(Credentials,C3019)))&gt;0,TRIM(RIGHT(SUBSTITUTE(C3019," ",REPT(" ", 99)), 99)),"")</f>
        <v/>
      </c>
      <c r="E3019" s="6" t="str">
        <f t="shared" si="95"/>
        <v>Valerie Jarvis</v>
      </c>
      <c r="F3019" s="6" t="s">
        <v>11619</v>
      </c>
      <c r="G3019" s="7" t="s">
        <v>19690</v>
      </c>
      <c r="H3019" s="7" t="s">
        <v>20685</v>
      </c>
    </row>
    <row r="3020" spans="1:8">
      <c r="A3020" s="6" t="s">
        <v>11623</v>
      </c>
      <c r="B3020" s="6" t="str" cm="1">
        <f t="array" ref="B3020">IF(SUM(--ISNUMBER(SEARCH(Honorific,A3020)))&gt;0,LEFT(A3020,FIND(" ",A3020)-1),"")</f>
        <v/>
      </c>
      <c r="C3020" s="6" t="str">
        <f t="shared" si="94"/>
        <v>Cynthia Yang</v>
      </c>
      <c r="D3020" s="6" t="str" cm="1">
        <f t="array" ref="D3020">IF(SUM(--ISNUMBER(SEARCH(Credentials,C3020)))&gt;0,TRIM(RIGHT(SUBSTITUTE(C3020," ",REPT(" ", 99)), 99)),"")</f>
        <v/>
      </c>
      <c r="E3020" s="6" t="str">
        <f t="shared" si="95"/>
        <v>Cynthia Yang</v>
      </c>
      <c r="F3020" s="6" t="s">
        <v>11623</v>
      </c>
      <c r="G3020" s="7" t="s">
        <v>19646</v>
      </c>
      <c r="H3020" s="7" t="s">
        <v>19610</v>
      </c>
    </row>
    <row r="3021" spans="1:8">
      <c r="A3021" s="6" t="s">
        <v>11627</v>
      </c>
      <c r="B3021" s="6" t="str" cm="1">
        <f t="array" ref="B3021">IF(SUM(--ISNUMBER(SEARCH(Honorific,A3021)))&gt;0,LEFT(A3021,FIND(" ",A3021)-1),"")</f>
        <v/>
      </c>
      <c r="C3021" s="6" t="str">
        <f t="shared" si="94"/>
        <v>Lisa Perez</v>
      </c>
      <c r="D3021" s="6" t="str" cm="1">
        <f t="array" ref="D3021">IF(SUM(--ISNUMBER(SEARCH(Credentials,C3021)))&gt;0,TRIM(RIGHT(SUBSTITUTE(C3021," ",REPT(" ", 99)), 99)),"")</f>
        <v/>
      </c>
      <c r="E3021" s="6" t="str">
        <f t="shared" si="95"/>
        <v>Lisa Perez</v>
      </c>
      <c r="F3021" s="6" t="s">
        <v>11627</v>
      </c>
      <c r="G3021" s="7" t="s">
        <v>19425</v>
      </c>
      <c r="H3021" s="7" t="s">
        <v>19760</v>
      </c>
    </row>
    <row r="3022" spans="1:8">
      <c r="A3022" s="6" t="s">
        <v>11631</v>
      </c>
      <c r="B3022" s="6" t="str" cm="1">
        <f t="array" ref="B3022">IF(SUM(--ISNUMBER(SEARCH(Honorific,A3022)))&gt;0,LEFT(A3022,FIND(" ",A3022)-1),"")</f>
        <v/>
      </c>
      <c r="C3022" s="6" t="str">
        <f t="shared" si="94"/>
        <v>Charles Phillips</v>
      </c>
      <c r="D3022" s="6" t="str" cm="1">
        <f t="array" ref="D3022">IF(SUM(--ISNUMBER(SEARCH(Credentials,C3022)))&gt;0,TRIM(RIGHT(SUBSTITUTE(C3022," ",REPT(" ", 99)), 99)),"")</f>
        <v/>
      </c>
      <c r="E3022" s="6" t="str">
        <f t="shared" si="95"/>
        <v>Charles Phillips</v>
      </c>
      <c r="F3022" s="6" t="s">
        <v>11631</v>
      </c>
      <c r="G3022" s="7" t="s">
        <v>19524</v>
      </c>
      <c r="H3022" s="7" t="s">
        <v>19577</v>
      </c>
    </row>
    <row r="3023" spans="1:8">
      <c r="A3023" s="6" t="s">
        <v>11635</v>
      </c>
      <c r="B3023" s="6" t="str" cm="1">
        <f t="array" ref="B3023">IF(SUM(--ISNUMBER(SEARCH(Honorific,A3023)))&gt;0,LEFT(A3023,FIND(" ",A3023)-1),"")</f>
        <v/>
      </c>
      <c r="C3023" s="6" t="str">
        <f t="shared" si="94"/>
        <v>James Bell</v>
      </c>
      <c r="D3023" s="6" t="str" cm="1">
        <f t="array" ref="D3023">IF(SUM(--ISNUMBER(SEARCH(Credentials,C3023)))&gt;0,TRIM(RIGHT(SUBSTITUTE(C3023," ",REPT(" ", 99)), 99)),"")</f>
        <v/>
      </c>
      <c r="E3023" s="6" t="str">
        <f t="shared" si="95"/>
        <v>James Bell</v>
      </c>
      <c r="F3023" s="6" t="s">
        <v>11635</v>
      </c>
      <c r="G3023" s="7" t="s">
        <v>19433</v>
      </c>
      <c r="H3023" s="7" t="s">
        <v>20019</v>
      </c>
    </row>
    <row r="3024" spans="1:8">
      <c r="A3024" s="6" t="s">
        <v>11639</v>
      </c>
      <c r="B3024" s="6" t="str" cm="1">
        <f t="array" ref="B3024">IF(SUM(--ISNUMBER(SEARCH(Honorific,A3024)))&gt;0,LEFT(A3024,FIND(" ",A3024)-1),"")</f>
        <v/>
      </c>
      <c r="C3024" s="6" t="str">
        <f t="shared" si="94"/>
        <v>Eric Schneider</v>
      </c>
      <c r="D3024" s="6" t="str" cm="1">
        <f t="array" ref="D3024">IF(SUM(--ISNUMBER(SEARCH(Credentials,C3024)))&gt;0,TRIM(RIGHT(SUBSTITUTE(C3024," ",REPT(" ", 99)), 99)),"")</f>
        <v/>
      </c>
      <c r="E3024" s="6" t="str">
        <f t="shared" si="95"/>
        <v>Eric Schneider</v>
      </c>
      <c r="F3024" s="6" t="s">
        <v>11639</v>
      </c>
      <c r="G3024" s="7" t="s">
        <v>19618</v>
      </c>
      <c r="H3024" s="7" t="s">
        <v>20489</v>
      </c>
    </row>
    <row r="3025" spans="1:8">
      <c r="A3025" s="6" t="s">
        <v>11643</v>
      </c>
      <c r="B3025" s="6" t="str" cm="1">
        <f t="array" ref="B3025">IF(SUM(--ISNUMBER(SEARCH(Honorific,A3025)))&gt;0,LEFT(A3025,FIND(" ",A3025)-1),"")</f>
        <v/>
      </c>
      <c r="C3025" s="6" t="str">
        <f t="shared" si="94"/>
        <v>Angela Sanchez</v>
      </c>
      <c r="D3025" s="6" t="str" cm="1">
        <f t="array" ref="D3025">IF(SUM(--ISNUMBER(SEARCH(Credentials,C3025)))&gt;0,TRIM(RIGHT(SUBSTITUTE(C3025," ",REPT(" ", 99)), 99)),"")</f>
        <v/>
      </c>
      <c r="E3025" s="6" t="str">
        <f t="shared" si="95"/>
        <v>Angela Sanchez</v>
      </c>
      <c r="F3025" s="6" t="s">
        <v>11643</v>
      </c>
      <c r="G3025" s="7" t="s">
        <v>19746</v>
      </c>
      <c r="H3025" s="7" t="s">
        <v>19474</v>
      </c>
    </row>
    <row r="3026" spans="1:8">
      <c r="A3026" s="6" t="s">
        <v>11647</v>
      </c>
      <c r="B3026" s="6" t="str" cm="1">
        <f t="array" ref="B3026">IF(SUM(--ISNUMBER(SEARCH(Honorific,A3026)))&gt;0,LEFT(A3026,FIND(" ",A3026)-1),"")</f>
        <v/>
      </c>
      <c r="C3026" s="6" t="str">
        <f t="shared" si="94"/>
        <v>Kathy Brown</v>
      </c>
      <c r="D3026" s="6" t="str" cm="1">
        <f t="array" ref="D3026">IF(SUM(--ISNUMBER(SEARCH(Credentials,C3026)))&gt;0,TRIM(RIGHT(SUBSTITUTE(C3026," ",REPT(" ", 99)), 99)),"")</f>
        <v/>
      </c>
      <c r="E3026" s="6" t="str">
        <f t="shared" si="95"/>
        <v>Kathy Brown</v>
      </c>
      <c r="F3026" s="6" t="s">
        <v>11647</v>
      </c>
      <c r="G3026" s="7" t="s">
        <v>19514</v>
      </c>
      <c r="H3026" s="7" t="s">
        <v>19442</v>
      </c>
    </row>
    <row r="3027" spans="1:8">
      <c r="A3027" s="6" t="s">
        <v>11651</v>
      </c>
      <c r="B3027" s="6" t="str" cm="1">
        <f t="array" ref="B3027">IF(SUM(--ISNUMBER(SEARCH(Honorific,A3027)))&gt;0,LEFT(A3027,FIND(" ",A3027)-1),"")</f>
        <v/>
      </c>
      <c r="C3027" s="6" t="str">
        <f t="shared" si="94"/>
        <v>Melissa Page</v>
      </c>
      <c r="D3027" s="6" t="str" cm="1">
        <f t="array" ref="D3027">IF(SUM(--ISNUMBER(SEARCH(Credentials,C3027)))&gt;0,TRIM(RIGHT(SUBSTITUTE(C3027," ",REPT(" ", 99)), 99)),"")</f>
        <v/>
      </c>
      <c r="E3027" s="6" t="str">
        <f t="shared" si="95"/>
        <v>Melissa Page</v>
      </c>
      <c r="F3027" s="6" t="s">
        <v>11651</v>
      </c>
      <c r="G3027" s="7" t="s">
        <v>19869</v>
      </c>
      <c r="H3027" s="7" t="s">
        <v>20324</v>
      </c>
    </row>
    <row r="3028" spans="1:8">
      <c r="A3028" s="6" t="s">
        <v>11655</v>
      </c>
      <c r="B3028" s="6" t="str" cm="1">
        <f t="array" ref="B3028">IF(SUM(--ISNUMBER(SEARCH(Honorific,A3028)))&gt;0,LEFT(A3028,FIND(" ",A3028)-1),"")</f>
        <v/>
      </c>
      <c r="C3028" s="6" t="str">
        <f t="shared" si="94"/>
        <v>Lisa Bernard</v>
      </c>
      <c r="D3028" s="6" t="str" cm="1">
        <f t="array" ref="D3028">IF(SUM(--ISNUMBER(SEARCH(Credentials,C3028)))&gt;0,TRIM(RIGHT(SUBSTITUTE(C3028," ",REPT(" ", 99)), 99)),"")</f>
        <v/>
      </c>
      <c r="E3028" s="6" t="str">
        <f t="shared" si="95"/>
        <v>Lisa Bernard</v>
      </c>
      <c r="F3028" s="6" t="s">
        <v>11655</v>
      </c>
      <c r="G3028" s="7" t="s">
        <v>19425</v>
      </c>
      <c r="H3028" s="7" t="s">
        <v>19951</v>
      </c>
    </row>
    <row r="3029" spans="1:8">
      <c r="A3029" s="6" t="s">
        <v>11659</v>
      </c>
      <c r="B3029" s="6" t="str" cm="1">
        <f t="array" ref="B3029">IF(SUM(--ISNUMBER(SEARCH(Honorific,A3029)))&gt;0,LEFT(A3029,FIND(" ",A3029)-1),"")</f>
        <v/>
      </c>
      <c r="C3029" s="6" t="str">
        <f t="shared" si="94"/>
        <v>Louis Liu</v>
      </c>
      <c r="D3029" s="6" t="str" cm="1">
        <f t="array" ref="D3029">IF(SUM(--ISNUMBER(SEARCH(Credentials,C3029)))&gt;0,TRIM(RIGHT(SUBSTITUTE(C3029," ",REPT(" ", 99)), 99)),"")</f>
        <v/>
      </c>
      <c r="E3029" s="6" t="str">
        <f t="shared" si="95"/>
        <v>Louis Liu</v>
      </c>
      <c r="F3029" s="6" t="s">
        <v>11659</v>
      </c>
      <c r="G3029" s="7" t="s">
        <v>19895</v>
      </c>
      <c r="H3029" s="7" t="s">
        <v>20686</v>
      </c>
    </row>
    <row r="3030" spans="1:8">
      <c r="A3030" s="6" t="s">
        <v>11663</v>
      </c>
      <c r="B3030" s="6" t="str" cm="1">
        <f t="array" ref="B3030">IF(SUM(--ISNUMBER(SEARCH(Honorific,A3030)))&gt;0,LEFT(A3030,FIND(" ",A3030)-1),"")</f>
        <v/>
      </c>
      <c r="C3030" s="6" t="str">
        <f t="shared" si="94"/>
        <v>Danielle Barrett</v>
      </c>
      <c r="D3030" s="6" t="str" cm="1">
        <f t="array" ref="D3030">IF(SUM(--ISNUMBER(SEARCH(Credentials,C3030)))&gt;0,TRIM(RIGHT(SUBSTITUTE(C3030," ",REPT(" ", 99)), 99)),"")</f>
        <v/>
      </c>
      <c r="E3030" s="6" t="str">
        <f t="shared" si="95"/>
        <v>Danielle Barrett</v>
      </c>
      <c r="F3030" s="6" t="s">
        <v>11663</v>
      </c>
      <c r="G3030" s="7" t="s">
        <v>19629</v>
      </c>
      <c r="H3030" s="7" t="s">
        <v>20064</v>
      </c>
    </row>
    <row r="3031" spans="1:8">
      <c r="A3031" s="6" t="s">
        <v>11667</v>
      </c>
      <c r="B3031" s="6" t="str" cm="1">
        <f t="array" ref="B3031">IF(SUM(--ISNUMBER(SEARCH(Honorific,A3031)))&gt;0,LEFT(A3031,FIND(" ",A3031)-1),"")</f>
        <v/>
      </c>
      <c r="C3031" s="6" t="str">
        <f t="shared" si="94"/>
        <v>Larry Heath</v>
      </c>
      <c r="D3031" s="6" t="str" cm="1">
        <f t="array" ref="D3031">IF(SUM(--ISNUMBER(SEARCH(Credentials,C3031)))&gt;0,TRIM(RIGHT(SUBSTITUTE(C3031," ",REPT(" ", 99)), 99)),"")</f>
        <v/>
      </c>
      <c r="E3031" s="6" t="str">
        <f t="shared" si="95"/>
        <v>Larry Heath</v>
      </c>
      <c r="F3031" s="6" t="s">
        <v>11667</v>
      </c>
      <c r="G3031" s="7" t="s">
        <v>20048</v>
      </c>
      <c r="H3031" s="7" t="s">
        <v>20631</v>
      </c>
    </row>
    <row r="3032" spans="1:8">
      <c r="A3032" s="6" t="s">
        <v>11670</v>
      </c>
      <c r="B3032" s="6" t="str" cm="1">
        <f t="array" ref="B3032">IF(SUM(--ISNUMBER(SEARCH(Honorific,A3032)))&gt;0,LEFT(A3032,FIND(" ",A3032)-1),"")</f>
        <v/>
      </c>
      <c r="C3032" s="6" t="str">
        <f t="shared" si="94"/>
        <v>David Johnson</v>
      </c>
      <c r="D3032" s="6" t="str" cm="1">
        <f t="array" ref="D3032">IF(SUM(--ISNUMBER(SEARCH(Credentials,C3032)))&gt;0,TRIM(RIGHT(SUBSTITUTE(C3032," ",REPT(" ", 99)), 99)),"")</f>
        <v/>
      </c>
      <c r="E3032" s="6" t="str">
        <f t="shared" si="95"/>
        <v>David Johnson</v>
      </c>
      <c r="F3032" s="6" t="s">
        <v>11670</v>
      </c>
      <c r="G3032" s="7" t="s">
        <v>19484</v>
      </c>
      <c r="H3032" s="7" t="s">
        <v>19655</v>
      </c>
    </row>
    <row r="3033" spans="1:8">
      <c r="A3033" s="6" t="s">
        <v>11674</v>
      </c>
      <c r="B3033" s="6" t="str" cm="1">
        <f t="array" ref="B3033">IF(SUM(--ISNUMBER(SEARCH(Honorific,A3033)))&gt;0,LEFT(A3033,FIND(" ",A3033)-1),"")</f>
        <v/>
      </c>
      <c r="C3033" s="6" t="str">
        <f t="shared" si="94"/>
        <v>Troy Cochran</v>
      </c>
      <c r="D3033" s="6" t="str" cm="1">
        <f t="array" ref="D3033">IF(SUM(--ISNUMBER(SEARCH(Credentials,C3033)))&gt;0,TRIM(RIGHT(SUBSTITUTE(C3033," ",REPT(" ", 99)), 99)),"")</f>
        <v/>
      </c>
      <c r="E3033" s="6" t="str">
        <f t="shared" si="95"/>
        <v>Troy Cochran</v>
      </c>
      <c r="F3033" s="6" t="s">
        <v>11674</v>
      </c>
      <c r="G3033" s="7" t="s">
        <v>19724</v>
      </c>
      <c r="H3033" s="7" t="s">
        <v>19677</v>
      </c>
    </row>
    <row r="3034" spans="1:8">
      <c r="A3034" s="6" t="s">
        <v>11678</v>
      </c>
      <c r="B3034" s="6" t="str" cm="1">
        <f t="array" ref="B3034">IF(SUM(--ISNUMBER(SEARCH(Honorific,A3034)))&gt;0,LEFT(A3034,FIND(" ",A3034)-1),"")</f>
        <v/>
      </c>
      <c r="C3034" s="6" t="str">
        <f t="shared" si="94"/>
        <v>Robert Marshall</v>
      </c>
      <c r="D3034" s="6" t="str" cm="1">
        <f t="array" ref="D3034">IF(SUM(--ISNUMBER(SEARCH(Credentials,C3034)))&gt;0,TRIM(RIGHT(SUBSTITUTE(C3034," ",REPT(" ", 99)), 99)),"")</f>
        <v/>
      </c>
      <c r="E3034" s="6" t="str">
        <f t="shared" si="95"/>
        <v>Robert Marshall</v>
      </c>
      <c r="F3034" s="6" t="s">
        <v>11678</v>
      </c>
      <c r="G3034" s="7" t="s">
        <v>19541</v>
      </c>
      <c r="H3034" s="7" t="s">
        <v>19982</v>
      </c>
    </row>
    <row r="3035" spans="1:8">
      <c r="A3035" s="6" t="s">
        <v>11682</v>
      </c>
      <c r="B3035" s="6" t="str" cm="1">
        <f t="array" ref="B3035">IF(SUM(--ISNUMBER(SEARCH(Honorific,A3035)))&gt;0,LEFT(A3035,FIND(" ",A3035)-1),"")</f>
        <v/>
      </c>
      <c r="C3035" s="6" t="str">
        <f t="shared" si="94"/>
        <v>William Hodge</v>
      </c>
      <c r="D3035" s="6" t="str" cm="1">
        <f t="array" ref="D3035">IF(SUM(--ISNUMBER(SEARCH(Credentials,C3035)))&gt;0,TRIM(RIGHT(SUBSTITUTE(C3035," ",REPT(" ", 99)), 99)),"")</f>
        <v/>
      </c>
      <c r="E3035" s="6" t="str">
        <f t="shared" si="95"/>
        <v>William Hodge</v>
      </c>
      <c r="F3035" s="6" t="s">
        <v>11682</v>
      </c>
      <c r="G3035" s="7" t="s">
        <v>19437</v>
      </c>
      <c r="H3035" s="7" t="s">
        <v>19888</v>
      </c>
    </row>
    <row r="3036" spans="1:8">
      <c r="A3036" s="6" t="s">
        <v>11686</v>
      </c>
      <c r="B3036" s="6" t="str" cm="1">
        <f t="array" ref="B3036">IF(SUM(--ISNUMBER(SEARCH(Honorific,A3036)))&gt;0,LEFT(A3036,FIND(" ",A3036)-1),"")</f>
        <v/>
      </c>
      <c r="C3036" s="6" t="str">
        <f t="shared" si="94"/>
        <v>Judith Robles</v>
      </c>
      <c r="D3036" s="6" t="str" cm="1">
        <f t="array" ref="D3036">IF(SUM(--ISNUMBER(SEARCH(Credentials,C3036)))&gt;0,TRIM(RIGHT(SUBSTITUTE(C3036," ",REPT(" ", 99)), 99)),"")</f>
        <v/>
      </c>
      <c r="E3036" s="6" t="str">
        <f t="shared" si="95"/>
        <v>Judith Robles</v>
      </c>
      <c r="F3036" s="6" t="s">
        <v>11686</v>
      </c>
      <c r="G3036" s="7" t="s">
        <v>20687</v>
      </c>
      <c r="H3036" s="7" t="s">
        <v>20688</v>
      </c>
    </row>
    <row r="3037" spans="1:8">
      <c r="A3037" s="6" t="s">
        <v>11690</v>
      </c>
      <c r="B3037" s="6" t="str" cm="1">
        <f t="array" ref="B3037">IF(SUM(--ISNUMBER(SEARCH(Honorific,A3037)))&gt;0,LEFT(A3037,FIND(" ",A3037)-1),"")</f>
        <v/>
      </c>
      <c r="C3037" s="6" t="str">
        <f t="shared" si="94"/>
        <v>Paul Humphrey</v>
      </c>
      <c r="D3037" s="6" t="str" cm="1">
        <f t="array" ref="D3037">IF(SUM(--ISNUMBER(SEARCH(Credentials,C3037)))&gt;0,TRIM(RIGHT(SUBSTITUTE(C3037," ",REPT(" ", 99)), 99)),"")</f>
        <v/>
      </c>
      <c r="E3037" s="6" t="str">
        <f t="shared" si="95"/>
        <v>Paul Humphrey</v>
      </c>
      <c r="F3037" s="6" t="s">
        <v>11690</v>
      </c>
      <c r="G3037" s="7" t="s">
        <v>19733</v>
      </c>
      <c r="H3037" s="7" t="s">
        <v>20689</v>
      </c>
    </row>
    <row r="3038" spans="1:8">
      <c r="A3038" s="6" t="s">
        <v>599</v>
      </c>
      <c r="B3038" s="6" t="str" cm="1">
        <f t="array" ref="B3038">IF(SUM(--ISNUMBER(SEARCH(Honorific,A3038)))&gt;0,LEFT(A3038,FIND(" ",A3038)-1),"")</f>
        <v/>
      </c>
      <c r="C3038" s="6" t="str">
        <f t="shared" si="94"/>
        <v>Karen Robinson</v>
      </c>
      <c r="D3038" s="6" t="str" cm="1">
        <f t="array" ref="D3038">IF(SUM(--ISNUMBER(SEARCH(Credentials,C3038)))&gt;0,TRIM(RIGHT(SUBSTITUTE(C3038," ",REPT(" ", 99)), 99)),"")</f>
        <v/>
      </c>
      <c r="E3038" s="6" t="str">
        <f t="shared" si="95"/>
        <v>Karen Robinson</v>
      </c>
      <c r="F3038" s="6" t="s">
        <v>599</v>
      </c>
      <c r="G3038" s="7" t="s">
        <v>19650</v>
      </c>
      <c r="H3038" s="7" t="s">
        <v>19430</v>
      </c>
    </row>
    <row r="3039" spans="1:8">
      <c r="A3039" s="6" t="s">
        <v>11697</v>
      </c>
      <c r="B3039" s="6" t="str" cm="1">
        <f t="array" ref="B3039">IF(SUM(--ISNUMBER(SEARCH(Honorific,A3039)))&gt;0,LEFT(A3039,FIND(" ",A3039)-1),"")</f>
        <v/>
      </c>
      <c r="C3039" s="6" t="str">
        <f t="shared" si="94"/>
        <v>Manuel Barnes</v>
      </c>
      <c r="D3039" s="6" t="str" cm="1">
        <f t="array" ref="D3039">IF(SUM(--ISNUMBER(SEARCH(Credentials,C3039)))&gt;0,TRIM(RIGHT(SUBSTITUTE(C3039," ",REPT(" ", 99)), 99)),"")</f>
        <v/>
      </c>
      <c r="E3039" s="6" t="str">
        <f t="shared" si="95"/>
        <v>Manuel Barnes</v>
      </c>
      <c r="F3039" s="6" t="s">
        <v>11697</v>
      </c>
      <c r="G3039" s="7" t="s">
        <v>19818</v>
      </c>
      <c r="H3039" s="7" t="s">
        <v>19448</v>
      </c>
    </row>
    <row r="3040" spans="1:8">
      <c r="A3040" s="6" t="s">
        <v>11700</v>
      </c>
      <c r="B3040" s="6" t="str" cm="1">
        <f t="array" ref="B3040">IF(SUM(--ISNUMBER(SEARCH(Honorific,A3040)))&gt;0,LEFT(A3040,FIND(" ",A3040)-1),"")</f>
        <v/>
      </c>
      <c r="C3040" s="6" t="str">
        <f t="shared" si="94"/>
        <v>Bryan Perkins</v>
      </c>
      <c r="D3040" s="6" t="str" cm="1">
        <f t="array" ref="D3040">IF(SUM(--ISNUMBER(SEARCH(Credentials,C3040)))&gt;0,TRIM(RIGHT(SUBSTITUTE(C3040," ",REPT(" ", 99)), 99)),"")</f>
        <v/>
      </c>
      <c r="E3040" s="6" t="str">
        <f t="shared" si="95"/>
        <v>Bryan Perkins</v>
      </c>
      <c r="F3040" s="6" t="s">
        <v>11700</v>
      </c>
      <c r="G3040" s="7" t="s">
        <v>20113</v>
      </c>
      <c r="H3040" s="7" t="s">
        <v>19938</v>
      </c>
    </row>
    <row r="3041" spans="1:8">
      <c r="A3041" s="6" t="s">
        <v>11704</v>
      </c>
      <c r="B3041" s="6" t="str" cm="1">
        <f t="array" ref="B3041">IF(SUM(--ISNUMBER(SEARCH(Honorific,A3041)))&gt;0,LEFT(A3041,FIND(" ",A3041)-1),"")</f>
        <v/>
      </c>
      <c r="C3041" s="6" t="str">
        <f t="shared" si="94"/>
        <v>Sean Keith</v>
      </c>
      <c r="D3041" s="6" t="str" cm="1">
        <f t="array" ref="D3041">IF(SUM(--ISNUMBER(SEARCH(Credentials,C3041)))&gt;0,TRIM(RIGHT(SUBSTITUTE(C3041," ",REPT(" ", 99)), 99)),"")</f>
        <v/>
      </c>
      <c r="E3041" s="6" t="str">
        <f t="shared" si="95"/>
        <v>Sean Keith</v>
      </c>
      <c r="F3041" s="6" t="s">
        <v>11704</v>
      </c>
      <c r="G3041" s="7" t="s">
        <v>19651</v>
      </c>
      <c r="H3041" s="7" t="s">
        <v>19833</v>
      </c>
    </row>
    <row r="3042" spans="1:8">
      <c r="A3042" s="6" t="s">
        <v>11708</v>
      </c>
      <c r="B3042" s="6" t="str" cm="1">
        <f t="array" ref="B3042">IF(SUM(--ISNUMBER(SEARCH(Honorific,A3042)))&gt;0,LEFT(A3042,FIND(" ",A3042)-1),"")</f>
        <v/>
      </c>
      <c r="C3042" s="6" t="str">
        <f t="shared" si="94"/>
        <v>Debra Gilbert</v>
      </c>
      <c r="D3042" s="6" t="str" cm="1">
        <f t="array" ref="D3042">IF(SUM(--ISNUMBER(SEARCH(Credentials,C3042)))&gt;0,TRIM(RIGHT(SUBSTITUTE(C3042," ",REPT(" ", 99)), 99)),"")</f>
        <v/>
      </c>
      <c r="E3042" s="6" t="str">
        <f t="shared" si="95"/>
        <v>Debra Gilbert</v>
      </c>
      <c r="F3042" s="6" t="s">
        <v>11708</v>
      </c>
      <c r="G3042" s="7" t="s">
        <v>19556</v>
      </c>
      <c r="H3042" s="7" t="s">
        <v>20248</v>
      </c>
    </row>
    <row r="3043" spans="1:8">
      <c r="A3043" s="6" t="s">
        <v>872</v>
      </c>
      <c r="B3043" s="6" t="str" cm="1">
        <f t="array" ref="B3043">IF(SUM(--ISNUMBER(SEARCH(Honorific,A3043)))&gt;0,LEFT(A3043,FIND(" ",A3043)-1),"")</f>
        <v/>
      </c>
      <c r="C3043" s="6" t="str">
        <f t="shared" si="94"/>
        <v>Robert Johnson</v>
      </c>
      <c r="D3043" s="6" t="str" cm="1">
        <f t="array" ref="D3043">IF(SUM(--ISNUMBER(SEARCH(Credentials,C3043)))&gt;0,TRIM(RIGHT(SUBSTITUTE(C3043," ",REPT(" ", 99)), 99)),"")</f>
        <v/>
      </c>
      <c r="E3043" s="6" t="str">
        <f t="shared" si="95"/>
        <v>Robert Johnson</v>
      </c>
      <c r="F3043" s="6" t="s">
        <v>872</v>
      </c>
      <c r="G3043" s="7" t="s">
        <v>19541</v>
      </c>
      <c r="H3043" s="7" t="s">
        <v>19655</v>
      </c>
    </row>
    <row r="3044" spans="1:8">
      <c r="A3044" s="6" t="s">
        <v>11715</v>
      </c>
      <c r="B3044" s="6" t="str" cm="1">
        <f t="array" ref="B3044">IF(SUM(--ISNUMBER(SEARCH(Honorific,A3044)))&gt;0,LEFT(A3044,FIND(" ",A3044)-1),"")</f>
        <v/>
      </c>
      <c r="C3044" s="6" t="str">
        <f t="shared" si="94"/>
        <v>Anthony Perez</v>
      </c>
      <c r="D3044" s="6" t="str" cm="1">
        <f t="array" ref="D3044">IF(SUM(--ISNUMBER(SEARCH(Credentials,C3044)))&gt;0,TRIM(RIGHT(SUBSTITUTE(C3044," ",REPT(" ", 99)), 99)),"")</f>
        <v/>
      </c>
      <c r="E3044" s="6" t="str">
        <f t="shared" si="95"/>
        <v>Anthony Perez</v>
      </c>
      <c r="F3044" s="6" t="s">
        <v>11715</v>
      </c>
      <c r="G3044" s="7" t="s">
        <v>19438</v>
      </c>
      <c r="H3044" s="7" t="s">
        <v>19760</v>
      </c>
    </row>
    <row r="3045" spans="1:8">
      <c r="A3045" s="6" t="s">
        <v>11718</v>
      </c>
      <c r="B3045" s="6" t="str" cm="1">
        <f t="array" ref="B3045">IF(SUM(--ISNUMBER(SEARCH(Honorific,A3045)))&gt;0,LEFT(A3045,FIND(" ",A3045)-1),"")</f>
        <v/>
      </c>
      <c r="C3045" s="6" t="str">
        <f t="shared" si="94"/>
        <v>Yvonne Holmes</v>
      </c>
      <c r="D3045" s="6" t="str" cm="1">
        <f t="array" ref="D3045">IF(SUM(--ISNUMBER(SEARCH(Credentials,C3045)))&gt;0,TRIM(RIGHT(SUBSTITUTE(C3045," ",REPT(" ", 99)), 99)),"")</f>
        <v/>
      </c>
      <c r="E3045" s="6" t="str">
        <f t="shared" si="95"/>
        <v>Yvonne Holmes</v>
      </c>
      <c r="F3045" s="6" t="s">
        <v>11718</v>
      </c>
      <c r="G3045" s="7" t="s">
        <v>20585</v>
      </c>
      <c r="H3045" s="7" t="s">
        <v>19840</v>
      </c>
    </row>
    <row r="3046" spans="1:8">
      <c r="A3046" s="6" t="s">
        <v>11722</v>
      </c>
      <c r="B3046" s="6" t="str" cm="1">
        <f t="array" ref="B3046">IF(SUM(--ISNUMBER(SEARCH(Honorific,A3046)))&gt;0,LEFT(A3046,FIND(" ",A3046)-1),"")</f>
        <v/>
      </c>
      <c r="C3046" s="6" t="str">
        <f t="shared" si="94"/>
        <v>Carrie Thomas</v>
      </c>
      <c r="D3046" s="6" t="str" cm="1">
        <f t="array" ref="D3046">IF(SUM(--ISNUMBER(SEARCH(Credentials,C3046)))&gt;0,TRIM(RIGHT(SUBSTITUTE(C3046," ",REPT(" ", 99)), 99)),"")</f>
        <v/>
      </c>
      <c r="E3046" s="6" t="str">
        <f t="shared" si="95"/>
        <v>Carrie Thomas</v>
      </c>
      <c r="F3046" s="6" t="s">
        <v>11722</v>
      </c>
      <c r="G3046" s="7" t="s">
        <v>19497</v>
      </c>
      <c r="H3046" s="7" t="s">
        <v>19488</v>
      </c>
    </row>
    <row r="3047" spans="1:8">
      <c r="A3047" s="6" t="s">
        <v>11726</v>
      </c>
      <c r="B3047" s="6" t="str" cm="1">
        <f t="array" ref="B3047">IF(SUM(--ISNUMBER(SEARCH(Honorific,A3047)))&gt;0,LEFT(A3047,FIND(" ",A3047)-1),"")</f>
        <v/>
      </c>
      <c r="C3047" s="6" t="str">
        <f t="shared" si="94"/>
        <v>Christian Cain</v>
      </c>
      <c r="D3047" s="6" t="str" cm="1">
        <f t="array" ref="D3047">IF(SUM(--ISNUMBER(SEARCH(Credentials,C3047)))&gt;0,TRIM(RIGHT(SUBSTITUTE(C3047," ",REPT(" ", 99)), 99)),"")</f>
        <v/>
      </c>
      <c r="E3047" s="6" t="str">
        <f t="shared" si="95"/>
        <v>Christian Cain</v>
      </c>
      <c r="F3047" s="6" t="s">
        <v>11726</v>
      </c>
      <c r="G3047" s="7" t="s">
        <v>19810</v>
      </c>
      <c r="H3047" s="7" t="s">
        <v>19837</v>
      </c>
    </row>
    <row r="3048" spans="1:8">
      <c r="A3048" s="6" t="s">
        <v>11729</v>
      </c>
      <c r="B3048" s="6" t="str" cm="1">
        <f t="array" ref="B3048">IF(SUM(--ISNUMBER(SEARCH(Honorific,A3048)))&gt;0,LEFT(A3048,FIND(" ",A3048)-1),"")</f>
        <v/>
      </c>
      <c r="C3048" s="6" t="str">
        <f t="shared" si="94"/>
        <v>Ronald Williams</v>
      </c>
      <c r="D3048" s="6" t="str" cm="1">
        <f t="array" ref="D3048">IF(SUM(--ISNUMBER(SEARCH(Credentials,C3048)))&gt;0,TRIM(RIGHT(SUBSTITUTE(C3048," ",REPT(" ", 99)), 99)),"")</f>
        <v/>
      </c>
      <c r="E3048" s="6" t="str">
        <f t="shared" si="95"/>
        <v>Ronald Williams</v>
      </c>
      <c r="F3048" s="6" t="s">
        <v>11729</v>
      </c>
      <c r="G3048" s="7" t="s">
        <v>19535</v>
      </c>
      <c r="H3048" s="7" t="s">
        <v>19478</v>
      </c>
    </row>
    <row r="3049" spans="1:8">
      <c r="A3049" s="6" t="s">
        <v>11733</v>
      </c>
      <c r="B3049" s="6" t="str" cm="1">
        <f t="array" ref="B3049">IF(SUM(--ISNUMBER(SEARCH(Honorific,A3049)))&gt;0,LEFT(A3049,FIND(" ",A3049)-1),"")</f>
        <v/>
      </c>
      <c r="C3049" s="6" t="str">
        <f t="shared" si="94"/>
        <v>Diana Kennedy</v>
      </c>
      <c r="D3049" s="6" t="str" cm="1">
        <f t="array" ref="D3049">IF(SUM(--ISNUMBER(SEARCH(Credentials,C3049)))&gt;0,TRIM(RIGHT(SUBSTITUTE(C3049," ",REPT(" ", 99)), 99)),"")</f>
        <v/>
      </c>
      <c r="E3049" s="6" t="str">
        <f t="shared" si="95"/>
        <v>Diana Kennedy</v>
      </c>
      <c r="F3049" s="6" t="s">
        <v>11733</v>
      </c>
      <c r="G3049" s="7" t="s">
        <v>19470</v>
      </c>
      <c r="H3049" s="7" t="s">
        <v>20566</v>
      </c>
    </row>
    <row r="3050" spans="1:8">
      <c r="A3050" s="6" t="s">
        <v>11737</v>
      </c>
      <c r="B3050" s="6" t="str" cm="1">
        <f t="array" ref="B3050">IF(SUM(--ISNUMBER(SEARCH(Honorific,A3050)))&gt;0,LEFT(A3050,FIND(" ",A3050)-1),"")</f>
        <v/>
      </c>
      <c r="C3050" s="6" t="str">
        <f t="shared" si="94"/>
        <v>Luis Turner</v>
      </c>
      <c r="D3050" s="6" t="str" cm="1">
        <f t="array" ref="D3050">IF(SUM(--ISNUMBER(SEARCH(Credentials,C3050)))&gt;0,TRIM(RIGHT(SUBSTITUTE(C3050," ",REPT(" ", 99)), 99)),"")</f>
        <v/>
      </c>
      <c r="E3050" s="6" t="str">
        <f t="shared" si="95"/>
        <v>Luis Turner</v>
      </c>
      <c r="F3050" s="6" t="s">
        <v>11737</v>
      </c>
      <c r="G3050" s="7" t="s">
        <v>20264</v>
      </c>
      <c r="H3050" s="7" t="s">
        <v>19757</v>
      </c>
    </row>
    <row r="3051" spans="1:8">
      <c r="A3051" s="6" t="s">
        <v>11741</v>
      </c>
      <c r="B3051" s="6" t="str" cm="1">
        <f t="array" ref="B3051">IF(SUM(--ISNUMBER(SEARCH(Honorific,A3051)))&gt;0,LEFT(A3051,FIND(" ",A3051)-1),"")</f>
        <v/>
      </c>
      <c r="C3051" s="6" t="str">
        <f t="shared" si="94"/>
        <v>Donald Martinez</v>
      </c>
      <c r="D3051" s="6" t="str" cm="1">
        <f t="array" ref="D3051">IF(SUM(--ISNUMBER(SEARCH(Credentials,C3051)))&gt;0,TRIM(RIGHT(SUBSTITUTE(C3051," ",REPT(" ", 99)), 99)),"")</f>
        <v/>
      </c>
      <c r="E3051" s="6" t="str">
        <f t="shared" si="95"/>
        <v>Donald Martinez</v>
      </c>
      <c r="F3051" s="6" t="s">
        <v>11741</v>
      </c>
      <c r="G3051" s="7" t="s">
        <v>19876</v>
      </c>
      <c r="H3051" s="7" t="s">
        <v>19728</v>
      </c>
    </row>
    <row r="3052" spans="1:8">
      <c r="A3052" s="6" t="s">
        <v>11745</v>
      </c>
      <c r="B3052" s="6" t="str" cm="1">
        <f t="array" ref="B3052">IF(SUM(--ISNUMBER(SEARCH(Honorific,A3052)))&gt;0,LEFT(A3052,FIND(" ",A3052)-1),"")</f>
        <v/>
      </c>
      <c r="C3052" s="6" t="str">
        <f t="shared" si="94"/>
        <v>Brittany Bryant</v>
      </c>
      <c r="D3052" s="6" t="str" cm="1">
        <f t="array" ref="D3052">IF(SUM(--ISNUMBER(SEARCH(Credentials,C3052)))&gt;0,TRIM(RIGHT(SUBSTITUTE(C3052," ",REPT(" ", 99)), 99)),"")</f>
        <v/>
      </c>
      <c r="E3052" s="6" t="str">
        <f t="shared" si="95"/>
        <v>Brittany Bryant</v>
      </c>
      <c r="F3052" s="6" t="s">
        <v>11745</v>
      </c>
      <c r="G3052" s="7" t="s">
        <v>19894</v>
      </c>
      <c r="H3052" s="7" t="s">
        <v>19692</v>
      </c>
    </row>
    <row r="3053" spans="1:8">
      <c r="A3053" s="6" t="s">
        <v>11749</v>
      </c>
      <c r="B3053" s="6" t="str" cm="1">
        <f t="array" ref="B3053">IF(SUM(--ISNUMBER(SEARCH(Honorific,A3053)))&gt;0,LEFT(A3053,FIND(" ",A3053)-1),"")</f>
        <v/>
      </c>
      <c r="C3053" s="6" t="str">
        <f t="shared" si="94"/>
        <v>Julian Butler</v>
      </c>
      <c r="D3053" s="6" t="str" cm="1">
        <f t="array" ref="D3053">IF(SUM(--ISNUMBER(SEARCH(Credentials,C3053)))&gt;0,TRIM(RIGHT(SUBSTITUTE(C3053," ",REPT(" ", 99)), 99)),"")</f>
        <v/>
      </c>
      <c r="E3053" s="6" t="str">
        <f t="shared" si="95"/>
        <v>Julian Butler</v>
      </c>
      <c r="F3053" s="6" t="s">
        <v>11749</v>
      </c>
      <c r="G3053" s="7" t="s">
        <v>19795</v>
      </c>
      <c r="H3053" s="7" t="s">
        <v>20461</v>
      </c>
    </row>
    <row r="3054" spans="1:8">
      <c r="A3054" s="6" t="s">
        <v>11753</v>
      </c>
      <c r="B3054" s="6" t="str" cm="1">
        <f t="array" ref="B3054">IF(SUM(--ISNUMBER(SEARCH(Honorific,A3054)))&gt;0,LEFT(A3054,FIND(" ",A3054)-1),"")</f>
        <v/>
      </c>
      <c r="C3054" s="6" t="str">
        <f t="shared" si="94"/>
        <v>Tyler Russo</v>
      </c>
      <c r="D3054" s="6" t="str" cm="1">
        <f t="array" ref="D3054">IF(SUM(--ISNUMBER(SEARCH(Credentials,C3054)))&gt;0,TRIM(RIGHT(SUBSTITUTE(C3054," ",REPT(" ", 99)), 99)),"")</f>
        <v/>
      </c>
      <c r="E3054" s="6" t="str">
        <f t="shared" si="95"/>
        <v>Tyler Russo</v>
      </c>
      <c r="F3054" s="6" t="s">
        <v>11753</v>
      </c>
      <c r="G3054" s="7" t="s">
        <v>19699</v>
      </c>
      <c r="H3054" s="7" t="s">
        <v>20204</v>
      </c>
    </row>
    <row r="3055" spans="1:8">
      <c r="A3055" s="6" t="s">
        <v>11757</v>
      </c>
      <c r="B3055" s="6" t="str" cm="1">
        <f t="array" ref="B3055">IF(SUM(--ISNUMBER(SEARCH(Honorific,A3055)))&gt;0,LEFT(A3055,FIND(" ",A3055)-1),"")</f>
        <v/>
      </c>
      <c r="C3055" s="6" t="str">
        <f t="shared" si="94"/>
        <v>Julie Curtis</v>
      </c>
      <c r="D3055" s="6" t="str" cm="1">
        <f t="array" ref="D3055">IF(SUM(--ISNUMBER(SEARCH(Credentials,C3055)))&gt;0,TRIM(RIGHT(SUBSTITUTE(C3055," ",REPT(" ", 99)), 99)),"")</f>
        <v/>
      </c>
      <c r="E3055" s="6" t="str">
        <f t="shared" si="95"/>
        <v>Julie Curtis</v>
      </c>
      <c r="F3055" s="6" t="s">
        <v>11757</v>
      </c>
      <c r="G3055" s="7" t="s">
        <v>19679</v>
      </c>
      <c r="H3055" s="7" t="s">
        <v>19505</v>
      </c>
    </row>
    <row r="3056" spans="1:8">
      <c r="A3056" s="6" t="s">
        <v>11760</v>
      </c>
      <c r="B3056" s="6" t="str" cm="1">
        <f t="array" ref="B3056">IF(SUM(--ISNUMBER(SEARCH(Honorific,A3056)))&gt;0,LEFT(A3056,FIND(" ",A3056)-1),"")</f>
        <v>Dr.</v>
      </c>
      <c r="C3056" s="6" t="str">
        <f t="shared" si="94"/>
        <v>Amanda Kelly</v>
      </c>
      <c r="D3056" s="6" t="str" cm="1">
        <f t="array" ref="D3056">IF(SUM(--ISNUMBER(SEARCH(Credentials,C3056)))&gt;0,TRIM(RIGHT(SUBSTITUTE(C3056," ",REPT(" ", 99)), 99)),"")</f>
        <v/>
      </c>
      <c r="E3056" s="6" t="str">
        <f t="shared" si="95"/>
        <v>Amanda Kelly</v>
      </c>
      <c r="F3056" s="6" t="s">
        <v>19324</v>
      </c>
      <c r="G3056" s="7" t="s">
        <v>19435</v>
      </c>
      <c r="H3056" s="7" t="s">
        <v>19580</v>
      </c>
    </row>
    <row r="3057" spans="1:8">
      <c r="A3057" s="6" t="s">
        <v>11764</v>
      </c>
      <c r="B3057" s="6" t="str" cm="1">
        <f t="array" ref="B3057">IF(SUM(--ISNUMBER(SEARCH(Honorific,A3057)))&gt;0,LEFT(A3057,FIND(" ",A3057)-1),"")</f>
        <v/>
      </c>
      <c r="C3057" s="6" t="str">
        <f t="shared" si="94"/>
        <v>Troy Rich</v>
      </c>
      <c r="D3057" s="6" t="str" cm="1">
        <f t="array" ref="D3057">IF(SUM(--ISNUMBER(SEARCH(Credentials,C3057)))&gt;0,TRIM(RIGHT(SUBSTITUTE(C3057," ",REPT(" ", 99)), 99)),"")</f>
        <v/>
      </c>
      <c r="E3057" s="6" t="str">
        <f t="shared" si="95"/>
        <v>Troy Rich</v>
      </c>
      <c r="F3057" s="6" t="s">
        <v>11764</v>
      </c>
      <c r="G3057" s="7" t="s">
        <v>19724</v>
      </c>
      <c r="H3057" s="7" t="s">
        <v>20669</v>
      </c>
    </row>
    <row r="3058" spans="1:8">
      <c r="A3058" s="6" t="s">
        <v>11768</v>
      </c>
      <c r="B3058" s="6" t="str" cm="1">
        <f t="array" ref="B3058">IF(SUM(--ISNUMBER(SEARCH(Honorific,A3058)))&gt;0,LEFT(A3058,FIND(" ",A3058)-1),"")</f>
        <v/>
      </c>
      <c r="C3058" s="6" t="str">
        <f t="shared" si="94"/>
        <v>James Page</v>
      </c>
      <c r="D3058" s="6" t="str" cm="1">
        <f t="array" ref="D3058">IF(SUM(--ISNUMBER(SEARCH(Credentials,C3058)))&gt;0,TRIM(RIGHT(SUBSTITUTE(C3058," ",REPT(" ", 99)), 99)),"")</f>
        <v/>
      </c>
      <c r="E3058" s="6" t="str">
        <f t="shared" si="95"/>
        <v>James Page</v>
      </c>
      <c r="F3058" s="6" t="s">
        <v>11768</v>
      </c>
      <c r="G3058" s="7" t="s">
        <v>19433</v>
      </c>
      <c r="H3058" s="7" t="s">
        <v>20324</v>
      </c>
    </row>
    <row r="3059" spans="1:8">
      <c r="A3059" s="6" t="s">
        <v>11772</v>
      </c>
      <c r="B3059" s="6" t="str" cm="1">
        <f t="array" ref="B3059">IF(SUM(--ISNUMBER(SEARCH(Honorific,A3059)))&gt;0,LEFT(A3059,FIND(" ",A3059)-1),"")</f>
        <v/>
      </c>
      <c r="C3059" s="6" t="str">
        <f t="shared" si="94"/>
        <v>Brian Olson</v>
      </c>
      <c r="D3059" s="6" t="str" cm="1">
        <f t="array" ref="D3059">IF(SUM(--ISNUMBER(SEARCH(Credentials,C3059)))&gt;0,TRIM(RIGHT(SUBSTITUTE(C3059," ",REPT(" ", 99)), 99)),"")</f>
        <v/>
      </c>
      <c r="E3059" s="6" t="str">
        <f t="shared" si="95"/>
        <v>Brian Olson</v>
      </c>
      <c r="F3059" s="6" t="s">
        <v>11772</v>
      </c>
      <c r="G3059" s="7" t="s">
        <v>19555</v>
      </c>
      <c r="H3059" s="7" t="s">
        <v>20257</v>
      </c>
    </row>
    <row r="3060" spans="1:8">
      <c r="A3060" s="6" t="s">
        <v>11776</v>
      </c>
      <c r="B3060" s="6" t="str" cm="1">
        <f t="array" ref="B3060">IF(SUM(--ISNUMBER(SEARCH(Honorific,A3060)))&gt;0,LEFT(A3060,FIND(" ",A3060)-1),"")</f>
        <v/>
      </c>
      <c r="C3060" s="6" t="str">
        <f t="shared" si="94"/>
        <v>Ronald Joyce</v>
      </c>
      <c r="D3060" s="6" t="str" cm="1">
        <f t="array" ref="D3060">IF(SUM(--ISNUMBER(SEARCH(Credentials,C3060)))&gt;0,TRIM(RIGHT(SUBSTITUTE(C3060," ",REPT(" ", 99)), 99)),"")</f>
        <v/>
      </c>
      <c r="E3060" s="6" t="str">
        <f t="shared" si="95"/>
        <v>Ronald Joyce</v>
      </c>
      <c r="F3060" s="6" t="s">
        <v>11776</v>
      </c>
      <c r="G3060" s="7" t="s">
        <v>19535</v>
      </c>
      <c r="H3060" s="7" t="s">
        <v>20690</v>
      </c>
    </row>
    <row r="3061" spans="1:8">
      <c r="A3061" s="6" t="s">
        <v>11780</v>
      </c>
      <c r="B3061" s="6" t="str" cm="1">
        <f t="array" ref="B3061">IF(SUM(--ISNUMBER(SEARCH(Honorific,A3061)))&gt;0,LEFT(A3061,FIND(" ",A3061)-1),"")</f>
        <v>Mr.</v>
      </c>
      <c r="C3061" s="6" t="str">
        <f t="shared" si="94"/>
        <v>Robert Johnson DDS</v>
      </c>
      <c r="D3061" s="6" t="str" cm="1">
        <f t="array" ref="D3061">IF(SUM(--ISNUMBER(SEARCH(Credentials,C3061)))&gt;0,TRIM(RIGHT(SUBSTITUTE(C3061," ",REPT(" ", 99)), 99)),"")</f>
        <v>DDS</v>
      </c>
      <c r="E3061" s="6" t="str">
        <f t="shared" si="95"/>
        <v xml:space="preserve">Robert Johnson </v>
      </c>
      <c r="F3061" s="6" t="s">
        <v>19325</v>
      </c>
      <c r="G3061" s="7" t="s">
        <v>19541</v>
      </c>
      <c r="H3061" s="7" t="s">
        <v>19655</v>
      </c>
    </row>
    <row r="3062" spans="1:8">
      <c r="A3062" s="6" t="s">
        <v>11784</v>
      </c>
      <c r="B3062" s="6" t="str" cm="1">
        <f t="array" ref="B3062">IF(SUM(--ISNUMBER(SEARCH(Honorific,A3062)))&gt;0,LEFT(A3062,FIND(" ",A3062)-1),"")</f>
        <v/>
      </c>
      <c r="C3062" s="6" t="str">
        <f t="shared" si="94"/>
        <v>Meghan Padilla</v>
      </c>
      <c r="D3062" s="6" t="str" cm="1">
        <f t="array" ref="D3062">IF(SUM(--ISNUMBER(SEARCH(Credentials,C3062)))&gt;0,TRIM(RIGHT(SUBSTITUTE(C3062," ",REPT(" ", 99)), 99)),"")</f>
        <v/>
      </c>
      <c r="E3062" s="6" t="str">
        <f t="shared" si="95"/>
        <v>Meghan Padilla</v>
      </c>
      <c r="F3062" s="6" t="s">
        <v>11784</v>
      </c>
      <c r="G3062" s="7" t="s">
        <v>20432</v>
      </c>
      <c r="H3062" s="7" t="s">
        <v>19483</v>
      </c>
    </row>
    <row r="3063" spans="1:8">
      <c r="A3063" s="6" t="s">
        <v>11788</v>
      </c>
      <c r="B3063" s="6" t="str" cm="1">
        <f t="array" ref="B3063">IF(SUM(--ISNUMBER(SEARCH(Honorific,A3063)))&gt;0,LEFT(A3063,FIND(" ",A3063)-1),"")</f>
        <v/>
      </c>
      <c r="C3063" s="6" t="str">
        <f t="shared" si="94"/>
        <v>John Wu</v>
      </c>
      <c r="D3063" s="6" t="str" cm="1">
        <f t="array" ref="D3063">IF(SUM(--ISNUMBER(SEARCH(Credentials,C3063)))&gt;0,TRIM(RIGHT(SUBSTITUTE(C3063," ",REPT(" ", 99)), 99)),"")</f>
        <v/>
      </c>
      <c r="E3063" s="6" t="str">
        <f t="shared" si="95"/>
        <v>John Wu</v>
      </c>
      <c r="F3063" s="6" t="s">
        <v>11788</v>
      </c>
      <c r="G3063" s="7" t="s">
        <v>19558</v>
      </c>
      <c r="H3063" s="7" t="s">
        <v>20419</v>
      </c>
    </row>
    <row r="3064" spans="1:8">
      <c r="A3064" s="6" t="s">
        <v>11792</v>
      </c>
      <c r="B3064" s="6" t="str" cm="1">
        <f t="array" ref="B3064">IF(SUM(--ISNUMBER(SEARCH(Honorific,A3064)))&gt;0,LEFT(A3064,FIND(" ",A3064)-1),"")</f>
        <v/>
      </c>
      <c r="C3064" s="6" t="str">
        <f t="shared" si="94"/>
        <v>Christopher James</v>
      </c>
      <c r="D3064" s="6" t="str" cm="1">
        <f t="array" ref="D3064">IF(SUM(--ISNUMBER(SEARCH(Credentials,C3064)))&gt;0,TRIM(RIGHT(SUBSTITUTE(C3064," ",REPT(" ", 99)), 99)),"")</f>
        <v/>
      </c>
      <c r="E3064" s="6" t="str">
        <f t="shared" si="95"/>
        <v>Christopher James</v>
      </c>
      <c r="F3064" s="6" t="s">
        <v>11792</v>
      </c>
      <c r="G3064" s="7" t="s">
        <v>19682</v>
      </c>
      <c r="H3064" s="7" t="s">
        <v>19433</v>
      </c>
    </row>
    <row r="3065" spans="1:8">
      <c r="A3065" s="6" t="s">
        <v>1386</v>
      </c>
      <c r="B3065" s="6" t="str" cm="1">
        <f t="array" ref="B3065">IF(SUM(--ISNUMBER(SEARCH(Honorific,A3065)))&gt;0,LEFT(A3065,FIND(" ",A3065)-1),"")</f>
        <v/>
      </c>
      <c r="C3065" s="6" t="str">
        <f t="shared" si="94"/>
        <v>John Smith</v>
      </c>
      <c r="D3065" s="6" t="str" cm="1">
        <f t="array" ref="D3065">IF(SUM(--ISNUMBER(SEARCH(Credentials,C3065)))&gt;0,TRIM(RIGHT(SUBSTITUTE(C3065," ",REPT(" ", 99)), 99)),"")</f>
        <v/>
      </c>
      <c r="E3065" s="6" t="str">
        <f t="shared" si="95"/>
        <v>John Smith</v>
      </c>
      <c r="F3065" s="6" t="s">
        <v>1386</v>
      </c>
      <c r="G3065" s="7" t="s">
        <v>19558</v>
      </c>
      <c r="H3065" s="7" t="s">
        <v>19450</v>
      </c>
    </row>
    <row r="3066" spans="1:8">
      <c r="A3066" s="6" t="s">
        <v>11799</v>
      </c>
      <c r="B3066" s="6" t="str" cm="1">
        <f t="array" ref="B3066">IF(SUM(--ISNUMBER(SEARCH(Honorific,A3066)))&gt;0,LEFT(A3066,FIND(" ",A3066)-1),"")</f>
        <v/>
      </c>
      <c r="C3066" s="6" t="str">
        <f t="shared" si="94"/>
        <v>Reginald Martin Jr.</v>
      </c>
      <c r="D3066" s="6" t="str" cm="1">
        <f t="array" ref="D3066">IF(SUM(--ISNUMBER(SEARCH(Credentials,C3066)))&gt;0,TRIM(RIGHT(SUBSTITUTE(C3066," ",REPT(" ", 99)), 99)),"")</f>
        <v>Jr.</v>
      </c>
      <c r="E3066" s="6" t="str">
        <f t="shared" si="95"/>
        <v xml:space="preserve">Reginald Martin </v>
      </c>
      <c r="F3066" s="6" t="s">
        <v>19326</v>
      </c>
      <c r="G3066" s="7" t="s">
        <v>20691</v>
      </c>
      <c r="H3066" s="7" t="s">
        <v>19455</v>
      </c>
    </row>
    <row r="3067" spans="1:8">
      <c r="A3067" s="6" t="s">
        <v>11803</v>
      </c>
      <c r="B3067" s="6" t="str" cm="1">
        <f t="array" ref="B3067">IF(SUM(--ISNUMBER(SEARCH(Honorific,A3067)))&gt;0,LEFT(A3067,FIND(" ",A3067)-1),"")</f>
        <v/>
      </c>
      <c r="C3067" s="6" t="str">
        <f t="shared" si="94"/>
        <v>Daniel Morris</v>
      </c>
      <c r="D3067" s="6" t="str" cm="1">
        <f t="array" ref="D3067">IF(SUM(--ISNUMBER(SEARCH(Credentials,C3067)))&gt;0,TRIM(RIGHT(SUBSTITUTE(C3067," ",REPT(" ", 99)), 99)),"")</f>
        <v/>
      </c>
      <c r="E3067" s="6" t="str">
        <f t="shared" si="95"/>
        <v>Daniel Morris</v>
      </c>
      <c r="F3067" s="6" t="s">
        <v>11803</v>
      </c>
      <c r="G3067" s="7" t="s">
        <v>19492</v>
      </c>
      <c r="H3067" s="7" t="s">
        <v>20460</v>
      </c>
    </row>
    <row r="3068" spans="1:8">
      <c r="A3068" s="6" t="s">
        <v>11807</v>
      </c>
      <c r="B3068" s="6" t="str" cm="1">
        <f t="array" ref="B3068">IF(SUM(--ISNUMBER(SEARCH(Honorific,A3068)))&gt;0,LEFT(A3068,FIND(" ",A3068)-1),"")</f>
        <v>Dr.</v>
      </c>
      <c r="C3068" s="6" t="str">
        <f t="shared" si="94"/>
        <v>John Johnson</v>
      </c>
      <c r="D3068" s="6" t="str" cm="1">
        <f t="array" ref="D3068">IF(SUM(--ISNUMBER(SEARCH(Credentials,C3068)))&gt;0,TRIM(RIGHT(SUBSTITUTE(C3068," ",REPT(" ", 99)), 99)),"")</f>
        <v/>
      </c>
      <c r="E3068" s="6" t="str">
        <f t="shared" si="95"/>
        <v>John Johnson</v>
      </c>
      <c r="F3068" s="6" t="s">
        <v>19327</v>
      </c>
      <c r="G3068" s="7" t="s">
        <v>19558</v>
      </c>
      <c r="H3068" s="7" t="s">
        <v>19655</v>
      </c>
    </row>
    <row r="3069" spans="1:8">
      <c r="A3069" s="6" t="s">
        <v>11811</v>
      </c>
      <c r="B3069" s="6" t="str" cm="1">
        <f t="array" ref="B3069">IF(SUM(--ISNUMBER(SEARCH(Honorific,A3069)))&gt;0,LEFT(A3069,FIND(" ",A3069)-1),"")</f>
        <v/>
      </c>
      <c r="C3069" s="6" t="str">
        <f t="shared" si="94"/>
        <v>Samantha Black</v>
      </c>
      <c r="D3069" s="6" t="str" cm="1">
        <f t="array" ref="D3069">IF(SUM(--ISNUMBER(SEARCH(Credentials,C3069)))&gt;0,TRIM(RIGHT(SUBSTITUTE(C3069," ",REPT(" ", 99)), 99)),"")</f>
        <v/>
      </c>
      <c r="E3069" s="6" t="str">
        <f t="shared" si="95"/>
        <v>Samantha Black</v>
      </c>
      <c r="F3069" s="6" t="s">
        <v>11811</v>
      </c>
      <c r="G3069" s="7" t="s">
        <v>19533</v>
      </c>
      <c r="H3069" s="7" t="s">
        <v>19754</v>
      </c>
    </row>
    <row r="3070" spans="1:8">
      <c r="A3070" s="6" t="s">
        <v>11815</v>
      </c>
      <c r="B3070" s="6" t="str" cm="1">
        <f t="array" ref="B3070">IF(SUM(--ISNUMBER(SEARCH(Honorific,A3070)))&gt;0,LEFT(A3070,FIND(" ",A3070)-1),"")</f>
        <v/>
      </c>
      <c r="C3070" s="6" t="str">
        <f t="shared" si="94"/>
        <v>Lisa Chavez</v>
      </c>
      <c r="D3070" s="6" t="str" cm="1">
        <f t="array" ref="D3070">IF(SUM(--ISNUMBER(SEARCH(Credentials,C3070)))&gt;0,TRIM(RIGHT(SUBSTITUTE(C3070," ",REPT(" ", 99)), 99)),"")</f>
        <v/>
      </c>
      <c r="E3070" s="6" t="str">
        <f t="shared" si="95"/>
        <v>Lisa Chavez</v>
      </c>
      <c r="F3070" s="6" t="s">
        <v>11815</v>
      </c>
      <c r="G3070" s="7" t="s">
        <v>19425</v>
      </c>
      <c r="H3070" s="7" t="s">
        <v>19798</v>
      </c>
    </row>
    <row r="3071" spans="1:8">
      <c r="A3071" s="6" t="s">
        <v>11819</v>
      </c>
      <c r="B3071" s="6" t="str" cm="1">
        <f t="array" ref="B3071">IF(SUM(--ISNUMBER(SEARCH(Honorific,A3071)))&gt;0,LEFT(A3071,FIND(" ",A3071)-1),"")</f>
        <v>Mr.</v>
      </c>
      <c r="C3071" s="6" t="str">
        <f t="shared" si="94"/>
        <v>Christian Stone</v>
      </c>
      <c r="D3071" s="6" t="str" cm="1">
        <f t="array" ref="D3071">IF(SUM(--ISNUMBER(SEARCH(Credentials,C3071)))&gt;0,TRIM(RIGHT(SUBSTITUTE(C3071," ",REPT(" ", 99)), 99)),"")</f>
        <v/>
      </c>
      <c r="E3071" s="6" t="str">
        <f t="shared" si="95"/>
        <v>Christian Stone</v>
      </c>
      <c r="F3071" s="6" t="s">
        <v>19328</v>
      </c>
      <c r="G3071" s="7" t="s">
        <v>19810</v>
      </c>
      <c r="H3071" s="7" t="s">
        <v>20594</v>
      </c>
    </row>
    <row r="3072" spans="1:8">
      <c r="A3072" s="6" t="s">
        <v>11822</v>
      </c>
      <c r="B3072" s="6" t="str" cm="1">
        <f t="array" ref="B3072">IF(SUM(--ISNUMBER(SEARCH(Honorific,A3072)))&gt;0,LEFT(A3072,FIND(" ",A3072)-1),"")</f>
        <v/>
      </c>
      <c r="C3072" s="6" t="str">
        <f t="shared" si="94"/>
        <v>Lauren Gibbs</v>
      </c>
      <c r="D3072" s="6" t="str" cm="1">
        <f t="array" ref="D3072">IF(SUM(--ISNUMBER(SEARCH(Credentials,C3072)))&gt;0,TRIM(RIGHT(SUBSTITUTE(C3072," ",REPT(" ", 99)), 99)),"")</f>
        <v/>
      </c>
      <c r="E3072" s="6" t="str">
        <f t="shared" si="95"/>
        <v>Lauren Gibbs</v>
      </c>
      <c r="F3072" s="6" t="s">
        <v>11822</v>
      </c>
      <c r="G3072" s="7" t="s">
        <v>19504</v>
      </c>
      <c r="H3072" s="7" t="s">
        <v>19643</v>
      </c>
    </row>
    <row r="3073" spans="1:8">
      <c r="A3073" s="6" t="s">
        <v>11826</v>
      </c>
      <c r="B3073" s="6" t="str" cm="1">
        <f t="array" ref="B3073">IF(SUM(--ISNUMBER(SEARCH(Honorific,A3073)))&gt;0,LEFT(A3073,FIND(" ",A3073)-1),"")</f>
        <v/>
      </c>
      <c r="C3073" s="6" t="str">
        <f t="shared" si="94"/>
        <v>Anthony Thomas</v>
      </c>
      <c r="D3073" s="6" t="str" cm="1">
        <f t="array" ref="D3073">IF(SUM(--ISNUMBER(SEARCH(Credentials,C3073)))&gt;0,TRIM(RIGHT(SUBSTITUTE(C3073," ",REPT(" ", 99)), 99)),"")</f>
        <v/>
      </c>
      <c r="E3073" s="6" t="str">
        <f t="shared" si="95"/>
        <v>Anthony Thomas</v>
      </c>
      <c r="F3073" s="6" t="s">
        <v>11826</v>
      </c>
      <c r="G3073" s="7" t="s">
        <v>19438</v>
      </c>
      <c r="H3073" s="7" t="s">
        <v>19488</v>
      </c>
    </row>
    <row r="3074" spans="1:8">
      <c r="A3074" s="6" t="s">
        <v>11829</v>
      </c>
      <c r="B3074" s="6" t="str" cm="1">
        <f t="array" ref="B3074">IF(SUM(--ISNUMBER(SEARCH(Honorific,A3074)))&gt;0,LEFT(A3074,FIND(" ",A3074)-1),"")</f>
        <v/>
      </c>
      <c r="C3074" s="6" t="str">
        <f t="shared" si="94"/>
        <v>Kristen Valentine</v>
      </c>
      <c r="D3074" s="6" t="str" cm="1">
        <f t="array" ref="D3074">IF(SUM(--ISNUMBER(SEARCH(Credentials,C3074)))&gt;0,TRIM(RIGHT(SUBSTITUTE(C3074," ",REPT(" ", 99)), 99)),"")</f>
        <v/>
      </c>
      <c r="E3074" s="6" t="str">
        <f t="shared" si="95"/>
        <v>Kristen Valentine</v>
      </c>
      <c r="F3074" s="6" t="s">
        <v>11829</v>
      </c>
      <c r="G3074" s="7" t="s">
        <v>20125</v>
      </c>
      <c r="H3074" s="7" t="s">
        <v>20692</v>
      </c>
    </row>
    <row r="3075" spans="1:8">
      <c r="A3075" s="6" t="s">
        <v>11833</v>
      </c>
      <c r="B3075" s="6" t="str" cm="1">
        <f t="array" ref="B3075">IF(SUM(--ISNUMBER(SEARCH(Honorific,A3075)))&gt;0,LEFT(A3075,FIND(" ",A3075)-1),"")</f>
        <v/>
      </c>
      <c r="C3075" s="6" t="str">
        <f t="shared" ref="C3075:C3138" si="96">IF(B3075="",A3075,RIGHT(A3075,LEN(A3075)-LEN(B3075)-1))</f>
        <v>Thomas Woods</v>
      </c>
      <c r="D3075" s="6" t="str" cm="1">
        <f t="array" ref="D3075">IF(SUM(--ISNUMBER(SEARCH(Credentials,C3075)))&gt;0,TRIM(RIGHT(SUBSTITUTE(C3075," ",REPT(" ", 99)), 99)),"")</f>
        <v/>
      </c>
      <c r="E3075" s="6" t="str">
        <f t="shared" ref="E3075:E3138" si="97">IF(D3075="",C3075,LEFT(C3075,LEN(C3075)-LEN(D3075)))</f>
        <v>Thomas Woods</v>
      </c>
      <c r="F3075" s="6" t="s">
        <v>11833</v>
      </c>
      <c r="G3075" s="7" t="s">
        <v>19488</v>
      </c>
      <c r="H3075" s="7" t="s">
        <v>20528</v>
      </c>
    </row>
    <row r="3076" spans="1:8">
      <c r="A3076" s="6" t="s">
        <v>11836</v>
      </c>
      <c r="B3076" s="6" t="str" cm="1">
        <f t="array" ref="B3076">IF(SUM(--ISNUMBER(SEARCH(Honorific,A3076)))&gt;0,LEFT(A3076,FIND(" ",A3076)-1),"")</f>
        <v/>
      </c>
      <c r="C3076" s="6" t="str">
        <f t="shared" si="96"/>
        <v>Raymond Hess</v>
      </c>
      <c r="D3076" s="6" t="str" cm="1">
        <f t="array" ref="D3076">IF(SUM(--ISNUMBER(SEARCH(Credentials,C3076)))&gt;0,TRIM(RIGHT(SUBSTITUTE(C3076," ",REPT(" ", 99)), 99)),"")</f>
        <v/>
      </c>
      <c r="E3076" s="6" t="str">
        <f t="shared" si="97"/>
        <v>Raymond Hess</v>
      </c>
      <c r="F3076" s="6" t="s">
        <v>11836</v>
      </c>
      <c r="G3076" s="7" t="s">
        <v>19705</v>
      </c>
      <c r="H3076" s="7" t="s">
        <v>20132</v>
      </c>
    </row>
    <row r="3077" spans="1:8">
      <c r="A3077" s="6" t="s">
        <v>11840</v>
      </c>
      <c r="B3077" s="6" t="str" cm="1">
        <f t="array" ref="B3077">IF(SUM(--ISNUMBER(SEARCH(Honorific,A3077)))&gt;0,LEFT(A3077,FIND(" ",A3077)-1),"")</f>
        <v/>
      </c>
      <c r="C3077" s="6" t="str">
        <f t="shared" si="96"/>
        <v>Christopher Rodriguez</v>
      </c>
      <c r="D3077" s="6" t="str" cm="1">
        <f t="array" ref="D3077">IF(SUM(--ISNUMBER(SEARCH(Credentials,C3077)))&gt;0,TRIM(RIGHT(SUBSTITUTE(C3077," ",REPT(" ", 99)), 99)),"")</f>
        <v/>
      </c>
      <c r="E3077" s="6" t="str">
        <f t="shared" si="97"/>
        <v>Christopher Rodriguez</v>
      </c>
      <c r="F3077" s="6" t="s">
        <v>11840</v>
      </c>
      <c r="G3077" s="7" t="s">
        <v>19682</v>
      </c>
      <c r="H3077" s="7" t="s">
        <v>19536</v>
      </c>
    </row>
    <row r="3078" spans="1:8">
      <c r="A3078" s="6" t="s">
        <v>11843</v>
      </c>
      <c r="B3078" s="6" t="str" cm="1">
        <f t="array" ref="B3078">IF(SUM(--ISNUMBER(SEARCH(Honorific,A3078)))&gt;0,LEFT(A3078,FIND(" ",A3078)-1),"")</f>
        <v/>
      </c>
      <c r="C3078" s="6" t="str">
        <f t="shared" si="96"/>
        <v>Johnathan Clarke</v>
      </c>
      <c r="D3078" s="6" t="str" cm="1">
        <f t="array" ref="D3078">IF(SUM(--ISNUMBER(SEARCH(Credentials,C3078)))&gt;0,TRIM(RIGHT(SUBSTITUTE(C3078," ",REPT(" ", 99)), 99)),"")</f>
        <v/>
      </c>
      <c r="E3078" s="6" t="str">
        <f t="shared" si="97"/>
        <v>Johnathan Clarke</v>
      </c>
      <c r="F3078" s="6" t="s">
        <v>11843</v>
      </c>
      <c r="G3078" s="7" t="s">
        <v>20283</v>
      </c>
      <c r="H3078" s="7" t="s">
        <v>20085</v>
      </c>
    </row>
    <row r="3079" spans="1:8">
      <c r="A3079" s="6" t="s">
        <v>11847</v>
      </c>
      <c r="B3079" s="6" t="str" cm="1">
        <f t="array" ref="B3079">IF(SUM(--ISNUMBER(SEARCH(Honorific,A3079)))&gt;0,LEFT(A3079,FIND(" ",A3079)-1),"")</f>
        <v/>
      </c>
      <c r="C3079" s="6" t="str">
        <f t="shared" si="96"/>
        <v>Joseph Lloyd</v>
      </c>
      <c r="D3079" s="6" t="str" cm="1">
        <f t="array" ref="D3079">IF(SUM(--ISNUMBER(SEARCH(Credentials,C3079)))&gt;0,TRIM(RIGHT(SUBSTITUTE(C3079," ",REPT(" ", 99)), 99)),"")</f>
        <v/>
      </c>
      <c r="E3079" s="6" t="str">
        <f t="shared" si="97"/>
        <v>Joseph Lloyd</v>
      </c>
      <c r="F3079" s="6" t="s">
        <v>11847</v>
      </c>
      <c r="G3079" s="7" t="s">
        <v>19642</v>
      </c>
      <c r="H3079" s="7" t="s">
        <v>20179</v>
      </c>
    </row>
    <row r="3080" spans="1:8">
      <c r="A3080" s="6" t="s">
        <v>11851</v>
      </c>
      <c r="B3080" s="6" t="str" cm="1">
        <f t="array" ref="B3080">IF(SUM(--ISNUMBER(SEARCH(Honorific,A3080)))&gt;0,LEFT(A3080,FIND(" ",A3080)-1),"")</f>
        <v/>
      </c>
      <c r="C3080" s="6" t="str">
        <f t="shared" si="96"/>
        <v>Brett Ellis</v>
      </c>
      <c r="D3080" s="6" t="str" cm="1">
        <f t="array" ref="D3080">IF(SUM(--ISNUMBER(SEARCH(Credentials,C3080)))&gt;0,TRIM(RIGHT(SUBSTITUTE(C3080," ",REPT(" ", 99)), 99)),"")</f>
        <v/>
      </c>
      <c r="E3080" s="6" t="str">
        <f t="shared" si="97"/>
        <v>Brett Ellis</v>
      </c>
      <c r="F3080" s="6" t="s">
        <v>11851</v>
      </c>
      <c r="G3080" s="7" t="s">
        <v>19637</v>
      </c>
      <c r="H3080" s="7" t="s">
        <v>19559</v>
      </c>
    </row>
    <row r="3081" spans="1:8">
      <c r="A3081" s="6" t="s">
        <v>11855</v>
      </c>
      <c r="B3081" s="6" t="str" cm="1">
        <f t="array" ref="B3081">IF(SUM(--ISNUMBER(SEARCH(Honorific,A3081)))&gt;0,LEFT(A3081,FIND(" ",A3081)-1),"")</f>
        <v/>
      </c>
      <c r="C3081" s="6" t="str">
        <f t="shared" si="96"/>
        <v>Lori Gonzales</v>
      </c>
      <c r="D3081" s="6" t="str" cm="1">
        <f t="array" ref="D3081">IF(SUM(--ISNUMBER(SEARCH(Credentials,C3081)))&gt;0,TRIM(RIGHT(SUBSTITUTE(C3081," ",REPT(" ", 99)), 99)),"")</f>
        <v/>
      </c>
      <c r="E3081" s="6" t="str">
        <f t="shared" si="97"/>
        <v>Lori Gonzales</v>
      </c>
      <c r="F3081" s="6" t="s">
        <v>11855</v>
      </c>
      <c r="G3081" s="7" t="s">
        <v>19564</v>
      </c>
      <c r="H3081" s="7" t="s">
        <v>19721</v>
      </c>
    </row>
    <row r="3082" spans="1:8">
      <c r="A3082" s="6" t="s">
        <v>11858</v>
      </c>
      <c r="B3082" s="6" t="str" cm="1">
        <f t="array" ref="B3082">IF(SUM(--ISNUMBER(SEARCH(Honorific,A3082)))&gt;0,LEFT(A3082,FIND(" ",A3082)-1),"")</f>
        <v/>
      </c>
      <c r="C3082" s="6" t="str">
        <f t="shared" si="96"/>
        <v>Harold Smith</v>
      </c>
      <c r="D3082" s="6" t="str" cm="1">
        <f t="array" ref="D3082">IF(SUM(--ISNUMBER(SEARCH(Credentials,C3082)))&gt;0,TRIM(RIGHT(SUBSTITUTE(C3082," ",REPT(" ", 99)), 99)),"")</f>
        <v/>
      </c>
      <c r="E3082" s="6" t="str">
        <f t="shared" si="97"/>
        <v>Harold Smith</v>
      </c>
      <c r="F3082" s="6" t="s">
        <v>11858</v>
      </c>
      <c r="G3082" s="7" t="s">
        <v>20229</v>
      </c>
      <c r="H3082" s="7" t="s">
        <v>19450</v>
      </c>
    </row>
    <row r="3083" spans="1:8">
      <c r="A3083" s="6" t="s">
        <v>2342</v>
      </c>
      <c r="B3083" s="6" t="str" cm="1">
        <f t="array" ref="B3083">IF(SUM(--ISNUMBER(SEARCH(Honorific,A3083)))&gt;0,LEFT(A3083,FIND(" ",A3083)-1),"")</f>
        <v/>
      </c>
      <c r="C3083" s="6" t="str">
        <f t="shared" si="96"/>
        <v>David Davis</v>
      </c>
      <c r="D3083" s="6" t="str" cm="1">
        <f t="array" ref="D3083">IF(SUM(--ISNUMBER(SEARCH(Credentials,C3083)))&gt;0,TRIM(RIGHT(SUBSTITUTE(C3083," ",REPT(" ", 99)), 99)),"")</f>
        <v/>
      </c>
      <c r="E3083" s="6" t="str">
        <f t="shared" si="97"/>
        <v>David Davis</v>
      </c>
      <c r="F3083" s="6" t="s">
        <v>2342</v>
      </c>
      <c r="G3083" s="7" t="s">
        <v>19484</v>
      </c>
      <c r="H3083" s="7" t="s">
        <v>19523</v>
      </c>
    </row>
    <row r="3084" spans="1:8">
      <c r="A3084" s="6" t="s">
        <v>11864</v>
      </c>
      <c r="B3084" s="6" t="str" cm="1">
        <f t="array" ref="B3084">IF(SUM(--ISNUMBER(SEARCH(Honorific,A3084)))&gt;0,LEFT(A3084,FIND(" ",A3084)-1),"")</f>
        <v/>
      </c>
      <c r="C3084" s="6" t="str">
        <f t="shared" si="96"/>
        <v>David Mason</v>
      </c>
      <c r="D3084" s="6" t="str" cm="1">
        <f t="array" ref="D3084">IF(SUM(--ISNUMBER(SEARCH(Credentials,C3084)))&gt;0,TRIM(RIGHT(SUBSTITUTE(C3084," ",REPT(" ", 99)), 99)),"")</f>
        <v/>
      </c>
      <c r="E3084" s="6" t="str">
        <f t="shared" si="97"/>
        <v>David Mason</v>
      </c>
      <c r="F3084" s="6" t="s">
        <v>11864</v>
      </c>
      <c r="G3084" s="7" t="s">
        <v>19484</v>
      </c>
      <c r="H3084" s="7" t="s">
        <v>19616</v>
      </c>
    </row>
    <row r="3085" spans="1:8">
      <c r="A3085" s="6" t="s">
        <v>11867</v>
      </c>
      <c r="B3085" s="6" t="str" cm="1">
        <f t="array" ref="B3085">IF(SUM(--ISNUMBER(SEARCH(Honorific,A3085)))&gt;0,LEFT(A3085,FIND(" ",A3085)-1),"")</f>
        <v/>
      </c>
      <c r="C3085" s="6" t="str">
        <f t="shared" si="96"/>
        <v>Caleb Khan</v>
      </c>
      <c r="D3085" s="6" t="str" cm="1">
        <f t="array" ref="D3085">IF(SUM(--ISNUMBER(SEARCH(Credentials,C3085)))&gt;0,TRIM(RIGHT(SUBSTITUTE(C3085," ",REPT(" ", 99)), 99)),"")</f>
        <v/>
      </c>
      <c r="E3085" s="6" t="str">
        <f t="shared" si="97"/>
        <v>Caleb Khan</v>
      </c>
      <c r="F3085" s="6" t="s">
        <v>11867</v>
      </c>
      <c r="G3085" s="7" t="s">
        <v>20376</v>
      </c>
      <c r="H3085" s="7" t="s">
        <v>20648</v>
      </c>
    </row>
    <row r="3086" spans="1:8">
      <c r="A3086" s="6" t="s">
        <v>11871</v>
      </c>
      <c r="B3086" s="6" t="str" cm="1">
        <f t="array" ref="B3086">IF(SUM(--ISNUMBER(SEARCH(Honorific,A3086)))&gt;0,LEFT(A3086,FIND(" ",A3086)-1),"")</f>
        <v/>
      </c>
      <c r="C3086" s="6" t="str">
        <f t="shared" si="96"/>
        <v>Diana Dudley</v>
      </c>
      <c r="D3086" s="6" t="str" cm="1">
        <f t="array" ref="D3086">IF(SUM(--ISNUMBER(SEARCH(Credentials,C3086)))&gt;0,TRIM(RIGHT(SUBSTITUTE(C3086," ",REPT(" ", 99)), 99)),"")</f>
        <v/>
      </c>
      <c r="E3086" s="6" t="str">
        <f t="shared" si="97"/>
        <v>Diana Dudley</v>
      </c>
      <c r="F3086" s="6" t="s">
        <v>11871</v>
      </c>
      <c r="G3086" s="7" t="s">
        <v>19470</v>
      </c>
      <c r="H3086" s="7" t="s">
        <v>20574</v>
      </c>
    </row>
    <row r="3087" spans="1:8">
      <c r="A3087" s="6" t="s">
        <v>11875</v>
      </c>
      <c r="B3087" s="6" t="str" cm="1">
        <f t="array" ref="B3087">IF(SUM(--ISNUMBER(SEARCH(Honorific,A3087)))&gt;0,LEFT(A3087,FIND(" ",A3087)-1),"")</f>
        <v/>
      </c>
      <c r="C3087" s="6" t="str">
        <f t="shared" si="96"/>
        <v>Cynthia Jones</v>
      </c>
      <c r="D3087" s="6" t="str" cm="1">
        <f t="array" ref="D3087">IF(SUM(--ISNUMBER(SEARCH(Credentials,C3087)))&gt;0,TRIM(RIGHT(SUBSTITUTE(C3087," ",REPT(" ", 99)), 99)),"")</f>
        <v/>
      </c>
      <c r="E3087" s="6" t="str">
        <f t="shared" si="97"/>
        <v>Cynthia Jones</v>
      </c>
      <c r="F3087" s="6" t="s">
        <v>11875</v>
      </c>
      <c r="G3087" s="7" t="s">
        <v>19646</v>
      </c>
      <c r="H3087" s="7" t="s">
        <v>19613</v>
      </c>
    </row>
    <row r="3088" spans="1:8">
      <c r="A3088" s="6" t="s">
        <v>11878</v>
      </c>
      <c r="B3088" s="6" t="str" cm="1">
        <f t="array" ref="B3088">IF(SUM(--ISNUMBER(SEARCH(Honorific,A3088)))&gt;0,LEFT(A3088,FIND(" ",A3088)-1),"")</f>
        <v/>
      </c>
      <c r="C3088" s="6" t="str">
        <f t="shared" si="96"/>
        <v>Tracy Morris</v>
      </c>
      <c r="D3088" s="6" t="str" cm="1">
        <f t="array" ref="D3088">IF(SUM(--ISNUMBER(SEARCH(Credentials,C3088)))&gt;0,TRIM(RIGHT(SUBSTITUTE(C3088," ",REPT(" ", 99)), 99)),"")</f>
        <v/>
      </c>
      <c r="E3088" s="6" t="str">
        <f t="shared" si="97"/>
        <v>Tracy Morris</v>
      </c>
      <c r="F3088" s="6" t="s">
        <v>11878</v>
      </c>
      <c r="G3088" s="7" t="s">
        <v>19697</v>
      </c>
      <c r="H3088" s="7" t="s">
        <v>20460</v>
      </c>
    </row>
    <row r="3089" spans="1:8">
      <c r="A3089" s="6" t="s">
        <v>11882</v>
      </c>
      <c r="B3089" s="6" t="str" cm="1">
        <f t="array" ref="B3089">IF(SUM(--ISNUMBER(SEARCH(Honorific,A3089)))&gt;0,LEFT(A3089,FIND(" ",A3089)-1),"")</f>
        <v/>
      </c>
      <c r="C3089" s="6" t="str">
        <f t="shared" si="96"/>
        <v>Joseph Sanchez</v>
      </c>
      <c r="D3089" s="6" t="str" cm="1">
        <f t="array" ref="D3089">IF(SUM(--ISNUMBER(SEARCH(Credentials,C3089)))&gt;0,TRIM(RIGHT(SUBSTITUTE(C3089," ",REPT(" ", 99)), 99)),"")</f>
        <v/>
      </c>
      <c r="E3089" s="6" t="str">
        <f t="shared" si="97"/>
        <v>Joseph Sanchez</v>
      </c>
      <c r="F3089" s="6" t="s">
        <v>11882</v>
      </c>
      <c r="G3089" s="7" t="s">
        <v>19642</v>
      </c>
      <c r="H3089" s="7" t="s">
        <v>19474</v>
      </c>
    </row>
    <row r="3090" spans="1:8">
      <c r="A3090" s="6" t="s">
        <v>11886</v>
      </c>
      <c r="B3090" s="6" t="str" cm="1">
        <f t="array" ref="B3090">IF(SUM(--ISNUMBER(SEARCH(Honorific,A3090)))&gt;0,LEFT(A3090,FIND(" ",A3090)-1),"")</f>
        <v/>
      </c>
      <c r="C3090" s="6" t="str">
        <f t="shared" si="96"/>
        <v>Jennifer Robinson</v>
      </c>
      <c r="D3090" s="6" t="str" cm="1">
        <f t="array" ref="D3090">IF(SUM(--ISNUMBER(SEARCH(Credentials,C3090)))&gt;0,TRIM(RIGHT(SUBSTITUTE(C3090," ",REPT(" ", 99)), 99)),"")</f>
        <v/>
      </c>
      <c r="E3090" s="6" t="str">
        <f t="shared" si="97"/>
        <v>Jennifer Robinson</v>
      </c>
      <c r="F3090" s="6" t="s">
        <v>11886</v>
      </c>
      <c r="G3090" s="7" t="s">
        <v>19510</v>
      </c>
      <c r="H3090" s="7" t="s">
        <v>19430</v>
      </c>
    </row>
    <row r="3091" spans="1:8">
      <c r="A3091" s="6" t="s">
        <v>11890</v>
      </c>
      <c r="B3091" s="6" t="str" cm="1">
        <f t="array" ref="B3091">IF(SUM(--ISNUMBER(SEARCH(Honorific,A3091)))&gt;0,LEFT(A3091,FIND(" ",A3091)-1),"")</f>
        <v/>
      </c>
      <c r="C3091" s="6" t="str">
        <f t="shared" si="96"/>
        <v>Lindsey Hines</v>
      </c>
      <c r="D3091" s="6" t="str" cm="1">
        <f t="array" ref="D3091">IF(SUM(--ISNUMBER(SEARCH(Credentials,C3091)))&gt;0,TRIM(RIGHT(SUBSTITUTE(C3091," ",REPT(" ", 99)), 99)),"")</f>
        <v/>
      </c>
      <c r="E3091" s="6" t="str">
        <f t="shared" si="97"/>
        <v>Lindsey Hines</v>
      </c>
      <c r="F3091" s="6" t="s">
        <v>11890</v>
      </c>
      <c r="G3091" s="7" t="s">
        <v>20200</v>
      </c>
      <c r="H3091" s="7" t="s">
        <v>19946</v>
      </c>
    </row>
    <row r="3092" spans="1:8">
      <c r="A3092" s="6" t="s">
        <v>11894</v>
      </c>
      <c r="B3092" s="6" t="str" cm="1">
        <f t="array" ref="B3092">IF(SUM(--ISNUMBER(SEARCH(Honorific,A3092)))&gt;0,LEFT(A3092,FIND(" ",A3092)-1),"")</f>
        <v/>
      </c>
      <c r="C3092" s="6" t="str">
        <f t="shared" si="96"/>
        <v>Randy Ortega</v>
      </c>
      <c r="D3092" s="6" t="str" cm="1">
        <f t="array" ref="D3092">IF(SUM(--ISNUMBER(SEARCH(Credentials,C3092)))&gt;0,TRIM(RIGHT(SUBSTITUTE(C3092," ",REPT(" ", 99)), 99)),"")</f>
        <v/>
      </c>
      <c r="E3092" s="6" t="str">
        <f t="shared" si="97"/>
        <v>Randy Ortega</v>
      </c>
      <c r="F3092" s="6" t="s">
        <v>11894</v>
      </c>
      <c r="G3092" s="7" t="s">
        <v>19675</v>
      </c>
      <c r="H3092" s="7" t="s">
        <v>20087</v>
      </c>
    </row>
    <row r="3093" spans="1:8">
      <c r="A3093" s="6" t="s">
        <v>11898</v>
      </c>
      <c r="B3093" s="6" t="str" cm="1">
        <f t="array" ref="B3093">IF(SUM(--ISNUMBER(SEARCH(Honorific,A3093)))&gt;0,LEFT(A3093,FIND(" ",A3093)-1),"")</f>
        <v/>
      </c>
      <c r="C3093" s="6" t="str">
        <f t="shared" si="96"/>
        <v>Ernest Silva</v>
      </c>
      <c r="D3093" s="6" t="str" cm="1">
        <f t="array" ref="D3093">IF(SUM(--ISNUMBER(SEARCH(Credentials,C3093)))&gt;0,TRIM(RIGHT(SUBSTITUTE(C3093," ",REPT(" ", 99)), 99)),"")</f>
        <v/>
      </c>
      <c r="E3093" s="6" t="str">
        <f t="shared" si="97"/>
        <v>Ernest Silva</v>
      </c>
      <c r="F3093" s="6" t="s">
        <v>11898</v>
      </c>
      <c r="G3093" s="7" t="s">
        <v>20693</v>
      </c>
      <c r="H3093" s="7" t="s">
        <v>20655</v>
      </c>
    </row>
    <row r="3094" spans="1:8">
      <c r="A3094" s="6" t="s">
        <v>11901</v>
      </c>
      <c r="B3094" s="6" t="str" cm="1">
        <f t="array" ref="B3094">IF(SUM(--ISNUMBER(SEARCH(Honorific,A3094)))&gt;0,LEFT(A3094,FIND(" ",A3094)-1),"")</f>
        <v/>
      </c>
      <c r="C3094" s="6" t="str">
        <f t="shared" si="96"/>
        <v>Anthony Alvarez</v>
      </c>
      <c r="D3094" s="6" t="str" cm="1">
        <f t="array" ref="D3094">IF(SUM(--ISNUMBER(SEARCH(Credentials,C3094)))&gt;0,TRIM(RIGHT(SUBSTITUTE(C3094," ",REPT(" ", 99)), 99)),"")</f>
        <v/>
      </c>
      <c r="E3094" s="6" t="str">
        <f t="shared" si="97"/>
        <v>Anthony Alvarez</v>
      </c>
      <c r="F3094" s="6" t="s">
        <v>11901</v>
      </c>
      <c r="G3094" s="7" t="s">
        <v>19438</v>
      </c>
      <c r="H3094" s="7" t="s">
        <v>20049</v>
      </c>
    </row>
    <row r="3095" spans="1:8">
      <c r="A3095" s="6" t="s">
        <v>11905</v>
      </c>
      <c r="B3095" s="6" t="str" cm="1">
        <f t="array" ref="B3095">IF(SUM(--ISNUMBER(SEARCH(Honorific,A3095)))&gt;0,LEFT(A3095,FIND(" ",A3095)-1),"")</f>
        <v/>
      </c>
      <c r="C3095" s="6" t="str">
        <f t="shared" si="96"/>
        <v>Cindy Stone</v>
      </c>
      <c r="D3095" s="6" t="str" cm="1">
        <f t="array" ref="D3095">IF(SUM(--ISNUMBER(SEARCH(Credentials,C3095)))&gt;0,TRIM(RIGHT(SUBSTITUTE(C3095," ",REPT(" ", 99)), 99)),"")</f>
        <v/>
      </c>
      <c r="E3095" s="6" t="str">
        <f t="shared" si="97"/>
        <v>Cindy Stone</v>
      </c>
      <c r="F3095" s="6" t="s">
        <v>11905</v>
      </c>
      <c r="G3095" s="7" t="s">
        <v>20368</v>
      </c>
      <c r="H3095" s="7" t="s">
        <v>20594</v>
      </c>
    </row>
    <row r="3096" spans="1:8">
      <c r="A3096" s="6" t="s">
        <v>11909</v>
      </c>
      <c r="B3096" s="6" t="str" cm="1">
        <f t="array" ref="B3096">IF(SUM(--ISNUMBER(SEARCH(Honorific,A3096)))&gt;0,LEFT(A3096,FIND(" ",A3096)-1),"")</f>
        <v/>
      </c>
      <c r="C3096" s="6" t="str">
        <f t="shared" si="96"/>
        <v>Angela Taylor</v>
      </c>
      <c r="D3096" s="6" t="str" cm="1">
        <f t="array" ref="D3096">IF(SUM(--ISNUMBER(SEARCH(Credentials,C3096)))&gt;0,TRIM(RIGHT(SUBSTITUTE(C3096," ",REPT(" ", 99)), 99)),"")</f>
        <v/>
      </c>
      <c r="E3096" s="6" t="str">
        <f t="shared" si="97"/>
        <v>Angela Taylor</v>
      </c>
      <c r="F3096" s="6" t="s">
        <v>11909</v>
      </c>
      <c r="G3096" s="7" t="s">
        <v>19746</v>
      </c>
      <c r="H3096" s="7" t="s">
        <v>19500</v>
      </c>
    </row>
    <row r="3097" spans="1:8">
      <c r="A3097" s="6" t="s">
        <v>11913</v>
      </c>
      <c r="B3097" s="6" t="str" cm="1">
        <f t="array" ref="B3097">IF(SUM(--ISNUMBER(SEARCH(Honorific,A3097)))&gt;0,LEFT(A3097,FIND(" ",A3097)-1),"")</f>
        <v/>
      </c>
      <c r="C3097" s="6" t="str">
        <f t="shared" si="96"/>
        <v>Patricia Miller</v>
      </c>
      <c r="D3097" s="6" t="str" cm="1">
        <f t="array" ref="D3097">IF(SUM(--ISNUMBER(SEARCH(Credentials,C3097)))&gt;0,TRIM(RIGHT(SUBSTITUTE(C3097," ",REPT(" ", 99)), 99)),"")</f>
        <v/>
      </c>
      <c r="E3097" s="6" t="str">
        <f t="shared" si="97"/>
        <v>Patricia Miller</v>
      </c>
      <c r="F3097" s="6" t="s">
        <v>11913</v>
      </c>
      <c r="G3097" s="7" t="s">
        <v>19967</v>
      </c>
      <c r="H3097" s="7" t="s">
        <v>19568</v>
      </c>
    </row>
    <row r="3098" spans="1:8">
      <c r="A3098" s="6" t="s">
        <v>11917</v>
      </c>
      <c r="B3098" s="6" t="str" cm="1">
        <f t="array" ref="B3098">IF(SUM(--ISNUMBER(SEARCH(Honorific,A3098)))&gt;0,LEFT(A3098,FIND(" ",A3098)-1),"")</f>
        <v/>
      </c>
      <c r="C3098" s="6" t="str">
        <f t="shared" si="96"/>
        <v>Brian Goodman</v>
      </c>
      <c r="D3098" s="6" t="str" cm="1">
        <f t="array" ref="D3098">IF(SUM(--ISNUMBER(SEARCH(Credentials,C3098)))&gt;0,TRIM(RIGHT(SUBSTITUTE(C3098," ",REPT(" ", 99)), 99)),"")</f>
        <v/>
      </c>
      <c r="E3098" s="6" t="str">
        <f t="shared" si="97"/>
        <v>Brian Goodman</v>
      </c>
      <c r="F3098" s="6" t="s">
        <v>11917</v>
      </c>
      <c r="G3098" s="7" t="s">
        <v>19555</v>
      </c>
      <c r="H3098" s="7" t="s">
        <v>19704</v>
      </c>
    </row>
    <row r="3099" spans="1:8">
      <c r="A3099" s="6" t="s">
        <v>11921</v>
      </c>
      <c r="B3099" s="6" t="str" cm="1">
        <f t="array" ref="B3099">IF(SUM(--ISNUMBER(SEARCH(Honorific,A3099)))&gt;0,LEFT(A3099,FIND(" ",A3099)-1),"")</f>
        <v/>
      </c>
      <c r="C3099" s="6" t="str">
        <f t="shared" si="96"/>
        <v>Shane Knight</v>
      </c>
      <c r="D3099" s="6" t="str" cm="1">
        <f t="array" ref="D3099">IF(SUM(--ISNUMBER(SEARCH(Credentials,C3099)))&gt;0,TRIM(RIGHT(SUBSTITUTE(C3099," ",REPT(" ", 99)), 99)),"")</f>
        <v/>
      </c>
      <c r="E3099" s="6" t="str">
        <f t="shared" si="97"/>
        <v>Shane Knight</v>
      </c>
      <c r="F3099" s="6" t="s">
        <v>11921</v>
      </c>
      <c r="G3099" s="7" t="s">
        <v>20170</v>
      </c>
      <c r="H3099" s="7" t="s">
        <v>20345</v>
      </c>
    </row>
    <row r="3100" spans="1:8">
      <c r="A3100" s="6" t="s">
        <v>11925</v>
      </c>
      <c r="B3100" s="6" t="str" cm="1">
        <f t="array" ref="B3100">IF(SUM(--ISNUMBER(SEARCH(Honorific,A3100)))&gt;0,LEFT(A3100,FIND(" ",A3100)-1),"")</f>
        <v/>
      </c>
      <c r="C3100" s="6" t="str">
        <f t="shared" si="96"/>
        <v>Steven Hall</v>
      </c>
      <c r="D3100" s="6" t="str" cm="1">
        <f t="array" ref="D3100">IF(SUM(--ISNUMBER(SEARCH(Credentials,C3100)))&gt;0,TRIM(RIGHT(SUBSTITUTE(C3100," ",REPT(" ", 99)), 99)),"")</f>
        <v/>
      </c>
      <c r="E3100" s="6" t="str">
        <f t="shared" si="97"/>
        <v>Steven Hall</v>
      </c>
      <c r="F3100" s="6" t="s">
        <v>11925</v>
      </c>
      <c r="G3100" s="7" t="s">
        <v>19767</v>
      </c>
      <c r="H3100" s="7" t="s">
        <v>19585</v>
      </c>
    </row>
    <row r="3101" spans="1:8">
      <c r="A3101" s="6" t="s">
        <v>11928</v>
      </c>
      <c r="B3101" s="6" t="str" cm="1">
        <f t="array" ref="B3101">IF(SUM(--ISNUMBER(SEARCH(Honorific,A3101)))&gt;0,LEFT(A3101,FIND(" ",A3101)-1),"")</f>
        <v/>
      </c>
      <c r="C3101" s="6" t="str">
        <f t="shared" si="96"/>
        <v>Jeffrey French</v>
      </c>
      <c r="D3101" s="6" t="str" cm="1">
        <f t="array" ref="D3101">IF(SUM(--ISNUMBER(SEARCH(Credentials,C3101)))&gt;0,TRIM(RIGHT(SUBSTITUTE(C3101," ",REPT(" ", 99)), 99)),"")</f>
        <v/>
      </c>
      <c r="E3101" s="6" t="str">
        <f t="shared" si="97"/>
        <v>Jeffrey French</v>
      </c>
      <c r="F3101" s="6" t="s">
        <v>11928</v>
      </c>
      <c r="G3101" s="7" t="s">
        <v>19924</v>
      </c>
      <c r="H3101" s="7" t="s">
        <v>20205</v>
      </c>
    </row>
    <row r="3102" spans="1:8">
      <c r="A3102" s="6" t="s">
        <v>4826</v>
      </c>
      <c r="B3102" s="6" t="str" cm="1">
        <f t="array" ref="B3102">IF(SUM(--ISNUMBER(SEARCH(Honorific,A3102)))&gt;0,LEFT(A3102,FIND(" ",A3102)-1),"")</f>
        <v/>
      </c>
      <c r="C3102" s="6" t="str">
        <f t="shared" si="96"/>
        <v>Richard Martinez</v>
      </c>
      <c r="D3102" s="6" t="str" cm="1">
        <f t="array" ref="D3102">IF(SUM(--ISNUMBER(SEARCH(Credentials,C3102)))&gt;0,TRIM(RIGHT(SUBSTITUTE(C3102," ",REPT(" ", 99)), 99)),"")</f>
        <v/>
      </c>
      <c r="E3102" s="6" t="str">
        <f t="shared" si="97"/>
        <v>Richard Martinez</v>
      </c>
      <c r="F3102" s="6" t="s">
        <v>4826</v>
      </c>
      <c r="G3102" s="7" t="s">
        <v>19708</v>
      </c>
      <c r="H3102" s="7" t="s">
        <v>19728</v>
      </c>
    </row>
    <row r="3103" spans="1:8">
      <c r="A3103" s="6" t="s">
        <v>11934</v>
      </c>
      <c r="B3103" s="6" t="str" cm="1">
        <f t="array" ref="B3103">IF(SUM(--ISNUMBER(SEARCH(Honorific,A3103)))&gt;0,LEFT(A3103,FIND(" ",A3103)-1),"")</f>
        <v/>
      </c>
      <c r="C3103" s="6" t="str">
        <f t="shared" si="96"/>
        <v>Matthew Parks</v>
      </c>
      <c r="D3103" s="6" t="str" cm="1">
        <f t="array" ref="D3103">IF(SUM(--ISNUMBER(SEARCH(Credentials,C3103)))&gt;0,TRIM(RIGHT(SUBSTITUTE(C3103," ",REPT(" ", 99)), 99)),"")</f>
        <v/>
      </c>
      <c r="E3103" s="6" t="str">
        <f t="shared" si="97"/>
        <v>Matthew Parks</v>
      </c>
      <c r="F3103" s="6" t="s">
        <v>11934</v>
      </c>
      <c r="G3103" s="7" t="s">
        <v>19506</v>
      </c>
      <c r="H3103" s="7" t="s">
        <v>20508</v>
      </c>
    </row>
    <row r="3104" spans="1:8">
      <c r="A3104" s="6" t="s">
        <v>11938</v>
      </c>
      <c r="B3104" s="6" t="str" cm="1">
        <f t="array" ref="B3104">IF(SUM(--ISNUMBER(SEARCH(Honorific,A3104)))&gt;0,LEFT(A3104,FIND(" ",A3104)-1),"")</f>
        <v/>
      </c>
      <c r="C3104" s="6" t="str">
        <f t="shared" si="96"/>
        <v>Katherine Beck</v>
      </c>
      <c r="D3104" s="6" t="str" cm="1">
        <f t="array" ref="D3104">IF(SUM(--ISNUMBER(SEARCH(Credentials,C3104)))&gt;0,TRIM(RIGHT(SUBSTITUTE(C3104," ",REPT(" ", 99)), 99)),"")</f>
        <v/>
      </c>
      <c r="E3104" s="6" t="str">
        <f t="shared" si="97"/>
        <v>Katherine Beck</v>
      </c>
      <c r="F3104" s="6" t="s">
        <v>11938</v>
      </c>
      <c r="G3104" s="7" t="s">
        <v>20156</v>
      </c>
      <c r="H3104" s="7" t="s">
        <v>20105</v>
      </c>
    </row>
    <row r="3105" spans="1:8">
      <c r="A3105" s="6" t="s">
        <v>11942</v>
      </c>
      <c r="B3105" s="6" t="str" cm="1">
        <f t="array" ref="B3105">IF(SUM(--ISNUMBER(SEARCH(Honorific,A3105)))&gt;0,LEFT(A3105,FIND(" ",A3105)-1),"")</f>
        <v/>
      </c>
      <c r="C3105" s="6" t="str">
        <f t="shared" si="96"/>
        <v>Brent Lawrence</v>
      </c>
      <c r="D3105" s="6" t="str" cm="1">
        <f t="array" ref="D3105">IF(SUM(--ISNUMBER(SEARCH(Credentials,C3105)))&gt;0,TRIM(RIGHT(SUBSTITUTE(C3105," ",REPT(" ", 99)), 99)),"")</f>
        <v/>
      </c>
      <c r="E3105" s="6" t="str">
        <f t="shared" si="97"/>
        <v>Brent Lawrence</v>
      </c>
      <c r="F3105" s="6" t="s">
        <v>11942</v>
      </c>
      <c r="G3105" s="7" t="s">
        <v>20422</v>
      </c>
      <c r="H3105" s="7" t="s">
        <v>19912</v>
      </c>
    </row>
    <row r="3106" spans="1:8">
      <c r="A3106" s="6" t="s">
        <v>11946</v>
      </c>
      <c r="B3106" s="6" t="str" cm="1">
        <f t="array" ref="B3106">IF(SUM(--ISNUMBER(SEARCH(Honorific,A3106)))&gt;0,LEFT(A3106,FIND(" ",A3106)-1),"")</f>
        <v/>
      </c>
      <c r="C3106" s="6" t="str">
        <f t="shared" si="96"/>
        <v>Dakota Lee</v>
      </c>
      <c r="D3106" s="6" t="str" cm="1">
        <f t="array" ref="D3106">IF(SUM(--ISNUMBER(SEARCH(Credentials,C3106)))&gt;0,TRIM(RIGHT(SUBSTITUTE(C3106," ",REPT(" ", 99)), 99)),"")</f>
        <v/>
      </c>
      <c r="E3106" s="6" t="str">
        <f t="shared" si="97"/>
        <v>Dakota Lee</v>
      </c>
      <c r="F3106" s="6" t="s">
        <v>11946</v>
      </c>
      <c r="G3106" s="7" t="s">
        <v>20576</v>
      </c>
      <c r="H3106" s="7" t="s">
        <v>19424</v>
      </c>
    </row>
    <row r="3107" spans="1:8">
      <c r="A3107" s="6" t="s">
        <v>11950</v>
      </c>
      <c r="B3107" s="6" t="str" cm="1">
        <f t="array" ref="B3107">IF(SUM(--ISNUMBER(SEARCH(Honorific,A3107)))&gt;0,LEFT(A3107,FIND(" ",A3107)-1),"")</f>
        <v/>
      </c>
      <c r="C3107" s="6" t="str">
        <f t="shared" si="96"/>
        <v>Patrick Potter</v>
      </c>
      <c r="D3107" s="6" t="str" cm="1">
        <f t="array" ref="D3107">IF(SUM(--ISNUMBER(SEARCH(Credentials,C3107)))&gt;0,TRIM(RIGHT(SUBSTITUTE(C3107," ",REPT(" ", 99)), 99)),"")</f>
        <v/>
      </c>
      <c r="E3107" s="6" t="str">
        <f t="shared" si="97"/>
        <v>Patrick Potter</v>
      </c>
      <c r="F3107" s="6" t="s">
        <v>11950</v>
      </c>
      <c r="G3107" s="7" t="s">
        <v>19975</v>
      </c>
      <c r="H3107" s="7" t="s">
        <v>20694</v>
      </c>
    </row>
    <row r="3108" spans="1:8">
      <c r="A3108" s="6" t="s">
        <v>11953</v>
      </c>
      <c r="B3108" s="6" t="str" cm="1">
        <f t="array" ref="B3108">IF(SUM(--ISNUMBER(SEARCH(Honorific,A3108)))&gt;0,LEFT(A3108,FIND(" ",A3108)-1),"")</f>
        <v/>
      </c>
      <c r="C3108" s="6" t="str">
        <f t="shared" si="96"/>
        <v>Todd Bass</v>
      </c>
      <c r="D3108" s="6" t="str" cm="1">
        <f t="array" ref="D3108">IF(SUM(--ISNUMBER(SEARCH(Credentials,C3108)))&gt;0,TRIM(RIGHT(SUBSTITUTE(C3108," ",REPT(" ", 99)), 99)),"")</f>
        <v/>
      </c>
      <c r="E3108" s="6" t="str">
        <f t="shared" si="97"/>
        <v>Todd Bass</v>
      </c>
      <c r="F3108" s="6" t="s">
        <v>11953</v>
      </c>
      <c r="G3108" s="7" t="s">
        <v>19723</v>
      </c>
      <c r="H3108" s="7" t="s">
        <v>20263</v>
      </c>
    </row>
    <row r="3109" spans="1:8">
      <c r="A3109" s="6" t="s">
        <v>11957</v>
      </c>
      <c r="B3109" s="6" t="str" cm="1">
        <f t="array" ref="B3109">IF(SUM(--ISNUMBER(SEARCH(Honorific,A3109)))&gt;0,LEFT(A3109,FIND(" ",A3109)-1),"")</f>
        <v/>
      </c>
      <c r="C3109" s="6" t="str">
        <f t="shared" si="96"/>
        <v>Kristen Thompson</v>
      </c>
      <c r="D3109" s="6" t="str" cm="1">
        <f t="array" ref="D3109">IF(SUM(--ISNUMBER(SEARCH(Credentials,C3109)))&gt;0,TRIM(RIGHT(SUBSTITUTE(C3109," ",REPT(" ", 99)), 99)),"")</f>
        <v/>
      </c>
      <c r="E3109" s="6" t="str">
        <f t="shared" si="97"/>
        <v>Kristen Thompson</v>
      </c>
      <c r="F3109" s="6" t="s">
        <v>11957</v>
      </c>
      <c r="G3109" s="7" t="s">
        <v>20125</v>
      </c>
      <c r="H3109" s="7" t="s">
        <v>19880</v>
      </c>
    </row>
    <row r="3110" spans="1:8">
      <c r="A3110" s="6" t="s">
        <v>11961</v>
      </c>
      <c r="B3110" s="6" t="str" cm="1">
        <f t="array" ref="B3110">IF(SUM(--ISNUMBER(SEARCH(Honorific,A3110)))&gt;0,LEFT(A3110,FIND(" ",A3110)-1),"")</f>
        <v/>
      </c>
      <c r="C3110" s="6" t="str">
        <f t="shared" si="96"/>
        <v>David Roberts</v>
      </c>
      <c r="D3110" s="6" t="str" cm="1">
        <f t="array" ref="D3110">IF(SUM(--ISNUMBER(SEARCH(Credentials,C3110)))&gt;0,TRIM(RIGHT(SUBSTITUTE(C3110," ",REPT(" ", 99)), 99)),"")</f>
        <v/>
      </c>
      <c r="E3110" s="6" t="str">
        <f t="shared" si="97"/>
        <v>David Roberts</v>
      </c>
      <c r="F3110" s="6" t="s">
        <v>11961</v>
      </c>
      <c r="G3110" s="7" t="s">
        <v>19484</v>
      </c>
      <c r="H3110" s="7" t="s">
        <v>19900</v>
      </c>
    </row>
    <row r="3111" spans="1:8">
      <c r="A3111" s="6" t="s">
        <v>11965</v>
      </c>
      <c r="B3111" s="6" t="str" cm="1">
        <f t="array" ref="B3111">IF(SUM(--ISNUMBER(SEARCH(Honorific,A3111)))&gt;0,LEFT(A3111,FIND(" ",A3111)-1),"")</f>
        <v/>
      </c>
      <c r="C3111" s="6" t="str">
        <f t="shared" si="96"/>
        <v>Jeffrey Acevedo</v>
      </c>
      <c r="D3111" s="6" t="str" cm="1">
        <f t="array" ref="D3111">IF(SUM(--ISNUMBER(SEARCH(Credentials,C3111)))&gt;0,TRIM(RIGHT(SUBSTITUTE(C3111," ",REPT(" ", 99)), 99)),"")</f>
        <v/>
      </c>
      <c r="E3111" s="6" t="str">
        <f t="shared" si="97"/>
        <v>Jeffrey Acevedo</v>
      </c>
      <c r="F3111" s="6" t="s">
        <v>11965</v>
      </c>
      <c r="G3111" s="7" t="s">
        <v>19924</v>
      </c>
      <c r="H3111" s="7" t="s">
        <v>20695</v>
      </c>
    </row>
    <row r="3112" spans="1:8">
      <c r="A3112" s="6" t="s">
        <v>11969</v>
      </c>
      <c r="B3112" s="6" t="str" cm="1">
        <f t="array" ref="B3112">IF(SUM(--ISNUMBER(SEARCH(Honorific,A3112)))&gt;0,LEFT(A3112,FIND(" ",A3112)-1),"")</f>
        <v/>
      </c>
      <c r="C3112" s="6" t="str">
        <f t="shared" si="96"/>
        <v>Luis Phillips</v>
      </c>
      <c r="D3112" s="6" t="str" cm="1">
        <f t="array" ref="D3112">IF(SUM(--ISNUMBER(SEARCH(Credentials,C3112)))&gt;0,TRIM(RIGHT(SUBSTITUTE(C3112," ",REPT(" ", 99)), 99)),"")</f>
        <v/>
      </c>
      <c r="E3112" s="6" t="str">
        <f t="shared" si="97"/>
        <v>Luis Phillips</v>
      </c>
      <c r="F3112" s="6" t="s">
        <v>11969</v>
      </c>
      <c r="G3112" s="7" t="s">
        <v>20264</v>
      </c>
      <c r="H3112" s="7" t="s">
        <v>19577</v>
      </c>
    </row>
    <row r="3113" spans="1:8">
      <c r="A3113" s="6" t="s">
        <v>11973</v>
      </c>
      <c r="B3113" s="6" t="str" cm="1">
        <f t="array" ref="B3113">IF(SUM(--ISNUMBER(SEARCH(Honorific,A3113)))&gt;0,LEFT(A3113,FIND(" ",A3113)-1),"")</f>
        <v/>
      </c>
      <c r="C3113" s="6" t="str">
        <f t="shared" si="96"/>
        <v>Rhonda Evans</v>
      </c>
      <c r="D3113" s="6" t="str" cm="1">
        <f t="array" ref="D3113">IF(SUM(--ISNUMBER(SEARCH(Credentials,C3113)))&gt;0,TRIM(RIGHT(SUBSTITUTE(C3113," ",REPT(" ", 99)), 99)),"")</f>
        <v/>
      </c>
      <c r="E3113" s="6" t="str">
        <f t="shared" si="97"/>
        <v>Rhonda Evans</v>
      </c>
      <c r="F3113" s="6" t="s">
        <v>11973</v>
      </c>
      <c r="G3113" s="7" t="s">
        <v>19656</v>
      </c>
      <c r="H3113" s="7" t="s">
        <v>19674</v>
      </c>
    </row>
    <row r="3114" spans="1:8">
      <c r="A3114" s="6" t="s">
        <v>11977</v>
      </c>
      <c r="B3114" s="6" t="str" cm="1">
        <f t="array" ref="B3114">IF(SUM(--ISNUMBER(SEARCH(Honorific,A3114)))&gt;0,LEFT(A3114,FIND(" ",A3114)-1),"")</f>
        <v/>
      </c>
      <c r="C3114" s="6" t="str">
        <f t="shared" si="96"/>
        <v>David Anderson</v>
      </c>
      <c r="D3114" s="6" t="str" cm="1">
        <f t="array" ref="D3114">IF(SUM(--ISNUMBER(SEARCH(Credentials,C3114)))&gt;0,TRIM(RIGHT(SUBSTITUTE(C3114," ",REPT(" ", 99)), 99)),"")</f>
        <v/>
      </c>
      <c r="E3114" s="6" t="str">
        <f t="shared" si="97"/>
        <v>David Anderson</v>
      </c>
      <c r="F3114" s="6" t="s">
        <v>11977</v>
      </c>
      <c r="G3114" s="7" t="s">
        <v>19484</v>
      </c>
      <c r="H3114" s="7" t="s">
        <v>19519</v>
      </c>
    </row>
    <row r="3115" spans="1:8">
      <c r="A3115" s="6" t="s">
        <v>11981</v>
      </c>
      <c r="B3115" s="6" t="str" cm="1">
        <f t="array" ref="B3115">IF(SUM(--ISNUMBER(SEARCH(Honorific,A3115)))&gt;0,LEFT(A3115,FIND(" ",A3115)-1),"")</f>
        <v/>
      </c>
      <c r="C3115" s="6" t="str">
        <f t="shared" si="96"/>
        <v>Katie Brown</v>
      </c>
      <c r="D3115" s="6" t="str" cm="1">
        <f t="array" ref="D3115">IF(SUM(--ISNUMBER(SEARCH(Credentials,C3115)))&gt;0,TRIM(RIGHT(SUBSTITUTE(C3115," ",REPT(" ", 99)), 99)),"")</f>
        <v/>
      </c>
      <c r="E3115" s="6" t="str">
        <f t="shared" si="97"/>
        <v>Katie Brown</v>
      </c>
      <c r="F3115" s="6" t="s">
        <v>11981</v>
      </c>
      <c r="G3115" s="7" t="s">
        <v>20093</v>
      </c>
      <c r="H3115" s="7" t="s">
        <v>19442</v>
      </c>
    </row>
    <row r="3116" spans="1:8">
      <c r="A3116" s="6" t="s">
        <v>11985</v>
      </c>
      <c r="B3116" s="6" t="str" cm="1">
        <f t="array" ref="B3116">IF(SUM(--ISNUMBER(SEARCH(Honorific,A3116)))&gt;0,LEFT(A3116,FIND(" ",A3116)-1),"")</f>
        <v/>
      </c>
      <c r="C3116" s="6" t="str">
        <f t="shared" si="96"/>
        <v>Rodney Alvarez</v>
      </c>
      <c r="D3116" s="6" t="str" cm="1">
        <f t="array" ref="D3116">IF(SUM(--ISNUMBER(SEARCH(Credentials,C3116)))&gt;0,TRIM(RIGHT(SUBSTITUTE(C3116," ",REPT(" ", 99)), 99)),"")</f>
        <v/>
      </c>
      <c r="E3116" s="6" t="str">
        <f t="shared" si="97"/>
        <v>Rodney Alvarez</v>
      </c>
      <c r="F3116" s="6" t="s">
        <v>11985</v>
      </c>
      <c r="G3116" s="7" t="s">
        <v>20309</v>
      </c>
      <c r="H3116" s="7" t="s">
        <v>20049</v>
      </c>
    </row>
    <row r="3117" spans="1:8">
      <c r="A3117" s="6" t="s">
        <v>11989</v>
      </c>
      <c r="B3117" s="6" t="str" cm="1">
        <f t="array" ref="B3117">IF(SUM(--ISNUMBER(SEARCH(Honorific,A3117)))&gt;0,LEFT(A3117,FIND(" ",A3117)-1),"")</f>
        <v/>
      </c>
      <c r="C3117" s="6" t="str">
        <f t="shared" si="96"/>
        <v>Dennis Dennis</v>
      </c>
      <c r="D3117" s="6" t="str" cm="1">
        <f t="array" ref="D3117">IF(SUM(--ISNUMBER(SEARCH(Credentials,C3117)))&gt;0,TRIM(RIGHT(SUBSTITUTE(C3117," ",REPT(" ", 99)), 99)),"")</f>
        <v/>
      </c>
      <c r="E3117" s="6" t="str">
        <f t="shared" si="97"/>
        <v>Dennis Dennis</v>
      </c>
      <c r="F3117" s="6" t="s">
        <v>11989</v>
      </c>
      <c r="G3117" s="7" t="s">
        <v>19709</v>
      </c>
      <c r="H3117" s="7" t="s">
        <v>19709</v>
      </c>
    </row>
    <row r="3118" spans="1:8">
      <c r="A3118" s="6" t="s">
        <v>7887</v>
      </c>
      <c r="B3118" s="6" t="str" cm="1">
        <f t="array" ref="B3118">IF(SUM(--ISNUMBER(SEARCH(Honorific,A3118)))&gt;0,LEFT(A3118,FIND(" ",A3118)-1),"")</f>
        <v/>
      </c>
      <c r="C3118" s="6" t="str">
        <f t="shared" si="96"/>
        <v>Amy Smith</v>
      </c>
      <c r="D3118" s="6" t="str" cm="1">
        <f t="array" ref="D3118">IF(SUM(--ISNUMBER(SEARCH(Credentials,C3118)))&gt;0,TRIM(RIGHT(SUBSTITUTE(C3118," ",REPT(" ", 99)), 99)),"")</f>
        <v/>
      </c>
      <c r="E3118" s="6" t="str">
        <f t="shared" si="97"/>
        <v>Amy Smith</v>
      </c>
      <c r="F3118" s="6" t="s">
        <v>7887</v>
      </c>
      <c r="G3118" s="7" t="s">
        <v>19789</v>
      </c>
      <c r="H3118" s="7" t="s">
        <v>19450</v>
      </c>
    </row>
    <row r="3119" spans="1:8">
      <c r="A3119" s="6" t="s">
        <v>11996</v>
      </c>
      <c r="B3119" s="6" t="str" cm="1">
        <f t="array" ref="B3119">IF(SUM(--ISNUMBER(SEARCH(Honorific,A3119)))&gt;0,LEFT(A3119,FIND(" ",A3119)-1),"")</f>
        <v/>
      </c>
      <c r="C3119" s="6" t="str">
        <f t="shared" si="96"/>
        <v>Elizabeth Williams</v>
      </c>
      <c r="D3119" s="6" t="str" cm="1">
        <f t="array" ref="D3119">IF(SUM(--ISNUMBER(SEARCH(Credentials,C3119)))&gt;0,TRIM(RIGHT(SUBSTITUTE(C3119," ",REPT(" ", 99)), 99)),"")</f>
        <v/>
      </c>
      <c r="E3119" s="6" t="str">
        <f t="shared" si="97"/>
        <v>Elizabeth Williams</v>
      </c>
      <c r="F3119" s="6" t="s">
        <v>11996</v>
      </c>
      <c r="G3119" s="7" t="s">
        <v>19819</v>
      </c>
      <c r="H3119" s="7" t="s">
        <v>19478</v>
      </c>
    </row>
    <row r="3120" spans="1:8">
      <c r="A3120" s="6" t="s">
        <v>12000</v>
      </c>
      <c r="B3120" s="6" t="str" cm="1">
        <f t="array" ref="B3120">IF(SUM(--ISNUMBER(SEARCH(Honorific,A3120)))&gt;0,LEFT(A3120,FIND(" ",A3120)-1),"")</f>
        <v>Mr.</v>
      </c>
      <c r="C3120" s="6" t="str">
        <f t="shared" si="96"/>
        <v>Matthew Green</v>
      </c>
      <c r="D3120" s="6" t="str" cm="1">
        <f t="array" ref="D3120">IF(SUM(--ISNUMBER(SEARCH(Credentials,C3120)))&gt;0,TRIM(RIGHT(SUBSTITUTE(C3120," ",REPT(" ", 99)), 99)),"")</f>
        <v/>
      </c>
      <c r="E3120" s="6" t="str">
        <f t="shared" si="97"/>
        <v>Matthew Green</v>
      </c>
      <c r="F3120" s="6" t="s">
        <v>19329</v>
      </c>
      <c r="G3120" s="7" t="s">
        <v>19506</v>
      </c>
      <c r="H3120" s="7" t="s">
        <v>19548</v>
      </c>
    </row>
    <row r="3121" spans="1:8">
      <c r="A3121" s="6" t="s">
        <v>12004</v>
      </c>
      <c r="B3121" s="6" t="str" cm="1">
        <f t="array" ref="B3121">IF(SUM(--ISNUMBER(SEARCH(Honorific,A3121)))&gt;0,LEFT(A3121,FIND(" ",A3121)-1),"")</f>
        <v/>
      </c>
      <c r="C3121" s="6" t="str">
        <f t="shared" si="96"/>
        <v>Robert Bradley</v>
      </c>
      <c r="D3121" s="6" t="str" cm="1">
        <f t="array" ref="D3121">IF(SUM(--ISNUMBER(SEARCH(Credentials,C3121)))&gt;0,TRIM(RIGHT(SUBSTITUTE(C3121," ",REPT(" ", 99)), 99)),"")</f>
        <v/>
      </c>
      <c r="E3121" s="6" t="str">
        <f t="shared" si="97"/>
        <v>Robert Bradley</v>
      </c>
      <c r="F3121" s="6" t="s">
        <v>12004</v>
      </c>
      <c r="G3121" s="7" t="s">
        <v>19541</v>
      </c>
      <c r="H3121" s="7" t="s">
        <v>19620</v>
      </c>
    </row>
    <row r="3122" spans="1:8">
      <c r="A3122" s="6" t="s">
        <v>12008</v>
      </c>
      <c r="B3122" s="6" t="str" cm="1">
        <f t="array" ref="B3122">IF(SUM(--ISNUMBER(SEARCH(Honorific,A3122)))&gt;0,LEFT(A3122,FIND(" ",A3122)-1),"")</f>
        <v/>
      </c>
      <c r="C3122" s="6" t="str">
        <f t="shared" si="96"/>
        <v>Thomas Rios</v>
      </c>
      <c r="D3122" s="6" t="str" cm="1">
        <f t="array" ref="D3122">IF(SUM(--ISNUMBER(SEARCH(Credentials,C3122)))&gt;0,TRIM(RIGHT(SUBSTITUTE(C3122," ",REPT(" ", 99)), 99)),"")</f>
        <v/>
      </c>
      <c r="E3122" s="6" t="str">
        <f t="shared" si="97"/>
        <v>Thomas Rios</v>
      </c>
      <c r="F3122" s="6" t="s">
        <v>12008</v>
      </c>
      <c r="G3122" s="7" t="s">
        <v>19488</v>
      </c>
      <c r="H3122" s="7" t="s">
        <v>20365</v>
      </c>
    </row>
    <row r="3123" spans="1:8">
      <c r="A3123" s="6" t="s">
        <v>12012</v>
      </c>
      <c r="B3123" s="6" t="str" cm="1">
        <f t="array" ref="B3123">IF(SUM(--ISNUMBER(SEARCH(Honorific,A3123)))&gt;0,LEFT(A3123,FIND(" ",A3123)-1),"")</f>
        <v/>
      </c>
      <c r="C3123" s="6" t="str">
        <f t="shared" si="96"/>
        <v>Heather Merritt</v>
      </c>
      <c r="D3123" s="6" t="str" cm="1">
        <f t="array" ref="D3123">IF(SUM(--ISNUMBER(SEARCH(Credentials,C3123)))&gt;0,TRIM(RIGHT(SUBSTITUTE(C3123," ",REPT(" ", 99)), 99)),"")</f>
        <v/>
      </c>
      <c r="E3123" s="6" t="str">
        <f t="shared" si="97"/>
        <v>Heather Merritt</v>
      </c>
      <c r="F3123" s="6" t="s">
        <v>12012</v>
      </c>
      <c r="G3123" s="7" t="s">
        <v>19423</v>
      </c>
      <c r="H3123" s="7" t="s">
        <v>20696</v>
      </c>
    </row>
    <row r="3124" spans="1:8">
      <c r="A3124" s="6" t="s">
        <v>12015</v>
      </c>
      <c r="B3124" s="6" t="str" cm="1">
        <f t="array" ref="B3124">IF(SUM(--ISNUMBER(SEARCH(Honorific,A3124)))&gt;0,LEFT(A3124,FIND(" ",A3124)-1),"")</f>
        <v/>
      </c>
      <c r="C3124" s="6" t="str">
        <f t="shared" si="96"/>
        <v>Shelby Alexander</v>
      </c>
      <c r="D3124" s="6" t="str" cm="1">
        <f t="array" ref="D3124">IF(SUM(--ISNUMBER(SEARCH(Credentials,C3124)))&gt;0,TRIM(RIGHT(SUBSTITUTE(C3124," ",REPT(" ", 99)), 99)),"")</f>
        <v/>
      </c>
      <c r="E3124" s="6" t="str">
        <f t="shared" si="97"/>
        <v>Shelby Alexander</v>
      </c>
      <c r="F3124" s="6" t="s">
        <v>12015</v>
      </c>
      <c r="G3124" s="7" t="s">
        <v>20578</v>
      </c>
      <c r="H3124" s="7" t="s">
        <v>19614</v>
      </c>
    </row>
    <row r="3125" spans="1:8">
      <c r="A3125" s="6" t="s">
        <v>12018</v>
      </c>
      <c r="B3125" s="6" t="str" cm="1">
        <f t="array" ref="B3125">IF(SUM(--ISNUMBER(SEARCH(Honorific,A3125)))&gt;0,LEFT(A3125,FIND(" ",A3125)-1),"")</f>
        <v/>
      </c>
      <c r="C3125" s="6" t="str">
        <f t="shared" si="96"/>
        <v>Christopher Peterson</v>
      </c>
      <c r="D3125" s="6" t="str" cm="1">
        <f t="array" ref="D3125">IF(SUM(--ISNUMBER(SEARCH(Credentials,C3125)))&gt;0,TRIM(RIGHT(SUBSTITUTE(C3125," ",REPT(" ", 99)), 99)),"")</f>
        <v/>
      </c>
      <c r="E3125" s="6" t="str">
        <f t="shared" si="97"/>
        <v>Christopher Peterson</v>
      </c>
      <c r="F3125" s="6" t="s">
        <v>12018</v>
      </c>
      <c r="G3125" s="7" t="s">
        <v>19682</v>
      </c>
      <c r="H3125" s="7" t="s">
        <v>19749</v>
      </c>
    </row>
    <row r="3126" spans="1:8">
      <c r="A3126" s="6" t="s">
        <v>12022</v>
      </c>
      <c r="B3126" s="6" t="str" cm="1">
        <f t="array" ref="B3126">IF(SUM(--ISNUMBER(SEARCH(Honorific,A3126)))&gt;0,LEFT(A3126,FIND(" ",A3126)-1),"")</f>
        <v/>
      </c>
      <c r="C3126" s="6" t="str">
        <f t="shared" si="96"/>
        <v>Kara Harvey</v>
      </c>
      <c r="D3126" s="6" t="str" cm="1">
        <f t="array" ref="D3126">IF(SUM(--ISNUMBER(SEARCH(Credentials,C3126)))&gt;0,TRIM(RIGHT(SUBSTITUTE(C3126," ",REPT(" ", 99)), 99)),"")</f>
        <v/>
      </c>
      <c r="E3126" s="6" t="str">
        <f t="shared" si="97"/>
        <v>Kara Harvey</v>
      </c>
      <c r="F3126" s="6" t="s">
        <v>12022</v>
      </c>
      <c r="G3126" s="7" t="s">
        <v>19913</v>
      </c>
      <c r="H3126" s="7" t="s">
        <v>19979</v>
      </c>
    </row>
    <row r="3127" spans="1:8">
      <c r="A3127" s="6" t="s">
        <v>12026</v>
      </c>
      <c r="B3127" s="6" t="str" cm="1">
        <f t="array" ref="B3127">IF(SUM(--ISNUMBER(SEARCH(Honorific,A3127)))&gt;0,LEFT(A3127,FIND(" ",A3127)-1),"")</f>
        <v/>
      </c>
      <c r="C3127" s="6" t="str">
        <f t="shared" si="96"/>
        <v>Brenda Erickson</v>
      </c>
      <c r="D3127" s="6" t="str" cm="1">
        <f t="array" ref="D3127">IF(SUM(--ISNUMBER(SEARCH(Credentials,C3127)))&gt;0,TRIM(RIGHT(SUBSTITUTE(C3127," ",REPT(" ", 99)), 99)),"")</f>
        <v/>
      </c>
      <c r="E3127" s="6" t="str">
        <f t="shared" si="97"/>
        <v>Brenda Erickson</v>
      </c>
      <c r="F3127" s="6" t="s">
        <v>12026</v>
      </c>
      <c r="G3127" s="7" t="s">
        <v>19445</v>
      </c>
      <c r="H3127" s="7" t="s">
        <v>20590</v>
      </c>
    </row>
    <row r="3128" spans="1:8">
      <c r="A3128" s="6" t="s">
        <v>12030</v>
      </c>
      <c r="B3128" s="6" t="str" cm="1">
        <f t="array" ref="B3128">IF(SUM(--ISNUMBER(SEARCH(Honorific,A3128)))&gt;0,LEFT(A3128,FIND(" ",A3128)-1),"")</f>
        <v/>
      </c>
      <c r="C3128" s="6" t="str">
        <f t="shared" si="96"/>
        <v>Ronald Ramos</v>
      </c>
      <c r="D3128" s="6" t="str" cm="1">
        <f t="array" ref="D3128">IF(SUM(--ISNUMBER(SEARCH(Credentials,C3128)))&gt;0,TRIM(RIGHT(SUBSTITUTE(C3128," ",REPT(" ", 99)), 99)),"")</f>
        <v/>
      </c>
      <c r="E3128" s="6" t="str">
        <f t="shared" si="97"/>
        <v>Ronald Ramos</v>
      </c>
      <c r="F3128" s="6" t="s">
        <v>12030</v>
      </c>
      <c r="G3128" s="7" t="s">
        <v>19535</v>
      </c>
      <c r="H3128" s="7" t="s">
        <v>19667</v>
      </c>
    </row>
    <row r="3129" spans="1:8">
      <c r="A3129" s="6" t="s">
        <v>12033</v>
      </c>
      <c r="B3129" s="6" t="str" cm="1">
        <f t="array" ref="B3129">IF(SUM(--ISNUMBER(SEARCH(Honorific,A3129)))&gt;0,LEFT(A3129,FIND(" ",A3129)-1),"")</f>
        <v/>
      </c>
      <c r="C3129" s="6" t="str">
        <f t="shared" si="96"/>
        <v>Bobby White</v>
      </c>
      <c r="D3129" s="6" t="str" cm="1">
        <f t="array" ref="D3129">IF(SUM(--ISNUMBER(SEARCH(Credentials,C3129)))&gt;0,TRIM(RIGHT(SUBSTITUTE(C3129," ",REPT(" ", 99)), 99)),"")</f>
        <v/>
      </c>
      <c r="E3129" s="6" t="str">
        <f t="shared" si="97"/>
        <v>Bobby White</v>
      </c>
      <c r="F3129" s="6" t="s">
        <v>12033</v>
      </c>
      <c r="G3129" s="7" t="s">
        <v>19961</v>
      </c>
      <c r="H3129" s="7" t="s">
        <v>19502</v>
      </c>
    </row>
    <row r="3130" spans="1:8">
      <c r="A3130" s="6" t="s">
        <v>12037</v>
      </c>
      <c r="B3130" s="6" t="str" cm="1">
        <f t="array" ref="B3130">IF(SUM(--ISNUMBER(SEARCH(Honorific,A3130)))&gt;0,LEFT(A3130,FIND(" ",A3130)-1),"")</f>
        <v/>
      </c>
      <c r="C3130" s="6" t="str">
        <f t="shared" si="96"/>
        <v>Jeffery Sanford</v>
      </c>
      <c r="D3130" s="6" t="str" cm="1">
        <f t="array" ref="D3130">IF(SUM(--ISNUMBER(SEARCH(Credentials,C3130)))&gt;0,TRIM(RIGHT(SUBSTITUTE(C3130," ",REPT(" ", 99)), 99)),"")</f>
        <v/>
      </c>
      <c r="E3130" s="6" t="str">
        <f t="shared" si="97"/>
        <v>Jeffery Sanford</v>
      </c>
      <c r="F3130" s="6" t="s">
        <v>12037</v>
      </c>
      <c r="G3130" s="7" t="s">
        <v>20285</v>
      </c>
      <c r="H3130" s="7" t="s">
        <v>20543</v>
      </c>
    </row>
    <row r="3131" spans="1:8">
      <c r="A3131" s="6" t="s">
        <v>12041</v>
      </c>
      <c r="B3131" s="6" t="str" cm="1">
        <f t="array" ref="B3131">IF(SUM(--ISNUMBER(SEARCH(Honorific,A3131)))&gt;0,LEFT(A3131,FIND(" ",A3131)-1),"")</f>
        <v/>
      </c>
      <c r="C3131" s="6" t="str">
        <f t="shared" si="96"/>
        <v>Daniel Baldwin</v>
      </c>
      <c r="D3131" s="6" t="str" cm="1">
        <f t="array" ref="D3131">IF(SUM(--ISNUMBER(SEARCH(Credentials,C3131)))&gt;0,TRIM(RIGHT(SUBSTITUTE(C3131," ",REPT(" ", 99)), 99)),"")</f>
        <v/>
      </c>
      <c r="E3131" s="6" t="str">
        <f t="shared" si="97"/>
        <v>Daniel Baldwin</v>
      </c>
      <c r="F3131" s="6" t="s">
        <v>12041</v>
      </c>
      <c r="G3131" s="7" t="s">
        <v>19492</v>
      </c>
      <c r="H3131" s="7" t="s">
        <v>20127</v>
      </c>
    </row>
    <row r="3132" spans="1:8">
      <c r="A3132" s="6" t="s">
        <v>12045</v>
      </c>
      <c r="B3132" s="6" t="str" cm="1">
        <f t="array" ref="B3132">IF(SUM(--ISNUMBER(SEARCH(Honorific,A3132)))&gt;0,LEFT(A3132,FIND(" ",A3132)-1),"")</f>
        <v/>
      </c>
      <c r="C3132" s="6" t="str">
        <f t="shared" si="96"/>
        <v>Amanda Hernandez</v>
      </c>
      <c r="D3132" s="6" t="str" cm="1">
        <f t="array" ref="D3132">IF(SUM(--ISNUMBER(SEARCH(Credentials,C3132)))&gt;0,TRIM(RIGHT(SUBSTITUTE(C3132," ",REPT(" ", 99)), 99)),"")</f>
        <v/>
      </c>
      <c r="E3132" s="6" t="str">
        <f t="shared" si="97"/>
        <v>Amanda Hernandez</v>
      </c>
      <c r="F3132" s="6" t="s">
        <v>12045</v>
      </c>
      <c r="G3132" s="7" t="s">
        <v>19435</v>
      </c>
      <c r="H3132" s="7" t="s">
        <v>19444</v>
      </c>
    </row>
    <row r="3133" spans="1:8">
      <c r="A3133" s="6" t="s">
        <v>12049</v>
      </c>
      <c r="B3133" s="6" t="str" cm="1">
        <f t="array" ref="B3133">IF(SUM(--ISNUMBER(SEARCH(Honorific,A3133)))&gt;0,LEFT(A3133,FIND(" ",A3133)-1),"")</f>
        <v/>
      </c>
      <c r="C3133" s="6" t="str">
        <f t="shared" si="96"/>
        <v>Jonathan Gutierrez</v>
      </c>
      <c r="D3133" s="6" t="str" cm="1">
        <f t="array" ref="D3133">IF(SUM(--ISNUMBER(SEARCH(Credentials,C3133)))&gt;0,TRIM(RIGHT(SUBSTITUTE(C3133," ",REPT(" ", 99)), 99)),"")</f>
        <v/>
      </c>
      <c r="E3133" s="6" t="str">
        <f t="shared" si="97"/>
        <v>Jonathan Gutierrez</v>
      </c>
      <c r="F3133" s="6" t="s">
        <v>12049</v>
      </c>
      <c r="G3133" s="7" t="s">
        <v>19787</v>
      </c>
      <c r="H3133" s="7" t="s">
        <v>19557</v>
      </c>
    </row>
    <row r="3134" spans="1:8">
      <c r="A3134" s="6" t="s">
        <v>12052</v>
      </c>
      <c r="B3134" s="6" t="str" cm="1">
        <f t="array" ref="B3134">IF(SUM(--ISNUMBER(SEARCH(Honorific,A3134)))&gt;0,LEFT(A3134,FIND(" ",A3134)-1),"")</f>
        <v/>
      </c>
      <c r="C3134" s="6" t="str">
        <f t="shared" si="96"/>
        <v>Stephanie Wilcox</v>
      </c>
      <c r="D3134" s="6" t="str" cm="1">
        <f t="array" ref="D3134">IF(SUM(--ISNUMBER(SEARCH(Credentials,C3134)))&gt;0,TRIM(RIGHT(SUBSTITUTE(C3134," ",REPT(" ", 99)), 99)),"")</f>
        <v/>
      </c>
      <c r="E3134" s="6" t="str">
        <f t="shared" si="97"/>
        <v>Stephanie Wilcox</v>
      </c>
      <c r="F3134" s="6" t="s">
        <v>12052</v>
      </c>
      <c r="G3134" s="7" t="s">
        <v>19454</v>
      </c>
      <c r="H3134" s="7" t="s">
        <v>20523</v>
      </c>
    </row>
    <row r="3135" spans="1:8">
      <c r="A3135" s="6" t="s">
        <v>12056</v>
      </c>
      <c r="B3135" s="6" t="str" cm="1">
        <f t="array" ref="B3135">IF(SUM(--ISNUMBER(SEARCH(Honorific,A3135)))&gt;0,LEFT(A3135,FIND(" ",A3135)-1),"")</f>
        <v/>
      </c>
      <c r="C3135" s="6" t="str">
        <f t="shared" si="96"/>
        <v>Becky Alexander</v>
      </c>
      <c r="D3135" s="6" t="str" cm="1">
        <f t="array" ref="D3135">IF(SUM(--ISNUMBER(SEARCH(Credentials,C3135)))&gt;0,TRIM(RIGHT(SUBSTITUTE(C3135," ",REPT(" ", 99)), 99)),"")</f>
        <v/>
      </c>
      <c r="E3135" s="6" t="str">
        <f t="shared" si="97"/>
        <v>Becky Alexander</v>
      </c>
      <c r="F3135" s="6" t="s">
        <v>12056</v>
      </c>
      <c r="G3135" s="7" t="s">
        <v>19549</v>
      </c>
      <c r="H3135" s="7" t="s">
        <v>19614</v>
      </c>
    </row>
    <row r="3136" spans="1:8">
      <c r="A3136" s="6" t="s">
        <v>12059</v>
      </c>
      <c r="B3136" s="6" t="str" cm="1">
        <f t="array" ref="B3136">IF(SUM(--ISNUMBER(SEARCH(Honorific,A3136)))&gt;0,LEFT(A3136,FIND(" ",A3136)-1),"")</f>
        <v/>
      </c>
      <c r="C3136" s="6" t="str">
        <f t="shared" si="96"/>
        <v>Micheal Williams</v>
      </c>
      <c r="D3136" s="6" t="str" cm="1">
        <f t="array" ref="D3136">IF(SUM(--ISNUMBER(SEARCH(Credentials,C3136)))&gt;0,TRIM(RIGHT(SUBSTITUTE(C3136," ",REPT(" ", 99)), 99)),"")</f>
        <v/>
      </c>
      <c r="E3136" s="6" t="str">
        <f t="shared" si="97"/>
        <v>Micheal Williams</v>
      </c>
      <c r="F3136" s="6" t="s">
        <v>12059</v>
      </c>
      <c r="G3136" s="7" t="s">
        <v>19634</v>
      </c>
      <c r="H3136" s="7" t="s">
        <v>19478</v>
      </c>
    </row>
    <row r="3137" spans="1:8">
      <c r="A3137" s="6" t="s">
        <v>12063</v>
      </c>
      <c r="B3137" s="6" t="str" cm="1">
        <f t="array" ref="B3137">IF(SUM(--ISNUMBER(SEARCH(Honorific,A3137)))&gt;0,LEFT(A3137,FIND(" ",A3137)-1),"")</f>
        <v/>
      </c>
      <c r="C3137" s="6" t="str">
        <f t="shared" si="96"/>
        <v>Alex Watson</v>
      </c>
      <c r="D3137" s="6" t="str" cm="1">
        <f t="array" ref="D3137">IF(SUM(--ISNUMBER(SEARCH(Credentials,C3137)))&gt;0,TRIM(RIGHT(SUBSTITUTE(C3137," ",REPT(" ", 99)), 99)),"")</f>
        <v/>
      </c>
      <c r="E3137" s="6" t="str">
        <f t="shared" si="97"/>
        <v>Alex Watson</v>
      </c>
      <c r="F3137" s="6" t="s">
        <v>12063</v>
      </c>
      <c r="G3137" s="7" t="s">
        <v>20189</v>
      </c>
      <c r="H3137" s="7" t="s">
        <v>19471</v>
      </c>
    </row>
    <row r="3138" spans="1:8">
      <c r="A3138" s="6" t="s">
        <v>12067</v>
      </c>
      <c r="B3138" s="6" t="str" cm="1">
        <f t="array" ref="B3138">IF(SUM(--ISNUMBER(SEARCH(Honorific,A3138)))&gt;0,LEFT(A3138,FIND(" ",A3138)-1),"")</f>
        <v/>
      </c>
      <c r="C3138" s="6" t="str">
        <f t="shared" si="96"/>
        <v>Lauren Alvarez</v>
      </c>
      <c r="D3138" s="6" t="str" cm="1">
        <f t="array" ref="D3138">IF(SUM(--ISNUMBER(SEARCH(Credentials,C3138)))&gt;0,TRIM(RIGHT(SUBSTITUTE(C3138," ",REPT(" ", 99)), 99)),"")</f>
        <v/>
      </c>
      <c r="E3138" s="6" t="str">
        <f t="shared" si="97"/>
        <v>Lauren Alvarez</v>
      </c>
      <c r="F3138" s="6" t="s">
        <v>12067</v>
      </c>
      <c r="G3138" s="7" t="s">
        <v>19504</v>
      </c>
      <c r="H3138" s="7" t="s">
        <v>20049</v>
      </c>
    </row>
    <row r="3139" spans="1:8">
      <c r="A3139" s="6" t="s">
        <v>12071</v>
      </c>
      <c r="B3139" s="6" t="str" cm="1">
        <f t="array" ref="B3139">IF(SUM(--ISNUMBER(SEARCH(Honorific,A3139)))&gt;0,LEFT(A3139,FIND(" ",A3139)-1),"")</f>
        <v/>
      </c>
      <c r="C3139" s="6" t="str">
        <f t="shared" ref="C3139:C3202" si="98">IF(B3139="",A3139,RIGHT(A3139,LEN(A3139)-LEN(B3139)-1))</f>
        <v>Laura Lee</v>
      </c>
      <c r="D3139" s="6" t="str" cm="1">
        <f t="array" ref="D3139">IF(SUM(--ISNUMBER(SEARCH(Credentials,C3139)))&gt;0,TRIM(RIGHT(SUBSTITUTE(C3139," ",REPT(" ", 99)), 99)),"")</f>
        <v/>
      </c>
      <c r="E3139" s="6" t="str">
        <f t="shared" ref="E3139:E3202" si="99">IF(D3139="",C3139,LEFT(C3139,LEN(C3139)-LEN(D3139)))</f>
        <v>Laura Lee</v>
      </c>
      <c r="F3139" s="6" t="s">
        <v>12071</v>
      </c>
      <c r="G3139" s="7" t="s">
        <v>19587</v>
      </c>
      <c r="H3139" s="7" t="s">
        <v>19424</v>
      </c>
    </row>
    <row r="3140" spans="1:8">
      <c r="A3140" s="6" t="s">
        <v>12075</v>
      </c>
      <c r="B3140" s="6" t="str" cm="1">
        <f t="array" ref="B3140">IF(SUM(--ISNUMBER(SEARCH(Honorific,A3140)))&gt;0,LEFT(A3140,FIND(" ",A3140)-1),"")</f>
        <v/>
      </c>
      <c r="C3140" s="6" t="str">
        <f t="shared" si="98"/>
        <v>Ronald Decker</v>
      </c>
      <c r="D3140" s="6" t="str" cm="1">
        <f t="array" ref="D3140">IF(SUM(--ISNUMBER(SEARCH(Credentials,C3140)))&gt;0,TRIM(RIGHT(SUBSTITUTE(C3140," ",REPT(" ", 99)), 99)),"")</f>
        <v/>
      </c>
      <c r="E3140" s="6" t="str">
        <f t="shared" si="99"/>
        <v>Ronald Decker</v>
      </c>
      <c r="F3140" s="6" t="s">
        <v>12075</v>
      </c>
      <c r="G3140" s="7" t="s">
        <v>19535</v>
      </c>
      <c r="H3140" s="7" t="s">
        <v>20008</v>
      </c>
    </row>
    <row r="3141" spans="1:8">
      <c r="A3141" s="6" t="s">
        <v>12079</v>
      </c>
      <c r="B3141" s="6" t="str" cm="1">
        <f t="array" ref="B3141">IF(SUM(--ISNUMBER(SEARCH(Honorific,A3141)))&gt;0,LEFT(A3141,FIND(" ",A3141)-1),"")</f>
        <v/>
      </c>
      <c r="C3141" s="6" t="str">
        <f t="shared" si="98"/>
        <v>Ashley Mitchell MD</v>
      </c>
      <c r="D3141" s="6" t="str" cm="1">
        <f t="array" ref="D3141">IF(SUM(--ISNUMBER(SEARCH(Credentials,C3141)))&gt;0,TRIM(RIGHT(SUBSTITUTE(C3141," ",REPT(" ", 99)), 99)),"")</f>
        <v>MD</v>
      </c>
      <c r="E3141" s="6" t="str">
        <f t="shared" si="99"/>
        <v xml:space="preserve">Ashley Mitchell </v>
      </c>
      <c r="F3141" s="6" t="s">
        <v>19330</v>
      </c>
      <c r="G3141" s="7" t="s">
        <v>19486</v>
      </c>
      <c r="H3141" s="7" t="s">
        <v>20095</v>
      </c>
    </row>
    <row r="3142" spans="1:8">
      <c r="A3142" s="6" t="s">
        <v>12083</v>
      </c>
      <c r="B3142" s="6" t="str" cm="1">
        <f t="array" ref="B3142">IF(SUM(--ISNUMBER(SEARCH(Honorific,A3142)))&gt;0,LEFT(A3142,FIND(" ",A3142)-1),"")</f>
        <v/>
      </c>
      <c r="C3142" s="6" t="str">
        <f t="shared" si="98"/>
        <v>Connor Williams</v>
      </c>
      <c r="D3142" s="6" t="str" cm="1">
        <f t="array" ref="D3142">IF(SUM(--ISNUMBER(SEARCH(Credentials,C3142)))&gt;0,TRIM(RIGHT(SUBSTITUTE(C3142," ",REPT(" ", 99)), 99)),"")</f>
        <v/>
      </c>
      <c r="E3142" s="6" t="str">
        <f t="shared" si="99"/>
        <v>Connor Williams</v>
      </c>
      <c r="F3142" s="6" t="s">
        <v>12083</v>
      </c>
      <c r="G3142" s="7" t="s">
        <v>20389</v>
      </c>
      <c r="H3142" s="7" t="s">
        <v>19478</v>
      </c>
    </row>
    <row r="3143" spans="1:8">
      <c r="A3143" s="6" t="s">
        <v>12087</v>
      </c>
      <c r="B3143" s="6" t="str" cm="1">
        <f t="array" ref="B3143">IF(SUM(--ISNUMBER(SEARCH(Honorific,A3143)))&gt;0,LEFT(A3143,FIND(" ",A3143)-1),"")</f>
        <v/>
      </c>
      <c r="C3143" s="6" t="str">
        <f t="shared" si="98"/>
        <v>Melissa Johnson</v>
      </c>
      <c r="D3143" s="6" t="str" cm="1">
        <f t="array" ref="D3143">IF(SUM(--ISNUMBER(SEARCH(Credentials,C3143)))&gt;0,TRIM(RIGHT(SUBSTITUTE(C3143," ",REPT(" ", 99)), 99)),"")</f>
        <v/>
      </c>
      <c r="E3143" s="6" t="str">
        <f t="shared" si="99"/>
        <v>Melissa Johnson</v>
      </c>
      <c r="F3143" s="6" t="s">
        <v>12087</v>
      </c>
      <c r="G3143" s="7" t="s">
        <v>19869</v>
      </c>
      <c r="H3143" s="7" t="s">
        <v>19655</v>
      </c>
    </row>
    <row r="3144" spans="1:8">
      <c r="A3144" s="6" t="s">
        <v>12091</v>
      </c>
      <c r="B3144" s="6" t="str" cm="1">
        <f t="array" ref="B3144">IF(SUM(--ISNUMBER(SEARCH(Honorific,A3144)))&gt;0,LEFT(A3144,FIND(" ",A3144)-1),"")</f>
        <v/>
      </c>
      <c r="C3144" s="6" t="str">
        <f t="shared" si="98"/>
        <v>Scott Mendoza</v>
      </c>
      <c r="D3144" s="6" t="str" cm="1">
        <f t="array" ref="D3144">IF(SUM(--ISNUMBER(SEARCH(Credentials,C3144)))&gt;0,TRIM(RIGHT(SUBSTITUTE(C3144," ",REPT(" ", 99)), 99)),"")</f>
        <v/>
      </c>
      <c r="E3144" s="6" t="str">
        <f t="shared" si="99"/>
        <v>Scott Mendoza</v>
      </c>
      <c r="F3144" s="6" t="s">
        <v>12091</v>
      </c>
      <c r="G3144" s="7" t="s">
        <v>19573</v>
      </c>
      <c r="H3144" s="7" t="s">
        <v>20301</v>
      </c>
    </row>
    <row r="3145" spans="1:8">
      <c r="A3145" s="6" t="s">
        <v>12095</v>
      </c>
      <c r="B3145" s="6" t="str" cm="1">
        <f t="array" ref="B3145">IF(SUM(--ISNUMBER(SEARCH(Honorific,A3145)))&gt;0,LEFT(A3145,FIND(" ",A3145)-1),"")</f>
        <v/>
      </c>
      <c r="C3145" s="6" t="str">
        <f t="shared" si="98"/>
        <v>Christina Bennett</v>
      </c>
      <c r="D3145" s="6" t="str" cm="1">
        <f t="array" ref="D3145">IF(SUM(--ISNUMBER(SEARCH(Credentials,C3145)))&gt;0,TRIM(RIGHT(SUBSTITUTE(C3145," ",REPT(" ", 99)), 99)),"")</f>
        <v/>
      </c>
      <c r="E3145" s="6" t="str">
        <f t="shared" si="99"/>
        <v>Christina Bennett</v>
      </c>
      <c r="F3145" s="6" t="s">
        <v>12095</v>
      </c>
      <c r="G3145" s="7" t="s">
        <v>19429</v>
      </c>
      <c r="H3145" s="7" t="s">
        <v>19890</v>
      </c>
    </row>
    <row r="3146" spans="1:8">
      <c r="A3146" s="6" t="s">
        <v>12099</v>
      </c>
      <c r="B3146" s="6" t="str" cm="1">
        <f t="array" ref="B3146">IF(SUM(--ISNUMBER(SEARCH(Honorific,A3146)))&gt;0,LEFT(A3146,FIND(" ",A3146)-1),"")</f>
        <v/>
      </c>
      <c r="C3146" s="6" t="str">
        <f t="shared" si="98"/>
        <v>Courtney Joyce</v>
      </c>
      <c r="D3146" s="6" t="str" cm="1">
        <f t="array" ref="D3146">IF(SUM(--ISNUMBER(SEARCH(Credentials,C3146)))&gt;0,TRIM(RIGHT(SUBSTITUTE(C3146," ",REPT(" ", 99)), 99)),"")</f>
        <v/>
      </c>
      <c r="E3146" s="6" t="str">
        <f t="shared" si="99"/>
        <v>Courtney Joyce</v>
      </c>
      <c r="F3146" s="6" t="s">
        <v>12099</v>
      </c>
      <c r="G3146" s="7" t="s">
        <v>20328</v>
      </c>
      <c r="H3146" s="7" t="s">
        <v>20690</v>
      </c>
    </row>
    <row r="3147" spans="1:8">
      <c r="A3147" s="6" t="s">
        <v>12103</v>
      </c>
      <c r="B3147" s="6" t="str" cm="1">
        <f t="array" ref="B3147">IF(SUM(--ISNUMBER(SEARCH(Honorific,A3147)))&gt;0,LEFT(A3147,FIND(" ",A3147)-1),"")</f>
        <v/>
      </c>
      <c r="C3147" s="6" t="str">
        <f t="shared" si="98"/>
        <v>Suzanne Mejia</v>
      </c>
      <c r="D3147" s="6" t="str" cm="1">
        <f t="array" ref="D3147">IF(SUM(--ISNUMBER(SEARCH(Credentials,C3147)))&gt;0,TRIM(RIGHT(SUBSTITUTE(C3147," ",REPT(" ", 99)), 99)),"")</f>
        <v/>
      </c>
      <c r="E3147" s="6" t="str">
        <f t="shared" si="99"/>
        <v>Suzanne Mejia</v>
      </c>
      <c r="F3147" s="6" t="s">
        <v>12103</v>
      </c>
      <c r="G3147" s="7" t="s">
        <v>20396</v>
      </c>
      <c r="H3147" s="7" t="s">
        <v>20697</v>
      </c>
    </row>
    <row r="3148" spans="1:8">
      <c r="A3148" s="6" t="s">
        <v>12107</v>
      </c>
      <c r="B3148" s="6" t="str" cm="1">
        <f t="array" ref="B3148">IF(SUM(--ISNUMBER(SEARCH(Honorific,A3148)))&gt;0,LEFT(A3148,FIND(" ",A3148)-1),"")</f>
        <v/>
      </c>
      <c r="C3148" s="6" t="str">
        <f t="shared" si="98"/>
        <v>Benjamin Henderson</v>
      </c>
      <c r="D3148" s="6" t="str" cm="1">
        <f t="array" ref="D3148">IF(SUM(--ISNUMBER(SEARCH(Credentials,C3148)))&gt;0,TRIM(RIGHT(SUBSTITUTE(C3148," ",REPT(" ", 99)), 99)),"")</f>
        <v/>
      </c>
      <c r="E3148" s="6" t="str">
        <f t="shared" si="99"/>
        <v>Benjamin Henderson</v>
      </c>
      <c r="F3148" s="6" t="s">
        <v>12107</v>
      </c>
      <c r="G3148" s="7" t="s">
        <v>19700</v>
      </c>
      <c r="H3148" s="7" t="s">
        <v>19769</v>
      </c>
    </row>
    <row r="3149" spans="1:8">
      <c r="A3149" s="6" t="s">
        <v>12111</v>
      </c>
      <c r="B3149" s="6" t="str" cm="1">
        <f t="array" ref="B3149">IF(SUM(--ISNUMBER(SEARCH(Honorific,A3149)))&gt;0,LEFT(A3149,FIND(" ",A3149)-1),"")</f>
        <v/>
      </c>
      <c r="C3149" s="6" t="str">
        <f t="shared" si="98"/>
        <v>Andrew Lowery</v>
      </c>
      <c r="D3149" s="6" t="str" cm="1">
        <f t="array" ref="D3149">IF(SUM(--ISNUMBER(SEARCH(Credentials,C3149)))&gt;0,TRIM(RIGHT(SUBSTITUTE(C3149," ",REPT(" ", 99)), 99)),"")</f>
        <v/>
      </c>
      <c r="E3149" s="6" t="str">
        <f t="shared" si="99"/>
        <v>Andrew Lowery</v>
      </c>
      <c r="F3149" s="6" t="s">
        <v>12111</v>
      </c>
      <c r="G3149" s="7" t="s">
        <v>19612</v>
      </c>
      <c r="H3149" s="7" t="s">
        <v>20536</v>
      </c>
    </row>
    <row r="3150" spans="1:8">
      <c r="A3150" s="6" t="s">
        <v>12115</v>
      </c>
      <c r="B3150" s="6" t="str" cm="1">
        <f t="array" ref="B3150">IF(SUM(--ISNUMBER(SEARCH(Honorific,A3150)))&gt;0,LEFT(A3150,FIND(" ",A3150)-1),"")</f>
        <v/>
      </c>
      <c r="C3150" s="6" t="str">
        <f t="shared" si="98"/>
        <v>Willie Brown</v>
      </c>
      <c r="D3150" s="6" t="str" cm="1">
        <f t="array" ref="D3150">IF(SUM(--ISNUMBER(SEARCH(Credentials,C3150)))&gt;0,TRIM(RIGHT(SUBSTITUTE(C3150," ",REPT(" ", 99)), 99)),"")</f>
        <v/>
      </c>
      <c r="E3150" s="6" t="str">
        <f t="shared" si="99"/>
        <v>Willie Brown</v>
      </c>
      <c r="F3150" s="6" t="s">
        <v>12115</v>
      </c>
      <c r="G3150" s="7" t="s">
        <v>19800</v>
      </c>
      <c r="H3150" s="7" t="s">
        <v>19442</v>
      </c>
    </row>
    <row r="3151" spans="1:8">
      <c r="A3151" s="6" t="s">
        <v>12118</v>
      </c>
      <c r="B3151" s="6" t="str" cm="1">
        <f t="array" ref="B3151">IF(SUM(--ISNUMBER(SEARCH(Honorific,A3151)))&gt;0,LEFT(A3151,FIND(" ",A3151)-1),"")</f>
        <v/>
      </c>
      <c r="C3151" s="6" t="str">
        <f t="shared" si="98"/>
        <v>Christine Mullins</v>
      </c>
      <c r="D3151" s="6" t="str" cm="1">
        <f t="array" ref="D3151">IF(SUM(--ISNUMBER(SEARCH(Credentials,C3151)))&gt;0,TRIM(RIGHT(SUBSTITUTE(C3151," ",REPT(" ", 99)), 99)),"")</f>
        <v/>
      </c>
      <c r="E3151" s="6" t="str">
        <f t="shared" si="99"/>
        <v>Christine Mullins</v>
      </c>
      <c r="F3151" s="6" t="s">
        <v>12118</v>
      </c>
      <c r="G3151" s="7" t="s">
        <v>19928</v>
      </c>
      <c r="H3151" s="7" t="s">
        <v>20006</v>
      </c>
    </row>
    <row r="3152" spans="1:8">
      <c r="A3152" s="6" t="s">
        <v>12121</v>
      </c>
      <c r="B3152" s="6" t="str" cm="1">
        <f t="array" ref="B3152">IF(SUM(--ISNUMBER(SEARCH(Honorific,A3152)))&gt;0,LEFT(A3152,FIND(" ",A3152)-1),"")</f>
        <v/>
      </c>
      <c r="C3152" s="6" t="str">
        <f t="shared" si="98"/>
        <v>Jonathan Montgomery</v>
      </c>
      <c r="D3152" s="6" t="str" cm="1">
        <f t="array" ref="D3152">IF(SUM(--ISNUMBER(SEARCH(Credentials,C3152)))&gt;0,TRIM(RIGHT(SUBSTITUTE(C3152," ",REPT(" ", 99)), 99)),"")</f>
        <v/>
      </c>
      <c r="E3152" s="6" t="str">
        <f t="shared" si="99"/>
        <v>Jonathan Montgomery</v>
      </c>
      <c r="F3152" s="6" t="s">
        <v>12121</v>
      </c>
      <c r="G3152" s="7" t="s">
        <v>19787</v>
      </c>
      <c r="H3152" s="7" t="s">
        <v>20183</v>
      </c>
    </row>
    <row r="3153" spans="1:8">
      <c r="A3153" s="6" t="s">
        <v>12125</v>
      </c>
      <c r="B3153" s="6" t="str" cm="1">
        <f t="array" ref="B3153">IF(SUM(--ISNUMBER(SEARCH(Honorific,A3153)))&gt;0,LEFT(A3153,FIND(" ",A3153)-1),"")</f>
        <v/>
      </c>
      <c r="C3153" s="6" t="str">
        <f t="shared" si="98"/>
        <v>Justin Thompson</v>
      </c>
      <c r="D3153" s="6" t="str" cm="1">
        <f t="array" ref="D3153">IF(SUM(--ISNUMBER(SEARCH(Credentials,C3153)))&gt;0,TRIM(RIGHT(SUBSTITUTE(C3153," ",REPT(" ", 99)), 99)),"")</f>
        <v/>
      </c>
      <c r="E3153" s="6" t="str">
        <f t="shared" si="99"/>
        <v>Justin Thompson</v>
      </c>
      <c r="F3153" s="6" t="s">
        <v>12125</v>
      </c>
      <c r="G3153" s="7" t="s">
        <v>19526</v>
      </c>
      <c r="H3153" s="7" t="s">
        <v>19880</v>
      </c>
    </row>
    <row r="3154" spans="1:8">
      <c r="A3154" s="6" t="s">
        <v>12129</v>
      </c>
      <c r="B3154" s="6" t="str" cm="1">
        <f t="array" ref="B3154">IF(SUM(--ISNUMBER(SEARCH(Honorific,A3154)))&gt;0,LEFT(A3154,FIND(" ",A3154)-1),"")</f>
        <v/>
      </c>
      <c r="C3154" s="6" t="str">
        <f t="shared" si="98"/>
        <v>Scott Nelson</v>
      </c>
      <c r="D3154" s="6" t="str" cm="1">
        <f t="array" ref="D3154">IF(SUM(--ISNUMBER(SEARCH(Credentials,C3154)))&gt;0,TRIM(RIGHT(SUBSTITUTE(C3154," ",REPT(" ", 99)), 99)),"")</f>
        <v/>
      </c>
      <c r="E3154" s="6" t="str">
        <f t="shared" si="99"/>
        <v>Scott Nelson</v>
      </c>
      <c r="F3154" s="6" t="s">
        <v>12129</v>
      </c>
      <c r="G3154" s="7" t="s">
        <v>19573</v>
      </c>
      <c r="H3154" s="7" t="s">
        <v>20450</v>
      </c>
    </row>
    <row r="3155" spans="1:8">
      <c r="A3155" s="6" t="s">
        <v>12133</v>
      </c>
      <c r="B3155" s="6" t="str" cm="1">
        <f t="array" ref="B3155">IF(SUM(--ISNUMBER(SEARCH(Honorific,A3155)))&gt;0,LEFT(A3155,FIND(" ",A3155)-1),"")</f>
        <v/>
      </c>
      <c r="C3155" s="6" t="str">
        <f t="shared" si="98"/>
        <v>Lucas Garcia</v>
      </c>
      <c r="D3155" s="6" t="str" cm="1">
        <f t="array" ref="D3155">IF(SUM(--ISNUMBER(SEARCH(Credentials,C3155)))&gt;0,TRIM(RIGHT(SUBSTITUTE(C3155," ",REPT(" ", 99)), 99)),"")</f>
        <v/>
      </c>
      <c r="E3155" s="6" t="str">
        <f t="shared" si="99"/>
        <v>Lucas Garcia</v>
      </c>
      <c r="F3155" s="6" t="s">
        <v>12133</v>
      </c>
      <c r="G3155" s="7" t="s">
        <v>19595</v>
      </c>
      <c r="H3155" s="7" t="s">
        <v>19641</v>
      </c>
    </row>
    <row r="3156" spans="1:8">
      <c r="A3156" s="6" t="s">
        <v>12137</v>
      </c>
      <c r="B3156" s="6" t="str" cm="1">
        <f t="array" ref="B3156">IF(SUM(--ISNUMBER(SEARCH(Honorific,A3156)))&gt;0,LEFT(A3156,FIND(" ",A3156)-1),"")</f>
        <v/>
      </c>
      <c r="C3156" s="6" t="str">
        <f t="shared" si="98"/>
        <v>Jessica Landry</v>
      </c>
      <c r="D3156" s="6" t="str" cm="1">
        <f t="array" ref="D3156">IF(SUM(--ISNUMBER(SEARCH(Credentials,C3156)))&gt;0,TRIM(RIGHT(SUBSTITUTE(C3156," ",REPT(" ", 99)), 99)),"")</f>
        <v/>
      </c>
      <c r="E3156" s="6" t="str">
        <f t="shared" si="99"/>
        <v>Jessica Landry</v>
      </c>
      <c r="F3156" s="6" t="s">
        <v>12137</v>
      </c>
      <c r="G3156" s="7" t="s">
        <v>19664</v>
      </c>
      <c r="H3156" s="7" t="s">
        <v>20609</v>
      </c>
    </row>
    <row r="3157" spans="1:8">
      <c r="A3157" s="6" t="s">
        <v>12141</v>
      </c>
      <c r="B3157" s="6" t="str" cm="1">
        <f t="array" ref="B3157">IF(SUM(--ISNUMBER(SEARCH(Honorific,A3157)))&gt;0,LEFT(A3157,FIND(" ",A3157)-1),"")</f>
        <v/>
      </c>
      <c r="C3157" s="6" t="str">
        <f t="shared" si="98"/>
        <v>Gina Hogan</v>
      </c>
      <c r="D3157" s="6" t="str" cm="1">
        <f t="array" ref="D3157">IF(SUM(--ISNUMBER(SEARCH(Credentials,C3157)))&gt;0,TRIM(RIGHT(SUBSTITUTE(C3157," ",REPT(" ", 99)), 99)),"")</f>
        <v/>
      </c>
      <c r="E3157" s="6" t="str">
        <f t="shared" si="99"/>
        <v>Gina Hogan</v>
      </c>
      <c r="F3157" s="6" t="s">
        <v>12141</v>
      </c>
      <c r="G3157" s="7" t="s">
        <v>20143</v>
      </c>
      <c r="H3157" s="7" t="s">
        <v>20698</v>
      </c>
    </row>
    <row r="3158" spans="1:8">
      <c r="A3158" s="6" t="s">
        <v>12144</v>
      </c>
      <c r="B3158" s="6" t="str" cm="1">
        <f t="array" ref="B3158">IF(SUM(--ISNUMBER(SEARCH(Honorific,A3158)))&gt;0,LEFT(A3158,FIND(" ",A3158)-1),"")</f>
        <v/>
      </c>
      <c r="C3158" s="6" t="str">
        <f t="shared" si="98"/>
        <v>Jason Santos</v>
      </c>
      <c r="D3158" s="6" t="str" cm="1">
        <f t="array" ref="D3158">IF(SUM(--ISNUMBER(SEARCH(Credentials,C3158)))&gt;0,TRIM(RIGHT(SUBSTITUTE(C3158," ",REPT(" ", 99)), 99)),"")</f>
        <v/>
      </c>
      <c r="E3158" s="6" t="str">
        <f t="shared" si="99"/>
        <v>Jason Santos</v>
      </c>
      <c r="F3158" s="6" t="s">
        <v>12144</v>
      </c>
      <c r="G3158" s="7" t="s">
        <v>19560</v>
      </c>
      <c r="H3158" s="7" t="s">
        <v>19776</v>
      </c>
    </row>
    <row r="3159" spans="1:8">
      <c r="A3159" s="6" t="s">
        <v>12147</v>
      </c>
      <c r="B3159" s="6" t="str" cm="1">
        <f t="array" ref="B3159">IF(SUM(--ISNUMBER(SEARCH(Honorific,A3159)))&gt;0,LEFT(A3159,FIND(" ",A3159)-1),"")</f>
        <v/>
      </c>
      <c r="C3159" s="6" t="str">
        <f t="shared" si="98"/>
        <v>Erin Moore MD</v>
      </c>
      <c r="D3159" s="6" t="str" cm="1">
        <f t="array" ref="D3159">IF(SUM(--ISNUMBER(SEARCH(Credentials,C3159)))&gt;0,TRIM(RIGHT(SUBSTITUTE(C3159," ",REPT(" ", 99)), 99)),"")</f>
        <v>MD</v>
      </c>
      <c r="E3159" s="6" t="str">
        <f t="shared" si="99"/>
        <v xml:space="preserve">Erin Moore </v>
      </c>
      <c r="F3159" s="6" t="s">
        <v>19331</v>
      </c>
      <c r="G3159" s="7" t="s">
        <v>19512</v>
      </c>
      <c r="H3159" s="7" t="s">
        <v>19891</v>
      </c>
    </row>
    <row r="3160" spans="1:8">
      <c r="A3160" s="6" t="s">
        <v>12151</v>
      </c>
      <c r="B3160" s="6" t="str" cm="1">
        <f t="array" ref="B3160">IF(SUM(--ISNUMBER(SEARCH(Honorific,A3160)))&gt;0,LEFT(A3160,FIND(" ",A3160)-1),"")</f>
        <v/>
      </c>
      <c r="C3160" s="6" t="str">
        <f t="shared" si="98"/>
        <v>Alyssa Dominguez</v>
      </c>
      <c r="D3160" s="6" t="str" cm="1">
        <f t="array" ref="D3160">IF(SUM(--ISNUMBER(SEARCH(Credentials,C3160)))&gt;0,TRIM(RIGHT(SUBSTITUTE(C3160," ",REPT(" ", 99)), 99)),"")</f>
        <v/>
      </c>
      <c r="E3160" s="6" t="str">
        <f t="shared" si="99"/>
        <v>Alyssa Dominguez</v>
      </c>
      <c r="F3160" s="6" t="s">
        <v>12151</v>
      </c>
      <c r="G3160" s="7" t="s">
        <v>20346</v>
      </c>
      <c r="H3160" s="7" t="s">
        <v>20474</v>
      </c>
    </row>
    <row r="3161" spans="1:8">
      <c r="A3161" s="6" t="s">
        <v>12155</v>
      </c>
      <c r="B3161" s="6" t="str" cm="1">
        <f t="array" ref="B3161">IF(SUM(--ISNUMBER(SEARCH(Honorific,A3161)))&gt;0,LEFT(A3161,FIND(" ",A3161)-1),"")</f>
        <v/>
      </c>
      <c r="C3161" s="6" t="str">
        <f t="shared" si="98"/>
        <v>Greg Riley</v>
      </c>
      <c r="D3161" s="6" t="str" cm="1">
        <f t="array" ref="D3161">IF(SUM(--ISNUMBER(SEARCH(Credentials,C3161)))&gt;0,TRIM(RIGHT(SUBSTITUTE(C3161," ",REPT(" ", 99)), 99)),"")</f>
        <v/>
      </c>
      <c r="E3161" s="6" t="str">
        <f t="shared" si="99"/>
        <v>Greg Riley</v>
      </c>
      <c r="F3161" s="6" t="s">
        <v>12155</v>
      </c>
      <c r="G3161" s="7" t="s">
        <v>19839</v>
      </c>
      <c r="H3161" s="7" t="s">
        <v>20023</v>
      </c>
    </row>
    <row r="3162" spans="1:8">
      <c r="A3162" s="6" t="s">
        <v>12159</v>
      </c>
      <c r="B3162" s="6" t="str" cm="1">
        <f t="array" ref="B3162">IF(SUM(--ISNUMBER(SEARCH(Honorific,A3162)))&gt;0,LEFT(A3162,FIND(" ",A3162)-1),"")</f>
        <v/>
      </c>
      <c r="C3162" s="6" t="str">
        <f t="shared" si="98"/>
        <v>Donald Jones</v>
      </c>
      <c r="D3162" s="6" t="str" cm="1">
        <f t="array" ref="D3162">IF(SUM(--ISNUMBER(SEARCH(Credentials,C3162)))&gt;0,TRIM(RIGHT(SUBSTITUTE(C3162," ",REPT(" ", 99)), 99)),"")</f>
        <v/>
      </c>
      <c r="E3162" s="6" t="str">
        <f t="shared" si="99"/>
        <v>Donald Jones</v>
      </c>
      <c r="F3162" s="6" t="s">
        <v>12159</v>
      </c>
      <c r="G3162" s="7" t="s">
        <v>19876</v>
      </c>
      <c r="H3162" s="7" t="s">
        <v>19613</v>
      </c>
    </row>
    <row r="3163" spans="1:8">
      <c r="A3163" s="6" t="s">
        <v>12163</v>
      </c>
      <c r="B3163" s="6" t="str" cm="1">
        <f t="array" ref="B3163">IF(SUM(--ISNUMBER(SEARCH(Honorific,A3163)))&gt;0,LEFT(A3163,FIND(" ",A3163)-1),"")</f>
        <v/>
      </c>
      <c r="C3163" s="6" t="str">
        <f t="shared" si="98"/>
        <v>Natasha Robinson</v>
      </c>
      <c r="D3163" s="6" t="str" cm="1">
        <f t="array" ref="D3163">IF(SUM(--ISNUMBER(SEARCH(Credentials,C3163)))&gt;0,TRIM(RIGHT(SUBSTITUTE(C3163," ",REPT(" ", 99)), 99)),"")</f>
        <v/>
      </c>
      <c r="E3163" s="6" t="str">
        <f t="shared" si="99"/>
        <v>Natasha Robinson</v>
      </c>
      <c r="F3163" s="6" t="s">
        <v>12163</v>
      </c>
      <c r="G3163" s="7" t="s">
        <v>20565</v>
      </c>
      <c r="H3163" s="7" t="s">
        <v>19430</v>
      </c>
    </row>
    <row r="3164" spans="1:8">
      <c r="A3164" s="6" t="s">
        <v>12167</v>
      </c>
      <c r="B3164" s="6" t="str" cm="1">
        <f t="array" ref="B3164">IF(SUM(--ISNUMBER(SEARCH(Honorific,A3164)))&gt;0,LEFT(A3164,FIND(" ",A3164)-1),"")</f>
        <v/>
      </c>
      <c r="C3164" s="6" t="str">
        <f t="shared" si="98"/>
        <v>Sergio Whitney</v>
      </c>
      <c r="D3164" s="6" t="str" cm="1">
        <f t="array" ref="D3164">IF(SUM(--ISNUMBER(SEARCH(Credentials,C3164)))&gt;0,TRIM(RIGHT(SUBSTITUTE(C3164," ",REPT(" ", 99)), 99)),"")</f>
        <v/>
      </c>
      <c r="E3164" s="6" t="str">
        <f t="shared" si="99"/>
        <v>Sergio Whitney</v>
      </c>
      <c r="F3164" s="6" t="s">
        <v>12167</v>
      </c>
      <c r="G3164" s="7" t="s">
        <v>20699</v>
      </c>
      <c r="H3164" s="7" t="s">
        <v>19773</v>
      </c>
    </row>
    <row r="3165" spans="1:8">
      <c r="A3165" s="6" t="s">
        <v>12171</v>
      </c>
      <c r="B3165" s="6" t="str" cm="1">
        <f t="array" ref="B3165">IF(SUM(--ISNUMBER(SEARCH(Honorific,A3165)))&gt;0,LEFT(A3165,FIND(" ",A3165)-1),"")</f>
        <v/>
      </c>
      <c r="C3165" s="6" t="str">
        <f t="shared" si="98"/>
        <v>Kyle Roman</v>
      </c>
      <c r="D3165" s="6" t="str" cm="1">
        <f t="array" ref="D3165">IF(SUM(--ISNUMBER(SEARCH(Credentials,C3165)))&gt;0,TRIM(RIGHT(SUBSTITUTE(C3165," ",REPT(" ", 99)), 99)),"")</f>
        <v/>
      </c>
      <c r="E3165" s="6" t="str">
        <f t="shared" si="99"/>
        <v>Kyle Roman</v>
      </c>
      <c r="F3165" s="6" t="s">
        <v>12171</v>
      </c>
      <c r="G3165" s="7" t="s">
        <v>19516</v>
      </c>
      <c r="H3165" s="7" t="s">
        <v>19927</v>
      </c>
    </row>
    <row r="3166" spans="1:8">
      <c r="A3166" s="6" t="s">
        <v>12175</v>
      </c>
      <c r="B3166" s="6" t="str" cm="1">
        <f t="array" ref="B3166">IF(SUM(--ISNUMBER(SEARCH(Honorific,A3166)))&gt;0,LEFT(A3166,FIND(" ",A3166)-1),"")</f>
        <v/>
      </c>
      <c r="C3166" s="6" t="str">
        <f t="shared" si="98"/>
        <v>Wesley Sullivan</v>
      </c>
      <c r="D3166" s="6" t="str" cm="1">
        <f t="array" ref="D3166">IF(SUM(--ISNUMBER(SEARCH(Credentials,C3166)))&gt;0,TRIM(RIGHT(SUBSTITUTE(C3166," ",REPT(" ", 99)), 99)),"")</f>
        <v/>
      </c>
      <c r="E3166" s="6" t="str">
        <f t="shared" si="99"/>
        <v>Wesley Sullivan</v>
      </c>
      <c r="F3166" s="6" t="s">
        <v>12175</v>
      </c>
      <c r="G3166" s="7" t="s">
        <v>20700</v>
      </c>
      <c r="H3166" s="7" t="s">
        <v>20625</v>
      </c>
    </row>
    <row r="3167" spans="1:8">
      <c r="A3167" s="6" t="s">
        <v>12179</v>
      </c>
      <c r="B3167" s="6" t="str" cm="1">
        <f t="array" ref="B3167">IF(SUM(--ISNUMBER(SEARCH(Honorific,A3167)))&gt;0,LEFT(A3167,FIND(" ",A3167)-1),"")</f>
        <v/>
      </c>
      <c r="C3167" s="6" t="str">
        <f t="shared" si="98"/>
        <v>Steven Johnson</v>
      </c>
      <c r="D3167" s="6" t="str" cm="1">
        <f t="array" ref="D3167">IF(SUM(--ISNUMBER(SEARCH(Credentials,C3167)))&gt;0,TRIM(RIGHT(SUBSTITUTE(C3167," ",REPT(" ", 99)), 99)),"")</f>
        <v/>
      </c>
      <c r="E3167" s="6" t="str">
        <f t="shared" si="99"/>
        <v>Steven Johnson</v>
      </c>
      <c r="F3167" s="6" t="s">
        <v>12179</v>
      </c>
      <c r="G3167" s="7" t="s">
        <v>19767</v>
      </c>
      <c r="H3167" s="7" t="s">
        <v>19655</v>
      </c>
    </row>
    <row r="3168" spans="1:8">
      <c r="A3168" s="6" t="s">
        <v>12183</v>
      </c>
      <c r="B3168" s="6" t="str" cm="1">
        <f t="array" ref="B3168">IF(SUM(--ISNUMBER(SEARCH(Honorific,A3168)))&gt;0,LEFT(A3168,FIND(" ",A3168)-1),"")</f>
        <v/>
      </c>
      <c r="C3168" s="6" t="str">
        <f t="shared" si="98"/>
        <v>Daniel Powell</v>
      </c>
      <c r="D3168" s="6" t="str" cm="1">
        <f t="array" ref="D3168">IF(SUM(--ISNUMBER(SEARCH(Credentials,C3168)))&gt;0,TRIM(RIGHT(SUBSTITUTE(C3168," ",REPT(" ", 99)), 99)),"")</f>
        <v/>
      </c>
      <c r="E3168" s="6" t="str">
        <f t="shared" si="99"/>
        <v>Daniel Powell</v>
      </c>
      <c r="F3168" s="6" t="s">
        <v>12183</v>
      </c>
      <c r="G3168" s="7" t="s">
        <v>19492</v>
      </c>
      <c r="H3168" s="7" t="s">
        <v>19604</v>
      </c>
    </row>
    <row r="3169" spans="1:8">
      <c r="A3169" s="6" t="s">
        <v>12187</v>
      </c>
      <c r="B3169" s="6" t="str" cm="1">
        <f t="array" ref="B3169">IF(SUM(--ISNUMBER(SEARCH(Honorific,A3169)))&gt;0,LEFT(A3169,FIND(" ",A3169)-1),"")</f>
        <v/>
      </c>
      <c r="C3169" s="6" t="str">
        <f t="shared" si="98"/>
        <v>Daisy Kaufman</v>
      </c>
      <c r="D3169" s="6" t="str" cm="1">
        <f t="array" ref="D3169">IF(SUM(--ISNUMBER(SEARCH(Credentials,C3169)))&gt;0,TRIM(RIGHT(SUBSTITUTE(C3169," ",REPT(" ", 99)), 99)),"")</f>
        <v/>
      </c>
      <c r="E3169" s="6" t="str">
        <f t="shared" si="99"/>
        <v>Daisy Kaufman</v>
      </c>
      <c r="F3169" s="6" t="s">
        <v>12187</v>
      </c>
      <c r="G3169" s="7" t="s">
        <v>20701</v>
      </c>
      <c r="H3169" s="7" t="s">
        <v>20278</v>
      </c>
    </row>
    <row r="3170" spans="1:8">
      <c r="A3170" s="6" t="s">
        <v>12191</v>
      </c>
      <c r="B3170" s="6" t="str" cm="1">
        <f t="array" ref="B3170">IF(SUM(--ISNUMBER(SEARCH(Honorific,A3170)))&gt;0,LEFT(A3170,FIND(" ",A3170)-1),"")</f>
        <v/>
      </c>
      <c r="C3170" s="6" t="str">
        <f t="shared" si="98"/>
        <v>Susan Hall</v>
      </c>
      <c r="D3170" s="6" t="str" cm="1">
        <f t="array" ref="D3170">IF(SUM(--ISNUMBER(SEARCH(Credentials,C3170)))&gt;0,TRIM(RIGHT(SUBSTITUTE(C3170," ",REPT(" ", 99)), 99)),"")</f>
        <v/>
      </c>
      <c r="E3170" s="6" t="str">
        <f t="shared" si="99"/>
        <v>Susan Hall</v>
      </c>
      <c r="F3170" s="6" t="s">
        <v>12191</v>
      </c>
      <c r="G3170" s="7" t="s">
        <v>19601</v>
      </c>
      <c r="H3170" s="7" t="s">
        <v>19585</v>
      </c>
    </row>
    <row r="3171" spans="1:8">
      <c r="A3171" s="6" t="s">
        <v>6850</v>
      </c>
      <c r="B3171" s="6" t="str" cm="1">
        <f t="array" ref="B3171">IF(SUM(--ISNUMBER(SEARCH(Honorific,A3171)))&gt;0,LEFT(A3171,FIND(" ",A3171)-1),"")</f>
        <v/>
      </c>
      <c r="C3171" s="6" t="str">
        <f t="shared" si="98"/>
        <v>Lauren Thomas</v>
      </c>
      <c r="D3171" s="6" t="str" cm="1">
        <f t="array" ref="D3171">IF(SUM(--ISNUMBER(SEARCH(Credentials,C3171)))&gt;0,TRIM(RIGHT(SUBSTITUTE(C3171," ",REPT(" ", 99)), 99)),"")</f>
        <v/>
      </c>
      <c r="E3171" s="6" t="str">
        <f t="shared" si="99"/>
        <v>Lauren Thomas</v>
      </c>
      <c r="F3171" s="6" t="s">
        <v>6850</v>
      </c>
      <c r="G3171" s="7" t="s">
        <v>19504</v>
      </c>
      <c r="H3171" s="7" t="s">
        <v>19488</v>
      </c>
    </row>
    <row r="3172" spans="1:8">
      <c r="A3172" s="6" t="s">
        <v>12198</v>
      </c>
      <c r="B3172" s="6" t="str" cm="1">
        <f t="array" ref="B3172">IF(SUM(--ISNUMBER(SEARCH(Honorific,A3172)))&gt;0,LEFT(A3172,FIND(" ",A3172)-1),"")</f>
        <v/>
      </c>
      <c r="C3172" s="6" t="str">
        <f t="shared" si="98"/>
        <v>Lawrence Henson</v>
      </c>
      <c r="D3172" s="6" t="str" cm="1">
        <f t="array" ref="D3172">IF(SUM(--ISNUMBER(SEARCH(Credentials,C3172)))&gt;0,TRIM(RIGHT(SUBSTITUTE(C3172," ",REPT(" ", 99)), 99)),"")</f>
        <v/>
      </c>
      <c r="E3172" s="6" t="str">
        <f t="shared" si="99"/>
        <v>Lawrence Henson</v>
      </c>
      <c r="F3172" s="6" t="s">
        <v>12198</v>
      </c>
      <c r="G3172" s="7" t="s">
        <v>19912</v>
      </c>
      <c r="H3172" s="7" t="s">
        <v>20668</v>
      </c>
    </row>
    <row r="3173" spans="1:8">
      <c r="A3173" s="6" t="s">
        <v>12202</v>
      </c>
      <c r="B3173" s="6" t="str" cm="1">
        <f t="array" ref="B3173">IF(SUM(--ISNUMBER(SEARCH(Honorific,A3173)))&gt;0,LEFT(A3173,FIND(" ",A3173)-1),"")</f>
        <v/>
      </c>
      <c r="C3173" s="6" t="str">
        <f t="shared" si="98"/>
        <v>Kari Miller</v>
      </c>
      <c r="D3173" s="6" t="str" cm="1">
        <f t="array" ref="D3173">IF(SUM(--ISNUMBER(SEARCH(Credentials,C3173)))&gt;0,TRIM(RIGHT(SUBSTITUTE(C3173," ",REPT(" ", 99)), 99)),"")</f>
        <v/>
      </c>
      <c r="E3173" s="6" t="str">
        <f t="shared" si="99"/>
        <v>Kari Miller</v>
      </c>
      <c r="F3173" s="6" t="s">
        <v>12202</v>
      </c>
      <c r="G3173" s="7" t="s">
        <v>20557</v>
      </c>
      <c r="H3173" s="7" t="s">
        <v>19568</v>
      </c>
    </row>
    <row r="3174" spans="1:8">
      <c r="A3174" s="6" t="s">
        <v>12206</v>
      </c>
      <c r="B3174" s="6" t="str" cm="1">
        <f t="array" ref="B3174">IF(SUM(--ISNUMBER(SEARCH(Honorific,A3174)))&gt;0,LEFT(A3174,FIND(" ",A3174)-1),"")</f>
        <v/>
      </c>
      <c r="C3174" s="6" t="str">
        <f t="shared" si="98"/>
        <v>Elizabeth Henderson</v>
      </c>
      <c r="D3174" s="6" t="str" cm="1">
        <f t="array" ref="D3174">IF(SUM(--ISNUMBER(SEARCH(Credentials,C3174)))&gt;0,TRIM(RIGHT(SUBSTITUTE(C3174," ",REPT(" ", 99)), 99)),"")</f>
        <v/>
      </c>
      <c r="E3174" s="6" t="str">
        <f t="shared" si="99"/>
        <v>Elizabeth Henderson</v>
      </c>
      <c r="F3174" s="6" t="s">
        <v>12206</v>
      </c>
      <c r="G3174" s="7" t="s">
        <v>19819</v>
      </c>
      <c r="H3174" s="7" t="s">
        <v>19769</v>
      </c>
    </row>
    <row r="3175" spans="1:8">
      <c r="A3175" s="6" t="s">
        <v>12210</v>
      </c>
      <c r="B3175" s="6" t="str" cm="1">
        <f t="array" ref="B3175">IF(SUM(--ISNUMBER(SEARCH(Honorific,A3175)))&gt;0,LEFT(A3175,FIND(" ",A3175)-1),"")</f>
        <v/>
      </c>
      <c r="C3175" s="6" t="str">
        <f t="shared" si="98"/>
        <v>Rodney Tran</v>
      </c>
      <c r="D3175" s="6" t="str" cm="1">
        <f t="array" ref="D3175">IF(SUM(--ISNUMBER(SEARCH(Credentials,C3175)))&gt;0,TRIM(RIGHT(SUBSTITUTE(C3175," ",REPT(" ", 99)), 99)),"")</f>
        <v/>
      </c>
      <c r="E3175" s="6" t="str">
        <f t="shared" si="99"/>
        <v>Rodney Tran</v>
      </c>
      <c r="F3175" s="6" t="s">
        <v>12210</v>
      </c>
      <c r="G3175" s="7" t="s">
        <v>20309</v>
      </c>
      <c r="H3175" s="7" t="s">
        <v>20482</v>
      </c>
    </row>
    <row r="3176" spans="1:8">
      <c r="A3176" s="6" t="s">
        <v>12214</v>
      </c>
      <c r="B3176" s="6" t="str" cm="1">
        <f t="array" ref="B3176">IF(SUM(--ISNUMBER(SEARCH(Honorific,A3176)))&gt;0,LEFT(A3176,FIND(" ",A3176)-1),"")</f>
        <v/>
      </c>
      <c r="C3176" s="6" t="str">
        <f t="shared" si="98"/>
        <v>Deborah Gonzales</v>
      </c>
      <c r="D3176" s="6" t="str" cm="1">
        <f t="array" ref="D3176">IF(SUM(--ISNUMBER(SEARCH(Credentials,C3176)))&gt;0,TRIM(RIGHT(SUBSTITUTE(C3176," ",REPT(" ", 99)), 99)),"")</f>
        <v/>
      </c>
      <c r="E3176" s="6" t="str">
        <f t="shared" si="99"/>
        <v>Deborah Gonzales</v>
      </c>
      <c r="F3176" s="6" t="s">
        <v>12214</v>
      </c>
      <c r="G3176" s="7" t="s">
        <v>19963</v>
      </c>
      <c r="H3176" s="7" t="s">
        <v>19721</v>
      </c>
    </row>
    <row r="3177" spans="1:8">
      <c r="A3177" s="6" t="s">
        <v>12218</v>
      </c>
      <c r="B3177" s="6" t="str" cm="1">
        <f t="array" ref="B3177">IF(SUM(--ISNUMBER(SEARCH(Honorific,A3177)))&gt;0,LEFT(A3177,FIND(" ",A3177)-1),"")</f>
        <v/>
      </c>
      <c r="C3177" s="6" t="str">
        <f t="shared" si="98"/>
        <v>Dale Santos</v>
      </c>
      <c r="D3177" s="6" t="str" cm="1">
        <f t="array" ref="D3177">IF(SUM(--ISNUMBER(SEARCH(Credentials,C3177)))&gt;0,TRIM(RIGHT(SUBSTITUTE(C3177," ",REPT(" ", 99)), 99)),"")</f>
        <v/>
      </c>
      <c r="E3177" s="6" t="str">
        <f t="shared" si="99"/>
        <v>Dale Santos</v>
      </c>
      <c r="F3177" s="6" t="s">
        <v>12218</v>
      </c>
      <c r="G3177" s="7" t="s">
        <v>20615</v>
      </c>
      <c r="H3177" s="7" t="s">
        <v>19776</v>
      </c>
    </row>
    <row r="3178" spans="1:8">
      <c r="A3178" s="6" t="s">
        <v>12222</v>
      </c>
      <c r="B3178" s="6" t="str" cm="1">
        <f t="array" ref="B3178">IF(SUM(--ISNUMBER(SEARCH(Honorific,A3178)))&gt;0,LEFT(A3178,FIND(" ",A3178)-1),"")</f>
        <v/>
      </c>
      <c r="C3178" s="6" t="str">
        <f t="shared" si="98"/>
        <v>Kerry Rosales</v>
      </c>
      <c r="D3178" s="6" t="str" cm="1">
        <f t="array" ref="D3178">IF(SUM(--ISNUMBER(SEARCH(Credentials,C3178)))&gt;0,TRIM(RIGHT(SUBSTITUTE(C3178," ",REPT(" ", 99)), 99)),"")</f>
        <v/>
      </c>
      <c r="E3178" s="6" t="str">
        <f t="shared" si="99"/>
        <v>Kerry Rosales</v>
      </c>
      <c r="F3178" s="6" t="s">
        <v>12222</v>
      </c>
      <c r="G3178" s="7" t="s">
        <v>19792</v>
      </c>
      <c r="H3178" s="7" t="s">
        <v>20702</v>
      </c>
    </row>
    <row r="3179" spans="1:8">
      <c r="A3179" s="6" t="s">
        <v>12226</v>
      </c>
      <c r="B3179" s="6" t="str" cm="1">
        <f t="array" ref="B3179">IF(SUM(--ISNUMBER(SEARCH(Honorific,A3179)))&gt;0,LEFT(A3179,FIND(" ",A3179)-1),"")</f>
        <v/>
      </c>
      <c r="C3179" s="6" t="str">
        <f t="shared" si="98"/>
        <v>Janice Harvey</v>
      </c>
      <c r="D3179" s="6" t="str" cm="1">
        <f t="array" ref="D3179">IF(SUM(--ISNUMBER(SEARCH(Credentials,C3179)))&gt;0,TRIM(RIGHT(SUBSTITUTE(C3179," ",REPT(" ", 99)), 99)),"")</f>
        <v/>
      </c>
      <c r="E3179" s="6" t="str">
        <f t="shared" si="99"/>
        <v>Janice Harvey</v>
      </c>
      <c r="F3179" s="6" t="s">
        <v>12226</v>
      </c>
      <c r="G3179" s="7" t="s">
        <v>20381</v>
      </c>
      <c r="H3179" s="7" t="s">
        <v>19979</v>
      </c>
    </row>
    <row r="3180" spans="1:8">
      <c r="A3180" s="6" t="s">
        <v>12229</v>
      </c>
      <c r="B3180" s="6" t="str" cm="1">
        <f t="array" ref="B3180">IF(SUM(--ISNUMBER(SEARCH(Honorific,A3180)))&gt;0,LEFT(A3180,FIND(" ",A3180)-1),"")</f>
        <v/>
      </c>
      <c r="C3180" s="6" t="str">
        <f t="shared" si="98"/>
        <v>Joseph Wong</v>
      </c>
      <c r="D3180" s="6" t="str" cm="1">
        <f t="array" ref="D3180">IF(SUM(--ISNUMBER(SEARCH(Credentials,C3180)))&gt;0,TRIM(RIGHT(SUBSTITUTE(C3180," ",REPT(" ", 99)), 99)),"")</f>
        <v/>
      </c>
      <c r="E3180" s="6" t="str">
        <f t="shared" si="99"/>
        <v>Joseph Wong</v>
      </c>
      <c r="F3180" s="6" t="s">
        <v>12229</v>
      </c>
      <c r="G3180" s="7" t="s">
        <v>19642</v>
      </c>
      <c r="H3180" s="7" t="s">
        <v>19436</v>
      </c>
    </row>
    <row r="3181" spans="1:8">
      <c r="A3181" s="6" t="s">
        <v>12233</v>
      </c>
      <c r="B3181" s="6" t="str" cm="1">
        <f t="array" ref="B3181">IF(SUM(--ISNUMBER(SEARCH(Honorific,A3181)))&gt;0,LEFT(A3181,FIND(" ",A3181)-1),"")</f>
        <v/>
      </c>
      <c r="C3181" s="6" t="str">
        <f t="shared" si="98"/>
        <v>Laurie Jones</v>
      </c>
      <c r="D3181" s="6" t="str" cm="1">
        <f t="array" ref="D3181">IF(SUM(--ISNUMBER(SEARCH(Credentials,C3181)))&gt;0,TRIM(RIGHT(SUBSTITUTE(C3181," ",REPT(" ", 99)), 99)),"")</f>
        <v/>
      </c>
      <c r="E3181" s="6" t="str">
        <f t="shared" si="99"/>
        <v>Laurie Jones</v>
      </c>
      <c r="F3181" s="6" t="s">
        <v>12233</v>
      </c>
      <c r="G3181" s="7" t="s">
        <v>19501</v>
      </c>
      <c r="H3181" s="7" t="s">
        <v>19613</v>
      </c>
    </row>
    <row r="3182" spans="1:8">
      <c r="A3182" s="6" t="s">
        <v>12237</v>
      </c>
      <c r="B3182" s="6" t="str" cm="1">
        <f t="array" ref="B3182">IF(SUM(--ISNUMBER(SEARCH(Honorific,A3182)))&gt;0,LEFT(A3182,FIND(" ",A3182)-1),"")</f>
        <v/>
      </c>
      <c r="C3182" s="6" t="str">
        <f t="shared" si="98"/>
        <v>Kelsey Taylor</v>
      </c>
      <c r="D3182" s="6" t="str" cm="1">
        <f t="array" ref="D3182">IF(SUM(--ISNUMBER(SEARCH(Credentials,C3182)))&gt;0,TRIM(RIGHT(SUBSTITUTE(C3182," ",REPT(" ", 99)), 99)),"")</f>
        <v/>
      </c>
      <c r="E3182" s="6" t="str">
        <f t="shared" si="99"/>
        <v>Kelsey Taylor</v>
      </c>
      <c r="F3182" s="6" t="s">
        <v>12237</v>
      </c>
      <c r="G3182" s="7" t="s">
        <v>20042</v>
      </c>
      <c r="H3182" s="7" t="s">
        <v>19500</v>
      </c>
    </row>
    <row r="3183" spans="1:8">
      <c r="A3183" s="6" t="s">
        <v>5585</v>
      </c>
      <c r="B3183" s="6" t="str" cm="1">
        <f t="array" ref="B3183">IF(SUM(--ISNUMBER(SEARCH(Honorific,A3183)))&gt;0,LEFT(A3183,FIND(" ",A3183)-1),"")</f>
        <v/>
      </c>
      <c r="C3183" s="6" t="str">
        <f t="shared" si="98"/>
        <v>Kevin Brown</v>
      </c>
      <c r="D3183" s="6" t="str" cm="1">
        <f t="array" ref="D3183">IF(SUM(--ISNUMBER(SEARCH(Credentials,C3183)))&gt;0,TRIM(RIGHT(SUBSTITUTE(C3183," ",REPT(" ", 99)), 99)),"")</f>
        <v/>
      </c>
      <c r="E3183" s="6" t="str">
        <f t="shared" si="99"/>
        <v>Kevin Brown</v>
      </c>
      <c r="F3183" s="6" t="s">
        <v>5585</v>
      </c>
      <c r="G3183" s="7" t="s">
        <v>19542</v>
      </c>
      <c r="H3183" s="7" t="s">
        <v>19442</v>
      </c>
    </row>
    <row r="3184" spans="1:8">
      <c r="A3184" s="6" t="s">
        <v>12244</v>
      </c>
      <c r="B3184" s="6" t="str" cm="1">
        <f t="array" ref="B3184">IF(SUM(--ISNUMBER(SEARCH(Honorific,A3184)))&gt;0,LEFT(A3184,FIND(" ",A3184)-1),"")</f>
        <v/>
      </c>
      <c r="C3184" s="6" t="str">
        <f t="shared" si="98"/>
        <v>Edward Gordon</v>
      </c>
      <c r="D3184" s="6" t="str" cm="1">
        <f t="array" ref="D3184">IF(SUM(--ISNUMBER(SEARCH(Credentials,C3184)))&gt;0,TRIM(RIGHT(SUBSTITUTE(C3184," ",REPT(" ", 99)), 99)),"")</f>
        <v/>
      </c>
      <c r="E3184" s="6" t="str">
        <f t="shared" si="99"/>
        <v>Edward Gordon</v>
      </c>
      <c r="F3184" s="6" t="s">
        <v>12244</v>
      </c>
      <c r="G3184" s="7" t="s">
        <v>19439</v>
      </c>
      <c r="H3184" s="7" t="s">
        <v>20249</v>
      </c>
    </row>
    <row r="3185" spans="1:8">
      <c r="A3185" s="6" t="s">
        <v>12247</v>
      </c>
      <c r="B3185" s="6" t="str" cm="1">
        <f t="array" ref="B3185">IF(SUM(--ISNUMBER(SEARCH(Honorific,A3185)))&gt;0,LEFT(A3185,FIND(" ",A3185)-1),"")</f>
        <v>Ms.</v>
      </c>
      <c r="C3185" s="6" t="str">
        <f t="shared" si="98"/>
        <v>Amy Alvarado</v>
      </c>
      <c r="D3185" s="6" t="str" cm="1">
        <f t="array" ref="D3185">IF(SUM(--ISNUMBER(SEARCH(Credentials,C3185)))&gt;0,TRIM(RIGHT(SUBSTITUTE(C3185," ",REPT(" ", 99)), 99)),"")</f>
        <v/>
      </c>
      <c r="E3185" s="6" t="str">
        <f t="shared" si="99"/>
        <v>Amy Alvarado</v>
      </c>
      <c r="F3185" s="6" t="s">
        <v>19332</v>
      </c>
      <c r="G3185" s="7" t="s">
        <v>19789</v>
      </c>
      <c r="H3185" s="7" t="s">
        <v>20542</v>
      </c>
    </row>
    <row r="3186" spans="1:8">
      <c r="A3186" s="6" t="s">
        <v>12251</v>
      </c>
      <c r="B3186" s="6" t="str" cm="1">
        <f t="array" ref="B3186">IF(SUM(--ISNUMBER(SEARCH(Honorific,A3186)))&gt;0,LEFT(A3186,FIND(" ",A3186)-1),"")</f>
        <v/>
      </c>
      <c r="C3186" s="6" t="str">
        <f t="shared" si="98"/>
        <v>Alexander Morales</v>
      </c>
      <c r="D3186" s="6" t="str" cm="1">
        <f t="array" ref="D3186">IF(SUM(--ISNUMBER(SEARCH(Credentials,C3186)))&gt;0,TRIM(RIGHT(SUBSTITUTE(C3186," ",REPT(" ", 99)), 99)),"")</f>
        <v/>
      </c>
      <c r="E3186" s="6" t="str">
        <f t="shared" si="99"/>
        <v>Alexander Morales</v>
      </c>
      <c r="F3186" s="6" t="s">
        <v>12251</v>
      </c>
      <c r="G3186" s="7" t="s">
        <v>19614</v>
      </c>
      <c r="H3186" s="7" t="s">
        <v>19513</v>
      </c>
    </row>
    <row r="3187" spans="1:8">
      <c r="A3187" s="6" t="s">
        <v>12255</v>
      </c>
      <c r="B3187" s="6" t="str" cm="1">
        <f t="array" ref="B3187">IF(SUM(--ISNUMBER(SEARCH(Honorific,A3187)))&gt;0,LEFT(A3187,FIND(" ",A3187)-1),"")</f>
        <v/>
      </c>
      <c r="C3187" s="6" t="str">
        <f t="shared" si="98"/>
        <v>Sheila Singleton</v>
      </c>
      <c r="D3187" s="6" t="str" cm="1">
        <f t="array" ref="D3187">IF(SUM(--ISNUMBER(SEARCH(Credentials,C3187)))&gt;0,TRIM(RIGHT(SUBSTITUTE(C3187," ",REPT(" ", 99)), 99)),"")</f>
        <v/>
      </c>
      <c r="E3187" s="6" t="str">
        <f t="shared" si="99"/>
        <v>Sheila Singleton</v>
      </c>
      <c r="F3187" s="6" t="s">
        <v>12255</v>
      </c>
      <c r="G3187" s="7" t="s">
        <v>19475</v>
      </c>
      <c r="H3187" s="7" t="s">
        <v>20165</v>
      </c>
    </row>
    <row r="3188" spans="1:8">
      <c r="A3188" s="6" t="s">
        <v>12259</v>
      </c>
      <c r="B3188" s="6" t="str" cm="1">
        <f t="array" ref="B3188">IF(SUM(--ISNUMBER(SEARCH(Honorific,A3188)))&gt;0,LEFT(A3188,FIND(" ",A3188)-1),"")</f>
        <v/>
      </c>
      <c r="C3188" s="6" t="str">
        <f t="shared" si="98"/>
        <v>Gina Cabrera</v>
      </c>
      <c r="D3188" s="6" t="str" cm="1">
        <f t="array" ref="D3188">IF(SUM(--ISNUMBER(SEARCH(Credentials,C3188)))&gt;0,TRIM(RIGHT(SUBSTITUTE(C3188," ",REPT(" ", 99)), 99)),"")</f>
        <v/>
      </c>
      <c r="E3188" s="6" t="str">
        <f t="shared" si="99"/>
        <v>Gina Cabrera</v>
      </c>
      <c r="F3188" s="6" t="s">
        <v>12259</v>
      </c>
      <c r="G3188" s="7" t="s">
        <v>20143</v>
      </c>
      <c r="H3188" s="7" t="s">
        <v>20082</v>
      </c>
    </row>
    <row r="3189" spans="1:8">
      <c r="A3189" s="6" t="s">
        <v>12263</v>
      </c>
      <c r="B3189" s="6" t="str" cm="1">
        <f t="array" ref="B3189">IF(SUM(--ISNUMBER(SEARCH(Honorific,A3189)))&gt;0,LEFT(A3189,FIND(" ",A3189)-1),"")</f>
        <v/>
      </c>
      <c r="C3189" s="6" t="str">
        <f t="shared" si="98"/>
        <v>Sean Cooper</v>
      </c>
      <c r="D3189" s="6" t="str" cm="1">
        <f t="array" ref="D3189">IF(SUM(--ISNUMBER(SEARCH(Credentials,C3189)))&gt;0,TRIM(RIGHT(SUBSTITUTE(C3189," ",REPT(" ", 99)), 99)),"")</f>
        <v/>
      </c>
      <c r="E3189" s="6" t="str">
        <f t="shared" si="99"/>
        <v>Sean Cooper</v>
      </c>
      <c r="F3189" s="6" t="s">
        <v>12263</v>
      </c>
      <c r="G3189" s="7" t="s">
        <v>19651</v>
      </c>
      <c r="H3189" s="7" t="s">
        <v>19525</v>
      </c>
    </row>
    <row r="3190" spans="1:8">
      <c r="A3190" s="6" t="s">
        <v>12267</v>
      </c>
      <c r="B3190" s="6" t="str" cm="1">
        <f t="array" ref="B3190">IF(SUM(--ISNUMBER(SEARCH(Honorific,A3190)))&gt;0,LEFT(A3190,FIND(" ",A3190)-1),"")</f>
        <v/>
      </c>
      <c r="C3190" s="6" t="str">
        <f t="shared" si="98"/>
        <v>Crystal Shaw</v>
      </c>
      <c r="D3190" s="6" t="str" cm="1">
        <f t="array" ref="D3190">IF(SUM(--ISNUMBER(SEARCH(Credentials,C3190)))&gt;0,TRIM(RIGHT(SUBSTITUTE(C3190," ",REPT(" ", 99)), 99)),"")</f>
        <v/>
      </c>
      <c r="E3190" s="6" t="str">
        <f t="shared" si="99"/>
        <v>Crystal Shaw</v>
      </c>
      <c r="F3190" s="6" t="s">
        <v>12267</v>
      </c>
      <c r="G3190" s="7" t="s">
        <v>19562</v>
      </c>
      <c r="H3190" s="7" t="s">
        <v>19567</v>
      </c>
    </row>
    <row r="3191" spans="1:8">
      <c r="A3191" s="6" t="s">
        <v>12271</v>
      </c>
      <c r="B3191" s="6" t="str" cm="1">
        <f t="array" ref="B3191">IF(SUM(--ISNUMBER(SEARCH(Honorific,A3191)))&gt;0,LEFT(A3191,FIND(" ",A3191)-1),"")</f>
        <v/>
      </c>
      <c r="C3191" s="6" t="str">
        <f t="shared" si="98"/>
        <v>Ronald Osborne</v>
      </c>
      <c r="D3191" s="6" t="str" cm="1">
        <f t="array" ref="D3191">IF(SUM(--ISNUMBER(SEARCH(Credentials,C3191)))&gt;0,TRIM(RIGHT(SUBSTITUTE(C3191," ",REPT(" ", 99)), 99)),"")</f>
        <v/>
      </c>
      <c r="E3191" s="6" t="str">
        <f t="shared" si="99"/>
        <v>Ronald Osborne</v>
      </c>
      <c r="F3191" s="6" t="s">
        <v>12271</v>
      </c>
      <c r="G3191" s="7" t="s">
        <v>19535</v>
      </c>
      <c r="H3191" s="7" t="s">
        <v>20016</v>
      </c>
    </row>
    <row r="3192" spans="1:8">
      <c r="A3192" s="6" t="s">
        <v>12275</v>
      </c>
      <c r="B3192" s="6" t="str" cm="1">
        <f t="array" ref="B3192">IF(SUM(--ISNUMBER(SEARCH(Honorific,A3192)))&gt;0,LEFT(A3192,FIND(" ",A3192)-1),"")</f>
        <v/>
      </c>
      <c r="C3192" s="6" t="str">
        <f t="shared" si="98"/>
        <v>Jonathan Fernandez</v>
      </c>
      <c r="D3192" s="6" t="str" cm="1">
        <f t="array" ref="D3192">IF(SUM(--ISNUMBER(SEARCH(Credentials,C3192)))&gt;0,TRIM(RIGHT(SUBSTITUTE(C3192," ",REPT(" ", 99)), 99)),"")</f>
        <v/>
      </c>
      <c r="E3192" s="6" t="str">
        <f t="shared" si="99"/>
        <v>Jonathan Fernandez</v>
      </c>
      <c r="F3192" s="6" t="s">
        <v>12275</v>
      </c>
      <c r="G3192" s="7" t="s">
        <v>19787</v>
      </c>
      <c r="H3192" s="7" t="s">
        <v>20703</v>
      </c>
    </row>
    <row r="3193" spans="1:8">
      <c r="A3193" s="6" t="s">
        <v>12279</v>
      </c>
      <c r="B3193" s="6" t="str" cm="1">
        <f t="array" ref="B3193">IF(SUM(--ISNUMBER(SEARCH(Honorific,A3193)))&gt;0,LEFT(A3193,FIND(" ",A3193)-1),"")</f>
        <v>Miss</v>
      </c>
      <c r="C3193" s="6" t="str">
        <f t="shared" si="98"/>
        <v>Veronica Sparks MD</v>
      </c>
      <c r="D3193" s="6" t="str" cm="1">
        <f t="array" ref="D3193">IF(SUM(--ISNUMBER(SEARCH(Credentials,C3193)))&gt;0,TRIM(RIGHT(SUBSTITUTE(C3193," ",REPT(" ", 99)), 99)),"")</f>
        <v>MD</v>
      </c>
      <c r="E3193" s="6" t="str">
        <f t="shared" si="99"/>
        <v xml:space="preserve">Veronica Sparks </v>
      </c>
      <c r="F3193" s="6" t="s">
        <v>19333</v>
      </c>
      <c r="G3193" s="7" t="s">
        <v>20154</v>
      </c>
      <c r="H3193" s="7" t="s">
        <v>20546</v>
      </c>
    </row>
    <row r="3194" spans="1:8">
      <c r="A3194" s="6" t="s">
        <v>12283</v>
      </c>
      <c r="B3194" s="6" t="str" cm="1">
        <f t="array" ref="B3194">IF(SUM(--ISNUMBER(SEARCH(Honorific,A3194)))&gt;0,LEFT(A3194,FIND(" ",A3194)-1),"")</f>
        <v/>
      </c>
      <c r="C3194" s="6" t="str">
        <f t="shared" si="98"/>
        <v>Mark Walton</v>
      </c>
      <c r="D3194" s="6" t="str" cm="1">
        <f t="array" ref="D3194">IF(SUM(--ISNUMBER(SEARCH(Credentials,C3194)))&gt;0,TRIM(RIGHT(SUBSTITUTE(C3194," ",REPT(" ", 99)), 99)),"")</f>
        <v/>
      </c>
      <c r="E3194" s="6" t="str">
        <f t="shared" si="99"/>
        <v>Mark Walton</v>
      </c>
      <c r="F3194" s="6" t="s">
        <v>12283</v>
      </c>
      <c r="G3194" s="7" t="s">
        <v>19725</v>
      </c>
      <c r="H3194" s="7" t="s">
        <v>20320</v>
      </c>
    </row>
    <row r="3195" spans="1:8">
      <c r="A3195" s="6" t="s">
        <v>12287</v>
      </c>
      <c r="B3195" s="6" t="str" cm="1">
        <f t="array" ref="B3195">IF(SUM(--ISNUMBER(SEARCH(Honorific,A3195)))&gt;0,LEFT(A3195,FIND(" ",A3195)-1),"")</f>
        <v/>
      </c>
      <c r="C3195" s="6" t="str">
        <f t="shared" si="98"/>
        <v>Allison Thomas</v>
      </c>
      <c r="D3195" s="6" t="str" cm="1">
        <f t="array" ref="D3195">IF(SUM(--ISNUMBER(SEARCH(Credentials,C3195)))&gt;0,TRIM(RIGHT(SUBSTITUTE(C3195," ",REPT(" ", 99)), 99)),"")</f>
        <v/>
      </c>
      <c r="E3195" s="6" t="str">
        <f t="shared" si="99"/>
        <v>Allison Thomas</v>
      </c>
      <c r="F3195" s="6" t="s">
        <v>12287</v>
      </c>
      <c r="G3195" s="7" t="s">
        <v>19807</v>
      </c>
      <c r="H3195" s="7" t="s">
        <v>19488</v>
      </c>
    </row>
    <row r="3196" spans="1:8">
      <c r="A3196" s="6" t="s">
        <v>12291</v>
      </c>
      <c r="B3196" s="6" t="str" cm="1">
        <f t="array" ref="B3196">IF(SUM(--ISNUMBER(SEARCH(Honorific,A3196)))&gt;0,LEFT(A3196,FIND(" ",A3196)-1),"")</f>
        <v/>
      </c>
      <c r="C3196" s="6" t="str">
        <f t="shared" si="98"/>
        <v>Carly Aguilar</v>
      </c>
      <c r="D3196" s="6" t="str" cm="1">
        <f t="array" ref="D3196">IF(SUM(--ISNUMBER(SEARCH(Credentials,C3196)))&gt;0,TRIM(RIGHT(SUBSTITUTE(C3196," ",REPT(" ", 99)), 99)),"")</f>
        <v/>
      </c>
      <c r="E3196" s="6" t="str">
        <f t="shared" si="99"/>
        <v>Carly Aguilar</v>
      </c>
      <c r="F3196" s="6" t="s">
        <v>12291</v>
      </c>
      <c r="G3196" s="7" t="s">
        <v>20704</v>
      </c>
      <c r="H3196" s="7" t="s">
        <v>19742</v>
      </c>
    </row>
    <row r="3197" spans="1:8">
      <c r="A3197" s="6" t="s">
        <v>12295</v>
      </c>
      <c r="B3197" s="6" t="str" cm="1">
        <f t="array" ref="B3197">IF(SUM(--ISNUMBER(SEARCH(Honorific,A3197)))&gt;0,LEFT(A3197,FIND(" ",A3197)-1),"")</f>
        <v/>
      </c>
      <c r="C3197" s="6" t="str">
        <f t="shared" si="98"/>
        <v>George Harris</v>
      </c>
      <c r="D3197" s="6" t="str" cm="1">
        <f t="array" ref="D3197">IF(SUM(--ISNUMBER(SEARCH(Credentials,C3197)))&gt;0,TRIM(RIGHT(SUBSTITUTE(C3197," ",REPT(" ", 99)), 99)),"")</f>
        <v/>
      </c>
      <c r="E3197" s="6" t="str">
        <f t="shared" si="99"/>
        <v>George Harris</v>
      </c>
      <c r="F3197" s="6" t="s">
        <v>12295</v>
      </c>
      <c r="G3197" s="7" t="s">
        <v>19949</v>
      </c>
      <c r="H3197" s="7" t="s">
        <v>19925</v>
      </c>
    </row>
    <row r="3198" spans="1:8">
      <c r="A3198" s="6" t="s">
        <v>12299</v>
      </c>
      <c r="B3198" s="6" t="str" cm="1">
        <f t="array" ref="B3198">IF(SUM(--ISNUMBER(SEARCH(Honorific,A3198)))&gt;0,LEFT(A3198,FIND(" ",A3198)-1),"")</f>
        <v/>
      </c>
      <c r="C3198" s="6" t="str">
        <f t="shared" si="98"/>
        <v>Mindy Mclean</v>
      </c>
      <c r="D3198" s="6" t="str" cm="1">
        <f t="array" ref="D3198">IF(SUM(--ISNUMBER(SEARCH(Credentials,C3198)))&gt;0,TRIM(RIGHT(SUBSTITUTE(C3198," ",REPT(" ", 99)), 99)),"")</f>
        <v/>
      </c>
      <c r="E3198" s="6" t="str">
        <f t="shared" si="99"/>
        <v>Mindy Mclean</v>
      </c>
      <c r="F3198" s="6" t="s">
        <v>12299</v>
      </c>
      <c r="G3198" s="7" t="s">
        <v>20415</v>
      </c>
      <c r="H3198" s="7" t="s">
        <v>20705</v>
      </c>
    </row>
    <row r="3199" spans="1:8">
      <c r="A3199" s="6" t="s">
        <v>12303</v>
      </c>
      <c r="B3199" s="6" t="str" cm="1">
        <f t="array" ref="B3199">IF(SUM(--ISNUMBER(SEARCH(Honorific,A3199)))&gt;0,LEFT(A3199,FIND(" ",A3199)-1),"")</f>
        <v/>
      </c>
      <c r="C3199" s="6" t="str">
        <f t="shared" si="98"/>
        <v>Brian Smith</v>
      </c>
      <c r="D3199" s="6" t="str" cm="1">
        <f t="array" ref="D3199">IF(SUM(--ISNUMBER(SEARCH(Credentials,C3199)))&gt;0,TRIM(RIGHT(SUBSTITUTE(C3199," ",REPT(" ", 99)), 99)),"")</f>
        <v/>
      </c>
      <c r="E3199" s="6" t="str">
        <f t="shared" si="99"/>
        <v>Brian Smith</v>
      </c>
      <c r="F3199" s="6" t="s">
        <v>12303</v>
      </c>
      <c r="G3199" s="7" t="s">
        <v>19555</v>
      </c>
      <c r="H3199" s="7" t="s">
        <v>19450</v>
      </c>
    </row>
    <row r="3200" spans="1:8">
      <c r="A3200" s="6" t="s">
        <v>12307</v>
      </c>
      <c r="B3200" s="6" t="str" cm="1">
        <f t="array" ref="B3200">IF(SUM(--ISNUMBER(SEARCH(Honorific,A3200)))&gt;0,LEFT(A3200,FIND(" ",A3200)-1),"")</f>
        <v/>
      </c>
      <c r="C3200" s="6" t="str">
        <f t="shared" si="98"/>
        <v>Roberta Smith</v>
      </c>
      <c r="D3200" s="6" t="str" cm="1">
        <f t="array" ref="D3200">IF(SUM(--ISNUMBER(SEARCH(Credentials,C3200)))&gt;0,TRIM(RIGHT(SUBSTITUTE(C3200," ",REPT(" ", 99)), 99)),"")</f>
        <v/>
      </c>
      <c r="E3200" s="6" t="str">
        <f t="shared" si="99"/>
        <v>Roberta Smith</v>
      </c>
      <c r="F3200" s="6" t="s">
        <v>12307</v>
      </c>
      <c r="G3200" s="7" t="s">
        <v>20706</v>
      </c>
      <c r="H3200" s="7" t="s">
        <v>19450</v>
      </c>
    </row>
    <row r="3201" spans="1:8">
      <c r="A3201" s="6" t="s">
        <v>12311</v>
      </c>
      <c r="B3201" s="6" t="str" cm="1">
        <f t="array" ref="B3201">IF(SUM(--ISNUMBER(SEARCH(Honorific,A3201)))&gt;0,LEFT(A3201,FIND(" ",A3201)-1),"")</f>
        <v/>
      </c>
      <c r="C3201" s="6" t="str">
        <f t="shared" si="98"/>
        <v>Angelica Grant</v>
      </c>
      <c r="D3201" s="6" t="str" cm="1">
        <f t="array" ref="D3201">IF(SUM(--ISNUMBER(SEARCH(Credentials,C3201)))&gt;0,TRIM(RIGHT(SUBSTITUTE(C3201," ",REPT(" ", 99)), 99)),"")</f>
        <v/>
      </c>
      <c r="E3201" s="6" t="str">
        <f t="shared" si="99"/>
        <v>Angelica Grant</v>
      </c>
      <c r="F3201" s="6" t="s">
        <v>12311</v>
      </c>
      <c r="G3201" s="7" t="s">
        <v>19953</v>
      </c>
      <c r="H3201" s="7" t="s">
        <v>20114</v>
      </c>
    </row>
    <row r="3202" spans="1:8">
      <c r="A3202" s="6" t="s">
        <v>12314</v>
      </c>
      <c r="B3202" s="6" t="str" cm="1">
        <f t="array" ref="B3202">IF(SUM(--ISNUMBER(SEARCH(Honorific,A3202)))&gt;0,LEFT(A3202,FIND(" ",A3202)-1),"")</f>
        <v/>
      </c>
      <c r="C3202" s="6" t="str">
        <f t="shared" si="98"/>
        <v>Alan Ford</v>
      </c>
      <c r="D3202" s="6" t="str" cm="1">
        <f t="array" ref="D3202">IF(SUM(--ISNUMBER(SEARCH(Credentials,C3202)))&gt;0,TRIM(RIGHT(SUBSTITUTE(C3202," ",REPT(" ", 99)), 99)),"")</f>
        <v/>
      </c>
      <c r="E3202" s="6" t="str">
        <f t="shared" si="99"/>
        <v>Alan Ford</v>
      </c>
      <c r="F3202" s="6" t="s">
        <v>12314</v>
      </c>
      <c r="G3202" s="7" t="s">
        <v>20004</v>
      </c>
      <c r="H3202" s="7" t="s">
        <v>20266</v>
      </c>
    </row>
    <row r="3203" spans="1:8">
      <c r="A3203" s="6" t="s">
        <v>12318</v>
      </c>
      <c r="B3203" s="6" t="str" cm="1">
        <f t="array" ref="B3203">IF(SUM(--ISNUMBER(SEARCH(Honorific,A3203)))&gt;0,LEFT(A3203,FIND(" ",A3203)-1),"")</f>
        <v/>
      </c>
      <c r="C3203" s="6" t="str">
        <f t="shared" ref="C3203:C3266" si="100">IF(B3203="",A3203,RIGHT(A3203,LEN(A3203)-LEN(B3203)-1))</f>
        <v>Marc Scott</v>
      </c>
      <c r="D3203" s="6" t="str" cm="1">
        <f t="array" ref="D3203">IF(SUM(--ISNUMBER(SEARCH(Credentials,C3203)))&gt;0,TRIM(RIGHT(SUBSTITUTE(C3203," ",REPT(" ", 99)), 99)),"")</f>
        <v/>
      </c>
      <c r="E3203" s="6" t="str">
        <f t="shared" ref="E3203:E3266" si="101">IF(D3203="",C3203,LEFT(C3203,LEN(C3203)-LEN(D3203)))</f>
        <v>Marc Scott</v>
      </c>
      <c r="F3203" s="6" t="s">
        <v>12318</v>
      </c>
      <c r="G3203" s="7" t="s">
        <v>20044</v>
      </c>
      <c r="H3203" s="7" t="s">
        <v>19573</v>
      </c>
    </row>
    <row r="3204" spans="1:8">
      <c r="A3204" s="6" t="s">
        <v>12322</v>
      </c>
      <c r="B3204" s="6" t="str" cm="1">
        <f t="array" ref="B3204">IF(SUM(--ISNUMBER(SEARCH(Honorific,A3204)))&gt;0,LEFT(A3204,FIND(" ",A3204)-1),"")</f>
        <v/>
      </c>
      <c r="C3204" s="6" t="str">
        <f t="shared" si="100"/>
        <v>Craig Stark</v>
      </c>
      <c r="D3204" s="6" t="str" cm="1">
        <f t="array" ref="D3204">IF(SUM(--ISNUMBER(SEARCH(Credentials,C3204)))&gt;0,TRIM(RIGHT(SUBSTITUTE(C3204," ",REPT(" ", 99)), 99)),"")</f>
        <v/>
      </c>
      <c r="E3204" s="6" t="str">
        <f t="shared" si="101"/>
        <v>Craig Stark</v>
      </c>
      <c r="F3204" s="6" t="s">
        <v>12322</v>
      </c>
      <c r="G3204" s="7" t="s">
        <v>19570</v>
      </c>
      <c r="H3204" s="7" t="s">
        <v>20676</v>
      </c>
    </row>
    <row r="3205" spans="1:8">
      <c r="A3205" s="6" t="s">
        <v>12326</v>
      </c>
      <c r="B3205" s="6" t="str" cm="1">
        <f t="array" ref="B3205">IF(SUM(--ISNUMBER(SEARCH(Honorific,A3205)))&gt;0,LEFT(A3205,FIND(" ",A3205)-1),"")</f>
        <v/>
      </c>
      <c r="C3205" s="6" t="str">
        <f t="shared" si="100"/>
        <v>Leslie Smith</v>
      </c>
      <c r="D3205" s="6" t="str" cm="1">
        <f t="array" ref="D3205">IF(SUM(--ISNUMBER(SEARCH(Credentials,C3205)))&gt;0,TRIM(RIGHT(SUBSTITUTE(C3205," ",REPT(" ", 99)), 99)),"")</f>
        <v/>
      </c>
      <c r="E3205" s="6" t="str">
        <f t="shared" si="101"/>
        <v>Leslie Smith</v>
      </c>
      <c r="F3205" s="6" t="s">
        <v>12326</v>
      </c>
      <c r="G3205" s="7" t="s">
        <v>19644</v>
      </c>
      <c r="H3205" s="7" t="s">
        <v>19450</v>
      </c>
    </row>
    <row r="3206" spans="1:8">
      <c r="A3206" s="6" t="s">
        <v>12330</v>
      </c>
      <c r="B3206" s="6" t="str" cm="1">
        <f t="array" ref="B3206">IF(SUM(--ISNUMBER(SEARCH(Honorific,A3206)))&gt;0,LEFT(A3206,FIND(" ",A3206)-1),"")</f>
        <v>Dr.</v>
      </c>
      <c r="C3206" s="6" t="str">
        <f t="shared" si="100"/>
        <v>Tiffany Sanders DVM</v>
      </c>
      <c r="D3206" s="6" t="str" cm="1">
        <f t="array" ref="D3206">IF(SUM(--ISNUMBER(SEARCH(Credentials,C3206)))&gt;0,TRIM(RIGHT(SUBSTITUTE(C3206," ",REPT(" ", 99)), 99)),"")</f>
        <v>DVM</v>
      </c>
      <c r="E3206" s="6" t="str">
        <f t="shared" si="101"/>
        <v xml:space="preserve">Tiffany Sanders </v>
      </c>
      <c r="F3206" s="6" t="s">
        <v>19334</v>
      </c>
      <c r="G3206" s="7" t="s">
        <v>19847</v>
      </c>
      <c r="H3206" s="7" t="s">
        <v>20096</v>
      </c>
    </row>
    <row r="3207" spans="1:8">
      <c r="A3207" s="6" t="s">
        <v>12333</v>
      </c>
      <c r="B3207" s="6" t="str" cm="1">
        <f t="array" ref="B3207">IF(SUM(--ISNUMBER(SEARCH(Honorific,A3207)))&gt;0,LEFT(A3207,FIND(" ",A3207)-1),"")</f>
        <v/>
      </c>
      <c r="C3207" s="6" t="str">
        <f t="shared" si="100"/>
        <v>Laura Smith</v>
      </c>
      <c r="D3207" s="6" t="str" cm="1">
        <f t="array" ref="D3207">IF(SUM(--ISNUMBER(SEARCH(Credentials,C3207)))&gt;0,TRIM(RIGHT(SUBSTITUTE(C3207," ",REPT(" ", 99)), 99)),"")</f>
        <v/>
      </c>
      <c r="E3207" s="6" t="str">
        <f t="shared" si="101"/>
        <v>Laura Smith</v>
      </c>
      <c r="F3207" s="6" t="s">
        <v>12333</v>
      </c>
      <c r="G3207" s="7" t="s">
        <v>19587</v>
      </c>
      <c r="H3207" s="7" t="s">
        <v>19450</v>
      </c>
    </row>
    <row r="3208" spans="1:8">
      <c r="A3208" s="6" t="s">
        <v>12337</v>
      </c>
      <c r="B3208" s="6" t="str" cm="1">
        <f t="array" ref="B3208">IF(SUM(--ISNUMBER(SEARCH(Honorific,A3208)))&gt;0,LEFT(A3208,FIND(" ",A3208)-1),"")</f>
        <v/>
      </c>
      <c r="C3208" s="6" t="str">
        <f t="shared" si="100"/>
        <v>Sarah West</v>
      </c>
      <c r="D3208" s="6" t="str" cm="1">
        <f t="array" ref="D3208">IF(SUM(--ISNUMBER(SEARCH(Credentials,C3208)))&gt;0,TRIM(RIGHT(SUBSTITUTE(C3208," ",REPT(" ", 99)), 99)),"")</f>
        <v/>
      </c>
      <c r="E3208" s="6" t="str">
        <f t="shared" si="101"/>
        <v>Sarah West</v>
      </c>
      <c r="F3208" s="6" t="s">
        <v>12337</v>
      </c>
      <c r="G3208" s="7" t="s">
        <v>19665</v>
      </c>
      <c r="H3208" s="7" t="s">
        <v>20303</v>
      </c>
    </row>
    <row r="3209" spans="1:8">
      <c r="A3209" s="6" t="s">
        <v>12341</v>
      </c>
      <c r="B3209" s="6" t="str" cm="1">
        <f t="array" ref="B3209">IF(SUM(--ISNUMBER(SEARCH(Honorific,A3209)))&gt;0,LEFT(A3209,FIND(" ",A3209)-1),"")</f>
        <v/>
      </c>
      <c r="C3209" s="6" t="str">
        <f t="shared" si="100"/>
        <v>John Benton</v>
      </c>
      <c r="D3209" s="6" t="str" cm="1">
        <f t="array" ref="D3209">IF(SUM(--ISNUMBER(SEARCH(Credentials,C3209)))&gt;0,TRIM(RIGHT(SUBSTITUTE(C3209," ",REPT(" ", 99)), 99)),"")</f>
        <v/>
      </c>
      <c r="E3209" s="6" t="str">
        <f t="shared" si="101"/>
        <v>John Benton</v>
      </c>
      <c r="F3209" s="6" t="s">
        <v>12341</v>
      </c>
      <c r="G3209" s="7" t="s">
        <v>19558</v>
      </c>
      <c r="H3209" s="7" t="s">
        <v>20707</v>
      </c>
    </row>
    <row r="3210" spans="1:8">
      <c r="A3210" s="6" t="s">
        <v>12345</v>
      </c>
      <c r="B3210" s="6" t="str" cm="1">
        <f t="array" ref="B3210">IF(SUM(--ISNUMBER(SEARCH(Honorific,A3210)))&gt;0,LEFT(A3210,FIND(" ",A3210)-1),"")</f>
        <v/>
      </c>
      <c r="C3210" s="6" t="str">
        <f t="shared" si="100"/>
        <v>Todd Warren</v>
      </c>
      <c r="D3210" s="6" t="str" cm="1">
        <f t="array" ref="D3210">IF(SUM(--ISNUMBER(SEARCH(Credentials,C3210)))&gt;0,TRIM(RIGHT(SUBSTITUTE(C3210," ",REPT(" ", 99)), 99)),"")</f>
        <v/>
      </c>
      <c r="E3210" s="6" t="str">
        <f t="shared" si="101"/>
        <v>Todd Warren</v>
      </c>
      <c r="F3210" s="6" t="s">
        <v>12345</v>
      </c>
      <c r="G3210" s="7" t="s">
        <v>19723</v>
      </c>
      <c r="H3210" s="7" t="s">
        <v>19751</v>
      </c>
    </row>
    <row r="3211" spans="1:8">
      <c r="A3211" s="6" t="s">
        <v>8052</v>
      </c>
      <c r="B3211" s="6" t="str" cm="1">
        <f t="array" ref="B3211">IF(SUM(--ISNUMBER(SEARCH(Honorific,A3211)))&gt;0,LEFT(A3211,FIND(" ",A3211)-1),"")</f>
        <v/>
      </c>
      <c r="C3211" s="6" t="str">
        <f t="shared" si="100"/>
        <v>Julie Johnson</v>
      </c>
      <c r="D3211" s="6" t="str" cm="1">
        <f t="array" ref="D3211">IF(SUM(--ISNUMBER(SEARCH(Credentials,C3211)))&gt;0,TRIM(RIGHT(SUBSTITUTE(C3211," ",REPT(" ", 99)), 99)),"")</f>
        <v/>
      </c>
      <c r="E3211" s="6" t="str">
        <f t="shared" si="101"/>
        <v>Julie Johnson</v>
      </c>
      <c r="F3211" s="6" t="s">
        <v>8052</v>
      </c>
      <c r="G3211" s="7" t="s">
        <v>19679</v>
      </c>
      <c r="H3211" s="7" t="s">
        <v>19655</v>
      </c>
    </row>
    <row r="3212" spans="1:8">
      <c r="A3212" s="6" t="s">
        <v>12351</v>
      </c>
      <c r="B3212" s="6" t="str" cm="1">
        <f t="array" ref="B3212">IF(SUM(--ISNUMBER(SEARCH(Honorific,A3212)))&gt;0,LEFT(A3212,FIND(" ",A3212)-1),"")</f>
        <v/>
      </c>
      <c r="C3212" s="6" t="str">
        <f t="shared" si="100"/>
        <v>Miguel Mahoney</v>
      </c>
      <c r="D3212" s="6" t="str" cm="1">
        <f t="array" ref="D3212">IF(SUM(--ISNUMBER(SEARCH(Credentials,C3212)))&gt;0,TRIM(RIGHT(SUBSTITUTE(C3212," ",REPT(" ", 99)), 99)),"")</f>
        <v/>
      </c>
      <c r="E3212" s="6" t="str">
        <f t="shared" si="101"/>
        <v>Miguel Mahoney</v>
      </c>
      <c r="F3212" s="6" t="s">
        <v>12351</v>
      </c>
      <c r="G3212" s="7" t="s">
        <v>20656</v>
      </c>
      <c r="H3212" s="7" t="s">
        <v>20410</v>
      </c>
    </row>
    <row r="3213" spans="1:8">
      <c r="A3213" s="6" t="s">
        <v>12355</v>
      </c>
      <c r="B3213" s="6" t="str" cm="1">
        <f t="array" ref="B3213">IF(SUM(--ISNUMBER(SEARCH(Honorific,A3213)))&gt;0,LEFT(A3213,FIND(" ",A3213)-1),"")</f>
        <v/>
      </c>
      <c r="C3213" s="6" t="str">
        <f t="shared" si="100"/>
        <v>Annette Torres</v>
      </c>
      <c r="D3213" s="6" t="str" cm="1">
        <f t="array" ref="D3213">IF(SUM(--ISNUMBER(SEARCH(Credentials,C3213)))&gt;0,TRIM(RIGHT(SUBSTITUTE(C3213," ",REPT(" ", 99)), 99)),"")</f>
        <v/>
      </c>
      <c r="E3213" s="6" t="str">
        <f t="shared" si="101"/>
        <v>Annette Torres</v>
      </c>
      <c r="F3213" s="6" t="s">
        <v>12355</v>
      </c>
      <c r="G3213" s="7" t="s">
        <v>20663</v>
      </c>
      <c r="H3213" s="7" t="s">
        <v>20025</v>
      </c>
    </row>
    <row r="3214" spans="1:8">
      <c r="A3214" s="6" t="s">
        <v>12359</v>
      </c>
      <c r="B3214" s="6" t="str" cm="1">
        <f t="array" ref="B3214">IF(SUM(--ISNUMBER(SEARCH(Honorific,A3214)))&gt;0,LEFT(A3214,FIND(" ",A3214)-1),"")</f>
        <v/>
      </c>
      <c r="C3214" s="6" t="str">
        <f t="shared" si="100"/>
        <v>Albert Morris</v>
      </c>
      <c r="D3214" s="6" t="str" cm="1">
        <f t="array" ref="D3214">IF(SUM(--ISNUMBER(SEARCH(Credentials,C3214)))&gt;0,TRIM(RIGHT(SUBSTITUTE(C3214," ",REPT(" ", 99)), 99)),"")</f>
        <v/>
      </c>
      <c r="E3214" s="6" t="str">
        <f t="shared" si="101"/>
        <v>Albert Morris</v>
      </c>
      <c r="F3214" s="6" t="s">
        <v>12359</v>
      </c>
      <c r="G3214" s="7" t="s">
        <v>20447</v>
      </c>
      <c r="H3214" s="7" t="s">
        <v>20460</v>
      </c>
    </row>
    <row r="3215" spans="1:8">
      <c r="A3215" s="6" t="s">
        <v>12363</v>
      </c>
      <c r="B3215" s="6" t="str" cm="1">
        <f t="array" ref="B3215">IF(SUM(--ISNUMBER(SEARCH(Honorific,A3215)))&gt;0,LEFT(A3215,FIND(" ",A3215)-1),"")</f>
        <v/>
      </c>
      <c r="C3215" s="6" t="str">
        <f t="shared" si="100"/>
        <v>Daniel Garrett</v>
      </c>
      <c r="D3215" s="6" t="str" cm="1">
        <f t="array" ref="D3215">IF(SUM(--ISNUMBER(SEARCH(Credentials,C3215)))&gt;0,TRIM(RIGHT(SUBSTITUTE(C3215," ",REPT(" ", 99)), 99)),"")</f>
        <v/>
      </c>
      <c r="E3215" s="6" t="str">
        <f t="shared" si="101"/>
        <v>Daniel Garrett</v>
      </c>
      <c r="F3215" s="6" t="s">
        <v>12363</v>
      </c>
      <c r="G3215" s="7" t="s">
        <v>19492</v>
      </c>
      <c r="H3215" s="7" t="s">
        <v>19624</v>
      </c>
    </row>
    <row r="3216" spans="1:8">
      <c r="A3216" s="6" t="s">
        <v>12367</v>
      </c>
      <c r="B3216" s="6" t="str" cm="1">
        <f t="array" ref="B3216">IF(SUM(--ISNUMBER(SEARCH(Honorific,A3216)))&gt;0,LEFT(A3216,FIND(" ",A3216)-1),"")</f>
        <v/>
      </c>
      <c r="C3216" s="6" t="str">
        <f t="shared" si="100"/>
        <v>Ricky Brown</v>
      </c>
      <c r="D3216" s="6" t="str" cm="1">
        <f t="array" ref="D3216">IF(SUM(--ISNUMBER(SEARCH(Credentials,C3216)))&gt;0,TRIM(RIGHT(SUBSTITUTE(C3216," ",REPT(" ", 99)), 99)),"")</f>
        <v/>
      </c>
      <c r="E3216" s="6" t="str">
        <f t="shared" si="101"/>
        <v>Ricky Brown</v>
      </c>
      <c r="F3216" s="6" t="s">
        <v>12367</v>
      </c>
      <c r="G3216" s="7" t="s">
        <v>19590</v>
      </c>
      <c r="H3216" s="7" t="s">
        <v>19442</v>
      </c>
    </row>
    <row r="3217" spans="1:8">
      <c r="A3217" s="6" t="s">
        <v>12371</v>
      </c>
      <c r="B3217" s="6" t="str" cm="1">
        <f t="array" ref="B3217">IF(SUM(--ISNUMBER(SEARCH(Honorific,A3217)))&gt;0,LEFT(A3217,FIND(" ",A3217)-1),"")</f>
        <v/>
      </c>
      <c r="C3217" s="6" t="str">
        <f t="shared" si="100"/>
        <v>Ashley Jones</v>
      </c>
      <c r="D3217" s="6" t="str" cm="1">
        <f t="array" ref="D3217">IF(SUM(--ISNUMBER(SEARCH(Credentials,C3217)))&gt;0,TRIM(RIGHT(SUBSTITUTE(C3217," ",REPT(" ", 99)), 99)),"")</f>
        <v/>
      </c>
      <c r="E3217" s="6" t="str">
        <f t="shared" si="101"/>
        <v>Ashley Jones</v>
      </c>
      <c r="F3217" s="6" t="s">
        <v>12371</v>
      </c>
      <c r="G3217" s="7" t="s">
        <v>19486</v>
      </c>
      <c r="H3217" s="7" t="s">
        <v>19613</v>
      </c>
    </row>
    <row r="3218" spans="1:8">
      <c r="A3218" s="6" t="s">
        <v>12375</v>
      </c>
      <c r="B3218" s="6" t="str" cm="1">
        <f t="array" ref="B3218">IF(SUM(--ISNUMBER(SEARCH(Honorific,A3218)))&gt;0,LEFT(A3218,FIND(" ",A3218)-1),"")</f>
        <v/>
      </c>
      <c r="C3218" s="6" t="str">
        <f t="shared" si="100"/>
        <v>Amy Rhodes</v>
      </c>
      <c r="D3218" s="6" t="str" cm="1">
        <f t="array" ref="D3218">IF(SUM(--ISNUMBER(SEARCH(Credentials,C3218)))&gt;0,TRIM(RIGHT(SUBSTITUTE(C3218," ",REPT(" ", 99)), 99)),"")</f>
        <v/>
      </c>
      <c r="E3218" s="6" t="str">
        <f t="shared" si="101"/>
        <v>Amy Rhodes</v>
      </c>
      <c r="F3218" s="6" t="s">
        <v>12375</v>
      </c>
      <c r="G3218" s="7" t="s">
        <v>19789</v>
      </c>
      <c r="H3218" s="7" t="s">
        <v>20469</v>
      </c>
    </row>
    <row r="3219" spans="1:8">
      <c r="A3219" s="6" t="s">
        <v>12379</v>
      </c>
      <c r="B3219" s="6" t="str" cm="1">
        <f t="array" ref="B3219">IF(SUM(--ISNUMBER(SEARCH(Honorific,A3219)))&gt;0,LEFT(A3219,FIND(" ",A3219)-1),"")</f>
        <v/>
      </c>
      <c r="C3219" s="6" t="str">
        <f t="shared" si="100"/>
        <v>Kimberly Ortiz</v>
      </c>
      <c r="D3219" s="6" t="str" cm="1">
        <f t="array" ref="D3219">IF(SUM(--ISNUMBER(SEARCH(Credentials,C3219)))&gt;0,TRIM(RIGHT(SUBSTITUTE(C3219," ",REPT(" ", 99)), 99)),"")</f>
        <v/>
      </c>
      <c r="E3219" s="6" t="str">
        <f t="shared" si="101"/>
        <v>Kimberly Ortiz</v>
      </c>
      <c r="F3219" s="6" t="s">
        <v>12379</v>
      </c>
      <c r="G3219" s="7" t="s">
        <v>19458</v>
      </c>
      <c r="H3219" s="7" t="s">
        <v>20269</v>
      </c>
    </row>
    <row r="3220" spans="1:8">
      <c r="A3220" s="6" t="s">
        <v>12383</v>
      </c>
      <c r="B3220" s="6" t="str" cm="1">
        <f t="array" ref="B3220">IF(SUM(--ISNUMBER(SEARCH(Honorific,A3220)))&gt;0,LEFT(A3220,FIND(" ",A3220)-1),"")</f>
        <v/>
      </c>
      <c r="C3220" s="6" t="str">
        <f t="shared" si="100"/>
        <v>Katie Cohen</v>
      </c>
      <c r="D3220" s="6" t="str" cm="1">
        <f t="array" ref="D3220">IF(SUM(--ISNUMBER(SEARCH(Credentials,C3220)))&gt;0,TRIM(RIGHT(SUBSTITUTE(C3220," ",REPT(" ", 99)), 99)),"")</f>
        <v/>
      </c>
      <c r="E3220" s="6" t="str">
        <f t="shared" si="101"/>
        <v>Katie Cohen</v>
      </c>
      <c r="F3220" s="6" t="s">
        <v>12383</v>
      </c>
      <c r="G3220" s="7" t="s">
        <v>20093</v>
      </c>
      <c r="H3220" s="7" t="s">
        <v>19640</v>
      </c>
    </row>
    <row r="3221" spans="1:8">
      <c r="A3221" s="6" t="s">
        <v>12387</v>
      </c>
      <c r="B3221" s="6" t="str" cm="1">
        <f t="array" ref="B3221">IF(SUM(--ISNUMBER(SEARCH(Honorific,A3221)))&gt;0,LEFT(A3221,FIND(" ",A3221)-1),"")</f>
        <v/>
      </c>
      <c r="C3221" s="6" t="str">
        <f t="shared" si="100"/>
        <v>Michelle Wood</v>
      </c>
      <c r="D3221" s="6" t="str" cm="1">
        <f t="array" ref="D3221">IF(SUM(--ISNUMBER(SEARCH(Credentials,C3221)))&gt;0,TRIM(RIGHT(SUBSTITUTE(C3221," ",REPT(" ", 99)), 99)),"")</f>
        <v/>
      </c>
      <c r="E3221" s="6" t="str">
        <f t="shared" si="101"/>
        <v>Michelle Wood</v>
      </c>
      <c r="F3221" s="6" t="s">
        <v>12387</v>
      </c>
      <c r="G3221" s="7" t="s">
        <v>19693</v>
      </c>
      <c r="H3221" s="7" t="s">
        <v>20084</v>
      </c>
    </row>
    <row r="3222" spans="1:8">
      <c r="A3222" s="6" t="s">
        <v>12391</v>
      </c>
      <c r="B3222" s="6" t="str" cm="1">
        <f t="array" ref="B3222">IF(SUM(--ISNUMBER(SEARCH(Honorific,A3222)))&gt;0,LEFT(A3222,FIND(" ",A3222)-1),"")</f>
        <v/>
      </c>
      <c r="C3222" s="6" t="str">
        <f t="shared" si="100"/>
        <v>Veronica Johnson</v>
      </c>
      <c r="D3222" s="6" t="str" cm="1">
        <f t="array" ref="D3222">IF(SUM(--ISNUMBER(SEARCH(Credentials,C3222)))&gt;0,TRIM(RIGHT(SUBSTITUTE(C3222," ",REPT(" ", 99)), 99)),"")</f>
        <v/>
      </c>
      <c r="E3222" s="6" t="str">
        <f t="shared" si="101"/>
        <v>Veronica Johnson</v>
      </c>
      <c r="F3222" s="6" t="s">
        <v>12391</v>
      </c>
      <c r="G3222" s="7" t="s">
        <v>20154</v>
      </c>
      <c r="H3222" s="7" t="s">
        <v>19655</v>
      </c>
    </row>
    <row r="3223" spans="1:8">
      <c r="A3223" s="6" t="s">
        <v>12395</v>
      </c>
      <c r="B3223" s="6" t="str" cm="1">
        <f t="array" ref="B3223">IF(SUM(--ISNUMBER(SEARCH(Honorific,A3223)))&gt;0,LEFT(A3223,FIND(" ",A3223)-1),"")</f>
        <v/>
      </c>
      <c r="C3223" s="6" t="str">
        <f t="shared" si="100"/>
        <v>Michele Butler</v>
      </c>
      <c r="D3223" s="6" t="str" cm="1">
        <f t="array" ref="D3223">IF(SUM(--ISNUMBER(SEARCH(Credentials,C3223)))&gt;0,TRIM(RIGHT(SUBSTITUTE(C3223," ",REPT(" ", 99)), 99)),"")</f>
        <v/>
      </c>
      <c r="E3223" s="6" t="str">
        <f t="shared" si="101"/>
        <v>Michele Butler</v>
      </c>
      <c r="F3223" s="6" t="s">
        <v>12395</v>
      </c>
      <c r="G3223" s="7" t="s">
        <v>19885</v>
      </c>
      <c r="H3223" s="7" t="s">
        <v>20461</v>
      </c>
    </row>
    <row r="3224" spans="1:8">
      <c r="A3224" s="6" t="s">
        <v>12399</v>
      </c>
      <c r="B3224" s="6" t="str" cm="1">
        <f t="array" ref="B3224">IF(SUM(--ISNUMBER(SEARCH(Honorific,A3224)))&gt;0,LEFT(A3224,FIND(" ",A3224)-1),"")</f>
        <v/>
      </c>
      <c r="C3224" s="6" t="str">
        <f t="shared" si="100"/>
        <v>Victoria Doyle</v>
      </c>
      <c r="D3224" s="6" t="str" cm="1">
        <f t="array" ref="D3224">IF(SUM(--ISNUMBER(SEARCH(Credentials,C3224)))&gt;0,TRIM(RIGHT(SUBSTITUTE(C3224," ",REPT(" ", 99)), 99)),"")</f>
        <v/>
      </c>
      <c r="E3224" s="6" t="str">
        <f t="shared" si="101"/>
        <v>Victoria Doyle</v>
      </c>
      <c r="F3224" s="6" t="s">
        <v>12399</v>
      </c>
      <c r="G3224" s="7" t="s">
        <v>19815</v>
      </c>
      <c r="H3224" s="7" t="s">
        <v>19652</v>
      </c>
    </row>
    <row r="3225" spans="1:8">
      <c r="A3225" s="6" t="s">
        <v>12403</v>
      </c>
      <c r="B3225" s="6" t="str" cm="1">
        <f t="array" ref="B3225">IF(SUM(--ISNUMBER(SEARCH(Honorific,A3225)))&gt;0,LEFT(A3225,FIND(" ",A3225)-1),"")</f>
        <v/>
      </c>
      <c r="C3225" s="6" t="str">
        <f t="shared" si="100"/>
        <v>Larry White</v>
      </c>
      <c r="D3225" s="6" t="str" cm="1">
        <f t="array" ref="D3225">IF(SUM(--ISNUMBER(SEARCH(Credentials,C3225)))&gt;0,TRIM(RIGHT(SUBSTITUTE(C3225," ",REPT(" ", 99)), 99)),"")</f>
        <v/>
      </c>
      <c r="E3225" s="6" t="str">
        <f t="shared" si="101"/>
        <v>Larry White</v>
      </c>
      <c r="F3225" s="6" t="s">
        <v>12403</v>
      </c>
      <c r="G3225" s="7" t="s">
        <v>20048</v>
      </c>
      <c r="H3225" s="7" t="s">
        <v>19502</v>
      </c>
    </row>
    <row r="3226" spans="1:8">
      <c r="A3226" s="6" t="s">
        <v>12407</v>
      </c>
      <c r="B3226" s="6" t="str" cm="1">
        <f t="array" ref="B3226">IF(SUM(--ISNUMBER(SEARCH(Honorific,A3226)))&gt;0,LEFT(A3226,FIND(" ",A3226)-1),"")</f>
        <v/>
      </c>
      <c r="C3226" s="6" t="str">
        <f t="shared" si="100"/>
        <v>Angela Davis</v>
      </c>
      <c r="D3226" s="6" t="str" cm="1">
        <f t="array" ref="D3226">IF(SUM(--ISNUMBER(SEARCH(Credentials,C3226)))&gt;0,TRIM(RIGHT(SUBSTITUTE(C3226," ",REPT(" ", 99)), 99)),"")</f>
        <v/>
      </c>
      <c r="E3226" s="6" t="str">
        <f t="shared" si="101"/>
        <v>Angela Davis</v>
      </c>
      <c r="F3226" s="6" t="s">
        <v>12407</v>
      </c>
      <c r="G3226" s="7" t="s">
        <v>19746</v>
      </c>
      <c r="H3226" s="7" t="s">
        <v>19523</v>
      </c>
    </row>
    <row r="3227" spans="1:8">
      <c r="A3227" s="6" t="s">
        <v>12411</v>
      </c>
      <c r="B3227" s="6" t="str" cm="1">
        <f t="array" ref="B3227">IF(SUM(--ISNUMBER(SEARCH(Honorific,A3227)))&gt;0,LEFT(A3227,FIND(" ",A3227)-1),"")</f>
        <v/>
      </c>
      <c r="C3227" s="6" t="str">
        <f t="shared" si="100"/>
        <v>Seth Jones</v>
      </c>
      <c r="D3227" s="6" t="str" cm="1">
        <f t="array" ref="D3227">IF(SUM(--ISNUMBER(SEARCH(Credentials,C3227)))&gt;0,TRIM(RIGHT(SUBSTITUTE(C3227," ",REPT(" ", 99)), 99)),"")</f>
        <v/>
      </c>
      <c r="E3227" s="6" t="str">
        <f t="shared" si="101"/>
        <v>Seth Jones</v>
      </c>
      <c r="F3227" s="6" t="s">
        <v>12411</v>
      </c>
      <c r="G3227" s="7" t="s">
        <v>19911</v>
      </c>
      <c r="H3227" s="7" t="s">
        <v>19613</v>
      </c>
    </row>
    <row r="3228" spans="1:8">
      <c r="A3228" s="6" t="s">
        <v>12415</v>
      </c>
      <c r="B3228" s="6" t="str" cm="1">
        <f t="array" ref="B3228">IF(SUM(--ISNUMBER(SEARCH(Honorific,A3228)))&gt;0,LEFT(A3228,FIND(" ",A3228)-1),"")</f>
        <v/>
      </c>
      <c r="C3228" s="6" t="str">
        <f t="shared" si="100"/>
        <v>Tammy Horton</v>
      </c>
      <c r="D3228" s="6" t="str" cm="1">
        <f t="array" ref="D3228">IF(SUM(--ISNUMBER(SEARCH(Credentials,C3228)))&gt;0,TRIM(RIGHT(SUBSTITUTE(C3228," ",REPT(" ", 99)), 99)),"")</f>
        <v/>
      </c>
      <c r="E3228" s="6" t="str">
        <f t="shared" si="101"/>
        <v>Tammy Horton</v>
      </c>
      <c r="F3228" s="6" t="s">
        <v>12415</v>
      </c>
      <c r="G3228" s="7" t="s">
        <v>19996</v>
      </c>
      <c r="H3228" s="7" t="s">
        <v>19489</v>
      </c>
    </row>
    <row r="3229" spans="1:8">
      <c r="A3229" s="6" t="s">
        <v>12419</v>
      </c>
      <c r="B3229" s="6" t="str" cm="1">
        <f t="array" ref="B3229">IF(SUM(--ISNUMBER(SEARCH(Honorific,A3229)))&gt;0,LEFT(A3229,FIND(" ",A3229)-1),"")</f>
        <v/>
      </c>
      <c r="C3229" s="6" t="str">
        <f t="shared" si="100"/>
        <v>Mark White</v>
      </c>
      <c r="D3229" s="6" t="str" cm="1">
        <f t="array" ref="D3229">IF(SUM(--ISNUMBER(SEARCH(Credentials,C3229)))&gt;0,TRIM(RIGHT(SUBSTITUTE(C3229," ",REPT(" ", 99)), 99)),"")</f>
        <v/>
      </c>
      <c r="E3229" s="6" t="str">
        <f t="shared" si="101"/>
        <v>Mark White</v>
      </c>
      <c r="F3229" s="6" t="s">
        <v>12419</v>
      </c>
      <c r="G3229" s="7" t="s">
        <v>19725</v>
      </c>
      <c r="H3229" s="7" t="s">
        <v>19502</v>
      </c>
    </row>
    <row r="3230" spans="1:8">
      <c r="A3230" s="6" t="s">
        <v>12423</v>
      </c>
      <c r="B3230" s="6" t="str" cm="1">
        <f t="array" ref="B3230">IF(SUM(--ISNUMBER(SEARCH(Honorific,A3230)))&gt;0,LEFT(A3230,FIND(" ",A3230)-1),"")</f>
        <v/>
      </c>
      <c r="C3230" s="6" t="str">
        <f t="shared" si="100"/>
        <v>Mark Henson</v>
      </c>
      <c r="D3230" s="6" t="str" cm="1">
        <f t="array" ref="D3230">IF(SUM(--ISNUMBER(SEARCH(Credentials,C3230)))&gt;0,TRIM(RIGHT(SUBSTITUTE(C3230," ",REPT(" ", 99)), 99)),"")</f>
        <v/>
      </c>
      <c r="E3230" s="6" t="str">
        <f t="shared" si="101"/>
        <v>Mark Henson</v>
      </c>
      <c r="F3230" s="6" t="s">
        <v>12423</v>
      </c>
      <c r="G3230" s="7" t="s">
        <v>19725</v>
      </c>
      <c r="H3230" s="7" t="s">
        <v>20668</v>
      </c>
    </row>
    <row r="3231" spans="1:8">
      <c r="A3231" s="6" t="s">
        <v>12427</v>
      </c>
      <c r="B3231" s="6" t="str" cm="1">
        <f t="array" ref="B3231">IF(SUM(--ISNUMBER(SEARCH(Honorific,A3231)))&gt;0,LEFT(A3231,FIND(" ",A3231)-1),"")</f>
        <v/>
      </c>
      <c r="C3231" s="6" t="str">
        <f t="shared" si="100"/>
        <v>Robert Buck</v>
      </c>
      <c r="D3231" s="6" t="str" cm="1">
        <f t="array" ref="D3231">IF(SUM(--ISNUMBER(SEARCH(Credentials,C3231)))&gt;0,TRIM(RIGHT(SUBSTITUTE(C3231," ",REPT(" ", 99)), 99)),"")</f>
        <v/>
      </c>
      <c r="E3231" s="6" t="str">
        <f t="shared" si="101"/>
        <v>Robert Buck</v>
      </c>
      <c r="F3231" s="6" t="s">
        <v>12427</v>
      </c>
      <c r="G3231" s="7" t="s">
        <v>19541</v>
      </c>
      <c r="H3231" s="7" t="s">
        <v>20642</v>
      </c>
    </row>
    <row r="3232" spans="1:8">
      <c r="A3232" s="6" t="s">
        <v>12431</v>
      </c>
      <c r="B3232" s="6" t="str" cm="1">
        <f t="array" ref="B3232">IF(SUM(--ISNUMBER(SEARCH(Honorific,A3232)))&gt;0,LEFT(A3232,FIND(" ",A3232)-1),"")</f>
        <v/>
      </c>
      <c r="C3232" s="6" t="str">
        <f t="shared" si="100"/>
        <v>Jimmy Vasquez</v>
      </c>
      <c r="D3232" s="6" t="str" cm="1">
        <f t="array" ref="D3232">IF(SUM(--ISNUMBER(SEARCH(Credentials,C3232)))&gt;0,TRIM(RIGHT(SUBSTITUTE(C3232," ",REPT(" ", 99)), 99)),"")</f>
        <v/>
      </c>
      <c r="E3232" s="6" t="str">
        <f t="shared" si="101"/>
        <v>Jimmy Vasquez</v>
      </c>
      <c r="F3232" s="6" t="s">
        <v>12431</v>
      </c>
      <c r="G3232" s="7" t="s">
        <v>20080</v>
      </c>
      <c r="H3232" s="7" t="s">
        <v>19794</v>
      </c>
    </row>
    <row r="3233" spans="1:8">
      <c r="A3233" s="6" t="s">
        <v>12435</v>
      </c>
      <c r="B3233" s="6" t="str" cm="1">
        <f t="array" ref="B3233">IF(SUM(--ISNUMBER(SEARCH(Honorific,A3233)))&gt;0,LEFT(A3233,FIND(" ",A3233)-1),"")</f>
        <v/>
      </c>
      <c r="C3233" s="6" t="str">
        <f t="shared" si="100"/>
        <v>Dillon Vasquez</v>
      </c>
      <c r="D3233" s="6" t="str" cm="1">
        <f t="array" ref="D3233">IF(SUM(--ISNUMBER(SEARCH(Credentials,C3233)))&gt;0,TRIM(RIGHT(SUBSTITUTE(C3233," ",REPT(" ", 99)), 99)),"")</f>
        <v/>
      </c>
      <c r="E3233" s="6" t="str">
        <f t="shared" si="101"/>
        <v>Dillon Vasquez</v>
      </c>
      <c r="F3233" s="6" t="s">
        <v>12435</v>
      </c>
      <c r="G3233" s="7" t="s">
        <v>19910</v>
      </c>
      <c r="H3233" s="7" t="s">
        <v>19794</v>
      </c>
    </row>
    <row r="3234" spans="1:8">
      <c r="A3234" s="6" t="s">
        <v>12439</v>
      </c>
      <c r="B3234" s="6" t="str" cm="1">
        <f t="array" ref="B3234">IF(SUM(--ISNUMBER(SEARCH(Honorific,A3234)))&gt;0,LEFT(A3234,FIND(" ",A3234)-1),"")</f>
        <v/>
      </c>
      <c r="C3234" s="6" t="str">
        <f t="shared" si="100"/>
        <v>Isaac Calhoun</v>
      </c>
      <c r="D3234" s="6" t="str" cm="1">
        <f t="array" ref="D3234">IF(SUM(--ISNUMBER(SEARCH(Credentials,C3234)))&gt;0,TRIM(RIGHT(SUBSTITUTE(C3234," ",REPT(" ", 99)), 99)),"")</f>
        <v/>
      </c>
      <c r="E3234" s="6" t="str">
        <f t="shared" si="101"/>
        <v>Isaac Calhoun</v>
      </c>
      <c r="F3234" s="6" t="s">
        <v>12439</v>
      </c>
      <c r="G3234" s="7" t="s">
        <v>20069</v>
      </c>
      <c r="H3234" s="7" t="s">
        <v>20499</v>
      </c>
    </row>
    <row r="3235" spans="1:8">
      <c r="A3235" s="6" t="s">
        <v>12443</v>
      </c>
      <c r="B3235" s="6" t="str" cm="1">
        <f t="array" ref="B3235">IF(SUM(--ISNUMBER(SEARCH(Honorific,A3235)))&gt;0,LEFT(A3235,FIND(" ",A3235)-1),"")</f>
        <v/>
      </c>
      <c r="C3235" s="6" t="str">
        <f t="shared" si="100"/>
        <v>Joseph Hernandez</v>
      </c>
      <c r="D3235" s="6" t="str" cm="1">
        <f t="array" ref="D3235">IF(SUM(--ISNUMBER(SEARCH(Credentials,C3235)))&gt;0,TRIM(RIGHT(SUBSTITUTE(C3235," ",REPT(" ", 99)), 99)),"")</f>
        <v/>
      </c>
      <c r="E3235" s="6" t="str">
        <f t="shared" si="101"/>
        <v>Joseph Hernandez</v>
      </c>
      <c r="F3235" s="6" t="s">
        <v>12443</v>
      </c>
      <c r="G3235" s="7" t="s">
        <v>19642</v>
      </c>
      <c r="H3235" s="7" t="s">
        <v>19444</v>
      </c>
    </row>
    <row r="3236" spans="1:8">
      <c r="A3236" s="6" t="s">
        <v>12446</v>
      </c>
      <c r="B3236" s="6" t="str" cm="1">
        <f t="array" ref="B3236">IF(SUM(--ISNUMBER(SEARCH(Honorific,A3236)))&gt;0,LEFT(A3236,FIND(" ",A3236)-1),"")</f>
        <v/>
      </c>
      <c r="C3236" s="6" t="str">
        <f t="shared" si="100"/>
        <v>Joseph Griffith</v>
      </c>
      <c r="D3236" s="6" t="str" cm="1">
        <f t="array" ref="D3236">IF(SUM(--ISNUMBER(SEARCH(Credentials,C3236)))&gt;0,TRIM(RIGHT(SUBSTITUTE(C3236," ",REPT(" ", 99)), 99)),"")</f>
        <v/>
      </c>
      <c r="E3236" s="6" t="str">
        <f t="shared" si="101"/>
        <v>Joseph Griffith</v>
      </c>
      <c r="F3236" s="6" t="s">
        <v>12446</v>
      </c>
      <c r="G3236" s="7" t="s">
        <v>19642</v>
      </c>
      <c r="H3236" s="7" t="s">
        <v>20708</v>
      </c>
    </row>
    <row r="3237" spans="1:8">
      <c r="A3237" s="6" t="s">
        <v>12450</v>
      </c>
      <c r="B3237" s="6" t="str" cm="1">
        <f t="array" ref="B3237">IF(SUM(--ISNUMBER(SEARCH(Honorific,A3237)))&gt;0,LEFT(A3237,FIND(" ",A3237)-1),"")</f>
        <v>Dr.</v>
      </c>
      <c r="C3237" s="6" t="str">
        <f t="shared" si="100"/>
        <v>Kathleen Stewart</v>
      </c>
      <c r="D3237" s="6" t="str" cm="1">
        <f t="array" ref="D3237">IF(SUM(--ISNUMBER(SEARCH(Credentials,C3237)))&gt;0,TRIM(RIGHT(SUBSTITUTE(C3237," ",REPT(" ", 99)), 99)),"")</f>
        <v/>
      </c>
      <c r="E3237" s="6" t="str">
        <f t="shared" si="101"/>
        <v>Kathleen Stewart</v>
      </c>
      <c r="F3237" s="6" t="s">
        <v>19335</v>
      </c>
      <c r="G3237" s="7" t="s">
        <v>20054</v>
      </c>
      <c r="H3237" s="7" t="s">
        <v>19687</v>
      </c>
    </row>
    <row r="3238" spans="1:8">
      <c r="A3238" s="6" t="s">
        <v>12454</v>
      </c>
      <c r="B3238" s="6" t="str" cm="1">
        <f t="array" ref="B3238">IF(SUM(--ISNUMBER(SEARCH(Honorific,A3238)))&gt;0,LEFT(A3238,FIND(" ",A3238)-1),"")</f>
        <v/>
      </c>
      <c r="C3238" s="6" t="str">
        <f t="shared" si="100"/>
        <v>Sandra Krause</v>
      </c>
      <c r="D3238" s="6" t="str" cm="1">
        <f t="array" ref="D3238">IF(SUM(--ISNUMBER(SEARCH(Credentials,C3238)))&gt;0,TRIM(RIGHT(SUBSTITUTE(C3238," ",REPT(" ", 99)), 99)),"")</f>
        <v/>
      </c>
      <c r="E3238" s="6" t="str">
        <f t="shared" si="101"/>
        <v>Sandra Krause</v>
      </c>
      <c r="F3238" s="6" t="s">
        <v>12454</v>
      </c>
      <c r="G3238" s="7" t="s">
        <v>20050</v>
      </c>
      <c r="H3238" s="7" t="s">
        <v>20077</v>
      </c>
    </row>
    <row r="3239" spans="1:8">
      <c r="A3239" s="6" t="s">
        <v>12458</v>
      </c>
      <c r="B3239" s="6" t="str" cm="1">
        <f t="array" ref="B3239">IF(SUM(--ISNUMBER(SEARCH(Honorific,A3239)))&gt;0,LEFT(A3239,FIND(" ",A3239)-1),"")</f>
        <v/>
      </c>
      <c r="C3239" s="6" t="str">
        <f t="shared" si="100"/>
        <v>Richard Jones</v>
      </c>
      <c r="D3239" s="6" t="str" cm="1">
        <f t="array" ref="D3239">IF(SUM(--ISNUMBER(SEARCH(Credentials,C3239)))&gt;0,TRIM(RIGHT(SUBSTITUTE(C3239," ",REPT(" ", 99)), 99)),"")</f>
        <v/>
      </c>
      <c r="E3239" s="6" t="str">
        <f t="shared" si="101"/>
        <v>Richard Jones</v>
      </c>
      <c r="F3239" s="6" t="s">
        <v>12458</v>
      </c>
      <c r="G3239" s="7" t="s">
        <v>19708</v>
      </c>
      <c r="H3239" s="7" t="s">
        <v>19613</v>
      </c>
    </row>
    <row r="3240" spans="1:8">
      <c r="A3240" s="6" t="s">
        <v>12462</v>
      </c>
      <c r="B3240" s="6" t="str" cm="1">
        <f t="array" ref="B3240">IF(SUM(--ISNUMBER(SEARCH(Honorific,A3240)))&gt;0,LEFT(A3240,FIND(" ",A3240)-1),"")</f>
        <v/>
      </c>
      <c r="C3240" s="6" t="str">
        <f t="shared" si="100"/>
        <v>Andrew Wiggins</v>
      </c>
      <c r="D3240" s="6" t="str" cm="1">
        <f t="array" ref="D3240">IF(SUM(--ISNUMBER(SEARCH(Credentials,C3240)))&gt;0,TRIM(RIGHT(SUBSTITUTE(C3240," ",REPT(" ", 99)), 99)),"")</f>
        <v/>
      </c>
      <c r="E3240" s="6" t="str">
        <f t="shared" si="101"/>
        <v>Andrew Wiggins</v>
      </c>
      <c r="F3240" s="6" t="s">
        <v>12462</v>
      </c>
      <c r="G3240" s="7" t="s">
        <v>19612</v>
      </c>
      <c r="H3240" s="7" t="s">
        <v>20398</v>
      </c>
    </row>
    <row r="3241" spans="1:8">
      <c r="A3241" s="6" t="s">
        <v>12466</v>
      </c>
      <c r="B3241" s="6" t="str" cm="1">
        <f t="array" ref="B3241">IF(SUM(--ISNUMBER(SEARCH(Honorific,A3241)))&gt;0,LEFT(A3241,FIND(" ",A3241)-1),"")</f>
        <v/>
      </c>
      <c r="C3241" s="6" t="str">
        <f t="shared" si="100"/>
        <v>John Moss</v>
      </c>
      <c r="D3241" s="6" t="str" cm="1">
        <f t="array" ref="D3241">IF(SUM(--ISNUMBER(SEARCH(Credentials,C3241)))&gt;0,TRIM(RIGHT(SUBSTITUTE(C3241," ",REPT(" ", 99)), 99)),"")</f>
        <v/>
      </c>
      <c r="E3241" s="6" t="str">
        <f t="shared" si="101"/>
        <v>John Moss</v>
      </c>
      <c r="F3241" s="6" t="s">
        <v>12466</v>
      </c>
      <c r="G3241" s="7" t="s">
        <v>19558</v>
      </c>
      <c r="H3241" s="7" t="s">
        <v>20709</v>
      </c>
    </row>
    <row r="3242" spans="1:8">
      <c r="A3242" s="6" t="s">
        <v>12469</v>
      </c>
      <c r="B3242" s="6" t="str" cm="1">
        <f t="array" ref="B3242">IF(SUM(--ISNUMBER(SEARCH(Honorific,A3242)))&gt;0,LEFT(A3242,FIND(" ",A3242)-1),"")</f>
        <v/>
      </c>
      <c r="C3242" s="6" t="str">
        <f t="shared" si="100"/>
        <v>Jerry Herman</v>
      </c>
      <c r="D3242" s="6" t="str" cm="1">
        <f t="array" ref="D3242">IF(SUM(--ISNUMBER(SEARCH(Credentials,C3242)))&gt;0,TRIM(RIGHT(SUBSTITUTE(C3242," ",REPT(" ", 99)), 99)),"")</f>
        <v/>
      </c>
      <c r="E3242" s="6" t="str">
        <f t="shared" si="101"/>
        <v>Jerry Herman</v>
      </c>
      <c r="F3242" s="6" t="s">
        <v>12469</v>
      </c>
      <c r="G3242" s="7" t="s">
        <v>19875</v>
      </c>
      <c r="H3242" s="7" t="s">
        <v>20053</v>
      </c>
    </row>
    <row r="3243" spans="1:8">
      <c r="A3243" s="6" t="s">
        <v>12473</v>
      </c>
      <c r="B3243" s="6" t="str" cm="1">
        <f t="array" ref="B3243">IF(SUM(--ISNUMBER(SEARCH(Honorific,A3243)))&gt;0,LEFT(A3243,FIND(" ",A3243)-1),"")</f>
        <v/>
      </c>
      <c r="C3243" s="6" t="str">
        <f t="shared" si="100"/>
        <v>Alexander Ingram</v>
      </c>
      <c r="D3243" s="6" t="str" cm="1">
        <f t="array" ref="D3243">IF(SUM(--ISNUMBER(SEARCH(Credentials,C3243)))&gt;0,TRIM(RIGHT(SUBSTITUTE(C3243," ",REPT(" ", 99)), 99)),"")</f>
        <v/>
      </c>
      <c r="E3243" s="6" t="str">
        <f t="shared" si="101"/>
        <v>Alexander Ingram</v>
      </c>
      <c r="F3243" s="6" t="s">
        <v>20865</v>
      </c>
      <c r="G3243" s="7" t="s">
        <v>19614</v>
      </c>
      <c r="H3243" s="7"/>
    </row>
    <row r="3244" spans="1:8">
      <c r="A3244" s="6" t="s">
        <v>12477</v>
      </c>
      <c r="B3244" s="6" t="str" cm="1">
        <f t="array" ref="B3244">IF(SUM(--ISNUMBER(SEARCH(Honorific,A3244)))&gt;0,LEFT(A3244,FIND(" ",A3244)-1),"")</f>
        <v/>
      </c>
      <c r="C3244" s="6" t="str">
        <f t="shared" si="100"/>
        <v>Christopher Boyd</v>
      </c>
      <c r="D3244" s="6" t="str" cm="1">
        <f t="array" ref="D3244">IF(SUM(--ISNUMBER(SEARCH(Credentials,C3244)))&gt;0,TRIM(RIGHT(SUBSTITUTE(C3244," ",REPT(" ", 99)), 99)),"")</f>
        <v/>
      </c>
      <c r="E3244" s="6" t="str">
        <f t="shared" si="101"/>
        <v>Christopher Boyd</v>
      </c>
      <c r="F3244" s="6" t="s">
        <v>12477</v>
      </c>
      <c r="G3244" s="7" t="s">
        <v>19682</v>
      </c>
      <c r="H3244" s="7" t="s">
        <v>19874</v>
      </c>
    </row>
    <row r="3245" spans="1:8">
      <c r="A3245" s="6" t="s">
        <v>12481</v>
      </c>
      <c r="B3245" s="6" t="str" cm="1">
        <f t="array" ref="B3245">IF(SUM(--ISNUMBER(SEARCH(Honorific,A3245)))&gt;0,LEFT(A3245,FIND(" ",A3245)-1),"")</f>
        <v/>
      </c>
      <c r="C3245" s="6" t="str">
        <f t="shared" si="100"/>
        <v>Robert Parks</v>
      </c>
      <c r="D3245" s="6" t="str" cm="1">
        <f t="array" ref="D3245">IF(SUM(--ISNUMBER(SEARCH(Credentials,C3245)))&gt;0,TRIM(RIGHT(SUBSTITUTE(C3245," ",REPT(" ", 99)), 99)),"")</f>
        <v/>
      </c>
      <c r="E3245" s="6" t="str">
        <f t="shared" si="101"/>
        <v>Robert Parks</v>
      </c>
      <c r="F3245" s="6" t="s">
        <v>12481</v>
      </c>
      <c r="G3245" s="7" t="s">
        <v>19541</v>
      </c>
      <c r="H3245" s="7" t="s">
        <v>20508</v>
      </c>
    </row>
    <row r="3246" spans="1:8">
      <c r="A3246" s="6" t="s">
        <v>12485</v>
      </c>
      <c r="B3246" s="6" t="str" cm="1">
        <f t="array" ref="B3246">IF(SUM(--ISNUMBER(SEARCH(Honorific,A3246)))&gt;0,LEFT(A3246,FIND(" ",A3246)-1),"")</f>
        <v/>
      </c>
      <c r="C3246" s="6" t="str">
        <f t="shared" si="100"/>
        <v>Stacey Morales</v>
      </c>
      <c r="D3246" s="6" t="str" cm="1">
        <f t="array" ref="D3246">IF(SUM(--ISNUMBER(SEARCH(Credentials,C3246)))&gt;0,TRIM(RIGHT(SUBSTITUTE(C3246," ",REPT(" ", 99)), 99)),"")</f>
        <v/>
      </c>
      <c r="E3246" s="6" t="str">
        <f t="shared" si="101"/>
        <v>Stacey Morales</v>
      </c>
      <c r="F3246" s="6" t="s">
        <v>12485</v>
      </c>
      <c r="G3246" s="7" t="s">
        <v>19520</v>
      </c>
      <c r="H3246" s="7" t="s">
        <v>19513</v>
      </c>
    </row>
    <row r="3247" spans="1:8">
      <c r="A3247" s="6" t="s">
        <v>12488</v>
      </c>
      <c r="B3247" s="6" t="str" cm="1">
        <f t="array" ref="B3247">IF(SUM(--ISNUMBER(SEARCH(Honorific,A3247)))&gt;0,LEFT(A3247,FIND(" ",A3247)-1),"")</f>
        <v>Mr.</v>
      </c>
      <c r="C3247" s="6" t="str">
        <f t="shared" si="100"/>
        <v>Jeff Thomas</v>
      </c>
      <c r="D3247" s="6" t="str" cm="1">
        <f t="array" ref="D3247">IF(SUM(--ISNUMBER(SEARCH(Credentials,C3247)))&gt;0,TRIM(RIGHT(SUBSTITUTE(C3247," ",REPT(" ", 99)), 99)),"")</f>
        <v/>
      </c>
      <c r="E3247" s="6" t="str">
        <f t="shared" si="101"/>
        <v>Jeff Thomas</v>
      </c>
      <c r="F3247" s="6" t="s">
        <v>19336</v>
      </c>
      <c r="G3247" s="7" t="s">
        <v>20710</v>
      </c>
      <c r="H3247" s="7" t="s">
        <v>19488</v>
      </c>
    </row>
    <row r="3248" spans="1:8">
      <c r="A3248" s="6" t="s">
        <v>11580</v>
      </c>
      <c r="B3248" s="6" t="str" cm="1">
        <f t="array" ref="B3248">IF(SUM(--ISNUMBER(SEARCH(Honorific,A3248)))&gt;0,LEFT(A3248,FIND(" ",A3248)-1),"")</f>
        <v/>
      </c>
      <c r="C3248" s="6" t="str">
        <f t="shared" si="100"/>
        <v>Jessica Smith</v>
      </c>
      <c r="D3248" s="6" t="str" cm="1">
        <f t="array" ref="D3248">IF(SUM(--ISNUMBER(SEARCH(Credentials,C3248)))&gt;0,TRIM(RIGHT(SUBSTITUTE(C3248," ",REPT(" ", 99)), 99)),"")</f>
        <v/>
      </c>
      <c r="E3248" s="6" t="str">
        <f t="shared" si="101"/>
        <v>Jessica Smith</v>
      </c>
      <c r="F3248" s="6" t="s">
        <v>11580</v>
      </c>
      <c r="G3248" s="7" t="s">
        <v>19664</v>
      </c>
      <c r="H3248" s="7" t="s">
        <v>19450</v>
      </c>
    </row>
    <row r="3249" spans="1:8">
      <c r="A3249" s="6" t="s">
        <v>12495</v>
      </c>
      <c r="B3249" s="6" t="str" cm="1">
        <f t="array" ref="B3249">IF(SUM(--ISNUMBER(SEARCH(Honorific,A3249)))&gt;0,LEFT(A3249,FIND(" ",A3249)-1),"")</f>
        <v/>
      </c>
      <c r="C3249" s="6" t="str">
        <f t="shared" si="100"/>
        <v>Lorraine Walters</v>
      </c>
      <c r="D3249" s="6" t="str" cm="1">
        <f t="array" ref="D3249">IF(SUM(--ISNUMBER(SEARCH(Credentials,C3249)))&gt;0,TRIM(RIGHT(SUBSTITUTE(C3249," ",REPT(" ", 99)), 99)),"")</f>
        <v/>
      </c>
      <c r="E3249" s="6" t="str">
        <f t="shared" si="101"/>
        <v>Lorraine Walters</v>
      </c>
      <c r="F3249" s="6" t="s">
        <v>12495</v>
      </c>
      <c r="G3249" s="7" t="s">
        <v>20711</v>
      </c>
      <c r="H3249" s="7" t="s">
        <v>20308</v>
      </c>
    </row>
    <row r="3250" spans="1:8">
      <c r="A3250" s="6" t="s">
        <v>12499</v>
      </c>
      <c r="B3250" s="6" t="str" cm="1">
        <f t="array" ref="B3250">IF(SUM(--ISNUMBER(SEARCH(Honorific,A3250)))&gt;0,LEFT(A3250,FIND(" ",A3250)-1),"")</f>
        <v/>
      </c>
      <c r="C3250" s="6" t="str">
        <f t="shared" si="100"/>
        <v>Matthew Nichols</v>
      </c>
      <c r="D3250" s="6" t="str" cm="1">
        <f t="array" ref="D3250">IF(SUM(--ISNUMBER(SEARCH(Credentials,C3250)))&gt;0,TRIM(RIGHT(SUBSTITUTE(C3250," ",REPT(" ", 99)), 99)),"")</f>
        <v/>
      </c>
      <c r="E3250" s="6" t="str">
        <f t="shared" si="101"/>
        <v>Matthew Nichols</v>
      </c>
      <c r="F3250" s="6" t="s">
        <v>12499</v>
      </c>
      <c r="G3250" s="7" t="s">
        <v>19506</v>
      </c>
      <c r="H3250" s="7" t="s">
        <v>20436</v>
      </c>
    </row>
    <row r="3251" spans="1:8">
      <c r="A3251" s="6" t="s">
        <v>12503</v>
      </c>
      <c r="B3251" s="6" t="str" cm="1">
        <f t="array" ref="B3251">IF(SUM(--ISNUMBER(SEARCH(Honorific,A3251)))&gt;0,LEFT(A3251,FIND(" ",A3251)-1),"")</f>
        <v/>
      </c>
      <c r="C3251" s="6" t="str">
        <f t="shared" si="100"/>
        <v>Eric Jordan</v>
      </c>
      <c r="D3251" s="6" t="str" cm="1">
        <f t="array" ref="D3251">IF(SUM(--ISNUMBER(SEARCH(Credentials,C3251)))&gt;0,TRIM(RIGHT(SUBSTITUTE(C3251," ",REPT(" ", 99)), 99)),"")</f>
        <v/>
      </c>
      <c r="E3251" s="6" t="str">
        <f t="shared" si="101"/>
        <v>Eric Jordan</v>
      </c>
      <c r="F3251" s="6" t="s">
        <v>12503</v>
      </c>
      <c r="G3251" s="7" t="s">
        <v>19618</v>
      </c>
      <c r="H3251" s="7" t="s">
        <v>19781</v>
      </c>
    </row>
    <row r="3252" spans="1:8">
      <c r="A3252" s="6" t="s">
        <v>12507</v>
      </c>
      <c r="B3252" s="6" t="str" cm="1">
        <f t="array" ref="B3252">IF(SUM(--ISNUMBER(SEARCH(Honorific,A3252)))&gt;0,LEFT(A3252,FIND(" ",A3252)-1),"")</f>
        <v/>
      </c>
      <c r="C3252" s="6" t="str">
        <f t="shared" si="100"/>
        <v>Jasmine Underwood</v>
      </c>
      <c r="D3252" s="6" t="str" cm="1">
        <f t="array" ref="D3252">IF(SUM(--ISNUMBER(SEARCH(Credentials,C3252)))&gt;0,TRIM(RIGHT(SUBSTITUTE(C3252," ",REPT(" ", 99)), 99)),"")</f>
        <v/>
      </c>
      <c r="E3252" s="6" t="str">
        <f t="shared" si="101"/>
        <v>Jasmine Underwood</v>
      </c>
      <c r="F3252" s="6" t="s">
        <v>12507</v>
      </c>
      <c r="G3252" s="7" t="s">
        <v>20062</v>
      </c>
      <c r="H3252" s="7" t="s">
        <v>20712</v>
      </c>
    </row>
    <row r="3253" spans="1:8">
      <c r="A3253" s="6" t="s">
        <v>12511</v>
      </c>
      <c r="B3253" s="6" t="str" cm="1">
        <f t="array" ref="B3253">IF(SUM(--ISNUMBER(SEARCH(Honorific,A3253)))&gt;0,LEFT(A3253,FIND(" ",A3253)-1),"")</f>
        <v/>
      </c>
      <c r="C3253" s="6" t="str">
        <f t="shared" si="100"/>
        <v>Fred Turner</v>
      </c>
      <c r="D3253" s="6" t="str" cm="1">
        <f t="array" ref="D3253">IF(SUM(--ISNUMBER(SEARCH(Credentials,C3253)))&gt;0,TRIM(RIGHT(SUBSTITUTE(C3253," ",REPT(" ", 99)), 99)),"")</f>
        <v/>
      </c>
      <c r="E3253" s="6" t="str">
        <f t="shared" si="101"/>
        <v>Fred Turner</v>
      </c>
      <c r="F3253" s="6" t="s">
        <v>12511</v>
      </c>
      <c r="G3253" s="7" t="s">
        <v>20713</v>
      </c>
      <c r="H3253" s="7" t="s">
        <v>19757</v>
      </c>
    </row>
    <row r="3254" spans="1:8">
      <c r="A3254" s="6" t="s">
        <v>12515</v>
      </c>
      <c r="B3254" s="6" t="str" cm="1">
        <f t="array" ref="B3254">IF(SUM(--ISNUMBER(SEARCH(Honorific,A3254)))&gt;0,LEFT(A3254,FIND(" ",A3254)-1),"")</f>
        <v/>
      </c>
      <c r="C3254" s="6" t="str">
        <f t="shared" si="100"/>
        <v>Justin Krueger</v>
      </c>
      <c r="D3254" s="6" t="str" cm="1">
        <f t="array" ref="D3254">IF(SUM(--ISNUMBER(SEARCH(Credentials,C3254)))&gt;0,TRIM(RIGHT(SUBSTITUTE(C3254," ",REPT(" ", 99)), 99)),"")</f>
        <v/>
      </c>
      <c r="E3254" s="6" t="str">
        <f t="shared" si="101"/>
        <v>Justin Krueger</v>
      </c>
      <c r="F3254" s="6" t="s">
        <v>12515</v>
      </c>
      <c r="G3254" s="7" t="s">
        <v>19526</v>
      </c>
      <c r="H3254" s="7" t="s">
        <v>20191</v>
      </c>
    </row>
    <row r="3255" spans="1:8">
      <c r="A3255" s="6" t="s">
        <v>12519</v>
      </c>
      <c r="B3255" s="6" t="str" cm="1">
        <f t="array" ref="B3255">IF(SUM(--ISNUMBER(SEARCH(Honorific,A3255)))&gt;0,LEFT(A3255,FIND(" ",A3255)-1),"")</f>
        <v/>
      </c>
      <c r="C3255" s="6" t="str">
        <f t="shared" si="100"/>
        <v>Brandon Mccarty</v>
      </c>
      <c r="D3255" s="6" t="str" cm="1">
        <f t="array" ref="D3255">IF(SUM(--ISNUMBER(SEARCH(Credentials,C3255)))&gt;0,TRIM(RIGHT(SUBSTITUTE(C3255," ",REPT(" ", 99)), 99)),"")</f>
        <v/>
      </c>
      <c r="E3255" s="6" t="str">
        <f t="shared" si="101"/>
        <v>Brandon Mccarty</v>
      </c>
      <c r="F3255" s="6" t="s">
        <v>12519</v>
      </c>
      <c r="G3255" s="7" t="s">
        <v>19603</v>
      </c>
      <c r="H3255" s="7" t="s">
        <v>20321</v>
      </c>
    </row>
    <row r="3256" spans="1:8">
      <c r="A3256" s="6" t="s">
        <v>12523</v>
      </c>
      <c r="B3256" s="6" t="str" cm="1">
        <f t="array" ref="B3256">IF(SUM(--ISNUMBER(SEARCH(Honorific,A3256)))&gt;0,LEFT(A3256,FIND(" ",A3256)-1),"")</f>
        <v>Mr.</v>
      </c>
      <c r="C3256" s="6" t="str">
        <f t="shared" si="100"/>
        <v>Jeremy Walker</v>
      </c>
      <c r="D3256" s="6" t="str" cm="1">
        <f t="array" ref="D3256">IF(SUM(--ISNUMBER(SEARCH(Credentials,C3256)))&gt;0,TRIM(RIGHT(SUBSTITUTE(C3256," ",REPT(" ", 99)), 99)),"")</f>
        <v/>
      </c>
      <c r="E3256" s="6" t="str">
        <f t="shared" si="101"/>
        <v>Jeremy Walker</v>
      </c>
      <c r="F3256" s="6" t="s">
        <v>19337</v>
      </c>
      <c r="G3256" s="7" t="s">
        <v>19857</v>
      </c>
      <c r="H3256" s="7" t="s">
        <v>19416</v>
      </c>
    </row>
    <row r="3257" spans="1:8">
      <c r="A3257" s="6" t="s">
        <v>12527</v>
      </c>
      <c r="B3257" s="6" t="str" cm="1">
        <f t="array" ref="B3257">IF(SUM(--ISNUMBER(SEARCH(Honorific,A3257)))&gt;0,LEFT(A3257,FIND(" ",A3257)-1),"")</f>
        <v/>
      </c>
      <c r="C3257" s="6" t="str">
        <f t="shared" si="100"/>
        <v>Angela Wong</v>
      </c>
      <c r="D3257" s="6" t="str" cm="1">
        <f t="array" ref="D3257">IF(SUM(--ISNUMBER(SEARCH(Credentials,C3257)))&gt;0,TRIM(RIGHT(SUBSTITUTE(C3257," ",REPT(" ", 99)), 99)),"")</f>
        <v/>
      </c>
      <c r="E3257" s="6" t="str">
        <f t="shared" si="101"/>
        <v>Angela Wong</v>
      </c>
      <c r="F3257" s="6" t="s">
        <v>12527</v>
      </c>
      <c r="G3257" s="7" t="s">
        <v>19746</v>
      </c>
      <c r="H3257" s="7" t="s">
        <v>19436</v>
      </c>
    </row>
    <row r="3258" spans="1:8">
      <c r="A3258" s="6" t="s">
        <v>12531</v>
      </c>
      <c r="B3258" s="6" t="str" cm="1">
        <f t="array" ref="B3258">IF(SUM(--ISNUMBER(SEARCH(Honorific,A3258)))&gt;0,LEFT(A3258,FIND(" ",A3258)-1),"")</f>
        <v/>
      </c>
      <c r="C3258" s="6" t="str">
        <f t="shared" si="100"/>
        <v>Kenneth Sheppard</v>
      </c>
      <c r="D3258" s="6" t="str" cm="1">
        <f t="array" ref="D3258">IF(SUM(--ISNUMBER(SEARCH(Credentials,C3258)))&gt;0,TRIM(RIGHT(SUBSTITUTE(C3258," ",REPT(" ", 99)), 99)),"")</f>
        <v/>
      </c>
      <c r="E3258" s="6" t="str">
        <f t="shared" si="101"/>
        <v>Kenneth Sheppard</v>
      </c>
      <c r="F3258" s="6" t="s">
        <v>12531</v>
      </c>
      <c r="G3258" s="7" t="s">
        <v>20318</v>
      </c>
      <c r="H3258" s="7" t="s">
        <v>20714</v>
      </c>
    </row>
    <row r="3259" spans="1:8">
      <c r="A3259" s="6" t="s">
        <v>12535</v>
      </c>
      <c r="B3259" s="6" t="str" cm="1">
        <f t="array" ref="B3259">IF(SUM(--ISNUMBER(SEARCH(Honorific,A3259)))&gt;0,LEFT(A3259,FIND(" ",A3259)-1),"")</f>
        <v/>
      </c>
      <c r="C3259" s="6" t="str">
        <f t="shared" si="100"/>
        <v>Denise Mcpherson</v>
      </c>
      <c r="D3259" s="6" t="str" cm="1">
        <f t="array" ref="D3259">IF(SUM(--ISNUMBER(SEARCH(Credentials,C3259)))&gt;0,TRIM(RIGHT(SUBSTITUTE(C3259," ",REPT(" ", 99)), 99)),"")</f>
        <v/>
      </c>
      <c r="E3259" s="6" t="str">
        <f t="shared" si="101"/>
        <v>Denise Mcpherson</v>
      </c>
      <c r="F3259" s="6" t="s">
        <v>12535</v>
      </c>
      <c r="G3259" s="7" t="s">
        <v>19702</v>
      </c>
      <c r="H3259" s="7" t="s">
        <v>20141</v>
      </c>
    </row>
    <row r="3260" spans="1:8">
      <c r="A3260" s="6" t="s">
        <v>12539</v>
      </c>
      <c r="B3260" s="6" t="str" cm="1">
        <f t="array" ref="B3260">IF(SUM(--ISNUMBER(SEARCH(Honorific,A3260)))&gt;0,LEFT(A3260,FIND(" ",A3260)-1),"")</f>
        <v/>
      </c>
      <c r="C3260" s="6" t="str">
        <f t="shared" si="100"/>
        <v>Christopher Obrien</v>
      </c>
      <c r="D3260" s="6" t="str" cm="1">
        <f t="array" ref="D3260">IF(SUM(--ISNUMBER(SEARCH(Credentials,C3260)))&gt;0,TRIM(RIGHT(SUBSTITUTE(C3260," ",REPT(" ", 99)), 99)),"")</f>
        <v/>
      </c>
      <c r="E3260" s="6" t="str">
        <f t="shared" si="101"/>
        <v>Christopher Obrien</v>
      </c>
      <c r="F3260" s="6" t="s">
        <v>12539</v>
      </c>
      <c r="G3260" s="7" t="s">
        <v>19682</v>
      </c>
      <c r="H3260" s="7" t="s">
        <v>19717</v>
      </c>
    </row>
    <row r="3261" spans="1:8">
      <c r="A3261" s="6" t="s">
        <v>12543</v>
      </c>
      <c r="B3261" s="6" t="str" cm="1">
        <f t="array" ref="B3261">IF(SUM(--ISNUMBER(SEARCH(Honorific,A3261)))&gt;0,LEFT(A3261,FIND(" ",A3261)-1),"")</f>
        <v/>
      </c>
      <c r="C3261" s="6" t="str">
        <f t="shared" si="100"/>
        <v>Sean Riggs DDS</v>
      </c>
      <c r="D3261" s="6" t="str" cm="1">
        <f t="array" ref="D3261">IF(SUM(--ISNUMBER(SEARCH(Credentials,C3261)))&gt;0,TRIM(RIGHT(SUBSTITUTE(C3261," ",REPT(" ", 99)), 99)),"")</f>
        <v>DDS</v>
      </c>
      <c r="E3261" s="6" t="str">
        <f t="shared" si="101"/>
        <v xml:space="preserve">Sean Riggs </v>
      </c>
      <c r="F3261" s="6" t="s">
        <v>19338</v>
      </c>
      <c r="G3261" s="7" t="s">
        <v>19651</v>
      </c>
      <c r="H3261" s="7" t="s">
        <v>20715</v>
      </c>
    </row>
    <row r="3262" spans="1:8">
      <c r="A3262" s="6" t="s">
        <v>12547</v>
      </c>
      <c r="B3262" s="6" t="str" cm="1">
        <f t="array" ref="B3262">IF(SUM(--ISNUMBER(SEARCH(Honorific,A3262)))&gt;0,LEFT(A3262,FIND(" ",A3262)-1),"")</f>
        <v/>
      </c>
      <c r="C3262" s="6" t="str">
        <f t="shared" si="100"/>
        <v>Ashley Ashley</v>
      </c>
      <c r="D3262" s="6" t="str" cm="1">
        <f t="array" ref="D3262">IF(SUM(--ISNUMBER(SEARCH(Credentials,C3262)))&gt;0,TRIM(RIGHT(SUBSTITUTE(C3262," ",REPT(" ", 99)), 99)),"")</f>
        <v/>
      </c>
      <c r="E3262" s="6" t="str">
        <f t="shared" si="101"/>
        <v>Ashley Ashley</v>
      </c>
      <c r="F3262" s="6" t="s">
        <v>12547</v>
      </c>
      <c r="G3262" s="7" t="s">
        <v>19486</v>
      </c>
      <c r="H3262" s="7" t="s">
        <v>19486</v>
      </c>
    </row>
    <row r="3263" spans="1:8">
      <c r="A3263" s="6" t="s">
        <v>12551</v>
      </c>
      <c r="B3263" s="6" t="str" cm="1">
        <f t="array" ref="B3263">IF(SUM(--ISNUMBER(SEARCH(Honorific,A3263)))&gt;0,LEFT(A3263,FIND(" ",A3263)-1),"")</f>
        <v/>
      </c>
      <c r="C3263" s="6" t="str">
        <f t="shared" si="100"/>
        <v>Bradley Wade</v>
      </c>
      <c r="D3263" s="6" t="str" cm="1">
        <f t="array" ref="D3263">IF(SUM(--ISNUMBER(SEARCH(Credentials,C3263)))&gt;0,TRIM(RIGHT(SUBSTITUTE(C3263," ",REPT(" ", 99)), 99)),"")</f>
        <v/>
      </c>
      <c r="E3263" s="6" t="str">
        <f t="shared" si="101"/>
        <v>Bradley Wade</v>
      </c>
      <c r="F3263" s="6" t="s">
        <v>12551</v>
      </c>
      <c r="G3263" s="7" t="s">
        <v>19620</v>
      </c>
      <c r="H3263" s="7" t="s">
        <v>20716</v>
      </c>
    </row>
    <row r="3264" spans="1:8">
      <c r="A3264" s="6" t="s">
        <v>12555</v>
      </c>
      <c r="B3264" s="6" t="str" cm="1">
        <f t="array" ref="B3264">IF(SUM(--ISNUMBER(SEARCH(Honorific,A3264)))&gt;0,LEFT(A3264,FIND(" ",A3264)-1),"")</f>
        <v/>
      </c>
      <c r="C3264" s="6" t="str">
        <f t="shared" si="100"/>
        <v>Gregory Wolfe</v>
      </c>
      <c r="D3264" s="6" t="str" cm="1">
        <f t="array" ref="D3264">IF(SUM(--ISNUMBER(SEARCH(Credentials,C3264)))&gt;0,TRIM(RIGHT(SUBSTITUTE(C3264," ",REPT(" ", 99)), 99)),"")</f>
        <v/>
      </c>
      <c r="E3264" s="6" t="str">
        <f t="shared" si="101"/>
        <v>Gregory Wolfe</v>
      </c>
      <c r="F3264" s="6" t="s">
        <v>12555</v>
      </c>
      <c r="G3264" s="7" t="s">
        <v>19419</v>
      </c>
      <c r="H3264" s="7" t="s">
        <v>19877</v>
      </c>
    </row>
    <row r="3265" spans="1:8">
      <c r="A3265" s="6" t="s">
        <v>3643</v>
      </c>
      <c r="B3265" s="6" t="str" cm="1">
        <f t="array" ref="B3265">IF(SUM(--ISNUMBER(SEARCH(Honorific,A3265)))&gt;0,LEFT(A3265,FIND(" ",A3265)-1),"")</f>
        <v/>
      </c>
      <c r="C3265" s="6" t="str">
        <f t="shared" si="100"/>
        <v>Joseph Wright</v>
      </c>
      <c r="D3265" s="6" t="str" cm="1">
        <f t="array" ref="D3265">IF(SUM(--ISNUMBER(SEARCH(Credentials,C3265)))&gt;0,TRIM(RIGHT(SUBSTITUTE(C3265," ",REPT(" ", 99)), 99)),"")</f>
        <v/>
      </c>
      <c r="E3265" s="6" t="str">
        <f t="shared" si="101"/>
        <v>Joseph Wright</v>
      </c>
      <c r="F3265" s="6" t="s">
        <v>3643</v>
      </c>
      <c r="G3265" s="7" t="s">
        <v>19642</v>
      </c>
      <c r="H3265" s="7" t="s">
        <v>19420</v>
      </c>
    </row>
    <row r="3266" spans="1:8">
      <c r="A3266" s="6" t="s">
        <v>12562</v>
      </c>
      <c r="B3266" s="6" t="str" cm="1">
        <f t="array" ref="B3266">IF(SUM(--ISNUMBER(SEARCH(Honorific,A3266)))&gt;0,LEFT(A3266,FIND(" ",A3266)-1),"")</f>
        <v/>
      </c>
      <c r="C3266" s="6" t="str">
        <f t="shared" si="100"/>
        <v>Sonia Brooks</v>
      </c>
      <c r="D3266" s="6" t="str" cm="1">
        <f t="array" ref="D3266">IF(SUM(--ISNUMBER(SEARCH(Credentials,C3266)))&gt;0,TRIM(RIGHT(SUBSTITUTE(C3266," ",REPT(" ", 99)), 99)),"")</f>
        <v/>
      </c>
      <c r="E3266" s="6" t="str">
        <f t="shared" si="101"/>
        <v>Sonia Brooks</v>
      </c>
      <c r="F3266" s="6" t="s">
        <v>12562</v>
      </c>
      <c r="G3266" s="7" t="s">
        <v>20185</v>
      </c>
      <c r="H3266" s="7" t="s">
        <v>19931</v>
      </c>
    </row>
    <row r="3267" spans="1:8">
      <c r="A3267" s="6" t="s">
        <v>12566</v>
      </c>
      <c r="B3267" s="6" t="str" cm="1">
        <f t="array" ref="B3267">IF(SUM(--ISNUMBER(SEARCH(Honorific,A3267)))&gt;0,LEFT(A3267,FIND(" ",A3267)-1),"")</f>
        <v/>
      </c>
      <c r="C3267" s="6" t="str">
        <f t="shared" ref="C3267:C3330" si="102">IF(B3267="",A3267,RIGHT(A3267,LEN(A3267)-LEN(B3267)-1))</f>
        <v>Wendy Mosley</v>
      </c>
      <c r="D3267" s="6" t="str" cm="1">
        <f t="array" ref="D3267">IF(SUM(--ISNUMBER(SEARCH(Credentials,C3267)))&gt;0,TRIM(RIGHT(SUBSTITUTE(C3267," ",REPT(" ", 99)), 99)),"")</f>
        <v/>
      </c>
      <c r="E3267" s="6" t="str">
        <f t="shared" ref="E3267:E3330" si="103">IF(D3267="",C3267,LEFT(C3267,LEN(C3267)-LEN(D3267)))</f>
        <v>Wendy Mosley</v>
      </c>
      <c r="F3267" s="6" t="s">
        <v>12566</v>
      </c>
      <c r="G3267" s="7" t="s">
        <v>20238</v>
      </c>
      <c r="H3267" s="7" t="s">
        <v>20408</v>
      </c>
    </row>
    <row r="3268" spans="1:8">
      <c r="A3268" s="6" t="s">
        <v>12570</v>
      </c>
      <c r="B3268" s="6" t="str" cm="1">
        <f t="array" ref="B3268">IF(SUM(--ISNUMBER(SEARCH(Honorific,A3268)))&gt;0,LEFT(A3268,FIND(" ",A3268)-1),"")</f>
        <v/>
      </c>
      <c r="C3268" s="6" t="str">
        <f t="shared" si="102"/>
        <v>Amanda Wu</v>
      </c>
      <c r="D3268" s="6" t="str" cm="1">
        <f t="array" ref="D3268">IF(SUM(--ISNUMBER(SEARCH(Credentials,C3268)))&gt;0,TRIM(RIGHT(SUBSTITUTE(C3268," ",REPT(" ", 99)), 99)),"")</f>
        <v/>
      </c>
      <c r="E3268" s="6" t="str">
        <f t="shared" si="103"/>
        <v>Amanda Wu</v>
      </c>
      <c r="F3268" s="6" t="s">
        <v>12570</v>
      </c>
      <c r="G3268" s="7" t="s">
        <v>19435</v>
      </c>
      <c r="H3268" s="7" t="s">
        <v>20419</v>
      </c>
    </row>
    <row r="3269" spans="1:8">
      <c r="A3269" s="6" t="s">
        <v>12574</v>
      </c>
      <c r="B3269" s="6" t="str" cm="1">
        <f t="array" ref="B3269">IF(SUM(--ISNUMBER(SEARCH(Honorific,A3269)))&gt;0,LEFT(A3269,FIND(" ",A3269)-1),"")</f>
        <v/>
      </c>
      <c r="C3269" s="6" t="str">
        <f t="shared" si="102"/>
        <v>Thomas Lopez</v>
      </c>
      <c r="D3269" s="6" t="str" cm="1">
        <f t="array" ref="D3269">IF(SUM(--ISNUMBER(SEARCH(Credentials,C3269)))&gt;0,TRIM(RIGHT(SUBSTITUTE(C3269," ",REPT(" ", 99)), 99)),"")</f>
        <v/>
      </c>
      <c r="E3269" s="6" t="str">
        <f t="shared" si="103"/>
        <v>Thomas Lopez</v>
      </c>
      <c r="F3269" s="6" t="s">
        <v>12574</v>
      </c>
      <c r="G3269" s="7" t="s">
        <v>19488</v>
      </c>
      <c r="H3269" s="7" t="s">
        <v>19600</v>
      </c>
    </row>
    <row r="3270" spans="1:8">
      <c r="A3270" s="6" t="s">
        <v>12578</v>
      </c>
      <c r="B3270" s="6" t="str" cm="1">
        <f t="array" ref="B3270">IF(SUM(--ISNUMBER(SEARCH(Honorific,A3270)))&gt;0,LEFT(A3270,FIND(" ",A3270)-1),"")</f>
        <v/>
      </c>
      <c r="C3270" s="6" t="str">
        <f t="shared" si="102"/>
        <v>Emily Kemp</v>
      </c>
      <c r="D3270" s="6" t="str" cm="1">
        <f t="array" ref="D3270">IF(SUM(--ISNUMBER(SEARCH(Credentials,C3270)))&gt;0,TRIM(RIGHT(SUBSTITUTE(C3270," ",REPT(" ", 99)), 99)),"")</f>
        <v/>
      </c>
      <c r="E3270" s="6" t="str">
        <f t="shared" si="103"/>
        <v>Emily Kemp</v>
      </c>
      <c r="F3270" s="6" t="s">
        <v>12578</v>
      </c>
      <c r="G3270" s="7" t="s">
        <v>20058</v>
      </c>
      <c r="H3270" s="7" t="s">
        <v>20717</v>
      </c>
    </row>
    <row r="3271" spans="1:8">
      <c r="A3271" s="6" t="s">
        <v>2835</v>
      </c>
      <c r="B3271" s="6" t="str" cm="1">
        <f t="array" ref="B3271">IF(SUM(--ISNUMBER(SEARCH(Honorific,A3271)))&gt;0,LEFT(A3271,FIND(" ",A3271)-1),"")</f>
        <v/>
      </c>
      <c r="C3271" s="6" t="str">
        <f t="shared" si="102"/>
        <v>Amber Rodriguez</v>
      </c>
      <c r="D3271" s="6" t="str" cm="1">
        <f t="array" ref="D3271">IF(SUM(--ISNUMBER(SEARCH(Credentials,C3271)))&gt;0,TRIM(RIGHT(SUBSTITUTE(C3271," ",REPT(" ", 99)), 99)),"")</f>
        <v/>
      </c>
      <c r="E3271" s="6" t="str">
        <f t="shared" si="103"/>
        <v>Amber Rodriguez</v>
      </c>
      <c r="F3271" s="6" t="s">
        <v>2835</v>
      </c>
      <c r="G3271" s="7" t="s">
        <v>20106</v>
      </c>
      <c r="H3271" s="7" t="s">
        <v>19536</v>
      </c>
    </row>
    <row r="3272" spans="1:8">
      <c r="A3272" s="6" t="s">
        <v>12585</v>
      </c>
      <c r="B3272" s="6" t="str" cm="1">
        <f t="array" ref="B3272">IF(SUM(--ISNUMBER(SEARCH(Honorific,A3272)))&gt;0,LEFT(A3272,FIND(" ",A3272)-1),"")</f>
        <v/>
      </c>
      <c r="C3272" s="6" t="str">
        <f t="shared" si="102"/>
        <v>Patricia Leach</v>
      </c>
      <c r="D3272" s="6" t="str" cm="1">
        <f t="array" ref="D3272">IF(SUM(--ISNUMBER(SEARCH(Credentials,C3272)))&gt;0,TRIM(RIGHT(SUBSTITUTE(C3272," ",REPT(" ", 99)), 99)),"")</f>
        <v/>
      </c>
      <c r="E3272" s="6" t="str">
        <f t="shared" si="103"/>
        <v>Patricia Leach</v>
      </c>
      <c r="F3272" s="6" t="s">
        <v>12585</v>
      </c>
      <c r="G3272" s="7" t="s">
        <v>19967</v>
      </c>
      <c r="H3272" s="7" t="s">
        <v>20718</v>
      </c>
    </row>
    <row r="3273" spans="1:8">
      <c r="A3273" s="6" t="s">
        <v>12589</v>
      </c>
      <c r="B3273" s="6" t="str" cm="1">
        <f t="array" ref="B3273">IF(SUM(--ISNUMBER(SEARCH(Honorific,A3273)))&gt;0,LEFT(A3273,FIND(" ",A3273)-1),"")</f>
        <v>Mrs.</v>
      </c>
      <c r="C3273" s="6" t="str">
        <f t="shared" si="102"/>
        <v>Rachel Hill DDS</v>
      </c>
      <c r="D3273" s="6" t="str" cm="1">
        <f t="array" ref="D3273">IF(SUM(--ISNUMBER(SEARCH(Credentials,C3273)))&gt;0,TRIM(RIGHT(SUBSTITUTE(C3273," ",REPT(" ", 99)), 99)),"")</f>
        <v>DDS</v>
      </c>
      <c r="E3273" s="6" t="str">
        <f t="shared" si="103"/>
        <v xml:space="preserve">Rachel Hill </v>
      </c>
      <c r="F3273" s="6" t="s">
        <v>19339</v>
      </c>
      <c r="G3273" s="7" t="s">
        <v>19661</v>
      </c>
      <c r="H3273" s="7" t="s">
        <v>19473</v>
      </c>
    </row>
    <row r="3274" spans="1:8">
      <c r="A3274" s="6" t="s">
        <v>12592</v>
      </c>
      <c r="B3274" s="6" t="str" cm="1">
        <f t="array" ref="B3274">IF(SUM(--ISNUMBER(SEARCH(Honorific,A3274)))&gt;0,LEFT(A3274,FIND(" ",A3274)-1),"")</f>
        <v/>
      </c>
      <c r="C3274" s="6" t="str">
        <f t="shared" si="102"/>
        <v>Brian Hall</v>
      </c>
      <c r="D3274" s="6" t="str" cm="1">
        <f t="array" ref="D3274">IF(SUM(--ISNUMBER(SEARCH(Credentials,C3274)))&gt;0,TRIM(RIGHT(SUBSTITUTE(C3274," ",REPT(" ", 99)), 99)),"")</f>
        <v/>
      </c>
      <c r="E3274" s="6" t="str">
        <f t="shared" si="103"/>
        <v>Brian Hall</v>
      </c>
      <c r="F3274" s="6" t="s">
        <v>12592</v>
      </c>
      <c r="G3274" s="7" t="s">
        <v>19555</v>
      </c>
      <c r="H3274" s="7" t="s">
        <v>19585</v>
      </c>
    </row>
    <row r="3275" spans="1:8">
      <c r="A3275" s="6" t="s">
        <v>3379</v>
      </c>
      <c r="B3275" s="6" t="str" cm="1">
        <f t="array" ref="B3275">IF(SUM(--ISNUMBER(SEARCH(Honorific,A3275)))&gt;0,LEFT(A3275,FIND(" ",A3275)-1),"")</f>
        <v/>
      </c>
      <c r="C3275" s="6" t="str">
        <f t="shared" si="102"/>
        <v>Kimberly Smith</v>
      </c>
      <c r="D3275" s="6" t="str" cm="1">
        <f t="array" ref="D3275">IF(SUM(--ISNUMBER(SEARCH(Credentials,C3275)))&gt;0,TRIM(RIGHT(SUBSTITUTE(C3275," ",REPT(" ", 99)), 99)),"")</f>
        <v/>
      </c>
      <c r="E3275" s="6" t="str">
        <f t="shared" si="103"/>
        <v>Kimberly Smith</v>
      </c>
      <c r="F3275" s="6" t="s">
        <v>3379</v>
      </c>
      <c r="G3275" s="7" t="s">
        <v>19458</v>
      </c>
      <c r="H3275" s="7" t="s">
        <v>19450</v>
      </c>
    </row>
    <row r="3276" spans="1:8">
      <c r="A3276" s="6" t="s">
        <v>12599</v>
      </c>
      <c r="B3276" s="6" t="str" cm="1">
        <f t="array" ref="B3276">IF(SUM(--ISNUMBER(SEARCH(Honorific,A3276)))&gt;0,LEFT(A3276,FIND(" ",A3276)-1),"")</f>
        <v/>
      </c>
      <c r="C3276" s="6" t="str">
        <f t="shared" si="102"/>
        <v>Erin Calderon</v>
      </c>
      <c r="D3276" s="6" t="str" cm="1">
        <f t="array" ref="D3276">IF(SUM(--ISNUMBER(SEARCH(Credentials,C3276)))&gt;0,TRIM(RIGHT(SUBSTITUTE(C3276," ",REPT(" ", 99)), 99)),"")</f>
        <v/>
      </c>
      <c r="E3276" s="6" t="str">
        <f t="shared" si="103"/>
        <v>Erin Calderon</v>
      </c>
      <c r="F3276" s="6" t="s">
        <v>12599</v>
      </c>
      <c r="G3276" s="7" t="s">
        <v>19512</v>
      </c>
      <c r="H3276" s="7" t="s">
        <v>19856</v>
      </c>
    </row>
    <row r="3277" spans="1:8">
      <c r="A3277" s="6" t="s">
        <v>12603</v>
      </c>
      <c r="B3277" s="6" t="str" cm="1">
        <f t="array" ref="B3277">IF(SUM(--ISNUMBER(SEARCH(Honorific,A3277)))&gt;0,LEFT(A3277,FIND(" ",A3277)-1),"")</f>
        <v/>
      </c>
      <c r="C3277" s="6" t="str">
        <f t="shared" si="102"/>
        <v>Gabriel Hernandez</v>
      </c>
      <c r="D3277" s="6" t="str" cm="1">
        <f t="array" ref="D3277">IF(SUM(--ISNUMBER(SEARCH(Credentials,C3277)))&gt;0,TRIM(RIGHT(SUBSTITUTE(C3277," ",REPT(" ", 99)), 99)),"")</f>
        <v/>
      </c>
      <c r="E3277" s="6" t="str">
        <f t="shared" si="103"/>
        <v>Gabriel Hernandez</v>
      </c>
      <c r="F3277" s="6" t="s">
        <v>12603</v>
      </c>
      <c r="G3277" s="7" t="s">
        <v>20587</v>
      </c>
      <c r="H3277" s="7" t="s">
        <v>19444</v>
      </c>
    </row>
    <row r="3278" spans="1:8">
      <c r="A3278" s="6" t="s">
        <v>12606</v>
      </c>
      <c r="B3278" s="6" t="str" cm="1">
        <f t="array" ref="B3278">IF(SUM(--ISNUMBER(SEARCH(Honorific,A3278)))&gt;0,LEFT(A3278,FIND(" ",A3278)-1),"")</f>
        <v/>
      </c>
      <c r="C3278" s="6" t="str">
        <f t="shared" si="102"/>
        <v>Steven Daniels</v>
      </c>
      <c r="D3278" s="6" t="str" cm="1">
        <f t="array" ref="D3278">IF(SUM(--ISNUMBER(SEARCH(Credentials,C3278)))&gt;0,TRIM(RIGHT(SUBSTITUTE(C3278," ",REPT(" ", 99)), 99)),"")</f>
        <v/>
      </c>
      <c r="E3278" s="6" t="str">
        <f t="shared" si="103"/>
        <v>Steven Daniels</v>
      </c>
      <c r="F3278" s="6" t="s">
        <v>12606</v>
      </c>
      <c r="G3278" s="7" t="s">
        <v>19767</v>
      </c>
      <c r="H3278" s="7" t="s">
        <v>20305</v>
      </c>
    </row>
    <row r="3279" spans="1:8">
      <c r="A3279" s="6" t="s">
        <v>12610</v>
      </c>
      <c r="B3279" s="6" t="str" cm="1">
        <f t="array" ref="B3279">IF(SUM(--ISNUMBER(SEARCH(Honorific,A3279)))&gt;0,LEFT(A3279,FIND(" ",A3279)-1),"")</f>
        <v/>
      </c>
      <c r="C3279" s="6" t="str">
        <f t="shared" si="102"/>
        <v>Randy Zavala</v>
      </c>
      <c r="D3279" s="6" t="str" cm="1">
        <f t="array" ref="D3279">IF(SUM(--ISNUMBER(SEARCH(Credentials,C3279)))&gt;0,TRIM(RIGHT(SUBSTITUTE(C3279," ",REPT(" ", 99)), 99)),"")</f>
        <v/>
      </c>
      <c r="E3279" s="6" t="str">
        <f t="shared" si="103"/>
        <v>Randy Zavala</v>
      </c>
      <c r="F3279" s="6" t="s">
        <v>12610</v>
      </c>
      <c r="G3279" s="7" t="s">
        <v>19675</v>
      </c>
      <c r="H3279" s="7" t="s">
        <v>20379</v>
      </c>
    </row>
    <row r="3280" spans="1:8">
      <c r="A3280" s="6" t="s">
        <v>12614</v>
      </c>
      <c r="B3280" s="6" t="str" cm="1">
        <f t="array" ref="B3280">IF(SUM(--ISNUMBER(SEARCH(Honorific,A3280)))&gt;0,LEFT(A3280,FIND(" ",A3280)-1),"")</f>
        <v/>
      </c>
      <c r="C3280" s="6" t="str">
        <f t="shared" si="102"/>
        <v>Robert Arroyo</v>
      </c>
      <c r="D3280" s="6" t="str" cm="1">
        <f t="array" ref="D3280">IF(SUM(--ISNUMBER(SEARCH(Credentials,C3280)))&gt;0,TRIM(RIGHT(SUBSTITUTE(C3280," ",REPT(" ", 99)), 99)),"")</f>
        <v/>
      </c>
      <c r="E3280" s="6" t="str">
        <f t="shared" si="103"/>
        <v>Robert Arroyo</v>
      </c>
      <c r="F3280" s="6" t="s">
        <v>12614</v>
      </c>
      <c r="G3280" s="7" t="s">
        <v>19541</v>
      </c>
      <c r="H3280" s="7" t="s">
        <v>20276</v>
      </c>
    </row>
    <row r="3281" spans="1:8">
      <c r="A3281" s="6" t="s">
        <v>12618</v>
      </c>
      <c r="B3281" s="6" t="str" cm="1">
        <f t="array" ref="B3281">IF(SUM(--ISNUMBER(SEARCH(Honorific,A3281)))&gt;0,LEFT(A3281,FIND(" ",A3281)-1),"")</f>
        <v/>
      </c>
      <c r="C3281" s="6" t="str">
        <f t="shared" si="102"/>
        <v>David Ramirez</v>
      </c>
      <c r="D3281" s="6" t="str" cm="1">
        <f t="array" ref="D3281">IF(SUM(--ISNUMBER(SEARCH(Credentials,C3281)))&gt;0,TRIM(RIGHT(SUBSTITUTE(C3281," ",REPT(" ", 99)), 99)),"")</f>
        <v/>
      </c>
      <c r="E3281" s="6" t="str">
        <f t="shared" si="103"/>
        <v>David Ramirez</v>
      </c>
      <c r="F3281" s="6" t="s">
        <v>12618</v>
      </c>
      <c r="G3281" s="7" t="s">
        <v>19484</v>
      </c>
      <c r="H3281" s="7" t="s">
        <v>19809</v>
      </c>
    </row>
    <row r="3282" spans="1:8">
      <c r="A3282" s="6" t="s">
        <v>12622</v>
      </c>
      <c r="B3282" s="6" t="str" cm="1">
        <f t="array" ref="B3282">IF(SUM(--ISNUMBER(SEARCH(Honorific,A3282)))&gt;0,LEFT(A3282,FIND(" ",A3282)-1),"")</f>
        <v/>
      </c>
      <c r="C3282" s="6" t="str">
        <f t="shared" si="102"/>
        <v>Patrick Miller</v>
      </c>
      <c r="D3282" s="6" t="str" cm="1">
        <f t="array" ref="D3282">IF(SUM(--ISNUMBER(SEARCH(Credentials,C3282)))&gt;0,TRIM(RIGHT(SUBSTITUTE(C3282," ",REPT(" ", 99)), 99)),"")</f>
        <v/>
      </c>
      <c r="E3282" s="6" t="str">
        <f t="shared" si="103"/>
        <v>Patrick Miller</v>
      </c>
      <c r="F3282" s="6" t="s">
        <v>12622</v>
      </c>
      <c r="G3282" s="7" t="s">
        <v>19975</v>
      </c>
      <c r="H3282" s="7" t="s">
        <v>19568</v>
      </c>
    </row>
    <row r="3283" spans="1:8">
      <c r="A3283" s="6" t="s">
        <v>12626</v>
      </c>
      <c r="B3283" s="6" t="str" cm="1">
        <f t="array" ref="B3283">IF(SUM(--ISNUMBER(SEARCH(Honorific,A3283)))&gt;0,LEFT(A3283,FIND(" ",A3283)-1),"")</f>
        <v/>
      </c>
      <c r="C3283" s="6" t="str">
        <f t="shared" si="102"/>
        <v>Scott Cox</v>
      </c>
      <c r="D3283" s="6" t="str" cm="1">
        <f t="array" ref="D3283">IF(SUM(--ISNUMBER(SEARCH(Credentials,C3283)))&gt;0,TRIM(RIGHT(SUBSTITUTE(C3283," ",REPT(" ", 99)), 99)),"")</f>
        <v/>
      </c>
      <c r="E3283" s="6" t="str">
        <f t="shared" si="103"/>
        <v>Scott Cox</v>
      </c>
      <c r="F3283" s="6" t="s">
        <v>12626</v>
      </c>
      <c r="G3283" s="7" t="s">
        <v>19573</v>
      </c>
      <c r="H3283" s="7" t="s">
        <v>19537</v>
      </c>
    </row>
    <row r="3284" spans="1:8">
      <c r="A3284" s="6" t="s">
        <v>12630</v>
      </c>
      <c r="B3284" s="6" t="str" cm="1">
        <f t="array" ref="B3284">IF(SUM(--ISNUMBER(SEARCH(Honorific,A3284)))&gt;0,LEFT(A3284,FIND(" ",A3284)-1),"")</f>
        <v/>
      </c>
      <c r="C3284" s="6" t="str">
        <f t="shared" si="102"/>
        <v>Travis Huffman</v>
      </c>
      <c r="D3284" s="6" t="str" cm="1">
        <f t="array" ref="D3284">IF(SUM(--ISNUMBER(SEARCH(Credentials,C3284)))&gt;0,TRIM(RIGHT(SUBSTITUTE(C3284," ",REPT(" ", 99)), 99)),"")</f>
        <v/>
      </c>
      <c r="E3284" s="6" t="str">
        <f t="shared" si="103"/>
        <v>Travis Huffman</v>
      </c>
      <c r="F3284" s="6" t="s">
        <v>12630</v>
      </c>
      <c r="G3284" s="7" t="s">
        <v>19468</v>
      </c>
      <c r="H3284" s="7" t="s">
        <v>20568</v>
      </c>
    </row>
    <row r="3285" spans="1:8">
      <c r="A3285" s="6" t="s">
        <v>12634</v>
      </c>
      <c r="B3285" s="6" t="str" cm="1">
        <f t="array" ref="B3285">IF(SUM(--ISNUMBER(SEARCH(Honorific,A3285)))&gt;0,LEFT(A3285,FIND(" ",A3285)-1),"")</f>
        <v/>
      </c>
      <c r="C3285" s="6" t="str">
        <f t="shared" si="102"/>
        <v>Shannon Hull</v>
      </c>
      <c r="D3285" s="6" t="str" cm="1">
        <f t="array" ref="D3285">IF(SUM(--ISNUMBER(SEARCH(Credentials,C3285)))&gt;0,TRIM(RIGHT(SUBSTITUTE(C3285," ",REPT(" ", 99)), 99)),"")</f>
        <v/>
      </c>
      <c r="E3285" s="6" t="str">
        <f t="shared" si="103"/>
        <v>Shannon Hull</v>
      </c>
      <c r="F3285" s="6" t="s">
        <v>12634</v>
      </c>
      <c r="G3285" s="7" t="s">
        <v>20122</v>
      </c>
      <c r="H3285" s="7" t="s">
        <v>19873</v>
      </c>
    </row>
    <row r="3286" spans="1:8">
      <c r="A3286" s="6" t="s">
        <v>12638</v>
      </c>
      <c r="B3286" s="6" t="str" cm="1">
        <f t="array" ref="B3286">IF(SUM(--ISNUMBER(SEARCH(Honorific,A3286)))&gt;0,LEFT(A3286,FIND(" ",A3286)-1),"")</f>
        <v/>
      </c>
      <c r="C3286" s="6" t="str">
        <f t="shared" si="102"/>
        <v>Adrian Cervantes</v>
      </c>
      <c r="D3286" s="6" t="str" cm="1">
        <f t="array" ref="D3286">IF(SUM(--ISNUMBER(SEARCH(Credentials,C3286)))&gt;0,TRIM(RIGHT(SUBSTITUTE(C3286," ",REPT(" ", 99)), 99)),"")</f>
        <v/>
      </c>
      <c r="E3286" s="6" t="str">
        <f t="shared" si="103"/>
        <v>Adrian Cervantes</v>
      </c>
      <c r="F3286" s="6" t="s">
        <v>12638</v>
      </c>
      <c r="G3286" s="7" t="s">
        <v>19778</v>
      </c>
      <c r="H3286" s="7" t="s">
        <v>19465</v>
      </c>
    </row>
    <row r="3287" spans="1:8">
      <c r="A3287" s="6" t="s">
        <v>12642</v>
      </c>
      <c r="B3287" s="6" t="str" cm="1">
        <f t="array" ref="B3287">IF(SUM(--ISNUMBER(SEARCH(Honorific,A3287)))&gt;0,LEFT(A3287,FIND(" ",A3287)-1),"")</f>
        <v/>
      </c>
      <c r="C3287" s="6" t="str">
        <f t="shared" si="102"/>
        <v>Joshua Garner</v>
      </c>
      <c r="D3287" s="6" t="str" cm="1">
        <f t="array" ref="D3287">IF(SUM(--ISNUMBER(SEARCH(Credentials,C3287)))&gt;0,TRIM(RIGHT(SUBSTITUTE(C3287," ",REPT(" ", 99)), 99)),"")</f>
        <v/>
      </c>
      <c r="E3287" s="6" t="str">
        <f t="shared" si="103"/>
        <v>Joshua Garner</v>
      </c>
      <c r="F3287" s="6" t="s">
        <v>12642</v>
      </c>
      <c r="G3287" s="7" t="s">
        <v>19718</v>
      </c>
      <c r="H3287" s="7" t="s">
        <v>20392</v>
      </c>
    </row>
    <row r="3288" spans="1:8">
      <c r="A3288" s="6" t="s">
        <v>12646</v>
      </c>
      <c r="B3288" s="6" t="str" cm="1">
        <f t="array" ref="B3288">IF(SUM(--ISNUMBER(SEARCH(Honorific,A3288)))&gt;0,LEFT(A3288,FIND(" ",A3288)-1),"")</f>
        <v/>
      </c>
      <c r="C3288" s="6" t="str">
        <f t="shared" si="102"/>
        <v>Jill Price</v>
      </c>
      <c r="D3288" s="6" t="str" cm="1">
        <f t="array" ref="D3288">IF(SUM(--ISNUMBER(SEARCH(Credentials,C3288)))&gt;0,TRIM(RIGHT(SUBSTITUTE(C3288," ",REPT(" ", 99)), 99)),"")</f>
        <v/>
      </c>
      <c r="E3288" s="6" t="str">
        <f t="shared" si="103"/>
        <v>Jill Price</v>
      </c>
      <c r="F3288" s="6" t="s">
        <v>12646</v>
      </c>
      <c r="G3288" s="7" t="s">
        <v>19986</v>
      </c>
      <c r="H3288" s="7" t="s">
        <v>19534</v>
      </c>
    </row>
    <row r="3289" spans="1:8">
      <c r="A3289" s="6" t="s">
        <v>12650</v>
      </c>
      <c r="B3289" s="6" t="str" cm="1">
        <f t="array" ref="B3289">IF(SUM(--ISNUMBER(SEARCH(Honorific,A3289)))&gt;0,LEFT(A3289,FIND(" ",A3289)-1),"")</f>
        <v/>
      </c>
      <c r="C3289" s="6" t="str">
        <f t="shared" si="102"/>
        <v>Charles Shields</v>
      </c>
      <c r="D3289" s="6" t="str" cm="1">
        <f t="array" ref="D3289">IF(SUM(--ISNUMBER(SEARCH(Credentials,C3289)))&gt;0,TRIM(RIGHT(SUBSTITUTE(C3289," ",REPT(" ", 99)), 99)),"")</f>
        <v/>
      </c>
      <c r="E3289" s="6" t="str">
        <f t="shared" si="103"/>
        <v>Charles Shields</v>
      </c>
      <c r="F3289" s="6" t="s">
        <v>12650</v>
      </c>
      <c r="G3289" s="7" t="s">
        <v>19524</v>
      </c>
      <c r="H3289" s="7" t="s">
        <v>20232</v>
      </c>
    </row>
    <row r="3290" spans="1:8">
      <c r="A3290" s="6" t="s">
        <v>12653</v>
      </c>
      <c r="B3290" s="6" t="str" cm="1">
        <f t="array" ref="B3290">IF(SUM(--ISNUMBER(SEARCH(Honorific,A3290)))&gt;0,LEFT(A3290,FIND(" ",A3290)-1),"")</f>
        <v/>
      </c>
      <c r="C3290" s="6" t="str">
        <f t="shared" si="102"/>
        <v>Jeffery Johnson</v>
      </c>
      <c r="D3290" s="6" t="str" cm="1">
        <f t="array" ref="D3290">IF(SUM(--ISNUMBER(SEARCH(Credentials,C3290)))&gt;0,TRIM(RIGHT(SUBSTITUTE(C3290," ",REPT(" ", 99)), 99)),"")</f>
        <v/>
      </c>
      <c r="E3290" s="6" t="str">
        <f t="shared" si="103"/>
        <v>Jeffery Johnson</v>
      </c>
      <c r="F3290" s="6" t="s">
        <v>12653</v>
      </c>
      <c r="G3290" s="7" t="s">
        <v>20285</v>
      </c>
      <c r="H3290" s="7" t="s">
        <v>19655</v>
      </c>
    </row>
    <row r="3291" spans="1:8">
      <c r="A3291" s="6" t="s">
        <v>12657</v>
      </c>
      <c r="B3291" s="6" t="str" cm="1">
        <f t="array" ref="B3291">IF(SUM(--ISNUMBER(SEARCH(Honorific,A3291)))&gt;0,LEFT(A3291,FIND(" ",A3291)-1),"")</f>
        <v/>
      </c>
      <c r="C3291" s="6" t="str">
        <f t="shared" si="102"/>
        <v>Sean Wilson</v>
      </c>
      <c r="D3291" s="6" t="str" cm="1">
        <f t="array" ref="D3291">IF(SUM(--ISNUMBER(SEARCH(Credentials,C3291)))&gt;0,TRIM(RIGHT(SUBSTITUTE(C3291," ",REPT(" ", 99)), 99)),"")</f>
        <v/>
      </c>
      <c r="E3291" s="6" t="str">
        <f t="shared" si="103"/>
        <v>Sean Wilson</v>
      </c>
      <c r="F3291" s="6" t="s">
        <v>12657</v>
      </c>
      <c r="G3291" s="7" t="s">
        <v>19651</v>
      </c>
      <c r="H3291" s="7" t="s">
        <v>19563</v>
      </c>
    </row>
    <row r="3292" spans="1:8">
      <c r="A3292" s="6" t="s">
        <v>5075</v>
      </c>
      <c r="B3292" s="6" t="str" cm="1">
        <f t="array" ref="B3292">IF(SUM(--ISNUMBER(SEARCH(Honorific,A3292)))&gt;0,LEFT(A3292,FIND(" ",A3292)-1),"")</f>
        <v/>
      </c>
      <c r="C3292" s="6" t="str">
        <f t="shared" si="102"/>
        <v>Angela Price</v>
      </c>
      <c r="D3292" s="6" t="str" cm="1">
        <f t="array" ref="D3292">IF(SUM(--ISNUMBER(SEARCH(Credentials,C3292)))&gt;0,TRIM(RIGHT(SUBSTITUTE(C3292," ",REPT(" ", 99)), 99)),"")</f>
        <v/>
      </c>
      <c r="E3292" s="6" t="str">
        <f t="shared" si="103"/>
        <v>Angela Price</v>
      </c>
      <c r="F3292" s="6" t="s">
        <v>5075</v>
      </c>
      <c r="G3292" s="7" t="s">
        <v>19746</v>
      </c>
      <c r="H3292" s="7" t="s">
        <v>19534</v>
      </c>
    </row>
    <row r="3293" spans="1:8">
      <c r="A3293" s="6" t="s">
        <v>12664</v>
      </c>
      <c r="B3293" s="6" t="str" cm="1">
        <f t="array" ref="B3293">IF(SUM(--ISNUMBER(SEARCH(Honorific,A3293)))&gt;0,LEFT(A3293,FIND(" ",A3293)-1),"")</f>
        <v/>
      </c>
      <c r="C3293" s="6" t="str">
        <f t="shared" si="102"/>
        <v>Lonnie Green</v>
      </c>
      <c r="D3293" s="6" t="str" cm="1">
        <f t="array" ref="D3293">IF(SUM(--ISNUMBER(SEARCH(Credentials,C3293)))&gt;0,TRIM(RIGHT(SUBSTITUTE(C3293," ",REPT(" ", 99)), 99)),"")</f>
        <v/>
      </c>
      <c r="E3293" s="6" t="str">
        <f t="shared" si="103"/>
        <v>Lonnie Green</v>
      </c>
      <c r="F3293" s="6" t="s">
        <v>12664</v>
      </c>
      <c r="G3293" s="7" t="s">
        <v>19472</v>
      </c>
      <c r="H3293" s="7" t="s">
        <v>19548</v>
      </c>
    </row>
    <row r="3294" spans="1:8">
      <c r="A3294" s="6" t="s">
        <v>12668</v>
      </c>
      <c r="B3294" s="6" t="str" cm="1">
        <f t="array" ref="B3294">IF(SUM(--ISNUMBER(SEARCH(Honorific,A3294)))&gt;0,LEFT(A3294,FIND(" ",A3294)-1),"")</f>
        <v/>
      </c>
      <c r="C3294" s="6" t="str">
        <f t="shared" si="102"/>
        <v>Amber Murray</v>
      </c>
      <c r="D3294" s="6" t="str" cm="1">
        <f t="array" ref="D3294">IF(SUM(--ISNUMBER(SEARCH(Credentials,C3294)))&gt;0,TRIM(RIGHT(SUBSTITUTE(C3294," ",REPT(" ", 99)), 99)),"")</f>
        <v/>
      </c>
      <c r="E3294" s="6" t="str">
        <f t="shared" si="103"/>
        <v>Amber Murray</v>
      </c>
      <c r="F3294" s="6" t="s">
        <v>12668</v>
      </c>
      <c r="G3294" s="7" t="s">
        <v>20106</v>
      </c>
      <c r="H3294" s="7" t="s">
        <v>19958</v>
      </c>
    </row>
    <row r="3295" spans="1:8">
      <c r="A3295" s="6" t="s">
        <v>12672</v>
      </c>
      <c r="B3295" s="6" t="str" cm="1">
        <f t="array" ref="B3295">IF(SUM(--ISNUMBER(SEARCH(Honorific,A3295)))&gt;0,LEFT(A3295,FIND(" ",A3295)-1),"")</f>
        <v/>
      </c>
      <c r="C3295" s="6" t="str">
        <f t="shared" si="102"/>
        <v>Laura Miller</v>
      </c>
      <c r="D3295" s="6" t="str" cm="1">
        <f t="array" ref="D3295">IF(SUM(--ISNUMBER(SEARCH(Credentials,C3295)))&gt;0,TRIM(RIGHT(SUBSTITUTE(C3295," ",REPT(" ", 99)), 99)),"")</f>
        <v/>
      </c>
      <c r="E3295" s="6" t="str">
        <f t="shared" si="103"/>
        <v>Laura Miller</v>
      </c>
      <c r="F3295" s="6" t="s">
        <v>12672</v>
      </c>
      <c r="G3295" s="7" t="s">
        <v>19587</v>
      </c>
      <c r="H3295" s="7" t="s">
        <v>19568</v>
      </c>
    </row>
    <row r="3296" spans="1:8">
      <c r="A3296" s="6" t="s">
        <v>12676</v>
      </c>
      <c r="B3296" s="6" t="str" cm="1">
        <f t="array" ref="B3296">IF(SUM(--ISNUMBER(SEARCH(Honorific,A3296)))&gt;0,LEFT(A3296,FIND(" ",A3296)-1),"")</f>
        <v/>
      </c>
      <c r="C3296" s="6" t="str">
        <f t="shared" si="102"/>
        <v>Mary Foster</v>
      </c>
      <c r="D3296" s="6" t="str" cm="1">
        <f t="array" ref="D3296">IF(SUM(--ISNUMBER(SEARCH(Credentials,C3296)))&gt;0,TRIM(RIGHT(SUBSTITUTE(C3296," ",REPT(" ", 99)), 99)),"")</f>
        <v/>
      </c>
      <c r="E3296" s="6" t="str">
        <f t="shared" si="103"/>
        <v>Mary Foster</v>
      </c>
      <c r="F3296" s="6" t="s">
        <v>12676</v>
      </c>
      <c r="G3296" s="7" t="s">
        <v>19984</v>
      </c>
      <c r="H3296" s="7" t="s">
        <v>19493</v>
      </c>
    </row>
    <row r="3297" spans="1:8">
      <c r="A3297" s="6" t="s">
        <v>12680</v>
      </c>
      <c r="B3297" s="6" t="str" cm="1">
        <f t="array" ref="B3297">IF(SUM(--ISNUMBER(SEARCH(Honorific,A3297)))&gt;0,LEFT(A3297,FIND(" ",A3297)-1),"")</f>
        <v/>
      </c>
      <c r="C3297" s="6" t="str">
        <f t="shared" si="102"/>
        <v>Crystal West</v>
      </c>
      <c r="D3297" s="6" t="str" cm="1">
        <f t="array" ref="D3297">IF(SUM(--ISNUMBER(SEARCH(Credentials,C3297)))&gt;0,TRIM(RIGHT(SUBSTITUTE(C3297," ",REPT(" ", 99)), 99)),"")</f>
        <v/>
      </c>
      <c r="E3297" s="6" t="str">
        <f t="shared" si="103"/>
        <v>Crystal West</v>
      </c>
      <c r="F3297" s="6" t="s">
        <v>12680</v>
      </c>
      <c r="G3297" s="7" t="s">
        <v>19562</v>
      </c>
      <c r="H3297" s="7" t="s">
        <v>20303</v>
      </c>
    </row>
    <row r="3298" spans="1:8">
      <c r="A3298" s="6" t="s">
        <v>12684</v>
      </c>
      <c r="B3298" s="6" t="str" cm="1">
        <f t="array" ref="B3298">IF(SUM(--ISNUMBER(SEARCH(Honorific,A3298)))&gt;0,LEFT(A3298,FIND(" ",A3298)-1),"")</f>
        <v/>
      </c>
      <c r="C3298" s="6" t="str">
        <f t="shared" si="102"/>
        <v>Cassie Rios MD</v>
      </c>
      <c r="D3298" s="6" t="str" cm="1">
        <f t="array" ref="D3298">IF(SUM(--ISNUMBER(SEARCH(Credentials,C3298)))&gt;0,TRIM(RIGHT(SUBSTITUTE(C3298," ",REPT(" ", 99)), 99)),"")</f>
        <v>MD</v>
      </c>
      <c r="E3298" s="6" t="str">
        <f t="shared" si="103"/>
        <v xml:space="preserve">Cassie Rios </v>
      </c>
      <c r="F3298" s="6" t="s">
        <v>19340</v>
      </c>
      <c r="G3298" s="7" t="s">
        <v>20719</v>
      </c>
      <c r="H3298" s="7" t="s">
        <v>20365</v>
      </c>
    </row>
    <row r="3299" spans="1:8">
      <c r="A3299" s="6" t="s">
        <v>12687</v>
      </c>
      <c r="B3299" s="6" t="str" cm="1">
        <f t="array" ref="B3299">IF(SUM(--ISNUMBER(SEARCH(Honorific,A3299)))&gt;0,LEFT(A3299,FIND(" ",A3299)-1),"")</f>
        <v/>
      </c>
      <c r="C3299" s="6" t="str">
        <f t="shared" si="102"/>
        <v>Juan Avery</v>
      </c>
      <c r="D3299" s="6" t="str" cm="1">
        <f t="array" ref="D3299">IF(SUM(--ISNUMBER(SEARCH(Credentials,C3299)))&gt;0,TRIM(RIGHT(SUBSTITUTE(C3299," ",REPT(" ", 99)), 99)),"")</f>
        <v/>
      </c>
      <c r="E3299" s="6" t="str">
        <f t="shared" si="103"/>
        <v>Juan Avery</v>
      </c>
      <c r="F3299" s="6" t="s">
        <v>12687</v>
      </c>
      <c r="G3299" s="7" t="s">
        <v>20284</v>
      </c>
      <c r="H3299" s="7" t="s">
        <v>20720</v>
      </c>
    </row>
    <row r="3300" spans="1:8">
      <c r="A3300" s="6" t="s">
        <v>12690</v>
      </c>
      <c r="B3300" s="6" t="str" cm="1">
        <f t="array" ref="B3300">IF(SUM(--ISNUMBER(SEARCH(Honorific,A3300)))&gt;0,LEFT(A3300,FIND(" ",A3300)-1),"")</f>
        <v>Mrs.</v>
      </c>
      <c r="C3300" s="6" t="str">
        <f t="shared" si="102"/>
        <v>Carolyn Parker</v>
      </c>
      <c r="D3300" s="6" t="str" cm="1">
        <f t="array" ref="D3300">IF(SUM(--ISNUMBER(SEARCH(Credentials,C3300)))&gt;0,TRIM(RIGHT(SUBSTITUTE(C3300," ",REPT(" ", 99)), 99)),"")</f>
        <v/>
      </c>
      <c r="E3300" s="6" t="str">
        <f t="shared" si="103"/>
        <v>Carolyn Parker</v>
      </c>
      <c r="F3300" s="6" t="s">
        <v>19341</v>
      </c>
      <c r="G3300" s="7" t="s">
        <v>19480</v>
      </c>
      <c r="H3300" s="7" t="s">
        <v>20012</v>
      </c>
    </row>
    <row r="3301" spans="1:8">
      <c r="A3301" s="6" t="s">
        <v>12694</v>
      </c>
      <c r="B3301" s="6" t="str" cm="1">
        <f t="array" ref="B3301">IF(SUM(--ISNUMBER(SEARCH(Honorific,A3301)))&gt;0,LEFT(A3301,FIND(" ",A3301)-1),"")</f>
        <v/>
      </c>
      <c r="C3301" s="6" t="str">
        <f t="shared" si="102"/>
        <v>Kim Nunez</v>
      </c>
      <c r="D3301" s="6" t="str" cm="1">
        <f t="array" ref="D3301">IF(SUM(--ISNUMBER(SEARCH(Credentials,C3301)))&gt;0,TRIM(RIGHT(SUBSTITUTE(C3301," ",REPT(" ", 99)), 99)),"")</f>
        <v/>
      </c>
      <c r="E3301" s="6" t="str">
        <f t="shared" si="103"/>
        <v>Kim Nunez</v>
      </c>
      <c r="F3301" s="6" t="s">
        <v>12694</v>
      </c>
      <c r="G3301" s="7" t="s">
        <v>19841</v>
      </c>
      <c r="H3301" s="7" t="s">
        <v>20721</v>
      </c>
    </row>
    <row r="3302" spans="1:8">
      <c r="A3302" s="6" t="s">
        <v>12698</v>
      </c>
      <c r="B3302" s="6" t="str" cm="1">
        <f t="array" ref="B3302">IF(SUM(--ISNUMBER(SEARCH(Honorific,A3302)))&gt;0,LEFT(A3302,FIND(" ",A3302)-1),"")</f>
        <v/>
      </c>
      <c r="C3302" s="6" t="str">
        <f t="shared" si="102"/>
        <v>Patty Jones</v>
      </c>
      <c r="D3302" s="6" t="str" cm="1">
        <f t="array" ref="D3302">IF(SUM(--ISNUMBER(SEARCH(Credentials,C3302)))&gt;0,TRIM(RIGHT(SUBSTITUTE(C3302," ",REPT(" ", 99)), 99)),"")</f>
        <v/>
      </c>
      <c r="E3302" s="6" t="str">
        <f t="shared" si="103"/>
        <v>Patty Jones</v>
      </c>
      <c r="F3302" s="6" t="s">
        <v>12698</v>
      </c>
      <c r="G3302" s="7" t="s">
        <v>20722</v>
      </c>
      <c r="H3302" s="7" t="s">
        <v>19613</v>
      </c>
    </row>
    <row r="3303" spans="1:8">
      <c r="A3303" s="6" t="s">
        <v>12702</v>
      </c>
      <c r="B3303" s="6" t="str" cm="1">
        <f t="array" ref="B3303">IF(SUM(--ISNUMBER(SEARCH(Honorific,A3303)))&gt;0,LEFT(A3303,FIND(" ",A3303)-1),"")</f>
        <v/>
      </c>
      <c r="C3303" s="6" t="str">
        <f t="shared" si="102"/>
        <v>Margaret Young</v>
      </c>
      <c r="D3303" s="6" t="str" cm="1">
        <f t="array" ref="D3303">IF(SUM(--ISNUMBER(SEARCH(Credentials,C3303)))&gt;0,TRIM(RIGHT(SUBSTITUTE(C3303," ",REPT(" ", 99)), 99)),"")</f>
        <v/>
      </c>
      <c r="E3303" s="6" t="str">
        <f t="shared" si="103"/>
        <v>Margaret Young</v>
      </c>
      <c r="F3303" s="6" t="s">
        <v>12702</v>
      </c>
      <c r="G3303" s="7" t="s">
        <v>19569</v>
      </c>
      <c r="H3303" s="7" t="s">
        <v>19596</v>
      </c>
    </row>
    <row r="3304" spans="1:8">
      <c r="A3304" s="6" t="s">
        <v>12706</v>
      </c>
      <c r="B3304" s="6" t="str" cm="1">
        <f t="array" ref="B3304">IF(SUM(--ISNUMBER(SEARCH(Honorific,A3304)))&gt;0,LEFT(A3304,FIND(" ",A3304)-1),"")</f>
        <v/>
      </c>
      <c r="C3304" s="6" t="str">
        <f t="shared" si="102"/>
        <v>Aaron Hernandez</v>
      </c>
      <c r="D3304" s="6" t="str" cm="1">
        <f t="array" ref="D3304">IF(SUM(--ISNUMBER(SEARCH(Credentials,C3304)))&gt;0,TRIM(RIGHT(SUBSTITUTE(C3304," ",REPT(" ", 99)), 99)),"")</f>
        <v/>
      </c>
      <c r="E3304" s="6" t="str">
        <f t="shared" si="103"/>
        <v>Aaron Hernandez</v>
      </c>
      <c r="F3304" s="6" t="s">
        <v>12706</v>
      </c>
      <c r="G3304" s="7" t="s">
        <v>20176</v>
      </c>
      <c r="H3304" s="7" t="s">
        <v>19444</v>
      </c>
    </row>
    <row r="3305" spans="1:8">
      <c r="A3305" s="6" t="s">
        <v>12710</v>
      </c>
      <c r="B3305" s="6" t="str" cm="1">
        <f t="array" ref="B3305">IF(SUM(--ISNUMBER(SEARCH(Honorific,A3305)))&gt;0,LEFT(A3305,FIND(" ",A3305)-1),"")</f>
        <v/>
      </c>
      <c r="C3305" s="6" t="str">
        <f t="shared" si="102"/>
        <v>Patrick Hunter</v>
      </c>
      <c r="D3305" s="6" t="str" cm="1">
        <f t="array" ref="D3305">IF(SUM(--ISNUMBER(SEARCH(Credentials,C3305)))&gt;0,TRIM(RIGHT(SUBSTITUTE(C3305," ",REPT(" ", 99)), 99)),"")</f>
        <v/>
      </c>
      <c r="E3305" s="6" t="str">
        <f t="shared" si="103"/>
        <v>Patrick Hunter</v>
      </c>
      <c r="F3305" s="6" t="s">
        <v>12710</v>
      </c>
      <c r="G3305" s="7" t="s">
        <v>19975</v>
      </c>
      <c r="H3305" s="7" t="s">
        <v>19678</v>
      </c>
    </row>
    <row r="3306" spans="1:8">
      <c r="A3306" s="6" t="s">
        <v>12713</v>
      </c>
      <c r="B3306" s="6" t="str" cm="1">
        <f t="array" ref="B3306">IF(SUM(--ISNUMBER(SEARCH(Honorific,A3306)))&gt;0,LEFT(A3306,FIND(" ",A3306)-1),"")</f>
        <v/>
      </c>
      <c r="C3306" s="6" t="str">
        <f t="shared" si="102"/>
        <v>Kelly Meyer</v>
      </c>
      <c r="D3306" s="6" t="str" cm="1">
        <f t="array" ref="D3306">IF(SUM(--ISNUMBER(SEARCH(Credentials,C3306)))&gt;0,TRIM(RIGHT(SUBSTITUTE(C3306," ",REPT(" ", 99)), 99)),"")</f>
        <v/>
      </c>
      <c r="E3306" s="6" t="str">
        <f t="shared" si="103"/>
        <v>Kelly Meyer</v>
      </c>
      <c r="F3306" s="6" t="s">
        <v>12713</v>
      </c>
      <c r="G3306" s="7" t="s">
        <v>19580</v>
      </c>
      <c r="H3306" s="7" t="s">
        <v>19920</v>
      </c>
    </row>
    <row r="3307" spans="1:8">
      <c r="A3307" s="6" t="s">
        <v>12717</v>
      </c>
      <c r="B3307" s="6" t="str" cm="1">
        <f t="array" ref="B3307">IF(SUM(--ISNUMBER(SEARCH(Honorific,A3307)))&gt;0,LEFT(A3307,FIND(" ",A3307)-1),"")</f>
        <v/>
      </c>
      <c r="C3307" s="6" t="str">
        <f t="shared" si="102"/>
        <v>Pamela Howell</v>
      </c>
      <c r="D3307" s="6" t="str" cm="1">
        <f t="array" ref="D3307">IF(SUM(--ISNUMBER(SEARCH(Credentials,C3307)))&gt;0,TRIM(RIGHT(SUBSTITUTE(C3307," ",REPT(" ", 99)), 99)),"")</f>
        <v/>
      </c>
      <c r="E3307" s="6" t="str">
        <f t="shared" si="103"/>
        <v>Pamela Howell</v>
      </c>
      <c r="F3307" s="6" t="s">
        <v>12717</v>
      </c>
      <c r="G3307" s="7" t="s">
        <v>19672</v>
      </c>
      <c r="H3307" s="7" t="s">
        <v>19619</v>
      </c>
    </row>
    <row r="3308" spans="1:8">
      <c r="A3308" s="6" t="s">
        <v>12721</v>
      </c>
      <c r="B3308" s="6" t="str" cm="1">
        <f t="array" ref="B3308">IF(SUM(--ISNUMBER(SEARCH(Honorific,A3308)))&gt;0,LEFT(A3308,FIND(" ",A3308)-1),"")</f>
        <v/>
      </c>
      <c r="C3308" s="6" t="str">
        <f t="shared" si="102"/>
        <v>Kimberly Johnson</v>
      </c>
      <c r="D3308" s="6" t="str" cm="1">
        <f t="array" ref="D3308">IF(SUM(--ISNUMBER(SEARCH(Credentials,C3308)))&gt;0,TRIM(RIGHT(SUBSTITUTE(C3308," ",REPT(" ", 99)), 99)),"")</f>
        <v/>
      </c>
      <c r="E3308" s="6" t="str">
        <f t="shared" si="103"/>
        <v>Kimberly Johnson</v>
      </c>
      <c r="F3308" s="6" t="s">
        <v>12721</v>
      </c>
      <c r="G3308" s="7" t="s">
        <v>19458</v>
      </c>
      <c r="H3308" s="7" t="s">
        <v>19655</v>
      </c>
    </row>
    <row r="3309" spans="1:8">
      <c r="A3309" s="6" t="s">
        <v>6356</v>
      </c>
      <c r="B3309" s="6" t="str" cm="1">
        <f t="array" ref="B3309">IF(SUM(--ISNUMBER(SEARCH(Honorific,A3309)))&gt;0,LEFT(A3309,FIND(" ",A3309)-1),"")</f>
        <v/>
      </c>
      <c r="C3309" s="6" t="str">
        <f t="shared" si="102"/>
        <v>Michael Berger</v>
      </c>
      <c r="D3309" s="6" t="str" cm="1">
        <f t="array" ref="D3309">IF(SUM(--ISNUMBER(SEARCH(Credentials,C3309)))&gt;0,TRIM(RIGHT(SUBSTITUTE(C3309," ",REPT(" ", 99)), 99)),"")</f>
        <v/>
      </c>
      <c r="E3309" s="6" t="str">
        <f t="shared" si="103"/>
        <v>Michael Berger</v>
      </c>
      <c r="F3309" s="6" t="s">
        <v>6356</v>
      </c>
      <c r="G3309" s="7" t="s">
        <v>19466</v>
      </c>
      <c r="H3309" s="7" t="s">
        <v>20454</v>
      </c>
    </row>
    <row r="3310" spans="1:8">
      <c r="A3310" s="6" t="s">
        <v>12727</v>
      </c>
      <c r="B3310" s="6" t="str" cm="1">
        <f t="array" ref="B3310">IF(SUM(--ISNUMBER(SEARCH(Honorific,A3310)))&gt;0,LEFT(A3310,FIND(" ",A3310)-1),"")</f>
        <v/>
      </c>
      <c r="C3310" s="6" t="str">
        <f t="shared" si="102"/>
        <v>Jessica Ramirez</v>
      </c>
      <c r="D3310" s="6" t="str" cm="1">
        <f t="array" ref="D3310">IF(SUM(--ISNUMBER(SEARCH(Credentials,C3310)))&gt;0,TRIM(RIGHT(SUBSTITUTE(C3310," ",REPT(" ", 99)), 99)),"")</f>
        <v/>
      </c>
      <c r="E3310" s="6" t="str">
        <f t="shared" si="103"/>
        <v>Jessica Ramirez</v>
      </c>
      <c r="F3310" s="6" t="s">
        <v>12727</v>
      </c>
      <c r="G3310" s="7" t="s">
        <v>19664</v>
      </c>
      <c r="H3310" s="7" t="s">
        <v>19809</v>
      </c>
    </row>
    <row r="3311" spans="1:8">
      <c r="A3311" s="6" t="s">
        <v>12730</v>
      </c>
      <c r="B3311" s="6" t="str" cm="1">
        <f t="array" ref="B3311">IF(SUM(--ISNUMBER(SEARCH(Honorific,A3311)))&gt;0,LEFT(A3311,FIND(" ",A3311)-1),"")</f>
        <v/>
      </c>
      <c r="C3311" s="6" t="str">
        <f t="shared" si="102"/>
        <v>Carrie Mayer</v>
      </c>
      <c r="D3311" s="6" t="str" cm="1">
        <f t="array" ref="D3311">IF(SUM(--ISNUMBER(SEARCH(Credentials,C3311)))&gt;0,TRIM(RIGHT(SUBSTITUTE(C3311," ",REPT(" ", 99)), 99)),"")</f>
        <v/>
      </c>
      <c r="E3311" s="6" t="str">
        <f t="shared" si="103"/>
        <v>Carrie Mayer</v>
      </c>
      <c r="F3311" s="6" t="s">
        <v>12730</v>
      </c>
      <c r="G3311" s="7" t="s">
        <v>19497</v>
      </c>
      <c r="H3311" s="7" t="s">
        <v>19538</v>
      </c>
    </row>
    <row r="3312" spans="1:8">
      <c r="A3312" s="6" t="s">
        <v>12734</v>
      </c>
      <c r="B3312" s="6" t="str" cm="1">
        <f t="array" ref="B3312">IF(SUM(--ISNUMBER(SEARCH(Honorific,A3312)))&gt;0,LEFT(A3312,FIND(" ",A3312)-1),"")</f>
        <v/>
      </c>
      <c r="C3312" s="6" t="str">
        <f t="shared" si="102"/>
        <v>Aaron Ellison Jr.</v>
      </c>
      <c r="D3312" s="6" t="str" cm="1">
        <f t="array" ref="D3312">IF(SUM(--ISNUMBER(SEARCH(Credentials,C3312)))&gt;0,TRIM(RIGHT(SUBSTITUTE(C3312," ",REPT(" ", 99)), 99)),"")</f>
        <v>Jr.</v>
      </c>
      <c r="E3312" s="6" t="str">
        <f t="shared" si="103"/>
        <v xml:space="preserve">Aaron Ellison </v>
      </c>
      <c r="F3312" s="6" t="s">
        <v>19342</v>
      </c>
      <c r="G3312" s="7" t="s">
        <v>20176</v>
      </c>
      <c r="H3312" s="7" t="s">
        <v>20182</v>
      </c>
    </row>
    <row r="3313" spans="1:8">
      <c r="A3313" s="6" t="s">
        <v>12738</v>
      </c>
      <c r="B3313" s="6" t="str" cm="1">
        <f t="array" ref="B3313">IF(SUM(--ISNUMBER(SEARCH(Honorific,A3313)))&gt;0,LEFT(A3313,FIND(" ",A3313)-1),"")</f>
        <v/>
      </c>
      <c r="C3313" s="6" t="str">
        <f t="shared" si="102"/>
        <v>Christopher Sullivan</v>
      </c>
      <c r="D3313" s="6" t="str" cm="1">
        <f t="array" ref="D3313">IF(SUM(--ISNUMBER(SEARCH(Credentials,C3313)))&gt;0,TRIM(RIGHT(SUBSTITUTE(C3313," ",REPT(" ", 99)), 99)),"")</f>
        <v/>
      </c>
      <c r="E3313" s="6" t="str">
        <f t="shared" si="103"/>
        <v>Christopher Sullivan</v>
      </c>
      <c r="F3313" s="6" t="s">
        <v>12738</v>
      </c>
      <c r="G3313" s="7" t="s">
        <v>19682</v>
      </c>
      <c r="H3313" s="7" t="s">
        <v>20625</v>
      </c>
    </row>
    <row r="3314" spans="1:8">
      <c r="A3314" s="6" t="s">
        <v>12741</v>
      </c>
      <c r="B3314" s="6" t="str" cm="1">
        <f t="array" ref="B3314">IF(SUM(--ISNUMBER(SEARCH(Honorific,A3314)))&gt;0,LEFT(A3314,FIND(" ",A3314)-1),"")</f>
        <v/>
      </c>
      <c r="C3314" s="6" t="str">
        <f t="shared" si="102"/>
        <v>Brandon Daniels</v>
      </c>
      <c r="D3314" s="6" t="str" cm="1">
        <f t="array" ref="D3314">IF(SUM(--ISNUMBER(SEARCH(Credentials,C3314)))&gt;0,TRIM(RIGHT(SUBSTITUTE(C3314," ",REPT(" ", 99)), 99)),"")</f>
        <v/>
      </c>
      <c r="E3314" s="6" t="str">
        <f t="shared" si="103"/>
        <v>Brandon Daniels</v>
      </c>
      <c r="F3314" s="6" t="s">
        <v>12741</v>
      </c>
      <c r="G3314" s="7" t="s">
        <v>19603</v>
      </c>
      <c r="H3314" s="7" t="s">
        <v>20305</v>
      </c>
    </row>
    <row r="3315" spans="1:8">
      <c r="A3315" s="6" t="s">
        <v>12745</v>
      </c>
      <c r="B3315" s="6" t="str" cm="1">
        <f t="array" ref="B3315">IF(SUM(--ISNUMBER(SEARCH(Honorific,A3315)))&gt;0,LEFT(A3315,FIND(" ",A3315)-1),"")</f>
        <v/>
      </c>
      <c r="C3315" s="6" t="str">
        <f t="shared" si="102"/>
        <v>David Kelley</v>
      </c>
      <c r="D3315" s="6" t="str" cm="1">
        <f t="array" ref="D3315">IF(SUM(--ISNUMBER(SEARCH(Credentials,C3315)))&gt;0,TRIM(RIGHT(SUBSTITUTE(C3315," ",REPT(" ", 99)), 99)),"")</f>
        <v/>
      </c>
      <c r="E3315" s="6" t="str">
        <f t="shared" si="103"/>
        <v>David Kelley</v>
      </c>
      <c r="F3315" s="6" t="s">
        <v>12745</v>
      </c>
      <c r="G3315" s="7" t="s">
        <v>19484</v>
      </c>
      <c r="H3315" s="7" t="s">
        <v>20251</v>
      </c>
    </row>
    <row r="3316" spans="1:8">
      <c r="A3316" s="6" t="s">
        <v>12749</v>
      </c>
      <c r="B3316" s="6" t="str" cm="1">
        <f t="array" ref="B3316">IF(SUM(--ISNUMBER(SEARCH(Honorific,A3316)))&gt;0,LEFT(A3316,FIND(" ",A3316)-1),"")</f>
        <v/>
      </c>
      <c r="C3316" s="6" t="str">
        <f t="shared" si="102"/>
        <v>Sean Walters</v>
      </c>
      <c r="D3316" s="6" t="str" cm="1">
        <f t="array" ref="D3316">IF(SUM(--ISNUMBER(SEARCH(Credentials,C3316)))&gt;0,TRIM(RIGHT(SUBSTITUTE(C3316," ",REPT(" ", 99)), 99)),"")</f>
        <v/>
      </c>
      <c r="E3316" s="6" t="str">
        <f t="shared" si="103"/>
        <v>Sean Walters</v>
      </c>
      <c r="F3316" s="6" t="s">
        <v>12749</v>
      </c>
      <c r="G3316" s="7" t="s">
        <v>19651</v>
      </c>
      <c r="H3316" s="7" t="s">
        <v>20308</v>
      </c>
    </row>
    <row r="3317" spans="1:8">
      <c r="A3317" s="6" t="s">
        <v>12752</v>
      </c>
      <c r="B3317" s="6" t="str" cm="1">
        <f t="array" ref="B3317">IF(SUM(--ISNUMBER(SEARCH(Honorific,A3317)))&gt;0,LEFT(A3317,FIND(" ",A3317)-1),"")</f>
        <v/>
      </c>
      <c r="C3317" s="6" t="str">
        <f t="shared" si="102"/>
        <v>Gary Cooke DDS</v>
      </c>
      <c r="D3317" s="6" t="str" cm="1">
        <f t="array" ref="D3317">IF(SUM(--ISNUMBER(SEARCH(Credentials,C3317)))&gt;0,TRIM(RIGHT(SUBSTITUTE(C3317," ",REPT(" ", 99)), 99)),"")</f>
        <v>DDS</v>
      </c>
      <c r="E3317" s="6" t="str">
        <f t="shared" si="103"/>
        <v xml:space="preserve">Gary Cooke </v>
      </c>
      <c r="F3317" s="6" t="s">
        <v>19343</v>
      </c>
      <c r="G3317" s="7" t="s">
        <v>19676</v>
      </c>
      <c r="H3317" s="7" t="s">
        <v>20723</v>
      </c>
    </row>
    <row r="3318" spans="1:8">
      <c r="A3318" s="6" t="s">
        <v>12756</v>
      </c>
      <c r="B3318" s="6" t="str" cm="1">
        <f t="array" ref="B3318">IF(SUM(--ISNUMBER(SEARCH(Honorific,A3318)))&gt;0,LEFT(A3318,FIND(" ",A3318)-1),"")</f>
        <v/>
      </c>
      <c r="C3318" s="6" t="str">
        <f t="shared" si="102"/>
        <v>Crystal Carrillo</v>
      </c>
      <c r="D3318" s="6" t="str" cm="1">
        <f t="array" ref="D3318">IF(SUM(--ISNUMBER(SEARCH(Credentials,C3318)))&gt;0,TRIM(RIGHT(SUBSTITUTE(C3318," ",REPT(" ", 99)), 99)),"")</f>
        <v/>
      </c>
      <c r="E3318" s="6" t="str">
        <f t="shared" si="103"/>
        <v>Crystal Carrillo</v>
      </c>
      <c r="F3318" s="6" t="s">
        <v>12756</v>
      </c>
      <c r="G3318" s="7" t="s">
        <v>19562</v>
      </c>
      <c r="H3318" s="7" t="s">
        <v>20639</v>
      </c>
    </row>
    <row r="3319" spans="1:8">
      <c r="A3319" s="6" t="s">
        <v>12760</v>
      </c>
      <c r="B3319" s="6" t="str" cm="1">
        <f t="array" ref="B3319">IF(SUM(--ISNUMBER(SEARCH(Honorific,A3319)))&gt;0,LEFT(A3319,FIND(" ",A3319)-1),"")</f>
        <v/>
      </c>
      <c r="C3319" s="6" t="str">
        <f t="shared" si="102"/>
        <v>Douglas Terrell</v>
      </c>
      <c r="D3319" s="6" t="str" cm="1">
        <f t="array" ref="D3319">IF(SUM(--ISNUMBER(SEARCH(Credentials,C3319)))&gt;0,TRIM(RIGHT(SUBSTITUTE(C3319," ",REPT(" ", 99)), 99)),"")</f>
        <v/>
      </c>
      <c r="E3319" s="6" t="str">
        <f t="shared" si="103"/>
        <v>Douglas Terrell</v>
      </c>
      <c r="F3319" s="6" t="s">
        <v>12760</v>
      </c>
      <c r="G3319" s="7" t="s">
        <v>19698</v>
      </c>
      <c r="H3319" s="7" t="s">
        <v>20724</v>
      </c>
    </row>
    <row r="3320" spans="1:8">
      <c r="A3320" s="6" t="s">
        <v>12764</v>
      </c>
      <c r="B3320" s="6" t="str" cm="1">
        <f t="array" ref="B3320">IF(SUM(--ISNUMBER(SEARCH(Honorific,A3320)))&gt;0,LEFT(A3320,FIND(" ",A3320)-1),"")</f>
        <v/>
      </c>
      <c r="C3320" s="6" t="str">
        <f t="shared" si="102"/>
        <v>Deborah Martinez</v>
      </c>
      <c r="D3320" s="6" t="str" cm="1">
        <f t="array" ref="D3320">IF(SUM(--ISNUMBER(SEARCH(Credentials,C3320)))&gt;0,TRIM(RIGHT(SUBSTITUTE(C3320," ",REPT(" ", 99)), 99)),"")</f>
        <v/>
      </c>
      <c r="E3320" s="6" t="str">
        <f t="shared" si="103"/>
        <v>Deborah Martinez</v>
      </c>
      <c r="F3320" s="6" t="s">
        <v>12764</v>
      </c>
      <c r="G3320" s="7" t="s">
        <v>19963</v>
      </c>
      <c r="H3320" s="7" t="s">
        <v>19728</v>
      </c>
    </row>
    <row r="3321" spans="1:8">
      <c r="A3321" s="6" t="s">
        <v>12768</v>
      </c>
      <c r="B3321" s="6" t="str" cm="1">
        <f t="array" ref="B3321">IF(SUM(--ISNUMBER(SEARCH(Honorific,A3321)))&gt;0,LEFT(A3321,FIND(" ",A3321)-1),"")</f>
        <v/>
      </c>
      <c r="C3321" s="6" t="str">
        <f t="shared" si="102"/>
        <v>Ryan Burgess</v>
      </c>
      <c r="D3321" s="6" t="str" cm="1">
        <f t="array" ref="D3321">IF(SUM(--ISNUMBER(SEARCH(Credentials,C3321)))&gt;0,TRIM(RIGHT(SUBSTITUTE(C3321," ",REPT(" ", 99)), 99)),"")</f>
        <v/>
      </c>
      <c r="E3321" s="6" t="str">
        <f t="shared" si="103"/>
        <v>Ryan Burgess</v>
      </c>
      <c r="F3321" s="6" t="s">
        <v>12768</v>
      </c>
      <c r="G3321" s="7" t="s">
        <v>19452</v>
      </c>
      <c r="H3321" s="7" t="s">
        <v>19824</v>
      </c>
    </row>
    <row r="3322" spans="1:8">
      <c r="A3322" s="6" t="s">
        <v>12772</v>
      </c>
      <c r="B3322" s="6" t="str" cm="1">
        <f t="array" ref="B3322">IF(SUM(--ISNUMBER(SEARCH(Honorific,A3322)))&gt;0,LEFT(A3322,FIND(" ",A3322)-1),"")</f>
        <v/>
      </c>
      <c r="C3322" s="6" t="str">
        <f t="shared" si="102"/>
        <v>Sandra Garcia</v>
      </c>
      <c r="D3322" s="6" t="str" cm="1">
        <f t="array" ref="D3322">IF(SUM(--ISNUMBER(SEARCH(Credentials,C3322)))&gt;0,TRIM(RIGHT(SUBSTITUTE(C3322," ",REPT(" ", 99)), 99)),"")</f>
        <v/>
      </c>
      <c r="E3322" s="6" t="str">
        <f t="shared" si="103"/>
        <v>Sandra Garcia</v>
      </c>
      <c r="F3322" s="6" t="s">
        <v>12772</v>
      </c>
      <c r="G3322" s="7" t="s">
        <v>20050</v>
      </c>
      <c r="H3322" s="7" t="s">
        <v>19641</v>
      </c>
    </row>
    <row r="3323" spans="1:8">
      <c r="A3323" s="6" t="s">
        <v>12776</v>
      </c>
      <c r="B3323" s="6" t="str" cm="1">
        <f t="array" ref="B3323">IF(SUM(--ISNUMBER(SEARCH(Honorific,A3323)))&gt;0,LEFT(A3323,FIND(" ",A3323)-1),"")</f>
        <v/>
      </c>
      <c r="C3323" s="6" t="str">
        <f t="shared" si="102"/>
        <v>Jessica Murphy</v>
      </c>
      <c r="D3323" s="6" t="str" cm="1">
        <f t="array" ref="D3323">IF(SUM(--ISNUMBER(SEARCH(Credentials,C3323)))&gt;0,TRIM(RIGHT(SUBSTITUTE(C3323," ",REPT(" ", 99)), 99)),"")</f>
        <v/>
      </c>
      <c r="E3323" s="6" t="str">
        <f t="shared" si="103"/>
        <v>Jessica Murphy</v>
      </c>
      <c r="F3323" s="6" t="s">
        <v>12776</v>
      </c>
      <c r="G3323" s="7" t="s">
        <v>19664</v>
      </c>
      <c r="H3323" s="7" t="s">
        <v>20252</v>
      </c>
    </row>
    <row r="3324" spans="1:8">
      <c r="A3324" s="6" t="s">
        <v>12780</v>
      </c>
      <c r="B3324" s="6" t="str" cm="1">
        <f t="array" ref="B3324">IF(SUM(--ISNUMBER(SEARCH(Honorific,A3324)))&gt;0,LEFT(A3324,FIND(" ",A3324)-1),"")</f>
        <v/>
      </c>
      <c r="C3324" s="6" t="str">
        <f t="shared" si="102"/>
        <v>Shannon Lawrence</v>
      </c>
      <c r="D3324" s="6" t="str" cm="1">
        <f t="array" ref="D3324">IF(SUM(--ISNUMBER(SEARCH(Credentials,C3324)))&gt;0,TRIM(RIGHT(SUBSTITUTE(C3324," ",REPT(" ", 99)), 99)),"")</f>
        <v/>
      </c>
      <c r="E3324" s="6" t="str">
        <f t="shared" si="103"/>
        <v>Shannon Lawrence</v>
      </c>
      <c r="F3324" s="6" t="s">
        <v>12780</v>
      </c>
      <c r="G3324" s="7" t="s">
        <v>20122</v>
      </c>
      <c r="H3324" s="7" t="s">
        <v>19912</v>
      </c>
    </row>
    <row r="3325" spans="1:8">
      <c r="A3325" s="6" t="s">
        <v>12784</v>
      </c>
      <c r="B3325" s="6" t="str" cm="1">
        <f t="array" ref="B3325">IF(SUM(--ISNUMBER(SEARCH(Honorific,A3325)))&gt;0,LEFT(A3325,FIND(" ",A3325)-1),"")</f>
        <v/>
      </c>
      <c r="C3325" s="6" t="str">
        <f t="shared" si="102"/>
        <v>Jeffrey Phillips</v>
      </c>
      <c r="D3325" s="6" t="str" cm="1">
        <f t="array" ref="D3325">IF(SUM(--ISNUMBER(SEARCH(Credentials,C3325)))&gt;0,TRIM(RIGHT(SUBSTITUTE(C3325," ",REPT(" ", 99)), 99)),"")</f>
        <v/>
      </c>
      <c r="E3325" s="6" t="str">
        <f t="shared" si="103"/>
        <v>Jeffrey Phillips</v>
      </c>
      <c r="F3325" s="6" t="s">
        <v>12784</v>
      </c>
      <c r="G3325" s="7" t="s">
        <v>19924</v>
      </c>
      <c r="H3325" s="7" t="s">
        <v>19577</v>
      </c>
    </row>
    <row r="3326" spans="1:8">
      <c r="A3326" s="6" t="s">
        <v>12788</v>
      </c>
      <c r="B3326" s="6" t="str" cm="1">
        <f t="array" ref="B3326">IF(SUM(--ISNUMBER(SEARCH(Honorific,A3326)))&gt;0,LEFT(A3326,FIND(" ",A3326)-1),"")</f>
        <v/>
      </c>
      <c r="C3326" s="6" t="str">
        <f t="shared" si="102"/>
        <v>Bridget Rivera</v>
      </c>
      <c r="D3326" s="6" t="str" cm="1">
        <f t="array" ref="D3326">IF(SUM(--ISNUMBER(SEARCH(Credentials,C3326)))&gt;0,TRIM(RIGHT(SUBSTITUTE(C3326," ",REPT(" ", 99)), 99)),"")</f>
        <v/>
      </c>
      <c r="E3326" s="6" t="str">
        <f t="shared" si="103"/>
        <v>Bridget Rivera</v>
      </c>
      <c r="F3326" s="6" t="s">
        <v>12788</v>
      </c>
      <c r="G3326" s="7" t="s">
        <v>20634</v>
      </c>
      <c r="H3326" s="7" t="s">
        <v>20237</v>
      </c>
    </row>
    <row r="3327" spans="1:8">
      <c r="A3327" s="6" t="s">
        <v>12792</v>
      </c>
      <c r="B3327" s="6" t="str" cm="1">
        <f t="array" ref="B3327">IF(SUM(--ISNUMBER(SEARCH(Honorific,A3327)))&gt;0,LEFT(A3327,FIND(" ",A3327)-1),"")</f>
        <v/>
      </c>
      <c r="C3327" s="6" t="str">
        <f t="shared" si="102"/>
        <v>David Stewart</v>
      </c>
      <c r="D3327" s="6" t="str" cm="1">
        <f t="array" ref="D3327">IF(SUM(--ISNUMBER(SEARCH(Credentials,C3327)))&gt;0,TRIM(RIGHT(SUBSTITUTE(C3327," ",REPT(" ", 99)), 99)),"")</f>
        <v/>
      </c>
      <c r="E3327" s="6" t="str">
        <f t="shared" si="103"/>
        <v>David Stewart</v>
      </c>
      <c r="F3327" s="6" t="s">
        <v>12792</v>
      </c>
      <c r="G3327" s="7" t="s">
        <v>19484</v>
      </c>
      <c r="H3327" s="7" t="s">
        <v>19687</v>
      </c>
    </row>
    <row r="3328" spans="1:8">
      <c r="A3328" s="6" t="s">
        <v>12795</v>
      </c>
      <c r="B3328" s="6" t="str" cm="1">
        <f t="array" ref="B3328">IF(SUM(--ISNUMBER(SEARCH(Honorific,A3328)))&gt;0,LEFT(A3328,FIND(" ",A3328)-1),"")</f>
        <v/>
      </c>
      <c r="C3328" s="6" t="str">
        <f t="shared" si="102"/>
        <v>Brittney Short</v>
      </c>
      <c r="D3328" s="6" t="str" cm="1">
        <f t="array" ref="D3328">IF(SUM(--ISNUMBER(SEARCH(Credentials,C3328)))&gt;0,TRIM(RIGHT(SUBSTITUTE(C3328," ",REPT(" ", 99)), 99)),"")</f>
        <v/>
      </c>
      <c r="E3328" s="6" t="str">
        <f t="shared" si="103"/>
        <v>Brittney Short</v>
      </c>
      <c r="F3328" s="6" t="s">
        <v>12795</v>
      </c>
      <c r="G3328" s="7" t="s">
        <v>19973</v>
      </c>
      <c r="H3328" s="7" t="s">
        <v>20725</v>
      </c>
    </row>
    <row r="3329" spans="1:8">
      <c r="A3329" s="6" t="s">
        <v>12799</v>
      </c>
      <c r="B3329" s="6" t="str" cm="1">
        <f t="array" ref="B3329">IF(SUM(--ISNUMBER(SEARCH(Honorific,A3329)))&gt;0,LEFT(A3329,FIND(" ",A3329)-1),"")</f>
        <v/>
      </c>
      <c r="C3329" s="6" t="str">
        <f t="shared" si="102"/>
        <v>Tina Curry</v>
      </c>
      <c r="D3329" s="6" t="str" cm="1">
        <f t="array" ref="D3329">IF(SUM(--ISNUMBER(SEARCH(Credentials,C3329)))&gt;0,TRIM(RIGHT(SUBSTITUTE(C3329," ",REPT(" ", 99)), 99)),"")</f>
        <v/>
      </c>
      <c r="E3329" s="6" t="str">
        <f t="shared" si="103"/>
        <v>Tina Curry</v>
      </c>
      <c r="F3329" s="6" t="s">
        <v>12799</v>
      </c>
      <c r="G3329" s="7" t="s">
        <v>19883</v>
      </c>
      <c r="H3329" s="7" t="s">
        <v>20726</v>
      </c>
    </row>
    <row r="3330" spans="1:8">
      <c r="A3330" s="6" t="s">
        <v>12803</v>
      </c>
      <c r="B3330" s="6" t="str" cm="1">
        <f t="array" ref="B3330">IF(SUM(--ISNUMBER(SEARCH(Honorific,A3330)))&gt;0,LEFT(A3330,FIND(" ",A3330)-1),"")</f>
        <v/>
      </c>
      <c r="C3330" s="6" t="str">
        <f t="shared" si="102"/>
        <v>Molly Stokes</v>
      </c>
      <c r="D3330" s="6" t="str" cm="1">
        <f t="array" ref="D3330">IF(SUM(--ISNUMBER(SEARCH(Credentials,C3330)))&gt;0,TRIM(RIGHT(SUBSTITUTE(C3330," ",REPT(" ", 99)), 99)),"")</f>
        <v/>
      </c>
      <c r="E3330" s="6" t="str">
        <f t="shared" si="103"/>
        <v>Molly Stokes</v>
      </c>
      <c r="F3330" s="6" t="s">
        <v>12803</v>
      </c>
      <c r="G3330" s="7" t="s">
        <v>19784</v>
      </c>
      <c r="H3330" s="7" t="s">
        <v>20453</v>
      </c>
    </row>
    <row r="3331" spans="1:8">
      <c r="A3331" s="6" t="s">
        <v>12807</v>
      </c>
      <c r="B3331" s="6" t="str" cm="1">
        <f t="array" ref="B3331">IF(SUM(--ISNUMBER(SEARCH(Honorific,A3331)))&gt;0,LEFT(A3331,FIND(" ",A3331)-1),"")</f>
        <v/>
      </c>
      <c r="C3331" s="6" t="str">
        <f t="shared" ref="C3331:C3394" si="104">IF(B3331="",A3331,RIGHT(A3331,LEN(A3331)-LEN(B3331)-1))</f>
        <v>Isabel Wells</v>
      </c>
      <c r="D3331" s="6" t="str" cm="1">
        <f t="array" ref="D3331">IF(SUM(--ISNUMBER(SEARCH(Credentials,C3331)))&gt;0,TRIM(RIGHT(SUBSTITUTE(C3331," ",REPT(" ", 99)), 99)),"")</f>
        <v/>
      </c>
      <c r="E3331" s="6" t="str">
        <f t="shared" ref="E3331:E3394" si="105">IF(D3331="",C3331,LEFT(C3331,LEN(C3331)-LEN(D3331)))</f>
        <v>Isabel Wells</v>
      </c>
      <c r="F3331" s="6" t="s">
        <v>12807</v>
      </c>
      <c r="G3331" s="7" t="s">
        <v>20727</v>
      </c>
      <c r="H3331" s="7" t="s">
        <v>20142</v>
      </c>
    </row>
    <row r="3332" spans="1:8">
      <c r="A3332" s="6" t="s">
        <v>12811</v>
      </c>
      <c r="B3332" s="6" t="str" cm="1">
        <f t="array" ref="B3332">IF(SUM(--ISNUMBER(SEARCH(Honorific,A3332)))&gt;0,LEFT(A3332,FIND(" ",A3332)-1),"")</f>
        <v/>
      </c>
      <c r="C3332" s="6" t="str">
        <f t="shared" si="104"/>
        <v>Heather Nunez</v>
      </c>
      <c r="D3332" s="6" t="str" cm="1">
        <f t="array" ref="D3332">IF(SUM(--ISNUMBER(SEARCH(Credentials,C3332)))&gt;0,TRIM(RIGHT(SUBSTITUTE(C3332," ",REPT(" ", 99)), 99)),"")</f>
        <v/>
      </c>
      <c r="E3332" s="6" t="str">
        <f t="shared" si="105"/>
        <v>Heather Nunez</v>
      </c>
      <c r="F3332" s="6" t="s">
        <v>12811</v>
      </c>
      <c r="G3332" s="7" t="s">
        <v>19423</v>
      </c>
      <c r="H3332" s="7" t="s">
        <v>20721</v>
      </c>
    </row>
    <row r="3333" spans="1:8">
      <c r="A3333" s="6" t="s">
        <v>12815</v>
      </c>
      <c r="B3333" s="6" t="str" cm="1">
        <f t="array" ref="B3333">IF(SUM(--ISNUMBER(SEARCH(Honorific,A3333)))&gt;0,LEFT(A3333,FIND(" ",A3333)-1),"")</f>
        <v/>
      </c>
      <c r="C3333" s="6" t="str">
        <f t="shared" si="104"/>
        <v>Elaine Decker</v>
      </c>
      <c r="D3333" s="6" t="str" cm="1">
        <f t="array" ref="D3333">IF(SUM(--ISNUMBER(SEARCH(Credentials,C3333)))&gt;0,TRIM(RIGHT(SUBSTITUTE(C3333," ",REPT(" ", 99)), 99)),"")</f>
        <v/>
      </c>
      <c r="E3333" s="6" t="str">
        <f t="shared" si="105"/>
        <v>Elaine Decker</v>
      </c>
      <c r="F3333" s="6" t="s">
        <v>12815</v>
      </c>
      <c r="G3333" s="7" t="s">
        <v>20728</v>
      </c>
      <c r="H3333" s="7" t="s">
        <v>20008</v>
      </c>
    </row>
    <row r="3334" spans="1:8">
      <c r="A3334" s="6" t="s">
        <v>12819</v>
      </c>
      <c r="B3334" s="6" t="str" cm="1">
        <f t="array" ref="B3334">IF(SUM(--ISNUMBER(SEARCH(Honorific,A3334)))&gt;0,LEFT(A3334,FIND(" ",A3334)-1),"")</f>
        <v/>
      </c>
      <c r="C3334" s="6" t="str">
        <f t="shared" si="104"/>
        <v>Crystal Cain</v>
      </c>
      <c r="D3334" s="6" t="str" cm="1">
        <f t="array" ref="D3334">IF(SUM(--ISNUMBER(SEARCH(Credentials,C3334)))&gt;0,TRIM(RIGHT(SUBSTITUTE(C3334," ",REPT(" ", 99)), 99)),"")</f>
        <v/>
      </c>
      <c r="E3334" s="6" t="str">
        <f t="shared" si="105"/>
        <v>Crystal Cain</v>
      </c>
      <c r="F3334" s="6" t="s">
        <v>12819</v>
      </c>
      <c r="G3334" s="7" t="s">
        <v>19562</v>
      </c>
      <c r="H3334" s="7" t="s">
        <v>19837</v>
      </c>
    </row>
    <row r="3335" spans="1:8">
      <c r="A3335" s="6" t="s">
        <v>3085</v>
      </c>
      <c r="B3335" s="6" t="str" cm="1">
        <f t="array" ref="B3335">IF(SUM(--ISNUMBER(SEARCH(Honorific,A3335)))&gt;0,LEFT(A3335,FIND(" ",A3335)-1),"")</f>
        <v/>
      </c>
      <c r="C3335" s="6" t="str">
        <f t="shared" si="104"/>
        <v>Melissa Jackson</v>
      </c>
      <c r="D3335" s="6" t="str" cm="1">
        <f t="array" ref="D3335">IF(SUM(--ISNUMBER(SEARCH(Credentials,C3335)))&gt;0,TRIM(RIGHT(SUBSTITUTE(C3335," ",REPT(" ", 99)), 99)),"")</f>
        <v/>
      </c>
      <c r="E3335" s="6" t="str">
        <f t="shared" si="105"/>
        <v>Melissa Jackson</v>
      </c>
      <c r="F3335" s="6" t="s">
        <v>3085</v>
      </c>
      <c r="G3335" s="7" t="s">
        <v>19869</v>
      </c>
      <c r="H3335" s="7" t="s">
        <v>19779</v>
      </c>
    </row>
    <row r="3336" spans="1:8">
      <c r="A3336" s="6" t="s">
        <v>12826</v>
      </c>
      <c r="B3336" s="6" t="str" cm="1">
        <f t="array" ref="B3336">IF(SUM(--ISNUMBER(SEARCH(Honorific,A3336)))&gt;0,LEFT(A3336,FIND(" ",A3336)-1),"")</f>
        <v/>
      </c>
      <c r="C3336" s="6" t="str">
        <f t="shared" si="104"/>
        <v>Mark Gregory</v>
      </c>
      <c r="D3336" s="6" t="str" cm="1">
        <f t="array" ref="D3336">IF(SUM(--ISNUMBER(SEARCH(Credentials,C3336)))&gt;0,TRIM(RIGHT(SUBSTITUTE(C3336," ",REPT(" ", 99)), 99)),"")</f>
        <v/>
      </c>
      <c r="E3336" s="6" t="str">
        <f t="shared" si="105"/>
        <v>Mark Gregory</v>
      </c>
      <c r="F3336" s="6" t="s">
        <v>12826</v>
      </c>
      <c r="G3336" s="7" t="s">
        <v>19725</v>
      </c>
      <c r="H3336" s="7" t="s">
        <v>19419</v>
      </c>
    </row>
    <row r="3337" spans="1:8">
      <c r="A3337" s="6" t="s">
        <v>12830</v>
      </c>
      <c r="B3337" s="6" t="str" cm="1">
        <f t="array" ref="B3337">IF(SUM(--ISNUMBER(SEARCH(Honorific,A3337)))&gt;0,LEFT(A3337,FIND(" ",A3337)-1),"")</f>
        <v/>
      </c>
      <c r="C3337" s="6" t="str">
        <f t="shared" si="104"/>
        <v>Peter Pena</v>
      </c>
      <c r="D3337" s="6" t="str" cm="1">
        <f t="array" ref="D3337">IF(SUM(--ISNUMBER(SEARCH(Credentials,C3337)))&gt;0,TRIM(RIGHT(SUBSTITUTE(C3337," ",REPT(" ", 99)), 99)),"")</f>
        <v/>
      </c>
      <c r="E3337" s="6" t="str">
        <f t="shared" si="105"/>
        <v>Peter Pena</v>
      </c>
      <c r="F3337" s="6" t="s">
        <v>12830</v>
      </c>
      <c r="G3337" s="7" t="s">
        <v>19860</v>
      </c>
      <c r="H3337" s="7" t="s">
        <v>20173</v>
      </c>
    </row>
    <row r="3338" spans="1:8">
      <c r="A3338" s="6" t="s">
        <v>12834</v>
      </c>
      <c r="B3338" s="6" t="str" cm="1">
        <f t="array" ref="B3338">IF(SUM(--ISNUMBER(SEARCH(Honorific,A3338)))&gt;0,LEFT(A3338,FIND(" ",A3338)-1),"")</f>
        <v/>
      </c>
      <c r="C3338" s="6" t="str">
        <f t="shared" si="104"/>
        <v>Maurice Macias</v>
      </c>
      <c r="D3338" s="6" t="str" cm="1">
        <f t="array" ref="D3338">IF(SUM(--ISNUMBER(SEARCH(Credentials,C3338)))&gt;0,TRIM(RIGHT(SUBSTITUTE(C3338," ",REPT(" ", 99)), 99)),"")</f>
        <v/>
      </c>
      <c r="E3338" s="6" t="str">
        <f t="shared" si="105"/>
        <v>Maurice Macias</v>
      </c>
      <c r="F3338" s="6" t="s">
        <v>12834</v>
      </c>
      <c r="G3338" s="7" t="s">
        <v>20654</v>
      </c>
      <c r="H3338" s="7" t="s">
        <v>20729</v>
      </c>
    </row>
    <row r="3339" spans="1:8">
      <c r="A3339" s="6" t="s">
        <v>12838</v>
      </c>
      <c r="B3339" s="6" t="str" cm="1">
        <f t="array" ref="B3339">IF(SUM(--ISNUMBER(SEARCH(Honorific,A3339)))&gt;0,LEFT(A3339,FIND(" ",A3339)-1),"")</f>
        <v/>
      </c>
      <c r="C3339" s="6" t="str">
        <f t="shared" si="104"/>
        <v>Michael Adams</v>
      </c>
      <c r="D3339" s="6" t="str" cm="1">
        <f t="array" ref="D3339">IF(SUM(--ISNUMBER(SEARCH(Credentials,C3339)))&gt;0,TRIM(RIGHT(SUBSTITUTE(C3339," ",REPT(" ", 99)), 99)),"")</f>
        <v/>
      </c>
      <c r="E3339" s="6" t="str">
        <f t="shared" si="105"/>
        <v>Michael Adams</v>
      </c>
      <c r="F3339" s="6" t="s">
        <v>12838</v>
      </c>
      <c r="G3339" s="7" t="s">
        <v>19466</v>
      </c>
      <c r="H3339" s="7" t="s">
        <v>20041</v>
      </c>
    </row>
    <row r="3340" spans="1:8">
      <c r="A3340" s="6" t="s">
        <v>12841</v>
      </c>
      <c r="B3340" s="6" t="str" cm="1">
        <f t="array" ref="B3340">IF(SUM(--ISNUMBER(SEARCH(Honorific,A3340)))&gt;0,LEFT(A3340,FIND(" ",A3340)-1),"")</f>
        <v/>
      </c>
      <c r="C3340" s="6" t="str">
        <f t="shared" si="104"/>
        <v>Jason Gomez</v>
      </c>
      <c r="D3340" s="6" t="str" cm="1">
        <f t="array" ref="D3340">IF(SUM(--ISNUMBER(SEARCH(Credentials,C3340)))&gt;0,TRIM(RIGHT(SUBSTITUTE(C3340," ",REPT(" ", 99)), 99)),"")</f>
        <v/>
      </c>
      <c r="E3340" s="6" t="str">
        <f t="shared" si="105"/>
        <v>Jason Gomez</v>
      </c>
      <c r="F3340" s="6" t="s">
        <v>12841</v>
      </c>
      <c r="G3340" s="7" t="s">
        <v>19560</v>
      </c>
      <c r="H3340" s="7" t="s">
        <v>19662</v>
      </c>
    </row>
    <row r="3341" spans="1:8">
      <c r="A3341" s="6" t="s">
        <v>12845</v>
      </c>
      <c r="B3341" s="6" t="str" cm="1">
        <f t="array" ref="B3341">IF(SUM(--ISNUMBER(SEARCH(Honorific,A3341)))&gt;0,LEFT(A3341,FIND(" ",A3341)-1),"")</f>
        <v/>
      </c>
      <c r="C3341" s="6" t="str">
        <f t="shared" si="104"/>
        <v>Rick Smith</v>
      </c>
      <c r="D3341" s="6" t="str" cm="1">
        <f t="array" ref="D3341">IF(SUM(--ISNUMBER(SEARCH(Credentials,C3341)))&gt;0,TRIM(RIGHT(SUBSTITUTE(C3341," ",REPT(" ", 99)), 99)),"")</f>
        <v/>
      </c>
      <c r="E3341" s="6" t="str">
        <f t="shared" si="105"/>
        <v>Rick Smith</v>
      </c>
      <c r="F3341" s="6" t="s">
        <v>12845</v>
      </c>
      <c r="G3341" s="7" t="s">
        <v>20730</v>
      </c>
      <c r="H3341" s="7" t="s">
        <v>19450</v>
      </c>
    </row>
    <row r="3342" spans="1:8">
      <c r="A3342" s="6" t="s">
        <v>12849</v>
      </c>
      <c r="B3342" s="6" t="str" cm="1">
        <f t="array" ref="B3342">IF(SUM(--ISNUMBER(SEARCH(Honorific,A3342)))&gt;0,LEFT(A3342,FIND(" ",A3342)-1),"")</f>
        <v/>
      </c>
      <c r="C3342" s="6" t="str">
        <f t="shared" si="104"/>
        <v>Michele Evans</v>
      </c>
      <c r="D3342" s="6" t="str" cm="1">
        <f t="array" ref="D3342">IF(SUM(--ISNUMBER(SEARCH(Credentials,C3342)))&gt;0,TRIM(RIGHT(SUBSTITUTE(C3342," ",REPT(" ", 99)), 99)),"")</f>
        <v/>
      </c>
      <c r="E3342" s="6" t="str">
        <f t="shared" si="105"/>
        <v>Michele Evans</v>
      </c>
      <c r="F3342" s="6" t="s">
        <v>12849</v>
      </c>
      <c r="G3342" s="7" t="s">
        <v>19885</v>
      </c>
      <c r="H3342" s="7" t="s">
        <v>19674</v>
      </c>
    </row>
    <row r="3343" spans="1:8">
      <c r="A3343" s="6" t="s">
        <v>12853</v>
      </c>
      <c r="B3343" s="6" t="str" cm="1">
        <f t="array" ref="B3343">IF(SUM(--ISNUMBER(SEARCH(Honorific,A3343)))&gt;0,LEFT(A3343,FIND(" ",A3343)-1),"")</f>
        <v/>
      </c>
      <c r="C3343" s="6" t="str">
        <f t="shared" si="104"/>
        <v>Jennifer Medina</v>
      </c>
      <c r="D3343" s="6" t="str" cm="1">
        <f t="array" ref="D3343">IF(SUM(--ISNUMBER(SEARCH(Credentials,C3343)))&gt;0,TRIM(RIGHT(SUBSTITUTE(C3343," ",REPT(" ", 99)), 99)),"")</f>
        <v/>
      </c>
      <c r="E3343" s="6" t="str">
        <f t="shared" si="105"/>
        <v>Jennifer Medina</v>
      </c>
      <c r="F3343" s="6" t="s">
        <v>12853</v>
      </c>
      <c r="G3343" s="7" t="s">
        <v>19510</v>
      </c>
      <c r="H3343" s="7" t="s">
        <v>19706</v>
      </c>
    </row>
    <row r="3344" spans="1:8">
      <c r="A3344" s="6" t="s">
        <v>12857</v>
      </c>
      <c r="B3344" s="6" t="str" cm="1">
        <f t="array" ref="B3344">IF(SUM(--ISNUMBER(SEARCH(Honorific,A3344)))&gt;0,LEFT(A3344,FIND(" ",A3344)-1),"")</f>
        <v/>
      </c>
      <c r="C3344" s="6" t="str">
        <f t="shared" si="104"/>
        <v>Ryan Cox</v>
      </c>
      <c r="D3344" s="6" t="str" cm="1">
        <f t="array" ref="D3344">IF(SUM(--ISNUMBER(SEARCH(Credentials,C3344)))&gt;0,TRIM(RIGHT(SUBSTITUTE(C3344," ",REPT(" ", 99)), 99)),"")</f>
        <v/>
      </c>
      <c r="E3344" s="6" t="str">
        <f t="shared" si="105"/>
        <v>Ryan Cox</v>
      </c>
      <c r="F3344" s="6" t="s">
        <v>12857</v>
      </c>
      <c r="G3344" s="7" t="s">
        <v>19452</v>
      </c>
      <c r="H3344" s="7" t="s">
        <v>19537</v>
      </c>
    </row>
    <row r="3345" spans="1:8">
      <c r="A3345" s="6" t="s">
        <v>12861</v>
      </c>
      <c r="B3345" s="6" t="str" cm="1">
        <f t="array" ref="B3345">IF(SUM(--ISNUMBER(SEARCH(Honorific,A3345)))&gt;0,LEFT(A3345,FIND(" ",A3345)-1),"")</f>
        <v/>
      </c>
      <c r="C3345" s="6" t="str">
        <f t="shared" si="104"/>
        <v>Ruth Nicholson</v>
      </c>
      <c r="D3345" s="6" t="str" cm="1">
        <f t="array" ref="D3345">IF(SUM(--ISNUMBER(SEARCH(Credentials,C3345)))&gt;0,TRIM(RIGHT(SUBSTITUTE(C3345," ",REPT(" ", 99)), 99)),"")</f>
        <v/>
      </c>
      <c r="E3345" s="6" t="str">
        <f t="shared" si="105"/>
        <v>Ruth Nicholson</v>
      </c>
      <c r="F3345" s="6" t="s">
        <v>12861</v>
      </c>
      <c r="G3345" s="7" t="s">
        <v>20464</v>
      </c>
      <c r="H3345" s="7" t="s">
        <v>19990</v>
      </c>
    </row>
    <row r="3346" spans="1:8">
      <c r="A3346" s="6" t="s">
        <v>12865</v>
      </c>
      <c r="B3346" s="6" t="str" cm="1">
        <f t="array" ref="B3346">IF(SUM(--ISNUMBER(SEARCH(Honorific,A3346)))&gt;0,LEFT(A3346,FIND(" ",A3346)-1),"")</f>
        <v/>
      </c>
      <c r="C3346" s="6" t="str">
        <f t="shared" si="104"/>
        <v>Roger Henderson</v>
      </c>
      <c r="D3346" s="6" t="str" cm="1">
        <f t="array" ref="D3346">IF(SUM(--ISNUMBER(SEARCH(Credentials,C3346)))&gt;0,TRIM(RIGHT(SUBSTITUTE(C3346," ",REPT(" ", 99)), 99)),"")</f>
        <v/>
      </c>
      <c r="E3346" s="6" t="str">
        <f t="shared" si="105"/>
        <v>Roger Henderson</v>
      </c>
      <c r="F3346" s="6" t="s">
        <v>12865</v>
      </c>
      <c r="G3346" s="7" t="s">
        <v>20211</v>
      </c>
      <c r="H3346" s="7" t="s">
        <v>19769</v>
      </c>
    </row>
    <row r="3347" spans="1:8">
      <c r="A3347" s="6" t="s">
        <v>679</v>
      </c>
      <c r="B3347" s="6" t="str" cm="1">
        <f t="array" ref="B3347">IF(SUM(--ISNUMBER(SEARCH(Honorific,A3347)))&gt;0,LEFT(A3347,FIND(" ",A3347)-1),"")</f>
        <v/>
      </c>
      <c r="C3347" s="6" t="str">
        <f t="shared" si="104"/>
        <v>Michael Hunter</v>
      </c>
      <c r="D3347" s="6" t="str" cm="1">
        <f t="array" ref="D3347">IF(SUM(--ISNUMBER(SEARCH(Credentials,C3347)))&gt;0,TRIM(RIGHT(SUBSTITUTE(C3347," ",REPT(" ", 99)), 99)),"")</f>
        <v/>
      </c>
      <c r="E3347" s="6" t="str">
        <f t="shared" si="105"/>
        <v>Michael Hunter</v>
      </c>
      <c r="F3347" s="6" t="s">
        <v>679</v>
      </c>
      <c r="G3347" s="7" t="s">
        <v>19466</v>
      </c>
      <c r="H3347" s="7" t="s">
        <v>19678</v>
      </c>
    </row>
    <row r="3348" spans="1:8">
      <c r="A3348" s="6" t="s">
        <v>12872</v>
      </c>
      <c r="B3348" s="6" t="str" cm="1">
        <f t="array" ref="B3348">IF(SUM(--ISNUMBER(SEARCH(Honorific,A3348)))&gt;0,LEFT(A3348,FIND(" ",A3348)-1),"")</f>
        <v/>
      </c>
      <c r="C3348" s="6" t="str">
        <f t="shared" si="104"/>
        <v>Bryan Lee</v>
      </c>
      <c r="D3348" s="6" t="str" cm="1">
        <f t="array" ref="D3348">IF(SUM(--ISNUMBER(SEARCH(Credentials,C3348)))&gt;0,TRIM(RIGHT(SUBSTITUTE(C3348," ",REPT(" ", 99)), 99)),"")</f>
        <v/>
      </c>
      <c r="E3348" s="6" t="str">
        <f t="shared" si="105"/>
        <v>Bryan Lee</v>
      </c>
      <c r="F3348" s="6" t="s">
        <v>12872</v>
      </c>
      <c r="G3348" s="7" t="s">
        <v>20113</v>
      </c>
      <c r="H3348" s="7" t="s">
        <v>19424</v>
      </c>
    </row>
    <row r="3349" spans="1:8">
      <c r="A3349" s="6" t="s">
        <v>12876</v>
      </c>
      <c r="B3349" s="6" t="str" cm="1">
        <f t="array" ref="B3349">IF(SUM(--ISNUMBER(SEARCH(Honorific,A3349)))&gt;0,LEFT(A3349,FIND(" ",A3349)-1),"")</f>
        <v/>
      </c>
      <c r="C3349" s="6" t="str">
        <f t="shared" si="104"/>
        <v>William Hebert</v>
      </c>
      <c r="D3349" s="6" t="str" cm="1">
        <f t="array" ref="D3349">IF(SUM(--ISNUMBER(SEARCH(Credentials,C3349)))&gt;0,TRIM(RIGHT(SUBSTITUTE(C3349," ",REPT(" ", 99)), 99)),"")</f>
        <v/>
      </c>
      <c r="E3349" s="6" t="str">
        <f t="shared" si="105"/>
        <v>William Hebert</v>
      </c>
      <c r="F3349" s="6" t="s">
        <v>12876</v>
      </c>
      <c r="G3349" s="7" t="s">
        <v>19437</v>
      </c>
      <c r="H3349" s="7" t="s">
        <v>20731</v>
      </c>
    </row>
    <row r="3350" spans="1:8">
      <c r="A3350" s="6" t="s">
        <v>12880</v>
      </c>
      <c r="B3350" s="6" t="str" cm="1">
        <f t="array" ref="B3350">IF(SUM(--ISNUMBER(SEARCH(Honorific,A3350)))&gt;0,LEFT(A3350,FIND(" ",A3350)-1),"")</f>
        <v/>
      </c>
      <c r="C3350" s="6" t="str">
        <f t="shared" si="104"/>
        <v>Justin Hawkins</v>
      </c>
      <c r="D3350" s="6" t="str" cm="1">
        <f t="array" ref="D3350">IF(SUM(--ISNUMBER(SEARCH(Credentials,C3350)))&gt;0,TRIM(RIGHT(SUBSTITUTE(C3350," ",REPT(" ", 99)), 99)),"")</f>
        <v/>
      </c>
      <c r="E3350" s="6" t="str">
        <f t="shared" si="105"/>
        <v>Justin Hawkins</v>
      </c>
      <c r="F3350" s="6" t="s">
        <v>12880</v>
      </c>
      <c r="G3350" s="7" t="s">
        <v>19526</v>
      </c>
      <c r="H3350" s="7" t="s">
        <v>19467</v>
      </c>
    </row>
    <row r="3351" spans="1:8">
      <c r="A3351" s="6" t="s">
        <v>12884</v>
      </c>
      <c r="B3351" s="6" t="str" cm="1">
        <f t="array" ref="B3351">IF(SUM(--ISNUMBER(SEARCH(Honorific,A3351)))&gt;0,LEFT(A3351,FIND(" ",A3351)-1),"")</f>
        <v/>
      </c>
      <c r="C3351" s="6" t="str">
        <f t="shared" si="104"/>
        <v>Katelyn Wood</v>
      </c>
      <c r="D3351" s="6" t="str" cm="1">
        <f t="array" ref="D3351">IF(SUM(--ISNUMBER(SEARCH(Credentials,C3351)))&gt;0,TRIM(RIGHT(SUBSTITUTE(C3351," ",REPT(" ", 99)), 99)),"")</f>
        <v/>
      </c>
      <c r="E3351" s="6" t="str">
        <f t="shared" si="105"/>
        <v>Katelyn Wood</v>
      </c>
      <c r="F3351" s="6" t="s">
        <v>12884</v>
      </c>
      <c r="G3351" s="7" t="s">
        <v>20732</v>
      </c>
      <c r="H3351" s="7" t="s">
        <v>20084</v>
      </c>
    </row>
    <row r="3352" spans="1:8">
      <c r="A3352" s="6" t="s">
        <v>12888</v>
      </c>
      <c r="B3352" s="6" t="str" cm="1">
        <f t="array" ref="B3352">IF(SUM(--ISNUMBER(SEARCH(Honorific,A3352)))&gt;0,LEFT(A3352,FIND(" ",A3352)-1),"")</f>
        <v/>
      </c>
      <c r="C3352" s="6" t="str">
        <f t="shared" si="104"/>
        <v>Travis Mills</v>
      </c>
      <c r="D3352" s="6" t="str" cm="1">
        <f t="array" ref="D3352">IF(SUM(--ISNUMBER(SEARCH(Credentials,C3352)))&gt;0,TRIM(RIGHT(SUBSTITUTE(C3352," ",REPT(" ", 99)), 99)),"")</f>
        <v/>
      </c>
      <c r="E3352" s="6" t="str">
        <f t="shared" si="105"/>
        <v>Travis Mills</v>
      </c>
      <c r="F3352" s="6" t="s">
        <v>12888</v>
      </c>
      <c r="G3352" s="7" t="s">
        <v>19468</v>
      </c>
      <c r="H3352" s="7" t="s">
        <v>19828</v>
      </c>
    </row>
    <row r="3353" spans="1:8">
      <c r="A3353" s="6" t="s">
        <v>12891</v>
      </c>
      <c r="B3353" s="6" t="str" cm="1">
        <f t="array" ref="B3353">IF(SUM(--ISNUMBER(SEARCH(Honorific,A3353)))&gt;0,LEFT(A3353,FIND(" ",A3353)-1),"")</f>
        <v/>
      </c>
      <c r="C3353" s="6" t="str">
        <f t="shared" si="104"/>
        <v>James Lopez</v>
      </c>
      <c r="D3353" s="6" t="str" cm="1">
        <f t="array" ref="D3353">IF(SUM(--ISNUMBER(SEARCH(Credentials,C3353)))&gt;0,TRIM(RIGHT(SUBSTITUTE(C3353," ",REPT(" ", 99)), 99)),"")</f>
        <v/>
      </c>
      <c r="E3353" s="6" t="str">
        <f t="shared" si="105"/>
        <v>James Lopez</v>
      </c>
      <c r="F3353" s="6" t="s">
        <v>12891</v>
      </c>
      <c r="G3353" s="7" t="s">
        <v>19433</v>
      </c>
      <c r="H3353" s="7" t="s">
        <v>19600</v>
      </c>
    </row>
    <row r="3354" spans="1:8">
      <c r="A3354" s="6" t="s">
        <v>12895</v>
      </c>
      <c r="B3354" s="6" t="str" cm="1">
        <f t="array" ref="B3354">IF(SUM(--ISNUMBER(SEARCH(Honorific,A3354)))&gt;0,LEFT(A3354,FIND(" ",A3354)-1),"")</f>
        <v/>
      </c>
      <c r="C3354" s="6" t="str">
        <f t="shared" si="104"/>
        <v>Carol Moore</v>
      </c>
      <c r="D3354" s="6" t="str" cm="1">
        <f t="array" ref="D3354">IF(SUM(--ISNUMBER(SEARCH(Credentials,C3354)))&gt;0,TRIM(RIGHT(SUBSTITUTE(C3354," ",REPT(" ", 99)), 99)),"")</f>
        <v/>
      </c>
      <c r="E3354" s="6" t="str">
        <f t="shared" si="105"/>
        <v>Carol Moore</v>
      </c>
      <c r="F3354" s="6" t="s">
        <v>12895</v>
      </c>
      <c r="G3354" s="7" t="s">
        <v>19714</v>
      </c>
      <c r="H3354" s="7" t="s">
        <v>19891</v>
      </c>
    </row>
    <row r="3355" spans="1:8">
      <c r="A3355" s="6" t="s">
        <v>12899</v>
      </c>
      <c r="B3355" s="6" t="str" cm="1">
        <f t="array" ref="B3355">IF(SUM(--ISNUMBER(SEARCH(Honorific,A3355)))&gt;0,LEFT(A3355,FIND(" ",A3355)-1),"")</f>
        <v/>
      </c>
      <c r="C3355" s="6" t="str">
        <f t="shared" si="104"/>
        <v>Jamie Patton</v>
      </c>
      <c r="D3355" s="6" t="str" cm="1">
        <f t="array" ref="D3355">IF(SUM(--ISNUMBER(SEARCH(Credentials,C3355)))&gt;0,TRIM(RIGHT(SUBSTITUTE(C3355," ",REPT(" ", 99)), 99)),"")</f>
        <v/>
      </c>
      <c r="E3355" s="6" t="str">
        <f t="shared" si="105"/>
        <v>Jamie Patton</v>
      </c>
      <c r="F3355" s="6" t="s">
        <v>12899</v>
      </c>
      <c r="G3355" s="7" t="s">
        <v>19854</v>
      </c>
      <c r="H3355" s="7" t="s">
        <v>20431</v>
      </c>
    </row>
    <row r="3356" spans="1:8">
      <c r="A3356" s="6" t="s">
        <v>12903</v>
      </c>
      <c r="B3356" s="6" t="str" cm="1">
        <f t="array" ref="B3356">IF(SUM(--ISNUMBER(SEARCH(Honorific,A3356)))&gt;0,LEFT(A3356,FIND(" ",A3356)-1),"")</f>
        <v/>
      </c>
      <c r="C3356" s="6" t="str">
        <f t="shared" si="104"/>
        <v>Sandra Shaffer</v>
      </c>
      <c r="D3356" s="6" t="str" cm="1">
        <f t="array" ref="D3356">IF(SUM(--ISNUMBER(SEARCH(Credentials,C3356)))&gt;0,TRIM(RIGHT(SUBSTITUTE(C3356," ",REPT(" ", 99)), 99)),"")</f>
        <v/>
      </c>
      <c r="E3356" s="6" t="str">
        <f t="shared" si="105"/>
        <v>Sandra Shaffer</v>
      </c>
      <c r="F3356" s="6" t="s">
        <v>12903</v>
      </c>
      <c r="G3356" s="7" t="s">
        <v>20050</v>
      </c>
      <c r="H3356" s="7" t="s">
        <v>19741</v>
      </c>
    </row>
    <row r="3357" spans="1:8">
      <c r="A3357" s="6" t="s">
        <v>12907</v>
      </c>
      <c r="B3357" s="6" t="str" cm="1">
        <f t="array" ref="B3357">IF(SUM(--ISNUMBER(SEARCH(Honorific,A3357)))&gt;0,LEFT(A3357,FIND(" ",A3357)-1),"")</f>
        <v/>
      </c>
      <c r="C3357" s="6" t="str">
        <f t="shared" si="104"/>
        <v>Dana Smith</v>
      </c>
      <c r="D3357" s="6" t="str" cm="1">
        <f t="array" ref="D3357">IF(SUM(--ISNUMBER(SEARCH(Credentials,C3357)))&gt;0,TRIM(RIGHT(SUBSTITUTE(C3357," ",REPT(" ", 99)), 99)),"")</f>
        <v/>
      </c>
      <c r="E3357" s="6" t="str">
        <f t="shared" si="105"/>
        <v>Dana Smith</v>
      </c>
      <c r="F3357" s="6" t="s">
        <v>12907</v>
      </c>
      <c r="G3357" s="7" t="s">
        <v>20307</v>
      </c>
      <c r="H3357" s="7" t="s">
        <v>19450</v>
      </c>
    </row>
    <row r="3358" spans="1:8">
      <c r="A3358" s="6" t="s">
        <v>12911</v>
      </c>
      <c r="B3358" s="6" t="str" cm="1">
        <f t="array" ref="B3358">IF(SUM(--ISNUMBER(SEARCH(Honorific,A3358)))&gt;0,LEFT(A3358,FIND(" ",A3358)-1),"")</f>
        <v/>
      </c>
      <c r="C3358" s="6" t="str">
        <f t="shared" si="104"/>
        <v>Shawn Owen</v>
      </c>
      <c r="D3358" s="6" t="str" cm="1">
        <f t="array" ref="D3358">IF(SUM(--ISNUMBER(SEARCH(Credentials,C3358)))&gt;0,TRIM(RIGHT(SUBSTITUTE(C3358," ",REPT(" ", 99)), 99)),"")</f>
        <v/>
      </c>
      <c r="E3358" s="6" t="str">
        <f t="shared" si="105"/>
        <v>Shawn Owen</v>
      </c>
      <c r="F3358" s="6" t="s">
        <v>12911</v>
      </c>
      <c r="G3358" s="7" t="s">
        <v>19985</v>
      </c>
      <c r="H3358" s="7" t="s">
        <v>20332</v>
      </c>
    </row>
    <row r="3359" spans="1:8">
      <c r="A3359" s="6" t="s">
        <v>12915</v>
      </c>
      <c r="B3359" s="6" t="str" cm="1">
        <f t="array" ref="B3359">IF(SUM(--ISNUMBER(SEARCH(Honorific,A3359)))&gt;0,LEFT(A3359,FIND(" ",A3359)-1),"")</f>
        <v/>
      </c>
      <c r="C3359" s="6" t="str">
        <f t="shared" si="104"/>
        <v>Joanna Wilkins</v>
      </c>
      <c r="D3359" s="6" t="str" cm="1">
        <f t="array" ref="D3359">IF(SUM(--ISNUMBER(SEARCH(Credentials,C3359)))&gt;0,TRIM(RIGHT(SUBSTITUTE(C3359," ",REPT(" ", 99)), 99)),"")</f>
        <v/>
      </c>
      <c r="E3359" s="6" t="str">
        <f t="shared" si="105"/>
        <v>Joanna Wilkins</v>
      </c>
      <c r="F3359" s="6" t="s">
        <v>12915</v>
      </c>
      <c r="G3359" s="7" t="s">
        <v>20212</v>
      </c>
      <c r="H3359" s="7" t="s">
        <v>20228</v>
      </c>
    </row>
    <row r="3360" spans="1:8">
      <c r="A3360" s="6" t="s">
        <v>12919</v>
      </c>
      <c r="B3360" s="6" t="str" cm="1">
        <f t="array" ref="B3360">IF(SUM(--ISNUMBER(SEARCH(Honorific,A3360)))&gt;0,LEFT(A3360,FIND(" ",A3360)-1),"")</f>
        <v/>
      </c>
      <c r="C3360" s="6" t="str">
        <f t="shared" si="104"/>
        <v>Patrick Burns</v>
      </c>
      <c r="D3360" s="6" t="str" cm="1">
        <f t="array" ref="D3360">IF(SUM(--ISNUMBER(SEARCH(Credentials,C3360)))&gt;0,TRIM(RIGHT(SUBSTITUTE(C3360," ",REPT(" ", 99)), 99)),"")</f>
        <v/>
      </c>
      <c r="E3360" s="6" t="str">
        <f t="shared" si="105"/>
        <v>Patrick Burns</v>
      </c>
      <c r="F3360" s="6" t="s">
        <v>12919</v>
      </c>
      <c r="G3360" s="7" t="s">
        <v>19975</v>
      </c>
      <c r="H3360" s="7" t="s">
        <v>20533</v>
      </c>
    </row>
    <row r="3361" spans="1:8">
      <c r="A3361" s="6" t="s">
        <v>12923</v>
      </c>
      <c r="B3361" s="6" t="str" cm="1">
        <f t="array" ref="B3361">IF(SUM(--ISNUMBER(SEARCH(Honorific,A3361)))&gt;0,LEFT(A3361,FIND(" ",A3361)-1),"")</f>
        <v/>
      </c>
      <c r="C3361" s="6" t="str">
        <f t="shared" si="104"/>
        <v>Joseph Kent</v>
      </c>
      <c r="D3361" s="6" t="str" cm="1">
        <f t="array" ref="D3361">IF(SUM(--ISNUMBER(SEARCH(Credentials,C3361)))&gt;0,TRIM(RIGHT(SUBSTITUTE(C3361," ",REPT(" ", 99)), 99)),"")</f>
        <v/>
      </c>
      <c r="E3361" s="6" t="str">
        <f t="shared" si="105"/>
        <v>Joseph Kent</v>
      </c>
      <c r="F3361" s="6" t="s">
        <v>12923</v>
      </c>
      <c r="G3361" s="7" t="s">
        <v>19642</v>
      </c>
      <c r="H3361" s="7" t="s">
        <v>20126</v>
      </c>
    </row>
    <row r="3362" spans="1:8">
      <c r="A3362" s="6" t="s">
        <v>12927</v>
      </c>
      <c r="B3362" s="6" t="str" cm="1">
        <f t="array" ref="B3362">IF(SUM(--ISNUMBER(SEARCH(Honorific,A3362)))&gt;0,LEFT(A3362,FIND(" ",A3362)-1),"")</f>
        <v/>
      </c>
      <c r="C3362" s="6" t="str">
        <f t="shared" si="104"/>
        <v>Michelle Schultz</v>
      </c>
      <c r="D3362" s="6" t="str" cm="1">
        <f t="array" ref="D3362">IF(SUM(--ISNUMBER(SEARCH(Credentials,C3362)))&gt;0,TRIM(RIGHT(SUBSTITUTE(C3362," ",REPT(" ", 99)), 99)),"")</f>
        <v/>
      </c>
      <c r="E3362" s="6" t="str">
        <f t="shared" si="105"/>
        <v>Michelle Schultz</v>
      </c>
      <c r="F3362" s="6" t="s">
        <v>12927</v>
      </c>
      <c r="G3362" s="7" t="s">
        <v>19693</v>
      </c>
      <c r="H3362" s="7" t="s">
        <v>20268</v>
      </c>
    </row>
    <row r="3363" spans="1:8">
      <c r="A3363" s="6" t="s">
        <v>12931</v>
      </c>
      <c r="B3363" s="6" t="str" cm="1">
        <f t="array" ref="B3363">IF(SUM(--ISNUMBER(SEARCH(Honorific,A3363)))&gt;0,LEFT(A3363,FIND(" ",A3363)-1),"")</f>
        <v>Dr.</v>
      </c>
      <c r="C3363" s="6" t="str">
        <f t="shared" si="104"/>
        <v>Christopher Gutierrez</v>
      </c>
      <c r="D3363" s="6" t="str" cm="1">
        <f t="array" ref="D3363">IF(SUM(--ISNUMBER(SEARCH(Credentials,C3363)))&gt;0,TRIM(RIGHT(SUBSTITUTE(C3363," ",REPT(" ", 99)), 99)),"")</f>
        <v/>
      </c>
      <c r="E3363" s="6" t="str">
        <f t="shared" si="105"/>
        <v>Christopher Gutierrez</v>
      </c>
      <c r="F3363" s="6" t="s">
        <v>19344</v>
      </c>
      <c r="G3363" s="7" t="s">
        <v>19682</v>
      </c>
      <c r="H3363" s="7" t="s">
        <v>19557</v>
      </c>
    </row>
    <row r="3364" spans="1:8">
      <c r="A3364" s="6" t="s">
        <v>12935</v>
      </c>
      <c r="B3364" s="6" t="str" cm="1">
        <f t="array" ref="B3364">IF(SUM(--ISNUMBER(SEARCH(Honorific,A3364)))&gt;0,LEFT(A3364,FIND(" ",A3364)-1),"")</f>
        <v/>
      </c>
      <c r="C3364" s="6" t="str">
        <f t="shared" si="104"/>
        <v>Gabriela Lambert</v>
      </c>
      <c r="D3364" s="6" t="str" cm="1">
        <f t="array" ref="D3364">IF(SUM(--ISNUMBER(SEARCH(Credentials,C3364)))&gt;0,TRIM(RIGHT(SUBSTITUTE(C3364," ",REPT(" ", 99)), 99)),"")</f>
        <v/>
      </c>
      <c r="E3364" s="6" t="str">
        <f t="shared" si="105"/>
        <v>Gabriela Lambert</v>
      </c>
      <c r="F3364" s="6" t="s">
        <v>12935</v>
      </c>
      <c r="G3364" s="7" t="s">
        <v>20605</v>
      </c>
      <c r="H3364" s="7" t="s">
        <v>19591</v>
      </c>
    </row>
    <row r="3365" spans="1:8">
      <c r="A3365" s="6" t="s">
        <v>12939</v>
      </c>
      <c r="B3365" s="6" t="str" cm="1">
        <f t="array" ref="B3365">IF(SUM(--ISNUMBER(SEARCH(Honorific,A3365)))&gt;0,LEFT(A3365,FIND(" ",A3365)-1),"")</f>
        <v/>
      </c>
      <c r="C3365" s="6" t="str">
        <f t="shared" si="104"/>
        <v>Samuel Carey</v>
      </c>
      <c r="D3365" s="6" t="str" cm="1">
        <f t="array" ref="D3365">IF(SUM(--ISNUMBER(SEARCH(Credentials,C3365)))&gt;0,TRIM(RIGHT(SUBSTITUTE(C3365," ",REPT(" ", 99)), 99)),"")</f>
        <v/>
      </c>
      <c r="E3365" s="6" t="str">
        <f t="shared" si="105"/>
        <v>Samuel Carey</v>
      </c>
      <c r="F3365" s="6" t="s">
        <v>12939</v>
      </c>
      <c r="G3365" s="7" t="s">
        <v>19593</v>
      </c>
      <c r="H3365" s="7" t="s">
        <v>19715</v>
      </c>
    </row>
    <row r="3366" spans="1:8">
      <c r="A3366" s="6" t="s">
        <v>12943</v>
      </c>
      <c r="B3366" s="6" t="str" cm="1">
        <f t="array" ref="B3366">IF(SUM(--ISNUMBER(SEARCH(Honorific,A3366)))&gt;0,LEFT(A3366,FIND(" ",A3366)-1),"")</f>
        <v/>
      </c>
      <c r="C3366" s="6" t="str">
        <f t="shared" si="104"/>
        <v>Patrick Cross</v>
      </c>
      <c r="D3366" s="6" t="str" cm="1">
        <f t="array" ref="D3366">IF(SUM(--ISNUMBER(SEARCH(Credentials,C3366)))&gt;0,TRIM(RIGHT(SUBSTITUTE(C3366," ",REPT(" ", 99)), 99)),"")</f>
        <v/>
      </c>
      <c r="E3366" s="6" t="str">
        <f t="shared" si="105"/>
        <v>Patrick Cross</v>
      </c>
      <c r="F3366" s="6" t="s">
        <v>12943</v>
      </c>
      <c r="G3366" s="7" t="s">
        <v>19975</v>
      </c>
      <c r="H3366" s="7" t="s">
        <v>20104</v>
      </c>
    </row>
    <row r="3367" spans="1:8">
      <c r="A3367" s="6" t="s">
        <v>12947</v>
      </c>
      <c r="B3367" s="6" t="str" cm="1">
        <f t="array" ref="B3367">IF(SUM(--ISNUMBER(SEARCH(Honorific,A3367)))&gt;0,LEFT(A3367,FIND(" ",A3367)-1),"")</f>
        <v/>
      </c>
      <c r="C3367" s="6" t="str">
        <f t="shared" si="104"/>
        <v>Glenda Herman</v>
      </c>
      <c r="D3367" s="6" t="str" cm="1">
        <f t="array" ref="D3367">IF(SUM(--ISNUMBER(SEARCH(Credentials,C3367)))&gt;0,TRIM(RIGHT(SUBSTITUTE(C3367," ",REPT(" ", 99)), 99)),"")</f>
        <v/>
      </c>
      <c r="E3367" s="6" t="str">
        <f t="shared" si="105"/>
        <v>Glenda Herman</v>
      </c>
      <c r="F3367" s="6" t="s">
        <v>12947</v>
      </c>
      <c r="G3367" s="7" t="s">
        <v>20733</v>
      </c>
      <c r="H3367" s="7" t="s">
        <v>20053</v>
      </c>
    </row>
    <row r="3368" spans="1:8">
      <c r="A3368" s="6" t="s">
        <v>12951</v>
      </c>
      <c r="B3368" s="6" t="str" cm="1">
        <f t="array" ref="B3368">IF(SUM(--ISNUMBER(SEARCH(Honorific,A3368)))&gt;0,LEFT(A3368,FIND(" ",A3368)-1),"")</f>
        <v/>
      </c>
      <c r="C3368" s="6" t="str">
        <f t="shared" si="104"/>
        <v>Brittany Pierce</v>
      </c>
      <c r="D3368" s="6" t="str" cm="1">
        <f t="array" ref="D3368">IF(SUM(--ISNUMBER(SEARCH(Credentials,C3368)))&gt;0,TRIM(RIGHT(SUBSTITUTE(C3368," ",REPT(" ", 99)), 99)),"")</f>
        <v/>
      </c>
      <c r="E3368" s="6" t="str">
        <f t="shared" si="105"/>
        <v>Brittany Pierce</v>
      </c>
      <c r="F3368" s="6" t="s">
        <v>12951</v>
      </c>
      <c r="G3368" s="7" t="s">
        <v>19894</v>
      </c>
      <c r="H3368" s="7" t="s">
        <v>19752</v>
      </c>
    </row>
    <row r="3369" spans="1:8">
      <c r="A3369" s="6" t="s">
        <v>12955</v>
      </c>
      <c r="B3369" s="6" t="str" cm="1">
        <f t="array" ref="B3369">IF(SUM(--ISNUMBER(SEARCH(Honorific,A3369)))&gt;0,LEFT(A3369,FIND(" ",A3369)-1),"")</f>
        <v/>
      </c>
      <c r="C3369" s="6" t="str">
        <f t="shared" si="104"/>
        <v>Jared Welch</v>
      </c>
      <c r="D3369" s="6" t="str" cm="1">
        <f t="array" ref="D3369">IF(SUM(--ISNUMBER(SEARCH(Credentials,C3369)))&gt;0,TRIM(RIGHT(SUBSTITUTE(C3369," ",REPT(" ", 99)), 99)),"")</f>
        <v/>
      </c>
      <c r="E3369" s="6" t="str">
        <f t="shared" si="105"/>
        <v>Jared Welch</v>
      </c>
      <c r="F3369" s="6" t="s">
        <v>12955</v>
      </c>
      <c r="G3369" s="7" t="s">
        <v>19858</v>
      </c>
      <c r="H3369" s="7" t="s">
        <v>19763</v>
      </c>
    </row>
    <row r="3370" spans="1:8">
      <c r="A3370" s="6" t="s">
        <v>12958</v>
      </c>
      <c r="B3370" s="6" t="str" cm="1">
        <f t="array" ref="B3370">IF(SUM(--ISNUMBER(SEARCH(Honorific,A3370)))&gt;0,LEFT(A3370,FIND(" ",A3370)-1),"")</f>
        <v/>
      </c>
      <c r="C3370" s="6" t="str">
        <f t="shared" si="104"/>
        <v>Leonard Watson</v>
      </c>
      <c r="D3370" s="6" t="str" cm="1">
        <f t="array" ref="D3370">IF(SUM(--ISNUMBER(SEARCH(Credentials,C3370)))&gt;0,TRIM(RIGHT(SUBSTITUTE(C3370," ",REPT(" ", 99)), 99)),"")</f>
        <v/>
      </c>
      <c r="E3370" s="6" t="str">
        <f t="shared" si="105"/>
        <v>Leonard Watson</v>
      </c>
      <c r="F3370" s="6" t="s">
        <v>12958</v>
      </c>
      <c r="G3370" s="7" t="s">
        <v>19447</v>
      </c>
      <c r="H3370" s="7" t="s">
        <v>19471</v>
      </c>
    </row>
    <row r="3371" spans="1:8">
      <c r="A3371" s="6" t="s">
        <v>12962</v>
      </c>
      <c r="B3371" s="6" t="str" cm="1">
        <f t="array" ref="B3371">IF(SUM(--ISNUMBER(SEARCH(Honorific,A3371)))&gt;0,LEFT(A3371,FIND(" ",A3371)-1),"")</f>
        <v/>
      </c>
      <c r="C3371" s="6" t="str">
        <f t="shared" si="104"/>
        <v>Karen Kelly</v>
      </c>
      <c r="D3371" s="6" t="str" cm="1">
        <f t="array" ref="D3371">IF(SUM(--ISNUMBER(SEARCH(Credentials,C3371)))&gt;0,TRIM(RIGHT(SUBSTITUTE(C3371," ",REPT(" ", 99)), 99)),"")</f>
        <v/>
      </c>
      <c r="E3371" s="6" t="str">
        <f t="shared" si="105"/>
        <v>Karen Kelly</v>
      </c>
      <c r="F3371" s="6" t="s">
        <v>12962</v>
      </c>
      <c r="G3371" s="7" t="s">
        <v>19650</v>
      </c>
      <c r="H3371" s="7" t="s">
        <v>19580</v>
      </c>
    </row>
    <row r="3372" spans="1:8">
      <c r="A3372" s="6" t="s">
        <v>12966</v>
      </c>
      <c r="B3372" s="6" t="str" cm="1">
        <f t="array" ref="B3372">IF(SUM(--ISNUMBER(SEARCH(Honorific,A3372)))&gt;0,LEFT(A3372,FIND(" ",A3372)-1),"")</f>
        <v/>
      </c>
      <c r="C3372" s="6" t="str">
        <f t="shared" si="104"/>
        <v>Mark Silva</v>
      </c>
      <c r="D3372" s="6" t="str" cm="1">
        <f t="array" ref="D3372">IF(SUM(--ISNUMBER(SEARCH(Credentials,C3372)))&gt;0,TRIM(RIGHT(SUBSTITUTE(C3372," ",REPT(" ", 99)), 99)),"")</f>
        <v/>
      </c>
      <c r="E3372" s="6" t="str">
        <f t="shared" si="105"/>
        <v>Mark Silva</v>
      </c>
      <c r="F3372" s="6" t="s">
        <v>12966</v>
      </c>
      <c r="G3372" s="7" t="s">
        <v>19725</v>
      </c>
      <c r="H3372" s="7" t="s">
        <v>20655</v>
      </c>
    </row>
    <row r="3373" spans="1:8">
      <c r="A3373" s="6" t="s">
        <v>3481</v>
      </c>
      <c r="B3373" s="6" t="str" cm="1">
        <f t="array" ref="B3373">IF(SUM(--ISNUMBER(SEARCH(Honorific,A3373)))&gt;0,LEFT(A3373,FIND(" ",A3373)-1),"")</f>
        <v/>
      </c>
      <c r="C3373" s="6" t="str">
        <f t="shared" si="104"/>
        <v>Robert Henderson</v>
      </c>
      <c r="D3373" s="6" t="str" cm="1">
        <f t="array" ref="D3373">IF(SUM(--ISNUMBER(SEARCH(Credentials,C3373)))&gt;0,TRIM(RIGHT(SUBSTITUTE(C3373," ",REPT(" ", 99)), 99)),"")</f>
        <v/>
      </c>
      <c r="E3373" s="6" t="str">
        <f t="shared" si="105"/>
        <v>Robert Henderson</v>
      </c>
      <c r="F3373" s="6" t="s">
        <v>3481</v>
      </c>
      <c r="G3373" s="7" t="s">
        <v>19541</v>
      </c>
      <c r="H3373" s="7" t="s">
        <v>19769</v>
      </c>
    </row>
    <row r="3374" spans="1:8">
      <c r="A3374" s="6" t="s">
        <v>12972</v>
      </c>
      <c r="B3374" s="6" t="str" cm="1">
        <f t="array" ref="B3374">IF(SUM(--ISNUMBER(SEARCH(Honorific,A3374)))&gt;0,LEFT(A3374,FIND(" ",A3374)-1),"")</f>
        <v>Mr.</v>
      </c>
      <c r="C3374" s="6" t="str">
        <f t="shared" si="104"/>
        <v>Todd Burke</v>
      </c>
      <c r="D3374" s="6" t="str" cm="1">
        <f t="array" ref="D3374">IF(SUM(--ISNUMBER(SEARCH(Credentials,C3374)))&gt;0,TRIM(RIGHT(SUBSTITUTE(C3374," ",REPT(" ", 99)), 99)),"")</f>
        <v/>
      </c>
      <c r="E3374" s="6" t="str">
        <f t="shared" si="105"/>
        <v>Todd Burke</v>
      </c>
      <c r="F3374" s="6" t="s">
        <v>19345</v>
      </c>
      <c r="G3374" s="7" t="s">
        <v>19723</v>
      </c>
      <c r="H3374" s="7" t="s">
        <v>20678</v>
      </c>
    </row>
    <row r="3375" spans="1:8">
      <c r="A3375" s="6" t="s">
        <v>6425</v>
      </c>
      <c r="B3375" s="6" t="str" cm="1">
        <f t="array" ref="B3375">IF(SUM(--ISNUMBER(SEARCH(Honorific,A3375)))&gt;0,LEFT(A3375,FIND(" ",A3375)-1),"")</f>
        <v/>
      </c>
      <c r="C3375" s="6" t="str">
        <f t="shared" si="104"/>
        <v>Sean Williams</v>
      </c>
      <c r="D3375" s="6" t="str" cm="1">
        <f t="array" ref="D3375">IF(SUM(--ISNUMBER(SEARCH(Credentials,C3375)))&gt;0,TRIM(RIGHT(SUBSTITUTE(C3375," ",REPT(" ", 99)), 99)),"")</f>
        <v/>
      </c>
      <c r="E3375" s="6" t="str">
        <f t="shared" si="105"/>
        <v>Sean Williams</v>
      </c>
      <c r="F3375" s="6" t="s">
        <v>6425</v>
      </c>
      <c r="G3375" s="7" t="s">
        <v>19651</v>
      </c>
      <c r="H3375" s="7" t="s">
        <v>19478</v>
      </c>
    </row>
    <row r="3376" spans="1:8">
      <c r="A3376" s="6" t="s">
        <v>12978</v>
      </c>
      <c r="B3376" s="6" t="str" cm="1">
        <f t="array" ref="B3376">IF(SUM(--ISNUMBER(SEARCH(Honorific,A3376)))&gt;0,LEFT(A3376,FIND(" ",A3376)-1),"")</f>
        <v/>
      </c>
      <c r="C3376" s="6" t="str">
        <f t="shared" si="104"/>
        <v>Darlene Robbins</v>
      </c>
      <c r="D3376" s="6" t="str" cm="1">
        <f t="array" ref="D3376">IF(SUM(--ISNUMBER(SEARCH(Credentials,C3376)))&gt;0,TRIM(RIGHT(SUBSTITUTE(C3376," ",REPT(" ", 99)), 99)),"")</f>
        <v/>
      </c>
      <c r="E3376" s="6" t="str">
        <f t="shared" si="105"/>
        <v>Darlene Robbins</v>
      </c>
      <c r="F3376" s="6" t="s">
        <v>12978</v>
      </c>
      <c r="G3376" s="7" t="s">
        <v>19820</v>
      </c>
      <c r="H3376" s="7" t="s">
        <v>20295</v>
      </c>
    </row>
    <row r="3377" spans="1:8">
      <c r="A3377" s="6" t="s">
        <v>12982</v>
      </c>
      <c r="B3377" s="6" t="str" cm="1">
        <f t="array" ref="B3377">IF(SUM(--ISNUMBER(SEARCH(Honorific,A3377)))&gt;0,LEFT(A3377,FIND(" ",A3377)-1),"")</f>
        <v/>
      </c>
      <c r="C3377" s="6" t="str">
        <f t="shared" si="104"/>
        <v>Mercedes Nichols</v>
      </c>
      <c r="D3377" s="6" t="str" cm="1">
        <f t="array" ref="D3377">IF(SUM(--ISNUMBER(SEARCH(Credentials,C3377)))&gt;0,TRIM(RIGHT(SUBSTITUTE(C3377," ",REPT(" ", 99)), 99)),"")</f>
        <v/>
      </c>
      <c r="E3377" s="6" t="str">
        <f t="shared" si="105"/>
        <v>Mercedes Nichols</v>
      </c>
      <c r="F3377" s="6" t="s">
        <v>12982</v>
      </c>
      <c r="G3377" s="7" t="s">
        <v>20734</v>
      </c>
      <c r="H3377" s="7" t="s">
        <v>20436</v>
      </c>
    </row>
    <row r="3378" spans="1:8">
      <c r="A3378" s="6" t="s">
        <v>12986</v>
      </c>
      <c r="B3378" s="6" t="str" cm="1">
        <f t="array" ref="B3378">IF(SUM(--ISNUMBER(SEARCH(Honorific,A3378)))&gt;0,LEFT(A3378,FIND(" ",A3378)-1),"")</f>
        <v/>
      </c>
      <c r="C3378" s="6" t="str">
        <f t="shared" si="104"/>
        <v>Rebecca Cohen</v>
      </c>
      <c r="D3378" s="6" t="str" cm="1">
        <f t="array" ref="D3378">IF(SUM(--ISNUMBER(SEARCH(Credentials,C3378)))&gt;0,TRIM(RIGHT(SUBSTITUTE(C3378," ",REPT(" ", 99)), 99)),"")</f>
        <v/>
      </c>
      <c r="E3378" s="6" t="str">
        <f t="shared" si="105"/>
        <v>Rebecca Cohen</v>
      </c>
      <c r="F3378" s="6" t="s">
        <v>12986</v>
      </c>
      <c r="G3378" s="7" t="s">
        <v>19531</v>
      </c>
      <c r="H3378" s="7" t="s">
        <v>19640</v>
      </c>
    </row>
    <row r="3379" spans="1:8">
      <c r="A3379" s="6" t="s">
        <v>12990</v>
      </c>
      <c r="B3379" s="6" t="str" cm="1">
        <f t="array" ref="B3379">IF(SUM(--ISNUMBER(SEARCH(Honorific,A3379)))&gt;0,LEFT(A3379,FIND(" ",A3379)-1),"")</f>
        <v/>
      </c>
      <c r="C3379" s="6" t="str">
        <f t="shared" si="104"/>
        <v>George Franklin</v>
      </c>
      <c r="D3379" s="6" t="str" cm="1">
        <f t="array" ref="D3379">IF(SUM(--ISNUMBER(SEARCH(Credentials,C3379)))&gt;0,TRIM(RIGHT(SUBSTITUTE(C3379," ",REPT(" ", 99)), 99)),"")</f>
        <v/>
      </c>
      <c r="E3379" s="6" t="str">
        <f t="shared" si="105"/>
        <v>George Franklin</v>
      </c>
      <c r="F3379" s="6" t="s">
        <v>12990</v>
      </c>
      <c r="G3379" s="7" t="s">
        <v>19949</v>
      </c>
      <c r="H3379" s="7" t="s">
        <v>19726</v>
      </c>
    </row>
    <row r="3380" spans="1:8">
      <c r="A3380" s="6" t="s">
        <v>12994</v>
      </c>
      <c r="B3380" s="6" t="str" cm="1">
        <f t="array" ref="B3380">IF(SUM(--ISNUMBER(SEARCH(Honorific,A3380)))&gt;0,LEFT(A3380,FIND(" ",A3380)-1),"")</f>
        <v/>
      </c>
      <c r="C3380" s="6" t="str">
        <f t="shared" si="104"/>
        <v>Vanessa Reese</v>
      </c>
      <c r="D3380" s="6" t="str" cm="1">
        <f t="array" ref="D3380">IF(SUM(--ISNUMBER(SEARCH(Credentials,C3380)))&gt;0,TRIM(RIGHT(SUBSTITUTE(C3380," ",REPT(" ", 99)), 99)),"")</f>
        <v/>
      </c>
      <c r="E3380" s="6" t="str">
        <f t="shared" si="105"/>
        <v>Vanessa Reese</v>
      </c>
      <c r="F3380" s="6" t="s">
        <v>12994</v>
      </c>
      <c r="G3380" s="7" t="s">
        <v>19462</v>
      </c>
      <c r="H3380" s="7" t="s">
        <v>20653</v>
      </c>
    </row>
    <row r="3381" spans="1:8">
      <c r="A3381" s="6" t="s">
        <v>12998</v>
      </c>
      <c r="B3381" s="6" t="str" cm="1">
        <f t="array" ref="B3381">IF(SUM(--ISNUMBER(SEARCH(Honorific,A3381)))&gt;0,LEFT(A3381,FIND(" ",A3381)-1),"")</f>
        <v/>
      </c>
      <c r="C3381" s="6" t="str">
        <f t="shared" si="104"/>
        <v>Sharon Black</v>
      </c>
      <c r="D3381" s="6" t="str" cm="1">
        <f t="array" ref="D3381">IF(SUM(--ISNUMBER(SEARCH(Credentials,C3381)))&gt;0,TRIM(RIGHT(SUBSTITUTE(C3381," ",REPT(" ", 99)), 99)),"")</f>
        <v/>
      </c>
      <c r="E3381" s="6" t="str">
        <f t="shared" si="105"/>
        <v>Sharon Black</v>
      </c>
      <c r="F3381" s="6" t="s">
        <v>12998</v>
      </c>
      <c r="G3381" s="7" t="s">
        <v>19584</v>
      </c>
      <c r="H3381" s="7" t="s">
        <v>19754</v>
      </c>
    </row>
    <row r="3382" spans="1:8">
      <c r="A3382" s="6" t="s">
        <v>13002</v>
      </c>
      <c r="B3382" s="6" t="str" cm="1">
        <f t="array" ref="B3382">IF(SUM(--ISNUMBER(SEARCH(Honorific,A3382)))&gt;0,LEFT(A3382,FIND(" ",A3382)-1),"")</f>
        <v/>
      </c>
      <c r="C3382" s="6" t="str">
        <f t="shared" si="104"/>
        <v>Michael Roy</v>
      </c>
      <c r="D3382" s="6" t="str" cm="1">
        <f t="array" ref="D3382">IF(SUM(--ISNUMBER(SEARCH(Credentials,C3382)))&gt;0,TRIM(RIGHT(SUBSTITUTE(C3382," ",REPT(" ", 99)), 99)),"")</f>
        <v/>
      </c>
      <c r="E3382" s="6" t="str">
        <f t="shared" si="105"/>
        <v>Michael Roy</v>
      </c>
      <c r="F3382" s="6" t="s">
        <v>13002</v>
      </c>
      <c r="G3382" s="7" t="s">
        <v>19466</v>
      </c>
      <c r="H3382" s="7" t="s">
        <v>20187</v>
      </c>
    </row>
    <row r="3383" spans="1:8">
      <c r="A3383" s="6" t="s">
        <v>13006</v>
      </c>
      <c r="B3383" s="6" t="str" cm="1">
        <f t="array" ref="B3383">IF(SUM(--ISNUMBER(SEARCH(Honorific,A3383)))&gt;0,LEFT(A3383,FIND(" ",A3383)-1),"")</f>
        <v/>
      </c>
      <c r="C3383" s="6" t="str">
        <f t="shared" si="104"/>
        <v>Michelle Barrera</v>
      </c>
      <c r="D3383" s="6" t="str" cm="1">
        <f t="array" ref="D3383">IF(SUM(--ISNUMBER(SEARCH(Credentials,C3383)))&gt;0,TRIM(RIGHT(SUBSTITUTE(C3383," ",REPT(" ", 99)), 99)),"")</f>
        <v/>
      </c>
      <c r="E3383" s="6" t="str">
        <f t="shared" si="105"/>
        <v>Michelle Barrera</v>
      </c>
      <c r="F3383" s="6" t="s">
        <v>13006</v>
      </c>
      <c r="G3383" s="7" t="s">
        <v>19693</v>
      </c>
      <c r="H3383" s="7" t="s">
        <v>20556</v>
      </c>
    </row>
    <row r="3384" spans="1:8">
      <c r="A3384" s="6" t="s">
        <v>13010</v>
      </c>
      <c r="B3384" s="6" t="str" cm="1">
        <f t="array" ref="B3384">IF(SUM(--ISNUMBER(SEARCH(Honorific,A3384)))&gt;0,LEFT(A3384,FIND(" ",A3384)-1),"")</f>
        <v/>
      </c>
      <c r="C3384" s="6" t="str">
        <f t="shared" si="104"/>
        <v>Charles Wiley</v>
      </c>
      <c r="D3384" s="6" t="str" cm="1">
        <f t="array" ref="D3384">IF(SUM(--ISNUMBER(SEARCH(Credentials,C3384)))&gt;0,TRIM(RIGHT(SUBSTITUTE(C3384," ",REPT(" ", 99)), 99)),"")</f>
        <v/>
      </c>
      <c r="E3384" s="6" t="str">
        <f t="shared" si="105"/>
        <v>Charles Wiley</v>
      </c>
      <c r="F3384" s="6" t="s">
        <v>13010</v>
      </c>
      <c r="G3384" s="7" t="s">
        <v>19524</v>
      </c>
      <c r="H3384" s="7" t="s">
        <v>20463</v>
      </c>
    </row>
    <row r="3385" spans="1:8">
      <c r="A3385" s="6" t="s">
        <v>13014</v>
      </c>
      <c r="B3385" s="6" t="str" cm="1">
        <f t="array" ref="B3385">IF(SUM(--ISNUMBER(SEARCH(Honorific,A3385)))&gt;0,LEFT(A3385,FIND(" ",A3385)-1),"")</f>
        <v/>
      </c>
      <c r="C3385" s="6" t="str">
        <f t="shared" si="104"/>
        <v>John Conway</v>
      </c>
      <c r="D3385" s="6" t="str" cm="1">
        <f t="array" ref="D3385">IF(SUM(--ISNUMBER(SEARCH(Credentials,C3385)))&gt;0,TRIM(RIGHT(SUBSTITUTE(C3385," ",REPT(" ", 99)), 99)),"")</f>
        <v/>
      </c>
      <c r="E3385" s="6" t="str">
        <f t="shared" si="105"/>
        <v>John Conway</v>
      </c>
      <c r="F3385" s="6" t="s">
        <v>13014</v>
      </c>
      <c r="G3385" s="7" t="s">
        <v>19558</v>
      </c>
      <c r="H3385" s="7" t="s">
        <v>20485</v>
      </c>
    </row>
    <row r="3386" spans="1:8">
      <c r="A3386" s="6" t="s">
        <v>13018</v>
      </c>
      <c r="B3386" s="6" t="str" cm="1">
        <f t="array" ref="B3386">IF(SUM(--ISNUMBER(SEARCH(Honorific,A3386)))&gt;0,LEFT(A3386,FIND(" ",A3386)-1),"")</f>
        <v/>
      </c>
      <c r="C3386" s="6" t="str">
        <f t="shared" si="104"/>
        <v>Danny White</v>
      </c>
      <c r="D3386" s="6" t="str" cm="1">
        <f t="array" ref="D3386">IF(SUM(--ISNUMBER(SEARCH(Credentials,C3386)))&gt;0,TRIM(RIGHT(SUBSTITUTE(C3386," ",REPT(" ", 99)), 99)),"")</f>
        <v/>
      </c>
      <c r="E3386" s="6" t="str">
        <f t="shared" si="105"/>
        <v>Danny White</v>
      </c>
      <c r="F3386" s="6" t="s">
        <v>13018</v>
      </c>
      <c r="G3386" s="7" t="s">
        <v>20286</v>
      </c>
      <c r="H3386" s="7" t="s">
        <v>19502</v>
      </c>
    </row>
    <row r="3387" spans="1:8">
      <c r="A3387" s="6" t="s">
        <v>13022</v>
      </c>
      <c r="B3387" s="6" t="str" cm="1">
        <f t="array" ref="B3387">IF(SUM(--ISNUMBER(SEARCH(Honorific,A3387)))&gt;0,LEFT(A3387,FIND(" ",A3387)-1),"")</f>
        <v/>
      </c>
      <c r="C3387" s="6" t="str">
        <f t="shared" si="104"/>
        <v>Michele Flynn</v>
      </c>
      <c r="D3387" s="6" t="str" cm="1">
        <f t="array" ref="D3387">IF(SUM(--ISNUMBER(SEARCH(Credentials,C3387)))&gt;0,TRIM(RIGHT(SUBSTITUTE(C3387," ",REPT(" ", 99)), 99)),"")</f>
        <v/>
      </c>
      <c r="E3387" s="6" t="str">
        <f t="shared" si="105"/>
        <v>Michele Flynn</v>
      </c>
      <c r="F3387" s="6" t="s">
        <v>13022</v>
      </c>
      <c r="G3387" s="7" t="s">
        <v>19885</v>
      </c>
      <c r="H3387" s="7" t="s">
        <v>20575</v>
      </c>
    </row>
    <row r="3388" spans="1:8">
      <c r="A3388" s="6" t="s">
        <v>13026</v>
      </c>
      <c r="B3388" s="6" t="str" cm="1">
        <f t="array" ref="B3388">IF(SUM(--ISNUMBER(SEARCH(Honorific,A3388)))&gt;0,LEFT(A3388,FIND(" ",A3388)-1),"")</f>
        <v>Mrs.</v>
      </c>
      <c r="C3388" s="6" t="str">
        <f t="shared" si="104"/>
        <v>Annette Martin</v>
      </c>
      <c r="D3388" s="6" t="str" cm="1">
        <f t="array" ref="D3388">IF(SUM(--ISNUMBER(SEARCH(Credentials,C3388)))&gt;0,TRIM(RIGHT(SUBSTITUTE(C3388," ",REPT(" ", 99)), 99)),"")</f>
        <v/>
      </c>
      <c r="E3388" s="6" t="str">
        <f t="shared" si="105"/>
        <v>Annette Martin</v>
      </c>
      <c r="F3388" s="6" t="s">
        <v>19346</v>
      </c>
      <c r="G3388" s="7" t="s">
        <v>20663</v>
      </c>
      <c r="H3388" s="7" t="s">
        <v>19455</v>
      </c>
    </row>
    <row r="3389" spans="1:8">
      <c r="A3389" s="6" t="s">
        <v>13030</v>
      </c>
      <c r="B3389" s="6" t="str" cm="1">
        <f t="array" ref="B3389">IF(SUM(--ISNUMBER(SEARCH(Honorific,A3389)))&gt;0,LEFT(A3389,FIND(" ",A3389)-1),"")</f>
        <v/>
      </c>
      <c r="C3389" s="6" t="str">
        <f t="shared" si="104"/>
        <v>Dylan Ramirez</v>
      </c>
      <c r="D3389" s="6" t="str" cm="1">
        <f t="array" ref="D3389">IF(SUM(--ISNUMBER(SEARCH(Credentials,C3389)))&gt;0,TRIM(RIGHT(SUBSTITUTE(C3389," ",REPT(" ", 99)), 99)),"")</f>
        <v/>
      </c>
      <c r="E3389" s="6" t="str">
        <f t="shared" si="105"/>
        <v>Dylan Ramirez</v>
      </c>
      <c r="F3389" s="6" t="s">
        <v>13030</v>
      </c>
      <c r="G3389" s="7" t="s">
        <v>19508</v>
      </c>
      <c r="H3389" s="7" t="s">
        <v>19809</v>
      </c>
    </row>
    <row r="3390" spans="1:8">
      <c r="A3390" s="6" t="s">
        <v>13034</v>
      </c>
      <c r="B3390" s="6" t="str" cm="1">
        <f t="array" ref="B3390">IF(SUM(--ISNUMBER(SEARCH(Honorific,A3390)))&gt;0,LEFT(A3390,FIND(" ",A3390)-1),"")</f>
        <v/>
      </c>
      <c r="C3390" s="6" t="str">
        <f t="shared" si="104"/>
        <v>Christopher Mcdonald</v>
      </c>
      <c r="D3390" s="6" t="str" cm="1">
        <f t="array" ref="D3390">IF(SUM(--ISNUMBER(SEARCH(Credentials,C3390)))&gt;0,TRIM(RIGHT(SUBSTITUTE(C3390," ",REPT(" ", 99)), 99)),"")</f>
        <v/>
      </c>
      <c r="E3390" s="6" t="str">
        <f t="shared" si="105"/>
        <v>Christopher Mcdonald</v>
      </c>
      <c r="F3390" s="6" t="s">
        <v>13034</v>
      </c>
      <c r="G3390" s="7" t="s">
        <v>19682</v>
      </c>
      <c r="H3390" s="7" t="s">
        <v>19896</v>
      </c>
    </row>
    <row r="3391" spans="1:8">
      <c r="A3391" s="6" t="s">
        <v>13037</v>
      </c>
      <c r="B3391" s="6" t="str" cm="1">
        <f t="array" ref="B3391">IF(SUM(--ISNUMBER(SEARCH(Honorific,A3391)))&gt;0,LEFT(A3391,FIND(" ",A3391)-1),"")</f>
        <v/>
      </c>
      <c r="C3391" s="6" t="str">
        <f t="shared" si="104"/>
        <v>Richard Mcfarland</v>
      </c>
      <c r="D3391" s="6" t="str" cm="1">
        <f t="array" ref="D3391">IF(SUM(--ISNUMBER(SEARCH(Credentials,C3391)))&gt;0,TRIM(RIGHT(SUBSTITUTE(C3391," ",REPT(" ", 99)), 99)),"")</f>
        <v/>
      </c>
      <c r="E3391" s="6" t="str">
        <f t="shared" si="105"/>
        <v>Richard Mcfarland</v>
      </c>
      <c r="F3391" s="6" t="s">
        <v>13037</v>
      </c>
      <c r="G3391" s="7" t="s">
        <v>19708</v>
      </c>
      <c r="H3391" s="7" t="s">
        <v>20329</v>
      </c>
    </row>
    <row r="3392" spans="1:8">
      <c r="A3392" s="6" t="s">
        <v>13041</v>
      </c>
      <c r="B3392" s="6" t="str" cm="1">
        <f t="array" ref="B3392">IF(SUM(--ISNUMBER(SEARCH(Honorific,A3392)))&gt;0,LEFT(A3392,FIND(" ",A3392)-1),"")</f>
        <v/>
      </c>
      <c r="C3392" s="6" t="str">
        <f t="shared" si="104"/>
        <v>Kristy West</v>
      </c>
      <c r="D3392" s="6" t="str" cm="1">
        <f t="array" ref="D3392">IF(SUM(--ISNUMBER(SEARCH(Credentials,C3392)))&gt;0,TRIM(RIGHT(SUBSTITUTE(C3392," ",REPT(" ", 99)), 99)),"")</f>
        <v/>
      </c>
      <c r="E3392" s="6" t="str">
        <f t="shared" si="105"/>
        <v>Kristy West</v>
      </c>
      <c r="F3392" s="6" t="s">
        <v>13041</v>
      </c>
      <c r="G3392" s="7" t="s">
        <v>20002</v>
      </c>
      <c r="H3392" s="7" t="s">
        <v>20303</v>
      </c>
    </row>
    <row r="3393" spans="1:8">
      <c r="A3393" s="6" t="s">
        <v>13045</v>
      </c>
      <c r="B3393" s="6" t="str" cm="1">
        <f t="array" ref="B3393">IF(SUM(--ISNUMBER(SEARCH(Honorific,A3393)))&gt;0,LEFT(A3393,FIND(" ",A3393)-1),"")</f>
        <v/>
      </c>
      <c r="C3393" s="6" t="str">
        <f t="shared" si="104"/>
        <v>Shirley Duffy</v>
      </c>
      <c r="D3393" s="6" t="str" cm="1">
        <f t="array" ref="D3393">IF(SUM(--ISNUMBER(SEARCH(Credentials,C3393)))&gt;0,TRIM(RIGHT(SUBSTITUTE(C3393," ",REPT(" ", 99)), 99)),"")</f>
        <v/>
      </c>
      <c r="E3393" s="6" t="str">
        <f t="shared" si="105"/>
        <v>Shirley Duffy</v>
      </c>
      <c r="F3393" s="6" t="s">
        <v>13045</v>
      </c>
      <c r="G3393" s="7" t="s">
        <v>20735</v>
      </c>
      <c r="H3393" s="7" t="s">
        <v>19813</v>
      </c>
    </row>
    <row r="3394" spans="1:8">
      <c r="A3394" s="6" t="s">
        <v>13049</v>
      </c>
      <c r="B3394" s="6" t="str" cm="1">
        <f t="array" ref="B3394">IF(SUM(--ISNUMBER(SEARCH(Honorific,A3394)))&gt;0,LEFT(A3394,FIND(" ",A3394)-1),"")</f>
        <v/>
      </c>
      <c r="C3394" s="6" t="str">
        <f t="shared" si="104"/>
        <v>Michael Sullivan</v>
      </c>
      <c r="D3394" s="6" t="str" cm="1">
        <f t="array" ref="D3394">IF(SUM(--ISNUMBER(SEARCH(Credentials,C3394)))&gt;0,TRIM(RIGHT(SUBSTITUTE(C3394," ",REPT(" ", 99)), 99)),"")</f>
        <v/>
      </c>
      <c r="E3394" s="6" t="str">
        <f t="shared" si="105"/>
        <v>Michael Sullivan</v>
      </c>
      <c r="F3394" s="6" t="s">
        <v>13049</v>
      </c>
      <c r="G3394" s="7" t="s">
        <v>19466</v>
      </c>
      <c r="H3394" s="7" t="s">
        <v>20625</v>
      </c>
    </row>
    <row r="3395" spans="1:8">
      <c r="A3395" s="6" t="s">
        <v>13053</v>
      </c>
      <c r="B3395" s="6" t="str" cm="1">
        <f t="array" ref="B3395">IF(SUM(--ISNUMBER(SEARCH(Honorific,A3395)))&gt;0,LEFT(A3395,FIND(" ",A3395)-1),"")</f>
        <v/>
      </c>
      <c r="C3395" s="6" t="str">
        <f t="shared" ref="C3395:C3458" si="106">IF(B3395="",A3395,RIGHT(A3395,LEN(A3395)-LEN(B3395)-1))</f>
        <v>Robert Powell</v>
      </c>
      <c r="D3395" s="6" t="str" cm="1">
        <f t="array" ref="D3395">IF(SUM(--ISNUMBER(SEARCH(Credentials,C3395)))&gt;0,TRIM(RIGHT(SUBSTITUTE(C3395," ",REPT(" ", 99)), 99)),"")</f>
        <v/>
      </c>
      <c r="E3395" s="6" t="str">
        <f t="shared" ref="E3395:E3458" si="107">IF(D3395="",C3395,LEFT(C3395,LEN(C3395)-LEN(D3395)))</f>
        <v>Robert Powell</v>
      </c>
      <c r="F3395" s="6" t="s">
        <v>13053</v>
      </c>
      <c r="G3395" s="7" t="s">
        <v>19541</v>
      </c>
      <c r="H3395" s="7" t="s">
        <v>19604</v>
      </c>
    </row>
    <row r="3396" spans="1:8">
      <c r="A3396" s="6" t="s">
        <v>13057</v>
      </c>
      <c r="B3396" s="6" t="str" cm="1">
        <f t="array" ref="B3396">IF(SUM(--ISNUMBER(SEARCH(Honorific,A3396)))&gt;0,LEFT(A3396,FIND(" ",A3396)-1),"")</f>
        <v/>
      </c>
      <c r="C3396" s="6" t="str">
        <f t="shared" si="106"/>
        <v>Timothy Hawkins</v>
      </c>
      <c r="D3396" s="6" t="str" cm="1">
        <f t="array" ref="D3396">IF(SUM(--ISNUMBER(SEARCH(Credentials,C3396)))&gt;0,TRIM(RIGHT(SUBSTITUTE(C3396," ",REPT(" ", 99)), 99)),"")</f>
        <v/>
      </c>
      <c r="E3396" s="6" t="str">
        <f t="shared" si="107"/>
        <v>Timothy Hawkins</v>
      </c>
      <c r="F3396" s="6" t="s">
        <v>13057</v>
      </c>
      <c r="G3396" s="7" t="s">
        <v>19942</v>
      </c>
      <c r="H3396" s="7" t="s">
        <v>19467</v>
      </c>
    </row>
    <row r="3397" spans="1:8">
      <c r="A3397" s="6" t="s">
        <v>4774</v>
      </c>
      <c r="B3397" s="6" t="str" cm="1">
        <f t="array" ref="B3397">IF(SUM(--ISNUMBER(SEARCH(Honorific,A3397)))&gt;0,LEFT(A3397,FIND(" ",A3397)-1),"")</f>
        <v/>
      </c>
      <c r="C3397" s="6" t="str">
        <f t="shared" si="106"/>
        <v>Michael Taylor</v>
      </c>
      <c r="D3397" s="6" t="str" cm="1">
        <f t="array" ref="D3397">IF(SUM(--ISNUMBER(SEARCH(Credentials,C3397)))&gt;0,TRIM(RIGHT(SUBSTITUTE(C3397," ",REPT(" ", 99)), 99)),"")</f>
        <v/>
      </c>
      <c r="E3397" s="6" t="str">
        <f t="shared" si="107"/>
        <v>Michael Taylor</v>
      </c>
      <c r="F3397" s="6" t="s">
        <v>4774</v>
      </c>
      <c r="G3397" s="7" t="s">
        <v>19466</v>
      </c>
      <c r="H3397" s="7" t="s">
        <v>19500</v>
      </c>
    </row>
    <row r="3398" spans="1:8">
      <c r="A3398" s="6" t="s">
        <v>13064</v>
      </c>
      <c r="B3398" s="6" t="str" cm="1">
        <f t="array" ref="B3398">IF(SUM(--ISNUMBER(SEARCH(Honorific,A3398)))&gt;0,LEFT(A3398,FIND(" ",A3398)-1),"")</f>
        <v/>
      </c>
      <c r="C3398" s="6" t="str">
        <f t="shared" si="106"/>
        <v>Ronald Davis</v>
      </c>
      <c r="D3398" s="6" t="str" cm="1">
        <f t="array" ref="D3398">IF(SUM(--ISNUMBER(SEARCH(Credentials,C3398)))&gt;0,TRIM(RIGHT(SUBSTITUTE(C3398," ",REPT(" ", 99)), 99)),"")</f>
        <v/>
      </c>
      <c r="E3398" s="6" t="str">
        <f t="shared" si="107"/>
        <v>Ronald Davis</v>
      </c>
      <c r="F3398" s="6" t="s">
        <v>13064</v>
      </c>
      <c r="G3398" s="7" t="s">
        <v>19535</v>
      </c>
      <c r="H3398" s="7" t="s">
        <v>19523</v>
      </c>
    </row>
    <row r="3399" spans="1:8">
      <c r="A3399" s="6" t="s">
        <v>13068</v>
      </c>
      <c r="B3399" s="6" t="str" cm="1">
        <f t="array" ref="B3399">IF(SUM(--ISNUMBER(SEARCH(Honorific,A3399)))&gt;0,LEFT(A3399,FIND(" ",A3399)-1),"")</f>
        <v/>
      </c>
      <c r="C3399" s="6" t="str">
        <f t="shared" si="106"/>
        <v>Joseph Duran</v>
      </c>
      <c r="D3399" s="6" t="str" cm="1">
        <f t="array" ref="D3399">IF(SUM(--ISNUMBER(SEARCH(Credentials,C3399)))&gt;0,TRIM(RIGHT(SUBSTITUTE(C3399," ",REPT(" ", 99)), 99)),"")</f>
        <v/>
      </c>
      <c r="E3399" s="6" t="str">
        <f t="shared" si="107"/>
        <v>Joseph Duran</v>
      </c>
      <c r="F3399" s="6" t="s">
        <v>13068</v>
      </c>
      <c r="G3399" s="7" t="s">
        <v>19642</v>
      </c>
      <c r="H3399" s="7" t="s">
        <v>19766</v>
      </c>
    </row>
    <row r="3400" spans="1:8">
      <c r="A3400" s="6" t="s">
        <v>13072</v>
      </c>
      <c r="B3400" s="6" t="str" cm="1">
        <f t="array" ref="B3400">IF(SUM(--ISNUMBER(SEARCH(Honorific,A3400)))&gt;0,LEFT(A3400,FIND(" ",A3400)-1),"")</f>
        <v/>
      </c>
      <c r="C3400" s="6" t="str">
        <f t="shared" si="106"/>
        <v>Martin James</v>
      </c>
      <c r="D3400" s="6" t="str" cm="1">
        <f t="array" ref="D3400">IF(SUM(--ISNUMBER(SEARCH(Credentials,C3400)))&gt;0,TRIM(RIGHT(SUBSTITUTE(C3400," ",REPT(" ", 99)), 99)),"")</f>
        <v/>
      </c>
      <c r="E3400" s="6" t="str">
        <f t="shared" si="107"/>
        <v>Martin James</v>
      </c>
      <c r="F3400" s="6" t="s">
        <v>13072</v>
      </c>
      <c r="G3400" s="7" t="s">
        <v>19455</v>
      </c>
      <c r="H3400" s="7" t="s">
        <v>19433</v>
      </c>
    </row>
    <row r="3401" spans="1:8">
      <c r="A3401" s="6" t="s">
        <v>1595</v>
      </c>
      <c r="B3401" s="6" t="str" cm="1">
        <f t="array" ref="B3401">IF(SUM(--ISNUMBER(SEARCH(Honorific,A3401)))&gt;0,LEFT(A3401,FIND(" ",A3401)-1),"")</f>
        <v/>
      </c>
      <c r="C3401" s="6" t="str">
        <f t="shared" si="106"/>
        <v>Louis Mcdonald</v>
      </c>
      <c r="D3401" s="6" t="str" cm="1">
        <f t="array" ref="D3401">IF(SUM(--ISNUMBER(SEARCH(Credentials,C3401)))&gt;0,TRIM(RIGHT(SUBSTITUTE(C3401," ",REPT(" ", 99)), 99)),"")</f>
        <v/>
      </c>
      <c r="E3401" s="6" t="str">
        <f t="shared" si="107"/>
        <v>Louis Mcdonald</v>
      </c>
      <c r="F3401" s="6" t="s">
        <v>1595</v>
      </c>
      <c r="G3401" s="7" t="s">
        <v>19895</v>
      </c>
      <c r="H3401" s="7" t="s">
        <v>19896</v>
      </c>
    </row>
    <row r="3402" spans="1:8">
      <c r="A3402" s="6" t="s">
        <v>13079</v>
      </c>
      <c r="B3402" s="6" t="str" cm="1">
        <f t="array" ref="B3402">IF(SUM(--ISNUMBER(SEARCH(Honorific,A3402)))&gt;0,LEFT(A3402,FIND(" ",A3402)-1),"")</f>
        <v/>
      </c>
      <c r="C3402" s="6" t="str">
        <f t="shared" si="106"/>
        <v>Denise Obrien</v>
      </c>
      <c r="D3402" s="6" t="str" cm="1">
        <f t="array" ref="D3402">IF(SUM(--ISNUMBER(SEARCH(Credentials,C3402)))&gt;0,TRIM(RIGHT(SUBSTITUTE(C3402," ",REPT(" ", 99)), 99)),"")</f>
        <v/>
      </c>
      <c r="E3402" s="6" t="str">
        <f t="shared" si="107"/>
        <v>Denise Obrien</v>
      </c>
      <c r="F3402" s="6" t="s">
        <v>13079</v>
      </c>
      <c r="G3402" s="7" t="s">
        <v>19702</v>
      </c>
      <c r="H3402" s="7" t="s">
        <v>19717</v>
      </c>
    </row>
    <row r="3403" spans="1:8">
      <c r="A3403" s="6" t="s">
        <v>13083</v>
      </c>
      <c r="B3403" s="6" t="str" cm="1">
        <f t="array" ref="B3403">IF(SUM(--ISNUMBER(SEARCH(Honorific,A3403)))&gt;0,LEFT(A3403,FIND(" ",A3403)-1),"")</f>
        <v/>
      </c>
      <c r="C3403" s="6" t="str">
        <f t="shared" si="106"/>
        <v>Alexis Lawson</v>
      </c>
      <c r="D3403" s="6" t="str" cm="1">
        <f t="array" ref="D3403">IF(SUM(--ISNUMBER(SEARCH(Credentials,C3403)))&gt;0,TRIM(RIGHT(SUBSTITUTE(C3403," ",REPT(" ", 99)), 99)),"")</f>
        <v/>
      </c>
      <c r="E3403" s="6" t="str">
        <f t="shared" si="107"/>
        <v>Alexis Lawson</v>
      </c>
      <c r="F3403" s="6" t="s">
        <v>13083</v>
      </c>
      <c r="G3403" s="7" t="s">
        <v>19657</v>
      </c>
      <c r="H3403" s="7" t="s">
        <v>20736</v>
      </c>
    </row>
    <row r="3404" spans="1:8">
      <c r="A3404" s="6" t="s">
        <v>13087</v>
      </c>
      <c r="B3404" s="6" t="str" cm="1">
        <f t="array" ref="B3404">IF(SUM(--ISNUMBER(SEARCH(Honorific,A3404)))&gt;0,LEFT(A3404,FIND(" ",A3404)-1),"")</f>
        <v/>
      </c>
      <c r="C3404" s="6" t="str">
        <f t="shared" si="106"/>
        <v>Donna Johnson</v>
      </c>
      <c r="D3404" s="6" t="str" cm="1">
        <f t="array" ref="D3404">IF(SUM(--ISNUMBER(SEARCH(Credentials,C3404)))&gt;0,TRIM(RIGHT(SUBSTITUTE(C3404," ",REPT(" ", 99)), 99)),"")</f>
        <v/>
      </c>
      <c r="E3404" s="6" t="str">
        <f t="shared" si="107"/>
        <v>Donna Johnson</v>
      </c>
      <c r="F3404" s="6" t="s">
        <v>13087</v>
      </c>
      <c r="G3404" s="7" t="s">
        <v>20160</v>
      </c>
      <c r="H3404" s="7" t="s">
        <v>19655</v>
      </c>
    </row>
    <row r="3405" spans="1:8">
      <c r="A3405" s="6" t="s">
        <v>13091</v>
      </c>
      <c r="B3405" s="6" t="str" cm="1">
        <f t="array" ref="B3405">IF(SUM(--ISNUMBER(SEARCH(Honorific,A3405)))&gt;0,LEFT(A3405,FIND(" ",A3405)-1),"")</f>
        <v/>
      </c>
      <c r="C3405" s="6" t="str">
        <f t="shared" si="106"/>
        <v>Shane Hughes</v>
      </c>
      <c r="D3405" s="6" t="str" cm="1">
        <f t="array" ref="D3405">IF(SUM(--ISNUMBER(SEARCH(Credentials,C3405)))&gt;0,TRIM(RIGHT(SUBSTITUTE(C3405," ",REPT(" ", 99)), 99)),"")</f>
        <v/>
      </c>
      <c r="E3405" s="6" t="str">
        <f t="shared" si="107"/>
        <v>Shane Hughes</v>
      </c>
      <c r="F3405" s="6" t="s">
        <v>13091</v>
      </c>
      <c r="G3405" s="7" t="s">
        <v>20170</v>
      </c>
      <c r="H3405" s="7" t="s">
        <v>19906</v>
      </c>
    </row>
    <row r="3406" spans="1:8">
      <c r="A3406" s="6" t="s">
        <v>13095</v>
      </c>
      <c r="B3406" s="6" t="str" cm="1">
        <f t="array" ref="B3406">IF(SUM(--ISNUMBER(SEARCH(Honorific,A3406)))&gt;0,LEFT(A3406,FIND(" ",A3406)-1),"")</f>
        <v/>
      </c>
      <c r="C3406" s="6" t="str">
        <f t="shared" si="106"/>
        <v>Cheryl Stephens</v>
      </c>
      <c r="D3406" s="6" t="str" cm="1">
        <f t="array" ref="D3406">IF(SUM(--ISNUMBER(SEARCH(Credentials,C3406)))&gt;0,TRIM(RIGHT(SUBSTITUTE(C3406," ",REPT(" ", 99)), 99)),"")</f>
        <v/>
      </c>
      <c r="E3406" s="6" t="str">
        <f t="shared" si="107"/>
        <v>Cheryl Stephens</v>
      </c>
      <c r="F3406" s="6" t="s">
        <v>13095</v>
      </c>
      <c r="G3406" s="7" t="s">
        <v>20026</v>
      </c>
      <c r="H3406" s="7" t="s">
        <v>19632</v>
      </c>
    </row>
    <row r="3407" spans="1:8">
      <c r="A3407" s="6" t="s">
        <v>13099</v>
      </c>
      <c r="B3407" s="6" t="str" cm="1">
        <f t="array" ref="B3407">IF(SUM(--ISNUMBER(SEARCH(Honorific,A3407)))&gt;0,LEFT(A3407,FIND(" ",A3407)-1),"")</f>
        <v/>
      </c>
      <c r="C3407" s="6" t="str">
        <f t="shared" si="106"/>
        <v>Christy Farrell</v>
      </c>
      <c r="D3407" s="6" t="str" cm="1">
        <f t="array" ref="D3407">IF(SUM(--ISNUMBER(SEARCH(Credentials,C3407)))&gt;0,TRIM(RIGHT(SUBSTITUTE(C3407," ",REPT(" ", 99)), 99)),"")</f>
        <v/>
      </c>
      <c r="E3407" s="6" t="str">
        <f t="shared" si="107"/>
        <v>Christy Farrell</v>
      </c>
      <c r="F3407" s="6" t="s">
        <v>13099</v>
      </c>
      <c r="G3407" s="7" t="s">
        <v>20737</v>
      </c>
      <c r="H3407" s="7" t="s">
        <v>19422</v>
      </c>
    </row>
    <row r="3408" spans="1:8">
      <c r="A3408" s="6" t="s">
        <v>13103</v>
      </c>
      <c r="B3408" s="6" t="str" cm="1">
        <f t="array" ref="B3408">IF(SUM(--ISNUMBER(SEARCH(Honorific,A3408)))&gt;0,LEFT(A3408,FIND(" ",A3408)-1),"")</f>
        <v/>
      </c>
      <c r="C3408" s="6" t="str">
        <f t="shared" si="106"/>
        <v>Dawn Adams</v>
      </c>
      <c r="D3408" s="6" t="str" cm="1">
        <f t="array" ref="D3408">IF(SUM(--ISNUMBER(SEARCH(Credentials,C3408)))&gt;0,TRIM(RIGHT(SUBSTITUTE(C3408," ",REPT(" ", 99)), 99)),"")</f>
        <v/>
      </c>
      <c r="E3408" s="6" t="str">
        <f t="shared" si="107"/>
        <v>Dawn Adams</v>
      </c>
      <c r="F3408" s="6" t="s">
        <v>13103</v>
      </c>
      <c r="G3408" s="7" t="s">
        <v>19865</v>
      </c>
      <c r="H3408" s="7" t="s">
        <v>20041</v>
      </c>
    </row>
    <row r="3409" spans="1:8">
      <c r="A3409" s="6" t="s">
        <v>13107</v>
      </c>
      <c r="B3409" s="6" t="str" cm="1">
        <f t="array" ref="B3409">IF(SUM(--ISNUMBER(SEARCH(Honorific,A3409)))&gt;0,LEFT(A3409,FIND(" ",A3409)-1),"")</f>
        <v/>
      </c>
      <c r="C3409" s="6" t="str">
        <f t="shared" si="106"/>
        <v>Casey Donovan</v>
      </c>
      <c r="D3409" s="6" t="str" cm="1">
        <f t="array" ref="D3409">IF(SUM(--ISNUMBER(SEARCH(Credentials,C3409)))&gt;0,TRIM(RIGHT(SUBSTITUTE(C3409," ",REPT(" ", 99)), 99)),"")</f>
        <v/>
      </c>
      <c r="E3409" s="6" t="str">
        <f t="shared" si="107"/>
        <v>Casey Donovan</v>
      </c>
      <c r="F3409" s="6" t="s">
        <v>13107</v>
      </c>
      <c r="G3409" s="7" t="s">
        <v>19788</v>
      </c>
      <c r="H3409" s="7" t="s">
        <v>20738</v>
      </c>
    </row>
    <row r="3410" spans="1:8">
      <c r="A3410" s="6" t="s">
        <v>13111</v>
      </c>
      <c r="B3410" s="6" t="str" cm="1">
        <f t="array" ref="B3410">IF(SUM(--ISNUMBER(SEARCH(Honorific,A3410)))&gt;0,LEFT(A3410,FIND(" ",A3410)-1),"")</f>
        <v/>
      </c>
      <c r="C3410" s="6" t="str">
        <f t="shared" si="106"/>
        <v>Sarah Daugherty</v>
      </c>
      <c r="D3410" s="6" t="str" cm="1">
        <f t="array" ref="D3410">IF(SUM(--ISNUMBER(SEARCH(Credentials,C3410)))&gt;0,TRIM(RIGHT(SUBSTITUTE(C3410," ",REPT(" ", 99)), 99)),"")</f>
        <v/>
      </c>
      <c r="E3410" s="6" t="str">
        <f t="shared" si="107"/>
        <v>Sarah Daugherty</v>
      </c>
      <c r="F3410" s="6" t="s">
        <v>13111</v>
      </c>
      <c r="G3410" s="7" t="s">
        <v>19665</v>
      </c>
      <c r="H3410" s="7" t="s">
        <v>20739</v>
      </c>
    </row>
    <row r="3411" spans="1:8">
      <c r="A3411" s="6" t="s">
        <v>13115</v>
      </c>
      <c r="B3411" s="6" t="str" cm="1">
        <f t="array" ref="B3411">IF(SUM(--ISNUMBER(SEARCH(Honorific,A3411)))&gt;0,LEFT(A3411,FIND(" ",A3411)-1),"")</f>
        <v/>
      </c>
      <c r="C3411" s="6" t="str">
        <f t="shared" si="106"/>
        <v>Todd Huerta</v>
      </c>
      <c r="D3411" s="6" t="str" cm="1">
        <f t="array" ref="D3411">IF(SUM(--ISNUMBER(SEARCH(Credentials,C3411)))&gt;0,TRIM(RIGHT(SUBSTITUTE(C3411," ",REPT(" ", 99)), 99)),"")</f>
        <v/>
      </c>
      <c r="E3411" s="6" t="str">
        <f t="shared" si="107"/>
        <v>Todd Huerta</v>
      </c>
      <c r="F3411" s="6" t="s">
        <v>13115</v>
      </c>
      <c r="G3411" s="7" t="s">
        <v>19723</v>
      </c>
      <c r="H3411" s="7" t="s">
        <v>20241</v>
      </c>
    </row>
    <row r="3412" spans="1:8">
      <c r="A3412" s="6" t="s">
        <v>13119</v>
      </c>
      <c r="B3412" s="6" t="str" cm="1">
        <f t="array" ref="B3412">IF(SUM(--ISNUMBER(SEARCH(Honorific,A3412)))&gt;0,LEFT(A3412,FIND(" ",A3412)-1),"")</f>
        <v/>
      </c>
      <c r="C3412" s="6" t="str">
        <f t="shared" si="106"/>
        <v>Melissa Kane</v>
      </c>
      <c r="D3412" s="6" t="str" cm="1">
        <f t="array" ref="D3412">IF(SUM(--ISNUMBER(SEARCH(Credentials,C3412)))&gt;0,TRIM(RIGHT(SUBSTITUTE(C3412," ",REPT(" ", 99)), 99)),"")</f>
        <v/>
      </c>
      <c r="E3412" s="6" t="str">
        <f t="shared" si="107"/>
        <v>Melissa Kane</v>
      </c>
      <c r="F3412" s="6" t="s">
        <v>13119</v>
      </c>
      <c r="G3412" s="7" t="s">
        <v>19869</v>
      </c>
      <c r="H3412" s="7" t="s">
        <v>20740</v>
      </c>
    </row>
    <row r="3413" spans="1:8">
      <c r="A3413" s="6" t="s">
        <v>13123</v>
      </c>
      <c r="B3413" s="6" t="str" cm="1">
        <f t="array" ref="B3413">IF(SUM(--ISNUMBER(SEARCH(Honorific,A3413)))&gt;0,LEFT(A3413,FIND(" ",A3413)-1),"")</f>
        <v/>
      </c>
      <c r="C3413" s="6" t="str">
        <f t="shared" si="106"/>
        <v>Melissa Young</v>
      </c>
      <c r="D3413" s="6" t="str" cm="1">
        <f t="array" ref="D3413">IF(SUM(--ISNUMBER(SEARCH(Credentials,C3413)))&gt;0,TRIM(RIGHT(SUBSTITUTE(C3413," ",REPT(" ", 99)), 99)),"")</f>
        <v/>
      </c>
      <c r="E3413" s="6" t="str">
        <f t="shared" si="107"/>
        <v>Melissa Young</v>
      </c>
      <c r="F3413" s="6" t="s">
        <v>13123</v>
      </c>
      <c r="G3413" s="7" t="s">
        <v>19869</v>
      </c>
      <c r="H3413" s="7" t="s">
        <v>19596</v>
      </c>
    </row>
    <row r="3414" spans="1:8">
      <c r="A3414" s="6" t="s">
        <v>13126</v>
      </c>
      <c r="B3414" s="6" t="str" cm="1">
        <f t="array" ref="B3414">IF(SUM(--ISNUMBER(SEARCH(Honorific,A3414)))&gt;0,LEFT(A3414,FIND(" ",A3414)-1),"")</f>
        <v/>
      </c>
      <c r="C3414" s="6" t="str">
        <f t="shared" si="106"/>
        <v>Michael Maldonado</v>
      </c>
      <c r="D3414" s="6" t="str" cm="1">
        <f t="array" ref="D3414">IF(SUM(--ISNUMBER(SEARCH(Credentials,C3414)))&gt;0,TRIM(RIGHT(SUBSTITUTE(C3414," ",REPT(" ", 99)), 99)),"")</f>
        <v/>
      </c>
      <c r="E3414" s="6" t="str">
        <f t="shared" si="107"/>
        <v>Michael Maldonado</v>
      </c>
      <c r="F3414" s="6" t="s">
        <v>13126</v>
      </c>
      <c r="G3414" s="7" t="s">
        <v>19466</v>
      </c>
      <c r="H3414" s="7" t="s">
        <v>19814</v>
      </c>
    </row>
    <row r="3415" spans="1:8">
      <c r="A3415" s="6" t="s">
        <v>13130</v>
      </c>
      <c r="B3415" s="6" t="str" cm="1">
        <f t="array" ref="B3415">IF(SUM(--ISNUMBER(SEARCH(Honorific,A3415)))&gt;0,LEFT(A3415,FIND(" ",A3415)-1),"")</f>
        <v/>
      </c>
      <c r="C3415" s="6" t="str">
        <f t="shared" si="106"/>
        <v>Thomas Bailey</v>
      </c>
      <c r="D3415" s="6" t="str" cm="1">
        <f t="array" ref="D3415">IF(SUM(--ISNUMBER(SEARCH(Credentials,C3415)))&gt;0,TRIM(RIGHT(SUBSTITUTE(C3415," ",REPT(" ", 99)), 99)),"")</f>
        <v/>
      </c>
      <c r="E3415" s="6" t="str">
        <f t="shared" si="107"/>
        <v>Thomas Bailey</v>
      </c>
      <c r="F3415" s="6" t="s">
        <v>13130</v>
      </c>
      <c r="G3415" s="7" t="s">
        <v>19488</v>
      </c>
      <c r="H3415" s="7" t="s">
        <v>19711</v>
      </c>
    </row>
    <row r="3416" spans="1:8">
      <c r="A3416" s="6" t="s">
        <v>13134</v>
      </c>
      <c r="B3416" s="6" t="str" cm="1">
        <f t="array" ref="B3416">IF(SUM(--ISNUMBER(SEARCH(Honorific,A3416)))&gt;0,LEFT(A3416,FIND(" ",A3416)-1),"")</f>
        <v/>
      </c>
      <c r="C3416" s="6" t="str">
        <f t="shared" si="106"/>
        <v>Alyssa Gordon</v>
      </c>
      <c r="D3416" s="6" t="str" cm="1">
        <f t="array" ref="D3416">IF(SUM(--ISNUMBER(SEARCH(Credentials,C3416)))&gt;0,TRIM(RIGHT(SUBSTITUTE(C3416," ",REPT(" ", 99)), 99)),"")</f>
        <v/>
      </c>
      <c r="E3416" s="6" t="str">
        <f t="shared" si="107"/>
        <v>Alyssa Gordon</v>
      </c>
      <c r="F3416" s="6" t="s">
        <v>13134</v>
      </c>
      <c r="G3416" s="7" t="s">
        <v>20346</v>
      </c>
      <c r="H3416" s="7" t="s">
        <v>20249</v>
      </c>
    </row>
    <row r="3417" spans="1:8">
      <c r="A3417" s="6" t="s">
        <v>13138</v>
      </c>
      <c r="B3417" s="6" t="str" cm="1">
        <f t="array" ref="B3417">IF(SUM(--ISNUMBER(SEARCH(Honorific,A3417)))&gt;0,LEFT(A3417,FIND(" ",A3417)-1),"")</f>
        <v/>
      </c>
      <c r="C3417" s="6" t="str">
        <f t="shared" si="106"/>
        <v>Robert Alexander</v>
      </c>
      <c r="D3417" s="6" t="str" cm="1">
        <f t="array" ref="D3417">IF(SUM(--ISNUMBER(SEARCH(Credentials,C3417)))&gt;0,TRIM(RIGHT(SUBSTITUTE(C3417," ",REPT(" ", 99)), 99)),"")</f>
        <v/>
      </c>
      <c r="E3417" s="6" t="str">
        <f t="shared" si="107"/>
        <v>Robert Alexander</v>
      </c>
      <c r="F3417" s="6" t="s">
        <v>13138</v>
      </c>
      <c r="G3417" s="7" t="s">
        <v>19541</v>
      </c>
      <c r="H3417" s="7" t="s">
        <v>19614</v>
      </c>
    </row>
    <row r="3418" spans="1:8">
      <c r="A3418" s="6" t="s">
        <v>13142</v>
      </c>
      <c r="B3418" s="6" t="str" cm="1">
        <f t="array" ref="B3418">IF(SUM(--ISNUMBER(SEARCH(Honorific,A3418)))&gt;0,LEFT(A3418,FIND(" ",A3418)-1),"")</f>
        <v/>
      </c>
      <c r="C3418" s="6" t="str">
        <f t="shared" si="106"/>
        <v>Marcus Payne</v>
      </c>
      <c r="D3418" s="6" t="str" cm="1">
        <f t="array" ref="D3418">IF(SUM(--ISNUMBER(SEARCH(Credentials,C3418)))&gt;0,TRIM(RIGHT(SUBSTITUTE(C3418," ",REPT(" ", 99)), 99)),"")</f>
        <v/>
      </c>
      <c r="E3418" s="6" t="str">
        <f t="shared" si="107"/>
        <v>Marcus Payne</v>
      </c>
      <c r="F3418" s="6" t="s">
        <v>13142</v>
      </c>
      <c r="G3418" s="7" t="s">
        <v>19998</v>
      </c>
      <c r="H3418" s="7" t="s">
        <v>20439</v>
      </c>
    </row>
    <row r="3419" spans="1:8">
      <c r="A3419" s="6" t="s">
        <v>13146</v>
      </c>
      <c r="B3419" s="6" t="str" cm="1">
        <f t="array" ref="B3419">IF(SUM(--ISNUMBER(SEARCH(Honorific,A3419)))&gt;0,LEFT(A3419,FIND(" ",A3419)-1),"")</f>
        <v/>
      </c>
      <c r="C3419" s="6" t="str">
        <f t="shared" si="106"/>
        <v>Samuel Delgado</v>
      </c>
      <c r="D3419" s="6" t="str" cm="1">
        <f t="array" ref="D3419">IF(SUM(--ISNUMBER(SEARCH(Credentials,C3419)))&gt;0,TRIM(RIGHT(SUBSTITUTE(C3419," ",REPT(" ", 99)), 99)),"")</f>
        <v/>
      </c>
      <c r="E3419" s="6" t="str">
        <f t="shared" si="107"/>
        <v>Samuel Delgado</v>
      </c>
      <c r="F3419" s="6" t="s">
        <v>13146</v>
      </c>
      <c r="G3419" s="7" t="s">
        <v>19593</v>
      </c>
      <c r="H3419" s="7" t="s">
        <v>19994</v>
      </c>
    </row>
    <row r="3420" spans="1:8">
      <c r="A3420" s="6" t="s">
        <v>13150</v>
      </c>
      <c r="B3420" s="6" t="str" cm="1">
        <f t="array" ref="B3420">IF(SUM(--ISNUMBER(SEARCH(Honorific,A3420)))&gt;0,LEFT(A3420,FIND(" ",A3420)-1),"")</f>
        <v/>
      </c>
      <c r="C3420" s="6" t="str">
        <f t="shared" si="106"/>
        <v>Alexandra Davidson</v>
      </c>
      <c r="D3420" s="6" t="str" cm="1">
        <f t="array" ref="D3420">IF(SUM(--ISNUMBER(SEARCH(Credentials,C3420)))&gt;0,TRIM(RIGHT(SUBSTITUTE(C3420," ",REPT(" ", 99)), 99)),"")</f>
        <v/>
      </c>
      <c r="E3420" s="6" t="str">
        <f t="shared" si="107"/>
        <v>Alexandra Davidson</v>
      </c>
      <c r="F3420" s="6" t="s">
        <v>13150</v>
      </c>
      <c r="G3420" s="7" t="s">
        <v>20123</v>
      </c>
      <c r="H3420" s="7" t="s">
        <v>19615</v>
      </c>
    </row>
    <row r="3421" spans="1:8">
      <c r="A3421" s="6" t="s">
        <v>13153</v>
      </c>
      <c r="B3421" s="6" t="str" cm="1">
        <f t="array" ref="B3421">IF(SUM(--ISNUMBER(SEARCH(Honorific,A3421)))&gt;0,LEFT(A3421,FIND(" ",A3421)-1),"")</f>
        <v/>
      </c>
      <c r="C3421" s="6" t="str">
        <f t="shared" si="106"/>
        <v>Pamela Chapman</v>
      </c>
      <c r="D3421" s="6" t="str" cm="1">
        <f t="array" ref="D3421">IF(SUM(--ISNUMBER(SEARCH(Credentials,C3421)))&gt;0,TRIM(RIGHT(SUBSTITUTE(C3421," ",REPT(" ", 99)), 99)),"")</f>
        <v/>
      </c>
      <c r="E3421" s="6" t="str">
        <f t="shared" si="107"/>
        <v>Pamela Chapman</v>
      </c>
      <c r="F3421" s="6" t="s">
        <v>13153</v>
      </c>
      <c r="G3421" s="7" t="s">
        <v>19672</v>
      </c>
      <c r="H3421" s="7" t="s">
        <v>19866</v>
      </c>
    </row>
    <row r="3422" spans="1:8">
      <c r="A3422" s="6" t="s">
        <v>13157</v>
      </c>
      <c r="B3422" s="6" t="str" cm="1">
        <f t="array" ref="B3422">IF(SUM(--ISNUMBER(SEARCH(Honorific,A3422)))&gt;0,LEFT(A3422,FIND(" ",A3422)-1),"")</f>
        <v/>
      </c>
      <c r="C3422" s="6" t="str">
        <f t="shared" si="106"/>
        <v>Rachel Graves</v>
      </c>
      <c r="D3422" s="6" t="str" cm="1">
        <f t="array" ref="D3422">IF(SUM(--ISNUMBER(SEARCH(Credentials,C3422)))&gt;0,TRIM(RIGHT(SUBSTITUTE(C3422," ",REPT(" ", 99)), 99)),"")</f>
        <v/>
      </c>
      <c r="E3422" s="6" t="str">
        <f t="shared" si="107"/>
        <v>Rachel Graves</v>
      </c>
      <c r="F3422" s="6" t="s">
        <v>13157</v>
      </c>
      <c r="G3422" s="7" t="s">
        <v>19661</v>
      </c>
      <c r="H3422" s="7" t="s">
        <v>20599</v>
      </c>
    </row>
    <row r="3423" spans="1:8">
      <c r="A3423" s="6" t="s">
        <v>13161</v>
      </c>
      <c r="B3423" s="6" t="str" cm="1">
        <f t="array" ref="B3423">IF(SUM(--ISNUMBER(SEARCH(Honorific,A3423)))&gt;0,LEFT(A3423,FIND(" ",A3423)-1),"")</f>
        <v/>
      </c>
      <c r="C3423" s="6" t="str">
        <f t="shared" si="106"/>
        <v>Andrew Duke</v>
      </c>
      <c r="D3423" s="6" t="str" cm="1">
        <f t="array" ref="D3423">IF(SUM(--ISNUMBER(SEARCH(Credentials,C3423)))&gt;0,TRIM(RIGHT(SUBSTITUTE(C3423," ",REPT(" ", 99)), 99)),"")</f>
        <v/>
      </c>
      <c r="E3423" s="6" t="str">
        <f t="shared" si="107"/>
        <v>Andrew Duke</v>
      </c>
      <c r="F3423" s="6" t="s">
        <v>13161</v>
      </c>
      <c r="G3423" s="7" t="s">
        <v>19612</v>
      </c>
      <c r="H3423" s="7" t="s">
        <v>20214</v>
      </c>
    </row>
    <row r="3424" spans="1:8">
      <c r="A3424" s="6" t="s">
        <v>13165</v>
      </c>
      <c r="B3424" s="6" t="str" cm="1">
        <f t="array" ref="B3424">IF(SUM(--ISNUMBER(SEARCH(Honorific,A3424)))&gt;0,LEFT(A3424,FIND(" ",A3424)-1),"")</f>
        <v/>
      </c>
      <c r="C3424" s="6" t="str">
        <f t="shared" si="106"/>
        <v>Monica White</v>
      </c>
      <c r="D3424" s="6" t="str" cm="1">
        <f t="array" ref="D3424">IF(SUM(--ISNUMBER(SEARCH(Credentials,C3424)))&gt;0,TRIM(RIGHT(SUBSTITUTE(C3424," ",REPT(" ", 99)), 99)),"")</f>
        <v/>
      </c>
      <c r="E3424" s="6" t="str">
        <f t="shared" si="107"/>
        <v>Monica White</v>
      </c>
      <c r="F3424" s="6" t="s">
        <v>13165</v>
      </c>
      <c r="G3424" s="7" t="s">
        <v>19636</v>
      </c>
      <c r="H3424" s="7" t="s">
        <v>19502</v>
      </c>
    </row>
    <row r="3425" spans="1:8">
      <c r="A3425" s="6" t="s">
        <v>13169</v>
      </c>
      <c r="B3425" s="6" t="str" cm="1">
        <f t="array" ref="B3425">IF(SUM(--ISNUMBER(SEARCH(Honorific,A3425)))&gt;0,LEFT(A3425,FIND(" ",A3425)-1),"")</f>
        <v/>
      </c>
      <c r="C3425" s="6" t="str">
        <f t="shared" si="106"/>
        <v>Jeremy Cantrell</v>
      </c>
      <c r="D3425" s="6" t="str" cm="1">
        <f t="array" ref="D3425">IF(SUM(--ISNUMBER(SEARCH(Credentials,C3425)))&gt;0,TRIM(RIGHT(SUBSTITUTE(C3425," ",REPT(" ", 99)), 99)),"")</f>
        <v/>
      </c>
      <c r="E3425" s="6" t="str">
        <f t="shared" si="107"/>
        <v>Jeremy Cantrell</v>
      </c>
      <c r="F3425" s="6" t="s">
        <v>13169</v>
      </c>
      <c r="G3425" s="7" t="s">
        <v>19857</v>
      </c>
      <c r="H3425" s="7" t="s">
        <v>19426</v>
      </c>
    </row>
    <row r="3426" spans="1:8">
      <c r="A3426" s="6" t="s">
        <v>13173</v>
      </c>
      <c r="B3426" s="6" t="str" cm="1">
        <f t="array" ref="B3426">IF(SUM(--ISNUMBER(SEARCH(Honorific,A3426)))&gt;0,LEFT(A3426,FIND(" ",A3426)-1),"")</f>
        <v/>
      </c>
      <c r="C3426" s="6" t="str">
        <f t="shared" si="106"/>
        <v>Lindsey Sampson</v>
      </c>
      <c r="D3426" s="6" t="str" cm="1">
        <f t="array" ref="D3426">IF(SUM(--ISNUMBER(SEARCH(Credentials,C3426)))&gt;0,TRIM(RIGHT(SUBSTITUTE(C3426," ",REPT(" ", 99)), 99)),"")</f>
        <v/>
      </c>
      <c r="E3426" s="6" t="str">
        <f t="shared" si="107"/>
        <v>Lindsey Sampson</v>
      </c>
      <c r="F3426" s="6" t="s">
        <v>13173</v>
      </c>
      <c r="G3426" s="7" t="s">
        <v>20200</v>
      </c>
      <c r="H3426" s="7" t="s">
        <v>19989</v>
      </c>
    </row>
    <row r="3427" spans="1:8">
      <c r="A3427" s="6" t="s">
        <v>13177</v>
      </c>
      <c r="B3427" s="6" t="str" cm="1">
        <f t="array" ref="B3427">IF(SUM(--ISNUMBER(SEARCH(Honorific,A3427)))&gt;0,LEFT(A3427,FIND(" ",A3427)-1),"")</f>
        <v/>
      </c>
      <c r="C3427" s="6" t="str">
        <f t="shared" si="106"/>
        <v>Nathaniel Green</v>
      </c>
      <c r="D3427" s="6" t="str" cm="1">
        <f t="array" ref="D3427">IF(SUM(--ISNUMBER(SEARCH(Credentials,C3427)))&gt;0,TRIM(RIGHT(SUBSTITUTE(C3427," ",REPT(" ", 99)), 99)),"")</f>
        <v/>
      </c>
      <c r="E3427" s="6" t="str">
        <f t="shared" si="107"/>
        <v>Nathaniel Green</v>
      </c>
      <c r="F3427" s="6" t="s">
        <v>13177</v>
      </c>
      <c r="G3427" s="7" t="s">
        <v>19849</v>
      </c>
      <c r="H3427" s="7" t="s">
        <v>19548</v>
      </c>
    </row>
    <row r="3428" spans="1:8">
      <c r="A3428" s="6" t="s">
        <v>13181</v>
      </c>
      <c r="B3428" s="6" t="str" cm="1">
        <f t="array" ref="B3428">IF(SUM(--ISNUMBER(SEARCH(Honorific,A3428)))&gt;0,LEFT(A3428,FIND(" ",A3428)-1),"")</f>
        <v/>
      </c>
      <c r="C3428" s="6" t="str">
        <f t="shared" si="106"/>
        <v>Anthony Miller</v>
      </c>
      <c r="D3428" s="6" t="str" cm="1">
        <f t="array" ref="D3428">IF(SUM(--ISNUMBER(SEARCH(Credentials,C3428)))&gt;0,TRIM(RIGHT(SUBSTITUTE(C3428," ",REPT(" ", 99)), 99)),"")</f>
        <v/>
      </c>
      <c r="E3428" s="6" t="str">
        <f t="shared" si="107"/>
        <v>Anthony Miller</v>
      </c>
      <c r="F3428" s="6" t="s">
        <v>13181</v>
      </c>
      <c r="G3428" s="7" t="s">
        <v>19438</v>
      </c>
      <c r="H3428" s="7" t="s">
        <v>19568</v>
      </c>
    </row>
    <row r="3429" spans="1:8">
      <c r="A3429" s="6" t="s">
        <v>13185</v>
      </c>
      <c r="B3429" s="6" t="str" cm="1">
        <f t="array" ref="B3429">IF(SUM(--ISNUMBER(SEARCH(Honorific,A3429)))&gt;0,LEFT(A3429,FIND(" ",A3429)-1),"")</f>
        <v/>
      </c>
      <c r="C3429" s="6" t="str">
        <f t="shared" si="106"/>
        <v>Casey Haynes</v>
      </c>
      <c r="D3429" s="6" t="str" cm="1">
        <f t="array" ref="D3429">IF(SUM(--ISNUMBER(SEARCH(Credentials,C3429)))&gt;0,TRIM(RIGHT(SUBSTITUTE(C3429," ",REPT(" ", 99)), 99)),"")</f>
        <v/>
      </c>
      <c r="E3429" s="6" t="str">
        <f t="shared" si="107"/>
        <v>Casey Haynes</v>
      </c>
      <c r="F3429" s="6" t="s">
        <v>13185</v>
      </c>
      <c r="G3429" s="7" t="s">
        <v>19788</v>
      </c>
      <c r="H3429" s="7" t="s">
        <v>20580</v>
      </c>
    </row>
    <row r="3430" spans="1:8">
      <c r="A3430" s="6" t="s">
        <v>13189</v>
      </c>
      <c r="B3430" s="6" t="str" cm="1">
        <f t="array" ref="B3430">IF(SUM(--ISNUMBER(SEARCH(Honorific,A3430)))&gt;0,LEFT(A3430,FIND(" ",A3430)-1),"")</f>
        <v/>
      </c>
      <c r="C3430" s="6" t="str">
        <f t="shared" si="106"/>
        <v>Deanna Davis</v>
      </c>
      <c r="D3430" s="6" t="str" cm="1">
        <f t="array" ref="D3430">IF(SUM(--ISNUMBER(SEARCH(Credentials,C3430)))&gt;0,TRIM(RIGHT(SUBSTITUTE(C3430," ",REPT(" ", 99)), 99)),"")</f>
        <v/>
      </c>
      <c r="E3430" s="6" t="str">
        <f t="shared" si="107"/>
        <v>Deanna Davis</v>
      </c>
      <c r="F3430" s="6" t="s">
        <v>13189</v>
      </c>
      <c r="G3430" s="7" t="s">
        <v>19799</v>
      </c>
      <c r="H3430" s="7" t="s">
        <v>19523</v>
      </c>
    </row>
    <row r="3431" spans="1:8">
      <c r="A3431" s="6" t="s">
        <v>13193</v>
      </c>
      <c r="B3431" s="6" t="str" cm="1">
        <f t="array" ref="B3431">IF(SUM(--ISNUMBER(SEARCH(Honorific,A3431)))&gt;0,LEFT(A3431,FIND(" ",A3431)-1),"")</f>
        <v/>
      </c>
      <c r="C3431" s="6" t="str">
        <f t="shared" si="106"/>
        <v>Todd Collins</v>
      </c>
      <c r="D3431" s="6" t="str" cm="1">
        <f t="array" ref="D3431">IF(SUM(--ISNUMBER(SEARCH(Credentials,C3431)))&gt;0,TRIM(RIGHT(SUBSTITUTE(C3431," ",REPT(" ", 99)), 99)),"")</f>
        <v/>
      </c>
      <c r="E3431" s="6" t="str">
        <f t="shared" si="107"/>
        <v>Todd Collins</v>
      </c>
      <c r="F3431" s="6" t="s">
        <v>13193</v>
      </c>
      <c r="G3431" s="7" t="s">
        <v>19723</v>
      </c>
      <c r="H3431" s="7" t="s">
        <v>19772</v>
      </c>
    </row>
    <row r="3432" spans="1:8">
      <c r="A3432" s="6" t="s">
        <v>13197</v>
      </c>
      <c r="B3432" s="6" t="str" cm="1">
        <f t="array" ref="B3432">IF(SUM(--ISNUMBER(SEARCH(Honorific,A3432)))&gt;0,LEFT(A3432,FIND(" ",A3432)-1),"")</f>
        <v/>
      </c>
      <c r="C3432" s="6" t="str">
        <f t="shared" si="106"/>
        <v>John Lopez</v>
      </c>
      <c r="D3432" s="6" t="str" cm="1">
        <f t="array" ref="D3432">IF(SUM(--ISNUMBER(SEARCH(Credentials,C3432)))&gt;0,TRIM(RIGHT(SUBSTITUTE(C3432," ",REPT(" ", 99)), 99)),"")</f>
        <v/>
      </c>
      <c r="E3432" s="6" t="str">
        <f t="shared" si="107"/>
        <v>John Lopez</v>
      </c>
      <c r="F3432" s="6" t="s">
        <v>13197</v>
      </c>
      <c r="G3432" s="7" t="s">
        <v>19558</v>
      </c>
      <c r="H3432" s="7" t="s">
        <v>19600</v>
      </c>
    </row>
    <row r="3433" spans="1:8">
      <c r="A3433" s="6" t="s">
        <v>5453</v>
      </c>
      <c r="B3433" s="6" t="str" cm="1">
        <f t="array" ref="B3433">IF(SUM(--ISNUMBER(SEARCH(Honorific,A3433)))&gt;0,LEFT(A3433,FIND(" ",A3433)-1),"")</f>
        <v/>
      </c>
      <c r="C3433" s="6" t="str">
        <f t="shared" si="106"/>
        <v>Kyle Johnson</v>
      </c>
      <c r="D3433" s="6" t="str" cm="1">
        <f t="array" ref="D3433">IF(SUM(--ISNUMBER(SEARCH(Credentials,C3433)))&gt;0,TRIM(RIGHT(SUBSTITUTE(C3433," ",REPT(" ", 99)), 99)),"")</f>
        <v/>
      </c>
      <c r="E3433" s="6" t="str">
        <f t="shared" si="107"/>
        <v>Kyle Johnson</v>
      </c>
      <c r="F3433" s="6" t="s">
        <v>5453</v>
      </c>
      <c r="G3433" s="7" t="s">
        <v>19516</v>
      </c>
      <c r="H3433" s="7" t="s">
        <v>19655</v>
      </c>
    </row>
    <row r="3434" spans="1:8">
      <c r="A3434" s="6" t="s">
        <v>13204</v>
      </c>
      <c r="B3434" s="6" t="str" cm="1">
        <f t="array" ref="B3434">IF(SUM(--ISNUMBER(SEARCH(Honorific,A3434)))&gt;0,LEFT(A3434,FIND(" ",A3434)-1),"")</f>
        <v/>
      </c>
      <c r="C3434" s="6" t="str">
        <f t="shared" si="106"/>
        <v>Amy Love</v>
      </c>
      <c r="D3434" s="6" t="str" cm="1">
        <f t="array" ref="D3434">IF(SUM(--ISNUMBER(SEARCH(Credentials,C3434)))&gt;0,TRIM(RIGHT(SUBSTITUTE(C3434," ",REPT(" ", 99)), 99)),"")</f>
        <v/>
      </c>
      <c r="E3434" s="6" t="str">
        <f t="shared" si="107"/>
        <v>Amy Love</v>
      </c>
      <c r="F3434" s="6" t="s">
        <v>13204</v>
      </c>
      <c r="G3434" s="7" t="s">
        <v>19789</v>
      </c>
      <c r="H3434" s="7" t="s">
        <v>20108</v>
      </c>
    </row>
    <row r="3435" spans="1:8">
      <c r="A3435" s="6" t="s">
        <v>13208</v>
      </c>
      <c r="B3435" s="6" t="str" cm="1">
        <f t="array" ref="B3435">IF(SUM(--ISNUMBER(SEARCH(Honorific,A3435)))&gt;0,LEFT(A3435,FIND(" ",A3435)-1),"")</f>
        <v/>
      </c>
      <c r="C3435" s="6" t="str">
        <f t="shared" si="106"/>
        <v>Paul Sampson</v>
      </c>
      <c r="D3435" s="6" t="str" cm="1">
        <f t="array" ref="D3435">IF(SUM(--ISNUMBER(SEARCH(Credentials,C3435)))&gt;0,TRIM(RIGHT(SUBSTITUTE(C3435," ",REPT(" ", 99)), 99)),"")</f>
        <v/>
      </c>
      <c r="E3435" s="6" t="str">
        <f t="shared" si="107"/>
        <v>Paul Sampson</v>
      </c>
      <c r="F3435" s="6" t="s">
        <v>13208</v>
      </c>
      <c r="G3435" s="7" t="s">
        <v>19733</v>
      </c>
      <c r="H3435" s="7" t="s">
        <v>19989</v>
      </c>
    </row>
    <row r="3436" spans="1:8">
      <c r="A3436" s="6" t="s">
        <v>13212</v>
      </c>
      <c r="B3436" s="6" t="str" cm="1">
        <f t="array" ref="B3436">IF(SUM(--ISNUMBER(SEARCH(Honorific,A3436)))&gt;0,LEFT(A3436,FIND(" ",A3436)-1),"")</f>
        <v/>
      </c>
      <c r="C3436" s="6" t="str">
        <f t="shared" si="106"/>
        <v>Danielle Reyes</v>
      </c>
      <c r="D3436" s="6" t="str" cm="1">
        <f t="array" ref="D3436">IF(SUM(--ISNUMBER(SEARCH(Credentials,C3436)))&gt;0,TRIM(RIGHT(SUBSTITUTE(C3436," ",REPT(" ", 99)), 99)),"")</f>
        <v/>
      </c>
      <c r="E3436" s="6" t="str">
        <f t="shared" si="107"/>
        <v>Danielle Reyes</v>
      </c>
      <c r="F3436" s="6" t="s">
        <v>13212</v>
      </c>
      <c r="G3436" s="7" t="s">
        <v>19629</v>
      </c>
      <c r="H3436" s="7" t="s">
        <v>19583</v>
      </c>
    </row>
    <row r="3437" spans="1:8">
      <c r="A3437" s="6" t="s">
        <v>13216</v>
      </c>
      <c r="B3437" s="6" t="str" cm="1">
        <f t="array" ref="B3437">IF(SUM(--ISNUMBER(SEARCH(Honorific,A3437)))&gt;0,LEFT(A3437,FIND(" ",A3437)-1),"")</f>
        <v/>
      </c>
      <c r="C3437" s="6" t="str">
        <f t="shared" si="106"/>
        <v>Joseph Flores</v>
      </c>
      <c r="D3437" s="6" t="str" cm="1">
        <f t="array" ref="D3437">IF(SUM(--ISNUMBER(SEARCH(Credentials,C3437)))&gt;0,TRIM(RIGHT(SUBSTITUTE(C3437," ",REPT(" ", 99)), 99)),"")</f>
        <v/>
      </c>
      <c r="E3437" s="6" t="str">
        <f t="shared" si="107"/>
        <v>Joseph Flores</v>
      </c>
      <c r="F3437" s="6" t="s">
        <v>13216</v>
      </c>
      <c r="G3437" s="7" t="s">
        <v>19642</v>
      </c>
      <c r="H3437" s="7" t="s">
        <v>20083</v>
      </c>
    </row>
    <row r="3438" spans="1:8">
      <c r="A3438" s="6" t="s">
        <v>13220</v>
      </c>
      <c r="B3438" s="6" t="str" cm="1">
        <f t="array" ref="B3438">IF(SUM(--ISNUMBER(SEARCH(Honorific,A3438)))&gt;0,LEFT(A3438,FIND(" ",A3438)-1),"")</f>
        <v/>
      </c>
      <c r="C3438" s="6" t="str">
        <f t="shared" si="106"/>
        <v>William Simmons</v>
      </c>
      <c r="D3438" s="6" t="str" cm="1">
        <f t="array" ref="D3438">IF(SUM(--ISNUMBER(SEARCH(Credentials,C3438)))&gt;0,TRIM(RIGHT(SUBSTITUTE(C3438," ",REPT(" ", 99)), 99)),"")</f>
        <v/>
      </c>
      <c r="E3438" s="6" t="str">
        <f t="shared" si="107"/>
        <v>William Simmons</v>
      </c>
      <c r="F3438" s="6" t="s">
        <v>13220</v>
      </c>
      <c r="G3438" s="7" t="s">
        <v>19437</v>
      </c>
      <c r="H3438" s="7" t="s">
        <v>20081</v>
      </c>
    </row>
    <row r="3439" spans="1:8">
      <c r="A3439" s="6" t="s">
        <v>13224</v>
      </c>
      <c r="B3439" s="6" t="str" cm="1">
        <f t="array" ref="B3439">IF(SUM(--ISNUMBER(SEARCH(Honorific,A3439)))&gt;0,LEFT(A3439,FIND(" ",A3439)-1),"")</f>
        <v/>
      </c>
      <c r="C3439" s="6" t="str">
        <f t="shared" si="106"/>
        <v>Deborah Madden</v>
      </c>
      <c r="D3439" s="6" t="str" cm="1">
        <f t="array" ref="D3439">IF(SUM(--ISNUMBER(SEARCH(Credentials,C3439)))&gt;0,TRIM(RIGHT(SUBSTITUTE(C3439," ",REPT(" ", 99)), 99)),"")</f>
        <v/>
      </c>
      <c r="E3439" s="6" t="str">
        <f t="shared" si="107"/>
        <v>Deborah Madden</v>
      </c>
      <c r="F3439" s="6" t="s">
        <v>13224</v>
      </c>
      <c r="G3439" s="7" t="s">
        <v>19963</v>
      </c>
      <c r="H3439" s="7" t="s">
        <v>19864</v>
      </c>
    </row>
    <row r="3440" spans="1:8">
      <c r="A3440" s="6" t="s">
        <v>13228</v>
      </c>
      <c r="B3440" s="6" t="str" cm="1">
        <f t="array" ref="B3440">IF(SUM(--ISNUMBER(SEARCH(Honorific,A3440)))&gt;0,LEFT(A3440,FIND(" ",A3440)-1),"")</f>
        <v/>
      </c>
      <c r="C3440" s="6" t="str">
        <f t="shared" si="106"/>
        <v>Tonya Lewis</v>
      </c>
      <c r="D3440" s="6" t="str" cm="1">
        <f t="array" ref="D3440">IF(SUM(--ISNUMBER(SEARCH(Credentials,C3440)))&gt;0,TRIM(RIGHT(SUBSTITUTE(C3440," ",REPT(" ", 99)), 99)),"")</f>
        <v/>
      </c>
      <c r="E3440" s="6" t="str">
        <f t="shared" si="107"/>
        <v>Tonya Lewis</v>
      </c>
      <c r="F3440" s="6" t="s">
        <v>13228</v>
      </c>
      <c r="G3440" s="7" t="s">
        <v>20193</v>
      </c>
      <c r="H3440" s="7" t="s">
        <v>19755</v>
      </c>
    </row>
    <row r="3441" spans="1:8">
      <c r="A3441" s="6" t="s">
        <v>13232</v>
      </c>
      <c r="B3441" s="6" t="str" cm="1">
        <f t="array" ref="B3441">IF(SUM(--ISNUMBER(SEARCH(Honorific,A3441)))&gt;0,LEFT(A3441,FIND(" ",A3441)-1),"")</f>
        <v/>
      </c>
      <c r="C3441" s="6" t="str">
        <f t="shared" si="106"/>
        <v>Andre Peters</v>
      </c>
      <c r="D3441" s="6" t="str" cm="1">
        <f t="array" ref="D3441">IF(SUM(--ISNUMBER(SEARCH(Credentials,C3441)))&gt;0,TRIM(RIGHT(SUBSTITUTE(C3441," ",REPT(" ", 99)), 99)),"")</f>
        <v/>
      </c>
      <c r="E3441" s="6" t="str">
        <f t="shared" si="107"/>
        <v>Andre Peters</v>
      </c>
      <c r="F3441" s="6" t="s">
        <v>13232</v>
      </c>
      <c r="G3441" s="7" t="s">
        <v>20660</v>
      </c>
      <c r="H3441" s="7" t="s">
        <v>19764</v>
      </c>
    </row>
    <row r="3442" spans="1:8">
      <c r="A3442" s="6" t="s">
        <v>13236</v>
      </c>
      <c r="B3442" s="6" t="str" cm="1">
        <f t="array" ref="B3442">IF(SUM(--ISNUMBER(SEARCH(Honorific,A3442)))&gt;0,LEFT(A3442,FIND(" ",A3442)-1),"")</f>
        <v/>
      </c>
      <c r="C3442" s="6" t="str">
        <f t="shared" si="106"/>
        <v>Sean Leonard</v>
      </c>
      <c r="D3442" s="6" t="str" cm="1">
        <f t="array" ref="D3442">IF(SUM(--ISNUMBER(SEARCH(Credentials,C3442)))&gt;0,TRIM(RIGHT(SUBSTITUTE(C3442," ",REPT(" ", 99)), 99)),"")</f>
        <v/>
      </c>
      <c r="E3442" s="6" t="str">
        <f t="shared" si="107"/>
        <v>Sean Leonard</v>
      </c>
      <c r="F3442" s="6" t="s">
        <v>13236</v>
      </c>
      <c r="G3442" s="7" t="s">
        <v>19651</v>
      </c>
      <c r="H3442" s="7" t="s">
        <v>19447</v>
      </c>
    </row>
    <row r="3443" spans="1:8">
      <c r="A3443" s="6" t="s">
        <v>13240</v>
      </c>
      <c r="B3443" s="6" t="str" cm="1">
        <f t="array" ref="B3443">IF(SUM(--ISNUMBER(SEARCH(Honorific,A3443)))&gt;0,LEFT(A3443,FIND(" ",A3443)-1),"")</f>
        <v>Mr.</v>
      </c>
      <c r="C3443" s="6" t="str">
        <f t="shared" si="106"/>
        <v>Gabriel Gonzalez DDS</v>
      </c>
      <c r="D3443" s="6" t="str" cm="1">
        <f t="array" ref="D3443">IF(SUM(--ISNUMBER(SEARCH(Credentials,C3443)))&gt;0,TRIM(RIGHT(SUBSTITUTE(C3443," ",REPT(" ", 99)), 99)),"")</f>
        <v>DDS</v>
      </c>
      <c r="E3443" s="6" t="str">
        <f t="shared" si="107"/>
        <v xml:space="preserve">Gabriel Gonzalez </v>
      </c>
      <c r="F3443" s="6" t="s">
        <v>19347</v>
      </c>
      <c r="G3443" s="7" t="s">
        <v>20587</v>
      </c>
      <c r="H3443" s="7" t="s">
        <v>19517</v>
      </c>
    </row>
    <row r="3444" spans="1:8">
      <c r="A3444" s="6" t="s">
        <v>13243</v>
      </c>
      <c r="B3444" s="6" t="str" cm="1">
        <f t="array" ref="B3444">IF(SUM(--ISNUMBER(SEARCH(Honorific,A3444)))&gt;0,LEFT(A3444,FIND(" ",A3444)-1),"")</f>
        <v/>
      </c>
      <c r="C3444" s="6" t="str">
        <f t="shared" si="106"/>
        <v>Eric Jones</v>
      </c>
      <c r="D3444" s="6" t="str" cm="1">
        <f t="array" ref="D3444">IF(SUM(--ISNUMBER(SEARCH(Credentials,C3444)))&gt;0,TRIM(RIGHT(SUBSTITUTE(C3444," ",REPT(" ", 99)), 99)),"")</f>
        <v/>
      </c>
      <c r="E3444" s="6" t="str">
        <f t="shared" si="107"/>
        <v>Eric Jones</v>
      </c>
      <c r="F3444" s="6" t="s">
        <v>13243</v>
      </c>
      <c r="G3444" s="7" t="s">
        <v>19618</v>
      </c>
      <c r="H3444" s="7" t="s">
        <v>19613</v>
      </c>
    </row>
    <row r="3445" spans="1:8">
      <c r="A3445" s="6" t="s">
        <v>13247</v>
      </c>
      <c r="B3445" s="6" t="str" cm="1">
        <f t="array" ref="B3445">IF(SUM(--ISNUMBER(SEARCH(Honorific,A3445)))&gt;0,LEFT(A3445,FIND(" ",A3445)-1),"")</f>
        <v/>
      </c>
      <c r="C3445" s="6" t="str">
        <f t="shared" si="106"/>
        <v>Carlos Anderson</v>
      </c>
      <c r="D3445" s="6" t="str" cm="1">
        <f t="array" ref="D3445">IF(SUM(--ISNUMBER(SEARCH(Credentials,C3445)))&gt;0,TRIM(RIGHT(SUBSTITUTE(C3445," ",REPT(" ", 99)), 99)),"")</f>
        <v/>
      </c>
      <c r="E3445" s="6" t="str">
        <f t="shared" si="107"/>
        <v>Carlos Anderson</v>
      </c>
      <c r="F3445" s="6" t="s">
        <v>13247</v>
      </c>
      <c r="G3445" s="7" t="s">
        <v>19987</v>
      </c>
      <c r="H3445" s="7" t="s">
        <v>19519</v>
      </c>
    </row>
    <row r="3446" spans="1:8">
      <c r="A3446" s="6" t="s">
        <v>13250</v>
      </c>
      <c r="B3446" s="6" t="str" cm="1">
        <f t="array" ref="B3446">IF(SUM(--ISNUMBER(SEARCH(Honorific,A3446)))&gt;0,LEFT(A3446,FIND(" ",A3446)-1),"")</f>
        <v/>
      </c>
      <c r="C3446" s="6" t="str">
        <f t="shared" si="106"/>
        <v>Andre Barnes</v>
      </c>
      <c r="D3446" s="6" t="str" cm="1">
        <f t="array" ref="D3446">IF(SUM(--ISNUMBER(SEARCH(Credentials,C3446)))&gt;0,TRIM(RIGHT(SUBSTITUTE(C3446," ",REPT(" ", 99)), 99)),"")</f>
        <v/>
      </c>
      <c r="E3446" s="6" t="str">
        <f t="shared" si="107"/>
        <v>Andre Barnes</v>
      </c>
      <c r="F3446" s="6" t="s">
        <v>13250</v>
      </c>
      <c r="G3446" s="7" t="s">
        <v>20660</v>
      </c>
      <c r="H3446" s="7" t="s">
        <v>19448</v>
      </c>
    </row>
    <row r="3447" spans="1:8">
      <c r="A3447" s="6" t="s">
        <v>13254</v>
      </c>
      <c r="B3447" s="6" t="str" cm="1">
        <f t="array" ref="B3447">IF(SUM(--ISNUMBER(SEARCH(Honorific,A3447)))&gt;0,LEFT(A3447,FIND(" ",A3447)-1),"")</f>
        <v/>
      </c>
      <c r="C3447" s="6" t="str">
        <f t="shared" si="106"/>
        <v>Jennifer Payne</v>
      </c>
      <c r="D3447" s="6" t="str" cm="1">
        <f t="array" ref="D3447">IF(SUM(--ISNUMBER(SEARCH(Credentials,C3447)))&gt;0,TRIM(RIGHT(SUBSTITUTE(C3447," ",REPT(" ", 99)), 99)),"")</f>
        <v/>
      </c>
      <c r="E3447" s="6" t="str">
        <f t="shared" si="107"/>
        <v>Jennifer Payne</v>
      </c>
      <c r="F3447" s="6" t="s">
        <v>13254</v>
      </c>
      <c r="G3447" s="7" t="s">
        <v>19510</v>
      </c>
      <c r="H3447" s="7" t="s">
        <v>20439</v>
      </c>
    </row>
    <row r="3448" spans="1:8">
      <c r="A3448" s="6" t="s">
        <v>13258</v>
      </c>
      <c r="B3448" s="6" t="str" cm="1">
        <f t="array" ref="B3448">IF(SUM(--ISNUMBER(SEARCH(Honorific,A3448)))&gt;0,LEFT(A3448,FIND(" ",A3448)-1),"")</f>
        <v/>
      </c>
      <c r="C3448" s="6" t="str">
        <f t="shared" si="106"/>
        <v>Crystal Valenzuela</v>
      </c>
      <c r="D3448" s="6" t="str" cm="1">
        <f t="array" ref="D3448">IF(SUM(--ISNUMBER(SEARCH(Credentials,C3448)))&gt;0,TRIM(RIGHT(SUBSTITUTE(C3448," ",REPT(" ", 99)), 99)),"")</f>
        <v/>
      </c>
      <c r="E3448" s="6" t="str">
        <f t="shared" si="107"/>
        <v>Crystal Valenzuela</v>
      </c>
      <c r="F3448" s="6" t="s">
        <v>13258</v>
      </c>
      <c r="G3448" s="7" t="s">
        <v>19562</v>
      </c>
      <c r="H3448" s="7" t="s">
        <v>20553</v>
      </c>
    </row>
    <row r="3449" spans="1:8">
      <c r="A3449" s="6" t="s">
        <v>13262</v>
      </c>
      <c r="B3449" s="6" t="str" cm="1">
        <f t="array" ref="B3449">IF(SUM(--ISNUMBER(SEARCH(Honorific,A3449)))&gt;0,LEFT(A3449,FIND(" ",A3449)-1),"")</f>
        <v/>
      </c>
      <c r="C3449" s="6" t="str">
        <f t="shared" si="106"/>
        <v>Carol Smith</v>
      </c>
      <c r="D3449" s="6" t="str" cm="1">
        <f t="array" ref="D3449">IF(SUM(--ISNUMBER(SEARCH(Credentials,C3449)))&gt;0,TRIM(RIGHT(SUBSTITUTE(C3449," ",REPT(" ", 99)), 99)),"")</f>
        <v/>
      </c>
      <c r="E3449" s="6" t="str">
        <f t="shared" si="107"/>
        <v>Carol Smith</v>
      </c>
      <c r="F3449" s="6" t="s">
        <v>13262</v>
      </c>
      <c r="G3449" s="7" t="s">
        <v>19714</v>
      </c>
      <c r="H3449" s="7" t="s">
        <v>19450</v>
      </c>
    </row>
    <row r="3450" spans="1:8">
      <c r="A3450" s="6" t="s">
        <v>13266</v>
      </c>
      <c r="B3450" s="6" t="str" cm="1">
        <f t="array" ref="B3450">IF(SUM(--ISNUMBER(SEARCH(Honorific,A3450)))&gt;0,LEFT(A3450,FIND(" ",A3450)-1),"")</f>
        <v/>
      </c>
      <c r="C3450" s="6" t="str">
        <f t="shared" si="106"/>
        <v>Stephanie Pena</v>
      </c>
      <c r="D3450" s="6" t="str" cm="1">
        <f t="array" ref="D3450">IF(SUM(--ISNUMBER(SEARCH(Credentials,C3450)))&gt;0,TRIM(RIGHT(SUBSTITUTE(C3450," ",REPT(" ", 99)), 99)),"")</f>
        <v/>
      </c>
      <c r="E3450" s="6" t="str">
        <f t="shared" si="107"/>
        <v>Stephanie Pena</v>
      </c>
      <c r="F3450" s="6" t="s">
        <v>13266</v>
      </c>
      <c r="G3450" s="7" t="s">
        <v>19454</v>
      </c>
      <c r="H3450" s="7" t="s">
        <v>20173</v>
      </c>
    </row>
    <row r="3451" spans="1:8">
      <c r="A3451" s="6" t="s">
        <v>13270</v>
      </c>
      <c r="B3451" s="6" t="str" cm="1">
        <f t="array" ref="B3451">IF(SUM(--ISNUMBER(SEARCH(Honorific,A3451)))&gt;0,LEFT(A3451,FIND(" ",A3451)-1),"")</f>
        <v/>
      </c>
      <c r="C3451" s="6" t="str">
        <f t="shared" si="106"/>
        <v>Jeremiah Fischer</v>
      </c>
      <c r="D3451" s="6" t="str" cm="1">
        <f t="array" ref="D3451">IF(SUM(--ISNUMBER(SEARCH(Credentials,C3451)))&gt;0,TRIM(RIGHT(SUBSTITUTE(C3451," ",REPT(" ", 99)), 99)),"")</f>
        <v/>
      </c>
      <c r="E3451" s="6" t="str">
        <f t="shared" si="107"/>
        <v>Jeremiah Fischer</v>
      </c>
      <c r="F3451" s="6" t="s">
        <v>13270</v>
      </c>
      <c r="G3451" s="7" t="s">
        <v>20638</v>
      </c>
      <c r="H3451" s="7" t="s">
        <v>20537</v>
      </c>
    </row>
    <row r="3452" spans="1:8">
      <c r="A3452" s="6" t="s">
        <v>13274</v>
      </c>
      <c r="B3452" s="6" t="str" cm="1">
        <f t="array" ref="B3452">IF(SUM(--ISNUMBER(SEARCH(Honorific,A3452)))&gt;0,LEFT(A3452,FIND(" ",A3452)-1),"")</f>
        <v/>
      </c>
      <c r="C3452" s="6" t="str">
        <f t="shared" si="106"/>
        <v>Christian Morales</v>
      </c>
      <c r="D3452" s="6" t="str" cm="1">
        <f t="array" ref="D3452">IF(SUM(--ISNUMBER(SEARCH(Credentials,C3452)))&gt;0,TRIM(RIGHT(SUBSTITUTE(C3452," ",REPT(" ", 99)), 99)),"")</f>
        <v/>
      </c>
      <c r="E3452" s="6" t="str">
        <f t="shared" si="107"/>
        <v>Christian Morales</v>
      </c>
      <c r="F3452" s="6" t="s">
        <v>13274</v>
      </c>
      <c r="G3452" s="7" t="s">
        <v>19810</v>
      </c>
      <c r="H3452" s="7" t="s">
        <v>19513</v>
      </c>
    </row>
    <row r="3453" spans="1:8">
      <c r="A3453" s="6" t="s">
        <v>13277</v>
      </c>
      <c r="B3453" s="6" t="str" cm="1">
        <f t="array" ref="B3453">IF(SUM(--ISNUMBER(SEARCH(Honorific,A3453)))&gt;0,LEFT(A3453,FIND(" ",A3453)-1),"")</f>
        <v/>
      </c>
      <c r="C3453" s="6" t="str">
        <f t="shared" si="106"/>
        <v>Christopher Allen</v>
      </c>
      <c r="D3453" s="6" t="str" cm="1">
        <f t="array" ref="D3453">IF(SUM(--ISNUMBER(SEARCH(Credentials,C3453)))&gt;0,TRIM(RIGHT(SUBSTITUTE(C3453," ",REPT(" ", 99)), 99)),"")</f>
        <v/>
      </c>
      <c r="E3453" s="6" t="str">
        <f t="shared" si="107"/>
        <v>Christopher Allen</v>
      </c>
      <c r="F3453" s="6" t="s">
        <v>13277</v>
      </c>
      <c r="G3453" s="7" t="s">
        <v>19682</v>
      </c>
      <c r="H3453" s="7" t="s">
        <v>19635</v>
      </c>
    </row>
    <row r="3454" spans="1:8">
      <c r="A3454" s="6" t="s">
        <v>13281</v>
      </c>
      <c r="B3454" s="6" t="str" cm="1">
        <f t="array" ref="B3454">IF(SUM(--ISNUMBER(SEARCH(Honorific,A3454)))&gt;0,LEFT(A3454,FIND(" ",A3454)-1),"")</f>
        <v/>
      </c>
      <c r="C3454" s="6" t="str">
        <f t="shared" si="106"/>
        <v>Carlos Riley</v>
      </c>
      <c r="D3454" s="6" t="str" cm="1">
        <f t="array" ref="D3454">IF(SUM(--ISNUMBER(SEARCH(Credentials,C3454)))&gt;0,TRIM(RIGHT(SUBSTITUTE(C3454," ",REPT(" ", 99)), 99)),"")</f>
        <v/>
      </c>
      <c r="E3454" s="6" t="str">
        <f t="shared" si="107"/>
        <v>Carlos Riley</v>
      </c>
      <c r="F3454" s="6" t="s">
        <v>13281</v>
      </c>
      <c r="G3454" s="7" t="s">
        <v>19987</v>
      </c>
      <c r="H3454" s="7" t="s">
        <v>20023</v>
      </c>
    </row>
    <row r="3455" spans="1:8">
      <c r="A3455" s="6" t="s">
        <v>13285</v>
      </c>
      <c r="B3455" s="6" t="str" cm="1">
        <f t="array" ref="B3455">IF(SUM(--ISNUMBER(SEARCH(Honorific,A3455)))&gt;0,LEFT(A3455,FIND(" ",A3455)-1),"")</f>
        <v/>
      </c>
      <c r="C3455" s="6" t="str">
        <f t="shared" si="106"/>
        <v>Kimberly Barker</v>
      </c>
      <c r="D3455" s="6" t="str" cm="1">
        <f t="array" ref="D3455">IF(SUM(--ISNUMBER(SEARCH(Credentials,C3455)))&gt;0,TRIM(RIGHT(SUBSTITUTE(C3455," ",REPT(" ", 99)), 99)),"")</f>
        <v/>
      </c>
      <c r="E3455" s="6" t="str">
        <f t="shared" si="107"/>
        <v>Kimberly Barker</v>
      </c>
      <c r="F3455" s="6" t="s">
        <v>13285</v>
      </c>
      <c r="G3455" s="7" t="s">
        <v>19458</v>
      </c>
      <c r="H3455" s="7" t="s">
        <v>20442</v>
      </c>
    </row>
    <row r="3456" spans="1:8">
      <c r="A3456" s="6" t="s">
        <v>13289</v>
      </c>
      <c r="B3456" s="6" t="str" cm="1">
        <f t="array" ref="B3456">IF(SUM(--ISNUMBER(SEARCH(Honorific,A3456)))&gt;0,LEFT(A3456,FIND(" ",A3456)-1),"")</f>
        <v/>
      </c>
      <c r="C3456" s="6" t="str">
        <f t="shared" si="106"/>
        <v>Daniel Lewis</v>
      </c>
      <c r="D3456" s="6" t="str" cm="1">
        <f t="array" ref="D3456">IF(SUM(--ISNUMBER(SEARCH(Credentials,C3456)))&gt;0,TRIM(RIGHT(SUBSTITUTE(C3456," ",REPT(" ", 99)), 99)),"")</f>
        <v/>
      </c>
      <c r="E3456" s="6" t="str">
        <f t="shared" si="107"/>
        <v>Daniel Lewis</v>
      </c>
      <c r="F3456" s="6" t="s">
        <v>13289</v>
      </c>
      <c r="G3456" s="7" t="s">
        <v>19492</v>
      </c>
      <c r="H3456" s="7" t="s">
        <v>19755</v>
      </c>
    </row>
    <row r="3457" spans="1:8">
      <c r="A3457" s="6" t="s">
        <v>13293</v>
      </c>
      <c r="B3457" s="6" t="str" cm="1">
        <f t="array" ref="B3457">IF(SUM(--ISNUMBER(SEARCH(Honorific,A3457)))&gt;0,LEFT(A3457,FIND(" ",A3457)-1),"")</f>
        <v/>
      </c>
      <c r="C3457" s="6" t="str">
        <f t="shared" si="106"/>
        <v>Michael Mcknight Jr.</v>
      </c>
      <c r="D3457" s="6" t="str" cm="1">
        <f t="array" ref="D3457">IF(SUM(--ISNUMBER(SEARCH(Credentials,C3457)))&gt;0,TRIM(RIGHT(SUBSTITUTE(C3457," ",REPT(" ", 99)), 99)),"")</f>
        <v>Jr.</v>
      </c>
      <c r="E3457" s="6" t="str">
        <f t="shared" si="107"/>
        <v xml:space="preserve">Michael Mcknight </v>
      </c>
      <c r="F3457" s="6" t="s">
        <v>19348</v>
      </c>
      <c r="G3457" s="7" t="s">
        <v>19466</v>
      </c>
      <c r="H3457" s="7" t="s">
        <v>19916</v>
      </c>
    </row>
    <row r="3458" spans="1:8">
      <c r="A3458" s="6" t="s">
        <v>13297</v>
      </c>
      <c r="B3458" s="6" t="str" cm="1">
        <f t="array" ref="B3458">IF(SUM(--ISNUMBER(SEARCH(Honorific,A3458)))&gt;0,LEFT(A3458,FIND(" ",A3458)-1),"")</f>
        <v/>
      </c>
      <c r="C3458" s="6" t="str">
        <f t="shared" si="106"/>
        <v>Shannon Henry</v>
      </c>
      <c r="D3458" s="6" t="str" cm="1">
        <f t="array" ref="D3458">IF(SUM(--ISNUMBER(SEARCH(Credentials,C3458)))&gt;0,TRIM(RIGHT(SUBSTITUTE(C3458," ",REPT(" ", 99)), 99)),"")</f>
        <v/>
      </c>
      <c r="E3458" s="6" t="str">
        <f t="shared" si="107"/>
        <v>Shannon Henry</v>
      </c>
      <c r="F3458" s="6" t="s">
        <v>13297</v>
      </c>
      <c r="G3458" s="7" t="s">
        <v>20122</v>
      </c>
      <c r="H3458" s="7" t="s">
        <v>19552</v>
      </c>
    </row>
    <row r="3459" spans="1:8">
      <c r="A3459" s="6" t="s">
        <v>13301</v>
      </c>
      <c r="B3459" s="6" t="str" cm="1">
        <f t="array" ref="B3459">IF(SUM(--ISNUMBER(SEARCH(Honorific,A3459)))&gt;0,LEFT(A3459,FIND(" ",A3459)-1),"")</f>
        <v/>
      </c>
      <c r="C3459" s="6" t="str">
        <f t="shared" ref="C3459:C3522" si="108">IF(B3459="",A3459,RIGHT(A3459,LEN(A3459)-LEN(B3459)-1))</f>
        <v>Albert Harris</v>
      </c>
      <c r="D3459" s="6" t="str" cm="1">
        <f t="array" ref="D3459">IF(SUM(--ISNUMBER(SEARCH(Credentials,C3459)))&gt;0,TRIM(RIGHT(SUBSTITUTE(C3459," ",REPT(" ", 99)), 99)),"")</f>
        <v/>
      </c>
      <c r="E3459" s="6" t="str">
        <f t="shared" ref="E3459:E3522" si="109">IF(D3459="",C3459,LEFT(C3459,LEN(C3459)-LEN(D3459)))</f>
        <v>Albert Harris</v>
      </c>
      <c r="F3459" s="6" t="s">
        <v>13301</v>
      </c>
      <c r="G3459" s="7" t="s">
        <v>20447</v>
      </c>
      <c r="H3459" s="7" t="s">
        <v>19925</v>
      </c>
    </row>
    <row r="3460" spans="1:8">
      <c r="A3460" s="6" t="s">
        <v>13305</v>
      </c>
      <c r="B3460" s="6" t="str" cm="1">
        <f t="array" ref="B3460">IF(SUM(--ISNUMBER(SEARCH(Honorific,A3460)))&gt;0,LEFT(A3460,FIND(" ",A3460)-1),"")</f>
        <v/>
      </c>
      <c r="C3460" s="6" t="str">
        <f t="shared" si="108"/>
        <v>John Contreras</v>
      </c>
      <c r="D3460" s="6" t="str" cm="1">
        <f t="array" ref="D3460">IF(SUM(--ISNUMBER(SEARCH(Credentials,C3460)))&gt;0,TRIM(RIGHT(SUBSTITUTE(C3460," ",REPT(" ", 99)), 99)),"")</f>
        <v/>
      </c>
      <c r="E3460" s="6" t="str">
        <f t="shared" si="109"/>
        <v>John Contreras</v>
      </c>
      <c r="F3460" s="6" t="s">
        <v>13305</v>
      </c>
      <c r="G3460" s="7" t="s">
        <v>19558</v>
      </c>
      <c r="H3460" s="7" t="s">
        <v>19747</v>
      </c>
    </row>
    <row r="3461" spans="1:8">
      <c r="A3461" s="6" t="s">
        <v>13309</v>
      </c>
      <c r="B3461" s="6" t="str" cm="1">
        <f t="array" ref="B3461">IF(SUM(--ISNUMBER(SEARCH(Honorific,A3461)))&gt;0,LEFT(A3461,FIND(" ",A3461)-1),"")</f>
        <v/>
      </c>
      <c r="C3461" s="6" t="str">
        <f t="shared" si="108"/>
        <v>Cynthia Smith</v>
      </c>
      <c r="D3461" s="6" t="str" cm="1">
        <f t="array" ref="D3461">IF(SUM(--ISNUMBER(SEARCH(Credentials,C3461)))&gt;0,TRIM(RIGHT(SUBSTITUTE(C3461," ",REPT(" ", 99)), 99)),"")</f>
        <v/>
      </c>
      <c r="E3461" s="6" t="str">
        <f t="shared" si="109"/>
        <v>Cynthia Smith</v>
      </c>
      <c r="F3461" s="6" t="s">
        <v>13309</v>
      </c>
      <c r="G3461" s="7" t="s">
        <v>19646</v>
      </c>
      <c r="H3461" s="7" t="s">
        <v>19450</v>
      </c>
    </row>
    <row r="3462" spans="1:8">
      <c r="A3462" s="6" t="s">
        <v>13313</v>
      </c>
      <c r="B3462" s="6" t="str" cm="1">
        <f t="array" ref="B3462">IF(SUM(--ISNUMBER(SEARCH(Honorific,A3462)))&gt;0,LEFT(A3462,FIND(" ",A3462)-1),"")</f>
        <v>Mr.</v>
      </c>
      <c r="C3462" s="6" t="str">
        <f t="shared" si="108"/>
        <v>Matthew Barajas</v>
      </c>
      <c r="D3462" s="6" t="str" cm="1">
        <f t="array" ref="D3462">IF(SUM(--ISNUMBER(SEARCH(Credentials,C3462)))&gt;0,TRIM(RIGHT(SUBSTITUTE(C3462," ",REPT(" ", 99)), 99)),"")</f>
        <v/>
      </c>
      <c r="E3462" s="6" t="str">
        <f t="shared" si="109"/>
        <v>Matthew Barajas</v>
      </c>
      <c r="F3462" s="6" t="s">
        <v>19349</v>
      </c>
      <c r="G3462" s="7" t="s">
        <v>19506</v>
      </c>
      <c r="H3462" s="7" t="s">
        <v>20741</v>
      </c>
    </row>
    <row r="3463" spans="1:8">
      <c r="A3463" s="6" t="s">
        <v>13317</v>
      </c>
      <c r="B3463" s="6" t="str" cm="1">
        <f t="array" ref="B3463">IF(SUM(--ISNUMBER(SEARCH(Honorific,A3463)))&gt;0,LEFT(A3463,FIND(" ",A3463)-1),"")</f>
        <v/>
      </c>
      <c r="C3463" s="6" t="str">
        <f t="shared" si="108"/>
        <v>Jared Clark</v>
      </c>
      <c r="D3463" s="6" t="str" cm="1">
        <f t="array" ref="D3463">IF(SUM(--ISNUMBER(SEARCH(Credentials,C3463)))&gt;0,TRIM(RIGHT(SUBSTITUTE(C3463," ",REPT(" ", 99)), 99)),"")</f>
        <v/>
      </c>
      <c r="E3463" s="6" t="str">
        <f t="shared" si="109"/>
        <v>Jared Clark</v>
      </c>
      <c r="F3463" s="6" t="s">
        <v>13317</v>
      </c>
      <c r="G3463" s="7" t="s">
        <v>19858</v>
      </c>
      <c r="H3463" s="7" t="s">
        <v>19647</v>
      </c>
    </row>
    <row r="3464" spans="1:8">
      <c r="A3464" s="6" t="s">
        <v>13321</v>
      </c>
      <c r="B3464" s="6" t="str" cm="1">
        <f t="array" ref="B3464">IF(SUM(--ISNUMBER(SEARCH(Honorific,A3464)))&gt;0,LEFT(A3464,FIND(" ",A3464)-1),"")</f>
        <v/>
      </c>
      <c r="C3464" s="6" t="str">
        <f t="shared" si="108"/>
        <v>Claire Reynolds</v>
      </c>
      <c r="D3464" s="6" t="str" cm="1">
        <f t="array" ref="D3464">IF(SUM(--ISNUMBER(SEARCH(Credentials,C3464)))&gt;0,TRIM(RIGHT(SUBSTITUTE(C3464," ",REPT(" ", 99)), 99)),"")</f>
        <v/>
      </c>
      <c r="E3464" s="6" t="str">
        <f t="shared" si="109"/>
        <v>Claire Reynolds</v>
      </c>
      <c r="F3464" s="6" t="s">
        <v>13321</v>
      </c>
      <c r="G3464" s="7" t="s">
        <v>19914</v>
      </c>
      <c r="H3464" s="7" t="s">
        <v>20325</v>
      </c>
    </row>
    <row r="3465" spans="1:8">
      <c r="A3465" s="6" t="s">
        <v>13324</v>
      </c>
      <c r="B3465" s="6" t="str" cm="1">
        <f t="array" ref="B3465">IF(SUM(--ISNUMBER(SEARCH(Honorific,A3465)))&gt;0,LEFT(A3465,FIND(" ",A3465)-1),"")</f>
        <v/>
      </c>
      <c r="C3465" s="6" t="str">
        <f t="shared" si="108"/>
        <v>Jerry Weeks</v>
      </c>
      <c r="D3465" s="6" t="str" cm="1">
        <f t="array" ref="D3465">IF(SUM(--ISNUMBER(SEARCH(Credentials,C3465)))&gt;0,TRIM(RIGHT(SUBSTITUTE(C3465," ",REPT(" ", 99)), 99)),"")</f>
        <v/>
      </c>
      <c r="E3465" s="6" t="str">
        <f t="shared" si="109"/>
        <v>Jerry Weeks</v>
      </c>
      <c r="F3465" s="6" t="s">
        <v>13324</v>
      </c>
      <c r="G3465" s="7" t="s">
        <v>19875</v>
      </c>
      <c r="H3465" s="7" t="s">
        <v>20742</v>
      </c>
    </row>
    <row r="3466" spans="1:8">
      <c r="A3466" s="6" t="s">
        <v>13328</v>
      </c>
      <c r="B3466" s="6" t="str" cm="1">
        <f t="array" ref="B3466">IF(SUM(--ISNUMBER(SEARCH(Honorific,A3466)))&gt;0,LEFT(A3466,FIND(" ",A3466)-1),"")</f>
        <v/>
      </c>
      <c r="C3466" s="6" t="str">
        <f t="shared" si="108"/>
        <v>Courtney Pineda</v>
      </c>
      <c r="D3466" s="6" t="str" cm="1">
        <f t="array" ref="D3466">IF(SUM(--ISNUMBER(SEARCH(Credentials,C3466)))&gt;0,TRIM(RIGHT(SUBSTITUTE(C3466," ",REPT(" ", 99)), 99)),"")</f>
        <v/>
      </c>
      <c r="E3466" s="6" t="str">
        <f t="shared" si="109"/>
        <v>Courtney Pineda</v>
      </c>
      <c r="F3466" s="6" t="s">
        <v>13328</v>
      </c>
      <c r="G3466" s="7" t="s">
        <v>20328</v>
      </c>
      <c r="H3466" s="7" t="s">
        <v>20367</v>
      </c>
    </row>
    <row r="3467" spans="1:8">
      <c r="A3467" s="6" t="s">
        <v>13332</v>
      </c>
      <c r="B3467" s="6" t="str" cm="1">
        <f t="array" ref="B3467">IF(SUM(--ISNUMBER(SEARCH(Honorific,A3467)))&gt;0,LEFT(A3467,FIND(" ",A3467)-1),"")</f>
        <v/>
      </c>
      <c r="C3467" s="6" t="str">
        <f t="shared" si="108"/>
        <v>Judith Mason</v>
      </c>
      <c r="D3467" s="6" t="str" cm="1">
        <f t="array" ref="D3467">IF(SUM(--ISNUMBER(SEARCH(Credentials,C3467)))&gt;0,TRIM(RIGHT(SUBSTITUTE(C3467," ",REPT(" ", 99)), 99)),"")</f>
        <v/>
      </c>
      <c r="E3467" s="6" t="str">
        <f t="shared" si="109"/>
        <v>Judith Mason</v>
      </c>
      <c r="F3467" s="6" t="s">
        <v>13332</v>
      </c>
      <c r="G3467" s="7" t="s">
        <v>20687</v>
      </c>
      <c r="H3467" s="7" t="s">
        <v>19616</v>
      </c>
    </row>
    <row r="3468" spans="1:8">
      <c r="A3468" s="6" t="s">
        <v>13335</v>
      </c>
      <c r="B3468" s="6" t="str" cm="1">
        <f t="array" ref="B3468">IF(SUM(--ISNUMBER(SEARCH(Honorific,A3468)))&gt;0,LEFT(A3468,FIND(" ",A3468)-1),"")</f>
        <v/>
      </c>
      <c r="C3468" s="6" t="str">
        <f t="shared" si="108"/>
        <v>Aaron Horne</v>
      </c>
      <c r="D3468" s="6" t="str" cm="1">
        <f t="array" ref="D3468">IF(SUM(--ISNUMBER(SEARCH(Credentials,C3468)))&gt;0,TRIM(RIGHT(SUBSTITUTE(C3468," ",REPT(" ", 99)), 99)),"")</f>
        <v/>
      </c>
      <c r="E3468" s="6" t="str">
        <f t="shared" si="109"/>
        <v>Aaron Horne</v>
      </c>
      <c r="F3468" s="6" t="s">
        <v>13335</v>
      </c>
      <c r="G3468" s="7" t="s">
        <v>20176</v>
      </c>
      <c r="H3468" s="7" t="s">
        <v>20344</v>
      </c>
    </row>
    <row r="3469" spans="1:8">
      <c r="A3469" s="6" t="s">
        <v>13339</v>
      </c>
      <c r="B3469" s="6" t="str" cm="1">
        <f t="array" ref="B3469">IF(SUM(--ISNUMBER(SEARCH(Honorific,A3469)))&gt;0,LEFT(A3469,FIND(" ",A3469)-1),"")</f>
        <v/>
      </c>
      <c r="C3469" s="6" t="str">
        <f t="shared" si="108"/>
        <v>Garrett Perez</v>
      </c>
      <c r="D3469" s="6" t="str" cm="1">
        <f t="array" ref="D3469">IF(SUM(--ISNUMBER(SEARCH(Credentials,C3469)))&gt;0,TRIM(RIGHT(SUBSTITUTE(C3469," ",REPT(" ", 99)), 99)),"")</f>
        <v/>
      </c>
      <c r="E3469" s="6" t="str">
        <f t="shared" si="109"/>
        <v>Garrett Perez</v>
      </c>
      <c r="F3469" s="6" t="s">
        <v>13339</v>
      </c>
      <c r="G3469" s="7" t="s">
        <v>19624</v>
      </c>
      <c r="H3469" s="7" t="s">
        <v>19760</v>
      </c>
    </row>
    <row r="3470" spans="1:8">
      <c r="A3470" s="6" t="s">
        <v>13343</v>
      </c>
      <c r="B3470" s="6" t="str" cm="1">
        <f t="array" ref="B3470">IF(SUM(--ISNUMBER(SEARCH(Honorific,A3470)))&gt;0,LEFT(A3470,FIND(" ",A3470)-1),"")</f>
        <v/>
      </c>
      <c r="C3470" s="6" t="str">
        <f t="shared" si="108"/>
        <v>Christopher Baldwin</v>
      </c>
      <c r="D3470" s="6" t="str" cm="1">
        <f t="array" ref="D3470">IF(SUM(--ISNUMBER(SEARCH(Credentials,C3470)))&gt;0,TRIM(RIGHT(SUBSTITUTE(C3470," ",REPT(" ", 99)), 99)),"")</f>
        <v/>
      </c>
      <c r="E3470" s="6" t="str">
        <f t="shared" si="109"/>
        <v>Christopher Baldwin</v>
      </c>
      <c r="F3470" s="6" t="s">
        <v>13343</v>
      </c>
      <c r="G3470" s="7" t="s">
        <v>19682</v>
      </c>
      <c r="H3470" s="7" t="s">
        <v>20127</v>
      </c>
    </row>
    <row r="3471" spans="1:8">
      <c r="A3471" s="6" t="s">
        <v>13347</v>
      </c>
      <c r="B3471" s="6" t="str" cm="1">
        <f t="array" ref="B3471">IF(SUM(--ISNUMBER(SEARCH(Honorific,A3471)))&gt;0,LEFT(A3471,FIND(" ",A3471)-1),"")</f>
        <v/>
      </c>
      <c r="C3471" s="6" t="str">
        <f t="shared" si="108"/>
        <v>Susan Lewis</v>
      </c>
      <c r="D3471" s="6" t="str" cm="1">
        <f t="array" ref="D3471">IF(SUM(--ISNUMBER(SEARCH(Credentials,C3471)))&gt;0,TRIM(RIGHT(SUBSTITUTE(C3471," ",REPT(" ", 99)), 99)),"")</f>
        <v/>
      </c>
      <c r="E3471" s="6" t="str">
        <f t="shared" si="109"/>
        <v>Susan Lewis</v>
      </c>
      <c r="F3471" s="6" t="s">
        <v>13347</v>
      </c>
      <c r="G3471" s="7" t="s">
        <v>19601</v>
      </c>
      <c r="H3471" s="7" t="s">
        <v>19755</v>
      </c>
    </row>
    <row r="3472" spans="1:8">
      <c r="A3472" s="6" t="s">
        <v>13350</v>
      </c>
      <c r="B3472" s="6" t="str" cm="1">
        <f t="array" ref="B3472">IF(SUM(--ISNUMBER(SEARCH(Honorific,A3472)))&gt;0,LEFT(A3472,FIND(" ",A3472)-1),"")</f>
        <v/>
      </c>
      <c r="C3472" s="6" t="str">
        <f t="shared" si="108"/>
        <v>Connie Lewis</v>
      </c>
      <c r="D3472" s="6" t="str" cm="1">
        <f t="array" ref="D3472">IF(SUM(--ISNUMBER(SEARCH(Credentials,C3472)))&gt;0,TRIM(RIGHT(SUBSTITUTE(C3472," ",REPT(" ", 99)), 99)),"")</f>
        <v/>
      </c>
      <c r="E3472" s="6" t="str">
        <f t="shared" si="109"/>
        <v>Connie Lewis</v>
      </c>
      <c r="F3472" s="6" t="s">
        <v>13350</v>
      </c>
      <c r="G3472" s="7" t="s">
        <v>20218</v>
      </c>
      <c r="H3472" s="7" t="s">
        <v>19755</v>
      </c>
    </row>
    <row r="3473" spans="1:8">
      <c r="A3473" s="6" t="s">
        <v>13354</v>
      </c>
      <c r="B3473" s="6" t="str" cm="1">
        <f t="array" ref="B3473">IF(SUM(--ISNUMBER(SEARCH(Honorific,A3473)))&gt;0,LEFT(A3473,FIND(" ",A3473)-1),"")</f>
        <v/>
      </c>
      <c r="C3473" s="6" t="str">
        <f t="shared" si="108"/>
        <v>Renee Blankenship</v>
      </c>
      <c r="D3473" s="6" t="str" cm="1">
        <f t="array" ref="D3473">IF(SUM(--ISNUMBER(SEARCH(Credentials,C3473)))&gt;0,TRIM(RIGHT(SUBSTITUTE(C3473," ",REPT(" ", 99)), 99)),"")</f>
        <v/>
      </c>
      <c r="E3473" s="6" t="str">
        <f t="shared" si="109"/>
        <v>Renee Blankenship</v>
      </c>
      <c r="F3473" s="6" t="s">
        <v>13354</v>
      </c>
      <c r="G3473" s="7" t="s">
        <v>19431</v>
      </c>
      <c r="H3473" s="7" t="s">
        <v>20221</v>
      </c>
    </row>
    <row r="3474" spans="1:8">
      <c r="A3474" s="6" t="s">
        <v>13358</v>
      </c>
      <c r="B3474" s="6" t="str" cm="1">
        <f t="array" ref="B3474">IF(SUM(--ISNUMBER(SEARCH(Honorific,A3474)))&gt;0,LEFT(A3474,FIND(" ",A3474)-1),"")</f>
        <v/>
      </c>
      <c r="C3474" s="6" t="str">
        <f t="shared" si="108"/>
        <v>Roy Jefferson</v>
      </c>
      <c r="D3474" s="6" t="str" cm="1">
        <f t="array" ref="D3474">IF(SUM(--ISNUMBER(SEARCH(Credentials,C3474)))&gt;0,TRIM(RIGHT(SUBSTITUTE(C3474," ",REPT(" ", 99)), 99)),"")</f>
        <v/>
      </c>
      <c r="E3474" s="6" t="str">
        <f t="shared" si="109"/>
        <v>Roy Jefferson</v>
      </c>
      <c r="F3474" s="6" t="s">
        <v>13358</v>
      </c>
      <c r="G3474" s="7" t="s">
        <v>20187</v>
      </c>
      <c r="H3474" s="7" t="s">
        <v>20039</v>
      </c>
    </row>
    <row r="3475" spans="1:8">
      <c r="A3475" s="6" t="s">
        <v>13362</v>
      </c>
      <c r="B3475" s="6" t="str" cm="1">
        <f t="array" ref="B3475">IF(SUM(--ISNUMBER(SEARCH(Honorific,A3475)))&gt;0,LEFT(A3475,FIND(" ",A3475)-1),"")</f>
        <v/>
      </c>
      <c r="C3475" s="6" t="str">
        <f t="shared" si="108"/>
        <v>John Cox</v>
      </c>
      <c r="D3475" s="6" t="str" cm="1">
        <f t="array" ref="D3475">IF(SUM(--ISNUMBER(SEARCH(Credentials,C3475)))&gt;0,TRIM(RIGHT(SUBSTITUTE(C3475," ",REPT(" ", 99)), 99)),"")</f>
        <v/>
      </c>
      <c r="E3475" s="6" t="str">
        <f t="shared" si="109"/>
        <v>John Cox</v>
      </c>
      <c r="F3475" s="6" t="s">
        <v>13362</v>
      </c>
      <c r="G3475" s="7" t="s">
        <v>19558</v>
      </c>
      <c r="H3475" s="7" t="s">
        <v>19537</v>
      </c>
    </row>
    <row r="3476" spans="1:8">
      <c r="A3476" s="6" t="s">
        <v>13366</v>
      </c>
      <c r="B3476" s="6" t="str" cm="1">
        <f t="array" ref="B3476">IF(SUM(--ISNUMBER(SEARCH(Honorific,A3476)))&gt;0,LEFT(A3476,FIND(" ",A3476)-1),"")</f>
        <v/>
      </c>
      <c r="C3476" s="6" t="str">
        <f t="shared" si="108"/>
        <v>Maria Jones</v>
      </c>
      <c r="D3476" s="6" t="str" cm="1">
        <f t="array" ref="D3476">IF(SUM(--ISNUMBER(SEARCH(Credentials,C3476)))&gt;0,TRIM(RIGHT(SUBSTITUTE(C3476," ",REPT(" ", 99)), 99)),"")</f>
        <v/>
      </c>
      <c r="E3476" s="6" t="str">
        <f t="shared" si="109"/>
        <v>Maria Jones</v>
      </c>
      <c r="F3476" s="6" t="s">
        <v>13366</v>
      </c>
      <c r="G3476" s="7" t="s">
        <v>19490</v>
      </c>
      <c r="H3476" s="7" t="s">
        <v>19613</v>
      </c>
    </row>
    <row r="3477" spans="1:8">
      <c r="A3477" s="6" t="s">
        <v>13370</v>
      </c>
      <c r="B3477" s="6" t="str" cm="1">
        <f t="array" ref="B3477">IF(SUM(--ISNUMBER(SEARCH(Honorific,A3477)))&gt;0,LEFT(A3477,FIND(" ",A3477)-1),"")</f>
        <v/>
      </c>
      <c r="C3477" s="6" t="str">
        <f t="shared" si="108"/>
        <v>Bradley Galloway</v>
      </c>
      <c r="D3477" s="6" t="str" cm="1">
        <f t="array" ref="D3477">IF(SUM(--ISNUMBER(SEARCH(Credentials,C3477)))&gt;0,TRIM(RIGHT(SUBSTITUTE(C3477," ",REPT(" ", 99)), 99)),"")</f>
        <v/>
      </c>
      <c r="E3477" s="6" t="str">
        <f t="shared" si="109"/>
        <v>Bradley Galloway</v>
      </c>
      <c r="F3477" s="6" t="s">
        <v>13370</v>
      </c>
      <c r="G3477" s="7" t="s">
        <v>19620</v>
      </c>
      <c r="H3477" s="7" t="s">
        <v>20743</v>
      </c>
    </row>
    <row r="3478" spans="1:8">
      <c r="A3478" s="6" t="s">
        <v>13374</v>
      </c>
      <c r="B3478" s="6" t="str" cm="1">
        <f t="array" ref="B3478">IF(SUM(--ISNUMBER(SEARCH(Honorific,A3478)))&gt;0,LEFT(A3478,FIND(" ",A3478)-1),"")</f>
        <v/>
      </c>
      <c r="C3478" s="6" t="str">
        <f t="shared" si="108"/>
        <v>Tammy George</v>
      </c>
      <c r="D3478" s="6" t="str" cm="1">
        <f t="array" ref="D3478">IF(SUM(--ISNUMBER(SEARCH(Credentials,C3478)))&gt;0,TRIM(RIGHT(SUBSTITUTE(C3478," ",REPT(" ", 99)), 99)),"")</f>
        <v/>
      </c>
      <c r="E3478" s="6" t="str">
        <f t="shared" si="109"/>
        <v>Tammy George</v>
      </c>
      <c r="F3478" s="6" t="s">
        <v>13374</v>
      </c>
      <c r="G3478" s="7" t="s">
        <v>19996</v>
      </c>
      <c r="H3478" s="7" t="s">
        <v>19949</v>
      </c>
    </row>
    <row r="3479" spans="1:8">
      <c r="A3479" s="6" t="s">
        <v>13378</v>
      </c>
      <c r="B3479" s="6" t="str" cm="1">
        <f t="array" ref="B3479">IF(SUM(--ISNUMBER(SEARCH(Honorific,A3479)))&gt;0,LEFT(A3479,FIND(" ",A3479)-1),"")</f>
        <v/>
      </c>
      <c r="C3479" s="6" t="str">
        <f t="shared" si="108"/>
        <v>Jason Heath</v>
      </c>
      <c r="D3479" s="6" t="str" cm="1">
        <f t="array" ref="D3479">IF(SUM(--ISNUMBER(SEARCH(Credentials,C3479)))&gt;0,TRIM(RIGHT(SUBSTITUTE(C3479," ",REPT(" ", 99)), 99)),"")</f>
        <v/>
      </c>
      <c r="E3479" s="6" t="str">
        <f t="shared" si="109"/>
        <v>Jason Heath</v>
      </c>
      <c r="F3479" s="6" t="s">
        <v>13378</v>
      </c>
      <c r="G3479" s="7" t="s">
        <v>19560</v>
      </c>
      <c r="H3479" s="7" t="s">
        <v>20631</v>
      </c>
    </row>
    <row r="3480" spans="1:8">
      <c r="A3480" s="6" t="s">
        <v>13382</v>
      </c>
      <c r="B3480" s="6" t="str" cm="1">
        <f t="array" ref="B3480">IF(SUM(--ISNUMBER(SEARCH(Honorific,A3480)))&gt;0,LEFT(A3480,FIND(" ",A3480)-1),"")</f>
        <v/>
      </c>
      <c r="C3480" s="6" t="str">
        <f t="shared" si="108"/>
        <v>Stephanie Perez</v>
      </c>
      <c r="D3480" s="6" t="str" cm="1">
        <f t="array" ref="D3480">IF(SUM(--ISNUMBER(SEARCH(Credentials,C3480)))&gt;0,TRIM(RIGHT(SUBSTITUTE(C3480," ",REPT(" ", 99)), 99)),"")</f>
        <v/>
      </c>
      <c r="E3480" s="6" t="str">
        <f t="shared" si="109"/>
        <v>Stephanie Perez</v>
      </c>
      <c r="F3480" s="6" t="s">
        <v>13382</v>
      </c>
      <c r="G3480" s="7" t="s">
        <v>19454</v>
      </c>
      <c r="H3480" s="7" t="s">
        <v>19760</v>
      </c>
    </row>
    <row r="3481" spans="1:8">
      <c r="A3481" s="6" t="s">
        <v>13386</v>
      </c>
      <c r="B3481" s="6" t="str" cm="1">
        <f t="array" ref="B3481">IF(SUM(--ISNUMBER(SEARCH(Honorific,A3481)))&gt;0,LEFT(A3481,FIND(" ",A3481)-1),"")</f>
        <v/>
      </c>
      <c r="C3481" s="6" t="str">
        <f t="shared" si="108"/>
        <v>Joshua Holloway</v>
      </c>
      <c r="D3481" s="6" t="str" cm="1">
        <f t="array" ref="D3481">IF(SUM(--ISNUMBER(SEARCH(Credentials,C3481)))&gt;0,TRIM(RIGHT(SUBSTITUTE(C3481," ",REPT(" ", 99)), 99)),"")</f>
        <v/>
      </c>
      <c r="E3481" s="6" t="str">
        <f t="shared" si="109"/>
        <v>Joshua Holloway</v>
      </c>
      <c r="F3481" s="6" t="s">
        <v>13386</v>
      </c>
      <c r="G3481" s="7" t="s">
        <v>19718</v>
      </c>
      <c r="H3481" s="7" t="s">
        <v>19713</v>
      </c>
    </row>
    <row r="3482" spans="1:8">
      <c r="A3482" s="6" t="s">
        <v>13390</v>
      </c>
      <c r="B3482" s="6" t="str" cm="1">
        <f t="array" ref="B3482">IF(SUM(--ISNUMBER(SEARCH(Honorific,A3482)))&gt;0,LEFT(A3482,FIND(" ",A3482)-1),"")</f>
        <v/>
      </c>
      <c r="C3482" s="6" t="str">
        <f t="shared" si="108"/>
        <v>Carla Dixon</v>
      </c>
      <c r="D3482" s="6" t="str" cm="1">
        <f t="array" ref="D3482">IF(SUM(--ISNUMBER(SEARCH(Credentials,C3482)))&gt;0,TRIM(RIGHT(SUBSTITUTE(C3482," ",REPT(" ", 99)), 99)),"")</f>
        <v/>
      </c>
      <c r="E3482" s="6" t="str">
        <f t="shared" si="109"/>
        <v>Carla Dixon</v>
      </c>
      <c r="F3482" s="6" t="s">
        <v>13390</v>
      </c>
      <c r="G3482" s="7" t="s">
        <v>20673</v>
      </c>
      <c r="H3482" s="7" t="s">
        <v>19602</v>
      </c>
    </row>
    <row r="3483" spans="1:8">
      <c r="A3483" s="6" t="s">
        <v>13394</v>
      </c>
      <c r="B3483" s="6" t="str" cm="1">
        <f t="array" ref="B3483">IF(SUM(--ISNUMBER(SEARCH(Honorific,A3483)))&gt;0,LEFT(A3483,FIND(" ",A3483)-1),"")</f>
        <v/>
      </c>
      <c r="C3483" s="6" t="str">
        <f t="shared" si="108"/>
        <v>Grant Wood</v>
      </c>
      <c r="D3483" s="6" t="str" cm="1">
        <f t="array" ref="D3483">IF(SUM(--ISNUMBER(SEARCH(Credentials,C3483)))&gt;0,TRIM(RIGHT(SUBSTITUTE(C3483," ",REPT(" ", 99)), 99)),"")</f>
        <v/>
      </c>
      <c r="E3483" s="6" t="str">
        <f t="shared" si="109"/>
        <v>Grant Wood</v>
      </c>
      <c r="F3483" s="6" t="s">
        <v>13394</v>
      </c>
      <c r="G3483" s="7" t="s">
        <v>20114</v>
      </c>
      <c r="H3483" s="7" t="s">
        <v>20084</v>
      </c>
    </row>
    <row r="3484" spans="1:8">
      <c r="A3484" s="6" t="s">
        <v>13398</v>
      </c>
      <c r="B3484" s="6" t="str" cm="1">
        <f t="array" ref="B3484">IF(SUM(--ISNUMBER(SEARCH(Honorific,A3484)))&gt;0,LEFT(A3484,FIND(" ",A3484)-1),"")</f>
        <v/>
      </c>
      <c r="C3484" s="6" t="str">
        <f t="shared" si="108"/>
        <v>Veronica Shepherd</v>
      </c>
      <c r="D3484" s="6" t="str" cm="1">
        <f t="array" ref="D3484">IF(SUM(--ISNUMBER(SEARCH(Credentials,C3484)))&gt;0,TRIM(RIGHT(SUBSTITUTE(C3484," ",REPT(" ", 99)), 99)),"")</f>
        <v/>
      </c>
      <c r="E3484" s="6" t="str">
        <f t="shared" si="109"/>
        <v>Veronica Shepherd</v>
      </c>
      <c r="F3484" s="6" t="s">
        <v>13398</v>
      </c>
      <c r="G3484" s="7" t="s">
        <v>20154</v>
      </c>
      <c r="H3484" s="7" t="s">
        <v>20291</v>
      </c>
    </row>
    <row r="3485" spans="1:8">
      <c r="A3485" s="6" t="s">
        <v>13402</v>
      </c>
      <c r="B3485" s="6" t="str" cm="1">
        <f t="array" ref="B3485">IF(SUM(--ISNUMBER(SEARCH(Honorific,A3485)))&gt;0,LEFT(A3485,FIND(" ",A3485)-1),"")</f>
        <v/>
      </c>
      <c r="C3485" s="6" t="str">
        <f t="shared" si="108"/>
        <v>Todd Beard</v>
      </c>
      <c r="D3485" s="6" t="str" cm="1">
        <f t="array" ref="D3485">IF(SUM(--ISNUMBER(SEARCH(Credentials,C3485)))&gt;0,TRIM(RIGHT(SUBSTITUTE(C3485," ",REPT(" ", 99)), 99)),"")</f>
        <v/>
      </c>
      <c r="E3485" s="6" t="str">
        <f t="shared" si="109"/>
        <v>Todd Beard</v>
      </c>
      <c r="F3485" s="6" t="s">
        <v>13402</v>
      </c>
      <c r="G3485" s="7" t="s">
        <v>19723</v>
      </c>
      <c r="H3485" s="7" t="s">
        <v>20667</v>
      </c>
    </row>
    <row r="3486" spans="1:8">
      <c r="A3486" s="6" t="s">
        <v>13406</v>
      </c>
      <c r="B3486" s="6" t="str" cm="1">
        <f t="array" ref="B3486">IF(SUM(--ISNUMBER(SEARCH(Honorific,A3486)))&gt;0,LEFT(A3486,FIND(" ",A3486)-1),"")</f>
        <v/>
      </c>
      <c r="C3486" s="6" t="str">
        <f t="shared" si="108"/>
        <v>John Allen</v>
      </c>
      <c r="D3486" s="6" t="str" cm="1">
        <f t="array" ref="D3486">IF(SUM(--ISNUMBER(SEARCH(Credentials,C3486)))&gt;0,TRIM(RIGHT(SUBSTITUTE(C3486," ",REPT(" ", 99)), 99)),"")</f>
        <v/>
      </c>
      <c r="E3486" s="6" t="str">
        <f t="shared" si="109"/>
        <v>John Allen</v>
      </c>
      <c r="F3486" s="6" t="s">
        <v>13406</v>
      </c>
      <c r="G3486" s="7" t="s">
        <v>19558</v>
      </c>
      <c r="H3486" s="7" t="s">
        <v>19635</v>
      </c>
    </row>
    <row r="3487" spans="1:8">
      <c r="A3487" s="6" t="s">
        <v>13410</v>
      </c>
      <c r="B3487" s="6" t="str" cm="1">
        <f t="array" ref="B3487">IF(SUM(--ISNUMBER(SEARCH(Honorific,A3487)))&gt;0,LEFT(A3487,FIND(" ",A3487)-1),"")</f>
        <v>Mr.</v>
      </c>
      <c r="C3487" s="6" t="str">
        <f t="shared" si="108"/>
        <v>Joel Wade MD</v>
      </c>
      <c r="D3487" s="6" t="str" cm="1">
        <f t="array" ref="D3487">IF(SUM(--ISNUMBER(SEARCH(Credentials,C3487)))&gt;0,TRIM(RIGHT(SUBSTITUTE(C3487," ",REPT(" ", 99)), 99)),"")</f>
        <v>MD</v>
      </c>
      <c r="E3487" s="6" t="str">
        <f t="shared" si="109"/>
        <v xml:space="preserve">Joel Wade </v>
      </c>
      <c r="F3487" s="6" t="s">
        <v>19350</v>
      </c>
      <c r="G3487" s="7" t="s">
        <v>19853</v>
      </c>
      <c r="H3487" s="7" t="s">
        <v>20716</v>
      </c>
    </row>
    <row r="3488" spans="1:8">
      <c r="A3488" s="6" t="s">
        <v>13414</v>
      </c>
      <c r="B3488" s="6" t="str" cm="1">
        <f t="array" ref="B3488">IF(SUM(--ISNUMBER(SEARCH(Honorific,A3488)))&gt;0,LEFT(A3488,FIND(" ",A3488)-1),"")</f>
        <v/>
      </c>
      <c r="C3488" s="6" t="str">
        <f t="shared" si="108"/>
        <v>Jessica Diaz</v>
      </c>
      <c r="D3488" s="6" t="str" cm="1">
        <f t="array" ref="D3488">IF(SUM(--ISNUMBER(SEARCH(Credentials,C3488)))&gt;0,TRIM(RIGHT(SUBSTITUTE(C3488," ",REPT(" ", 99)), 99)),"")</f>
        <v/>
      </c>
      <c r="E3488" s="6" t="str">
        <f t="shared" si="109"/>
        <v>Jessica Diaz</v>
      </c>
      <c r="F3488" s="6" t="s">
        <v>13414</v>
      </c>
      <c r="G3488" s="7" t="s">
        <v>19664</v>
      </c>
      <c r="H3488" s="7" t="s">
        <v>20529</v>
      </c>
    </row>
    <row r="3489" spans="1:8">
      <c r="A3489" s="6" t="s">
        <v>13418</v>
      </c>
      <c r="B3489" s="6" t="str" cm="1">
        <f t="array" ref="B3489">IF(SUM(--ISNUMBER(SEARCH(Honorific,A3489)))&gt;0,LEFT(A3489,FIND(" ",A3489)-1),"")</f>
        <v/>
      </c>
      <c r="C3489" s="6" t="str">
        <f t="shared" si="108"/>
        <v>Kelly Lambert</v>
      </c>
      <c r="D3489" s="6" t="str" cm="1">
        <f t="array" ref="D3489">IF(SUM(--ISNUMBER(SEARCH(Credentials,C3489)))&gt;0,TRIM(RIGHT(SUBSTITUTE(C3489," ",REPT(" ", 99)), 99)),"")</f>
        <v/>
      </c>
      <c r="E3489" s="6" t="str">
        <f t="shared" si="109"/>
        <v>Kelly Lambert</v>
      </c>
      <c r="F3489" s="6" t="s">
        <v>13418</v>
      </c>
      <c r="G3489" s="7" t="s">
        <v>19580</v>
      </c>
      <c r="H3489" s="7" t="s">
        <v>19591</v>
      </c>
    </row>
    <row r="3490" spans="1:8">
      <c r="A3490" s="6" t="s">
        <v>13422</v>
      </c>
      <c r="B3490" s="6" t="str" cm="1">
        <f t="array" ref="B3490">IF(SUM(--ISNUMBER(SEARCH(Honorific,A3490)))&gt;0,LEFT(A3490,FIND(" ",A3490)-1),"")</f>
        <v/>
      </c>
      <c r="C3490" s="6" t="str">
        <f t="shared" si="108"/>
        <v>Susan Carter</v>
      </c>
      <c r="D3490" s="6" t="str" cm="1">
        <f t="array" ref="D3490">IF(SUM(--ISNUMBER(SEARCH(Credentials,C3490)))&gt;0,TRIM(RIGHT(SUBSTITUTE(C3490," ",REPT(" ", 99)), 99)),"")</f>
        <v/>
      </c>
      <c r="E3490" s="6" t="str">
        <f t="shared" si="109"/>
        <v>Susan Carter</v>
      </c>
      <c r="F3490" s="6" t="s">
        <v>13422</v>
      </c>
      <c r="G3490" s="7" t="s">
        <v>19601</v>
      </c>
      <c r="H3490" s="7" t="s">
        <v>19496</v>
      </c>
    </row>
    <row r="3491" spans="1:8">
      <c r="A3491" s="6" t="s">
        <v>13425</v>
      </c>
      <c r="B3491" s="6" t="str" cm="1">
        <f t="array" ref="B3491">IF(SUM(--ISNUMBER(SEARCH(Honorific,A3491)))&gt;0,LEFT(A3491,FIND(" ",A3491)-1),"")</f>
        <v/>
      </c>
      <c r="C3491" s="6" t="str">
        <f t="shared" si="108"/>
        <v>Bianca Schroeder</v>
      </c>
      <c r="D3491" s="6" t="str" cm="1">
        <f t="array" ref="D3491">IF(SUM(--ISNUMBER(SEARCH(Credentials,C3491)))&gt;0,TRIM(RIGHT(SUBSTITUTE(C3491," ",REPT(" ", 99)), 99)),"")</f>
        <v/>
      </c>
      <c r="E3491" s="6" t="str">
        <f t="shared" si="109"/>
        <v>Bianca Schroeder</v>
      </c>
      <c r="F3491" s="6" t="s">
        <v>13425</v>
      </c>
      <c r="G3491" s="7" t="s">
        <v>20744</v>
      </c>
      <c r="H3491" s="7" t="s">
        <v>20219</v>
      </c>
    </row>
    <row r="3492" spans="1:8">
      <c r="A3492" s="6" t="s">
        <v>13429</v>
      </c>
      <c r="B3492" s="6" t="str" cm="1">
        <f t="array" ref="B3492">IF(SUM(--ISNUMBER(SEARCH(Honorific,A3492)))&gt;0,LEFT(A3492,FIND(" ",A3492)-1),"")</f>
        <v/>
      </c>
      <c r="C3492" s="6" t="str">
        <f t="shared" si="108"/>
        <v>Timothy Huang</v>
      </c>
      <c r="D3492" s="6" t="str" cm="1">
        <f t="array" ref="D3492">IF(SUM(--ISNUMBER(SEARCH(Credentials,C3492)))&gt;0,TRIM(RIGHT(SUBSTITUTE(C3492," ",REPT(" ", 99)), 99)),"")</f>
        <v/>
      </c>
      <c r="E3492" s="6" t="str">
        <f t="shared" si="109"/>
        <v>Timothy Huang</v>
      </c>
      <c r="F3492" s="6" t="s">
        <v>13429</v>
      </c>
      <c r="G3492" s="7" t="s">
        <v>19942</v>
      </c>
      <c r="H3492" s="7" t="s">
        <v>20652</v>
      </c>
    </row>
    <row r="3493" spans="1:8">
      <c r="A3493" s="6" t="s">
        <v>13433</v>
      </c>
      <c r="B3493" s="6" t="str" cm="1">
        <f t="array" ref="B3493">IF(SUM(--ISNUMBER(SEARCH(Honorific,A3493)))&gt;0,LEFT(A3493,FIND(" ",A3493)-1),"")</f>
        <v/>
      </c>
      <c r="C3493" s="6" t="str">
        <f t="shared" si="108"/>
        <v>Carlos Neal</v>
      </c>
      <c r="D3493" s="6" t="str" cm="1">
        <f t="array" ref="D3493">IF(SUM(--ISNUMBER(SEARCH(Credentials,C3493)))&gt;0,TRIM(RIGHT(SUBSTITUTE(C3493," ",REPT(" ", 99)), 99)),"")</f>
        <v/>
      </c>
      <c r="E3493" s="6" t="str">
        <f t="shared" si="109"/>
        <v>Carlos Neal</v>
      </c>
      <c r="F3493" s="6" t="s">
        <v>13433</v>
      </c>
      <c r="G3493" s="7" t="s">
        <v>19987</v>
      </c>
      <c r="H3493" s="7" t="s">
        <v>20745</v>
      </c>
    </row>
    <row r="3494" spans="1:8">
      <c r="A3494" s="6" t="s">
        <v>13437</v>
      </c>
      <c r="B3494" s="6" t="str" cm="1">
        <f t="array" ref="B3494">IF(SUM(--ISNUMBER(SEARCH(Honorific,A3494)))&gt;0,LEFT(A3494,FIND(" ",A3494)-1),"")</f>
        <v/>
      </c>
      <c r="C3494" s="6" t="str">
        <f t="shared" si="108"/>
        <v>Jeremy Jones</v>
      </c>
      <c r="D3494" s="6" t="str" cm="1">
        <f t="array" ref="D3494">IF(SUM(--ISNUMBER(SEARCH(Credentials,C3494)))&gt;0,TRIM(RIGHT(SUBSTITUTE(C3494," ",REPT(" ", 99)), 99)),"")</f>
        <v/>
      </c>
      <c r="E3494" s="6" t="str">
        <f t="shared" si="109"/>
        <v>Jeremy Jones</v>
      </c>
      <c r="F3494" s="6" t="s">
        <v>13437</v>
      </c>
      <c r="G3494" s="7" t="s">
        <v>19857</v>
      </c>
      <c r="H3494" s="7" t="s">
        <v>19613</v>
      </c>
    </row>
    <row r="3495" spans="1:8">
      <c r="A3495" s="6" t="s">
        <v>13441</v>
      </c>
      <c r="B3495" s="6" t="str" cm="1">
        <f t="array" ref="B3495">IF(SUM(--ISNUMBER(SEARCH(Honorific,A3495)))&gt;0,LEFT(A3495,FIND(" ",A3495)-1),"")</f>
        <v/>
      </c>
      <c r="C3495" s="6" t="str">
        <f t="shared" si="108"/>
        <v>Jennifer Graham</v>
      </c>
      <c r="D3495" s="6" t="str" cm="1">
        <f t="array" ref="D3495">IF(SUM(--ISNUMBER(SEARCH(Credentials,C3495)))&gt;0,TRIM(RIGHT(SUBSTITUTE(C3495," ",REPT(" ", 99)), 99)),"")</f>
        <v/>
      </c>
      <c r="E3495" s="6" t="str">
        <f t="shared" si="109"/>
        <v>Jennifer Graham</v>
      </c>
      <c r="F3495" s="6" t="s">
        <v>13441</v>
      </c>
      <c r="G3495" s="7" t="s">
        <v>19510</v>
      </c>
      <c r="H3495" s="7" t="s">
        <v>19645</v>
      </c>
    </row>
    <row r="3496" spans="1:8">
      <c r="A3496" s="6" t="s">
        <v>13445</v>
      </c>
      <c r="B3496" s="6" t="str" cm="1">
        <f t="array" ref="B3496">IF(SUM(--ISNUMBER(SEARCH(Honorific,A3496)))&gt;0,LEFT(A3496,FIND(" ",A3496)-1),"")</f>
        <v/>
      </c>
      <c r="C3496" s="6" t="str">
        <f t="shared" si="108"/>
        <v>Kari Harrington</v>
      </c>
      <c r="D3496" s="6" t="str" cm="1">
        <f t="array" ref="D3496">IF(SUM(--ISNUMBER(SEARCH(Credentials,C3496)))&gt;0,TRIM(RIGHT(SUBSTITUTE(C3496," ",REPT(" ", 99)), 99)),"")</f>
        <v/>
      </c>
      <c r="E3496" s="6" t="str">
        <f t="shared" si="109"/>
        <v>Kari Harrington</v>
      </c>
      <c r="F3496" s="6" t="s">
        <v>13445</v>
      </c>
      <c r="G3496" s="7" t="s">
        <v>20557</v>
      </c>
      <c r="H3496" s="7" t="s">
        <v>20746</v>
      </c>
    </row>
    <row r="3497" spans="1:8">
      <c r="A3497" s="6" t="s">
        <v>13449</v>
      </c>
      <c r="B3497" s="6" t="str" cm="1">
        <f t="array" ref="B3497">IF(SUM(--ISNUMBER(SEARCH(Honorific,A3497)))&gt;0,LEFT(A3497,FIND(" ",A3497)-1),"")</f>
        <v/>
      </c>
      <c r="C3497" s="6" t="str">
        <f t="shared" si="108"/>
        <v>Thomas Oneill</v>
      </c>
      <c r="D3497" s="6" t="str" cm="1">
        <f t="array" ref="D3497">IF(SUM(--ISNUMBER(SEARCH(Credentials,C3497)))&gt;0,TRIM(RIGHT(SUBSTITUTE(C3497," ",REPT(" ", 99)), 99)),"")</f>
        <v/>
      </c>
      <c r="E3497" s="6" t="str">
        <f t="shared" si="109"/>
        <v>Thomas Oneill</v>
      </c>
      <c r="F3497" s="6" t="s">
        <v>13449</v>
      </c>
      <c r="G3497" s="7" t="s">
        <v>19488</v>
      </c>
      <c r="H3497" s="7" t="s">
        <v>20679</v>
      </c>
    </row>
    <row r="3498" spans="1:8">
      <c r="A3498" s="6" t="s">
        <v>13453</v>
      </c>
      <c r="B3498" s="6" t="str" cm="1">
        <f t="array" ref="B3498">IF(SUM(--ISNUMBER(SEARCH(Honorific,A3498)))&gt;0,LEFT(A3498,FIND(" ",A3498)-1),"")</f>
        <v/>
      </c>
      <c r="C3498" s="6" t="str">
        <f t="shared" si="108"/>
        <v>Linda Crawford</v>
      </c>
      <c r="D3498" s="6" t="str" cm="1">
        <f t="array" ref="D3498">IF(SUM(--ISNUMBER(SEARCH(Credentials,C3498)))&gt;0,TRIM(RIGHT(SUBSTITUTE(C3498," ",REPT(" ", 99)), 99)),"")</f>
        <v/>
      </c>
      <c r="E3498" s="6" t="str">
        <f t="shared" si="109"/>
        <v>Linda Crawford</v>
      </c>
      <c r="F3498" s="6" t="s">
        <v>13453</v>
      </c>
      <c r="G3498" s="7" t="s">
        <v>19627</v>
      </c>
      <c r="H3498" s="7" t="s">
        <v>20250</v>
      </c>
    </row>
    <row r="3499" spans="1:8">
      <c r="A3499" s="6" t="s">
        <v>13457</v>
      </c>
      <c r="B3499" s="6" t="str" cm="1">
        <f t="array" ref="B3499">IF(SUM(--ISNUMBER(SEARCH(Honorific,A3499)))&gt;0,LEFT(A3499,FIND(" ",A3499)-1),"")</f>
        <v/>
      </c>
      <c r="C3499" s="6" t="str">
        <f t="shared" si="108"/>
        <v>Kelsey Irwin</v>
      </c>
      <c r="D3499" s="6" t="str" cm="1">
        <f t="array" ref="D3499">IF(SUM(--ISNUMBER(SEARCH(Credentials,C3499)))&gt;0,TRIM(RIGHT(SUBSTITUTE(C3499," ",REPT(" ", 99)), 99)),"")</f>
        <v/>
      </c>
      <c r="E3499" s="6" t="str">
        <f t="shared" si="109"/>
        <v>Kelsey Irwin</v>
      </c>
      <c r="F3499" s="6" t="s">
        <v>20866</v>
      </c>
      <c r="G3499" s="7" t="s">
        <v>20042</v>
      </c>
      <c r="H3499" s="7"/>
    </row>
    <row r="3500" spans="1:8">
      <c r="A3500" s="6" t="s">
        <v>13461</v>
      </c>
      <c r="B3500" s="6" t="str" cm="1">
        <f t="array" ref="B3500">IF(SUM(--ISNUMBER(SEARCH(Honorific,A3500)))&gt;0,LEFT(A3500,FIND(" ",A3500)-1),"")</f>
        <v/>
      </c>
      <c r="C3500" s="6" t="str">
        <f t="shared" si="108"/>
        <v>Brian Ryan</v>
      </c>
      <c r="D3500" s="6" t="str" cm="1">
        <f t="array" ref="D3500">IF(SUM(--ISNUMBER(SEARCH(Credentials,C3500)))&gt;0,TRIM(RIGHT(SUBSTITUTE(C3500," ",REPT(" ", 99)), 99)),"")</f>
        <v/>
      </c>
      <c r="E3500" s="6" t="str">
        <f t="shared" si="109"/>
        <v>Brian Ryan</v>
      </c>
      <c r="F3500" s="6" t="s">
        <v>13461</v>
      </c>
      <c r="G3500" s="7" t="s">
        <v>19555</v>
      </c>
      <c r="H3500" s="7" t="s">
        <v>19452</v>
      </c>
    </row>
    <row r="3501" spans="1:8">
      <c r="A3501" s="6" t="s">
        <v>13465</v>
      </c>
      <c r="B3501" s="6" t="str" cm="1">
        <f t="array" ref="B3501">IF(SUM(--ISNUMBER(SEARCH(Honorific,A3501)))&gt;0,LEFT(A3501,FIND(" ",A3501)-1),"")</f>
        <v/>
      </c>
      <c r="C3501" s="6" t="str">
        <f t="shared" si="108"/>
        <v>Michael Goodman</v>
      </c>
      <c r="D3501" s="6" t="str" cm="1">
        <f t="array" ref="D3501">IF(SUM(--ISNUMBER(SEARCH(Credentials,C3501)))&gt;0,TRIM(RIGHT(SUBSTITUTE(C3501," ",REPT(" ", 99)), 99)),"")</f>
        <v/>
      </c>
      <c r="E3501" s="6" t="str">
        <f t="shared" si="109"/>
        <v>Michael Goodman</v>
      </c>
      <c r="F3501" s="6" t="s">
        <v>13465</v>
      </c>
      <c r="G3501" s="7" t="s">
        <v>19466</v>
      </c>
      <c r="H3501" s="7" t="s">
        <v>19704</v>
      </c>
    </row>
    <row r="3502" spans="1:8">
      <c r="A3502" s="6" t="s">
        <v>13469</v>
      </c>
      <c r="B3502" s="6" t="str" cm="1">
        <f t="array" ref="B3502">IF(SUM(--ISNUMBER(SEARCH(Honorific,A3502)))&gt;0,LEFT(A3502,FIND(" ",A3502)-1),"")</f>
        <v/>
      </c>
      <c r="C3502" s="6" t="str">
        <f t="shared" si="108"/>
        <v>Lisa Romero</v>
      </c>
      <c r="D3502" s="6" t="str" cm="1">
        <f t="array" ref="D3502">IF(SUM(--ISNUMBER(SEARCH(Credentials,C3502)))&gt;0,TRIM(RIGHT(SUBSTITUTE(C3502," ",REPT(" ", 99)), 99)),"")</f>
        <v/>
      </c>
      <c r="E3502" s="6" t="str">
        <f t="shared" si="109"/>
        <v>Lisa Romero</v>
      </c>
      <c r="F3502" s="6" t="s">
        <v>13469</v>
      </c>
      <c r="G3502" s="7" t="s">
        <v>19425</v>
      </c>
      <c r="H3502" s="7" t="s">
        <v>19511</v>
      </c>
    </row>
    <row r="3503" spans="1:8">
      <c r="A3503" s="6" t="s">
        <v>11580</v>
      </c>
      <c r="B3503" s="6" t="str" cm="1">
        <f t="array" ref="B3503">IF(SUM(--ISNUMBER(SEARCH(Honorific,A3503)))&gt;0,LEFT(A3503,FIND(" ",A3503)-1),"")</f>
        <v/>
      </c>
      <c r="C3503" s="6" t="str">
        <f t="shared" si="108"/>
        <v>Jessica Smith</v>
      </c>
      <c r="D3503" s="6" t="str" cm="1">
        <f t="array" ref="D3503">IF(SUM(--ISNUMBER(SEARCH(Credentials,C3503)))&gt;0,TRIM(RIGHT(SUBSTITUTE(C3503," ",REPT(" ", 99)), 99)),"")</f>
        <v/>
      </c>
      <c r="E3503" s="6" t="str">
        <f t="shared" si="109"/>
        <v>Jessica Smith</v>
      </c>
      <c r="F3503" s="6" t="s">
        <v>11580</v>
      </c>
      <c r="G3503" s="7" t="s">
        <v>19664</v>
      </c>
      <c r="H3503" s="7" t="s">
        <v>19450</v>
      </c>
    </row>
    <row r="3504" spans="1:8">
      <c r="A3504" s="6" t="s">
        <v>13476</v>
      </c>
      <c r="B3504" s="6" t="str" cm="1">
        <f t="array" ref="B3504">IF(SUM(--ISNUMBER(SEARCH(Honorific,A3504)))&gt;0,LEFT(A3504,FIND(" ",A3504)-1),"")</f>
        <v/>
      </c>
      <c r="C3504" s="6" t="str">
        <f t="shared" si="108"/>
        <v>Christopher Marquez</v>
      </c>
      <c r="D3504" s="6" t="str" cm="1">
        <f t="array" ref="D3504">IF(SUM(--ISNUMBER(SEARCH(Credentials,C3504)))&gt;0,TRIM(RIGHT(SUBSTITUTE(C3504," ",REPT(" ", 99)), 99)),"")</f>
        <v/>
      </c>
      <c r="E3504" s="6" t="str">
        <f t="shared" si="109"/>
        <v>Christopher Marquez</v>
      </c>
      <c r="F3504" s="6" t="s">
        <v>13476</v>
      </c>
      <c r="G3504" s="7" t="s">
        <v>19682</v>
      </c>
      <c r="H3504" s="7" t="s">
        <v>19561</v>
      </c>
    </row>
    <row r="3505" spans="1:8">
      <c r="A3505" s="6" t="s">
        <v>13480</v>
      </c>
      <c r="B3505" s="6" t="str" cm="1">
        <f t="array" ref="B3505">IF(SUM(--ISNUMBER(SEARCH(Honorific,A3505)))&gt;0,LEFT(A3505,FIND(" ",A3505)-1),"")</f>
        <v/>
      </c>
      <c r="C3505" s="6" t="str">
        <f t="shared" si="108"/>
        <v>Kerri Moran</v>
      </c>
      <c r="D3505" s="6" t="str" cm="1">
        <f t="array" ref="D3505">IF(SUM(--ISNUMBER(SEARCH(Credentials,C3505)))&gt;0,TRIM(RIGHT(SUBSTITUTE(C3505," ",REPT(" ", 99)), 99)),"")</f>
        <v/>
      </c>
      <c r="E3505" s="6" t="str">
        <f t="shared" si="109"/>
        <v>Kerri Moran</v>
      </c>
      <c r="F3505" s="6" t="s">
        <v>13480</v>
      </c>
      <c r="G3505" s="7" t="s">
        <v>20747</v>
      </c>
      <c r="H3505" s="7" t="s">
        <v>20020</v>
      </c>
    </row>
    <row r="3506" spans="1:8">
      <c r="A3506" s="6" t="s">
        <v>13483</v>
      </c>
      <c r="B3506" s="6" t="str" cm="1">
        <f t="array" ref="B3506">IF(SUM(--ISNUMBER(SEARCH(Honorific,A3506)))&gt;0,LEFT(A3506,FIND(" ",A3506)-1),"")</f>
        <v/>
      </c>
      <c r="C3506" s="6" t="str">
        <f t="shared" si="108"/>
        <v>Lawrence Sharp</v>
      </c>
      <c r="D3506" s="6" t="str" cm="1">
        <f t="array" ref="D3506">IF(SUM(--ISNUMBER(SEARCH(Credentials,C3506)))&gt;0,TRIM(RIGHT(SUBSTITUTE(C3506," ",REPT(" ", 99)), 99)),"")</f>
        <v/>
      </c>
      <c r="E3506" s="6" t="str">
        <f t="shared" si="109"/>
        <v>Lawrence Sharp</v>
      </c>
      <c r="F3506" s="6" t="s">
        <v>13483</v>
      </c>
      <c r="G3506" s="7" t="s">
        <v>19912</v>
      </c>
      <c r="H3506" s="7" t="s">
        <v>19842</v>
      </c>
    </row>
    <row r="3507" spans="1:8">
      <c r="A3507" s="6" t="s">
        <v>13487</v>
      </c>
      <c r="B3507" s="6" t="str" cm="1">
        <f t="array" ref="B3507">IF(SUM(--ISNUMBER(SEARCH(Honorific,A3507)))&gt;0,LEFT(A3507,FIND(" ",A3507)-1),"")</f>
        <v/>
      </c>
      <c r="C3507" s="6" t="str">
        <f t="shared" si="108"/>
        <v>Briana Craig</v>
      </c>
      <c r="D3507" s="6" t="str" cm="1">
        <f t="array" ref="D3507">IF(SUM(--ISNUMBER(SEARCH(Credentials,C3507)))&gt;0,TRIM(RIGHT(SUBSTITUTE(C3507," ",REPT(" ", 99)), 99)),"")</f>
        <v/>
      </c>
      <c r="E3507" s="6" t="str">
        <f t="shared" si="109"/>
        <v>Briana Craig</v>
      </c>
      <c r="F3507" s="6" t="s">
        <v>13487</v>
      </c>
      <c r="G3507" s="7" t="s">
        <v>20748</v>
      </c>
      <c r="H3507" s="7" t="s">
        <v>19570</v>
      </c>
    </row>
    <row r="3508" spans="1:8">
      <c r="A3508" s="6" t="s">
        <v>13491</v>
      </c>
      <c r="B3508" s="6" t="str" cm="1">
        <f t="array" ref="B3508">IF(SUM(--ISNUMBER(SEARCH(Honorific,A3508)))&gt;0,LEFT(A3508,FIND(" ",A3508)-1),"")</f>
        <v/>
      </c>
      <c r="C3508" s="6" t="str">
        <f t="shared" si="108"/>
        <v>Sarah Williams</v>
      </c>
      <c r="D3508" s="6" t="str" cm="1">
        <f t="array" ref="D3508">IF(SUM(--ISNUMBER(SEARCH(Credentials,C3508)))&gt;0,TRIM(RIGHT(SUBSTITUTE(C3508," ",REPT(" ", 99)), 99)),"")</f>
        <v/>
      </c>
      <c r="E3508" s="6" t="str">
        <f t="shared" si="109"/>
        <v>Sarah Williams</v>
      </c>
      <c r="F3508" s="6" t="s">
        <v>13491</v>
      </c>
      <c r="G3508" s="7" t="s">
        <v>19665</v>
      </c>
      <c r="H3508" s="7" t="s">
        <v>19478</v>
      </c>
    </row>
    <row r="3509" spans="1:8">
      <c r="A3509" s="6" t="s">
        <v>13495</v>
      </c>
      <c r="B3509" s="6" t="str" cm="1">
        <f t="array" ref="B3509">IF(SUM(--ISNUMBER(SEARCH(Honorific,A3509)))&gt;0,LEFT(A3509,FIND(" ",A3509)-1),"")</f>
        <v/>
      </c>
      <c r="C3509" s="6" t="str">
        <f t="shared" si="108"/>
        <v>Jessica Boyd</v>
      </c>
      <c r="D3509" s="6" t="str" cm="1">
        <f t="array" ref="D3509">IF(SUM(--ISNUMBER(SEARCH(Credentials,C3509)))&gt;0,TRIM(RIGHT(SUBSTITUTE(C3509," ",REPT(" ", 99)), 99)),"")</f>
        <v/>
      </c>
      <c r="E3509" s="6" t="str">
        <f t="shared" si="109"/>
        <v>Jessica Boyd</v>
      </c>
      <c r="F3509" s="6" t="s">
        <v>13495</v>
      </c>
      <c r="G3509" s="7" t="s">
        <v>19664</v>
      </c>
      <c r="H3509" s="7" t="s">
        <v>19874</v>
      </c>
    </row>
    <row r="3510" spans="1:8">
      <c r="A3510" s="6" t="s">
        <v>13498</v>
      </c>
      <c r="B3510" s="6" t="str" cm="1">
        <f t="array" ref="B3510">IF(SUM(--ISNUMBER(SEARCH(Honorific,A3510)))&gt;0,LEFT(A3510,FIND(" ",A3510)-1),"")</f>
        <v/>
      </c>
      <c r="C3510" s="6" t="str">
        <f t="shared" si="108"/>
        <v>Jason Figueroa</v>
      </c>
      <c r="D3510" s="6" t="str" cm="1">
        <f t="array" ref="D3510">IF(SUM(--ISNUMBER(SEARCH(Credentials,C3510)))&gt;0,TRIM(RIGHT(SUBSTITUTE(C3510," ",REPT(" ", 99)), 99)),"")</f>
        <v/>
      </c>
      <c r="E3510" s="6" t="str">
        <f t="shared" si="109"/>
        <v>Jason Figueroa</v>
      </c>
      <c r="F3510" s="6" t="s">
        <v>13498</v>
      </c>
      <c r="G3510" s="7" t="s">
        <v>19560</v>
      </c>
      <c r="H3510" s="7" t="s">
        <v>19901</v>
      </c>
    </row>
    <row r="3511" spans="1:8">
      <c r="A3511" s="6" t="s">
        <v>13502</v>
      </c>
      <c r="B3511" s="6" t="str" cm="1">
        <f t="array" ref="B3511">IF(SUM(--ISNUMBER(SEARCH(Honorific,A3511)))&gt;0,LEFT(A3511,FIND(" ",A3511)-1),"")</f>
        <v/>
      </c>
      <c r="C3511" s="6" t="str">
        <f t="shared" si="108"/>
        <v>Stacey Browning</v>
      </c>
      <c r="D3511" s="6" t="str" cm="1">
        <f t="array" ref="D3511">IF(SUM(--ISNUMBER(SEARCH(Credentials,C3511)))&gt;0,TRIM(RIGHT(SUBSTITUTE(C3511," ",REPT(" ", 99)), 99)),"")</f>
        <v/>
      </c>
      <c r="E3511" s="6" t="str">
        <f t="shared" si="109"/>
        <v>Stacey Browning</v>
      </c>
      <c r="F3511" s="6" t="s">
        <v>13502</v>
      </c>
      <c r="G3511" s="7" t="s">
        <v>19520</v>
      </c>
      <c r="H3511" s="7" t="s">
        <v>19680</v>
      </c>
    </row>
    <row r="3512" spans="1:8">
      <c r="A3512" s="6" t="s">
        <v>13506</v>
      </c>
      <c r="B3512" s="6" t="str" cm="1">
        <f t="array" ref="B3512">IF(SUM(--ISNUMBER(SEARCH(Honorific,A3512)))&gt;0,LEFT(A3512,FIND(" ",A3512)-1),"")</f>
        <v/>
      </c>
      <c r="C3512" s="6" t="str">
        <f t="shared" si="108"/>
        <v>Debbie Henderson</v>
      </c>
      <c r="D3512" s="6" t="str" cm="1">
        <f t="array" ref="D3512">IF(SUM(--ISNUMBER(SEARCH(Credentials,C3512)))&gt;0,TRIM(RIGHT(SUBSTITUTE(C3512," ",REPT(" ", 99)), 99)),"")</f>
        <v/>
      </c>
      <c r="E3512" s="6" t="str">
        <f t="shared" si="109"/>
        <v>Debbie Henderson</v>
      </c>
      <c r="F3512" s="6" t="s">
        <v>13506</v>
      </c>
      <c r="G3512" s="7" t="s">
        <v>20349</v>
      </c>
      <c r="H3512" s="7" t="s">
        <v>19769</v>
      </c>
    </row>
    <row r="3513" spans="1:8">
      <c r="A3513" s="6" t="s">
        <v>13510</v>
      </c>
      <c r="B3513" s="6" t="str" cm="1">
        <f t="array" ref="B3513">IF(SUM(--ISNUMBER(SEARCH(Honorific,A3513)))&gt;0,LEFT(A3513,FIND(" ",A3513)-1),"")</f>
        <v/>
      </c>
      <c r="C3513" s="6" t="str">
        <f t="shared" si="108"/>
        <v>Megan Palmer</v>
      </c>
      <c r="D3513" s="6" t="str" cm="1">
        <f t="array" ref="D3513">IF(SUM(--ISNUMBER(SEARCH(Credentials,C3513)))&gt;0,TRIM(RIGHT(SUBSTITUTE(C3513," ",REPT(" ", 99)), 99)),"")</f>
        <v/>
      </c>
      <c r="E3513" s="6" t="str">
        <f t="shared" si="109"/>
        <v>Megan Palmer</v>
      </c>
      <c r="F3513" s="6" t="s">
        <v>13510</v>
      </c>
      <c r="G3513" s="7" t="s">
        <v>19494</v>
      </c>
      <c r="H3513" s="7" t="s">
        <v>20124</v>
      </c>
    </row>
    <row r="3514" spans="1:8">
      <c r="A3514" s="6" t="s">
        <v>13514</v>
      </c>
      <c r="B3514" s="6" t="str" cm="1">
        <f t="array" ref="B3514">IF(SUM(--ISNUMBER(SEARCH(Honorific,A3514)))&gt;0,LEFT(A3514,FIND(" ",A3514)-1),"")</f>
        <v/>
      </c>
      <c r="C3514" s="6" t="str">
        <f t="shared" si="108"/>
        <v>Valerie Cobb</v>
      </c>
      <c r="D3514" s="6" t="str" cm="1">
        <f t="array" ref="D3514">IF(SUM(--ISNUMBER(SEARCH(Credentials,C3514)))&gt;0,TRIM(RIGHT(SUBSTITUTE(C3514," ",REPT(" ", 99)), 99)),"")</f>
        <v/>
      </c>
      <c r="E3514" s="6" t="str">
        <f t="shared" si="109"/>
        <v>Valerie Cobb</v>
      </c>
      <c r="F3514" s="6" t="s">
        <v>13514</v>
      </c>
      <c r="G3514" s="7" t="s">
        <v>19690</v>
      </c>
      <c r="H3514" s="7" t="s">
        <v>20021</v>
      </c>
    </row>
    <row r="3515" spans="1:8">
      <c r="A3515" s="6" t="s">
        <v>13518</v>
      </c>
      <c r="B3515" s="6" t="str" cm="1">
        <f t="array" ref="B3515">IF(SUM(--ISNUMBER(SEARCH(Honorific,A3515)))&gt;0,LEFT(A3515,FIND(" ",A3515)-1),"")</f>
        <v/>
      </c>
      <c r="C3515" s="6" t="str">
        <f t="shared" si="108"/>
        <v>Laura Williams</v>
      </c>
      <c r="D3515" s="6" t="str" cm="1">
        <f t="array" ref="D3515">IF(SUM(--ISNUMBER(SEARCH(Credentials,C3515)))&gt;0,TRIM(RIGHT(SUBSTITUTE(C3515," ",REPT(" ", 99)), 99)),"")</f>
        <v/>
      </c>
      <c r="E3515" s="6" t="str">
        <f t="shared" si="109"/>
        <v>Laura Williams</v>
      </c>
      <c r="F3515" s="6" t="s">
        <v>13518</v>
      </c>
      <c r="G3515" s="7" t="s">
        <v>19587</v>
      </c>
      <c r="H3515" s="7" t="s">
        <v>19478</v>
      </c>
    </row>
    <row r="3516" spans="1:8">
      <c r="A3516" s="6" t="s">
        <v>1850</v>
      </c>
      <c r="B3516" s="6" t="str" cm="1">
        <f t="array" ref="B3516">IF(SUM(--ISNUMBER(SEARCH(Honorific,A3516)))&gt;0,LEFT(A3516,FIND(" ",A3516)-1),"")</f>
        <v/>
      </c>
      <c r="C3516" s="6" t="str">
        <f t="shared" si="108"/>
        <v>Robert Rodgers</v>
      </c>
      <c r="D3516" s="6" t="str" cm="1">
        <f t="array" ref="D3516">IF(SUM(--ISNUMBER(SEARCH(Credentials,C3516)))&gt;0,TRIM(RIGHT(SUBSTITUTE(C3516," ",REPT(" ", 99)), 99)),"")</f>
        <v/>
      </c>
      <c r="E3516" s="6" t="str">
        <f t="shared" si="109"/>
        <v>Robert Rodgers</v>
      </c>
      <c r="F3516" s="6" t="s">
        <v>1850</v>
      </c>
      <c r="G3516" s="7" t="s">
        <v>19541</v>
      </c>
      <c r="H3516" s="7" t="s">
        <v>19945</v>
      </c>
    </row>
    <row r="3517" spans="1:8">
      <c r="A3517" s="6" t="s">
        <v>13523</v>
      </c>
      <c r="B3517" s="6" t="str" cm="1">
        <f t="array" ref="B3517">IF(SUM(--ISNUMBER(SEARCH(Honorific,A3517)))&gt;0,LEFT(A3517,FIND(" ",A3517)-1),"")</f>
        <v/>
      </c>
      <c r="C3517" s="6" t="str">
        <f t="shared" si="108"/>
        <v>Cynthia Wong</v>
      </c>
      <c r="D3517" s="6" t="str" cm="1">
        <f t="array" ref="D3517">IF(SUM(--ISNUMBER(SEARCH(Credentials,C3517)))&gt;0,TRIM(RIGHT(SUBSTITUTE(C3517," ",REPT(" ", 99)), 99)),"")</f>
        <v/>
      </c>
      <c r="E3517" s="6" t="str">
        <f t="shared" si="109"/>
        <v>Cynthia Wong</v>
      </c>
      <c r="F3517" s="6" t="s">
        <v>13523</v>
      </c>
      <c r="G3517" s="7" t="s">
        <v>19646</v>
      </c>
      <c r="H3517" s="7" t="s">
        <v>19436</v>
      </c>
    </row>
    <row r="3518" spans="1:8">
      <c r="A3518" s="6" t="s">
        <v>13527</v>
      </c>
      <c r="B3518" s="6" t="str" cm="1">
        <f t="array" ref="B3518">IF(SUM(--ISNUMBER(SEARCH(Honorific,A3518)))&gt;0,LEFT(A3518,FIND(" ",A3518)-1),"")</f>
        <v/>
      </c>
      <c r="C3518" s="6" t="str">
        <f t="shared" si="108"/>
        <v>Corey Herrera</v>
      </c>
      <c r="D3518" s="6" t="str" cm="1">
        <f t="array" ref="D3518">IF(SUM(--ISNUMBER(SEARCH(Credentials,C3518)))&gt;0,TRIM(RIGHT(SUBSTITUTE(C3518," ",REPT(" ", 99)), 99)),"")</f>
        <v/>
      </c>
      <c r="E3518" s="6" t="str">
        <f t="shared" si="109"/>
        <v>Corey Herrera</v>
      </c>
      <c r="F3518" s="6" t="s">
        <v>13527</v>
      </c>
      <c r="G3518" s="7" t="s">
        <v>19720</v>
      </c>
      <c r="H3518" s="7" t="s">
        <v>19899</v>
      </c>
    </row>
    <row r="3519" spans="1:8">
      <c r="A3519" s="6" t="s">
        <v>13531</v>
      </c>
      <c r="B3519" s="6" t="str" cm="1">
        <f t="array" ref="B3519">IF(SUM(--ISNUMBER(SEARCH(Honorific,A3519)))&gt;0,LEFT(A3519,FIND(" ",A3519)-1),"")</f>
        <v/>
      </c>
      <c r="C3519" s="6" t="str">
        <f t="shared" si="108"/>
        <v>Angela Lewis</v>
      </c>
      <c r="D3519" s="6" t="str" cm="1">
        <f t="array" ref="D3519">IF(SUM(--ISNUMBER(SEARCH(Credentials,C3519)))&gt;0,TRIM(RIGHT(SUBSTITUTE(C3519," ",REPT(" ", 99)), 99)),"")</f>
        <v/>
      </c>
      <c r="E3519" s="6" t="str">
        <f t="shared" si="109"/>
        <v>Angela Lewis</v>
      </c>
      <c r="F3519" s="6" t="s">
        <v>13531</v>
      </c>
      <c r="G3519" s="7" t="s">
        <v>19746</v>
      </c>
      <c r="H3519" s="7" t="s">
        <v>19755</v>
      </c>
    </row>
    <row r="3520" spans="1:8">
      <c r="A3520" s="6" t="s">
        <v>5869</v>
      </c>
      <c r="B3520" s="6" t="str" cm="1">
        <f t="array" ref="B3520">IF(SUM(--ISNUMBER(SEARCH(Honorific,A3520)))&gt;0,LEFT(A3520,FIND(" ",A3520)-1),"")</f>
        <v/>
      </c>
      <c r="C3520" s="6" t="str">
        <f t="shared" si="108"/>
        <v>Patricia Wallace</v>
      </c>
      <c r="D3520" s="6" t="str" cm="1">
        <f t="array" ref="D3520">IF(SUM(--ISNUMBER(SEARCH(Credentials,C3520)))&gt;0,TRIM(RIGHT(SUBSTITUTE(C3520," ",REPT(" ", 99)), 99)),"")</f>
        <v/>
      </c>
      <c r="E3520" s="6" t="str">
        <f t="shared" si="109"/>
        <v>Patricia Wallace</v>
      </c>
      <c r="F3520" s="6" t="s">
        <v>5869</v>
      </c>
      <c r="G3520" s="7" t="s">
        <v>19967</v>
      </c>
      <c r="H3520" s="7" t="s">
        <v>19765</v>
      </c>
    </row>
    <row r="3521" spans="1:8">
      <c r="A3521" s="6" t="s">
        <v>13537</v>
      </c>
      <c r="B3521" s="6" t="str" cm="1">
        <f t="array" ref="B3521">IF(SUM(--ISNUMBER(SEARCH(Honorific,A3521)))&gt;0,LEFT(A3521,FIND(" ",A3521)-1),"")</f>
        <v/>
      </c>
      <c r="C3521" s="6" t="str">
        <f t="shared" si="108"/>
        <v>Danielle Cervantes</v>
      </c>
      <c r="D3521" s="6" t="str" cm="1">
        <f t="array" ref="D3521">IF(SUM(--ISNUMBER(SEARCH(Credentials,C3521)))&gt;0,TRIM(RIGHT(SUBSTITUTE(C3521," ",REPT(" ", 99)), 99)),"")</f>
        <v/>
      </c>
      <c r="E3521" s="6" t="str">
        <f t="shared" si="109"/>
        <v>Danielle Cervantes</v>
      </c>
      <c r="F3521" s="6" t="s">
        <v>13537</v>
      </c>
      <c r="G3521" s="7" t="s">
        <v>19629</v>
      </c>
      <c r="H3521" s="7" t="s">
        <v>19465</v>
      </c>
    </row>
    <row r="3522" spans="1:8">
      <c r="A3522" s="6" t="s">
        <v>13541</v>
      </c>
      <c r="B3522" s="6" t="str" cm="1">
        <f t="array" ref="B3522">IF(SUM(--ISNUMBER(SEARCH(Honorific,A3522)))&gt;0,LEFT(A3522,FIND(" ",A3522)-1),"")</f>
        <v/>
      </c>
      <c r="C3522" s="6" t="str">
        <f t="shared" si="108"/>
        <v>Christine Holmes</v>
      </c>
      <c r="D3522" s="6" t="str" cm="1">
        <f t="array" ref="D3522">IF(SUM(--ISNUMBER(SEARCH(Credentials,C3522)))&gt;0,TRIM(RIGHT(SUBSTITUTE(C3522," ",REPT(" ", 99)), 99)),"")</f>
        <v/>
      </c>
      <c r="E3522" s="6" t="str">
        <f t="shared" si="109"/>
        <v>Christine Holmes</v>
      </c>
      <c r="F3522" s="6" t="s">
        <v>13541</v>
      </c>
      <c r="G3522" s="7" t="s">
        <v>19928</v>
      </c>
      <c r="H3522" s="7" t="s">
        <v>19840</v>
      </c>
    </row>
    <row r="3523" spans="1:8">
      <c r="A3523" s="6" t="s">
        <v>13545</v>
      </c>
      <c r="B3523" s="6" t="str" cm="1">
        <f t="array" ref="B3523">IF(SUM(--ISNUMBER(SEARCH(Honorific,A3523)))&gt;0,LEFT(A3523,FIND(" ",A3523)-1),"")</f>
        <v/>
      </c>
      <c r="C3523" s="6" t="str">
        <f t="shared" ref="C3523:C3586" si="110">IF(B3523="",A3523,RIGHT(A3523,LEN(A3523)-LEN(B3523)-1))</f>
        <v>Marie Hayes</v>
      </c>
      <c r="D3523" s="6" t="str" cm="1">
        <f t="array" ref="D3523">IF(SUM(--ISNUMBER(SEARCH(Credentials,C3523)))&gt;0,TRIM(RIGHT(SUBSTITUTE(C3523," ",REPT(" ", 99)), 99)),"")</f>
        <v/>
      </c>
      <c r="E3523" s="6" t="str">
        <f t="shared" ref="E3523:E3586" si="111">IF(D3523="",C3523,LEFT(C3523,LEN(C3523)-LEN(D3523)))</f>
        <v>Marie Hayes</v>
      </c>
      <c r="F3523" s="6" t="s">
        <v>13545</v>
      </c>
      <c r="G3523" s="7" t="s">
        <v>20277</v>
      </c>
      <c r="H3523" s="7" t="s">
        <v>20115</v>
      </c>
    </row>
    <row r="3524" spans="1:8">
      <c r="A3524" s="6" t="s">
        <v>13549</v>
      </c>
      <c r="B3524" s="6" t="str" cm="1">
        <f t="array" ref="B3524">IF(SUM(--ISNUMBER(SEARCH(Honorific,A3524)))&gt;0,LEFT(A3524,FIND(" ",A3524)-1),"")</f>
        <v/>
      </c>
      <c r="C3524" s="6" t="str">
        <f t="shared" si="110"/>
        <v>Daniel Dominguez</v>
      </c>
      <c r="D3524" s="6" t="str" cm="1">
        <f t="array" ref="D3524">IF(SUM(--ISNUMBER(SEARCH(Credentials,C3524)))&gt;0,TRIM(RIGHT(SUBSTITUTE(C3524," ",REPT(" ", 99)), 99)),"")</f>
        <v/>
      </c>
      <c r="E3524" s="6" t="str">
        <f t="shared" si="111"/>
        <v>Daniel Dominguez</v>
      </c>
      <c r="F3524" s="6" t="s">
        <v>13549</v>
      </c>
      <c r="G3524" s="7" t="s">
        <v>19492</v>
      </c>
      <c r="H3524" s="7" t="s">
        <v>20474</v>
      </c>
    </row>
    <row r="3525" spans="1:8">
      <c r="A3525" s="6" t="s">
        <v>13553</v>
      </c>
      <c r="B3525" s="6" t="str" cm="1">
        <f t="array" ref="B3525">IF(SUM(--ISNUMBER(SEARCH(Honorific,A3525)))&gt;0,LEFT(A3525,FIND(" ",A3525)-1),"")</f>
        <v/>
      </c>
      <c r="C3525" s="6" t="str">
        <f t="shared" si="110"/>
        <v>Misty Bailey</v>
      </c>
      <c r="D3525" s="6" t="str" cm="1">
        <f t="array" ref="D3525">IF(SUM(--ISNUMBER(SEARCH(Credentials,C3525)))&gt;0,TRIM(RIGHT(SUBSTITUTE(C3525," ",REPT(" ", 99)), 99)),"")</f>
        <v/>
      </c>
      <c r="E3525" s="6" t="str">
        <f t="shared" si="111"/>
        <v>Misty Bailey</v>
      </c>
      <c r="F3525" s="6" t="s">
        <v>13553</v>
      </c>
      <c r="G3525" s="7" t="s">
        <v>19796</v>
      </c>
      <c r="H3525" s="7" t="s">
        <v>19711</v>
      </c>
    </row>
    <row r="3526" spans="1:8">
      <c r="A3526" s="6" t="s">
        <v>13557</v>
      </c>
      <c r="B3526" s="6" t="str" cm="1">
        <f t="array" ref="B3526">IF(SUM(--ISNUMBER(SEARCH(Honorific,A3526)))&gt;0,LEFT(A3526,FIND(" ",A3526)-1),"")</f>
        <v/>
      </c>
      <c r="C3526" s="6" t="str">
        <f t="shared" si="110"/>
        <v>Steven Rodriguez</v>
      </c>
      <c r="D3526" s="6" t="str" cm="1">
        <f t="array" ref="D3526">IF(SUM(--ISNUMBER(SEARCH(Credentials,C3526)))&gt;0,TRIM(RIGHT(SUBSTITUTE(C3526," ",REPT(" ", 99)), 99)),"")</f>
        <v/>
      </c>
      <c r="E3526" s="6" t="str">
        <f t="shared" si="111"/>
        <v>Steven Rodriguez</v>
      </c>
      <c r="F3526" s="6" t="s">
        <v>13557</v>
      </c>
      <c r="G3526" s="7" t="s">
        <v>19767</v>
      </c>
      <c r="H3526" s="7" t="s">
        <v>19536</v>
      </c>
    </row>
    <row r="3527" spans="1:8">
      <c r="A3527" s="6" t="s">
        <v>13561</v>
      </c>
      <c r="B3527" s="6" t="str" cm="1">
        <f t="array" ref="B3527">IF(SUM(--ISNUMBER(SEARCH(Honorific,A3527)))&gt;0,LEFT(A3527,FIND(" ",A3527)-1),"")</f>
        <v/>
      </c>
      <c r="C3527" s="6" t="str">
        <f t="shared" si="110"/>
        <v>Craig Reynolds</v>
      </c>
      <c r="D3527" s="6" t="str" cm="1">
        <f t="array" ref="D3527">IF(SUM(--ISNUMBER(SEARCH(Credentials,C3527)))&gt;0,TRIM(RIGHT(SUBSTITUTE(C3527," ",REPT(" ", 99)), 99)),"")</f>
        <v/>
      </c>
      <c r="E3527" s="6" t="str">
        <f t="shared" si="111"/>
        <v>Craig Reynolds</v>
      </c>
      <c r="F3527" s="6" t="s">
        <v>13561</v>
      </c>
      <c r="G3527" s="7" t="s">
        <v>19570</v>
      </c>
      <c r="H3527" s="7" t="s">
        <v>20325</v>
      </c>
    </row>
    <row r="3528" spans="1:8">
      <c r="A3528" s="6" t="s">
        <v>13565</v>
      </c>
      <c r="B3528" s="6" t="str" cm="1">
        <f t="array" ref="B3528">IF(SUM(--ISNUMBER(SEARCH(Honorific,A3528)))&gt;0,LEFT(A3528,FIND(" ",A3528)-1),"")</f>
        <v/>
      </c>
      <c r="C3528" s="6" t="str">
        <f t="shared" si="110"/>
        <v>Ashley Henderson</v>
      </c>
      <c r="D3528" s="6" t="str" cm="1">
        <f t="array" ref="D3528">IF(SUM(--ISNUMBER(SEARCH(Credentials,C3528)))&gt;0,TRIM(RIGHT(SUBSTITUTE(C3528," ",REPT(" ", 99)), 99)),"")</f>
        <v/>
      </c>
      <c r="E3528" s="6" t="str">
        <f t="shared" si="111"/>
        <v>Ashley Henderson</v>
      </c>
      <c r="F3528" s="6" t="s">
        <v>13565</v>
      </c>
      <c r="G3528" s="7" t="s">
        <v>19486</v>
      </c>
      <c r="H3528" s="7" t="s">
        <v>19769</v>
      </c>
    </row>
    <row r="3529" spans="1:8">
      <c r="A3529" s="6" t="s">
        <v>13569</v>
      </c>
      <c r="B3529" s="6" t="str" cm="1">
        <f t="array" ref="B3529">IF(SUM(--ISNUMBER(SEARCH(Honorific,A3529)))&gt;0,LEFT(A3529,FIND(" ",A3529)-1),"")</f>
        <v/>
      </c>
      <c r="C3529" s="6" t="str">
        <f t="shared" si="110"/>
        <v>Linda Estes</v>
      </c>
      <c r="D3529" s="6" t="str" cm="1">
        <f t="array" ref="D3529">IF(SUM(--ISNUMBER(SEARCH(Credentials,C3529)))&gt;0,TRIM(RIGHT(SUBSTITUTE(C3529," ",REPT(" ", 99)), 99)),"")</f>
        <v/>
      </c>
      <c r="E3529" s="6" t="str">
        <f t="shared" si="111"/>
        <v>Linda Estes</v>
      </c>
      <c r="F3529" s="6" t="s">
        <v>13569</v>
      </c>
      <c r="G3529" s="7" t="s">
        <v>19627</v>
      </c>
      <c r="H3529" s="7" t="s">
        <v>20603</v>
      </c>
    </row>
    <row r="3530" spans="1:8">
      <c r="A3530" s="6" t="s">
        <v>13573</v>
      </c>
      <c r="B3530" s="6" t="str" cm="1">
        <f t="array" ref="B3530">IF(SUM(--ISNUMBER(SEARCH(Honorific,A3530)))&gt;0,LEFT(A3530,FIND(" ",A3530)-1),"")</f>
        <v/>
      </c>
      <c r="C3530" s="6" t="str">
        <f t="shared" si="110"/>
        <v>Eric Bradley</v>
      </c>
      <c r="D3530" s="6" t="str" cm="1">
        <f t="array" ref="D3530">IF(SUM(--ISNUMBER(SEARCH(Credentials,C3530)))&gt;0,TRIM(RIGHT(SUBSTITUTE(C3530," ",REPT(" ", 99)), 99)),"")</f>
        <v/>
      </c>
      <c r="E3530" s="6" t="str">
        <f t="shared" si="111"/>
        <v>Eric Bradley</v>
      </c>
      <c r="F3530" s="6" t="s">
        <v>13573</v>
      </c>
      <c r="G3530" s="7" t="s">
        <v>19618</v>
      </c>
      <c r="H3530" s="7" t="s">
        <v>19620</v>
      </c>
    </row>
    <row r="3531" spans="1:8">
      <c r="A3531" s="6" t="s">
        <v>13577</v>
      </c>
      <c r="B3531" s="6" t="str" cm="1">
        <f t="array" ref="B3531">IF(SUM(--ISNUMBER(SEARCH(Honorific,A3531)))&gt;0,LEFT(A3531,FIND(" ",A3531)-1),"")</f>
        <v/>
      </c>
      <c r="C3531" s="6" t="str">
        <f t="shared" si="110"/>
        <v>Rachel Singh</v>
      </c>
      <c r="D3531" s="6" t="str" cm="1">
        <f t="array" ref="D3531">IF(SUM(--ISNUMBER(SEARCH(Credentials,C3531)))&gt;0,TRIM(RIGHT(SUBSTITUTE(C3531," ",REPT(" ", 99)), 99)),"")</f>
        <v/>
      </c>
      <c r="E3531" s="6" t="str">
        <f t="shared" si="111"/>
        <v>Rachel Singh</v>
      </c>
      <c r="F3531" s="6" t="s">
        <v>13577</v>
      </c>
      <c r="G3531" s="7" t="s">
        <v>19661</v>
      </c>
      <c r="H3531" s="7" t="s">
        <v>20260</v>
      </c>
    </row>
    <row r="3532" spans="1:8">
      <c r="A3532" s="6" t="s">
        <v>13581</v>
      </c>
      <c r="B3532" s="6" t="str" cm="1">
        <f t="array" ref="B3532">IF(SUM(--ISNUMBER(SEARCH(Honorific,A3532)))&gt;0,LEFT(A3532,FIND(" ",A3532)-1),"")</f>
        <v/>
      </c>
      <c r="C3532" s="6" t="str">
        <f t="shared" si="110"/>
        <v>Melissa Kennedy</v>
      </c>
      <c r="D3532" s="6" t="str" cm="1">
        <f t="array" ref="D3532">IF(SUM(--ISNUMBER(SEARCH(Credentials,C3532)))&gt;0,TRIM(RIGHT(SUBSTITUTE(C3532," ",REPT(" ", 99)), 99)),"")</f>
        <v/>
      </c>
      <c r="E3532" s="6" t="str">
        <f t="shared" si="111"/>
        <v>Melissa Kennedy</v>
      </c>
      <c r="F3532" s="6" t="s">
        <v>13581</v>
      </c>
      <c r="G3532" s="7" t="s">
        <v>19869</v>
      </c>
      <c r="H3532" s="7" t="s">
        <v>20566</v>
      </c>
    </row>
    <row r="3533" spans="1:8">
      <c r="A3533" s="6" t="s">
        <v>13585</v>
      </c>
      <c r="B3533" s="6" t="str" cm="1">
        <f t="array" ref="B3533">IF(SUM(--ISNUMBER(SEARCH(Honorific,A3533)))&gt;0,LEFT(A3533,FIND(" ",A3533)-1),"")</f>
        <v/>
      </c>
      <c r="C3533" s="6" t="str">
        <f t="shared" si="110"/>
        <v>Chad Fry</v>
      </c>
      <c r="D3533" s="6" t="str" cm="1">
        <f t="array" ref="D3533">IF(SUM(--ISNUMBER(SEARCH(Credentials,C3533)))&gt;0,TRIM(RIGHT(SUBSTITUTE(C3533," ",REPT(" ", 99)), 99)),"")</f>
        <v/>
      </c>
      <c r="E3533" s="6" t="str">
        <f t="shared" si="111"/>
        <v>Chad Fry</v>
      </c>
      <c r="F3533" s="6" t="s">
        <v>13585</v>
      </c>
      <c r="G3533" s="7" t="s">
        <v>20146</v>
      </c>
      <c r="H3533" s="7" t="s">
        <v>19978</v>
      </c>
    </row>
    <row r="3534" spans="1:8">
      <c r="A3534" s="6" t="s">
        <v>13589</v>
      </c>
      <c r="B3534" s="6" t="str" cm="1">
        <f t="array" ref="B3534">IF(SUM(--ISNUMBER(SEARCH(Honorific,A3534)))&gt;0,LEFT(A3534,FIND(" ",A3534)-1),"")</f>
        <v/>
      </c>
      <c r="C3534" s="6" t="str">
        <f t="shared" si="110"/>
        <v>Shannon Michael</v>
      </c>
      <c r="D3534" s="6" t="str" cm="1">
        <f t="array" ref="D3534">IF(SUM(--ISNUMBER(SEARCH(Credentials,C3534)))&gt;0,TRIM(RIGHT(SUBSTITUTE(C3534," ",REPT(" ", 99)), 99)),"")</f>
        <v/>
      </c>
      <c r="E3534" s="6" t="str">
        <f t="shared" si="111"/>
        <v>Shannon Michael</v>
      </c>
      <c r="F3534" s="6" t="s">
        <v>13589</v>
      </c>
      <c r="G3534" s="7" t="s">
        <v>20122</v>
      </c>
      <c r="H3534" s="7" t="s">
        <v>19466</v>
      </c>
    </row>
    <row r="3535" spans="1:8">
      <c r="A3535" s="6" t="s">
        <v>13593</v>
      </c>
      <c r="B3535" s="6" t="str" cm="1">
        <f t="array" ref="B3535">IF(SUM(--ISNUMBER(SEARCH(Honorific,A3535)))&gt;0,LEFT(A3535,FIND(" ",A3535)-1),"")</f>
        <v/>
      </c>
      <c r="C3535" s="6" t="str">
        <f t="shared" si="110"/>
        <v>Jesus Thomas</v>
      </c>
      <c r="D3535" s="6" t="str" cm="1">
        <f t="array" ref="D3535">IF(SUM(--ISNUMBER(SEARCH(Credentials,C3535)))&gt;0,TRIM(RIGHT(SUBSTITUTE(C3535," ",REPT(" ", 99)), 99)),"")</f>
        <v/>
      </c>
      <c r="E3535" s="6" t="str">
        <f t="shared" si="111"/>
        <v>Jesus Thomas</v>
      </c>
      <c r="F3535" s="6" t="s">
        <v>13593</v>
      </c>
      <c r="G3535" s="7" t="s">
        <v>19654</v>
      </c>
      <c r="H3535" s="7" t="s">
        <v>19488</v>
      </c>
    </row>
    <row r="3536" spans="1:8">
      <c r="A3536" s="6" t="s">
        <v>13597</v>
      </c>
      <c r="B3536" s="6" t="str" cm="1">
        <f t="array" ref="B3536">IF(SUM(--ISNUMBER(SEARCH(Honorific,A3536)))&gt;0,LEFT(A3536,FIND(" ",A3536)-1),"")</f>
        <v/>
      </c>
      <c r="C3536" s="6" t="str">
        <f t="shared" si="110"/>
        <v>Sandra Wall</v>
      </c>
      <c r="D3536" s="6" t="str" cm="1">
        <f t="array" ref="D3536">IF(SUM(--ISNUMBER(SEARCH(Credentials,C3536)))&gt;0,TRIM(RIGHT(SUBSTITUTE(C3536," ",REPT(" ", 99)), 99)),"")</f>
        <v/>
      </c>
      <c r="E3536" s="6" t="str">
        <f t="shared" si="111"/>
        <v>Sandra Wall</v>
      </c>
      <c r="F3536" s="6" t="s">
        <v>13597</v>
      </c>
      <c r="G3536" s="7" t="s">
        <v>20050</v>
      </c>
      <c r="H3536" s="7" t="s">
        <v>20445</v>
      </c>
    </row>
    <row r="3537" spans="1:8">
      <c r="A3537" s="6" t="s">
        <v>13601</v>
      </c>
      <c r="B3537" s="6" t="str" cm="1">
        <f t="array" ref="B3537">IF(SUM(--ISNUMBER(SEARCH(Honorific,A3537)))&gt;0,LEFT(A3537,FIND(" ",A3537)-1),"")</f>
        <v/>
      </c>
      <c r="C3537" s="6" t="str">
        <f t="shared" si="110"/>
        <v>Michael Howard</v>
      </c>
      <c r="D3537" s="6" t="str" cm="1">
        <f t="array" ref="D3537">IF(SUM(--ISNUMBER(SEARCH(Credentials,C3537)))&gt;0,TRIM(RIGHT(SUBSTITUTE(C3537," ",REPT(" ", 99)), 99)),"")</f>
        <v/>
      </c>
      <c r="E3537" s="6" t="str">
        <f t="shared" si="111"/>
        <v>Michael Howard</v>
      </c>
      <c r="F3537" s="6" t="s">
        <v>13601</v>
      </c>
      <c r="G3537" s="7" t="s">
        <v>19466</v>
      </c>
      <c r="H3537" s="7" t="s">
        <v>19834</v>
      </c>
    </row>
    <row r="3538" spans="1:8">
      <c r="A3538" s="6" t="s">
        <v>6862</v>
      </c>
      <c r="B3538" s="6" t="str" cm="1">
        <f t="array" ref="B3538">IF(SUM(--ISNUMBER(SEARCH(Honorific,A3538)))&gt;0,LEFT(A3538,FIND(" ",A3538)-1),"")</f>
        <v/>
      </c>
      <c r="C3538" s="6" t="str">
        <f t="shared" si="110"/>
        <v>Matthew Brown</v>
      </c>
      <c r="D3538" s="6" t="str" cm="1">
        <f t="array" ref="D3538">IF(SUM(--ISNUMBER(SEARCH(Credentials,C3538)))&gt;0,TRIM(RIGHT(SUBSTITUTE(C3538," ",REPT(" ", 99)), 99)),"")</f>
        <v/>
      </c>
      <c r="E3538" s="6" t="str">
        <f t="shared" si="111"/>
        <v>Matthew Brown</v>
      </c>
      <c r="F3538" s="6" t="s">
        <v>6862</v>
      </c>
      <c r="G3538" s="7" t="s">
        <v>19506</v>
      </c>
      <c r="H3538" s="7" t="s">
        <v>19442</v>
      </c>
    </row>
    <row r="3539" spans="1:8">
      <c r="A3539" s="6" t="s">
        <v>13608</v>
      </c>
      <c r="B3539" s="6" t="str" cm="1">
        <f t="array" ref="B3539">IF(SUM(--ISNUMBER(SEARCH(Honorific,A3539)))&gt;0,LEFT(A3539,FIND(" ",A3539)-1),"")</f>
        <v/>
      </c>
      <c r="C3539" s="6" t="str">
        <f t="shared" si="110"/>
        <v>Laura Martin</v>
      </c>
      <c r="D3539" s="6" t="str" cm="1">
        <f t="array" ref="D3539">IF(SUM(--ISNUMBER(SEARCH(Credentials,C3539)))&gt;0,TRIM(RIGHT(SUBSTITUTE(C3539," ",REPT(" ", 99)), 99)),"")</f>
        <v/>
      </c>
      <c r="E3539" s="6" t="str">
        <f t="shared" si="111"/>
        <v>Laura Martin</v>
      </c>
      <c r="F3539" s="6" t="s">
        <v>13608</v>
      </c>
      <c r="G3539" s="7" t="s">
        <v>19587</v>
      </c>
      <c r="H3539" s="7" t="s">
        <v>19455</v>
      </c>
    </row>
    <row r="3540" spans="1:8">
      <c r="A3540" s="6" t="s">
        <v>13612</v>
      </c>
      <c r="B3540" s="6" t="str" cm="1">
        <f t="array" ref="B3540">IF(SUM(--ISNUMBER(SEARCH(Honorific,A3540)))&gt;0,LEFT(A3540,FIND(" ",A3540)-1),"")</f>
        <v/>
      </c>
      <c r="C3540" s="6" t="str">
        <f t="shared" si="110"/>
        <v>Nathan Moore</v>
      </c>
      <c r="D3540" s="6" t="str" cm="1">
        <f t="array" ref="D3540">IF(SUM(--ISNUMBER(SEARCH(Credentials,C3540)))&gt;0,TRIM(RIGHT(SUBSTITUTE(C3540," ",REPT(" ", 99)), 99)),"")</f>
        <v/>
      </c>
      <c r="E3540" s="6" t="str">
        <f t="shared" si="111"/>
        <v>Nathan Moore</v>
      </c>
      <c r="F3540" s="6" t="s">
        <v>13612</v>
      </c>
      <c r="G3540" s="7" t="s">
        <v>20066</v>
      </c>
      <c r="H3540" s="7" t="s">
        <v>19891</v>
      </c>
    </row>
    <row r="3541" spans="1:8">
      <c r="A3541" s="6" t="s">
        <v>13616</v>
      </c>
      <c r="B3541" s="6" t="str" cm="1">
        <f t="array" ref="B3541">IF(SUM(--ISNUMBER(SEARCH(Honorific,A3541)))&gt;0,LEFT(A3541,FIND(" ",A3541)-1),"")</f>
        <v/>
      </c>
      <c r="C3541" s="6" t="str">
        <f t="shared" si="110"/>
        <v>Joseph Roberts MD</v>
      </c>
      <c r="D3541" s="6" t="str" cm="1">
        <f t="array" ref="D3541">IF(SUM(--ISNUMBER(SEARCH(Credentials,C3541)))&gt;0,TRIM(RIGHT(SUBSTITUTE(C3541," ",REPT(" ", 99)), 99)),"")</f>
        <v>MD</v>
      </c>
      <c r="E3541" s="6" t="str">
        <f t="shared" si="111"/>
        <v xml:space="preserve">Joseph Roberts </v>
      </c>
      <c r="F3541" s="6" t="s">
        <v>19351</v>
      </c>
      <c r="G3541" s="7" t="s">
        <v>19642</v>
      </c>
      <c r="H3541" s="7" t="s">
        <v>19900</v>
      </c>
    </row>
    <row r="3542" spans="1:8">
      <c r="A3542" s="6" t="s">
        <v>13619</v>
      </c>
      <c r="B3542" s="6" t="str" cm="1">
        <f t="array" ref="B3542">IF(SUM(--ISNUMBER(SEARCH(Honorific,A3542)))&gt;0,LEFT(A3542,FIND(" ",A3542)-1),"")</f>
        <v/>
      </c>
      <c r="C3542" s="6" t="str">
        <f t="shared" si="110"/>
        <v>Angela Thomas</v>
      </c>
      <c r="D3542" s="6" t="str" cm="1">
        <f t="array" ref="D3542">IF(SUM(--ISNUMBER(SEARCH(Credentials,C3542)))&gt;0,TRIM(RIGHT(SUBSTITUTE(C3542," ",REPT(" ", 99)), 99)),"")</f>
        <v/>
      </c>
      <c r="E3542" s="6" t="str">
        <f t="shared" si="111"/>
        <v>Angela Thomas</v>
      </c>
      <c r="F3542" s="6" t="s">
        <v>13619</v>
      </c>
      <c r="G3542" s="7" t="s">
        <v>19746</v>
      </c>
      <c r="H3542" s="7" t="s">
        <v>19488</v>
      </c>
    </row>
    <row r="3543" spans="1:8">
      <c r="A3543" s="6" t="s">
        <v>13623</v>
      </c>
      <c r="B3543" s="6" t="str" cm="1">
        <f t="array" ref="B3543">IF(SUM(--ISNUMBER(SEARCH(Honorific,A3543)))&gt;0,LEFT(A3543,FIND(" ",A3543)-1),"")</f>
        <v/>
      </c>
      <c r="C3543" s="6" t="str">
        <f t="shared" si="110"/>
        <v>Amanda Bradshaw</v>
      </c>
      <c r="D3543" s="6" t="str" cm="1">
        <f t="array" ref="D3543">IF(SUM(--ISNUMBER(SEARCH(Credentials,C3543)))&gt;0,TRIM(RIGHT(SUBSTITUTE(C3543," ",REPT(" ", 99)), 99)),"")</f>
        <v/>
      </c>
      <c r="E3543" s="6" t="str">
        <f t="shared" si="111"/>
        <v>Amanda Bradshaw</v>
      </c>
      <c r="F3543" s="6" t="s">
        <v>13623</v>
      </c>
      <c r="G3543" s="7" t="s">
        <v>19435</v>
      </c>
      <c r="H3543" s="7" t="s">
        <v>20403</v>
      </c>
    </row>
    <row r="3544" spans="1:8">
      <c r="A3544" s="6" t="s">
        <v>1326</v>
      </c>
      <c r="B3544" s="6" t="str" cm="1">
        <f t="array" ref="B3544">IF(SUM(--ISNUMBER(SEARCH(Honorific,A3544)))&gt;0,LEFT(A3544,FIND(" ",A3544)-1),"")</f>
        <v/>
      </c>
      <c r="C3544" s="6" t="str">
        <f t="shared" si="110"/>
        <v>James James</v>
      </c>
      <c r="D3544" s="6" t="str" cm="1">
        <f t="array" ref="D3544">IF(SUM(--ISNUMBER(SEARCH(Credentials,C3544)))&gt;0,TRIM(RIGHT(SUBSTITUTE(C3544," ",REPT(" ", 99)), 99)),"")</f>
        <v/>
      </c>
      <c r="E3544" s="6" t="str">
        <f t="shared" si="111"/>
        <v>James James</v>
      </c>
      <c r="F3544" s="6" t="s">
        <v>1326</v>
      </c>
      <c r="G3544" s="7" t="s">
        <v>19433</v>
      </c>
      <c r="H3544" s="7" t="s">
        <v>19433</v>
      </c>
    </row>
    <row r="3545" spans="1:8">
      <c r="A3545" s="6" t="s">
        <v>13630</v>
      </c>
      <c r="B3545" s="6" t="str" cm="1">
        <f t="array" ref="B3545">IF(SUM(--ISNUMBER(SEARCH(Honorific,A3545)))&gt;0,LEFT(A3545,FIND(" ",A3545)-1),"")</f>
        <v/>
      </c>
      <c r="C3545" s="6" t="str">
        <f t="shared" si="110"/>
        <v>Douglas Jennings</v>
      </c>
      <c r="D3545" s="6" t="str" cm="1">
        <f t="array" ref="D3545">IF(SUM(--ISNUMBER(SEARCH(Credentials,C3545)))&gt;0,TRIM(RIGHT(SUBSTITUTE(C3545," ",REPT(" ", 99)), 99)),"")</f>
        <v/>
      </c>
      <c r="E3545" s="6" t="str">
        <f t="shared" si="111"/>
        <v>Douglas Jennings</v>
      </c>
      <c r="F3545" s="6" t="s">
        <v>13630</v>
      </c>
      <c r="G3545" s="7" t="s">
        <v>19698</v>
      </c>
      <c r="H3545" s="7" t="s">
        <v>19418</v>
      </c>
    </row>
    <row r="3546" spans="1:8">
      <c r="A3546" s="6" t="s">
        <v>12721</v>
      </c>
      <c r="B3546" s="6" t="str" cm="1">
        <f t="array" ref="B3546">IF(SUM(--ISNUMBER(SEARCH(Honorific,A3546)))&gt;0,LEFT(A3546,FIND(" ",A3546)-1),"")</f>
        <v/>
      </c>
      <c r="C3546" s="6" t="str">
        <f t="shared" si="110"/>
        <v>Kimberly Johnson</v>
      </c>
      <c r="D3546" s="6" t="str" cm="1">
        <f t="array" ref="D3546">IF(SUM(--ISNUMBER(SEARCH(Credentials,C3546)))&gt;0,TRIM(RIGHT(SUBSTITUTE(C3546," ",REPT(" ", 99)), 99)),"")</f>
        <v/>
      </c>
      <c r="E3546" s="6" t="str">
        <f t="shared" si="111"/>
        <v>Kimberly Johnson</v>
      </c>
      <c r="F3546" s="6" t="s">
        <v>12721</v>
      </c>
      <c r="G3546" s="7" t="s">
        <v>19458</v>
      </c>
      <c r="H3546" s="7" t="s">
        <v>19655</v>
      </c>
    </row>
    <row r="3547" spans="1:8">
      <c r="A3547" s="6" t="s">
        <v>13637</v>
      </c>
      <c r="B3547" s="6" t="str" cm="1">
        <f t="array" ref="B3547">IF(SUM(--ISNUMBER(SEARCH(Honorific,A3547)))&gt;0,LEFT(A3547,FIND(" ",A3547)-1),"")</f>
        <v/>
      </c>
      <c r="C3547" s="6" t="str">
        <f t="shared" si="110"/>
        <v>Tony Wolfe MD</v>
      </c>
      <c r="D3547" s="6" t="str" cm="1">
        <f t="array" ref="D3547">IF(SUM(--ISNUMBER(SEARCH(Credentials,C3547)))&gt;0,TRIM(RIGHT(SUBSTITUTE(C3547," ",REPT(" ", 99)), 99)),"")</f>
        <v>MD</v>
      </c>
      <c r="E3547" s="6" t="str">
        <f t="shared" si="111"/>
        <v xml:space="preserve">Tony Wolfe </v>
      </c>
      <c r="F3547" s="6" t="s">
        <v>19352</v>
      </c>
      <c r="G3547" s="7" t="s">
        <v>19934</v>
      </c>
      <c r="H3547" s="7" t="s">
        <v>19877</v>
      </c>
    </row>
    <row r="3548" spans="1:8">
      <c r="A3548" s="6" t="s">
        <v>13641</v>
      </c>
      <c r="B3548" s="6" t="str" cm="1">
        <f t="array" ref="B3548">IF(SUM(--ISNUMBER(SEARCH(Honorific,A3548)))&gt;0,LEFT(A3548,FIND(" ",A3548)-1),"")</f>
        <v/>
      </c>
      <c r="C3548" s="6" t="str">
        <f t="shared" si="110"/>
        <v>Julie Carter</v>
      </c>
      <c r="D3548" s="6" t="str" cm="1">
        <f t="array" ref="D3548">IF(SUM(--ISNUMBER(SEARCH(Credentials,C3548)))&gt;0,TRIM(RIGHT(SUBSTITUTE(C3548," ",REPT(" ", 99)), 99)),"")</f>
        <v/>
      </c>
      <c r="E3548" s="6" t="str">
        <f t="shared" si="111"/>
        <v>Julie Carter</v>
      </c>
      <c r="F3548" s="6" t="s">
        <v>13641</v>
      </c>
      <c r="G3548" s="7" t="s">
        <v>19679</v>
      </c>
      <c r="H3548" s="7" t="s">
        <v>19496</v>
      </c>
    </row>
    <row r="3549" spans="1:8">
      <c r="A3549" s="6" t="s">
        <v>13645</v>
      </c>
      <c r="B3549" s="6" t="str" cm="1">
        <f t="array" ref="B3549">IF(SUM(--ISNUMBER(SEARCH(Honorific,A3549)))&gt;0,LEFT(A3549,FIND(" ",A3549)-1),"")</f>
        <v/>
      </c>
      <c r="C3549" s="6" t="str">
        <f t="shared" si="110"/>
        <v>Patricia Good</v>
      </c>
      <c r="D3549" s="6" t="str" cm="1">
        <f t="array" ref="D3549">IF(SUM(--ISNUMBER(SEARCH(Credentials,C3549)))&gt;0,TRIM(RIGHT(SUBSTITUTE(C3549," ",REPT(" ", 99)), 99)),"")</f>
        <v/>
      </c>
      <c r="E3549" s="6" t="str">
        <f t="shared" si="111"/>
        <v>Patricia Good</v>
      </c>
      <c r="F3549" s="6" t="s">
        <v>13645</v>
      </c>
      <c r="G3549" s="7" t="s">
        <v>19967</v>
      </c>
      <c r="H3549" s="7" t="s">
        <v>20749</v>
      </c>
    </row>
    <row r="3550" spans="1:8">
      <c r="A3550" s="6" t="s">
        <v>13649</v>
      </c>
      <c r="B3550" s="6" t="str" cm="1">
        <f t="array" ref="B3550">IF(SUM(--ISNUMBER(SEARCH(Honorific,A3550)))&gt;0,LEFT(A3550,FIND(" ",A3550)-1),"")</f>
        <v/>
      </c>
      <c r="C3550" s="6" t="str">
        <f t="shared" si="110"/>
        <v>Samuel Hoffman</v>
      </c>
      <c r="D3550" s="6" t="str" cm="1">
        <f t="array" ref="D3550">IF(SUM(--ISNUMBER(SEARCH(Credentials,C3550)))&gt;0,TRIM(RIGHT(SUBSTITUTE(C3550," ",REPT(" ", 99)), 99)),"")</f>
        <v/>
      </c>
      <c r="E3550" s="6" t="str">
        <f t="shared" si="111"/>
        <v>Samuel Hoffman</v>
      </c>
      <c r="F3550" s="6" t="s">
        <v>13649</v>
      </c>
      <c r="G3550" s="7" t="s">
        <v>19593</v>
      </c>
      <c r="H3550" s="7" t="s">
        <v>20231</v>
      </c>
    </row>
    <row r="3551" spans="1:8">
      <c r="A3551" s="6" t="s">
        <v>13652</v>
      </c>
      <c r="B3551" s="6" t="str" cm="1">
        <f t="array" ref="B3551">IF(SUM(--ISNUMBER(SEARCH(Honorific,A3551)))&gt;0,LEFT(A3551,FIND(" ",A3551)-1),"")</f>
        <v/>
      </c>
      <c r="C3551" s="6" t="str">
        <f t="shared" si="110"/>
        <v>Mark Chang</v>
      </c>
      <c r="D3551" s="6" t="str" cm="1">
        <f t="array" ref="D3551">IF(SUM(--ISNUMBER(SEARCH(Credentials,C3551)))&gt;0,TRIM(RIGHT(SUBSTITUTE(C3551," ",REPT(" ", 99)), 99)),"")</f>
        <v/>
      </c>
      <c r="E3551" s="6" t="str">
        <f t="shared" si="111"/>
        <v>Mark Chang</v>
      </c>
      <c r="F3551" s="6" t="s">
        <v>13652</v>
      </c>
      <c r="G3551" s="7" t="s">
        <v>19725</v>
      </c>
      <c r="H3551" s="7" t="s">
        <v>19956</v>
      </c>
    </row>
    <row r="3552" spans="1:8">
      <c r="A3552" s="6" t="s">
        <v>13655</v>
      </c>
      <c r="B3552" s="6" t="str" cm="1">
        <f t="array" ref="B3552">IF(SUM(--ISNUMBER(SEARCH(Honorific,A3552)))&gt;0,LEFT(A3552,FIND(" ",A3552)-1),"")</f>
        <v/>
      </c>
      <c r="C3552" s="6" t="str">
        <f t="shared" si="110"/>
        <v>Christopher Carlson</v>
      </c>
      <c r="D3552" s="6" t="str" cm="1">
        <f t="array" ref="D3552">IF(SUM(--ISNUMBER(SEARCH(Credentials,C3552)))&gt;0,TRIM(RIGHT(SUBSTITUTE(C3552," ",REPT(" ", 99)), 99)),"")</f>
        <v/>
      </c>
      <c r="E3552" s="6" t="str">
        <f t="shared" si="111"/>
        <v>Christopher Carlson</v>
      </c>
      <c r="F3552" s="6" t="s">
        <v>13655</v>
      </c>
      <c r="G3552" s="7" t="s">
        <v>19682</v>
      </c>
      <c r="H3552" s="7" t="s">
        <v>19903</v>
      </c>
    </row>
    <row r="3553" spans="1:8">
      <c r="A3553" s="6" t="s">
        <v>13659</v>
      </c>
      <c r="B3553" s="6" t="str" cm="1">
        <f t="array" ref="B3553">IF(SUM(--ISNUMBER(SEARCH(Honorific,A3553)))&gt;0,LEFT(A3553,FIND(" ",A3553)-1),"")</f>
        <v/>
      </c>
      <c r="C3553" s="6" t="str">
        <f t="shared" si="110"/>
        <v>Olivia Rowe</v>
      </c>
      <c r="D3553" s="6" t="str" cm="1">
        <f t="array" ref="D3553">IF(SUM(--ISNUMBER(SEARCH(Credentials,C3553)))&gt;0,TRIM(RIGHT(SUBSTITUTE(C3553," ",REPT(" ", 99)), 99)),"")</f>
        <v/>
      </c>
      <c r="E3553" s="6" t="str">
        <f t="shared" si="111"/>
        <v>Olivia Rowe</v>
      </c>
      <c r="F3553" s="6" t="s">
        <v>13659</v>
      </c>
      <c r="G3553" s="7" t="s">
        <v>20022</v>
      </c>
      <c r="H3553" s="7" t="s">
        <v>19707</v>
      </c>
    </row>
    <row r="3554" spans="1:8">
      <c r="A3554" s="6" t="s">
        <v>13663</v>
      </c>
      <c r="B3554" s="6" t="str" cm="1">
        <f t="array" ref="B3554">IF(SUM(--ISNUMBER(SEARCH(Honorific,A3554)))&gt;0,LEFT(A3554,FIND(" ",A3554)-1),"")</f>
        <v/>
      </c>
      <c r="C3554" s="6" t="str">
        <f t="shared" si="110"/>
        <v>Teresa Woods</v>
      </c>
      <c r="D3554" s="6" t="str" cm="1">
        <f t="array" ref="D3554">IF(SUM(--ISNUMBER(SEARCH(Credentials,C3554)))&gt;0,TRIM(RIGHT(SUBSTITUTE(C3554," ",REPT(" ", 99)), 99)),"")</f>
        <v/>
      </c>
      <c r="E3554" s="6" t="str">
        <f t="shared" si="111"/>
        <v>Teresa Woods</v>
      </c>
      <c r="F3554" s="6" t="s">
        <v>13663</v>
      </c>
      <c r="G3554" s="7" t="s">
        <v>19917</v>
      </c>
      <c r="H3554" s="7" t="s">
        <v>20528</v>
      </c>
    </row>
    <row r="3555" spans="1:8">
      <c r="A3555" s="6" t="s">
        <v>13666</v>
      </c>
      <c r="B3555" s="6" t="str" cm="1">
        <f t="array" ref="B3555">IF(SUM(--ISNUMBER(SEARCH(Honorific,A3555)))&gt;0,LEFT(A3555,FIND(" ",A3555)-1),"")</f>
        <v/>
      </c>
      <c r="C3555" s="6" t="str">
        <f t="shared" si="110"/>
        <v>Paul Griffin</v>
      </c>
      <c r="D3555" s="6" t="str" cm="1">
        <f t="array" ref="D3555">IF(SUM(--ISNUMBER(SEARCH(Credentials,C3555)))&gt;0,TRIM(RIGHT(SUBSTITUTE(C3555," ",REPT(" ", 99)), 99)),"")</f>
        <v/>
      </c>
      <c r="E3555" s="6" t="str">
        <f t="shared" si="111"/>
        <v>Paul Griffin</v>
      </c>
      <c r="F3555" s="6" t="s">
        <v>13666</v>
      </c>
      <c r="G3555" s="7" t="s">
        <v>19733</v>
      </c>
      <c r="H3555" s="7" t="s">
        <v>19469</v>
      </c>
    </row>
    <row r="3556" spans="1:8">
      <c r="A3556" s="6" t="s">
        <v>13670</v>
      </c>
      <c r="B3556" s="6" t="str" cm="1">
        <f t="array" ref="B3556">IF(SUM(--ISNUMBER(SEARCH(Honorific,A3556)))&gt;0,LEFT(A3556,FIND(" ",A3556)-1),"")</f>
        <v/>
      </c>
      <c r="C3556" s="6" t="str">
        <f t="shared" si="110"/>
        <v>Michael Glover</v>
      </c>
      <c r="D3556" s="6" t="str" cm="1">
        <f t="array" ref="D3556">IF(SUM(--ISNUMBER(SEARCH(Credentials,C3556)))&gt;0,TRIM(RIGHT(SUBSTITUTE(C3556," ",REPT(" ", 99)), 99)),"")</f>
        <v/>
      </c>
      <c r="E3556" s="6" t="str">
        <f t="shared" si="111"/>
        <v>Michael Glover</v>
      </c>
      <c r="F3556" s="6" t="s">
        <v>13670</v>
      </c>
      <c r="G3556" s="7" t="s">
        <v>19466</v>
      </c>
      <c r="H3556" s="7" t="s">
        <v>19663</v>
      </c>
    </row>
    <row r="3557" spans="1:8">
      <c r="A3557" s="6" t="s">
        <v>13674</v>
      </c>
      <c r="B3557" s="6" t="str" cm="1">
        <f t="array" ref="B3557">IF(SUM(--ISNUMBER(SEARCH(Honorific,A3557)))&gt;0,LEFT(A3557,FIND(" ",A3557)-1),"")</f>
        <v/>
      </c>
      <c r="C3557" s="6" t="str">
        <f t="shared" si="110"/>
        <v>Martha Jimenez</v>
      </c>
      <c r="D3557" s="6" t="str" cm="1">
        <f t="array" ref="D3557">IF(SUM(--ISNUMBER(SEARCH(Credentials,C3557)))&gt;0,TRIM(RIGHT(SUBSTITUTE(C3557," ",REPT(" ", 99)), 99)),"")</f>
        <v/>
      </c>
      <c r="E3557" s="6" t="str">
        <f t="shared" si="111"/>
        <v>Martha Jimenez</v>
      </c>
      <c r="F3557" s="6" t="s">
        <v>13674</v>
      </c>
      <c r="G3557" s="7" t="s">
        <v>20540</v>
      </c>
      <c r="H3557" s="7" t="s">
        <v>19826</v>
      </c>
    </row>
    <row r="3558" spans="1:8">
      <c r="A3558" s="6" t="s">
        <v>13678</v>
      </c>
      <c r="B3558" s="6" t="str" cm="1">
        <f t="array" ref="B3558">IF(SUM(--ISNUMBER(SEARCH(Honorific,A3558)))&gt;0,LEFT(A3558,FIND(" ",A3558)-1),"")</f>
        <v/>
      </c>
      <c r="C3558" s="6" t="str">
        <f t="shared" si="110"/>
        <v>Terry Solis</v>
      </c>
      <c r="D3558" s="6" t="str" cm="1">
        <f t="array" ref="D3558">IF(SUM(--ISNUMBER(SEARCH(Credentials,C3558)))&gt;0,TRIM(RIGHT(SUBSTITUTE(C3558," ",REPT(" ", 99)), 99)),"")</f>
        <v/>
      </c>
      <c r="E3558" s="6" t="str">
        <f t="shared" si="111"/>
        <v>Terry Solis</v>
      </c>
      <c r="F3558" s="6" t="s">
        <v>13678</v>
      </c>
      <c r="G3558" s="7" t="s">
        <v>19660</v>
      </c>
      <c r="H3558" s="7" t="s">
        <v>20136</v>
      </c>
    </row>
    <row r="3559" spans="1:8">
      <c r="A3559" s="6" t="s">
        <v>13682</v>
      </c>
      <c r="B3559" s="6" t="str" cm="1">
        <f t="array" ref="B3559">IF(SUM(--ISNUMBER(SEARCH(Honorific,A3559)))&gt;0,LEFT(A3559,FIND(" ",A3559)-1),"")</f>
        <v/>
      </c>
      <c r="C3559" s="6" t="str">
        <f t="shared" si="110"/>
        <v>Tracy Clayton</v>
      </c>
      <c r="D3559" s="6" t="str" cm="1">
        <f t="array" ref="D3559">IF(SUM(--ISNUMBER(SEARCH(Credentials,C3559)))&gt;0,TRIM(RIGHT(SUBSTITUTE(C3559," ",REPT(" ", 99)), 99)),"")</f>
        <v/>
      </c>
      <c r="E3559" s="6" t="str">
        <f t="shared" si="111"/>
        <v>Tracy Clayton</v>
      </c>
      <c r="F3559" s="6" t="s">
        <v>13682</v>
      </c>
      <c r="G3559" s="7" t="s">
        <v>19697</v>
      </c>
      <c r="H3559" s="7" t="s">
        <v>20009</v>
      </c>
    </row>
    <row r="3560" spans="1:8">
      <c r="A3560" s="6" t="s">
        <v>13686</v>
      </c>
      <c r="B3560" s="6" t="str" cm="1">
        <f t="array" ref="B3560">IF(SUM(--ISNUMBER(SEARCH(Honorific,A3560)))&gt;0,LEFT(A3560,FIND(" ",A3560)-1),"")</f>
        <v/>
      </c>
      <c r="C3560" s="6" t="str">
        <f t="shared" si="110"/>
        <v>John Blair</v>
      </c>
      <c r="D3560" s="6" t="str" cm="1">
        <f t="array" ref="D3560">IF(SUM(--ISNUMBER(SEARCH(Credentials,C3560)))&gt;0,TRIM(RIGHT(SUBSTITUTE(C3560," ",REPT(" ", 99)), 99)),"")</f>
        <v/>
      </c>
      <c r="E3560" s="6" t="str">
        <f t="shared" si="111"/>
        <v>John Blair</v>
      </c>
      <c r="F3560" s="6" t="s">
        <v>13686</v>
      </c>
      <c r="G3560" s="7" t="s">
        <v>19558</v>
      </c>
      <c r="H3560" s="7" t="s">
        <v>19730</v>
      </c>
    </row>
    <row r="3561" spans="1:8">
      <c r="A3561" s="6" t="s">
        <v>13690</v>
      </c>
      <c r="B3561" s="6" t="str" cm="1">
        <f t="array" ref="B3561">IF(SUM(--ISNUMBER(SEARCH(Honorific,A3561)))&gt;0,LEFT(A3561,FIND(" ",A3561)-1),"")</f>
        <v/>
      </c>
      <c r="C3561" s="6" t="str">
        <f t="shared" si="110"/>
        <v>Megan Smith</v>
      </c>
      <c r="D3561" s="6" t="str" cm="1">
        <f t="array" ref="D3561">IF(SUM(--ISNUMBER(SEARCH(Credentials,C3561)))&gt;0,TRIM(RIGHT(SUBSTITUTE(C3561," ",REPT(" ", 99)), 99)),"")</f>
        <v/>
      </c>
      <c r="E3561" s="6" t="str">
        <f t="shared" si="111"/>
        <v>Megan Smith</v>
      </c>
      <c r="F3561" s="6" t="s">
        <v>13690</v>
      </c>
      <c r="G3561" s="7" t="s">
        <v>19494</v>
      </c>
      <c r="H3561" s="7" t="s">
        <v>19450</v>
      </c>
    </row>
    <row r="3562" spans="1:8">
      <c r="A3562" s="6" t="s">
        <v>13694</v>
      </c>
      <c r="B3562" s="6" t="str" cm="1">
        <f t="array" ref="B3562">IF(SUM(--ISNUMBER(SEARCH(Honorific,A3562)))&gt;0,LEFT(A3562,FIND(" ",A3562)-1),"")</f>
        <v/>
      </c>
      <c r="C3562" s="6" t="str">
        <f t="shared" si="110"/>
        <v>Kristie Vaughan</v>
      </c>
      <c r="D3562" s="6" t="str" cm="1">
        <f t="array" ref="D3562">IF(SUM(--ISNUMBER(SEARCH(Credentials,C3562)))&gt;0,TRIM(RIGHT(SUBSTITUTE(C3562," ",REPT(" ", 99)), 99)),"")</f>
        <v/>
      </c>
      <c r="E3562" s="6" t="str">
        <f t="shared" si="111"/>
        <v>Kristie Vaughan</v>
      </c>
      <c r="F3562" s="6" t="s">
        <v>13694</v>
      </c>
      <c r="G3562" s="7" t="s">
        <v>20750</v>
      </c>
      <c r="H3562" s="7" t="s">
        <v>19845</v>
      </c>
    </row>
    <row r="3563" spans="1:8">
      <c r="A3563" s="6" t="s">
        <v>13698</v>
      </c>
      <c r="B3563" s="6" t="str" cm="1">
        <f t="array" ref="B3563">IF(SUM(--ISNUMBER(SEARCH(Honorific,A3563)))&gt;0,LEFT(A3563,FIND(" ",A3563)-1),"")</f>
        <v/>
      </c>
      <c r="C3563" s="6" t="str">
        <f t="shared" si="110"/>
        <v>Daniel Barton</v>
      </c>
      <c r="D3563" s="6" t="str" cm="1">
        <f t="array" ref="D3563">IF(SUM(--ISNUMBER(SEARCH(Credentials,C3563)))&gt;0,TRIM(RIGHT(SUBSTITUTE(C3563," ",REPT(" ", 99)), 99)),"")</f>
        <v/>
      </c>
      <c r="E3563" s="6" t="str">
        <f t="shared" si="111"/>
        <v>Daniel Barton</v>
      </c>
      <c r="F3563" s="6" t="s">
        <v>13698</v>
      </c>
      <c r="G3563" s="7" t="s">
        <v>19492</v>
      </c>
      <c r="H3563" s="7" t="s">
        <v>20607</v>
      </c>
    </row>
    <row r="3564" spans="1:8">
      <c r="A3564" s="6" t="s">
        <v>13702</v>
      </c>
      <c r="B3564" s="6" t="str" cm="1">
        <f t="array" ref="B3564">IF(SUM(--ISNUMBER(SEARCH(Honorific,A3564)))&gt;0,LEFT(A3564,FIND(" ",A3564)-1),"")</f>
        <v/>
      </c>
      <c r="C3564" s="6" t="str">
        <f t="shared" si="110"/>
        <v>Connie Carter</v>
      </c>
      <c r="D3564" s="6" t="str" cm="1">
        <f t="array" ref="D3564">IF(SUM(--ISNUMBER(SEARCH(Credentials,C3564)))&gt;0,TRIM(RIGHT(SUBSTITUTE(C3564," ",REPT(" ", 99)), 99)),"")</f>
        <v/>
      </c>
      <c r="E3564" s="6" t="str">
        <f t="shared" si="111"/>
        <v>Connie Carter</v>
      </c>
      <c r="F3564" s="6" t="s">
        <v>13702</v>
      </c>
      <c r="G3564" s="7" t="s">
        <v>20218</v>
      </c>
      <c r="H3564" s="7" t="s">
        <v>19496</v>
      </c>
    </row>
    <row r="3565" spans="1:8">
      <c r="A3565" s="6" t="s">
        <v>13706</v>
      </c>
      <c r="B3565" s="6" t="str" cm="1">
        <f t="array" ref="B3565">IF(SUM(--ISNUMBER(SEARCH(Honorific,A3565)))&gt;0,LEFT(A3565,FIND(" ",A3565)-1),"")</f>
        <v/>
      </c>
      <c r="C3565" s="6" t="str">
        <f t="shared" si="110"/>
        <v>Karen Schroeder</v>
      </c>
      <c r="D3565" s="6" t="str" cm="1">
        <f t="array" ref="D3565">IF(SUM(--ISNUMBER(SEARCH(Credentials,C3565)))&gt;0,TRIM(RIGHT(SUBSTITUTE(C3565," ",REPT(" ", 99)), 99)),"")</f>
        <v/>
      </c>
      <c r="E3565" s="6" t="str">
        <f t="shared" si="111"/>
        <v>Karen Schroeder</v>
      </c>
      <c r="F3565" s="6" t="s">
        <v>13706</v>
      </c>
      <c r="G3565" s="7" t="s">
        <v>19650</v>
      </c>
      <c r="H3565" s="7" t="s">
        <v>20219</v>
      </c>
    </row>
    <row r="3566" spans="1:8">
      <c r="A3566" s="6" t="s">
        <v>13710</v>
      </c>
      <c r="B3566" s="6" t="str" cm="1">
        <f t="array" ref="B3566">IF(SUM(--ISNUMBER(SEARCH(Honorific,A3566)))&gt;0,LEFT(A3566,FIND(" ",A3566)-1),"")</f>
        <v/>
      </c>
      <c r="C3566" s="6" t="str">
        <f t="shared" si="110"/>
        <v>Kathy Cruz</v>
      </c>
      <c r="D3566" s="6" t="str" cm="1">
        <f t="array" ref="D3566">IF(SUM(--ISNUMBER(SEARCH(Credentials,C3566)))&gt;0,TRIM(RIGHT(SUBSTITUTE(C3566," ",REPT(" ", 99)), 99)),"")</f>
        <v/>
      </c>
      <c r="E3566" s="6" t="str">
        <f t="shared" si="111"/>
        <v>Kathy Cruz</v>
      </c>
      <c r="F3566" s="6" t="s">
        <v>13710</v>
      </c>
      <c r="G3566" s="7" t="s">
        <v>19514</v>
      </c>
      <c r="H3566" s="7" t="s">
        <v>19782</v>
      </c>
    </row>
    <row r="3567" spans="1:8">
      <c r="A3567" s="6" t="s">
        <v>13714</v>
      </c>
      <c r="B3567" s="6" t="str" cm="1">
        <f t="array" ref="B3567">IF(SUM(--ISNUMBER(SEARCH(Honorific,A3567)))&gt;0,LEFT(A3567,FIND(" ",A3567)-1),"")</f>
        <v/>
      </c>
      <c r="C3567" s="6" t="str">
        <f t="shared" si="110"/>
        <v>Brian Black</v>
      </c>
      <c r="D3567" s="6" t="str" cm="1">
        <f t="array" ref="D3567">IF(SUM(--ISNUMBER(SEARCH(Credentials,C3567)))&gt;0,TRIM(RIGHT(SUBSTITUTE(C3567," ",REPT(" ", 99)), 99)),"")</f>
        <v/>
      </c>
      <c r="E3567" s="6" t="str">
        <f t="shared" si="111"/>
        <v>Brian Black</v>
      </c>
      <c r="F3567" s="6" t="s">
        <v>13714</v>
      </c>
      <c r="G3567" s="7" t="s">
        <v>19555</v>
      </c>
      <c r="H3567" s="7" t="s">
        <v>19754</v>
      </c>
    </row>
    <row r="3568" spans="1:8">
      <c r="A3568" s="6" t="s">
        <v>13718</v>
      </c>
      <c r="B3568" s="6" t="str" cm="1">
        <f t="array" ref="B3568">IF(SUM(--ISNUMBER(SEARCH(Honorific,A3568)))&gt;0,LEFT(A3568,FIND(" ",A3568)-1),"")</f>
        <v/>
      </c>
      <c r="C3568" s="6" t="str">
        <f t="shared" si="110"/>
        <v>Geoffrey Prince</v>
      </c>
      <c r="D3568" s="6" t="str" cm="1">
        <f t="array" ref="D3568">IF(SUM(--ISNUMBER(SEARCH(Credentials,C3568)))&gt;0,TRIM(RIGHT(SUBSTITUTE(C3568," ",REPT(" ", 99)), 99)),"")</f>
        <v/>
      </c>
      <c r="E3568" s="6" t="str">
        <f t="shared" si="111"/>
        <v>Geoffrey Prince</v>
      </c>
      <c r="F3568" s="6" t="s">
        <v>13718</v>
      </c>
      <c r="G3568" s="7" t="s">
        <v>20386</v>
      </c>
      <c r="H3568" s="7" t="s">
        <v>20531</v>
      </c>
    </row>
    <row r="3569" spans="1:8">
      <c r="A3569" s="6" t="s">
        <v>13722</v>
      </c>
      <c r="B3569" s="6" t="str" cm="1">
        <f t="array" ref="B3569">IF(SUM(--ISNUMBER(SEARCH(Honorific,A3569)))&gt;0,LEFT(A3569,FIND(" ",A3569)-1),"")</f>
        <v/>
      </c>
      <c r="C3569" s="6" t="str">
        <f t="shared" si="110"/>
        <v>Barry Moore</v>
      </c>
      <c r="D3569" s="6" t="str" cm="1">
        <f t="array" ref="D3569">IF(SUM(--ISNUMBER(SEARCH(Credentials,C3569)))&gt;0,TRIM(RIGHT(SUBSTITUTE(C3569," ",REPT(" ", 99)), 99)),"")</f>
        <v/>
      </c>
      <c r="E3569" s="6" t="str">
        <f t="shared" si="111"/>
        <v>Barry Moore</v>
      </c>
      <c r="F3569" s="6" t="s">
        <v>13722</v>
      </c>
      <c r="G3569" s="7" t="s">
        <v>19622</v>
      </c>
      <c r="H3569" s="7" t="s">
        <v>19891</v>
      </c>
    </row>
    <row r="3570" spans="1:8">
      <c r="A3570" s="6" t="s">
        <v>13726</v>
      </c>
      <c r="B3570" s="6" t="str" cm="1">
        <f t="array" ref="B3570">IF(SUM(--ISNUMBER(SEARCH(Honorific,A3570)))&gt;0,LEFT(A3570,FIND(" ",A3570)-1),"")</f>
        <v/>
      </c>
      <c r="C3570" s="6" t="str">
        <f t="shared" si="110"/>
        <v>Lisa Pearson</v>
      </c>
      <c r="D3570" s="6" t="str" cm="1">
        <f t="array" ref="D3570">IF(SUM(--ISNUMBER(SEARCH(Credentials,C3570)))&gt;0,TRIM(RIGHT(SUBSTITUTE(C3570," ",REPT(" ", 99)), 99)),"")</f>
        <v/>
      </c>
      <c r="E3570" s="6" t="str">
        <f t="shared" si="111"/>
        <v>Lisa Pearson</v>
      </c>
      <c r="F3570" s="6" t="s">
        <v>13726</v>
      </c>
      <c r="G3570" s="7" t="s">
        <v>19425</v>
      </c>
      <c r="H3570" s="7" t="s">
        <v>19882</v>
      </c>
    </row>
    <row r="3571" spans="1:8">
      <c r="A3571" s="6" t="s">
        <v>13729</v>
      </c>
      <c r="B3571" s="6" t="str" cm="1">
        <f t="array" ref="B3571">IF(SUM(--ISNUMBER(SEARCH(Honorific,A3571)))&gt;0,LEFT(A3571,FIND(" ",A3571)-1),"")</f>
        <v/>
      </c>
      <c r="C3571" s="6" t="str">
        <f t="shared" si="110"/>
        <v>Andrew Williams DVM</v>
      </c>
      <c r="D3571" s="6" t="str" cm="1">
        <f t="array" ref="D3571">IF(SUM(--ISNUMBER(SEARCH(Credentials,C3571)))&gt;0,TRIM(RIGHT(SUBSTITUTE(C3571," ",REPT(" ", 99)), 99)),"")</f>
        <v>DVM</v>
      </c>
      <c r="E3571" s="6" t="str">
        <f t="shared" si="111"/>
        <v xml:space="preserve">Andrew Williams </v>
      </c>
      <c r="F3571" s="6" t="s">
        <v>19353</v>
      </c>
      <c r="G3571" s="7" t="s">
        <v>19612</v>
      </c>
      <c r="H3571" s="7" t="s">
        <v>19478</v>
      </c>
    </row>
    <row r="3572" spans="1:8">
      <c r="A3572" s="6" t="s">
        <v>13733</v>
      </c>
      <c r="B3572" s="6" t="str" cm="1">
        <f t="array" ref="B3572">IF(SUM(--ISNUMBER(SEARCH(Honorific,A3572)))&gt;0,LEFT(A3572,FIND(" ",A3572)-1),"")</f>
        <v/>
      </c>
      <c r="C3572" s="6" t="str">
        <f t="shared" si="110"/>
        <v>Patricia Dixon</v>
      </c>
      <c r="D3572" s="6" t="str" cm="1">
        <f t="array" ref="D3572">IF(SUM(--ISNUMBER(SEARCH(Credentials,C3572)))&gt;0,TRIM(RIGHT(SUBSTITUTE(C3572," ",REPT(" ", 99)), 99)),"")</f>
        <v/>
      </c>
      <c r="E3572" s="6" t="str">
        <f t="shared" si="111"/>
        <v>Patricia Dixon</v>
      </c>
      <c r="F3572" s="6" t="s">
        <v>13733</v>
      </c>
      <c r="G3572" s="7" t="s">
        <v>19967</v>
      </c>
      <c r="H3572" s="7" t="s">
        <v>19602</v>
      </c>
    </row>
    <row r="3573" spans="1:8">
      <c r="A3573" s="6" t="s">
        <v>13737</v>
      </c>
      <c r="B3573" s="6" t="str" cm="1">
        <f t="array" ref="B3573">IF(SUM(--ISNUMBER(SEARCH(Honorific,A3573)))&gt;0,LEFT(A3573,FIND(" ",A3573)-1),"")</f>
        <v/>
      </c>
      <c r="C3573" s="6" t="str">
        <f t="shared" si="110"/>
        <v>Jacqueline Gentry</v>
      </c>
      <c r="D3573" s="6" t="str" cm="1">
        <f t="array" ref="D3573">IF(SUM(--ISNUMBER(SEARCH(Credentials,C3573)))&gt;0,TRIM(RIGHT(SUBSTITUTE(C3573," ",REPT(" ", 99)), 99)),"")</f>
        <v/>
      </c>
      <c r="E3573" s="6" t="str">
        <f t="shared" si="111"/>
        <v>Jacqueline Gentry</v>
      </c>
      <c r="F3573" s="6" t="s">
        <v>13737</v>
      </c>
      <c r="G3573" s="7" t="s">
        <v>19482</v>
      </c>
      <c r="H3573" s="7" t="s">
        <v>20751</v>
      </c>
    </row>
    <row r="3574" spans="1:8">
      <c r="A3574" s="6" t="s">
        <v>13741</v>
      </c>
      <c r="B3574" s="6" t="str" cm="1">
        <f t="array" ref="B3574">IF(SUM(--ISNUMBER(SEARCH(Honorific,A3574)))&gt;0,LEFT(A3574,FIND(" ",A3574)-1),"")</f>
        <v/>
      </c>
      <c r="C3574" s="6" t="str">
        <f t="shared" si="110"/>
        <v>Brett Kerr</v>
      </c>
      <c r="D3574" s="6" t="str" cm="1">
        <f t="array" ref="D3574">IF(SUM(--ISNUMBER(SEARCH(Credentials,C3574)))&gt;0,TRIM(RIGHT(SUBSTITUTE(C3574," ",REPT(" ", 99)), 99)),"")</f>
        <v/>
      </c>
      <c r="E3574" s="6" t="str">
        <f t="shared" si="111"/>
        <v>Brett Kerr</v>
      </c>
      <c r="F3574" s="6" t="s">
        <v>13741</v>
      </c>
      <c r="G3574" s="7" t="s">
        <v>19637</v>
      </c>
      <c r="H3574" s="7" t="s">
        <v>20052</v>
      </c>
    </row>
    <row r="3575" spans="1:8">
      <c r="A3575" s="6" t="s">
        <v>13744</v>
      </c>
      <c r="B3575" s="6" t="str" cm="1">
        <f t="array" ref="B3575">IF(SUM(--ISNUMBER(SEARCH(Honorific,A3575)))&gt;0,LEFT(A3575,FIND(" ",A3575)-1),"")</f>
        <v/>
      </c>
      <c r="C3575" s="6" t="str">
        <f t="shared" si="110"/>
        <v>Kelly Vance</v>
      </c>
      <c r="D3575" s="6" t="str" cm="1">
        <f t="array" ref="D3575">IF(SUM(--ISNUMBER(SEARCH(Credentials,C3575)))&gt;0,TRIM(RIGHT(SUBSTITUTE(C3575," ",REPT(" ", 99)), 99)),"")</f>
        <v/>
      </c>
      <c r="E3575" s="6" t="str">
        <f t="shared" si="111"/>
        <v>Kelly Vance</v>
      </c>
      <c r="F3575" s="6" t="s">
        <v>13744</v>
      </c>
      <c r="G3575" s="7" t="s">
        <v>19580</v>
      </c>
      <c r="H3575" s="7" t="s">
        <v>20167</v>
      </c>
    </row>
    <row r="3576" spans="1:8">
      <c r="A3576" s="6" t="s">
        <v>13748</v>
      </c>
      <c r="B3576" s="6" t="str" cm="1">
        <f t="array" ref="B3576">IF(SUM(--ISNUMBER(SEARCH(Honorific,A3576)))&gt;0,LEFT(A3576,FIND(" ",A3576)-1),"")</f>
        <v/>
      </c>
      <c r="C3576" s="6" t="str">
        <f t="shared" si="110"/>
        <v>Sarah Padilla</v>
      </c>
      <c r="D3576" s="6" t="str" cm="1">
        <f t="array" ref="D3576">IF(SUM(--ISNUMBER(SEARCH(Credentials,C3576)))&gt;0,TRIM(RIGHT(SUBSTITUTE(C3576," ",REPT(" ", 99)), 99)),"")</f>
        <v/>
      </c>
      <c r="E3576" s="6" t="str">
        <f t="shared" si="111"/>
        <v>Sarah Padilla</v>
      </c>
      <c r="F3576" s="6" t="s">
        <v>13748</v>
      </c>
      <c r="G3576" s="7" t="s">
        <v>19665</v>
      </c>
      <c r="H3576" s="7" t="s">
        <v>19483</v>
      </c>
    </row>
    <row r="3577" spans="1:8">
      <c r="A3577" s="6" t="s">
        <v>13752</v>
      </c>
      <c r="B3577" s="6" t="str" cm="1">
        <f t="array" ref="B3577">IF(SUM(--ISNUMBER(SEARCH(Honorific,A3577)))&gt;0,LEFT(A3577,FIND(" ",A3577)-1),"")</f>
        <v/>
      </c>
      <c r="C3577" s="6" t="str">
        <f t="shared" si="110"/>
        <v>Mary Simpson</v>
      </c>
      <c r="D3577" s="6" t="str" cm="1">
        <f t="array" ref="D3577">IF(SUM(--ISNUMBER(SEARCH(Credentials,C3577)))&gt;0,TRIM(RIGHT(SUBSTITUTE(C3577," ",REPT(" ", 99)), 99)),"")</f>
        <v/>
      </c>
      <c r="E3577" s="6" t="str">
        <f t="shared" si="111"/>
        <v>Mary Simpson</v>
      </c>
      <c r="F3577" s="6" t="s">
        <v>13752</v>
      </c>
      <c r="G3577" s="7" t="s">
        <v>19984</v>
      </c>
      <c r="H3577" s="7" t="s">
        <v>19770</v>
      </c>
    </row>
    <row r="3578" spans="1:8">
      <c r="A3578" s="6" t="s">
        <v>13755</v>
      </c>
      <c r="B3578" s="6" t="str" cm="1">
        <f t="array" ref="B3578">IF(SUM(--ISNUMBER(SEARCH(Honorific,A3578)))&gt;0,LEFT(A3578,FIND(" ",A3578)-1),"")</f>
        <v/>
      </c>
      <c r="C3578" s="6" t="str">
        <f t="shared" si="110"/>
        <v>Candace Freeman</v>
      </c>
      <c r="D3578" s="6" t="str" cm="1">
        <f t="array" ref="D3578">IF(SUM(--ISNUMBER(SEARCH(Credentials,C3578)))&gt;0,TRIM(RIGHT(SUBSTITUTE(C3578," ",REPT(" ", 99)), 99)),"")</f>
        <v/>
      </c>
      <c r="E3578" s="6" t="str">
        <f t="shared" si="111"/>
        <v>Candace Freeman</v>
      </c>
      <c r="F3578" s="6" t="s">
        <v>13755</v>
      </c>
      <c r="G3578" s="7" t="s">
        <v>20509</v>
      </c>
      <c r="H3578" s="7" t="s">
        <v>19658</v>
      </c>
    </row>
    <row r="3579" spans="1:8">
      <c r="A3579" s="6" t="s">
        <v>13759</v>
      </c>
      <c r="B3579" s="6" t="str" cm="1">
        <f t="array" ref="B3579">IF(SUM(--ISNUMBER(SEARCH(Honorific,A3579)))&gt;0,LEFT(A3579,FIND(" ",A3579)-1),"")</f>
        <v/>
      </c>
      <c r="C3579" s="6" t="str">
        <f t="shared" si="110"/>
        <v>Jennifer Francis</v>
      </c>
      <c r="D3579" s="6" t="str" cm="1">
        <f t="array" ref="D3579">IF(SUM(--ISNUMBER(SEARCH(Credentials,C3579)))&gt;0,TRIM(RIGHT(SUBSTITUTE(C3579," ",REPT(" ", 99)), 99)),"")</f>
        <v/>
      </c>
      <c r="E3579" s="6" t="str">
        <f t="shared" si="111"/>
        <v>Jennifer Francis</v>
      </c>
      <c r="F3579" s="6" t="s">
        <v>13759</v>
      </c>
      <c r="G3579" s="7" t="s">
        <v>19510</v>
      </c>
      <c r="H3579" s="7" t="s">
        <v>19499</v>
      </c>
    </row>
    <row r="3580" spans="1:8">
      <c r="A3580" s="6" t="s">
        <v>13763</v>
      </c>
      <c r="B3580" s="6" t="str" cm="1">
        <f t="array" ref="B3580">IF(SUM(--ISNUMBER(SEARCH(Honorific,A3580)))&gt;0,LEFT(A3580,FIND(" ",A3580)-1),"")</f>
        <v/>
      </c>
      <c r="C3580" s="6" t="str">
        <f t="shared" si="110"/>
        <v>Joshua Matthews</v>
      </c>
      <c r="D3580" s="6" t="str" cm="1">
        <f t="array" ref="D3580">IF(SUM(--ISNUMBER(SEARCH(Credentials,C3580)))&gt;0,TRIM(RIGHT(SUBSTITUTE(C3580," ",REPT(" ", 99)), 99)),"")</f>
        <v/>
      </c>
      <c r="E3580" s="6" t="str">
        <f t="shared" si="111"/>
        <v>Joshua Matthews</v>
      </c>
      <c r="F3580" s="6" t="s">
        <v>13763</v>
      </c>
      <c r="G3580" s="7" t="s">
        <v>19718</v>
      </c>
      <c r="H3580" s="7" t="s">
        <v>20024</v>
      </c>
    </row>
    <row r="3581" spans="1:8">
      <c r="A3581" s="6" t="s">
        <v>13766</v>
      </c>
      <c r="B3581" s="6" t="str" cm="1">
        <f t="array" ref="B3581">IF(SUM(--ISNUMBER(SEARCH(Honorific,A3581)))&gt;0,LEFT(A3581,FIND(" ",A3581)-1),"")</f>
        <v/>
      </c>
      <c r="C3581" s="6" t="str">
        <f t="shared" si="110"/>
        <v>Rebecca Lucero</v>
      </c>
      <c r="D3581" s="6" t="str" cm="1">
        <f t="array" ref="D3581">IF(SUM(--ISNUMBER(SEARCH(Credentials,C3581)))&gt;0,TRIM(RIGHT(SUBSTITUTE(C3581," ",REPT(" ", 99)), 99)),"")</f>
        <v/>
      </c>
      <c r="E3581" s="6" t="str">
        <f t="shared" si="111"/>
        <v>Rebecca Lucero</v>
      </c>
      <c r="F3581" s="6" t="s">
        <v>13766</v>
      </c>
      <c r="G3581" s="7" t="s">
        <v>19531</v>
      </c>
      <c r="H3581" s="7" t="s">
        <v>19955</v>
      </c>
    </row>
    <row r="3582" spans="1:8">
      <c r="A3582" s="6" t="s">
        <v>13770</v>
      </c>
      <c r="B3582" s="6" t="str" cm="1">
        <f t="array" ref="B3582">IF(SUM(--ISNUMBER(SEARCH(Honorific,A3582)))&gt;0,LEFT(A3582,FIND(" ",A3582)-1),"")</f>
        <v/>
      </c>
      <c r="C3582" s="6" t="str">
        <f t="shared" si="110"/>
        <v>Vicki Reyes</v>
      </c>
      <c r="D3582" s="6" t="str" cm="1">
        <f t="array" ref="D3582">IF(SUM(--ISNUMBER(SEARCH(Credentials,C3582)))&gt;0,TRIM(RIGHT(SUBSTITUTE(C3582," ",REPT(" ", 99)), 99)),"")</f>
        <v/>
      </c>
      <c r="E3582" s="6" t="str">
        <f t="shared" si="111"/>
        <v>Vicki Reyes</v>
      </c>
      <c r="F3582" s="6" t="s">
        <v>13770</v>
      </c>
      <c r="G3582" s="7" t="s">
        <v>20380</v>
      </c>
      <c r="H3582" s="7" t="s">
        <v>19583</v>
      </c>
    </row>
    <row r="3583" spans="1:8">
      <c r="A3583" s="6" t="s">
        <v>13774</v>
      </c>
      <c r="B3583" s="6" t="str" cm="1">
        <f t="array" ref="B3583">IF(SUM(--ISNUMBER(SEARCH(Honorific,A3583)))&gt;0,LEFT(A3583,FIND(" ",A3583)-1),"")</f>
        <v/>
      </c>
      <c r="C3583" s="6" t="str">
        <f t="shared" si="110"/>
        <v>Sabrina Flowers</v>
      </c>
      <c r="D3583" s="6" t="str" cm="1">
        <f t="array" ref="D3583">IF(SUM(--ISNUMBER(SEARCH(Credentials,C3583)))&gt;0,TRIM(RIGHT(SUBSTITUTE(C3583," ",REPT(" ", 99)), 99)),"")</f>
        <v/>
      </c>
      <c r="E3583" s="6" t="str">
        <f t="shared" si="111"/>
        <v>Sabrina Flowers</v>
      </c>
      <c r="F3583" s="6" t="s">
        <v>13774</v>
      </c>
      <c r="G3583" s="7" t="s">
        <v>20015</v>
      </c>
      <c r="H3583" s="7" t="s">
        <v>19879</v>
      </c>
    </row>
    <row r="3584" spans="1:8">
      <c r="A3584" s="6" t="s">
        <v>13778</v>
      </c>
      <c r="B3584" s="6" t="str" cm="1">
        <f t="array" ref="B3584">IF(SUM(--ISNUMBER(SEARCH(Honorific,A3584)))&gt;0,LEFT(A3584,FIND(" ",A3584)-1),"")</f>
        <v/>
      </c>
      <c r="C3584" s="6" t="str">
        <f t="shared" si="110"/>
        <v>Lisa Singleton</v>
      </c>
      <c r="D3584" s="6" t="str" cm="1">
        <f t="array" ref="D3584">IF(SUM(--ISNUMBER(SEARCH(Credentials,C3584)))&gt;0,TRIM(RIGHT(SUBSTITUTE(C3584," ",REPT(" ", 99)), 99)),"")</f>
        <v/>
      </c>
      <c r="E3584" s="6" t="str">
        <f t="shared" si="111"/>
        <v>Lisa Singleton</v>
      </c>
      <c r="F3584" s="6" t="s">
        <v>13778</v>
      </c>
      <c r="G3584" s="7" t="s">
        <v>19425</v>
      </c>
      <c r="H3584" s="7" t="s">
        <v>20165</v>
      </c>
    </row>
    <row r="3585" spans="1:8">
      <c r="A3585" s="6" t="s">
        <v>13782</v>
      </c>
      <c r="B3585" s="6" t="str" cm="1">
        <f t="array" ref="B3585">IF(SUM(--ISNUMBER(SEARCH(Honorific,A3585)))&gt;0,LEFT(A3585,FIND(" ",A3585)-1),"")</f>
        <v/>
      </c>
      <c r="C3585" s="6" t="str">
        <f t="shared" si="110"/>
        <v>Daniel King</v>
      </c>
      <c r="D3585" s="6" t="str" cm="1">
        <f t="array" ref="D3585">IF(SUM(--ISNUMBER(SEARCH(Credentials,C3585)))&gt;0,TRIM(RIGHT(SUBSTITUTE(C3585," ",REPT(" ", 99)), 99)),"")</f>
        <v/>
      </c>
      <c r="E3585" s="6" t="str">
        <f t="shared" si="111"/>
        <v>Daniel King</v>
      </c>
      <c r="F3585" s="6" t="s">
        <v>13782</v>
      </c>
      <c r="G3585" s="7" t="s">
        <v>19492</v>
      </c>
      <c r="H3585" s="7" t="s">
        <v>20195</v>
      </c>
    </row>
    <row r="3586" spans="1:8">
      <c r="A3586" s="6" t="s">
        <v>13786</v>
      </c>
      <c r="B3586" s="6" t="str" cm="1">
        <f t="array" ref="B3586">IF(SUM(--ISNUMBER(SEARCH(Honorific,A3586)))&gt;0,LEFT(A3586,FIND(" ",A3586)-1),"")</f>
        <v/>
      </c>
      <c r="C3586" s="6" t="str">
        <f t="shared" si="110"/>
        <v>Mike Mullen</v>
      </c>
      <c r="D3586" s="6" t="str" cm="1">
        <f t="array" ref="D3586">IF(SUM(--ISNUMBER(SEARCH(Credentials,C3586)))&gt;0,TRIM(RIGHT(SUBSTITUTE(C3586," ",REPT(" ", 99)), 99)),"")</f>
        <v/>
      </c>
      <c r="E3586" s="6" t="str">
        <f t="shared" si="111"/>
        <v>Mike Mullen</v>
      </c>
      <c r="F3586" s="6" t="s">
        <v>13786</v>
      </c>
      <c r="G3586" s="7" t="s">
        <v>20752</v>
      </c>
      <c r="H3586" s="7" t="s">
        <v>20527</v>
      </c>
    </row>
    <row r="3587" spans="1:8">
      <c r="A3587" s="6" t="s">
        <v>13790</v>
      </c>
      <c r="B3587" s="6" t="str" cm="1">
        <f t="array" ref="B3587">IF(SUM(--ISNUMBER(SEARCH(Honorific,A3587)))&gt;0,LEFT(A3587,FIND(" ",A3587)-1),"")</f>
        <v/>
      </c>
      <c r="C3587" s="6" t="str">
        <f t="shared" ref="C3587:C3650" si="112">IF(B3587="",A3587,RIGHT(A3587,LEN(A3587)-LEN(B3587)-1))</f>
        <v>Philip Bradley</v>
      </c>
      <c r="D3587" s="6" t="str" cm="1">
        <f t="array" ref="D3587">IF(SUM(--ISNUMBER(SEARCH(Credentials,C3587)))&gt;0,TRIM(RIGHT(SUBSTITUTE(C3587," ",REPT(" ", 99)), 99)),"")</f>
        <v/>
      </c>
      <c r="E3587" s="6" t="str">
        <f t="shared" ref="E3587:E3650" si="113">IF(D3587="",C3587,LEFT(C3587,LEN(C3587)-LEN(D3587)))</f>
        <v>Philip Bradley</v>
      </c>
      <c r="F3587" s="6" t="s">
        <v>13790</v>
      </c>
      <c r="G3587" s="7" t="s">
        <v>20158</v>
      </c>
      <c r="H3587" s="7" t="s">
        <v>19620</v>
      </c>
    </row>
    <row r="3588" spans="1:8">
      <c r="A3588" s="6" t="s">
        <v>13794</v>
      </c>
      <c r="B3588" s="6" t="str" cm="1">
        <f t="array" ref="B3588">IF(SUM(--ISNUMBER(SEARCH(Honorific,A3588)))&gt;0,LEFT(A3588,FIND(" ",A3588)-1),"")</f>
        <v/>
      </c>
      <c r="C3588" s="6" t="str">
        <f t="shared" si="112"/>
        <v>Joseph Baird</v>
      </c>
      <c r="D3588" s="6" t="str" cm="1">
        <f t="array" ref="D3588">IF(SUM(--ISNUMBER(SEARCH(Credentials,C3588)))&gt;0,TRIM(RIGHT(SUBSTITUTE(C3588," ",REPT(" ", 99)), 99)),"")</f>
        <v/>
      </c>
      <c r="E3588" s="6" t="str">
        <f t="shared" si="113"/>
        <v>Joseph Baird</v>
      </c>
      <c r="F3588" s="6" t="s">
        <v>13794</v>
      </c>
      <c r="G3588" s="7" t="s">
        <v>19642</v>
      </c>
      <c r="H3588" s="7" t="s">
        <v>20753</v>
      </c>
    </row>
    <row r="3589" spans="1:8">
      <c r="A3589" s="6" t="s">
        <v>13798</v>
      </c>
      <c r="B3589" s="6" t="str" cm="1">
        <f t="array" ref="B3589">IF(SUM(--ISNUMBER(SEARCH(Honorific,A3589)))&gt;0,LEFT(A3589,FIND(" ",A3589)-1),"")</f>
        <v/>
      </c>
      <c r="C3589" s="6" t="str">
        <f t="shared" si="112"/>
        <v>Kayla King</v>
      </c>
      <c r="D3589" s="6" t="str" cm="1">
        <f t="array" ref="D3589">IF(SUM(--ISNUMBER(SEARCH(Credentials,C3589)))&gt;0,TRIM(RIGHT(SUBSTITUTE(C3589," ",REPT(" ", 99)), 99)),"")</f>
        <v/>
      </c>
      <c r="E3589" s="6" t="str">
        <f t="shared" si="113"/>
        <v>Kayla King</v>
      </c>
      <c r="F3589" s="6" t="s">
        <v>13798</v>
      </c>
      <c r="G3589" s="7" t="s">
        <v>19441</v>
      </c>
      <c r="H3589" s="7" t="s">
        <v>20195</v>
      </c>
    </row>
    <row r="3590" spans="1:8">
      <c r="A3590" s="6" t="s">
        <v>13802</v>
      </c>
      <c r="B3590" s="6" t="str" cm="1">
        <f t="array" ref="B3590">IF(SUM(--ISNUMBER(SEARCH(Honorific,A3590)))&gt;0,LEFT(A3590,FIND(" ",A3590)-1),"")</f>
        <v/>
      </c>
      <c r="C3590" s="6" t="str">
        <f t="shared" si="112"/>
        <v>Anthony Brown</v>
      </c>
      <c r="D3590" s="6" t="str" cm="1">
        <f t="array" ref="D3590">IF(SUM(--ISNUMBER(SEARCH(Credentials,C3590)))&gt;0,TRIM(RIGHT(SUBSTITUTE(C3590," ",REPT(" ", 99)), 99)),"")</f>
        <v/>
      </c>
      <c r="E3590" s="6" t="str">
        <f t="shared" si="113"/>
        <v>Anthony Brown</v>
      </c>
      <c r="F3590" s="6" t="s">
        <v>13802</v>
      </c>
      <c r="G3590" s="7" t="s">
        <v>19438</v>
      </c>
      <c r="H3590" s="7" t="s">
        <v>19442</v>
      </c>
    </row>
    <row r="3591" spans="1:8">
      <c r="A3591" s="6" t="s">
        <v>13806</v>
      </c>
      <c r="B3591" s="6" t="str" cm="1">
        <f t="array" ref="B3591">IF(SUM(--ISNUMBER(SEARCH(Honorific,A3591)))&gt;0,LEFT(A3591,FIND(" ",A3591)-1),"")</f>
        <v/>
      </c>
      <c r="C3591" s="6" t="str">
        <f t="shared" si="112"/>
        <v>Robert Olson</v>
      </c>
      <c r="D3591" s="6" t="str" cm="1">
        <f t="array" ref="D3591">IF(SUM(--ISNUMBER(SEARCH(Credentials,C3591)))&gt;0,TRIM(RIGHT(SUBSTITUTE(C3591," ",REPT(" ", 99)), 99)),"")</f>
        <v/>
      </c>
      <c r="E3591" s="6" t="str">
        <f t="shared" si="113"/>
        <v>Robert Olson</v>
      </c>
      <c r="F3591" s="6" t="s">
        <v>13806</v>
      </c>
      <c r="G3591" s="7" t="s">
        <v>19541</v>
      </c>
      <c r="H3591" s="7" t="s">
        <v>20257</v>
      </c>
    </row>
    <row r="3592" spans="1:8">
      <c r="A3592" s="6" t="s">
        <v>13810</v>
      </c>
      <c r="B3592" s="6" t="str" cm="1">
        <f t="array" ref="B3592">IF(SUM(--ISNUMBER(SEARCH(Honorific,A3592)))&gt;0,LEFT(A3592,FIND(" ",A3592)-1),"")</f>
        <v/>
      </c>
      <c r="C3592" s="6" t="str">
        <f t="shared" si="112"/>
        <v>Aaron Calderon</v>
      </c>
      <c r="D3592" s="6" t="str" cm="1">
        <f t="array" ref="D3592">IF(SUM(--ISNUMBER(SEARCH(Credentials,C3592)))&gt;0,TRIM(RIGHT(SUBSTITUTE(C3592," ",REPT(" ", 99)), 99)),"")</f>
        <v/>
      </c>
      <c r="E3592" s="6" t="str">
        <f t="shared" si="113"/>
        <v>Aaron Calderon</v>
      </c>
      <c r="F3592" s="6" t="s">
        <v>13810</v>
      </c>
      <c r="G3592" s="7" t="s">
        <v>20176</v>
      </c>
      <c r="H3592" s="7" t="s">
        <v>19856</v>
      </c>
    </row>
    <row r="3593" spans="1:8">
      <c r="A3593" s="6" t="s">
        <v>13814</v>
      </c>
      <c r="B3593" s="6" t="str" cm="1">
        <f t="array" ref="B3593">IF(SUM(--ISNUMBER(SEARCH(Honorific,A3593)))&gt;0,LEFT(A3593,FIND(" ",A3593)-1),"")</f>
        <v/>
      </c>
      <c r="C3593" s="6" t="str">
        <f t="shared" si="112"/>
        <v>Bill Hughes</v>
      </c>
      <c r="D3593" s="6" t="str" cm="1">
        <f t="array" ref="D3593">IF(SUM(--ISNUMBER(SEARCH(Credentials,C3593)))&gt;0,TRIM(RIGHT(SUBSTITUTE(C3593," ",REPT(" ", 99)), 99)),"")</f>
        <v/>
      </c>
      <c r="E3593" s="6" t="str">
        <f t="shared" si="113"/>
        <v>Bill Hughes</v>
      </c>
      <c r="F3593" s="6" t="s">
        <v>13814</v>
      </c>
      <c r="G3593" s="7" t="s">
        <v>20754</v>
      </c>
      <c r="H3593" s="7" t="s">
        <v>19906</v>
      </c>
    </row>
    <row r="3594" spans="1:8">
      <c r="A3594" s="6" t="s">
        <v>13818</v>
      </c>
      <c r="B3594" s="6" t="str" cm="1">
        <f t="array" ref="B3594">IF(SUM(--ISNUMBER(SEARCH(Honorific,A3594)))&gt;0,LEFT(A3594,FIND(" ",A3594)-1),"")</f>
        <v/>
      </c>
      <c r="C3594" s="6" t="str">
        <f t="shared" si="112"/>
        <v>Jesse Miller</v>
      </c>
      <c r="D3594" s="6" t="str" cm="1">
        <f t="array" ref="D3594">IF(SUM(--ISNUMBER(SEARCH(Credentials,C3594)))&gt;0,TRIM(RIGHT(SUBSTITUTE(C3594," ",REPT(" ", 99)), 99)),"")</f>
        <v/>
      </c>
      <c r="E3594" s="6" t="str">
        <f t="shared" si="113"/>
        <v>Jesse Miller</v>
      </c>
      <c r="F3594" s="6" t="s">
        <v>13818</v>
      </c>
      <c r="G3594" s="7" t="s">
        <v>20203</v>
      </c>
      <c r="H3594" s="7" t="s">
        <v>19568</v>
      </c>
    </row>
    <row r="3595" spans="1:8">
      <c r="A3595" s="6" t="s">
        <v>13822</v>
      </c>
      <c r="B3595" s="6" t="str" cm="1">
        <f t="array" ref="B3595">IF(SUM(--ISNUMBER(SEARCH(Honorific,A3595)))&gt;0,LEFT(A3595,FIND(" ",A3595)-1),"")</f>
        <v/>
      </c>
      <c r="C3595" s="6" t="str">
        <f t="shared" si="112"/>
        <v>Richard Thompson</v>
      </c>
      <c r="D3595" s="6" t="str" cm="1">
        <f t="array" ref="D3595">IF(SUM(--ISNUMBER(SEARCH(Credentials,C3595)))&gt;0,TRIM(RIGHT(SUBSTITUTE(C3595," ",REPT(" ", 99)), 99)),"")</f>
        <v/>
      </c>
      <c r="E3595" s="6" t="str">
        <f t="shared" si="113"/>
        <v>Richard Thompson</v>
      </c>
      <c r="F3595" s="6" t="s">
        <v>13822</v>
      </c>
      <c r="G3595" s="7" t="s">
        <v>19708</v>
      </c>
      <c r="H3595" s="7" t="s">
        <v>19880</v>
      </c>
    </row>
    <row r="3596" spans="1:8">
      <c r="A3596" s="6" t="s">
        <v>13826</v>
      </c>
      <c r="B3596" s="6" t="str" cm="1">
        <f t="array" ref="B3596">IF(SUM(--ISNUMBER(SEARCH(Honorific,A3596)))&gt;0,LEFT(A3596,FIND(" ",A3596)-1),"")</f>
        <v/>
      </c>
      <c r="C3596" s="6" t="str">
        <f t="shared" si="112"/>
        <v>Jessica Dawson</v>
      </c>
      <c r="D3596" s="6" t="str" cm="1">
        <f t="array" ref="D3596">IF(SUM(--ISNUMBER(SEARCH(Credentials,C3596)))&gt;0,TRIM(RIGHT(SUBSTITUTE(C3596," ",REPT(" ", 99)), 99)),"")</f>
        <v/>
      </c>
      <c r="E3596" s="6" t="str">
        <f t="shared" si="113"/>
        <v>Jessica Dawson</v>
      </c>
      <c r="F3596" s="6" t="s">
        <v>13826</v>
      </c>
      <c r="G3596" s="7" t="s">
        <v>19664</v>
      </c>
      <c r="H3596" s="7" t="s">
        <v>20522</v>
      </c>
    </row>
    <row r="3597" spans="1:8">
      <c r="A3597" s="6" t="s">
        <v>13830</v>
      </c>
      <c r="B3597" s="6" t="str" cm="1">
        <f t="array" ref="B3597">IF(SUM(--ISNUMBER(SEARCH(Honorific,A3597)))&gt;0,LEFT(A3597,FIND(" ",A3597)-1),"")</f>
        <v/>
      </c>
      <c r="C3597" s="6" t="str">
        <f t="shared" si="112"/>
        <v>Amanda Olsen</v>
      </c>
      <c r="D3597" s="6" t="str" cm="1">
        <f t="array" ref="D3597">IF(SUM(--ISNUMBER(SEARCH(Credentials,C3597)))&gt;0,TRIM(RIGHT(SUBSTITUTE(C3597," ",REPT(" ", 99)), 99)),"")</f>
        <v/>
      </c>
      <c r="E3597" s="6" t="str">
        <f t="shared" si="113"/>
        <v>Amanda Olsen</v>
      </c>
      <c r="F3597" s="6" t="s">
        <v>13830</v>
      </c>
      <c r="G3597" s="7" t="s">
        <v>19435</v>
      </c>
      <c r="H3597" s="7" t="s">
        <v>20558</v>
      </c>
    </row>
    <row r="3598" spans="1:8">
      <c r="A3598" s="6" t="s">
        <v>13834</v>
      </c>
      <c r="B3598" s="6" t="str" cm="1">
        <f t="array" ref="B3598">IF(SUM(--ISNUMBER(SEARCH(Honorific,A3598)))&gt;0,LEFT(A3598,FIND(" ",A3598)-1),"")</f>
        <v/>
      </c>
      <c r="C3598" s="6" t="str">
        <f t="shared" si="112"/>
        <v>Linda Harris</v>
      </c>
      <c r="D3598" s="6" t="str" cm="1">
        <f t="array" ref="D3598">IF(SUM(--ISNUMBER(SEARCH(Credentials,C3598)))&gt;0,TRIM(RIGHT(SUBSTITUTE(C3598," ",REPT(" ", 99)), 99)),"")</f>
        <v/>
      </c>
      <c r="E3598" s="6" t="str">
        <f t="shared" si="113"/>
        <v>Linda Harris</v>
      </c>
      <c r="F3598" s="6" t="s">
        <v>13834</v>
      </c>
      <c r="G3598" s="7" t="s">
        <v>19627</v>
      </c>
      <c r="H3598" s="7" t="s">
        <v>19925</v>
      </c>
    </row>
    <row r="3599" spans="1:8">
      <c r="A3599" s="6" t="s">
        <v>13838</v>
      </c>
      <c r="B3599" s="6" t="str" cm="1">
        <f t="array" ref="B3599">IF(SUM(--ISNUMBER(SEARCH(Honorific,A3599)))&gt;0,LEFT(A3599,FIND(" ",A3599)-1),"")</f>
        <v/>
      </c>
      <c r="C3599" s="6" t="str">
        <f t="shared" si="112"/>
        <v>Thomas Barnes</v>
      </c>
      <c r="D3599" s="6" t="str" cm="1">
        <f t="array" ref="D3599">IF(SUM(--ISNUMBER(SEARCH(Credentials,C3599)))&gt;0,TRIM(RIGHT(SUBSTITUTE(C3599," ",REPT(" ", 99)), 99)),"")</f>
        <v/>
      </c>
      <c r="E3599" s="6" t="str">
        <f t="shared" si="113"/>
        <v>Thomas Barnes</v>
      </c>
      <c r="F3599" s="6" t="s">
        <v>13838</v>
      </c>
      <c r="G3599" s="7" t="s">
        <v>19488</v>
      </c>
      <c r="H3599" s="7" t="s">
        <v>19448</v>
      </c>
    </row>
    <row r="3600" spans="1:8">
      <c r="A3600" s="6" t="s">
        <v>13842</v>
      </c>
      <c r="B3600" s="6" t="str" cm="1">
        <f t="array" ref="B3600">IF(SUM(--ISNUMBER(SEARCH(Honorific,A3600)))&gt;0,LEFT(A3600,FIND(" ",A3600)-1),"")</f>
        <v/>
      </c>
      <c r="C3600" s="6" t="str">
        <f t="shared" si="112"/>
        <v>Patrick Bush</v>
      </c>
      <c r="D3600" s="6" t="str" cm="1">
        <f t="array" ref="D3600">IF(SUM(--ISNUMBER(SEARCH(Credentials,C3600)))&gt;0,TRIM(RIGHT(SUBSTITUTE(C3600," ",REPT(" ", 99)), 99)),"")</f>
        <v/>
      </c>
      <c r="E3600" s="6" t="str">
        <f t="shared" si="113"/>
        <v>Patrick Bush</v>
      </c>
      <c r="F3600" s="6" t="s">
        <v>13842</v>
      </c>
      <c r="G3600" s="7" t="s">
        <v>19975</v>
      </c>
      <c r="H3600" s="7" t="s">
        <v>20010</v>
      </c>
    </row>
    <row r="3601" spans="1:8">
      <c r="A3601" s="6" t="s">
        <v>13846</v>
      </c>
      <c r="B3601" s="6" t="str" cm="1">
        <f t="array" ref="B3601">IF(SUM(--ISNUMBER(SEARCH(Honorific,A3601)))&gt;0,LEFT(A3601,FIND(" ",A3601)-1),"")</f>
        <v/>
      </c>
      <c r="C3601" s="6" t="str">
        <f t="shared" si="112"/>
        <v>Derrick Rhodes</v>
      </c>
      <c r="D3601" s="6" t="str" cm="1">
        <f t="array" ref="D3601">IF(SUM(--ISNUMBER(SEARCH(Credentials,C3601)))&gt;0,TRIM(RIGHT(SUBSTITUTE(C3601," ",REPT(" ", 99)), 99)),"")</f>
        <v/>
      </c>
      <c r="E3601" s="6" t="str">
        <f t="shared" si="113"/>
        <v>Derrick Rhodes</v>
      </c>
      <c r="F3601" s="6" t="s">
        <v>13846</v>
      </c>
      <c r="G3601" s="7" t="s">
        <v>20314</v>
      </c>
      <c r="H3601" s="7" t="s">
        <v>20469</v>
      </c>
    </row>
    <row r="3602" spans="1:8">
      <c r="A3602" s="6" t="s">
        <v>13850</v>
      </c>
      <c r="B3602" s="6" t="str" cm="1">
        <f t="array" ref="B3602">IF(SUM(--ISNUMBER(SEARCH(Honorific,A3602)))&gt;0,LEFT(A3602,FIND(" ",A3602)-1),"")</f>
        <v/>
      </c>
      <c r="C3602" s="6" t="str">
        <f t="shared" si="112"/>
        <v>Kim Miller</v>
      </c>
      <c r="D3602" s="6" t="str" cm="1">
        <f t="array" ref="D3602">IF(SUM(--ISNUMBER(SEARCH(Credentials,C3602)))&gt;0,TRIM(RIGHT(SUBSTITUTE(C3602," ",REPT(" ", 99)), 99)),"")</f>
        <v/>
      </c>
      <c r="E3602" s="6" t="str">
        <f t="shared" si="113"/>
        <v>Kim Miller</v>
      </c>
      <c r="F3602" s="6" t="s">
        <v>13850</v>
      </c>
      <c r="G3602" s="7" t="s">
        <v>19841</v>
      </c>
      <c r="H3602" s="7" t="s">
        <v>19568</v>
      </c>
    </row>
    <row r="3603" spans="1:8">
      <c r="A3603" s="6" t="s">
        <v>13854</v>
      </c>
      <c r="B3603" s="6" t="str" cm="1">
        <f t="array" ref="B3603">IF(SUM(--ISNUMBER(SEARCH(Honorific,A3603)))&gt;0,LEFT(A3603,FIND(" ",A3603)-1),"")</f>
        <v/>
      </c>
      <c r="C3603" s="6" t="str">
        <f t="shared" si="112"/>
        <v>Scott Kent</v>
      </c>
      <c r="D3603" s="6" t="str" cm="1">
        <f t="array" ref="D3603">IF(SUM(--ISNUMBER(SEARCH(Credentials,C3603)))&gt;0,TRIM(RIGHT(SUBSTITUTE(C3603," ",REPT(" ", 99)), 99)),"")</f>
        <v/>
      </c>
      <c r="E3603" s="6" t="str">
        <f t="shared" si="113"/>
        <v>Scott Kent</v>
      </c>
      <c r="F3603" s="6" t="s">
        <v>13854</v>
      </c>
      <c r="G3603" s="7" t="s">
        <v>19573</v>
      </c>
      <c r="H3603" s="7" t="s">
        <v>20126</v>
      </c>
    </row>
    <row r="3604" spans="1:8">
      <c r="A3604" s="6" t="s">
        <v>13858</v>
      </c>
      <c r="B3604" s="6" t="str" cm="1">
        <f t="array" ref="B3604">IF(SUM(--ISNUMBER(SEARCH(Honorific,A3604)))&gt;0,LEFT(A3604,FIND(" ",A3604)-1),"")</f>
        <v/>
      </c>
      <c r="C3604" s="6" t="str">
        <f t="shared" si="112"/>
        <v>Charlene Roberts</v>
      </c>
      <c r="D3604" s="6" t="str" cm="1">
        <f t="array" ref="D3604">IF(SUM(--ISNUMBER(SEARCH(Credentials,C3604)))&gt;0,TRIM(RIGHT(SUBSTITUTE(C3604," ",REPT(" ", 99)), 99)),"")</f>
        <v/>
      </c>
      <c r="E3604" s="6" t="str">
        <f t="shared" si="113"/>
        <v>Charlene Roberts</v>
      </c>
      <c r="F3604" s="6" t="s">
        <v>13858</v>
      </c>
      <c r="G3604" s="7" t="s">
        <v>20516</v>
      </c>
      <c r="H3604" s="7" t="s">
        <v>19900</v>
      </c>
    </row>
    <row r="3605" spans="1:8">
      <c r="A3605" s="6" t="s">
        <v>13862</v>
      </c>
      <c r="B3605" s="6" t="str" cm="1">
        <f t="array" ref="B3605">IF(SUM(--ISNUMBER(SEARCH(Honorific,A3605)))&gt;0,LEFT(A3605,FIND(" ",A3605)-1),"")</f>
        <v/>
      </c>
      <c r="C3605" s="6" t="str">
        <f t="shared" si="112"/>
        <v>James Goodwin</v>
      </c>
      <c r="D3605" s="6" t="str" cm="1">
        <f t="array" ref="D3605">IF(SUM(--ISNUMBER(SEARCH(Credentials,C3605)))&gt;0,TRIM(RIGHT(SUBSTITUTE(C3605," ",REPT(" ", 99)), 99)),"")</f>
        <v/>
      </c>
      <c r="E3605" s="6" t="str">
        <f t="shared" si="113"/>
        <v>James Goodwin</v>
      </c>
      <c r="F3605" s="6" t="s">
        <v>13862</v>
      </c>
      <c r="G3605" s="7" t="s">
        <v>19433</v>
      </c>
      <c r="H3605" s="7" t="s">
        <v>20147</v>
      </c>
    </row>
    <row r="3606" spans="1:8">
      <c r="A3606" s="6" t="s">
        <v>4575</v>
      </c>
      <c r="B3606" s="6" t="str" cm="1">
        <f t="array" ref="B3606">IF(SUM(--ISNUMBER(SEARCH(Honorific,A3606)))&gt;0,LEFT(A3606,FIND(" ",A3606)-1),"")</f>
        <v/>
      </c>
      <c r="C3606" s="6" t="str">
        <f t="shared" si="112"/>
        <v>Jason Gilbert</v>
      </c>
      <c r="D3606" s="6" t="str" cm="1">
        <f t="array" ref="D3606">IF(SUM(--ISNUMBER(SEARCH(Credentials,C3606)))&gt;0,TRIM(RIGHT(SUBSTITUTE(C3606," ",REPT(" ", 99)), 99)),"")</f>
        <v/>
      </c>
      <c r="E3606" s="6" t="str">
        <f t="shared" si="113"/>
        <v>Jason Gilbert</v>
      </c>
      <c r="F3606" s="6" t="s">
        <v>4575</v>
      </c>
      <c r="G3606" s="7" t="s">
        <v>19560</v>
      </c>
      <c r="H3606" s="7" t="s">
        <v>20248</v>
      </c>
    </row>
    <row r="3607" spans="1:8">
      <c r="A3607" s="6" t="s">
        <v>13868</v>
      </c>
      <c r="B3607" s="6" t="str" cm="1">
        <f t="array" ref="B3607">IF(SUM(--ISNUMBER(SEARCH(Honorific,A3607)))&gt;0,LEFT(A3607,FIND(" ",A3607)-1),"")</f>
        <v/>
      </c>
      <c r="C3607" s="6" t="str">
        <f t="shared" si="112"/>
        <v>Jared Ward</v>
      </c>
      <c r="D3607" s="6" t="str" cm="1">
        <f t="array" ref="D3607">IF(SUM(--ISNUMBER(SEARCH(Credentials,C3607)))&gt;0,TRIM(RIGHT(SUBSTITUTE(C3607," ",REPT(" ", 99)), 99)),"")</f>
        <v/>
      </c>
      <c r="E3607" s="6" t="str">
        <f t="shared" si="113"/>
        <v>Jared Ward</v>
      </c>
      <c r="F3607" s="6" t="s">
        <v>13868</v>
      </c>
      <c r="G3607" s="7" t="s">
        <v>19858</v>
      </c>
      <c r="H3607" s="7" t="s">
        <v>19740</v>
      </c>
    </row>
    <row r="3608" spans="1:8">
      <c r="A3608" s="6" t="s">
        <v>13872</v>
      </c>
      <c r="B3608" s="6" t="str" cm="1">
        <f t="array" ref="B3608">IF(SUM(--ISNUMBER(SEARCH(Honorific,A3608)))&gt;0,LEFT(A3608,FIND(" ",A3608)-1),"")</f>
        <v/>
      </c>
      <c r="C3608" s="6" t="str">
        <f t="shared" si="112"/>
        <v>Joshua Bennett</v>
      </c>
      <c r="D3608" s="6" t="str" cm="1">
        <f t="array" ref="D3608">IF(SUM(--ISNUMBER(SEARCH(Credentials,C3608)))&gt;0,TRIM(RIGHT(SUBSTITUTE(C3608," ",REPT(" ", 99)), 99)),"")</f>
        <v/>
      </c>
      <c r="E3608" s="6" t="str">
        <f t="shared" si="113"/>
        <v>Joshua Bennett</v>
      </c>
      <c r="F3608" s="6" t="s">
        <v>13872</v>
      </c>
      <c r="G3608" s="7" t="s">
        <v>19718</v>
      </c>
      <c r="H3608" s="7" t="s">
        <v>19890</v>
      </c>
    </row>
    <row r="3609" spans="1:8">
      <c r="A3609" s="6" t="s">
        <v>13876</v>
      </c>
      <c r="B3609" s="6" t="str" cm="1">
        <f t="array" ref="B3609">IF(SUM(--ISNUMBER(SEARCH(Honorific,A3609)))&gt;0,LEFT(A3609,FIND(" ",A3609)-1),"")</f>
        <v/>
      </c>
      <c r="C3609" s="6" t="str">
        <f t="shared" si="112"/>
        <v>Zachary Jennings</v>
      </c>
      <c r="D3609" s="6" t="str" cm="1">
        <f t="array" ref="D3609">IF(SUM(--ISNUMBER(SEARCH(Credentials,C3609)))&gt;0,TRIM(RIGHT(SUBSTITUTE(C3609," ",REPT(" ", 99)), 99)),"")</f>
        <v/>
      </c>
      <c r="E3609" s="6" t="str">
        <f t="shared" si="113"/>
        <v>Zachary Jennings</v>
      </c>
      <c r="F3609" s="6" t="s">
        <v>13876</v>
      </c>
      <c r="G3609" s="7" t="s">
        <v>19477</v>
      </c>
      <c r="H3609" s="7" t="s">
        <v>19418</v>
      </c>
    </row>
    <row r="3610" spans="1:8">
      <c r="A3610" s="6" t="s">
        <v>13880</v>
      </c>
      <c r="B3610" s="6" t="str" cm="1">
        <f t="array" ref="B3610">IF(SUM(--ISNUMBER(SEARCH(Honorific,A3610)))&gt;0,LEFT(A3610,FIND(" ",A3610)-1),"")</f>
        <v/>
      </c>
      <c r="C3610" s="6" t="str">
        <f t="shared" si="112"/>
        <v>Hunter Aguilar</v>
      </c>
      <c r="D3610" s="6" t="str" cm="1">
        <f t="array" ref="D3610">IF(SUM(--ISNUMBER(SEARCH(Credentials,C3610)))&gt;0,TRIM(RIGHT(SUBSTITUTE(C3610," ",REPT(" ", 99)), 99)),"")</f>
        <v/>
      </c>
      <c r="E3610" s="6" t="str">
        <f t="shared" si="113"/>
        <v>Hunter Aguilar</v>
      </c>
      <c r="F3610" s="6" t="s">
        <v>13880</v>
      </c>
      <c r="G3610" s="7" t="s">
        <v>19678</v>
      </c>
      <c r="H3610" s="7" t="s">
        <v>19742</v>
      </c>
    </row>
    <row r="3611" spans="1:8">
      <c r="A3611" s="6" t="s">
        <v>3743</v>
      </c>
      <c r="B3611" s="6" t="str" cm="1">
        <f t="array" ref="B3611">IF(SUM(--ISNUMBER(SEARCH(Honorific,A3611)))&gt;0,LEFT(A3611,FIND(" ",A3611)-1),"")</f>
        <v/>
      </c>
      <c r="C3611" s="6" t="str">
        <f t="shared" si="112"/>
        <v>Megan Lawrence</v>
      </c>
      <c r="D3611" s="6" t="str" cm="1">
        <f t="array" ref="D3611">IF(SUM(--ISNUMBER(SEARCH(Credentials,C3611)))&gt;0,TRIM(RIGHT(SUBSTITUTE(C3611," ",REPT(" ", 99)), 99)),"")</f>
        <v/>
      </c>
      <c r="E3611" s="6" t="str">
        <f t="shared" si="113"/>
        <v>Megan Lawrence</v>
      </c>
      <c r="F3611" s="6" t="s">
        <v>3743</v>
      </c>
      <c r="G3611" s="7" t="s">
        <v>19494</v>
      </c>
      <c r="H3611" s="7" t="s">
        <v>19912</v>
      </c>
    </row>
    <row r="3612" spans="1:8">
      <c r="A3612" s="6" t="s">
        <v>13887</v>
      </c>
      <c r="B3612" s="6" t="str" cm="1">
        <f t="array" ref="B3612">IF(SUM(--ISNUMBER(SEARCH(Honorific,A3612)))&gt;0,LEFT(A3612,FIND(" ",A3612)-1),"")</f>
        <v/>
      </c>
      <c r="C3612" s="6" t="str">
        <f t="shared" si="112"/>
        <v>Danielle Huffman</v>
      </c>
      <c r="D3612" s="6" t="str" cm="1">
        <f t="array" ref="D3612">IF(SUM(--ISNUMBER(SEARCH(Credentials,C3612)))&gt;0,TRIM(RIGHT(SUBSTITUTE(C3612," ",REPT(" ", 99)), 99)),"")</f>
        <v/>
      </c>
      <c r="E3612" s="6" t="str">
        <f t="shared" si="113"/>
        <v>Danielle Huffman</v>
      </c>
      <c r="F3612" s="6" t="s">
        <v>13887</v>
      </c>
      <c r="G3612" s="7" t="s">
        <v>19629</v>
      </c>
      <c r="H3612" s="7" t="s">
        <v>20568</v>
      </c>
    </row>
    <row r="3613" spans="1:8">
      <c r="A3613" s="6" t="s">
        <v>13891</v>
      </c>
      <c r="B3613" s="6" t="str" cm="1">
        <f t="array" ref="B3613">IF(SUM(--ISNUMBER(SEARCH(Honorific,A3613)))&gt;0,LEFT(A3613,FIND(" ",A3613)-1),"")</f>
        <v/>
      </c>
      <c r="C3613" s="6" t="str">
        <f t="shared" si="112"/>
        <v>Kyle Matthews</v>
      </c>
      <c r="D3613" s="6" t="str" cm="1">
        <f t="array" ref="D3613">IF(SUM(--ISNUMBER(SEARCH(Credentials,C3613)))&gt;0,TRIM(RIGHT(SUBSTITUTE(C3613," ",REPT(" ", 99)), 99)),"")</f>
        <v/>
      </c>
      <c r="E3613" s="6" t="str">
        <f t="shared" si="113"/>
        <v>Kyle Matthews</v>
      </c>
      <c r="F3613" s="6" t="s">
        <v>13891</v>
      </c>
      <c r="G3613" s="7" t="s">
        <v>19516</v>
      </c>
      <c r="H3613" s="7" t="s">
        <v>20024</v>
      </c>
    </row>
    <row r="3614" spans="1:8">
      <c r="A3614" s="6" t="s">
        <v>13895</v>
      </c>
      <c r="B3614" s="6" t="str" cm="1">
        <f t="array" ref="B3614">IF(SUM(--ISNUMBER(SEARCH(Honorific,A3614)))&gt;0,LEFT(A3614,FIND(" ",A3614)-1),"")</f>
        <v/>
      </c>
      <c r="C3614" s="6" t="str">
        <f t="shared" si="112"/>
        <v>Alex Wilson</v>
      </c>
      <c r="D3614" s="6" t="str" cm="1">
        <f t="array" ref="D3614">IF(SUM(--ISNUMBER(SEARCH(Credentials,C3614)))&gt;0,TRIM(RIGHT(SUBSTITUTE(C3614," ",REPT(" ", 99)), 99)),"")</f>
        <v/>
      </c>
      <c r="E3614" s="6" t="str">
        <f t="shared" si="113"/>
        <v>Alex Wilson</v>
      </c>
      <c r="F3614" s="6" t="s">
        <v>13895</v>
      </c>
      <c r="G3614" s="7" t="s">
        <v>20189</v>
      </c>
      <c r="H3614" s="7" t="s">
        <v>19563</v>
      </c>
    </row>
    <row r="3615" spans="1:8">
      <c r="A3615" s="6" t="s">
        <v>13899</v>
      </c>
      <c r="B3615" s="6" t="str" cm="1">
        <f t="array" ref="B3615">IF(SUM(--ISNUMBER(SEARCH(Honorific,A3615)))&gt;0,LEFT(A3615,FIND(" ",A3615)-1),"")</f>
        <v/>
      </c>
      <c r="C3615" s="6" t="str">
        <f t="shared" si="112"/>
        <v>Sheena Wiggins</v>
      </c>
      <c r="D3615" s="6" t="str" cm="1">
        <f t="array" ref="D3615">IF(SUM(--ISNUMBER(SEARCH(Credentials,C3615)))&gt;0,TRIM(RIGHT(SUBSTITUTE(C3615," ",REPT(" ", 99)), 99)),"")</f>
        <v/>
      </c>
      <c r="E3615" s="6" t="str">
        <f t="shared" si="113"/>
        <v>Sheena Wiggins</v>
      </c>
      <c r="F3615" s="6" t="s">
        <v>13899</v>
      </c>
      <c r="G3615" s="7" t="s">
        <v>19625</v>
      </c>
      <c r="H3615" s="7" t="s">
        <v>20398</v>
      </c>
    </row>
    <row r="3616" spans="1:8">
      <c r="A3616" s="6" t="s">
        <v>13903</v>
      </c>
      <c r="B3616" s="6" t="str" cm="1">
        <f t="array" ref="B3616">IF(SUM(--ISNUMBER(SEARCH(Honorific,A3616)))&gt;0,LEFT(A3616,FIND(" ",A3616)-1),"")</f>
        <v/>
      </c>
      <c r="C3616" s="6" t="str">
        <f t="shared" si="112"/>
        <v>Rodney Thomas</v>
      </c>
      <c r="D3616" s="6" t="str" cm="1">
        <f t="array" ref="D3616">IF(SUM(--ISNUMBER(SEARCH(Credentials,C3616)))&gt;0,TRIM(RIGHT(SUBSTITUTE(C3616," ",REPT(" ", 99)), 99)),"")</f>
        <v/>
      </c>
      <c r="E3616" s="6" t="str">
        <f t="shared" si="113"/>
        <v>Rodney Thomas</v>
      </c>
      <c r="F3616" s="6" t="s">
        <v>13903</v>
      </c>
      <c r="G3616" s="7" t="s">
        <v>20309</v>
      </c>
      <c r="H3616" s="7" t="s">
        <v>19488</v>
      </c>
    </row>
    <row r="3617" spans="1:8">
      <c r="A3617" s="6" t="s">
        <v>13906</v>
      </c>
      <c r="B3617" s="6" t="str" cm="1">
        <f t="array" ref="B3617">IF(SUM(--ISNUMBER(SEARCH(Honorific,A3617)))&gt;0,LEFT(A3617,FIND(" ",A3617)-1),"")</f>
        <v/>
      </c>
      <c r="C3617" s="6" t="str">
        <f t="shared" si="112"/>
        <v>Paul Vasquez</v>
      </c>
      <c r="D3617" s="6" t="str" cm="1">
        <f t="array" ref="D3617">IF(SUM(--ISNUMBER(SEARCH(Credentials,C3617)))&gt;0,TRIM(RIGHT(SUBSTITUTE(C3617," ",REPT(" ", 99)), 99)),"")</f>
        <v/>
      </c>
      <c r="E3617" s="6" t="str">
        <f t="shared" si="113"/>
        <v>Paul Vasquez</v>
      </c>
      <c r="F3617" s="6" t="s">
        <v>13906</v>
      </c>
      <c r="G3617" s="7" t="s">
        <v>19733</v>
      </c>
      <c r="H3617" s="7" t="s">
        <v>19794</v>
      </c>
    </row>
    <row r="3618" spans="1:8">
      <c r="A3618" s="6" t="s">
        <v>13909</v>
      </c>
      <c r="B3618" s="6" t="str" cm="1">
        <f t="array" ref="B3618">IF(SUM(--ISNUMBER(SEARCH(Honorific,A3618)))&gt;0,LEFT(A3618,FIND(" ",A3618)-1),"")</f>
        <v/>
      </c>
      <c r="C3618" s="6" t="str">
        <f t="shared" si="112"/>
        <v>Brian Guerrero</v>
      </c>
      <c r="D3618" s="6" t="str" cm="1">
        <f t="array" ref="D3618">IF(SUM(--ISNUMBER(SEARCH(Credentials,C3618)))&gt;0,TRIM(RIGHT(SUBSTITUTE(C3618," ",REPT(" ", 99)), 99)),"")</f>
        <v/>
      </c>
      <c r="E3618" s="6" t="str">
        <f t="shared" si="113"/>
        <v>Brian Guerrero</v>
      </c>
      <c r="F3618" s="6" t="s">
        <v>13909</v>
      </c>
      <c r="G3618" s="7" t="s">
        <v>19555</v>
      </c>
      <c r="H3618" s="7" t="s">
        <v>19887</v>
      </c>
    </row>
    <row r="3619" spans="1:8">
      <c r="A3619" s="6" t="s">
        <v>13913</v>
      </c>
      <c r="B3619" s="6" t="str" cm="1">
        <f t="array" ref="B3619">IF(SUM(--ISNUMBER(SEARCH(Honorific,A3619)))&gt;0,LEFT(A3619,FIND(" ",A3619)-1),"")</f>
        <v/>
      </c>
      <c r="C3619" s="6" t="str">
        <f t="shared" si="112"/>
        <v>Samuel Roberson</v>
      </c>
      <c r="D3619" s="6" t="str" cm="1">
        <f t="array" ref="D3619">IF(SUM(--ISNUMBER(SEARCH(Credentials,C3619)))&gt;0,TRIM(RIGHT(SUBSTITUTE(C3619," ",REPT(" ", 99)), 99)),"")</f>
        <v/>
      </c>
      <c r="E3619" s="6" t="str">
        <f t="shared" si="113"/>
        <v>Samuel Roberson</v>
      </c>
      <c r="F3619" s="6" t="s">
        <v>13913</v>
      </c>
      <c r="G3619" s="7" t="s">
        <v>19593</v>
      </c>
      <c r="H3619" s="7" t="s">
        <v>20755</v>
      </c>
    </row>
    <row r="3620" spans="1:8">
      <c r="A3620" s="6" t="s">
        <v>13916</v>
      </c>
      <c r="B3620" s="6" t="str" cm="1">
        <f t="array" ref="B3620">IF(SUM(--ISNUMBER(SEARCH(Honorific,A3620)))&gt;0,LEFT(A3620,FIND(" ",A3620)-1),"")</f>
        <v/>
      </c>
      <c r="C3620" s="6" t="str">
        <f t="shared" si="112"/>
        <v>Mary Medina</v>
      </c>
      <c r="D3620" s="6" t="str" cm="1">
        <f t="array" ref="D3620">IF(SUM(--ISNUMBER(SEARCH(Credentials,C3620)))&gt;0,TRIM(RIGHT(SUBSTITUTE(C3620," ",REPT(" ", 99)), 99)),"")</f>
        <v/>
      </c>
      <c r="E3620" s="6" t="str">
        <f t="shared" si="113"/>
        <v>Mary Medina</v>
      </c>
      <c r="F3620" s="6" t="s">
        <v>13916</v>
      </c>
      <c r="G3620" s="7" t="s">
        <v>19984</v>
      </c>
      <c r="H3620" s="7" t="s">
        <v>19706</v>
      </c>
    </row>
    <row r="3621" spans="1:8">
      <c r="A3621" s="6" t="s">
        <v>13920</v>
      </c>
      <c r="B3621" s="6" t="str" cm="1">
        <f t="array" ref="B3621">IF(SUM(--ISNUMBER(SEARCH(Honorific,A3621)))&gt;0,LEFT(A3621,FIND(" ",A3621)-1),"")</f>
        <v/>
      </c>
      <c r="C3621" s="6" t="str">
        <f t="shared" si="112"/>
        <v>Laura Dunn</v>
      </c>
      <c r="D3621" s="6" t="str" cm="1">
        <f t="array" ref="D3621">IF(SUM(--ISNUMBER(SEARCH(Credentials,C3621)))&gt;0,TRIM(RIGHT(SUBSTITUTE(C3621," ",REPT(" ", 99)), 99)),"")</f>
        <v/>
      </c>
      <c r="E3621" s="6" t="str">
        <f t="shared" si="113"/>
        <v>Laura Dunn</v>
      </c>
      <c r="F3621" s="6" t="s">
        <v>13920</v>
      </c>
      <c r="G3621" s="7" t="s">
        <v>19587</v>
      </c>
      <c r="H3621" s="7" t="s">
        <v>20515</v>
      </c>
    </row>
    <row r="3622" spans="1:8">
      <c r="A3622" s="6" t="s">
        <v>13924</v>
      </c>
      <c r="B3622" s="6" t="str" cm="1">
        <f t="array" ref="B3622">IF(SUM(--ISNUMBER(SEARCH(Honorific,A3622)))&gt;0,LEFT(A3622,FIND(" ",A3622)-1),"")</f>
        <v/>
      </c>
      <c r="C3622" s="6" t="str">
        <f t="shared" si="112"/>
        <v>Mary Johnson</v>
      </c>
      <c r="D3622" s="6" t="str" cm="1">
        <f t="array" ref="D3622">IF(SUM(--ISNUMBER(SEARCH(Credentials,C3622)))&gt;0,TRIM(RIGHT(SUBSTITUTE(C3622," ",REPT(" ", 99)), 99)),"")</f>
        <v/>
      </c>
      <c r="E3622" s="6" t="str">
        <f t="shared" si="113"/>
        <v>Mary Johnson</v>
      </c>
      <c r="F3622" s="6" t="s">
        <v>13924</v>
      </c>
      <c r="G3622" s="7" t="s">
        <v>19984</v>
      </c>
      <c r="H3622" s="7" t="s">
        <v>19655</v>
      </c>
    </row>
    <row r="3623" spans="1:8">
      <c r="A3623" s="6" t="s">
        <v>13928</v>
      </c>
      <c r="B3623" s="6" t="str" cm="1">
        <f t="array" ref="B3623">IF(SUM(--ISNUMBER(SEARCH(Honorific,A3623)))&gt;0,LEFT(A3623,FIND(" ",A3623)-1),"")</f>
        <v/>
      </c>
      <c r="C3623" s="6" t="str">
        <f t="shared" si="112"/>
        <v>Crystal Hughes</v>
      </c>
      <c r="D3623" s="6" t="str" cm="1">
        <f t="array" ref="D3623">IF(SUM(--ISNUMBER(SEARCH(Credentials,C3623)))&gt;0,TRIM(RIGHT(SUBSTITUTE(C3623," ",REPT(" ", 99)), 99)),"")</f>
        <v/>
      </c>
      <c r="E3623" s="6" t="str">
        <f t="shared" si="113"/>
        <v>Crystal Hughes</v>
      </c>
      <c r="F3623" s="6" t="s">
        <v>13928</v>
      </c>
      <c r="G3623" s="7" t="s">
        <v>19562</v>
      </c>
      <c r="H3623" s="7" t="s">
        <v>19906</v>
      </c>
    </row>
    <row r="3624" spans="1:8">
      <c r="A3624" s="6" t="s">
        <v>13932</v>
      </c>
      <c r="B3624" s="6" t="str" cm="1">
        <f t="array" ref="B3624">IF(SUM(--ISNUMBER(SEARCH(Honorific,A3624)))&gt;0,LEFT(A3624,FIND(" ",A3624)-1),"")</f>
        <v/>
      </c>
      <c r="C3624" s="6" t="str">
        <f t="shared" si="112"/>
        <v>Christopher Becker</v>
      </c>
      <c r="D3624" s="6" t="str" cm="1">
        <f t="array" ref="D3624">IF(SUM(--ISNUMBER(SEARCH(Credentials,C3624)))&gt;0,TRIM(RIGHT(SUBSTITUTE(C3624," ",REPT(" ", 99)), 99)),"")</f>
        <v/>
      </c>
      <c r="E3624" s="6" t="str">
        <f t="shared" si="113"/>
        <v>Christopher Becker</v>
      </c>
      <c r="F3624" s="6" t="s">
        <v>13932</v>
      </c>
      <c r="G3624" s="7" t="s">
        <v>19682</v>
      </c>
      <c r="H3624" s="7" t="s">
        <v>20756</v>
      </c>
    </row>
    <row r="3625" spans="1:8">
      <c r="A3625" s="6" t="s">
        <v>13936</v>
      </c>
      <c r="B3625" s="6" t="str" cm="1">
        <f t="array" ref="B3625">IF(SUM(--ISNUMBER(SEARCH(Honorific,A3625)))&gt;0,LEFT(A3625,FIND(" ",A3625)-1),"")</f>
        <v/>
      </c>
      <c r="C3625" s="6" t="str">
        <f t="shared" si="112"/>
        <v>Sandra Hamilton</v>
      </c>
      <c r="D3625" s="6" t="str" cm="1">
        <f t="array" ref="D3625">IF(SUM(--ISNUMBER(SEARCH(Credentials,C3625)))&gt;0,TRIM(RIGHT(SUBSTITUTE(C3625," ",REPT(" ", 99)), 99)),"")</f>
        <v/>
      </c>
      <c r="E3625" s="6" t="str">
        <f t="shared" si="113"/>
        <v>Sandra Hamilton</v>
      </c>
      <c r="F3625" s="6" t="s">
        <v>13936</v>
      </c>
      <c r="G3625" s="7" t="s">
        <v>20050</v>
      </c>
      <c r="H3625" s="7" t="s">
        <v>20343</v>
      </c>
    </row>
    <row r="3626" spans="1:8">
      <c r="A3626" s="6" t="s">
        <v>13940</v>
      </c>
      <c r="B3626" s="6" t="str" cm="1">
        <f t="array" ref="B3626">IF(SUM(--ISNUMBER(SEARCH(Honorific,A3626)))&gt;0,LEFT(A3626,FIND(" ",A3626)-1),"")</f>
        <v/>
      </c>
      <c r="C3626" s="6" t="str">
        <f t="shared" si="112"/>
        <v>Christopher Moreno</v>
      </c>
      <c r="D3626" s="6" t="str" cm="1">
        <f t="array" ref="D3626">IF(SUM(--ISNUMBER(SEARCH(Credentials,C3626)))&gt;0,TRIM(RIGHT(SUBSTITUTE(C3626," ",REPT(" ", 99)), 99)),"")</f>
        <v/>
      </c>
      <c r="E3626" s="6" t="str">
        <f t="shared" si="113"/>
        <v>Christopher Moreno</v>
      </c>
      <c r="F3626" s="6" t="s">
        <v>13940</v>
      </c>
      <c r="G3626" s="7" t="s">
        <v>19682</v>
      </c>
      <c r="H3626" s="7" t="s">
        <v>20514</v>
      </c>
    </row>
    <row r="3627" spans="1:8">
      <c r="A3627" s="6" t="s">
        <v>13944</v>
      </c>
      <c r="B3627" s="6" t="str" cm="1">
        <f t="array" ref="B3627">IF(SUM(--ISNUMBER(SEARCH(Honorific,A3627)))&gt;0,LEFT(A3627,FIND(" ",A3627)-1),"")</f>
        <v/>
      </c>
      <c r="C3627" s="6" t="str">
        <f t="shared" si="112"/>
        <v>Emily Clark</v>
      </c>
      <c r="D3627" s="6" t="str" cm="1">
        <f t="array" ref="D3627">IF(SUM(--ISNUMBER(SEARCH(Credentials,C3627)))&gt;0,TRIM(RIGHT(SUBSTITUTE(C3627," ",REPT(" ", 99)), 99)),"")</f>
        <v/>
      </c>
      <c r="E3627" s="6" t="str">
        <f t="shared" si="113"/>
        <v>Emily Clark</v>
      </c>
      <c r="F3627" s="6" t="s">
        <v>13944</v>
      </c>
      <c r="G3627" s="7" t="s">
        <v>20058</v>
      </c>
      <c r="H3627" s="7" t="s">
        <v>19647</v>
      </c>
    </row>
    <row r="3628" spans="1:8">
      <c r="A3628" s="6" t="s">
        <v>13947</v>
      </c>
      <c r="B3628" s="6" t="str" cm="1">
        <f t="array" ref="B3628">IF(SUM(--ISNUMBER(SEARCH(Honorific,A3628)))&gt;0,LEFT(A3628,FIND(" ",A3628)-1),"")</f>
        <v/>
      </c>
      <c r="C3628" s="6" t="str">
        <f t="shared" si="112"/>
        <v>Holly Berg</v>
      </c>
      <c r="D3628" s="6" t="str" cm="1">
        <f t="array" ref="D3628">IF(SUM(--ISNUMBER(SEARCH(Credentials,C3628)))&gt;0,TRIM(RIGHT(SUBSTITUTE(C3628," ",REPT(" ", 99)), 99)),"")</f>
        <v/>
      </c>
      <c r="E3628" s="6" t="str">
        <f t="shared" si="113"/>
        <v>Holly Berg</v>
      </c>
      <c r="F3628" s="6" t="s">
        <v>13947</v>
      </c>
      <c r="G3628" s="7" t="s">
        <v>19756</v>
      </c>
      <c r="H3628" s="7" t="s">
        <v>20498</v>
      </c>
    </row>
    <row r="3629" spans="1:8">
      <c r="A3629" s="6" t="s">
        <v>13951</v>
      </c>
      <c r="B3629" s="6" t="str" cm="1">
        <f t="array" ref="B3629">IF(SUM(--ISNUMBER(SEARCH(Honorific,A3629)))&gt;0,LEFT(A3629,FIND(" ",A3629)-1),"")</f>
        <v/>
      </c>
      <c r="C3629" s="6" t="str">
        <f t="shared" si="112"/>
        <v>Alejandro Pena</v>
      </c>
      <c r="D3629" s="6" t="str" cm="1">
        <f t="array" ref="D3629">IF(SUM(--ISNUMBER(SEARCH(Credentials,C3629)))&gt;0,TRIM(RIGHT(SUBSTITUTE(C3629," ",REPT(" ", 99)), 99)),"")</f>
        <v/>
      </c>
      <c r="E3629" s="6" t="str">
        <f t="shared" si="113"/>
        <v>Alejandro Pena</v>
      </c>
      <c r="F3629" s="6" t="s">
        <v>13951</v>
      </c>
      <c r="G3629" s="7" t="s">
        <v>19588</v>
      </c>
      <c r="H3629" s="7" t="s">
        <v>20173</v>
      </c>
    </row>
    <row r="3630" spans="1:8">
      <c r="A3630" s="6" t="s">
        <v>13955</v>
      </c>
      <c r="B3630" s="6" t="str" cm="1">
        <f t="array" ref="B3630">IF(SUM(--ISNUMBER(SEARCH(Honorific,A3630)))&gt;0,LEFT(A3630,FIND(" ",A3630)-1),"")</f>
        <v/>
      </c>
      <c r="C3630" s="6" t="str">
        <f t="shared" si="112"/>
        <v>John Grant</v>
      </c>
      <c r="D3630" s="6" t="str" cm="1">
        <f t="array" ref="D3630">IF(SUM(--ISNUMBER(SEARCH(Credentials,C3630)))&gt;0,TRIM(RIGHT(SUBSTITUTE(C3630," ",REPT(" ", 99)), 99)),"")</f>
        <v/>
      </c>
      <c r="E3630" s="6" t="str">
        <f t="shared" si="113"/>
        <v>John Grant</v>
      </c>
      <c r="F3630" s="6" t="s">
        <v>13955</v>
      </c>
      <c r="G3630" s="7" t="s">
        <v>19558</v>
      </c>
      <c r="H3630" s="7" t="s">
        <v>20114</v>
      </c>
    </row>
    <row r="3631" spans="1:8">
      <c r="A3631" s="6" t="s">
        <v>13959</v>
      </c>
      <c r="B3631" s="6" t="str" cm="1">
        <f t="array" ref="B3631">IF(SUM(--ISNUMBER(SEARCH(Honorific,A3631)))&gt;0,LEFT(A3631,FIND(" ",A3631)-1),"")</f>
        <v/>
      </c>
      <c r="C3631" s="6" t="str">
        <f t="shared" si="112"/>
        <v>Veronica Higgins</v>
      </c>
      <c r="D3631" s="6" t="str" cm="1">
        <f t="array" ref="D3631">IF(SUM(--ISNUMBER(SEARCH(Credentials,C3631)))&gt;0,TRIM(RIGHT(SUBSTITUTE(C3631," ",REPT(" ", 99)), 99)),"")</f>
        <v/>
      </c>
      <c r="E3631" s="6" t="str">
        <f t="shared" si="113"/>
        <v>Veronica Higgins</v>
      </c>
      <c r="F3631" s="6" t="s">
        <v>13959</v>
      </c>
      <c r="G3631" s="7" t="s">
        <v>20154</v>
      </c>
      <c r="H3631" s="7" t="s">
        <v>20148</v>
      </c>
    </row>
    <row r="3632" spans="1:8">
      <c r="A3632" s="6" t="s">
        <v>7162</v>
      </c>
      <c r="B3632" s="6" t="str" cm="1">
        <f t="array" ref="B3632">IF(SUM(--ISNUMBER(SEARCH(Honorific,A3632)))&gt;0,LEFT(A3632,FIND(" ",A3632)-1),"")</f>
        <v/>
      </c>
      <c r="C3632" s="6" t="str">
        <f t="shared" si="112"/>
        <v>Stephanie King</v>
      </c>
      <c r="D3632" s="6" t="str" cm="1">
        <f t="array" ref="D3632">IF(SUM(--ISNUMBER(SEARCH(Credentials,C3632)))&gt;0,TRIM(RIGHT(SUBSTITUTE(C3632," ",REPT(" ", 99)), 99)),"")</f>
        <v/>
      </c>
      <c r="E3632" s="6" t="str">
        <f t="shared" si="113"/>
        <v>Stephanie King</v>
      </c>
      <c r="F3632" s="6" t="s">
        <v>7162</v>
      </c>
      <c r="G3632" s="7" t="s">
        <v>19454</v>
      </c>
      <c r="H3632" s="7" t="s">
        <v>20195</v>
      </c>
    </row>
    <row r="3633" spans="1:8">
      <c r="A3633" s="6" t="s">
        <v>13966</v>
      </c>
      <c r="B3633" s="6" t="str" cm="1">
        <f t="array" ref="B3633">IF(SUM(--ISNUMBER(SEARCH(Honorific,A3633)))&gt;0,LEFT(A3633,FIND(" ",A3633)-1),"")</f>
        <v/>
      </c>
      <c r="C3633" s="6" t="str">
        <f t="shared" si="112"/>
        <v>Cory Ray</v>
      </c>
      <c r="D3633" s="6" t="str" cm="1">
        <f t="array" ref="D3633">IF(SUM(--ISNUMBER(SEARCH(Credentials,C3633)))&gt;0,TRIM(RIGHT(SUBSTITUTE(C3633," ",REPT(" ", 99)), 99)),"")</f>
        <v/>
      </c>
      <c r="E3633" s="6" t="str">
        <f t="shared" si="113"/>
        <v>Cory Ray</v>
      </c>
      <c r="F3633" s="6" t="s">
        <v>13966</v>
      </c>
      <c r="G3633" s="7" t="s">
        <v>20521</v>
      </c>
      <c r="H3633" s="7" t="s">
        <v>19498</v>
      </c>
    </row>
    <row r="3634" spans="1:8">
      <c r="A3634" s="6" t="s">
        <v>13970</v>
      </c>
      <c r="B3634" s="6" t="str" cm="1">
        <f t="array" ref="B3634">IF(SUM(--ISNUMBER(SEARCH(Honorific,A3634)))&gt;0,LEFT(A3634,FIND(" ",A3634)-1),"")</f>
        <v/>
      </c>
      <c r="C3634" s="6" t="str">
        <f t="shared" si="112"/>
        <v>Albert Castillo</v>
      </c>
      <c r="D3634" s="6" t="str" cm="1">
        <f t="array" ref="D3634">IF(SUM(--ISNUMBER(SEARCH(Credentials,C3634)))&gt;0,TRIM(RIGHT(SUBSTITUTE(C3634," ",REPT(" ", 99)), 99)),"")</f>
        <v/>
      </c>
      <c r="E3634" s="6" t="str">
        <f t="shared" si="113"/>
        <v>Albert Castillo</v>
      </c>
      <c r="F3634" s="6" t="s">
        <v>13970</v>
      </c>
      <c r="G3634" s="7" t="s">
        <v>20447</v>
      </c>
      <c r="H3634" s="7" t="s">
        <v>19812</v>
      </c>
    </row>
    <row r="3635" spans="1:8">
      <c r="A3635" s="6" t="s">
        <v>13974</v>
      </c>
      <c r="B3635" s="6" t="str" cm="1">
        <f t="array" ref="B3635">IF(SUM(--ISNUMBER(SEARCH(Honorific,A3635)))&gt;0,LEFT(A3635,FIND(" ",A3635)-1),"")</f>
        <v/>
      </c>
      <c r="C3635" s="6" t="str">
        <f t="shared" si="112"/>
        <v>Cesar Wilson</v>
      </c>
      <c r="D3635" s="6" t="str" cm="1">
        <f t="array" ref="D3635">IF(SUM(--ISNUMBER(SEARCH(Credentials,C3635)))&gt;0,TRIM(RIGHT(SUBSTITUTE(C3635," ",REPT(" ", 99)), 99)),"")</f>
        <v/>
      </c>
      <c r="E3635" s="6" t="str">
        <f t="shared" si="113"/>
        <v>Cesar Wilson</v>
      </c>
      <c r="F3635" s="6" t="s">
        <v>13974</v>
      </c>
      <c r="G3635" s="7" t="s">
        <v>19456</v>
      </c>
      <c r="H3635" s="7" t="s">
        <v>19563</v>
      </c>
    </row>
    <row r="3636" spans="1:8">
      <c r="A3636" s="6" t="s">
        <v>13978</v>
      </c>
      <c r="B3636" s="6" t="str" cm="1">
        <f t="array" ref="B3636">IF(SUM(--ISNUMBER(SEARCH(Honorific,A3636)))&gt;0,LEFT(A3636,FIND(" ",A3636)-1),"")</f>
        <v/>
      </c>
      <c r="C3636" s="6" t="str">
        <f t="shared" si="112"/>
        <v>Jonathon Herman</v>
      </c>
      <c r="D3636" s="6" t="str" cm="1">
        <f t="array" ref="D3636">IF(SUM(--ISNUMBER(SEARCH(Credentials,C3636)))&gt;0,TRIM(RIGHT(SUBSTITUTE(C3636," ",REPT(" ", 99)), 99)),"")</f>
        <v/>
      </c>
      <c r="E3636" s="6" t="str">
        <f t="shared" si="113"/>
        <v>Jonathon Herman</v>
      </c>
      <c r="F3636" s="6" t="s">
        <v>13978</v>
      </c>
      <c r="G3636" s="7" t="s">
        <v>20757</v>
      </c>
      <c r="H3636" s="7" t="s">
        <v>20053</v>
      </c>
    </row>
    <row r="3637" spans="1:8">
      <c r="A3637" s="6" t="s">
        <v>13982</v>
      </c>
      <c r="B3637" s="6" t="str" cm="1">
        <f t="array" ref="B3637">IF(SUM(--ISNUMBER(SEARCH(Honorific,A3637)))&gt;0,LEFT(A3637,FIND(" ",A3637)-1),"")</f>
        <v/>
      </c>
      <c r="C3637" s="6" t="str">
        <f t="shared" si="112"/>
        <v>Ryan Edwards</v>
      </c>
      <c r="D3637" s="6" t="str" cm="1">
        <f t="array" ref="D3637">IF(SUM(--ISNUMBER(SEARCH(Credentials,C3637)))&gt;0,TRIM(RIGHT(SUBSTITUTE(C3637," ",REPT(" ", 99)), 99)),"")</f>
        <v/>
      </c>
      <c r="E3637" s="6" t="str">
        <f t="shared" si="113"/>
        <v>Ryan Edwards</v>
      </c>
      <c r="F3637" s="6" t="s">
        <v>13982</v>
      </c>
      <c r="G3637" s="7" t="s">
        <v>19452</v>
      </c>
      <c r="H3637" s="7" t="s">
        <v>19817</v>
      </c>
    </row>
    <row r="3638" spans="1:8">
      <c r="A3638" s="6" t="s">
        <v>13986</v>
      </c>
      <c r="B3638" s="6" t="str" cm="1">
        <f t="array" ref="B3638">IF(SUM(--ISNUMBER(SEARCH(Honorific,A3638)))&gt;0,LEFT(A3638,FIND(" ",A3638)-1),"")</f>
        <v/>
      </c>
      <c r="C3638" s="6" t="str">
        <f t="shared" si="112"/>
        <v>Amy Wagner</v>
      </c>
      <c r="D3638" s="6" t="str" cm="1">
        <f t="array" ref="D3638">IF(SUM(--ISNUMBER(SEARCH(Credentials,C3638)))&gt;0,TRIM(RIGHT(SUBSTITUTE(C3638," ",REPT(" ", 99)), 99)),"")</f>
        <v/>
      </c>
      <c r="E3638" s="6" t="str">
        <f t="shared" si="113"/>
        <v>Amy Wagner</v>
      </c>
      <c r="F3638" s="6" t="s">
        <v>13986</v>
      </c>
      <c r="G3638" s="7" t="s">
        <v>19789</v>
      </c>
      <c r="H3638" s="7" t="s">
        <v>20401</v>
      </c>
    </row>
    <row r="3639" spans="1:8">
      <c r="A3639" s="6" t="s">
        <v>13990</v>
      </c>
      <c r="B3639" s="6" t="str" cm="1">
        <f t="array" ref="B3639">IF(SUM(--ISNUMBER(SEARCH(Honorific,A3639)))&gt;0,LEFT(A3639,FIND(" ",A3639)-1),"")</f>
        <v/>
      </c>
      <c r="C3639" s="6" t="str">
        <f t="shared" si="112"/>
        <v>Cindy Coleman</v>
      </c>
      <c r="D3639" s="6" t="str" cm="1">
        <f t="array" ref="D3639">IF(SUM(--ISNUMBER(SEARCH(Credentials,C3639)))&gt;0,TRIM(RIGHT(SUBSTITUTE(C3639," ",REPT(" ", 99)), 99)),"")</f>
        <v/>
      </c>
      <c r="E3639" s="6" t="str">
        <f t="shared" si="113"/>
        <v>Cindy Coleman</v>
      </c>
      <c r="F3639" s="6" t="s">
        <v>13990</v>
      </c>
      <c r="G3639" s="7" t="s">
        <v>20368</v>
      </c>
      <c r="H3639" s="7" t="s">
        <v>19681</v>
      </c>
    </row>
    <row r="3640" spans="1:8">
      <c r="A3640" s="6" t="s">
        <v>13994</v>
      </c>
      <c r="B3640" s="6" t="str" cm="1">
        <f t="array" ref="B3640">IF(SUM(--ISNUMBER(SEARCH(Honorific,A3640)))&gt;0,LEFT(A3640,FIND(" ",A3640)-1),"")</f>
        <v/>
      </c>
      <c r="C3640" s="6" t="str">
        <f t="shared" si="112"/>
        <v>Brittany Odonnell</v>
      </c>
      <c r="D3640" s="6" t="str" cm="1">
        <f t="array" ref="D3640">IF(SUM(--ISNUMBER(SEARCH(Credentials,C3640)))&gt;0,TRIM(RIGHT(SUBSTITUTE(C3640," ",REPT(" ", 99)), 99)),"")</f>
        <v/>
      </c>
      <c r="E3640" s="6" t="str">
        <f t="shared" si="113"/>
        <v>Brittany Odonnell</v>
      </c>
      <c r="F3640" s="6" t="s">
        <v>13994</v>
      </c>
      <c r="G3640" s="7" t="s">
        <v>19894</v>
      </c>
      <c r="H3640" s="7" t="s">
        <v>20202</v>
      </c>
    </row>
    <row r="3641" spans="1:8">
      <c r="A3641" s="6" t="s">
        <v>13998</v>
      </c>
      <c r="B3641" s="6" t="str" cm="1">
        <f t="array" ref="B3641">IF(SUM(--ISNUMBER(SEARCH(Honorific,A3641)))&gt;0,LEFT(A3641,FIND(" ",A3641)-1),"")</f>
        <v/>
      </c>
      <c r="C3641" s="6" t="str">
        <f t="shared" si="112"/>
        <v>Crystal Hansen</v>
      </c>
      <c r="D3641" s="6" t="str" cm="1">
        <f t="array" ref="D3641">IF(SUM(--ISNUMBER(SEARCH(Credentials,C3641)))&gt;0,TRIM(RIGHT(SUBSTITUTE(C3641," ",REPT(" ", 99)), 99)),"")</f>
        <v/>
      </c>
      <c r="E3641" s="6" t="str">
        <f t="shared" si="113"/>
        <v>Crystal Hansen</v>
      </c>
      <c r="F3641" s="6" t="s">
        <v>13998</v>
      </c>
      <c r="G3641" s="7" t="s">
        <v>19562</v>
      </c>
      <c r="H3641" s="7" t="s">
        <v>20018</v>
      </c>
    </row>
    <row r="3642" spans="1:8">
      <c r="A3642" s="6" t="s">
        <v>14002</v>
      </c>
      <c r="B3642" s="6" t="str" cm="1">
        <f t="array" ref="B3642">IF(SUM(--ISNUMBER(SEARCH(Honorific,A3642)))&gt;0,LEFT(A3642,FIND(" ",A3642)-1),"")</f>
        <v/>
      </c>
      <c r="C3642" s="6" t="str">
        <f t="shared" si="112"/>
        <v>James Ortiz</v>
      </c>
      <c r="D3642" s="6" t="str" cm="1">
        <f t="array" ref="D3642">IF(SUM(--ISNUMBER(SEARCH(Credentials,C3642)))&gt;0,TRIM(RIGHT(SUBSTITUTE(C3642," ",REPT(" ", 99)), 99)),"")</f>
        <v/>
      </c>
      <c r="E3642" s="6" t="str">
        <f t="shared" si="113"/>
        <v>James Ortiz</v>
      </c>
      <c r="F3642" s="6" t="s">
        <v>14002</v>
      </c>
      <c r="G3642" s="7" t="s">
        <v>19433</v>
      </c>
      <c r="H3642" s="7" t="s">
        <v>20269</v>
      </c>
    </row>
    <row r="3643" spans="1:8">
      <c r="A3643" s="6" t="s">
        <v>14006</v>
      </c>
      <c r="B3643" s="6" t="str" cm="1">
        <f t="array" ref="B3643">IF(SUM(--ISNUMBER(SEARCH(Honorific,A3643)))&gt;0,LEFT(A3643,FIND(" ",A3643)-1),"")</f>
        <v/>
      </c>
      <c r="C3643" s="6" t="str">
        <f t="shared" si="112"/>
        <v>Michael Moore</v>
      </c>
      <c r="D3643" s="6" t="str" cm="1">
        <f t="array" ref="D3643">IF(SUM(--ISNUMBER(SEARCH(Credentials,C3643)))&gt;0,TRIM(RIGHT(SUBSTITUTE(C3643," ",REPT(" ", 99)), 99)),"")</f>
        <v/>
      </c>
      <c r="E3643" s="6" t="str">
        <f t="shared" si="113"/>
        <v>Michael Moore</v>
      </c>
      <c r="F3643" s="6" t="s">
        <v>14006</v>
      </c>
      <c r="G3643" s="7" t="s">
        <v>19466</v>
      </c>
      <c r="H3643" s="7" t="s">
        <v>19891</v>
      </c>
    </row>
    <row r="3644" spans="1:8">
      <c r="A3644" s="6" t="s">
        <v>14010</v>
      </c>
      <c r="B3644" s="6" t="str" cm="1">
        <f t="array" ref="B3644">IF(SUM(--ISNUMBER(SEARCH(Honorific,A3644)))&gt;0,LEFT(A3644,FIND(" ",A3644)-1),"")</f>
        <v/>
      </c>
      <c r="C3644" s="6" t="str">
        <f t="shared" si="112"/>
        <v>Dennis Reyes</v>
      </c>
      <c r="D3644" s="6" t="str" cm="1">
        <f t="array" ref="D3644">IF(SUM(--ISNUMBER(SEARCH(Credentials,C3644)))&gt;0,TRIM(RIGHT(SUBSTITUTE(C3644," ",REPT(" ", 99)), 99)),"")</f>
        <v/>
      </c>
      <c r="E3644" s="6" t="str">
        <f t="shared" si="113"/>
        <v>Dennis Reyes</v>
      </c>
      <c r="F3644" s="6" t="s">
        <v>14010</v>
      </c>
      <c r="G3644" s="7" t="s">
        <v>19709</v>
      </c>
      <c r="H3644" s="7" t="s">
        <v>19583</v>
      </c>
    </row>
    <row r="3645" spans="1:8">
      <c r="A3645" s="6" t="s">
        <v>14013</v>
      </c>
      <c r="B3645" s="6" t="str" cm="1">
        <f t="array" ref="B3645">IF(SUM(--ISNUMBER(SEARCH(Honorific,A3645)))&gt;0,LEFT(A3645,FIND(" ",A3645)-1),"")</f>
        <v/>
      </c>
      <c r="C3645" s="6" t="str">
        <f t="shared" si="112"/>
        <v>Scott Mason</v>
      </c>
      <c r="D3645" s="6" t="str" cm="1">
        <f t="array" ref="D3645">IF(SUM(--ISNUMBER(SEARCH(Credentials,C3645)))&gt;0,TRIM(RIGHT(SUBSTITUTE(C3645," ",REPT(" ", 99)), 99)),"")</f>
        <v/>
      </c>
      <c r="E3645" s="6" t="str">
        <f t="shared" si="113"/>
        <v>Scott Mason</v>
      </c>
      <c r="F3645" s="6" t="s">
        <v>14013</v>
      </c>
      <c r="G3645" s="7" t="s">
        <v>19573</v>
      </c>
      <c r="H3645" s="7" t="s">
        <v>19616</v>
      </c>
    </row>
    <row r="3646" spans="1:8">
      <c r="A3646" s="6" t="s">
        <v>14017</v>
      </c>
      <c r="B3646" s="6" t="str" cm="1">
        <f t="array" ref="B3646">IF(SUM(--ISNUMBER(SEARCH(Honorific,A3646)))&gt;0,LEFT(A3646,FIND(" ",A3646)-1),"")</f>
        <v/>
      </c>
      <c r="C3646" s="6" t="str">
        <f t="shared" si="112"/>
        <v>Alex Diaz</v>
      </c>
      <c r="D3646" s="6" t="str" cm="1">
        <f t="array" ref="D3646">IF(SUM(--ISNUMBER(SEARCH(Credentials,C3646)))&gt;0,TRIM(RIGHT(SUBSTITUTE(C3646," ",REPT(" ", 99)), 99)),"")</f>
        <v/>
      </c>
      <c r="E3646" s="6" t="str">
        <f t="shared" si="113"/>
        <v>Alex Diaz</v>
      </c>
      <c r="F3646" s="6" t="s">
        <v>14017</v>
      </c>
      <c r="G3646" s="7" t="s">
        <v>20189</v>
      </c>
      <c r="H3646" s="7" t="s">
        <v>20529</v>
      </c>
    </row>
    <row r="3647" spans="1:8">
      <c r="A3647" s="6" t="s">
        <v>14020</v>
      </c>
      <c r="B3647" s="6" t="str" cm="1">
        <f t="array" ref="B3647">IF(SUM(--ISNUMBER(SEARCH(Honorific,A3647)))&gt;0,LEFT(A3647,FIND(" ",A3647)-1),"")</f>
        <v/>
      </c>
      <c r="C3647" s="6" t="str">
        <f t="shared" si="112"/>
        <v>David Mosley</v>
      </c>
      <c r="D3647" s="6" t="str" cm="1">
        <f t="array" ref="D3647">IF(SUM(--ISNUMBER(SEARCH(Credentials,C3647)))&gt;0,TRIM(RIGHT(SUBSTITUTE(C3647," ",REPT(" ", 99)), 99)),"")</f>
        <v/>
      </c>
      <c r="E3647" s="6" t="str">
        <f t="shared" si="113"/>
        <v>David Mosley</v>
      </c>
      <c r="F3647" s="6" t="s">
        <v>14020</v>
      </c>
      <c r="G3647" s="7" t="s">
        <v>19484</v>
      </c>
      <c r="H3647" s="7" t="s">
        <v>20408</v>
      </c>
    </row>
    <row r="3648" spans="1:8">
      <c r="A3648" s="6" t="s">
        <v>14024</v>
      </c>
      <c r="B3648" s="6" t="str" cm="1">
        <f t="array" ref="B3648">IF(SUM(--ISNUMBER(SEARCH(Honorific,A3648)))&gt;0,LEFT(A3648,FIND(" ",A3648)-1),"")</f>
        <v/>
      </c>
      <c r="C3648" s="6" t="str">
        <f t="shared" si="112"/>
        <v>Molly Brown</v>
      </c>
      <c r="D3648" s="6" t="str" cm="1">
        <f t="array" ref="D3648">IF(SUM(--ISNUMBER(SEARCH(Credentials,C3648)))&gt;0,TRIM(RIGHT(SUBSTITUTE(C3648," ",REPT(" ", 99)), 99)),"")</f>
        <v/>
      </c>
      <c r="E3648" s="6" t="str">
        <f t="shared" si="113"/>
        <v>Molly Brown</v>
      </c>
      <c r="F3648" s="6" t="s">
        <v>14024</v>
      </c>
      <c r="G3648" s="7" t="s">
        <v>19784</v>
      </c>
      <c r="H3648" s="7" t="s">
        <v>19442</v>
      </c>
    </row>
    <row r="3649" spans="1:8">
      <c r="A3649" s="6" t="s">
        <v>14028</v>
      </c>
      <c r="B3649" s="6" t="str" cm="1">
        <f t="array" ref="B3649">IF(SUM(--ISNUMBER(SEARCH(Honorific,A3649)))&gt;0,LEFT(A3649,FIND(" ",A3649)-1),"")</f>
        <v/>
      </c>
      <c r="C3649" s="6" t="str">
        <f t="shared" si="112"/>
        <v>Kristin Horton</v>
      </c>
      <c r="D3649" s="6" t="str" cm="1">
        <f t="array" ref="D3649">IF(SUM(--ISNUMBER(SEARCH(Credentials,C3649)))&gt;0,TRIM(RIGHT(SUBSTITUTE(C3649," ",REPT(" ", 99)), 99)),"")</f>
        <v/>
      </c>
      <c r="E3649" s="6" t="str">
        <f t="shared" si="113"/>
        <v>Kristin Horton</v>
      </c>
      <c r="F3649" s="6" t="s">
        <v>14028</v>
      </c>
      <c r="G3649" s="7" t="s">
        <v>19608</v>
      </c>
      <c r="H3649" s="7" t="s">
        <v>19489</v>
      </c>
    </row>
    <row r="3650" spans="1:8">
      <c r="A3650" s="6" t="s">
        <v>14032</v>
      </c>
      <c r="B3650" s="6" t="str" cm="1">
        <f t="array" ref="B3650">IF(SUM(--ISNUMBER(SEARCH(Honorific,A3650)))&gt;0,LEFT(A3650,FIND(" ",A3650)-1),"")</f>
        <v/>
      </c>
      <c r="C3650" s="6" t="str">
        <f t="shared" si="112"/>
        <v>Alexander Smith</v>
      </c>
      <c r="D3650" s="6" t="str" cm="1">
        <f t="array" ref="D3650">IF(SUM(--ISNUMBER(SEARCH(Credentials,C3650)))&gt;0,TRIM(RIGHT(SUBSTITUTE(C3650," ",REPT(" ", 99)), 99)),"")</f>
        <v/>
      </c>
      <c r="E3650" s="6" t="str">
        <f t="shared" si="113"/>
        <v>Alexander Smith</v>
      </c>
      <c r="F3650" s="6" t="s">
        <v>14032</v>
      </c>
      <c r="G3650" s="7" t="s">
        <v>19614</v>
      </c>
      <c r="H3650" s="7" t="s">
        <v>19450</v>
      </c>
    </row>
    <row r="3651" spans="1:8">
      <c r="A3651" s="6" t="s">
        <v>14036</v>
      </c>
      <c r="B3651" s="6" t="str" cm="1">
        <f t="array" ref="B3651">IF(SUM(--ISNUMBER(SEARCH(Honorific,A3651)))&gt;0,LEFT(A3651,FIND(" ",A3651)-1),"")</f>
        <v/>
      </c>
      <c r="C3651" s="6" t="str">
        <f t="shared" ref="C3651:C3714" si="114">IF(B3651="",A3651,RIGHT(A3651,LEN(A3651)-LEN(B3651)-1))</f>
        <v>Alexander Henry</v>
      </c>
      <c r="D3651" s="6" t="str" cm="1">
        <f t="array" ref="D3651">IF(SUM(--ISNUMBER(SEARCH(Credentials,C3651)))&gt;0,TRIM(RIGHT(SUBSTITUTE(C3651," ",REPT(" ", 99)), 99)),"")</f>
        <v/>
      </c>
      <c r="E3651" s="6" t="str">
        <f t="shared" ref="E3651:E3714" si="115">IF(D3651="",C3651,LEFT(C3651,LEN(C3651)-LEN(D3651)))</f>
        <v>Alexander Henry</v>
      </c>
      <c r="F3651" s="6" t="s">
        <v>14036</v>
      </c>
      <c r="G3651" s="7" t="s">
        <v>19614</v>
      </c>
      <c r="H3651" s="7" t="s">
        <v>19552</v>
      </c>
    </row>
    <row r="3652" spans="1:8">
      <c r="A3652" s="6" t="s">
        <v>14040</v>
      </c>
      <c r="B3652" s="6" t="str" cm="1">
        <f t="array" ref="B3652">IF(SUM(--ISNUMBER(SEARCH(Honorific,A3652)))&gt;0,LEFT(A3652,FIND(" ",A3652)-1),"")</f>
        <v/>
      </c>
      <c r="C3652" s="6" t="str">
        <f t="shared" si="114"/>
        <v>Krista Vasquez</v>
      </c>
      <c r="D3652" s="6" t="str" cm="1">
        <f t="array" ref="D3652">IF(SUM(--ISNUMBER(SEARCH(Credentials,C3652)))&gt;0,TRIM(RIGHT(SUBSTITUTE(C3652," ",REPT(" ", 99)), 99)),"")</f>
        <v/>
      </c>
      <c r="E3652" s="6" t="str">
        <f t="shared" si="115"/>
        <v>Krista Vasquez</v>
      </c>
      <c r="F3652" s="6" t="s">
        <v>14040</v>
      </c>
      <c r="G3652" s="7" t="s">
        <v>20090</v>
      </c>
      <c r="H3652" s="7" t="s">
        <v>19794</v>
      </c>
    </row>
    <row r="3653" spans="1:8">
      <c r="A3653" s="6" t="s">
        <v>14044</v>
      </c>
      <c r="B3653" s="6" t="str" cm="1">
        <f t="array" ref="B3653">IF(SUM(--ISNUMBER(SEARCH(Honorific,A3653)))&gt;0,LEFT(A3653,FIND(" ",A3653)-1),"")</f>
        <v/>
      </c>
      <c r="C3653" s="6" t="str">
        <f t="shared" si="114"/>
        <v>Jason Matthews</v>
      </c>
      <c r="D3653" s="6" t="str" cm="1">
        <f t="array" ref="D3653">IF(SUM(--ISNUMBER(SEARCH(Credentials,C3653)))&gt;0,TRIM(RIGHT(SUBSTITUTE(C3653," ",REPT(" ", 99)), 99)),"")</f>
        <v/>
      </c>
      <c r="E3653" s="6" t="str">
        <f t="shared" si="115"/>
        <v>Jason Matthews</v>
      </c>
      <c r="F3653" s="6" t="s">
        <v>14044</v>
      </c>
      <c r="G3653" s="7" t="s">
        <v>19560</v>
      </c>
      <c r="H3653" s="7" t="s">
        <v>20024</v>
      </c>
    </row>
    <row r="3654" spans="1:8">
      <c r="A3654" s="6" t="s">
        <v>14048</v>
      </c>
      <c r="B3654" s="6" t="str" cm="1">
        <f t="array" ref="B3654">IF(SUM(--ISNUMBER(SEARCH(Honorific,A3654)))&gt;0,LEFT(A3654,FIND(" ",A3654)-1),"")</f>
        <v/>
      </c>
      <c r="C3654" s="6" t="str">
        <f t="shared" si="114"/>
        <v>Hunter Wang</v>
      </c>
      <c r="D3654" s="6" t="str" cm="1">
        <f t="array" ref="D3654">IF(SUM(--ISNUMBER(SEARCH(Credentials,C3654)))&gt;0,TRIM(RIGHT(SUBSTITUTE(C3654," ",REPT(" ", 99)), 99)),"")</f>
        <v/>
      </c>
      <c r="E3654" s="6" t="str">
        <f t="shared" si="115"/>
        <v>Hunter Wang</v>
      </c>
      <c r="F3654" s="6" t="s">
        <v>14048</v>
      </c>
      <c r="G3654" s="7" t="s">
        <v>19678</v>
      </c>
      <c r="H3654" s="7" t="s">
        <v>20116</v>
      </c>
    </row>
    <row r="3655" spans="1:8">
      <c r="A3655" s="6" t="s">
        <v>14052</v>
      </c>
      <c r="B3655" s="6" t="str" cm="1">
        <f t="array" ref="B3655">IF(SUM(--ISNUMBER(SEARCH(Honorific,A3655)))&gt;0,LEFT(A3655,FIND(" ",A3655)-1),"")</f>
        <v/>
      </c>
      <c r="C3655" s="6" t="str">
        <f t="shared" si="114"/>
        <v>Sandra Thomas</v>
      </c>
      <c r="D3655" s="6" t="str" cm="1">
        <f t="array" ref="D3655">IF(SUM(--ISNUMBER(SEARCH(Credentials,C3655)))&gt;0,TRIM(RIGHT(SUBSTITUTE(C3655," ",REPT(" ", 99)), 99)),"")</f>
        <v/>
      </c>
      <c r="E3655" s="6" t="str">
        <f t="shared" si="115"/>
        <v>Sandra Thomas</v>
      </c>
      <c r="F3655" s="6" t="s">
        <v>14052</v>
      </c>
      <c r="G3655" s="7" t="s">
        <v>20050</v>
      </c>
      <c r="H3655" s="7" t="s">
        <v>19488</v>
      </c>
    </row>
    <row r="3656" spans="1:8">
      <c r="A3656" s="6" t="s">
        <v>14056</v>
      </c>
      <c r="B3656" s="6" t="str" cm="1">
        <f t="array" ref="B3656">IF(SUM(--ISNUMBER(SEARCH(Honorific,A3656)))&gt;0,LEFT(A3656,FIND(" ",A3656)-1),"")</f>
        <v/>
      </c>
      <c r="C3656" s="6" t="str">
        <f t="shared" si="114"/>
        <v>Selena Merritt</v>
      </c>
      <c r="D3656" s="6" t="str" cm="1">
        <f t="array" ref="D3656">IF(SUM(--ISNUMBER(SEARCH(Credentials,C3656)))&gt;0,TRIM(RIGHT(SUBSTITUTE(C3656," ",REPT(" ", 99)), 99)),"")</f>
        <v/>
      </c>
      <c r="E3656" s="6" t="str">
        <f t="shared" si="115"/>
        <v>Selena Merritt</v>
      </c>
      <c r="F3656" s="6" t="s">
        <v>14056</v>
      </c>
      <c r="G3656" s="7" t="s">
        <v>20330</v>
      </c>
      <c r="H3656" s="7" t="s">
        <v>20696</v>
      </c>
    </row>
    <row r="3657" spans="1:8">
      <c r="A3657" s="6" t="s">
        <v>14059</v>
      </c>
      <c r="B3657" s="6" t="str" cm="1">
        <f t="array" ref="B3657">IF(SUM(--ISNUMBER(SEARCH(Honorific,A3657)))&gt;0,LEFT(A3657,FIND(" ",A3657)-1),"")</f>
        <v/>
      </c>
      <c r="C3657" s="6" t="str">
        <f t="shared" si="114"/>
        <v>Erin Horton</v>
      </c>
      <c r="D3657" s="6" t="str" cm="1">
        <f t="array" ref="D3657">IF(SUM(--ISNUMBER(SEARCH(Credentials,C3657)))&gt;0,TRIM(RIGHT(SUBSTITUTE(C3657," ",REPT(" ", 99)), 99)),"")</f>
        <v/>
      </c>
      <c r="E3657" s="6" t="str">
        <f t="shared" si="115"/>
        <v>Erin Horton</v>
      </c>
      <c r="F3657" s="6" t="s">
        <v>14059</v>
      </c>
      <c r="G3657" s="7" t="s">
        <v>19512</v>
      </c>
      <c r="H3657" s="7" t="s">
        <v>19489</v>
      </c>
    </row>
    <row r="3658" spans="1:8">
      <c r="A3658" s="6" t="s">
        <v>14063</v>
      </c>
      <c r="B3658" s="6" t="str" cm="1">
        <f t="array" ref="B3658">IF(SUM(--ISNUMBER(SEARCH(Honorific,A3658)))&gt;0,LEFT(A3658,FIND(" ",A3658)-1),"")</f>
        <v/>
      </c>
      <c r="C3658" s="6" t="str">
        <f t="shared" si="114"/>
        <v>Amanda Valdez</v>
      </c>
      <c r="D3658" s="6" t="str" cm="1">
        <f t="array" ref="D3658">IF(SUM(--ISNUMBER(SEARCH(Credentials,C3658)))&gt;0,TRIM(RIGHT(SUBSTITUTE(C3658," ",REPT(" ", 99)), 99)),"")</f>
        <v/>
      </c>
      <c r="E3658" s="6" t="str">
        <f t="shared" si="115"/>
        <v>Amanda Valdez</v>
      </c>
      <c r="F3658" s="6" t="s">
        <v>14063</v>
      </c>
      <c r="G3658" s="7" t="s">
        <v>19435</v>
      </c>
      <c r="H3658" s="7" t="s">
        <v>19491</v>
      </c>
    </row>
    <row r="3659" spans="1:8">
      <c r="A3659" s="6" t="s">
        <v>14067</v>
      </c>
      <c r="B3659" s="6" t="str" cm="1">
        <f t="array" ref="B3659">IF(SUM(--ISNUMBER(SEARCH(Honorific,A3659)))&gt;0,LEFT(A3659,FIND(" ",A3659)-1),"")</f>
        <v/>
      </c>
      <c r="C3659" s="6" t="str">
        <f t="shared" si="114"/>
        <v>Robert Molina</v>
      </c>
      <c r="D3659" s="6" t="str" cm="1">
        <f t="array" ref="D3659">IF(SUM(--ISNUMBER(SEARCH(Credentials,C3659)))&gt;0,TRIM(RIGHT(SUBSTITUTE(C3659," ",REPT(" ", 99)), 99)),"")</f>
        <v/>
      </c>
      <c r="E3659" s="6" t="str">
        <f t="shared" si="115"/>
        <v>Robert Molina</v>
      </c>
      <c r="F3659" s="6" t="s">
        <v>14067</v>
      </c>
      <c r="G3659" s="7" t="s">
        <v>19541</v>
      </c>
      <c r="H3659" s="7" t="s">
        <v>20005</v>
      </c>
    </row>
    <row r="3660" spans="1:8">
      <c r="A3660" s="6" t="s">
        <v>14071</v>
      </c>
      <c r="B3660" s="6" t="str" cm="1">
        <f t="array" ref="B3660">IF(SUM(--ISNUMBER(SEARCH(Honorific,A3660)))&gt;0,LEFT(A3660,FIND(" ",A3660)-1),"")</f>
        <v/>
      </c>
      <c r="C3660" s="6" t="str">
        <f t="shared" si="114"/>
        <v>Amy Mitchell</v>
      </c>
      <c r="D3660" s="6" t="str" cm="1">
        <f t="array" ref="D3660">IF(SUM(--ISNUMBER(SEARCH(Credentials,C3660)))&gt;0,TRIM(RIGHT(SUBSTITUTE(C3660," ",REPT(" ", 99)), 99)),"")</f>
        <v/>
      </c>
      <c r="E3660" s="6" t="str">
        <f t="shared" si="115"/>
        <v>Amy Mitchell</v>
      </c>
      <c r="F3660" s="6" t="s">
        <v>14071</v>
      </c>
      <c r="G3660" s="7" t="s">
        <v>19789</v>
      </c>
      <c r="H3660" s="7" t="s">
        <v>20095</v>
      </c>
    </row>
    <row r="3661" spans="1:8">
      <c r="A3661" s="6" t="s">
        <v>14075</v>
      </c>
      <c r="B3661" s="6" t="str" cm="1">
        <f t="array" ref="B3661">IF(SUM(--ISNUMBER(SEARCH(Honorific,A3661)))&gt;0,LEFT(A3661,FIND(" ",A3661)-1),"")</f>
        <v/>
      </c>
      <c r="C3661" s="6" t="str">
        <f t="shared" si="114"/>
        <v>Felicia Lopez</v>
      </c>
      <c r="D3661" s="6" t="str" cm="1">
        <f t="array" ref="D3661">IF(SUM(--ISNUMBER(SEARCH(Credentials,C3661)))&gt;0,TRIM(RIGHT(SUBSTITUTE(C3661," ",REPT(" ", 99)), 99)),"")</f>
        <v/>
      </c>
      <c r="E3661" s="6" t="str">
        <f t="shared" si="115"/>
        <v>Felicia Lopez</v>
      </c>
      <c r="F3661" s="6" t="s">
        <v>14075</v>
      </c>
      <c r="G3661" s="7" t="s">
        <v>20538</v>
      </c>
      <c r="H3661" s="7" t="s">
        <v>19600</v>
      </c>
    </row>
    <row r="3662" spans="1:8">
      <c r="A3662" s="6" t="s">
        <v>14079</v>
      </c>
      <c r="B3662" s="6" t="str" cm="1">
        <f t="array" ref="B3662">IF(SUM(--ISNUMBER(SEARCH(Honorific,A3662)))&gt;0,LEFT(A3662,FIND(" ",A3662)-1),"")</f>
        <v/>
      </c>
      <c r="C3662" s="6" t="str">
        <f t="shared" si="114"/>
        <v>Misty Gutierrez</v>
      </c>
      <c r="D3662" s="6" t="str" cm="1">
        <f t="array" ref="D3662">IF(SUM(--ISNUMBER(SEARCH(Credentials,C3662)))&gt;0,TRIM(RIGHT(SUBSTITUTE(C3662," ",REPT(" ", 99)), 99)),"")</f>
        <v/>
      </c>
      <c r="E3662" s="6" t="str">
        <f t="shared" si="115"/>
        <v>Misty Gutierrez</v>
      </c>
      <c r="F3662" s="6" t="s">
        <v>14079</v>
      </c>
      <c r="G3662" s="7" t="s">
        <v>19796</v>
      </c>
      <c r="H3662" s="7" t="s">
        <v>19557</v>
      </c>
    </row>
    <row r="3663" spans="1:8">
      <c r="A3663" s="6" t="s">
        <v>14083</v>
      </c>
      <c r="B3663" s="6" t="str" cm="1">
        <f t="array" ref="B3663">IF(SUM(--ISNUMBER(SEARCH(Honorific,A3663)))&gt;0,LEFT(A3663,FIND(" ",A3663)-1),"")</f>
        <v/>
      </c>
      <c r="C3663" s="6" t="str">
        <f t="shared" si="114"/>
        <v>David Luna</v>
      </c>
      <c r="D3663" s="6" t="str" cm="1">
        <f t="array" ref="D3663">IF(SUM(--ISNUMBER(SEARCH(Credentials,C3663)))&gt;0,TRIM(RIGHT(SUBSTITUTE(C3663," ",REPT(" ", 99)), 99)),"")</f>
        <v/>
      </c>
      <c r="E3663" s="6" t="str">
        <f t="shared" si="115"/>
        <v>David Luna</v>
      </c>
      <c r="F3663" s="6" t="s">
        <v>14083</v>
      </c>
      <c r="G3663" s="7" t="s">
        <v>19484</v>
      </c>
      <c r="H3663" s="7" t="s">
        <v>20758</v>
      </c>
    </row>
    <row r="3664" spans="1:8">
      <c r="A3664" s="6" t="s">
        <v>14087</v>
      </c>
      <c r="B3664" s="6" t="str" cm="1">
        <f t="array" ref="B3664">IF(SUM(--ISNUMBER(SEARCH(Honorific,A3664)))&gt;0,LEFT(A3664,FIND(" ",A3664)-1),"")</f>
        <v/>
      </c>
      <c r="C3664" s="6" t="str">
        <f t="shared" si="114"/>
        <v>Joshua Moore</v>
      </c>
      <c r="D3664" s="6" t="str" cm="1">
        <f t="array" ref="D3664">IF(SUM(--ISNUMBER(SEARCH(Credentials,C3664)))&gt;0,TRIM(RIGHT(SUBSTITUTE(C3664," ",REPT(" ", 99)), 99)),"")</f>
        <v/>
      </c>
      <c r="E3664" s="6" t="str">
        <f t="shared" si="115"/>
        <v>Joshua Moore</v>
      </c>
      <c r="F3664" s="6" t="s">
        <v>14087</v>
      </c>
      <c r="G3664" s="7" t="s">
        <v>19718</v>
      </c>
      <c r="H3664" s="7" t="s">
        <v>19891</v>
      </c>
    </row>
    <row r="3665" spans="1:8">
      <c r="A3665" s="6" t="s">
        <v>14090</v>
      </c>
      <c r="B3665" s="6" t="str" cm="1">
        <f t="array" ref="B3665">IF(SUM(--ISNUMBER(SEARCH(Honorific,A3665)))&gt;0,LEFT(A3665,FIND(" ",A3665)-1),"")</f>
        <v/>
      </c>
      <c r="C3665" s="6" t="str">
        <f t="shared" si="114"/>
        <v>Chloe Brown</v>
      </c>
      <c r="D3665" s="6" t="str" cm="1">
        <f t="array" ref="D3665">IF(SUM(--ISNUMBER(SEARCH(Credentials,C3665)))&gt;0,TRIM(RIGHT(SUBSTITUTE(C3665," ",REPT(" ", 99)), 99)),"")</f>
        <v/>
      </c>
      <c r="E3665" s="6" t="str">
        <f t="shared" si="115"/>
        <v>Chloe Brown</v>
      </c>
      <c r="F3665" s="6" t="s">
        <v>14090</v>
      </c>
      <c r="G3665" s="7" t="s">
        <v>20452</v>
      </c>
      <c r="H3665" s="7" t="s">
        <v>19442</v>
      </c>
    </row>
    <row r="3666" spans="1:8">
      <c r="A3666" s="6" t="s">
        <v>14094</v>
      </c>
      <c r="B3666" s="6" t="str" cm="1">
        <f t="array" ref="B3666">IF(SUM(--ISNUMBER(SEARCH(Honorific,A3666)))&gt;0,LEFT(A3666,FIND(" ",A3666)-1),"")</f>
        <v/>
      </c>
      <c r="C3666" s="6" t="str">
        <f t="shared" si="114"/>
        <v>John Marks</v>
      </c>
      <c r="D3666" s="6" t="str" cm="1">
        <f t="array" ref="D3666">IF(SUM(--ISNUMBER(SEARCH(Credentials,C3666)))&gt;0,TRIM(RIGHT(SUBSTITUTE(C3666," ",REPT(" ", 99)), 99)),"")</f>
        <v/>
      </c>
      <c r="E3666" s="6" t="str">
        <f t="shared" si="115"/>
        <v>John Marks</v>
      </c>
      <c r="F3666" s="6" t="s">
        <v>14094</v>
      </c>
      <c r="G3666" s="7" t="s">
        <v>19558</v>
      </c>
      <c r="H3666" s="7" t="s">
        <v>20759</v>
      </c>
    </row>
    <row r="3667" spans="1:8">
      <c r="A3667" s="6" t="s">
        <v>14098</v>
      </c>
      <c r="B3667" s="6" t="str" cm="1">
        <f t="array" ref="B3667">IF(SUM(--ISNUMBER(SEARCH(Honorific,A3667)))&gt;0,LEFT(A3667,FIND(" ",A3667)-1),"")</f>
        <v/>
      </c>
      <c r="C3667" s="6" t="str">
        <f t="shared" si="114"/>
        <v>John Pope</v>
      </c>
      <c r="D3667" s="6" t="str" cm="1">
        <f t="array" ref="D3667">IF(SUM(--ISNUMBER(SEARCH(Credentials,C3667)))&gt;0,TRIM(RIGHT(SUBSTITUTE(C3667," ",REPT(" ", 99)), 99)),"")</f>
        <v/>
      </c>
      <c r="E3667" s="6" t="str">
        <f t="shared" si="115"/>
        <v>John Pope</v>
      </c>
      <c r="F3667" s="6" t="s">
        <v>14098</v>
      </c>
      <c r="G3667" s="7" t="s">
        <v>19558</v>
      </c>
      <c r="H3667" s="7" t="s">
        <v>19606</v>
      </c>
    </row>
    <row r="3668" spans="1:8">
      <c r="A3668" s="6" t="s">
        <v>14102</v>
      </c>
      <c r="B3668" s="6" t="str" cm="1">
        <f t="array" ref="B3668">IF(SUM(--ISNUMBER(SEARCH(Honorific,A3668)))&gt;0,LEFT(A3668,FIND(" ",A3668)-1),"")</f>
        <v/>
      </c>
      <c r="C3668" s="6" t="str">
        <f t="shared" si="114"/>
        <v>Timothy Kim PhD</v>
      </c>
      <c r="D3668" s="6" t="str" cm="1">
        <f t="array" ref="D3668">IF(SUM(--ISNUMBER(SEARCH(Credentials,C3668)))&gt;0,TRIM(RIGHT(SUBSTITUTE(C3668," ",REPT(" ", 99)), 99)),"")</f>
        <v>PhD</v>
      </c>
      <c r="E3668" s="6" t="str">
        <f t="shared" si="115"/>
        <v xml:space="preserve">Timothy Kim </v>
      </c>
      <c r="F3668" s="6" t="s">
        <v>19354</v>
      </c>
      <c r="G3668" s="7" t="s">
        <v>19942</v>
      </c>
      <c r="H3668" s="7" t="s">
        <v>19841</v>
      </c>
    </row>
    <row r="3669" spans="1:8">
      <c r="A3669" s="6" t="s">
        <v>14106</v>
      </c>
      <c r="B3669" s="6" t="str" cm="1">
        <f t="array" ref="B3669">IF(SUM(--ISNUMBER(SEARCH(Honorific,A3669)))&gt;0,LEFT(A3669,FIND(" ",A3669)-1),"")</f>
        <v/>
      </c>
      <c r="C3669" s="6" t="str">
        <f t="shared" si="114"/>
        <v>Samantha Mitchell</v>
      </c>
      <c r="D3669" s="6" t="str" cm="1">
        <f t="array" ref="D3669">IF(SUM(--ISNUMBER(SEARCH(Credentials,C3669)))&gt;0,TRIM(RIGHT(SUBSTITUTE(C3669," ",REPT(" ", 99)), 99)),"")</f>
        <v/>
      </c>
      <c r="E3669" s="6" t="str">
        <f t="shared" si="115"/>
        <v>Samantha Mitchell</v>
      </c>
      <c r="F3669" s="6" t="s">
        <v>14106</v>
      </c>
      <c r="G3669" s="7" t="s">
        <v>19533</v>
      </c>
      <c r="H3669" s="7" t="s">
        <v>20095</v>
      </c>
    </row>
    <row r="3670" spans="1:8">
      <c r="A3670" s="6" t="s">
        <v>14110</v>
      </c>
      <c r="B3670" s="6" t="str" cm="1">
        <f t="array" ref="B3670">IF(SUM(--ISNUMBER(SEARCH(Honorific,A3670)))&gt;0,LEFT(A3670,FIND(" ",A3670)-1),"")</f>
        <v/>
      </c>
      <c r="C3670" s="6" t="str">
        <f t="shared" si="114"/>
        <v>Deanna Dunn</v>
      </c>
      <c r="D3670" s="6" t="str" cm="1">
        <f t="array" ref="D3670">IF(SUM(--ISNUMBER(SEARCH(Credentials,C3670)))&gt;0,TRIM(RIGHT(SUBSTITUTE(C3670," ",REPT(" ", 99)), 99)),"")</f>
        <v/>
      </c>
      <c r="E3670" s="6" t="str">
        <f t="shared" si="115"/>
        <v>Deanna Dunn</v>
      </c>
      <c r="F3670" s="6" t="s">
        <v>14110</v>
      </c>
      <c r="G3670" s="7" t="s">
        <v>19799</v>
      </c>
      <c r="H3670" s="7" t="s">
        <v>20515</v>
      </c>
    </row>
    <row r="3671" spans="1:8">
      <c r="A3671" s="6" t="s">
        <v>14114</v>
      </c>
      <c r="B3671" s="6" t="str" cm="1">
        <f t="array" ref="B3671">IF(SUM(--ISNUMBER(SEARCH(Honorific,A3671)))&gt;0,LEFT(A3671,FIND(" ",A3671)-1),"")</f>
        <v/>
      </c>
      <c r="C3671" s="6" t="str">
        <f t="shared" si="114"/>
        <v>Emma Baldwin</v>
      </c>
      <c r="D3671" s="6" t="str" cm="1">
        <f t="array" ref="D3671">IF(SUM(--ISNUMBER(SEARCH(Credentials,C3671)))&gt;0,TRIM(RIGHT(SUBSTITUTE(C3671," ",REPT(" ", 99)), 99)),"")</f>
        <v/>
      </c>
      <c r="E3671" s="6" t="str">
        <f t="shared" si="115"/>
        <v>Emma Baldwin</v>
      </c>
      <c r="F3671" s="6" t="s">
        <v>14114</v>
      </c>
      <c r="G3671" s="7" t="s">
        <v>20175</v>
      </c>
      <c r="H3671" s="7" t="s">
        <v>20127</v>
      </c>
    </row>
    <row r="3672" spans="1:8">
      <c r="A3672" s="6" t="s">
        <v>14118</v>
      </c>
      <c r="B3672" s="6" t="str" cm="1">
        <f t="array" ref="B3672">IF(SUM(--ISNUMBER(SEARCH(Honorific,A3672)))&gt;0,LEFT(A3672,FIND(" ",A3672)-1),"")</f>
        <v/>
      </c>
      <c r="C3672" s="6" t="str">
        <f t="shared" si="114"/>
        <v>William Bean</v>
      </c>
      <c r="D3672" s="6" t="str" cm="1">
        <f t="array" ref="D3672">IF(SUM(--ISNUMBER(SEARCH(Credentials,C3672)))&gt;0,TRIM(RIGHT(SUBSTITUTE(C3672," ",REPT(" ", 99)), 99)),"")</f>
        <v/>
      </c>
      <c r="E3672" s="6" t="str">
        <f t="shared" si="115"/>
        <v>William Bean</v>
      </c>
      <c r="F3672" s="6" t="s">
        <v>14118</v>
      </c>
      <c r="G3672" s="7" t="s">
        <v>19437</v>
      </c>
      <c r="H3672" s="7" t="s">
        <v>20337</v>
      </c>
    </row>
    <row r="3673" spans="1:8">
      <c r="A3673" s="6" t="s">
        <v>14121</v>
      </c>
      <c r="B3673" s="6" t="str" cm="1">
        <f t="array" ref="B3673">IF(SUM(--ISNUMBER(SEARCH(Honorific,A3673)))&gt;0,LEFT(A3673,FIND(" ",A3673)-1),"")</f>
        <v/>
      </c>
      <c r="C3673" s="6" t="str">
        <f t="shared" si="114"/>
        <v>Eric Bailey</v>
      </c>
      <c r="D3673" s="6" t="str" cm="1">
        <f t="array" ref="D3673">IF(SUM(--ISNUMBER(SEARCH(Credentials,C3673)))&gt;0,TRIM(RIGHT(SUBSTITUTE(C3673," ",REPT(" ", 99)), 99)),"")</f>
        <v/>
      </c>
      <c r="E3673" s="6" t="str">
        <f t="shared" si="115"/>
        <v>Eric Bailey</v>
      </c>
      <c r="F3673" s="6" t="s">
        <v>14121</v>
      </c>
      <c r="G3673" s="7" t="s">
        <v>19618</v>
      </c>
      <c r="H3673" s="7" t="s">
        <v>19711</v>
      </c>
    </row>
    <row r="3674" spans="1:8">
      <c r="A3674" s="6" t="s">
        <v>14125</v>
      </c>
      <c r="B3674" s="6" t="str" cm="1">
        <f t="array" ref="B3674">IF(SUM(--ISNUMBER(SEARCH(Honorific,A3674)))&gt;0,LEFT(A3674,FIND(" ",A3674)-1),"")</f>
        <v/>
      </c>
      <c r="C3674" s="6" t="str">
        <f t="shared" si="114"/>
        <v>Victor Norton</v>
      </c>
      <c r="D3674" s="6" t="str" cm="1">
        <f t="array" ref="D3674">IF(SUM(--ISNUMBER(SEARCH(Credentials,C3674)))&gt;0,TRIM(RIGHT(SUBSTITUTE(C3674," ",REPT(" ", 99)), 99)),"")</f>
        <v/>
      </c>
      <c r="E3674" s="6" t="str">
        <f t="shared" si="115"/>
        <v>Victor Norton</v>
      </c>
      <c r="F3674" s="6" t="s">
        <v>14125</v>
      </c>
      <c r="G3674" s="7" t="s">
        <v>19685</v>
      </c>
      <c r="H3674" s="7" t="s">
        <v>20197</v>
      </c>
    </row>
    <row r="3675" spans="1:8">
      <c r="A3675" s="6" t="s">
        <v>14129</v>
      </c>
      <c r="B3675" s="6" t="str" cm="1">
        <f t="array" ref="B3675">IF(SUM(--ISNUMBER(SEARCH(Honorific,A3675)))&gt;0,LEFT(A3675,FIND(" ",A3675)-1),"")</f>
        <v/>
      </c>
      <c r="C3675" s="6" t="str">
        <f t="shared" si="114"/>
        <v>Christine Smith</v>
      </c>
      <c r="D3675" s="6" t="str" cm="1">
        <f t="array" ref="D3675">IF(SUM(--ISNUMBER(SEARCH(Credentials,C3675)))&gt;0,TRIM(RIGHT(SUBSTITUTE(C3675," ",REPT(" ", 99)), 99)),"")</f>
        <v/>
      </c>
      <c r="E3675" s="6" t="str">
        <f t="shared" si="115"/>
        <v>Christine Smith</v>
      </c>
      <c r="F3675" s="6" t="s">
        <v>14129</v>
      </c>
      <c r="G3675" s="7" t="s">
        <v>19928</v>
      </c>
      <c r="H3675" s="7" t="s">
        <v>19450</v>
      </c>
    </row>
    <row r="3676" spans="1:8">
      <c r="A3676" s="6" t="s">
        <v>9331</v>
      </c>
      <c r="B3676" s="6" t="str" cm="1">
        <f t="array" ref="B3676">IF(SUM(--ISNUMBER(SEARCH(Honorific,A3676)))&gt;0,LEFT(A3676,FIND(" ",A3676)-1),"")</f>
        <v/>
      </c>
      <c r="C3676" s="6" t="str">
        <f t="shared" si="114"/>
        <v>Brian Moody</v>
      </c>
      <c r="D3676" s="6" t="str" cm="1">
        <f t="array" ref="D3676">IF(SUM(--ISNUMBER(SEARCH(Credentials,C3676)))&gt;0,TRIM(RIGHT(SUBSTITUTE(C3676," ",REPT(" ", 99)), 99)),"")</f>
        <v/>
      </c>
      <c r="E3676" s="6" t="str">
        <f t="shared" si="115"/>
        <v>Brian Moody</v>
      </c>
      <c r="F3676" s="6" t="s">
        <v>9331</v>
      </c>
      <c r="G3676" s="7" t="s">
        <v>19555</v>
      </c>
      <c r="H3676" s="7" t="s">
        <v>19521</v>
      </c>
    </row>
    <row r="3677" spans="1:8">
      <c r="A3677" s="6" t="s">
        <v>14136</v>
      </c>
      <c r="B3677" s="6" t="str" cm="1">
        <f t="array" ref="B3677">IF(SUM(--ISNUMBER(SEARCH(Honorific,A3677)))&gt;0,LEFT(A3677,FIND(" ",A3677)-1),"")</f>
        <v/>
      </c>
      <c r="C3677" s="6" t="str">
        <f t="shared" si="114"/>
        <v>Janice Lucas</v>
      </c>
      <c r="D3677" s="6" t="str" cm="1">
        <f t="array" ref="D3677">IF(SUM(--ISNUMBER(SEARCH(Credentials,C3677)))&gt;0,TRIM(RIGHT(SUBSTITUTE(C3677," ",REPT(" ", 99)), 99)),"")</f>
        <v/>
      </c>
      <c r="E3677" s="6" t="str">
        <f t="shared" si="115"/>
        <v>Janice Lucas</v>
      </c>
      <c r="F3677" s="6" t="s">
        <v>14136</v>
      </c>
      <c r="G3677" s="7" t="s">
        <v>20381</v>
      </c>
      <c r="H3677" s="7" t="s">
        <v>19595</v>
      </c>
    </row>
    <row r="3678" spans="1:8">
      <c r="A3678" s="6" t="s">
        <v>14140</v>
      </c>
      <c r="B3678" s="6" t="str" cm="1">
        <f t="array" ref="B3678">IF(SUM(--ISNUMBER(SEARCH(Honorific,A3678)))&gt;0,LEFT(A3678,FIND(" ",A3678)-1),"")</f>
        <v/>
      </c>
      <c r="C3678" s="6" t="str">
        <f t="shared" si="114"/>
        <v>Carol Thompson</v>
      </c>
      <c r="D3678" s="6" t="str" cm="1">
        <f t="array" ref="D3678">IF(SUM(--ISNUMBER(SEARCH(Credentials,C3678)))&gt;0,TRIM(RIGHT(SUBSTITUTE(C3678," ",REPT(" ", 99)), 99)),"")</f>
        <v/>
      </c>
      <c r="E3678" s="6" t="str">
        <f t="shared" si="115"/>
        <v>Carol Thompson</v>
      </c>
      <c r="F3678" s="6" t="s">
        <v>14140</v>
      </c>
      <c r="G3678" s="7" t="s">
        <v>19714</v>
      </c>
      <c r="H3678" s="7" t="s">
        <v>19880</v>
      </c>
    </row>
    <row r="3679" spans="1:8">
      <c r="A3679" s="6" t="s">
        <v>12727</v>
      </c>
      <c r="B3679" s="6" t="str" cm="1">
        <f t="array" ref="B3679">IF(SUM(--ISNUMBER(SEARCH(Honorific,A3679)))&gt;0,LEFT(A3679,FIND(" ",A3679)-1),"")</f>
        <v/>
      </c>
      <c r="C3679" s="6" t="str">
        <f t="shared" si="114"/>
        <v>Jessica Ramirez</v>
      </c>
      <c r="D3679" s="6" t="str" cm="1">
        <f t="array" ref="D3679">IF(SUM(--ISNUMBER(SEARCH(Credentials,C3679)))&gt;0,TRIM(RIGHT(SUBSTITUTE(C3679," ",REPT(" ", 99)), 99)),"")</f>
        <v/>
      </c>
      <c r="E3679" s="6" t="str">
        <f t="shared" si="115"/>
        <v>Jessica Ramirez</v>
      </c>
      <c r="F3679" s="6" t="s">
        <v>12727</v>
      </c>
      <c r="G3679" s="7" t="s">
        <v>19664</v>
      </c>
      <c r="H3679" s="7" t="s">
        <v>19809</v>
      </c>
    </row>
    <row r="3680" spans="1:8">
      <c r="A3680" s="6" t="s">
        <v>14147</v>
      </c>
      <c r="B3680" s="6" t="str" cm="1">
        <f t="array" ref="B3680">IF(SUM(--ISNUMBER(SEARCH(Honorific,A3680)))&gt;0,LEFT(A3680,FIND(" ",A3680)-1),"")</f>
        <v/>
      </c>
      <c r="C3680" s="6" t="str">
        <f t="shared" si="114"/>
        <v>Tammy Dean</v>
      </c>
      <c r="D3680" s="6" t="str" cm="1">
        <f t="array" ref="D3680">IF(SUM(--ISNUMBER(SEARCH(Credentials,C3680)))&gt;0,TRIM(RIGHT(SUBSTITUTE(C3680," ",REPT(" ", 99)), 99)),"")</f>
        <v/>
      </c>
      <c r="E3680" s="6" t="str">
        <f t="shared" si="115"/>
        <v>Tammy Dean</v>
      </c>
      <c r="F3680" s="6" t="s">
        <v>14147</v>
      </c>
      <c r="G3680" s="7" t="s">
        <v>19996</v>
      </c>
      <c r="H3680" s="7" t="s">
        <v>19933</v>
      </c>
    </row>
    <row r="3681" spans="1:8">
      <c r="A3681" s="6" t="s">
        <v>14151</v>
      </c>
      <c r="B3681" s="6" t="str" cm="1">
        <f t="array" ref="B3681">IF(SUM(--ISNUMBER(SEARCH(Honorific,A3681)))&gt;0,LEFT(A3681,FIND(" ",A3681)-1),"")</f>
        <v/>
      </c>
      <c r="C3681" s="6" t="str">
        <f t="shared" si="114"/>
        <v>Jennifer Graves</v>
      </c>
      <c r="D3681" s="6" t="str" cm="1">
        <f t="array" ref="D3681">IF(SUM(--ISNUMBER(SEARCH(Credentials,C3681)))&gt;0,TRIM(RIGHT(SUBSTITUTE(C3681," ",REPT(" ", 99)), 99)),"")</f>
        <v/>
      </c>
      <c r="E3681" s="6" t="str">
        <f t="shared" si="115"/>
        <v>Jennifer Graves</v>
      </c>
      <c r="F3681" s="6" t="s">
        <v>14151</v>
      </c>
      <c r="G3681" s="7" t="s">
        <v>19510</v>
      </c>
      <c r="H3681" s="7" t="s">
        <v>20599</v>
      </c>
    </row>
    <row r="3682" spans="1:8">
      <c r="A3682" s="6" t="s">
        <v>14155</v>
      </c>
      <c r="B3682" s="6" t="str" cm="1">
        <f t="array" ref="B3682">IF(SUM(--ISNUMBER(SEARCH(Honorific,A3682)))&gt;0,LEFT(A3682,FIND(" ",A3682)-1),"")</f>
        <v/>
      </c>
      <c r="C3682" s="6" t="str">
        <f t="shared" si="114"/>
        <v>Jennifer Taylor</v>
      </c>
      <c r="D3682" s="6" t="str" cm="1">
        <f t="array" ref="D3682">IF(SUM(--ISNUMBER(SEARCH(Credentials,C3682)))&gt;0,TRIM(RIGHT(SUBSTITUTE(C3682," ",REPT(" ", 99)), 99)),"")</f>
        <v/>
      </c>
      <c r="E3682" s="6" t="str">
        <f t="shared" si="115"/>
        <v>Jennifer Taylor</v>
      </c>
      <c r="F3682" s="6" t="s">
        <v>14155</v>
      </c>
      <c r="G3682" s="7" t="s">
        <v>19510</v>
      </c>
      <c r="H3682" s="7" t="s">
        <v>19500</v>
      </c>
    </row>
    <row r="3683" spans="1:8">
      <c r="A3683" s="6" t="s">
        <v>14159</v>
      </c>
      <c r="B3683" s="6" t="str" cm="1">
        <f t="array" ref="B3683">IF(SUM(--ISNUMBER(SEARCH(Honorific,A3683)))&gt;0,LEFT(A3683,FIND(" ",A3683)-1),"")</f>
        <v/>
      </c>
      <c r="C3683" s="6" t="str">
        <f t="shared" si="114"/>
        <v>David Shepherd</v>
      </c>
      <c r="D3683" s="6" t="str" cm="1">
        <f t="array" ref="D3683">IF(SUM(--ISNUMBER(SEARCH(Credentials,C3683)))&gt;0,TRIM(RIGHT(SUBSTITUTE(C3683," ",REPT(" ", 99)), 99)),"")</f>
        <v/>
      </c>
      <c r="E3683" s="6" t="str">
        <f t="shared" si="115"/>
        <v>David Shepherd</v>
      </c>
      <c r="F3683" s="6" t="s">
        <v>14159</v>
      </c>
      <c r="G3683" s="7" t="s">
        <v>19484</v>
      </c>
      <c r="H3683" s="7" t="s">
        <v>20291</v>
      </c>
    </row>
    <row r="3684" spans="1:8">
      <c r="A3684" s="6" t="s">
        <v>14163</v>
      </c>
      <c r="B3684" s="6" t="str" cm="1">
        <f t="array" ref="B3684">IF(SUM(--ISNUMBER(SEARCH(Honorific,A3684)))&gt;0,LEFT(A3684,FIND(" ",A3684)-1),"")</f>
        <v/>
      </c>
      <c r="C3684" s="6" t="str">
        <f t="shared" si="114"/>
        <v>Marissa May</v>
      </c>
      <c r="D3684" s="6" t="str" cm="1">
        <f t="array" ref="D3684">IF(SUM(--ISNUMBER(SEARCH(Credentials,C3684)))&gt;0,TRIM(RIGHT(SUBSTITUTE(C3684," ",REPT(" ", 99)), 99)),"")</f>
        <v/>
      </c>
      <c r="E3684" s="6" t="str">
        <f t="shared" si="115"/>
        <v>Marissa May</v>
      </c>
      <c r="F3684" s="6" t="s">
        <v>14163</v>
      </c>
      <c r="G3684" s="7" t="s">
        <v>19753</v>
      </c>
      <c r="H3684" s="7" t="s">
        <v>19791</v>
      </c>
    </row>
    <row r="3685" spans="1:8">
      <c r="A3685" s="6" t="s">
        <v>14167</v>
      </c>
      <c r="B3685" s="6" t="str" cm="1">
        <f t="array" ref="B3685">IF(SUM(--ISNUMBER(SEARCH(Honorific,A3685)))&gt;0,LEFT(A3685,FIND(" ",A3685)-1),"")</f>
        <v/>
      </c>
      <c r="C3685" s="6" t="str">
        <f t="shared" si="114"/>
        <v>Laura Tate</v>
      </c>
      <c r="D3685" s="6" t="str" cm="1">
        <f t="array" ref="D3685">IF(SUM(--ISNUMBER(SEARCH(Credentials,C3685)))&gt;0,TRIM(RIGHT(SUBSTITUTE(C3685," ",REPT(" ", 99)), 99)),"")</f>
        <v/>
      </c>
      <c r="E3685" s="6" t="str">
        <f t="shared" si="115"/>
        <v>Laura Tate</v>
      </c>
      <c r="F3685" s="6" t="s">
        <v>14167</v>
      </c>
      <c r="G3685" s="7" t="s">
        <v>19587</v>
      </c>
      <c r="H3685" s="7" t="s">
        <v>20086</v>
      </c>
    </row>
    <row r="3686" spans="1:8">
      <c r="A3686" s="6" t="s">
        <v>14171</v>
      </c>
      <c r="B3686" s="6" t="str" cm="1">
        <f t="array" ref="B3686">IF(SUM(--ISNUMBER(SEARCH(Honorific,A3686)))&gt;0,LEFT(A3686,FIND(" ",A3686)-1),"")</f>
        <v/>
      </c>
      <c r="C3686" s="6" t="str">
        <f t="shared" si="114"/>
        <v>Tammy Martinez</v>
      </c>
      <c r="D3686" s="6" t="str" cm="1">
        <f t="array" ref="D3686">IF(SUM(--ISNUMBER(SEARCH(Credentials,C3686)))&gt;0,TRIM(RIGHT(SUBSTITUTE(C3686," ",REPT(" ", 99)), 99)),"")</f>
        <v/>
      </c>
      <c r="E3686" s="6" t="str">
        <f t="shared" si="115"/>
        <v>Tammy Martinez</v>
      </c>
      <c r="F3686" s="6" t="s">
        <v>14171</v>
      </c>
      <c r="G3686" s="7" t="s">
        <v>19996</v>
      </c>
      <c r="H3686" s="7" t="s">
        <v>19728</v>
      </c>
    </row>
    <row r="3687" spans="1:8">
      <c r="A3687" s="6" t="s">
        <v>14175</v>
      </c>
      <c r="B3687" s="6" t="str" cm="1">
        <f t="array" ref="B3687">IF(SUM(--ISNUMBER(SEARCH(Honorific,A3687)))&gt;0,LEFT(A3687,FIND(" ",A3687)-1),"")</f>
        <v/>
      </c>
      <c r="C3687" s="6" t="str">
        <f t="shared" si="114"/>
        <v>Marc Hamilton</v>
      </c>
      <c r="D3687" s="6" t="str" cm="1">
        <f t="array" ref="D3687">IF(SUM(--ISNUMBER(SEARCH(Credentials,C3687)))&gt;0,TRIM(RIGHT(SUBSTITUTE(C3687," ",REPT(" ", 99)), 99)),"")</f>
        <v/>
      </c>
      <c r="E3687" s="6" t="str">
        <f t="shared" si="115"/>
        <v>Marc Hamilton</v>
      </c>
      <c r="F3687" s="6" t="s">
        <v>14175</v>
      </c>
      <c r="G3687" s="7" t="s">
        <v>20044</v>
      </c>
      <c r="H3687" s="7" t="s">
        <v>20343</v>
      </c>
    </row>
    <row r="3688" spans="1:8">
      <c r="A3688" s="6" t="s">
        <v>14178</v>
      </c>
      <c r="B3688" s="6" t="str" cm="1">
        <f t="array" ref="B3688">IF(SUM(--ISNUMBER(SEARCH(Honorific,A3688)))&gt;0,LEFT(A3688,FIND(" ",A3688)-1),"")</f>
        <v/>
      </c>
      <c r="C3688" s="6" t="str">
        <f t="shared" si="114"/>
        <v>Alyssa Grimes</v>
      </c>
      <c r="D3688" s="6" t="str" cm="1">
        <f t="array" ref="D3688">IF(SUM(--ISNUMBER(SEARCH(Credentials,C3688)))&gt;0,TRIM(RIGHT(SUBSTITUTE(C3688," ",REPT(" ", 99)), 99)),"")</f>
        <v/>
      </c>
      <c r="E3688" s="6" t="str">
        <f t="shared" si="115"/>
        <v>Alyssa Grimes</v>
      </c>
      <c r="F3688" s="6" t="s">
        <v>14178</v>
      </c>
      <c r="G3688" s="7" t="s">
        <v>20346</v>
      </c>
      <c r="H3688" s="7" t="s">
        <v>20129</v>
      </c>
    </row>
    <row r="3689" spans="1:8">
      <c r="A3689" s="6" t="s">
        <v>14181</v>
      </c>
      <c r="B3689" s="6" t="str" cm="1">
        <f t="array" ref="B3689">IF(SUM(--ISNUMBER(SEARCH(Honorific,A3689)))&gt;0,LEFT(A3689,FIND(" ",A3689)-1),"")</f>
        <v/>
      </c>
      <c r="C3689" s="6" t="str">
        <f t="shared" si="114"/>
        <v>Elizabeth Munoz</v>
      </c>
      <c r="D3689" s="6" t="str" cm="1">
        <f t="array" ref="D3689">IF(SUM(--ISNUMBER(SEARCH(Credentials,C3689)))&gt;0,TRIM(RIGHT(SUBSTITUTE(C3689," ",REPT(" ", 99)), 99)),"")</f>
        <v/>
      </c>
      <c r="E3689" s="6" t="str">
        <f t="shared" si="115"/>
        <v>Elizabeth Munoz</v>
      </c>
      <c r="F3689" s="6" t="s">
        <v>14181</v>
      </c>
      <c r="G3689" s="7" t="s">
        <v>19819</v>
      </c>
      <c r="H3689" s="7" t="s">
        <v>19908</v>
      </c>
    </row>
    <row r="3690" spans="1:8">
      <c r="A3690" s="6" t="s">
        <v>14185</v>
      </c>
      <c r="B3690" s="6" t="str" cm="1">
        <f t="array" ref="B3690">IF(SUM(--ISNUMBER(SEARCH(Honorific,A3690)))&gt;0,LEFT(A3690,FIND(" ",A3690)-1),"")</f>
        <v/>
      </c>
      <c r="C3690" s="6" t="str">
        <f t="shared" si="114"/>
        <v>Christian Adams</v>
      </c>
      <c r="D3690" s="6" t="str" cm="1">
        <f t="array" ref="D3690">IF(SUM(--ISNUMBER(SEARCH(Credentials,C3690)))&gt;0,TRIM(RIGHT(SUBSTITUTE(C3690," ",REPT(" ", 99)), 99)),"")</f>
        <v/>
      </c>
      <c r="E3690" s="6" t="str">
        <f t="shared" si="115"/>
        <v>Christian Adams</v>
      </c>
      <c r="F3690" s="6" t="s">
        <v>14185</v>
      </c>
      <c r="G3690" s="7" t="s">
        <v>19810</v>
      </c>
      <c r="H3690" s="7" t="s">
        <v>20041</v>
      </c>
    </row>
    <row r="3691" spans="1:8">
      <c r="A3691" s="6" t="s">
        <v>14189</v>
      </c>
      <c r="B3691" s="6" t="str" cm="1">
        <f t="array" ref="B3691">IF(SUM(--ISNUMBER(SEARCH(Honorific,A3691)))&gt;0,LEFT(A3691,FIND(" ",A3691)-1),"")</f>
        <v/>
      </c>
      <c r="C3691" s="6" t="str">
        <f t="shared" si="114"/>
        <v>Jessica Rodriguez</v>
      </c>
      <c r="D3691" s="6" t="str" cm="1">
        <f t="array" ref="D3691">IF(SUM(--ISNUMBER(SEARCH(Credentials,C3691)))&gt;0,TRIM(RIGHT(SUBSTITUTE(C3691," ",REPT(" ", 99)), 99)),"")</f>
        <v/>
      </c>
      <c r="E3691" s="6" t="str">
        <f t="shared" si="115"/>
        <v>Jessica Rodriguez</v>
      </c>
      <c r="F3691" s="6" t="s">
        <v>14189</v>
      </c>
      <c r="G3691" s="7" t="s">
        <v>19664</v>
      </c>
      <c r="H3691" s="7" t="s">
        <v>19536</v>
      </c>
    </row>
    <row r="3692" spans="1:8">
      <c r="A3692" s="6" t="s">
        <v>14193</v>
      </c>
      <c r="B3692" s="6" t="str" cm="1">
        <f t="array" ref="B3692">IF(SUM(--ISNUMBER(SEARCH(Honorific,A3692)))&gt;0,LEFT(A3692,FIND(" ",A3692)-1),"")</f>
        <v/>
      </c>
      <c r="C3692" s="6" t="str">
        <f t="shared" si="114"/>
        <v>Tara Anderson</v>
      </c>
      <c r="D3692" s="6" t="str" cm="1">
        <f t="array" ref="D3692">IF(SUM(--ISNUMBER(SEARCH(Credentials,C3692)))&gt;0,TRIM(RIGHT(SUBSTITUTE(C3692," ",REPT(" ", 99)), 99)),"")</f>
        <v/>
      </c>
      <c r="E3692" s="6" t="str">
        <f t="shared" si="115"/>
        <v>Tara Anderson</v>
      </c>
      <c r="F3692" s="6" t="s">
        <v>14193</v>
      </c>
      <c r="G3692" s="7" t="s">
        <v>19605</v>
      </c>
      <c r="H3692" s="7" t="s">
        <v>19519</v>
      </c>
    </row>
    <row r="3693" spans="1:8">
      <c r="A3693" s="6" t="s">
        <v>14197</v>
      </c>
      <c r="B3693" s="6" t="str" cm="1">
        <f t="array" ref="B3693">IF(SUM(--ISNUMBER(SEARCH(Honorific,A3693)))&gt;0,LEFT(A3693,FIND(" ",A3693)-1),"")</f>
        <v/>
      </c>
      <c r="C3693" s="6" t="str">
        <f t="shared" si="114"/>
        <v>Jessica Lawson</v>
      </c>
      <c r="D3693" s="6" t="str" cm="1">
        <f t="array" ref="D3693">IF(SUM(--ISNUMBER(SEARCH(Credentials,C3693)))&gt;0,TRIM(RIGHT(SUBSTITUTE(C3693," ",REPT(" ", 99)), 99)),"")</f>
        <v/>
      </c>
      <c r="E3693" s="6" t="str">
        <f t="shared" si="115"/>
        <v>Jessica Lawson</v>
      </c>
      <c r="F3693" s="6" t="s">
        <v>14197</v>
      </c>
      <c r="G3693" s="7" t="s">
        <v>19664</v>
      </c>
      <c r="H3693" s="7" t="s">
        <v>20736</v>
      </c>
    </row>
    <row r="3694" spans="1:8">
      <c r="A3694" s="6" t="s">
        <v>14201</v>
      </c>
      <c r="B3694" s="6" t="str" cm="1">
        <f t="array" ref="B3694">IF(SUM(--ISNUMBER(SEARCH(Honorific,A3694)))&gt;0,LEFT(A3694,FIND(" ",A3694)-1),"")</f>
        <v/>
      </c>
      <c r="C3694" s="6" t="str">
        <f t="shared" si="114"/>
        <v>William Turner DDS</v>
      </c>
      <c r="D3694" s="6" t="str" cm="1">
        <f t="array" ref="D3694">IF(SUM(--ISNUMBER(SEARCH(Credentials,C3694)))&gt;0,TRIM(RIGHT(SUBSTITUTE(C3694," ",REPT(" ", 99)), 99)),"")</f>
        <v>DDS</v>
      </c>
      <c r="E3694" s="6" t="str">
        <f t="shared" si="115"/>
        <v xml:space="preserve">William Turner </v>
      </c>
      <c r="F3694" s="6" t="s">
        <v>19355</v>
      </c>
      <c r="G3694" s="7" t="s">
        <v>19437</v>
      </c>
      <c r="H3694" s="7" t="s">
        <v>19757</v>
      </c>
    </row>
    <row r="3695" spans="1:8">
      <c r="A3695" s="6" t="s">
        <v>14205</v>
      </c>
      <c r="B3695" s="6" t="str" cm="1">
        <f t="array" ref="B3695">IF(SUM(--ISNUMBER(SEARCH(Honorific,A3695)))&gt;0,LEFT(A3695,FIND(" ",A3695)-1),"")</f>
        <v/>
      </c>
      <c r="C3695" s="6" t="str">
        <f t="shared" si="114"/>
        <v>Beverly Adams</v>
      </c>
      <c r="D3695" s="6" t="str" cm="1">
        <f t="array" ref="D3695">IF(SUM(--ISNUMBER(SEARCH(Credentials,C3695)))&gt;0,TRIM(RIGHT(SUBSTITUTE(C3695," ",REPT(" ", 99)), 99)),"")</f>
        <v/>
      </c>
      <c r="E3695" s="6" t="str">
        <f t="shared" si="115"/>
        <v>Beverly Adams</v>
      </c>
      <c r="F3695" s="6" t="s">
        <v>14205</v>
      </c>
      <c r="G3695" s="7" t="s">
        <v>19659</v>
      </c>
      <c r="H3695" s="7" t="s">
        <v>20041</v>
      </c>
    </row>
    <row r="3696" spans="1:8">
      <c r="A3696" s="6" t="s">
        <v>14209</v>
      </c>
      <c r="B3696" s="6" t="str" cm="1">
        <f t="array" ref="B3696">IF(SUM(--ISNUMBER(SEARCH(Honorific,A3696)))&gt;0,LEFT(A3696,FIND(" ",A3696)-1),"")</f>
        <v/>
      </c>
      <c r="C3696" s="6" t="str">
        <f t="shared" si="114"/>
        <v>Stephanie Martinez</v>
      </c>
      <c r="D3696" s="6" t="str" cm="1">
        <f t="array" ref="D3696">IF(SUM(--ISNUMBER(SEARCH(Credentials,C3696)))&gt;0,TRIM(RIGHT(SUBSTITUTE(C3696," ",REPT(" ", 99)), 99)),"")</f>
        <v/>
      </c>
      <c r="E3696" s="6" t="str">
        <f t="shared" si="115"/>
        <v>Stephanie Martinez</v>
      </c>
      <c r="F3696" s="6" t="s">
        <v>14209</v>
      </c>
      <c r="G3696" s="7" t="s">
        <v>19454</v>
      </c>
      <c r="H3696" s="7" t="s">
        <v>19728</v>
      </c>
    </row>
    <row r="3697" spans="1:8">
      <c r="A3697" s="6" t="s">
        <v>14213</v>
      </c>
      <c r="B3697" s="6" t="str" cm="1">
        <f t="array" ref="B3697">IF(SUM(--ISNUMBER(SEARCH(Honorific,A3697)))&gt;0,LEFT(A3697,FIND(" ",A3697)-1),"")</f>
        <v/>
      </c>
      <c r="C3697" s="6" t="str">
        <f t="shared" si="114"/>
        <v>Jon Jones</v>
      </c>
      <c r="D3697" s="6" t="str" cm="1">
        <f t="array" ref="D3697">IF(SUM(--ISNUMBER(SEARCH(Credentials,C3697)))&gt;0,TRIM(RIGHT(SUBSTITUTE(C3697," ",REPT(" ", 99)), 99)),"")</f>
        <v/>
      </c>
      <c r="E3697" s="6" t="str">
        <f t="shared" si="115"/>
        <v>Jon Jones</v>
      </c>
      <c r="F3697" s="6" t="s">
        <v>14213</v>
      </c>
      <c r="G3697" s="7" t="s">
        <v>20633</v>
      </c>
      <c r="H3697" s="7" t="s">
        <v>19613</v>
      </c>
    </row>
    <row r="3698" spans="1:8">
      <c r="A3698" s="6" t="s">
        <v>14217</v>
      </c>
      <c r="B3698" s="6" t="str" cm="1">
        <f t="array" ref="B3698">IF(SUM(--ISNUMBER(SEARCH(Honorific,A3698)))&gt;0,LEFT(A3698,FIND(" ",A3698)-1),"")</f>
        <v/>
      </c>
      <c r="C3698" s="6" t="str">
        <f t="shared" si="114"/>
        <v>Connie Richards</v>
      </c>
      <c r="D3698" s="6" t="str" cm="1">
        <f t="array" ref="D3698">IF(SUM(--ISNUMBER(SEARCH(Credentials,C3698)))&gt;0,TRIM(RIGHT(SUBSTITUTE(C3698," ",REPT(" ", 99)), 99)),"")</f>
        <v/>
      </c>
      <c r="E3698" s="6" t="str">
        <f t="shared" si="115"/>
        <v>Connie Richards</v>
      </c>
      <c r="F3698" s="6" t="s">
        <v>14217</v>
      </c>
      <c r="G3698" s="7" t="s">
        <v>20218</v>
      </c>
      <c r="H3698" s="7" t="s">
        <v>19579</v>
      </c>
    </row>
    <row r="3699" spans="1:8">
      <c r="A3699" s="6" t="s">
        <v>14221</v>
      </c>
      <c r="B3699" s="6" t="str" cm="1">
        <f t="array" ref="B3699">IF(SUM(--ISNUMBER(SEARCH(Honorific,A3699)))&gt;0,LEFT(A3699,FIND(" ",A3699)-1),"")</f>
        <v/>
      </c>
      <c r="C3699" s="6" t="str">
        <f t="shared" si="114"/>
        <v>Linda Rodriguez</v>
      </c>
      <c r="D3699" s="6" t="str" cm="1">
        <f t="array" ref="D3699">IF(SUM(--ISNUMBER(SEARCH(Credentials,C3699)))&gt;0,TRIM(RIGHT(SUBSTITUTE(C3699," ",REPT(" ", 99)), 99)),"")</f>
        <v/>
      </c>
      <c r="E3699" s="6" t="str">
        <f t="shared" si="115"/>
        <v>Linda Rodriguez</v>
      </c>
      <c r="F3699" s="6" t="s">
        <v>14221</v>
      </c>
      <c r="G3699" s="7" t="s">
        <v>19627</v>
      </c>
      <c r="H3699" s="7" t="s">
        <v>19536</v>
      </c>
    </row>
    <row r="3700" spans="1:8">
      <c r="A3700" s="6" t="s">
        <v>14225</v>
      </c>
      <c r="B3700" s="6" t="str" cm="1">
        <f t="array" ref="B3700">IF(SUM(--ISNUMBER(SEARCH(Honorific,A3700)))&gt;0,LEFT(A3700,FIND(" ",A3700)-1),"")</f>
        <v/>
      </c>
      <c r="C3700" s="6" t="str">
        <f t="shared" si="114"/>
        <v>Chad Carpenter</v>
      </c>
      <c r="D3700" s="6" t="str" cm="1">
        <f t="array" ref="D3700">IF(SUM(--ISNUMBER(SEARCH(Credentials,C3700)))&gt;0,TRIM(RIGHT(SUBSTITUTE(C3700," ",REPT(" ", 99)), 99)),"")</f>
        <v/>
      </c>
      <c r="E3700" s="6" t="str">
        <f t="shared" si="115"/>
        <v>Chad Carpenter</v>
      </c>
      <c r="F3700" s="6" t="s">
        <v>14225</v>
      </c>
      <c r="G3700" s="7" t="s">
        <v>20146</v>
      </c>
      <c r="H3700" s="7" t="s">
        <v>20223</v>
      </c>
    </row>
    <row r="3701" spans="1:8">
      <c r="A3701" s="6" t="s">
        <v>14229</v>
      </c>
      <c r="B3701" s="6" t="str" cm="1">
        <f t="array" ref="B3701">IF(SUM(--ISNUMBER(SEARCH(Honorific,A3701)))&gt;0,LEFT(A3701,FIND(" ",A3701)-1),"")</f>
        <v/>
      </c>
      <c r="C3701" s="6" t="str">
        <f t="shared" si="114"/>
        <v>William Miranda</v>
      </c>
      <c r="D3701" s="6" t="str" cm="1">
        <f t="array" ref="D3701">IF(SUM(--ISNUMBER(SEARCH(Credentials,C3701)))&gt;0,TRIM(RIGHT(SUBSTITUTE(C3701," ",REPT(" ", 99)), 99)),"")</f>
        <v/>
      </c>
      <c r="E3701" s="6" t="str">
        <f t="shared" si="115"/>
        <v>William Miranda</v>
      </c>
      <c r="F3701" s="6" t="s">
        <v>14229</v>
      </c>
      <c r="G3701" s="7" t="s">
        <v>19437</v>
      </c>
      <c r="H3701" s="7" t="s">
        <v>20579</v>
      </c>
    </row>
    <row r="3702" spans="1:8">
      <c r="A3702" s="6" t="s">
        <v>14233</v>
      </c>
      <c r="B3702" s="6" t="str" cm="1">
        <f t="array" ref="B3702">IF(SUM(--ISNUMBER(SEARCH(Honorific,A3702)))&gt;0,LEFT(A3702,FIND(" ",A3702)-1),"")</f>
        <v/>
      </c>
      <c r="C3702" s="6" t="str">
        <f t="shared" si="114"/>
        <v>Samuel Fields</v>
      </c>
      <c r="D3702" s="6" t="str" cm="1">
        <f t="array" ref="D3702">IF(SUM(--ISNUMBER(SEARCH(Credentials,C3702)))&gt;0,TRIM(RIGHT(SUBSTITUTE(C3702," ",REPT(" ", 99)), 99)),"")</f>
        <v/>
      </c>
      <c r="E3702" s="6" t="str">
        <f t="shared" si="115"/>
        <v>Samuel Fields</v>
      </c>
      <c r="F3702" s="6" t="s">
        <v>14233</v>
      </c>
      <c r="G3702" s="7" t="s">
        <v>19593</v>
      </c>
      <c r="H3702" s="7" t="s">
        <v>20502</v>
      </c>
    </row>
    <row r="3703" spans="1:8">
      <c r="A3703" s="6" t="s">
        <v>14237</v>
      </c>
      <c r="B3703" s="6" t="str" cm="1">
        <f t="array" ref="B3703">IF(SUM(--ISNUMBER(SEARCH(Honorific,A3703)))&gt;0,LEFT(A3703,FIND(" ",A3703)-1),"")</f>
        <v/>
      </c>
      <c r="C3703" s="6" t="str">
        <f t="shared" si="114"/>
        <v>Kristin Thompson</v>
      </c>
      <c r="D3703" s="6" t="str" cm="1">
        <f t="array" ref="D3703">IF(SUM(--ISNUMBER(SEARCH(Credentials,C3703)))&gt;0,TRIM(RIGHT(SUBSTITUTE(C3703," ",REPT(" ", 99)), 99)),"")</f>
        <v/>
      </c>
      <c r="E3703" s="6" t="str">
        <f t="shared" si="115"/>
        <v>Kristin Thompson</v>
      </c>
      <c r="F3703" s="6" t="s">
        <v>14237</v>
      </c>
      <c r="G3703" s="7" t="s">
        <v>19608</v>
      </c>
      <c r="H3703" s="7" t="s">
        <v>19880</v>
      </c>
    </row>
    <row r="3704" spans="1:8">
      <c r="A3704" s="6" t="s">
        <v>14241</v>
      </c>
      <c r="B3704" s="6" t="str" cm="1">
        <f t="array" ref="B3704">IF(SUM(--ISNUMBER(SEARCH(Honorific,A3704)))&gt;0,LEFT(A3704,FIND(" ",A3704)-1),"")</f>
        <v/>
      </c>
      <c r="C3704" s="6" t="str">
        <f t="shared" si="114"/>
        <v>Mark Richardson</v>
      </c>
      <c r="D3704" s="6" t="str" cm="1">
        <f t="array" ref="D3704">IF(SUM(--ISNUMBER(SEARCH(Credentials,C3704)))&gt;0,TRIM(RIGHT(SUBSTITUTE(C3704," ",REPT(" ", 99)), 99)),"")</f>
        <v/>
      </c>
      <c r="E3704" s="6" t="str">
        <f t="shared" si="115"/>
        <v>Mark Richardson</v>
      </c>
      <c r="F3704" s="6" t="s">
        <v>14241</v>
      </c>
      <c r="G3704" s="7" t="s">
        <v>19725</v>
      </c>
      <c r="H3704" s="7" t="s">
        <v>20065</v>
      </c>
    </row>
    <row r="3705" spans="1:8">
      <c r="A3705" s="6" t="s">
        <v>14245</v>
      </c>
      <c r="B3705" s="6" t="str" cm="1">
        <f t="array" ref="B3705">IF(SUM(--ISNUMBER(SEARCH(Honorific,A3705)))&gt;0,LEFT(A3705,FIND(" ",A3705)-1),"")</f>
        <v/>
      </c>
      <c r="C3705" s="6" t="str">
        <f t="shared" si="114"/>
        <v>Theresa Ward</v>
      </c>
      <c r="D3705" s="6" t="str" cm="1">
        <f t="array" ref="D3705">IF(SUM(--ISNUMBER(SEARCH(Credentials,C3705)))&gt;0,TRIM(RIGHT(SUBSTITUTE(C3705," ",REPT(" ", 99)), 99)),"")</f>
        <v/>
      </c>
      <c r="E3705" s="6" t="str">
        <f t="shared" si="115"/>
        <v>Theresa Ward</v>
      </c>
      <c r="F3705" s="6" t="s">
        <v>14245</v>
      </c>
      <c r="G3705" s="7" t="s">
        <v>19907</v>
      </c>
      <c r="H3705" s="7" t="s">
        <v>19740</v>
      </c>
    </row>
    <row r="3706" spans="1:8">
      <c r="A3706" s="6" t="s">
        <v>14249</v>
      </c>
      <c r="B3706" s="6" t="str" cm="1">
        <f t="array" ref="B3706">IF(SUM(--ISNUMBER(SEARCH(Honorific,A3706)))&gt;0,LEFT(A3706,FIND(" ",A3706)-1),"")</f>
        <v/>
      </c>
      <c r="C3706" s="6" t="str">
        <f t="shared" si="114"/>
        <v>Beth Gregory</v>
      </c>
      <c r="D3706" s="6" t="str" cm="1">
        <f t="array" ref="D3706">IF(SUM(--ISNUMBER(SEARCH(Credentials,C3706)))&gt;0,TRIM(RIGHT(SUBSTITUTE(C3706," ",REPT(" ", 99)), 99)),"")</f>
        <v/>
      </c>
      <c r="E3706" s="6" t="str">
        <f t="shared" si="115"/>
        <v>Beth Gregory</v>
      </c>
      <c r="F3706" s="6" t="s">
        <v>14249</v>
      </c>
      <c r="G3706" s="7" t="s">
        <v>20353</v>
      </c>
      <c r="H3706" s="7" t="s">
        <v>19419</v>
      </c>
    </row>
    <row r="3707" spans="1:8">
      <c r="A3707" s="6" t="s">
        <v>14253</v>
      </c>
      <c r="B3707" s="6" t="str" cm="1">
        <f t="array" ref="B3707">IF(SUM(--ISNUMBER(SEARCH(Honorific,A3707)))&gt;0,LEFT(A3707,FIND(" ",A3707)-1),"")</f>
        <v/>
      </c>
      <c r="C3707" s="6" t="str">
        <f t="shared" si="114"/>
        <v>John Hopkins</v>
      </c>
      <c r="D3707" s="6" t="str" cm="1">
        <f t="array" ref="D3707">IF(SUM(--ISNUMBER(SEARCH(Credentials,C3707)))&gt;0,TRIM(RIGHT(SUBSTITUTE(C3707," ",REPT(" ", 99)), 99)),"")</f>
        <v/>
      </c>
      <c r="E3707" s="6" t="str">
        <f t="shared" si="115"/>
        <v>John Hopkins</v>
      </c>
      <c r="F3707" s="6" t="s">
        <v>14253</v>
      </c>
      <c r="G3707" s="7" t="s">
        <v>19558</v>
      </c>
      <c r="H3707" s="7" t="s">
        <v>20070</v>
      </c>
    </row>
    <row r="3708" spans="1:8">
      <c r="A3708" s="6" t="s">
        <v>14257</v>
      </c>
      <c r="B3708" s="6" t="str" cm="1">
        <f t="array" ref="B3708">IF(SUM(--ISNUMBER(SEARCH(Honorific,A3708)))&gt;0,LEFT(A3708,FIND(" ",A3708)-1),"")</f>
        <v/>
      </c>
      <c r="C3708" s="6" t="str">
        <f t="shared" si="114"/>
        <v>Joseph Cruz</v>
      </c>
      <c r="D3708" s="6" t="str" cm="1">
        <f t="array" ref="D3708">IF(SUM(--ISNUMBER(SEARCH(Credentials,C3708)))&gt;0,TRIM(RIGHT(SUBSTITUTE(C3708," ",REPT(" ", 99)), 99)),"")</f>
        <v/>
      </c>
      <c r="E3708" s="6" t="str">
        <f t="shared" si="115"/>
        <v>Joseph Cruz</v>
      </c>
      <c r="F3708" s="6" t="s">
        <v>14257</v>
      </c>
      <c r="G3708" s="7" t="s">
        <v>19642</v>
      </c>
      <c r="H3708" s="7" t="s">
        <v>19782</v>
      </c>
    </row>
    <row r="3709" spans="1:8">
      <c r="A3709" s="6" t="s">
        <v>14261</v>
      </c>
      <c r="B3709" s="6" t="str" cm="1">
        <f t="array" ref="B3709">IF(SUM(--ISNUMBER(SEARCH(Honorific,A3709)))&gt;0,LEFT(A3709,FIND(" ",A3709)-1),"")</f>
        <v/>
      </c>
      <c r="C3709" s="6" t="str">
        <f t="shared" si="114"/>
        <v>Kristen Harris</v>
      </c>
      <c r="D3709" s="6" t="str" cm="1">
        <f t="array" ref="D3709">IF(SUM(--ISNUMBER(SEARCH(Credentials,C3709)))&gt;0,TRIM(RIGHT(SUBSTITUTE(C3709," ",REPT(" ", 99)), 99)),"")</f>
        <v/>
      </c>
      <c r="E3709" s="6" t="str">
        <f t="shared" si="115"/>
        <v>Kristen Harris</v>
      </c>
      <c r="F3709" s="6" t="s">
        <v>14261</v>
      </c>
      <c r="G3709" s="7" t="s">
        <v>20125</v>
      </c>
      <c r="H3709" s="7" t="s">
        <v>19925</v>
      </c>
    </row>
    <row r="3710" spans="1:8">
      <c r="A3710" s="6" t="s">
        <v>14265</v>
      </c>
      <c r="B3710" s="6" t="str" cm="1">
        <f t="array" ref="B3710">IF(SUM(--ISNUMBER(SEARCH(Honorific,A3710)))&gt;0,LEFT(A3710,FIND(" ",A3710)-1),"")</f>
        <v/>
      </c>
      <c r="C3710" s="6" t="str">
        <f t="shared" si="114"/>
        <v>Katherine Swanson</v>
      </c>
      <c r="D3710" s="6" t="str" cm="1">
        <f t="array" ref="D3710">IF(SUM(--ISNUMBER(SEARCH(Credentials,C3710)))&gt;0,TRIM(RIGHT(SUBSTITUTE(C3710," ",REPT(" ", 99)), 99)),"")</f>
        <v/>
      </c>
      <c r="E3710" s="6" t="str">
        <f t="shared" si="115"/>
        <v>Katherine Swanson</v>
      </c>
      <c r="F3710" s="6" t="s">
        <v>14265</v>
      </c>
      <c r="G3710" s="7" t="s">
        <v>20156</v>
      </c>
      <c r="H3710" s="7" t="s">
        <v>19816</v>
      </c>
    </row>
    <row r="3711" spans="1:8">
      <c r="A3711" s="6" t="s">
        <v>14269</v>
      </c>
      <c r="B3711" s="6" t="str" cm="1">
        <f t="array" ref="B3711">IF(SUM(--ISNUMBER(SEARCH(Honorific,A3711)))&gt;0,LEFT(A3711,FIND(" ",A3711)-1),"")</f>
        <v/>
      </c>
      <c r="C3711" s="6" t="str">
        <f t="shared" si="114"/>
        <v>Matthew Gonzalez</v>
      </c>
      <c r="D3711" s="6" t="str" cm="1">
        <f t="array" ref="D3711">IF(SUM(--ISNUMBER(SEARCH(Credentials,C3711)))&gt;0,TRIM(RIGHT(SUBSTITUTE(C3711," ",REPT(" ", 99)), 99)),"")</f>
        <v/>
      </c>
      <c r="E3711" s="6" t="str">
        <f t="shared" si="115"/>
        <v>Matthew Gonzalez</v>
      </c>
      <c r="F3711" s="6" t="s">
        <v>14269</v>
      </c>
      <c r="G3711" s="7" t="s">
        <v>19506</v>
      </c>
      <c r="H3711" s="7" t="s">
        <v>19517</v>
      </c>
    </row>
    <row r="3712" spans="1:8">
      <c r="A3712" s="6" t="s">
        <v>14273</v>
      </c>
      <c r="B3712" s="6" t="str" cm="1">
        <f t="array" ref="B3712">IF(SUM(--ISNUMBER(SEARCH(Honorific,A3712)))&gt;0,LEFT(A3712,FIND(" ",A3712)-1),"")</f>
        <v/>
      </c>
      <c r="C3712" s="6" t="str">
        <f t="shared" si="114"/>
        <v>Charles Kennedy</v>
      </c>
      <c r="D3712" s="6" t="str" cm="1">
        <f t="array" ref="D3712">IF(SUM(--ISNUMBER(SEARCH(Credentials,C3712)))&gt;0,TRIM(RIGHT(SUBSTITUTE(C3712," ",REPT(" ", 99)), 99)),"")</f>
        <v/>
      </c>
      <c r="E3712" s="6" t="str">
        <f t="shared" si="115"/>
        <v>Charles Kennedy</v>
      </c>
      <c r="F3712" s="6" t="s">
        <v>14273</v>
      </c>
      <c r="G3712" s="7" t="s">
        <v>19524</v>
      </c>
      <c r="H3712" s="7" t="s">
        <v>20566</v>
      </c>
    </row>
    <row r="3713" spans="1:8">
      <c r="A3713" s="6" t="s">
        <v>14277</v>
      </c>
      <c r="B3713" s="6" t="str" cm="1">
        <f t="array" ref="B3713">IF(SUM(--ISNUMBER(SEARCH(Honorific,A3713)))&gt;0,LEFT(A3713,FIND(" ",A3713)-1),"")</f>
        <v/>
      </c>
      <c r="C3713" s="6" t="str">
        <f t="shared" si="114"/>
        <v>Kelly Ware</v>
      </c>
      <c r="D3713" s="6" t="str" cm="1">
        <f t="array" ref="D3713">IF(SUM(--ISNUMBER(SEARCH(Credentials,C3713)))&gt;0,TRIM(RIGHT(SUBSTITUTE(C3713," ",REPT(" ", 99)), 99)),"")</f>
        <v/>
      </c>
      <c r="E3713" s="6" t="str">
        <f t="shared" si="115"/>
        <v>Kelly Ware</v>
      </c>
      <c r="F3713" s="6" t="s">
        <v>14277</v>
      </c>
      <c r="G3713" s="7" t="s">
        <v>19580</v>
      </c>
      <c r="H3713" s="7" t="s">
        <v>20524</v>
      </c>
    </row>
    <row r="3714" spans="1:8">
      <c r="A3714" s="6" t="s">
        <v>14281</v>
      </c>
      <c r="B3714" s="6" t="str" cm="1">
        <f t="array" ref="B3714">IF(SUM(--ISNUMBER(SEARCH(Honorific,A3714)))&gt;0,LEFT(A3714,FIND(" ",A3714)-1),"")</f>
        <v/>
      </c>
      <c r="C3714" s="6" t="str">
        <f t="shared" si="114"/>
        <v>Lindsay Foster</v>
      </c>
      <c r="D3714" s="6" t="str" cm="1">
        <f t="array" ref="D3714">IF(SUM(--ISNUMBER(SEARCH(Credentials,C3714)))&gt;0,TRIM(RIGHT(SUBSTITUTE(C3714," ",REPT(" ", 99)), 99)),"")</f>
        <v/>
      </c>
      <c r="E3714" s="6" t="str">
        <f t="shared" si="115"/>
        <v>Lindsay Foster</v>
      </c>
      <c r="F3714" s="6" t="s">
        <v>14281</v>
      </c>
      <c r="G3714" s="7" t="s">
        <v>19544</v>
      </c>
      <c r="H3714" s="7" t="s">
        <v>19493</v>
      </c>
    </row>
    <row r="3715" spans="1:8">
      <c r="A3715" s="6" t="s">
        <v>14285</v>
      </c>
      <c r="B3715" s="6" t="str" cm="1">
        <f t="array" ref="B3715">IF(SUM(--ISNUMBER(SEARCH(Honorific,A3715)))&gt;0,LEFT(A3715,FIND(" ",A3715)-1),"")</f>
        <v/>
      </c>
      <c r="C3715" s="6" t="str">
        <f t="shared" ref="C3715:C3778" si="116">IF(B3715="",A3715,RIGHT(A3715,LEN(A3715)-LEN(B3715)-1))</f>
        <v>Tim Davis</v>
      </c>
      <c r="D3715" s="6" t="str" cm="1">
        <f t="array" ref="D3715">IF(SUM(--ISNUMBER(SEARCH(Credentials,C3715)))&gt;0,TRIM(RIGHT(SUBSTITUTE(C3715," ",REPT(" ", 99)), 99)),"")</f>
        <v/>
      </c>
      <c r="E3715" s="6" t="str">
        <f t="shared" ref="E3715:E3778" si="117">IF(D3715="",C3715,LEFT(C3715,LEN(C3715)-LEN(D3715)))</f>
        <v>Tim Davis</v>
      </c>
      <c r="F3715" s="6" t="s">
        <v>14285</v>
      </c>
      <c r="G3715" s="7" t="s">
        <v>20760</v>
      </c>
      <c r="H3715" s="7" t="s">
        <v>19523</v>
      </c>
    </row>
    <row r="3716" spans="1:8">
      <c r="A3716" s="6" t="s">
        <v>14288</v>
      </c>
      <c r="B3716" s="6" t="str" cm="1">
        <f t="array" ref="B3716">IF(SUM(--ISNUMBER(SEARCH(Honorific,A3716)))&gt;0,LEFT(A3716,FIND(" ",A3716)-1),"")</f>
        <v/>
      </c>
      <c r="C3716" s="6" t="str">
        <f t="shared" si="116"/>
        <v>George Jones</v>
      </c>
      <c r="D3716" s="6" t="str" cm="1">
        <f t="array" ref="D3716">IF(SUM(--ISNUMBER(SEARCH(Credentials,C3716)))&gt;0,TRIM(RIGHT(SUBSTITUTE(C3716," ",REPT(" ", 99)), 99)),"")</f>
        <v/>
      </c>
      <c r="E3716" s="6" t="str">
        <f t="shared" si="117"/>
        <v>George Jones</v>
      </c>
      <c r="F3716" s="6" t="s">
        <v>14288</v>
      </c>
      <c r="G3716" s="7" t="s">
        <v>19949</v>
      </c>
      <c r="H3716" s="7" t="s">
        <v>19613</v>
      </c>
    </row>
    <row r="3717" spans="1:8">
      <c r="A3717" s="6" t="s">
        <v>14292</v>
      </c>
      <c r="B3717" s="6" t="str" cm="1">
        <f t="array" ref="B3717">IF(SUM(--ISNUMBER(SEARCH(Honorific,A3717)))&gt;0,LEFT(A3717,FIND(" ",A3717)-1),"")</f>
        <v/>
      </c>
      <c r="C3717" s="6" t="str">
        <f t="shared" si="116"/>
        <v>Barry Macdonald</v>
      </c>
      <c r="D3717" s="6" t="str" cm="1">
        <f t="array" ref="D3717">IF(SUM(--ISNUMBER(SEARCH(Credentials,C3717)))&gt;0,TRIM(RIGHT(SUBSTITUTE(C3717," ",REPT(" ", 99)), 99)),"")</f>
        <v/>
      </c>
      <c r="E3717" s="6" t="str">
        <f t="shared" si="117"/>
        <v>Barry Macdonald</v>
      </c>
      <c r="F3717" s="6" t="s">
        <v>14292</v>
      </c>
      <c r="G3717" s="7" t="s">
        <v>19622</v>
      </c>
      <c r="H3717" s="7" t="s">
        <v>20761</v>
      </c>
    </row>
    <row r="3718" spans="1:8">
      <c r="A3718" s="6" t="s">
        <v>14296</v>
      </c>
      <c r="B3718" s="6" t="str" cm="1">
        <f t="array" ref="B3718">IF(SUM(--ISNUMBER(SEARCH(Honorific,A3718)))&gt;0,LEFT(A3718,FIND(" ",A3718)-1),"")</f>
        <v/>
      </c>
      <c r="C3718" s="6" t="str">
        <f t="shared" si="116"/>
        <v>Brenda Lopez</v>
      </c>
      <c r="D3718" s="6" t="str" cm="1">
        <f t="array" ref="D3718">IF(SUM(--ISNUMBER(SEARCH(Credentials,C3718)))&gt;0,TRIM(RIGHT(SUBSTITUTE(C3718," ",REPT(" ", 99)), 99)),"")</f>
        <v/>
      </c>
      <c r="E3718" s="6" t="str">
        <f t="shared" si="117"/>
        <v>Brenda Lopez</v>
      </c>
      <c r="F3718" s="6" t="s">
        <v>14296</v>
      </c>
      <c r="G3718" s="7" t="s">
        <v>19445</v>
      </c>
      <c r="H3718" s="7" t="s">
        <v>19600</v>
      </c>
    </row>
    <row r="3719" spans="1:8">
      <c r="A3719" s="6" t="s">
        <v>14300</v>
      </c>
      <c r="B3719" s="6" t="str" cm="1">
        <f t="array" ref="B3719">IF(SUM(--ISNUMBER(SEARCH(Honorific,A3719)))&gt;0,LEFT(A3719,FIND(" ",A3719)-1),"")</f>
        <v/>
      </c>
      <c r="C3719" s="6" t="str">
        <f t="shared" si="116"/>
        <v>Michael Jones</v>
      </c>
      <c r="D3719" s="6" t="str" cm="1">
        <f t="array" ref="D3719">IF(SUM(--ISNUMBER(SEARCH(Credentials,C3719)))&gt;0,TRIM(RIGHT(SUBSTITUTE(C3719," ",REPT(" ", 99)), 99)),"")</f>
        <v/>
      </c>
      <c r="E3719" s="6" t="str">
        <f t="shared" si="117"/>
        <v>Michael Jones</v>
      </c>
      <c r="F3719" s="6" t="s">
        <v>14300</v>
      </c>
      <c r="G3719" s="7" t="s">
        <v>19466</v>
      </c>
      <c r="H3719" s="7" t="s">
        <v>19613</v>
      </c>
    </row>
    <row r="3720" spans="1:8">
      <c r="A3720" s="6" t="s">
        <v>14304</v>
      </c>
      <c r="B3720" s="6" t="str" cm="1">
        <f t="array" ref="B3720">IF(SUM(--ISNUMBER(SEARCH(Honorific,A3720)))&gt;0,LEFT(A3720,FIND(" ",A3720)-1),"")</f>
        <v/>
      </c>
      <c r="C3720" s="6" t="str">
        <f t="shared" si="116"/>
        <v>Stephen Holt</v>
      </c>
      <c r="D3720" s="6" t="str" cm="1">
        <f t="array" ref="D3720">IF(SUM(--ISNUMBER(SEARCH(Credentials,C3720)))&gt;0,TRIM(RIGHT(SUBSTITUTE(C3720," ",REPT(" ", 99)), 99)),"")</f>
        <v/>
      </c>
      <c r="E3720" s="6" t="str">
        <f t="shared" si="117"/>
        <v>Stephen Holt</v>
      </c>
      <c r="F3720" s="6" t="s">
        <v>14304</v>
      </c>
      <c r="G3720" s="7" t="s">
        <v>19633</v>
      </c>
      <c r="H3720" s="7" t="s">
        <v>20103</v>
      </c>
    </row>
    <row r="3721" spans="1:8">
      <c r="A3721" s="6" t="s">
        <v>14308</v>
      </c>
      <c r="B3721" s="6" t="str" cm="1">
        <f t="array" ref="B3721">IF(SUM(--ISNUMBER(SEARCH(Honorific,A3721)))&gt;0,LEFT(A3721,FIND(" ",A3721)-1),"")</f>
        <v/>
      </c>
      <c r="C3721" s="6" t="str">
        <f t="shared" si="116"/>
        <v>Matthew Dean</v>
      </c>
      <c r="D3721" s="6" t="str" cm="1">
        <f t="array" ref="D3721">IF(SUM(--ISNUMBER(SEARCH(Credentials,C3721)))&gt;0,TRIM(RIGHT(SUBSTITUTE(C3721," ",REPT(" ", 99)), 99)),"")</f>
        <v/>
      </c>
      <c r="E3721" s="6" t="str">
        <f t="shared" si="117"/>
        <v>Matthew Dean</v>
      </c>
      <c r="F3721" s="6" t="s">
        <v>14308</v>
      </c>
      <c r="G3721" s="7" t="s">
        <v>19506</v>
      </c>
      <c r="H3721" s="7" t="s">
        <v>19933</v>
      </c>
    </row>
    <row r="3722" spans="1:8">
      <c r="A3722" s="6" t="s">
        <v>14312</v>
      </c>
      <c r="B3722" s="6" t="str" cm="1">
        <f t="array" ref="B3722">IF(SUM(--ISNUMBER(SEARCH(Honorific,A3722)))&gt;0,LEFT(A3722,FIND(" ",A3722)-1),"")</f>
        <v/>
      </c>
      <c r="C3722" s="6" t="str">
        <f t="shared" si="116"/>
        <v>Bradley Warner</v>
      </c>
      <c r="D3722" s="6" t="str" cm="1">
        <f t="array" ref="D3722">IF(SUM(--ISNUMBER(SEARCH(Credentials,C3722)))&gt;0,TRIM(RIGHT(SUBSTITUTE(C3722," ",REPT(" ", 99)), 99)),"")</f>
        <v/>
      </c>
      <c r="E3722" s="6" t="str">
        <f t="shared" si="117"/>
        <v>Bradley Warner</v>
      </c>
      <c r="F3722" s="6" t="s">
        <v>14312</v>
      </c>
      <c r="G3722" s="7" t="s">
        <v>19620</v>
      </c>
      <c r="H3722" s="7" t="s">
        <v>19843</v>
      </c>
    </row>
    <row r="3723" spans="1:8">
      <c r="A3723" s="6" t="s">
        <v>14316</v>
      </c>
      <c r="B3723" s="6" t="str" cm="1">
        <f t="array" ref="B3723">IF(SUM(--ISNUMBER(SEARCH(Honorific,A3723)))&gt;0,LEFT(A3723,FIND(" ",A3723)-1),"")</f>
        <v/>
      </c>
      <c r="C3723" s="6" t="str">
        <f t="shared" si="116"/>
        <v>Jessica Stevenson</v>
      </c>
      <c r="D3723" s="6" t="str" cm="1">
        <f t="array" ref="D3723">IF(SUM(--ISNUMBER(SEARCH(Credentials,C3723)))&gt;0,TRIM(RIGHT(SUBSTITUTE(C3723," ",REPT(" ", 99)), 99)),"")</f>
        <v/>
      </c>
      <c r="E3723" s="6" t="str">
        <f t="shared" si="117"/>
        <v>Jessica Stevenson</v>
      </c>
      <c r="F3723" s="6" t="s">
        <v>14316</v>
      </c>
      <c r="G3723" s="7" t="s">
        <v>19664</v>
      </c>
      <c r="H3723" s="7" t="s">
        <v>20670</v>
      </c>
    </row>
    <row r="3724" spans="1:8">
      <c r="A3724" s="6" t="s">
        <v>14320</v>
      </c>
      <c r="B3724" s="6" t="str" cm="1">
        <f t="array" ref="B3724">IF(SUM(--ISNUMBER(SEARCH(Honorific,A3724)))&gt;0,LEFT(A3724,FIND(" ",A3724)-1),"")</f>
        <v/>
      </c>
      <c r="C3724" s="6" t="str">
        <f t="shared" si="116"/>
        <v>Adrian Perkins</v>
      </c>
      <c r="D3724" s="6" t="str" cm="1">
        <f t="array" ref="D3724">IF(SUM(--ISNUMBER(SEARCH(Credentials,C3724)))&gt;0,TRIM(RIGHT(SUBSTITUTE(C3724," ",REPT(" ", 99)), 99)),"")</f>
        <v/>
      </c>
      <c r="E3724" s="6" t="str">
        <f t="shared" si="117"/>
        <v>Adrian Perkins</v>
      </c>
      <c r="F3724" s="6" t="s">
        <v>14320</v>
      </c>
      <c r="G3724" s="7" t="s">
        <v>19778</v>
      </c>
      <c r="H3724" s="7" t="s">
        <v>19938</v>
      </c>
    </row>
    <row r="3725" spans="1:8">
      <c r="A3725" s="6" t="s">
        <v>3085</v>
      </c>
      <c r="B3725" s="6" t="str" cm="1">
        <f t="array" ref="B3725">IF(SUM(--ISNUMBER(SEARCH(Honorific,A3725)))&gt;0,LEFT(A3725,FIND(" ",A3725)-1),"")</f>
        <v/>
      </c>
      <c r="C3725" s="6" t="str">
        <f t="shared" si="116"/>
        <v>Melissa Jackson</v>
      </c>
      <c r="D3725" s="6" t="str" cm="1">
        <f t="array" ref="D3725">IF(SUM(--ISNUMBER(SEARCH(Credentials,C3725)))&gt;0,TRIM(RIGHT(SUBSTITUTE(C3725," ",REPT(" ", 99)), 99)),"")</f>
        <v/>
      </c>
      <c r="E3725" s="6" t="str">
        <f t="shared" si="117"/>
        <v>Melissa Jackson</v>
      </c>
      <c r="F3725" s="6" t="s">
        <v>3085</v>
      </c>
      <c r="G3725" s="7" t="s">
        <v>19869</v>
      </c>
      <c r="H3725" s="7" t="s">
        <v>19779</v>
      </c>
    </row>
    <row r="3726" spans="1:8">
      <c r="A3726" s="6" t="s">
        <v>14327</v>
      </c>
      <c r="B3726" s="6" t="str" cm="1">
        <f t="array" ref="B3726">IF(SUM(--ISNUMBER(SEARCH(Honorific,A3726)))&gt;0,LEFT(A3726,FIND(" ",A3726)-1),"")</f>
        <v/>
      </c>
      <c r="C3726" s="6" t="str">
        <f t="shared" si="116"/>
        <v>Christy Hayden</v>
      </c>
      <c r="D3726" s="6" t="str" cm="1">
        <f t="array" ref="D3726">IF(SUM(--ISNUMBER(SEARCH(Credentials,C3726)))&gt;0,TRIM(RIGHT(SUBSTITUTE(C3726," ",REPT(" ", 99)), 99)),"")</f>
        <v/>
      </c>
      <c r="E3726" s="6" t="str">
        <f t="shared" si="117"/>
        <v>Christy Hayden</v>
      </c>
      <c r="F3726" s="6" t="s">
        <v>14327</v>
      </c>
      <c r="G3726" s="7" t="s">
        <v>20737</v>
      </c>
      <c r="H3726" s="7" t="s">
        <v>20351</v>
      </c>
    </row>
    <row r="3727" spans="1:8">
      <c r="A3727" s="6" t="s">
        <v>14331</v>
      </c>
      <c r="B3727" s="6" t="str" cm="1">
        <f t="array" ref="B3727">IF(SUM(--ISNUMBER(SEARCH(Honorific,A3727)))&gt;0,LEFT(A3727,FIND(" ",A3727)-1),"")</f>
        <v/>
      </c>
      <c r="C3727" s="6" t="str">
        <f t="shared" si="116"/>
        <v>Tony Stewart</v>
      </c>
      <c r="D3727" s="6" t="str" cm="1">
        <f t="array" ref="D3727">IF(SUM(--ISNUMBER(SEARCH(Credentials,C3727)))&gt;0,TRIM(RIGHT(SUBSTITUTE(C3727," ",REPT(" ", 99)), 99)),"")</f>
        <v/>
      </c>
      <c r="E3727" s="6" t="str">
        <f t="shared" si="117"/>
        <v>Tony Stewart</v>
      </c>
      <c r="F3727" s="6" t="s">
        <v>14331</v>
      </c>
      <c r="G3727" s="7" t="s">
        <v>19934</v>
      </c>
      <c r="H3727" s="7" t="s">
        <v>19687</v>
      </c>
    </row>
    <row r="3728" spans="1:8">
      <c r="A3728" s="6" t="s">
        <v>14335</v>
      </c>
      <c r="B3728" s="6" t="str" cm="1">
        <f t="array" ref="B3728">IF(SUM(--ISNUMBER(SEARCH(Honorific,A3728)))&gt;0,LEFT(A3728,FIND(" ",A3728)-1),"")</f>
        <v/>
      </c>
      <c r="C3728" s="6" t="str">
        <f t="shared" si="116"/>
        <v>Michael Robinson</v>
      </c>
      <c r="D3728" s="6" t="str" cm="1">
        <f t="array" ref="D3728">IF(SUM(--ISNUMBER(SEARCH(Credentials,C3728)))&gt;0,TRIM(RIGHT(SUBSTITUTE(C3728," ",REPT(" ", 99)), 99)),"")</f>
        <v/>
      </c>
      <c r="E3728" s="6" t="str">
        <f t="shared" si="117"/>
        <v>Michael Robinson</v>
      </c>
      <c r="F3728" s="6" t="s">
        <v>14335</v>
      </c>
      <c r="G3728" s="7" t="s">
        <v>19466</v>
      </c>
      <c r="H3728" s="7" t="s">
        <v>19430</v>
      </c>
    </row>
    <row r="3729" spans="1:8">
      <c r="A3729" s="6" t="s">
        <v>14339</v>
      </c>
      <c r="B3729" s="6" t="str" cm="1">
        <f t="array" ref="B3729">IF(SUM(--ISNUMBER(SEARCH(Honorific,A3729)))&gt;0,LEFT(A3729,FIND(" ",A3729)-1),"")</f>
        <v>Ms.</v>
      </c>
      <c r="C3729" s="6" t="str">
        <f t="shared" si="116"/>
        <v>Pamela Morgan</v>
      </c>
      <c r="D3729" s="6" t="str" cm="1">
        <f t="array" ref="D3729">IF(SUM(--ISNUMBER(SEARCH(Credentials,C3729)))&gt;0,TRIM(RIGHT(SUBSTITUTE(C3729," ",REPT(" ", 99)), 99)),"")</f>
        <v/>
      </c>
      <c r="E3729" s="6" t="str">
        <f t="shared" si="117"/>
        <v>Pamela Morgan</v>
      </c>
      <c r="F3729" s="6" t="s">
        <v>19356</v>
      </c>
      <c r="G3729" s="7" t="s">
        <v>19672</v>
      </c>
      <c r="H3729" s="7" t="s">
        <v>19735</v>
      </c>
    </row>
    <row r="3730" spans="1:8">
      <c r="A3730" s="6" t="s">
        <v>14343</v>
      </c>
      <c r="B3730" s="6" t="str" cm="1">
        <f t="array" ref="B3730">IF(SUM(--ISNUMBER(SEARCH(Honorific,A3730)))&gt;0,LEFT(A3730,FIND(" ",A3730)-1),"")</f>
        <v/>
      </c>
      <c r="C3730" s="6" t="str">
        <f t="shared" si="116"/>
        <v>James Lee</v>
      </c>
      <c r="D3730" s="6" t="str" cm="1">
        <f t="array" ref="D3730">IF(SUM(--ISNUMBER(SEARCH(Credentials,C3730)))&gt;0,TRIM(RIGHT(SUBSTITUTE(C3730," ",REPT(" ", 99)), 99)),"")</f>
        <v/>
      </c>
      <c r="E3730" s="6" t="str">
        <f t="shared" si="117"/>
        <v>James Lee</v>
      </c>
      <c r="F3730" s="6" t="s">
        <v>14343</v>
      </c>
      <c r="G3730" s="7" t="s">
        <v>19433</v>
      </c>
      <c r="H3730" s="7" t="s">
        <v>19424</v>
      </c>
    </row>
    <row r="3731" spans="1:8">
      <c r="A3731" s="6" t="s">
        <v>14347</v>
      </c>
      <c r="B3731" s="6" t="str" cm="1">
        <f t="array" ref="B3731">IF(SUM(--ISNUMBER(SEARCH(Honorific,A3731)))&gt;0,LEFT(A3731,FIND(" ",A3731)-1),"")</f>
        <v/>
      </c>
      <c r="C3731" s="6" t="str">
        <f t="shared" si="116"/>
        <v>Justin Bishop</v>
      </c>
      <c r="D3731" s="6" t="str" cm="1">
        <f t="array" ref="D3731">IF(SUM(--ISNUMBER(SEARCH(Credentials,C3731)))&gt;0,TRIM(RIGHT(SUBSTITUTE(C3731," ",REPT(" ", 99)), 99)),"")</f>
        <v/>
      </c>
      <c r="E3731" s="6" t="str">
        <f t="shared" si="117"/>
        <v>Justin Bishop</v>
      </c>
      <c r="F3731" s="6" t="s">
        <v>14347</v>
      </c>
      <c r="G3731" s="7" t="s">
        <v>19526</v>
      </c>
      <c r="H3731" s="7" t="s">
        <v>19666</v>
      </c>
    </row>
    <row r="3732" spans="1:8">
      <c r="A3732" s="6" t="s">
        <v>14350</v>
      </c>
      <c r="B3732" s="6" t="str" cm="1">
        <f t="array" ref="B3732">IF(SUM(--ISNUMBER(SEARCH(Honorific,A3732)))&gt;0,LEFT(A3732,FIND(" ",A3732)-1),"")</f>
        <v/>
      </c>
      <c r="C3732" s="6" t="str">
        <f t="shared" si="116"/>
        <v>Jorge Ibarra</v>
      </c>
      <c r="D3732" s="6" t="str" cm="1">
        <f t="array" ref="D3732">IF(SUM(--ISNUMBER(SEARCH(Credentials,C3732)))&gt;0,TRIM(RIGHT(SUBSTITUTE(C3732," ",REPT(" ", 99)), 99)),"")</f>
        <v/>
      </c>
      <c r="E3732" s="6" t="str">
        <f t="shared" si="117"/>
        <v>Jorge Ibarra</v>
      </c>
      <c r="F3732" s="6" t="s">
        <v>20867</v>
      </c>
      <c r="G3732" s="7" t="s">
        <v>20762</v>
      </c>
      <c r="H3732" s="7"/>
    </row>
    <row r="3733" spans="1:8">
      <c r="A3733" s="6" t="s">
        <v>14353</v>
      </c>
      <c r="B3733" s="6" t="str" cm="1">
        <f t="array" ref="B3733">IF(SUM(--ISNUMBER(SEARCH(Honorific,A3733)))&gt;0,LEFT(A3733,FIND(" ",A3733)-1),"")</f>
        <v/>
      </c>
      <c r="C3733" s="6" t="str">
        <f t="shared" si="116"/>
        <v>Johnny Estrada DDS</v>
      </c>
      <c r="D3733" s="6" t="str" cm="1">
        <f t="array" ref="D3733">IF(SUM(--ISNUMBER(SEARCH(Credentials,C3733)))&gt;0,TRIM(RIGHT(SUBSTITUTE(C3733," ",REPT(" ", 99)), 99)),"")</f>
        <v>DDS</v>
      </c>
      <c r="E3733" s="6" t="str">
        <f t="shared" si="117"/>
        <v xml:space="preserve">Johnny Estrada </v>
      </c>
      <c r="F3733" s="6" t="s">
        <v>19357</v>
      </c>
      <c r="G3733" s="7" t="s">
        <v>20180</v>
      </c>
      <c r="H3733" s="7" t="s">
        <v>20061</v>
      </c>
    </row>
    <row r="3734" spans="1:8">
      <c r="A3734" s="6" t="s">
        <v>14357</v>
      </c>
      <c r="B3734" s="6" t="str" cm="1">
        <f t="array" ref="B3734">IF(SUM(--ISNUMBER(SEARCH(Honorific,A3734)))&gt;0,LEFT(A3734,FIND(" ",A3734)-1),"")</f>
        <v/>
      </c>
      <c r="C3734" s="6" t="str">
        <f t="shared" si="116"/>
        <v>Erik Dominguez</v>
      </c>
      <c r="D3734" s="6" t="str" cm="1">
        <f t="array" ref="D3734">IF(SUM(--ISNUMBER(SEARCH(Credentials,C3734)))&gt;0,TRIM(RIGHT(SUBSTITUTE(C3734," ",REPT(" ", 99)), 99)),"")</f>
        <v/>
      </c>
      <c r="E3734" s="6" t="str">
        <f t="shared" si="117"/>
        <v>Erik Dominguez</v>
      </c>
      <c r="F3734" s="6" t="s">
        <v>14357</v>
      </c>
      <c r="G3734" s="7" t="s">
        <v>19936</v>
      </c>
      <c r="H3734" s="7" t="s">
        <v>20474</v>
      </c>
    </row>
    <row r="3735" spans="1:8">
      <c r="A3735" s="6" t="s">
        <v>14361</v>
      </c>
      <c r="B3735" s="6" t="str" cm="1">
        <f t="array" ref="B3735">IF(SUM(--ISNUMBER(SEARCH(Honorific,A3735)))&gt;0,LEFT(A3735,FIND(" ",A3735)-1),"")</f>
        <v/>
      </c>
      <c r="C3735" s="6" t="str">
        <f t="shared" si="116"/>
        <v>Debra Schroeder</v>
      </c>
      <c r="D3735" s="6" t="str" cm="1">
        <f t="array" ref="D3735">IF(SUM(--ISNUMBER(SEARCH(Credentials,C3735)))&gt;0,TRIM(RIGHT(SUBSTITUTE(C3735," ",REPT(" ", 99)), 99)),"")</f>
        <v/>
      </c>
      <c r="E3735" s="6" t="str">
        <f t="shared" si="117"/>
        <v>Debra Schroeder</v>
      </c>
      <c r="F3735" s="6" t="s">
        <v>14361</v>
      </c>
      <c r="G3735" s="7" t="s">
        <v>19556</v>
      </c>
      <c r="H3735" s="7" t="s">
        <v>20219</v>
      </c>
    </row>
    <row r="3736" spans="1:8">
      <c r="A3736" s="6" t="s">
        <v>14365</v>
      </c>
      <c r="B3736" s="6" t="str" cm="1">
        <f t="array" ref="B3736">IF(SUM(--ISNUMBER(SEARCH(Honorific,A3736)))&gt;0,LEFT(A3736,FIND(" ",A3736)-1),"")</f>
        <v/>
      </c>
      <c r="C3736" s="6" t="str">
        <f t="shared" si="116"/>
        <v>David Parker</v>
      </c>
      <c r="D3736" s="6" t="str" cm="1">
        <f t="array" ref="D3736">IF(SUM(--ISNUMBER(SEARCH(Credentials,C3736)))&gt;0,TRIM(RIGHT(SUBSTITUTE(C3736," ",REPT(" ", 99)), 99)),"")</f>
        <v/>
      </c>
      <c r="E3736" s="6" t="str">
        <f t="shared" si="117"/>
        <v>David Parker</v>
      </c>
      <c r="F3736" s="6" t="s">
        <v>14365</v>
      </c>
      <c r="G3736" s="7" t="s">
        <v>19484</v>
      </c>
      <c r="H3736" s="7" t="s">
        <v>20012</v>
      </c>
    </row>
    <row r="3737" spans="1:8">
      <c r="A3737" s="6" t="s">
        <v>14369</v>
      </c>
      <c r="B3737" s="6" t="str" cm="1">
        <f t="array" ref="B3737">IF(SUM(--ISNUMBER(SEARCH(Honorific,A3737)))&gt;0,LEFT(A3737,FIND(" ",A3737)-1),"")</f>
        <v/>
      </c>
      <c r="C3737" s="6" t="str">
        <f t="shared" si="116"/>
        <v>Susan Orozco</v>
      </c>
      <c r="D3737" s="6" t="str" cm="1">
        <f t="array" ref="D3737">IF(SUM(--ISNUMBER(SEARCH(Credentials,C3737)))&gt;0,TRIM(RIGHT(SUBSTITUTE(C3737," ",REPT(" ", 99)), 99)),"")</f>
        <v/>
      </c>
      <c r="E3737" s="6" t="str">
        <f t="shared" si="117"/>
        <v>Susan Orozco</v>
      </c>
      <c r="F3737" s="6" t="s">
        <v>14369</v>
      </c>
      <c r="G3737" s="7" t="s">
        <v>19601</v>
      </c>
      <c r="H3737" s="7" t="s">
        <v>20763</v>
      </c>
    </row>
    <row r="3738" spans="1:8">
      <c r="A3738" s="6" t="s">
        <v>14372</v>
      </c>
      <c r="B3738" s="6" t="str" cm="1">
        <f t="array" ref="B3738">IF(SUM(--ISNUMBER(SEARCH(Honorific,A3738)))&gt;0,LEFT(A3738,FIND(" ",A3738)-1),"")</f>
        <v/>
      </c>
      <c r="C3738" s="6" t="str">
        <f t="shared" si="116"/>
        <v>Jennifer David</v>
      </c>
      <c r="D3738" s="6" t="str" cm="1">
        <f t="array" ref="D3738">IF(SUM(--ISNUMBER(SEARCH(Credentials,C3738)))&gt;0,TRIM(RIGHT(SUBSTITUTE(C3738," ",REPT(" ", 99)), 99)),"")</f>
        <v/>
      </c>
      <c r="E3738" s="6" t="str">
        <f t="shared" si="117"/>
        <v>Jennifer David</v>
      </c>
      <c r="F3738" s="6" t="s">
        <v>14372</v>
      </c>
      <c r="G3738" s="7" t="s">
        <v>19510</v>
      </c>
      <c r="H3738" s="7" t="s">
        <v>19484</v>
      </c>
    </row>
    <row r="3739" spans="1:8">
      <c r="A3739" s="6" t="s">
        <v>14376</v>
      </c>
      <c r="B3739" s="6" t="str" cm="1">
        <f t="array" ref="B3739">IF(SUM(--ISNUMBER(SEARCH(Honorific,A3739)))&gt;0,LEFT(A3739,FIND(" ",A3739)-1),"")</f>
        <v/>
      </c>
      <c r="C3739" s="6" t="str">
        <f t="shared" si="116"/>
        <v>Jeremy Daniel</v>
      </c>
      <c r="D3739" s="6" t="str" cm="1">
        <f t="array" ref="D3739">IF(SUM(--ISNUMBER(SEARCH(Credentials,C3739)))&gt;0,TRIM(RIGHT(SUBSTITUTE(C3739," ",REPT(" ", 99)), 99)),"")</f>
        <v/>
      </c>
      <c r="E3739" s="6" t="str">
        <f t="shared" si="117"/>
        <v>Jeremy Daniel</v>
      </c>
      <c r="F3739" s="6" t="s">
        <v>14376</v>
      </c>
      <c r="G3739" s="7" t="s">
        <v>19857</v>
      </c>
      <c r="H3739" s="7" t="s">
        <v>19492</v>
      </c>
    </row>
    <row r="3740" spans="1:8">
      <c r="A3740" s="6" t="s">
        <v>14380</v>
      </c>
      <c r="B3740" s="6" t="str" cm="1">
        <f t="array" ref="B3740">IF(SUM(--ISNUMBER(SEARCH(Honorific,A3740)))&gt;0,LEFT(A3740,FIND(" ",A3740)-1),"")</f>
        <v/>
      </c>
      <c r="C3740" s="6" t="str">
        <f t="shared" si="116"/>
        <v>Lucas Drake</v>
      </c>
      <c r="D3740" s="6" t="str" cm="1">
        <f t="array" ref="D3740">IF(SUM(--ISNUMBER(SEARCH(Credentials,C3740)))&gt;0,TRIM(RIGHT(SUBSTITUTE(C3740," ",REPT(" ", 99)), 99)),"")</f>
        <v/>
      </c>
      <c r="E3740" s="6" t="str">
        <f t="shared" si="117"/>
        <v>Lucas Drake</v>
      </c>
      <c r="F3740" s="6" t="s">
        <v>14380</v>
      </c>
      <c r="G3740" s="7" t="s">
        <v>19595</v>
      </c>
      <c r="H3740" s="7" t="s">
        <v>20424</v>
      </c>
    </row>
    <row r="3741" spans="1:8">
      <c r="A3741" s="6" t="s">
        <v>14384</v>
      </c>
      <c r="B3741" s="6" t="str" cm="1">
        <f t="array" ref="B3741">IF(SUM(--ISNUMBER(SEARCH(Honorific,A3741)))&gt;0,LEFT(A3741,FIND(" ",A3741)-1),"")</f>
        <v/>
      </c>
      <c r="C3741" s="6" t="str">
        <f t="shared" si="116"/>
        <v>Christina Davis</v>
      </c>
      <c r="D3741" s="6" t="str" cm="1">
        <f t="array" ref="D3741">IF(SUM(--ISNUMBER(SEARCH(Credentials,C3741)))&gt;0,TRIM(RIGHT(SUBSTITUTE(C3741," ",REPT(" ", 99)), 99)),"")</f>
        <v/>
      </c>
      <c r="E3741" s="6" t="str">
        <f t="shared" si="117"/>
        <v>Christina Davis</v>
      </c>
      <c r="F3741" s="6" t="s">
        <v>14384</v>
      </c>
      <c r="G3741" s="7" t="s">
        <v>19429</v>
      </c>
      <c r="H3741" s="7" t="s">
        <v>19523</v>
      </c>
    </row>
    <row r="3742" spans="1:8">
      <c r="A3742" s="6" t="s">
        <v>14388</v>
      </c>
      <c r="B3742" s="6" t="str" cm="1">
        <f t="array" ref="B3742">IF(SUM(--ISNUMBER(SEARCH(Honorific,A3742)))&gt;0,LEFT(A3742,FIND(" ",A3742)-1),"")</f>
        <v/>
      </c>
      <c r="C3742" s="6" t="str">
        <f t="shared" si="116"/>
        <v>Ronald Boyd</v>
      </c>
      <c r="D3742" s="6" t="str" cm="1">
        <f t="array" ref="D3742">IF(SUM(--ISNUMBER(SEARCH(Credentials,C3742)))&gt;0,TRIM(RIGHT(SUBSTITUTE(C3742," ",REPT(" ", 99)), 99)),"")</f>
        <v/>
      </c>
      <c r="E3742" s="6" t="str">
        <f t="shared" si="117"/>
        <v>Ronald Boyd</v>
      </c>
      <c r="F3742" s="6" t="s">
        <v>14388</v>
      </c>
      <c r="G3742" s="7" t="s">
        <v>19535</v>
      </c>
      <c r="H3742" s="7" t="s">
        <v>19874</v>
      </c>
    </row>
    <row r="3743" spans="1:8">
      <c r="A3743" s="6" t="s">
        <v>14392</v>
      </c>
      <c r="B3743" s="6" t="str" cm="1">
        <f t="array" ref="B3743">IF(SUM(--ISNUMBER(SEARCH(Honorific,A3743)))&gt;0,LEFT(A3743,FIND(" ",A3743)-1),"")</f>
        <v/>
      </c>
      <c r="C3743" s="6" t="str">
        <f t="shared" si="116"/>
        <v>Patricia Scott</v>
      </c>
      <c r="D3743" s="6" t="str" cm="1">
        <f t="array" ref="D3743">IF(SUM(--ISNUMBER(SEARCH(Credentials,C3743)))&gt;0,TRIM(RIGHT(SUBSTITUTE(C3743," ",REPT(" ", 99)), 99)),"")</f>
        <v/>
      </c>
      <c r="E3743" s="6" t="str">
        <f t="shared" si="117"/>
        <v>Patricia Scott</v>
      </c>
      <c r="F3743" s="6" t="s">
        <v>14392</v>
      </c>
      <c r="G3743" s="7" t="s">
        <v>19967</v>
      </c>
      <c r="H3743" s="7" t="s">
        <v>19573</v>
      </c>
    </row>
    <row r="3744" spans="1:8">
      <c r="A3744" s="6" t="s">
        <v>14396</v>
      </c>
      <c r="B3744" s="6" t="str" cm="1">
        <f t="array" ref="B3744">IF(SUM(--ISNUMBER(SEARCH(Honorific,A3744)))&gt;0,LEFT(A3744,FIND(" ",A3744)-1),"")</f>
        <v>Mrs.</v>
      </c>
      <c r="C3744" s="6" t="str">
        <f t="shared" si="116"/>
        <v>Kimberly Johnson MD</v>
      </c>
      <c r="D3744" s="6" t="str" cm="1">
        <f t="array" ref="D3744">IF(SUM(--ISNUMBER(SEARCH(Credentials,C3744)))&gt;0,TRIM(RIGHT(SUBSTITUTE(C3744," ",REPT(" ", 99)), 99)),"")</f>
        <v>MD</v>
      </c>
      <c r="E3744" s="6" t="str">
        <f t="shared" si="117"/>
        <v xml:space="preserve">Kimberly Johnson </v>
      </c>
      <c r="F3744" s="6" t="s">
        <v>19358</v>
      </c>
      <c r="G3744" s="7" t="s">
        <v>19458</v>
      </c>
      <c r="H3744" s="7" t="s">
        <v>19655</v>
      </c>
    </row>
    <row r="3745" spans="1:8">
      <c r="A3745" s="6" t="s">
        <v>14400</v>
      </c>
      <c r="B3745" s="6" t="str" cm="1">
        <f t="array" ref="B3745">IF(SUM(--ISNUMBER(SEARCH(Honorific,A3745)))&gt;0,LEFT(A3745,FIND(" ",A3745)-1),"")</f>
        <v/>
      </c>
      <c r="C3745" s="6" t="str">
        <f t="shared" si="116"/>
        <v>Russell Lewis</v>
      </c>
      <c r="D3745" s="6" t="str" cm="1">
        <f t="array" ref="D3745">IF(SUM(--ISNUMBER(SEARCH(Credentials,C3745)))&gt;0,TRIM(RIGHT(SUBSTITUTE(C3745," ",REPT(" ", 99)), 99)),"")</f>
        <v/>
      </c>
      <c r="E3745" s="6" t="str">
        <f t="shared" si="117"/>
        <v>Russell Lewis</v>
      </c>
      <c r="F3745" s="6" t="s">
        <v>14400</v>
      </c>
      <c r="G3745" s="7" t="s">
        <v>19803</v>
      </c>
      <c r="H3745" s="7" t="s">
        <v>19755</v>
      </c>
    </row>
    <row r="3746" spans="1:8">
      <c r="A3746" s="6" t="s">
        <v>14403</v>
      </c>
      <c r="B3746" s="6" t="str" cm="1">
        <f t="array" ref="B3746">IF(SUM(--ISNUMBER(SEARCH(Honorific,A3746)))&gt;0,LEFT(A3746,FIND(" ",A3746)-1),"")</f>
        <v/>
      </c>
      <c r="C3746" s="6" t="str">
        <f t="shared" si="116"/>
        <v>Sophia Jarvis</v>
      </c>
      <c r="D3746" s="6" t="str" cm="1">
        <f t="array" ref="D3746">IF(SUM(--ISNUMBER(SEARCH(Credentials,C3746)))&gt;0,TRIM(RIGHT(SUBSTITUTE(C3746," ",REPT(" ", 99)), 99)),"")</f>
        <v/>
      </c>
      <c r="E3746" s="6" t="str">
        <f t="shared" si="117"/>
        <v>Sophia Jarvis</v>
      </c>
      <c r="F3746" s="6" t="s">
        <v>14403</v>
      </c>
      <c r="G3746" s="7" t="s">
        <v>20764</v>
      </c>
      <c r="H3746" s="7" t="s">
        <v>20685</v>
      </c>
    </row>
    <row r="3747" spans="1:8">
      <c r="A3747" s="6" t="s">
        <v>14407</v>
      </c>
      <c r="B3747" s="6" t="str" cm="1">
        <f t="array" ref="B3747">IF(SUM(--ISNUMBER(SEARCH(Honorific,A3747)))&gt;0,LEFT(A3747,FIND(" ",A3747)-1),"")</f>
        <v/>
      </c>
      <c r="C3747" s="6" t="str">
        <f t="shared" si="116"/>
        <v>Steven Turner</v>
      </c>
      <c r="D3747" s="6" t="str" cm="1">
        <f t="array" ref="D3747">IF(SUM(--ISNUMBER(SEARCH(Credentials,C3747)))&gt;0,TRIM(RIGHT(SUBSTITUTE(C3747," ",REPT(" ", 99)), 99)),"")</f>
        <v/>
      </c>
      <c r="E3747" s="6" t="str">
        <f t="shared" si="117"/>
        <v>Steven Turner</v>
      </c>
      <c r="F3747" s="6" t="s">
        <v>14407</v>
      </c>
      <c r="G3747" s="7" t="s">
        <v>19767</v>
      </c>
      <c r="H3747" s="7" t="s">
        <v>19757</v>
      </c>
    </row>
    <row r="3748" spans="1:8">
      <c r="A3748" s="6" t="s">
        <v>14411</v>
      </c>
      <c r="B3748" s="6" t="str" cm="1">
        <f t="array" ref="B3748">IF(SUM(--ISNUMBER(SEARCH(Honorific,A3748)))&gt;0,LEFT(A3748,FIND(" ",A3748)-1),"")</f>
        <v/>
      </c>
      <c r="C3748" s="6" t="str">
        <f t="shared" si="116"/>
        <v>Alyssa Jenkins</v>
      </c>
      <c r="D3748" s="6" t="str" cm="1">
        <f t="array" ref="D3748">IF(SUM(--ISNUMBER(SEARCH(Credentials,C3748)))&gt;0,TRIM(RIGHT(SUBSTITUTE(C3748," ",REPT(" ", 99)), 99)),"")</f>
        <v/>
      </c>
      <c r="E3748" s="6" t="str">
        <f t="shared" si="117"/>
        <v>Alyssa Jenkins</v>
      </c>
      <c r="F3748" s="6" t="s">
        <v>14411</v>
      </c>
      <c r="G3748" s="7" t="s">
        <v>20346</v>
      </c>
      <c r="H3748" s="7" t="s">
        <v>19592</v>
      </c>
    </row>
    <row r="3749" spans="1:8">
      <c r="A3749" s="6" t="s">
        <v>14415</v>
      </c>
      <c r="B3749" s="6" t="str" cm="1">
        <f t="array" ref="B3749">IF(SUM(--ISNUMBER(SEARCH(Honorific,A3749)))&gt;0,LEFT(A3749,FIND(" ",A3749)-1),"")</f>
        <v/>
      </c>
      <c r="C3749" s="6" t="str">
        <f t="shared" si="116"/>
        <v>Chris Reyes</v>
      </c>
      <c r="D3749" s="6" t="str" cm="1">
        <f t="array" ref="D3749">IF(SUM(--ISNUMBER(SEARCH(Credentials,C3749)))&gt;0,TRIM(RIGHT(SUBSTITUTE(C3749," ",REPT(" ", 99)), 99)),"")</f>
        <v/>
      </c>
      <c r="E3749" s="6" t="str">
        <f t="shared" si="117"/>
        <v>Chris Reyes</v>
      </c>
      <c r="F3749" s="6" t="s">
        <v>14415</v>
      </c>
      <c r="G3749" s="7" t="s">
        <v>20256</v>
      </c>
      <c r="H3749" s="7" t="s">
        <v>19583</v>
      </c>
    </row>
    <row r="3750" spans="1:8">
      <c r="A3750" s="6" t="s">
        <v>14419</v>
      </c>
      <c r="B3750" s="6" t="str" cm="1">
        <f t="array" ref="B3750">IF(SUM(--ISNUMBER(SEARCH(Honorific,A3750)))&gt;0,LEFT(A3750,FIND(" ",A3750)-1),"")</f>
        <v/>
      </c>
      <c r="C3750" s="6" t="str">
        <f t="shared" si="116"/>
        <v>Sergio Bernard</v>
      </c>
      <c r="D3750" s="6" t="str" cm="1">
        <f t="array" ref="D3750">IF(SUM(--ISNUMBER(SEARCH(Credentials,C3750)))&gt;0,TRIM(RIGHT(SUBSTITUTE(C3750," ",REPT(" ", 99)), 99)),"")</f>
        <v/>
      </c>
      <c r="E3750" s="6" t="str">
        <f t="shared" si="117"/>
        <v>Sergio Bernard</v>
      </c>
      <c r="F3750" s="6" t="s">
        <v>14419</v>
      </c>
      <c r="G3750" s="7" t="s">
        <v>20699</v>
      </c>
      <c r="H3750" s="7" t="s">
        <v>19951</v>
      </c>
    </row>
    <row r="3751" spans="1:8">
      <c r="A3751" s="6" t="s">
        <v>14423</v>
      </c>
      <c r="B3751" s="6" t="str" cm="1">
        <f t="array" ref="B3751">IF(SUM(--ISNUMBER(SEARCH(Honorific,A3751)))&gt;0,LEFT(A3751,FIND(" ",A3751)-1),"")</f>
        <v/>
      </c>
      <c r="C3751" s="6" t="str">
        <f t="shared" si="116"/>
        <v>Amy Harding</v>
      </c>
      <c r="D3751" s="6" t="str" cm="1">
        <f t="array" ref="D3751">IF(SUM(--ISNUMBER(SEARCH(Credentials,C3751)))&gt;0,TRIM(RIGHT(SUBSTITUTE(C3751," ",REPT(" ", 99)), 99)),"")</f>
        <v/>
      </c>
      <c r="E3751" s="6" t="str">
        <f t="shared" si="117"/>
        <v>Amy Harding</v>
      </c>
      <c r="F3751" s="6" t="s">
        <v>14423</v>
      </c>
      <c r="G3751" s="7" t="s">
        <v>19789</v>
      </c>
      <c r="H3751" s="7" t="s">
        <v>20765</v>
      </c>
    </row>
    <row r="3752" spans="1:8">
      <c r="A3752" s="6" t="s">
        <v>14427</v>
      </c>
      <c r="B3752" s="6" t="str" cm="1">
        <f t="array" ref="B3752">IF(SUM(--ISNUMBER(SEARCH(Honorific,A3752)))&gt;0,LEFT(A3752,FIND(" ",A3752)-1),"")</f>
        <v/>
      </c>
      <c r="C3752" s="6" t="str">
        <f t="shared" si="116"/>
        <v>Brooke Robinson</v>
      </c>
      <c r="D3752" s="6" t="str" cm="1">
        <f t="array" ref="D3752">IF(SUM(--ISNUMBER(SEARCH(Credentials,C3752)))&gt;0,TRIM(RIGHT(SUBSTITUTE(C3752," ",REPT(" ", 99)), 99)),"")</f>
        <v/>
      </c>
      <c r="E3752" s="6" t="str">
        <f t="shared" si="117"/>
        <v>Brooke Robinson</v>
      </c>
      <c r="F3752" s="6" t="s">
        <v>14427</v>
      </c>
      <c r="G3752" s="7" t="s">
        <v>19518</v>
      </c>
      <c r="H3752" s="7" t="s">
        <v>19430</v>
      </c>
    </row>
    <row r="3753" spans="1:8">
      <c r="A3753" s="6" t="s">
        <v>14431</v>
      </c>
      <c r="B3753" s="6" t="str" cm="1">
        <f t="array" ref="B3753">IF(SUM(--ISNUMBER(SEARCH(Honorific,A3753)))&gt;0,LEFT(A3753,FIND(" ",A3753)-1),"")</f>
        <v/>
      </c>
      <c r="C3753" s="6" t="str">
        <f t="shared" si="116"/>
        <v>Stephanie White</v>
      </c>
      <c r="D3753" s="6" t="str" cm="1">
        <f t="array" ref="D3753">IF(SUM(--ISNUMBER(SEARCH(Credentials,C3753)))&gt;0,TRIM(RIGHT(SUBSTITUTE(C3753," ",REPT(" ", 99)), 99)),"")</f>
        <v/>
      </c>
      <c r="E3753" s="6" t="str">
        <f t="shared" si="117"/>
        <v>Stephanie White</v>
      </c>
      <c r="F3753" s="6" t="s">
        <v>14431</v>
      </c>
      <c r="G3753" s="7" t="s">
        <v>19454</v>
      </c>
      <c r="H3753" s="7" t="s">
        <v>19502</v>
      </c>
    </row>
    <row r="3754" spans="1:8">
      <c r="A3754" s="6" t="s">
        <v>14435</v>
      </c>
      <c r="B3754" s="6" t="str" cm="1">
        <f t="array" ref="B3754">IF(SUM(--ISNUMBER(SEARCH(Honorific,A3754)))&gt;0,LEFT(A3754,FIND(" ",A3754)-1),"")</f>
        <v/>
      </c>
      <c r="C3754" s="6" t="str">
        <f t="shared" si="116"/>
        <v>Dawn Gutierrez</v>
      </c>
      <c r="D3754" s="6" t="str" cm="1">
        <f t="array" ref="D3754">IF(SUM(--ISNUMBER(SEARCH(Credentials,C3754)))&gt;0,TRIM(RIGHT(SUBSTITUTE(C3754," ",REPT(" ", 99)), 99)),"")</f>
        <v/>
      </c>
      <c r="E3754" s="6" t="str">
        <f t="shared" si="117"/>
        <v>Dawn Gutierrez</v>
      </c>
      <c r="F3754" s="6" t="s">
        <v>14435</v>
      </c>
      <c r="G3754" s="7" t="s">
        <v>19865</v>
      </c>
      <c r="H3754" s="7" t="s">
        <v>19557</v>
      </c>
    </row>
    <row r="3755" spans="1:8">
      <c r="A3755" s="6" t="s">
        <v>14439</v>
      </c>
      <c r="B3755" s="6" t="str" cm="1">
        <f t="array" ref="B3755">IF(SUM(--ISNUMBER(SEARCH(Honorific,A3755)))&gt;0,LEFT(A3755,FIND(" ",A3755)-1),"")</f>
        <v/>
      </c>
      <c r="C3755" s="6" t="str">
        <f t="shared" si="116"/>
        <v>Michele Palmer</v>
      </c>
      <c r="D3755" s="6" t="str" cm="1">
        <f t="array" ref="D3755">IF(SUM(--ISNUMBER(SEARCH(Credentials,C3755)))&gt;0,TRIM(RIGHT(SUBSTITUTE(C3755," ",REPT(" ", 99)), 99)),"")</f>
        <v/>
      </c>
      <c r="E3755" s="6" t="str">
        <f t="shared" si="117"/>
        <v>Michele Palmer</v>
      </c>
      <c r="F3755" s="6" t="s">
        <v>14439</v>
      </c>
      <c r="G3755" s="7" t="s">
        <v>19885</v>
      </c>
      <c r="H3755" s="7" t="s">
        <v>20124</v>
      </c>
    </row>
    <row r="3756" spans="1:8">
      <c r="A3756" s="6" t="s">
        <v>14443</v>
      </c>
      <c r="B3756" s="6" t="str" cm="1">
        <f t="array" ref="B3756">IF(SUM(--ISNUMBER(SEARCH(Honorific,A3756)))&gt;0,LEFT(A3756,FIND(" ",A3756)-1),"")</f>
        <v/>
      </c>
      <c r="C3756" s="6" t="str">
        <f t="shared" si="116"/>
        <v>Timothy Vargas</v>
      </c>
      <c r="D3756" s="6" t="str" cm="1">
        <f t="array" ref="D3756">IF(SUM(--ISNUMBER(SEARCH(Credentials,C3756)))&gt;0,TRIM(RIGHT(SUBSTITUTE(C3756," ",REPT(" ", 99)), 99)),"")</f>
        <v/>
      </c>
      <c r="E3756" s="6" t="str">
        <f t="shared" si="117"/>
        <v>Timothy Vargas</v>
      </c>
      <c r="F3756" s="6" t="s">
        <v>14443</v>
      </c>
      <c r="G3756" s="7" t="s">
        <v>19942</v>
      </c>
      <c r="H3756" s="7" t="s">
        <v>20215</v>
      </c>
    </row>
    <row r="3757" spans="1:8">
      <c r="A3757" s="6" t="s">
        <v>14446</v>
      </c>
      <c r="B3757" s="6" t="str" cm="1">
        <f t="array" ref="B3757">IF(SUM(--ISNUMBER(SEARCH(Honorific,A3757)))&gt;0,LEFT(A3757,FIND(" ",A3757)-1),"")</f>
        <v/>
      </c>
      <c r="C3757" s="6" t="str">
        <f t="shared" si="116"/>
        <v>Randy Smith</v>
      </c>
      <c r="D3757" s="6" t="str" cm="1">
        <f t="array" ref="D3757">IF(SUM(--ISNUMBER(SEARCH(Credentials,C3757)))&gt;0,TRIM(RIGHT(SUBSTITUTE(C3757," ",REPT(" ", 99)), 99)),"")</f>
        <v/>
      </c>
      <c r="E3757" s="6" t="str">
        <f t="shared" si="117"/>
        <v>Randy Smith</v>
      </c>
      <c r="F3757" s="6" t="s">
        <v>14446</v>
      </c>
      <c r="G3757" s="7" t="s">
        <v>19675</v>
      </c>
      <c r="H3757" s="7" t="s">
        <v>19450</v>
      </c>
    </row>
    <row r="3758" spans="1:8">
      <c r="A3758" s="6" t="s">
        <v>14450</v>
      </c>
      <c r="B3758" s="6" t="str" cm="1">
        <f t="array" ref="B3758">IF(SUM(--ISNUMBER(SEARCH(Honorific,A3758)))&gt;0,LEFT(A3758,FIND(" ",A3758)-1),"")</f>
        <v/>
      </c>
      <c r="C3758" s="6" t="str">
        <f t="shared" si="116"/>
        <v>Wayne Evans</v>
      </c>
      <c r="D3758" s="6" t="str" cm="1">
        <f t="array" ref="D3758">IF(SUM(--ISNUMBER(SEARCH(Credentials,C3758)))&gt;0,TRIM(RIGHT(SUBSTITUTE(C3758," ",REPT(" ", 99)), 99)),"")</f>
        <v/>
      </c>
      <c r="E3758" s="6" t="str">
        <f t="shared" si="117"/>
        <v>Wayne Evans</v>
      </c>
      <c r="F3758" s="6" t="s">
        <v>14450</v>
      </c>
      <c r="G3758" s="7" t="s">
        <v>20766</v>
      </c>
      <c r="H3758" s="7" t="s">
        <v>19674</v>
      </c>
    </row>
    <row r="3759" spans="1:8">
      <c r="A3759" s="6" t="s">
        <v>14454</v>
      </c>
      <c r="B3759" s="6" t="str" cm="1">
        <f t="array" ref="B3759">IF(SUM(--ISNUMBER(SEARCH(Honorific,A3759)))&gt;0,LEFT(A3759,FIND(" ",A3759)-1),"")</f>
        <v/>
      </c>
      <c r="C3759" s="6" t="str">
        <f t="shared" si="116"/>
        <v>Richard Melendez</v>
      </c>
      <c r="D3759" s="6" t="str" cm="1">
        <f t="array" ref="D3759">IF(SUM(--ISNUMBER(SEARCH(Credentials,C3759)))&gt;0,TRIM(RIGHT(SUBSTITUTE(C3759," ",REPT(" ", 99)), 99)),"")</f>
        <v/>
      </c>
      <c r="E3759" s="6" t="str">
        <f t="shared" si="117"/>
        <v>Richard Melendez</v>
      </c>
      <c r="F3759" s="6" t="s">
        <v>14454</v>
      </c>
      <c r="G3759" s="7" t="s">
        <v>19708</v>
      </c>
      <c r="H3759" s="7" t="s">
        <v>20573</v>
      </c>
    </row>
    <row r="3760" spans="1:8">
      <c r="A3760" s="6" t="s">
        <v>14458</v>
      </c>
      <c r="B3760" s="6" t="str" cm="1">
        <f t="array" ref="B3760">IF(SUM(--ISNUMBER(SEARCH(Honorific,A3760)))&gt;0,LEFT(A3760,FIND(" ",A3760)-1),"")</f>
        <v/>
      </c>
      <c r="C3760" s="6" t="str">
        <f t="shared" si="116"/>
        <v>Scott Holland</v>
      </c>
      <c r="D3760" s="6" t="str" cm="1">
        <f t="array" ref="D3760">IF(SUM(--ISNUMBER(SEARCH(Credentials,C3760)))&gt;0,TRIM(RIGHT(SUBSTITUTE(C3760," ",REPT(" ", 99)), 99)),"")</f>
        <v/>
      </c>
      <c r="E3760" s="6" t="str">
        <f t="shared" si="117"/>
        <v>Scott Holland</v>
      </c>
      <c r="F3760" s="6" t="s">
        <v>14458</v>
      </c>
      <c r="G3760" s="7" t="s">
        <v>19573</v>
      </c>
      <c r="H3760" s="7" t="s">
        <v>19952</v>
      </c>
    </row>
    <row r="3761" spans="1:8">
      <c r="A3761" s="6" t="s">
        <v>14461</v>
      </c>
      <c r="B3761" s="6" t="str" cm="1">
        <f t="array" ref="B3761">IF(SUM(--ISNUMBER(SEARCH(Honorific,A3761)))&gt;0,LEFT(A3761,FIND(" ",A3761)-1),"")</f>
        <v/>
      </c>
      <c r="C3761" s="6" t="str">
        <f t="shared" si="116"/>
        <v>Tracy Franco</v>
      </c>
      <c r="D3761" s="6" t="str" cm="1">
        <f t="array" ref="D3761">IF(SUM(--ISNUMBER(SEARCH(Credentials,C3761)))&gt;0,TRIM(RIGHT(SUBSTITUTE(C3761," ",REPT(" ", 99)), 99)),"")</f>
        <v/>
      </c>
      <c r="E3761" s="6" t="str">
        <f t="shared" si="117"/>
        <v>Tracy Franco</v>
      </c>
      <c r="F3761" s="6" t="s">
        <v>14461</v>
      </c>
      <c r="G3761" s="7" t="s">
        <v>19697</v>
      </c>
      <c r="H3761" s="7" t="s">
        <v>20076</v>
      </c>
    </row>
    <row r="3762" spans="1:8">
      <c r="A3762" s="6" t="s">
        <v>14465</v>
      </c>
      <c r="B3762" s="6" t="str" cm="1">
        <f t="array" ref="B3762">IF(SUM(--ISNUMBER(SEARCH(Honorific,A3762)))&gt;0,LEFT(A3762,FIND(" ",A3762)-1),"")</f>
        <v/>
      </c>
      <c r="C3762" s="6" t="str">
        <f t="shared" si="116"/>
        <v>Corey Rush</v>
      </c>
      <c r="D3762" s="6" t="str" cm="1">
        <f t="array" ref="D3762">IF(SUM(--ISNUMBER(SEARCH(Credentials,C3762)))&gt;0,TRIM(RIGHT(SUBSTITUTE(C3762," ",REPT(" ", 99)), 99)),"")</f>
        <v/>
      </c>
      <c r="E3762" s="6" t="str">
        <f t="shared" si="117"/>
        <v>Corey Rush</v>
      </c>
      <c r="F3762" s="6" t="s">
        <v>14465</v>
      </c>
      <c r="G3762" s="7" t="s">
        <v>19720</v>
      </c>
      <c r="H3762" s="7" t="s">
        <v>20110</v>
      </c>
    </row>
    <row r="3763" spans="1:8">
      <c r="A3763" s="6" t="s">
        <v>14469</v>
      </c>
      <c r="B3763" s="6" t="str" cm="1">
        <f t="array" ref="B3763">IF(SUM(--ISNUMBER(SEARCH(Honorific,A3763)))&gt;0,LEFT(A3763,FIND(" ",A3763)-1),"")</f>
        <v/>
      </c>
      <c r="C3763" s="6" t="str">
        <f t="shared" si="116"/>
        <v>Clifford Carlson</v>
      </c>
      <c r="D3763" s="6" t="str" cm="1">
        <f t="array" ref="D3763">IF(SUM(--ISNUMBER(SEARCH(Credentials,C3763)))&gt;0,TRIM(RIGHT(SUBSTITUTE(C3763," ",REPT(" ", 99)), 99)),"")</f>
        <v/>
      </c>
      <c r="E3763" s="6" t="str">
        <f t="shared" si="117"/>
        <v>Clifford Carlson</v>
      </c>
      <c r="F3763" s="6" t="s">
        <v>14469</v>
      </c>
      <c r="G3763" s="7" t="s">
        <v>20767</v>
      </c>
      <c r="H3763" s="7" t="s">
        <v>19903</v>
      </c>
    </row>
    <row r="3764" spans="1:8">
      <c r="A3764" s="6" t="s">
        <v>14473</v>
      </c>
      <c r="B3764" s="6" t="str" cm="1">
        <f t="array" ref="B3764">IF(SUM(--ISNUMBER(SEARCH(Honorific,A3764)))&gt;0,LEFT(A3764,FIND(" ",A3764)-1),"")</f>
        <v/>
      </c>
      <c r="C3764" s="6" t="str">
        <f t="shared" si="116"/>
        <v>Jeffery Thomas</v>
      </c>
      <c r="D3764" s="6" t="str" cm="1">
        <f t="array" ref="D3764">IF(SUM(--ISNUMBER(SEARCH(Credentials,C3764)))&gt;0,TRIM(RIGHT(SUBSTITUTE(C3764," ",REPT(" ", 99)), 99)),"")</f>
        <v/>
      </c>
      <c r="E3764" s="6" t="str">
        <f t="shared" si="117"/>
        <v>Jeffery Thomas</v>
      </c>
      <c r="F3764" s="6" t="s">
        <v>14473</v>
      </c>
      <c r="G3764" s="7" t="s">
        <v>20285</v>
      </c>
      <c r="H3764" s="7" t="s">
        <v>19488</v>
      </c>
    </row>
    <row r="3765" spans="1:8">
      <c r="A3765" s="6" t="s">
        <v>14477</v>
      </c>
      <c r="B3765" s="6" t="str" cm="1">
        <f t="array" ref="B3765">IF(SUM(--ISNUMBER(SEARCH(Honorific,A3765)))&gt;0,LEFT(A3765,FIND(" ",A3765)-1),"")</f>
        <v/>
      </c>
      <c r="C3765" s="6" t="str">
        <f t="shared" si="116"/>
        <v>Deborah Giles</v>
      </c>
      <c r="D3765" s="6" t="str" cm="1">
        <f t="array" ref="D3765">IF(SUM(--ISNUMBER(SEARCH(Credentials,C3765)))&gt;0,TRIM(RIGHT(SUBSTITUTE(C3765," ",REPT(" ", 99)), 99)),"")</f>
        <v/>
      </c>
      <c r="E3765" s="6" t="str">
        <f t="shared" si="117"/>
        <v>Deborah Giles</v>
      </c>
      <c r="F3765" s="6" t="s">
        <v>14477</v>
      </c>
      <c r="G3765" s="7" t="s">
        <v>19963</v>
      </c>
      <c r="H3765" s="7" t="s">
        <v>20315</v>
      </c>
    </row>
    <row r="3766" spans="1:8">
      <c r="A3766" s="6" t="s">
        <v>14481</v>
      </c>
      <c r="B3766" s="6" t="str" cm="1">
        <f t="array" ref="B3766">IF(SUM(--ISNUMBER(SEARCH(Honorific,A3766)))&gt;0,LEFT(A3766,FIND(" ",A3766)-1),"")</f>
        <v/>
      </c>
      <c r="C3766" s="6" t="str">
        <f t="shared" si="116"/>
        <v>Jennifer Perez</v>
      </c>
      <c r="D3766" s="6" t="str" cm="1">
        <f t="array" ref="D3766">IF(SUM(--ISNUMBER(SEARCH(Credentials,C3766)))&gt;0,TRIM(RIGHT(SUBSTITUTE(C3766," ",REPT(" ", 99)), 99)),"")</f>
        <v/>
      </c>
      <c r="E3766" s="6" t="str">
        <f t="shared" si="117"/>
        <v>Jennifer Perez</v>
      </c>
      <c r="F3766" s="6" t="s">
        <v>14481</v>
      </c>
      <c r="G3766" s="7" t="s">
        <v>19510</v>
      </c>
      <c r="H3766" s="7" t="s">
        <v>19760</v>
      </c>
    </row>
    <row r="3767" spans="1:8">
      <c r="A3767" s="6" t="s">
        <v>14485</v>
      </c>
      <c r="B3767" s="6" t="str" cm="1">
        <f t="array" ref="B3767">IF(SUM(--ISNUMBER(SEARCH(Honorific,A3767)))&gt;0,LEFT(A3767,FIND(" ",A3767)-1),"")</f>
        <v/>
      </c>
      <c r="C3767" s="6" t="str">
        <f t="shared" si="116"/>
        <v>Christopher Holmes</v>
      </c>
      <c r="D3767" s="6" t="str" cm="1">
        <f t="array" ref="D3767">IF(SUM(--ISNUMBER(SEARCH(Credentials,C3767)))&gt;0,TRIM(RIGHT(SUBSTITUTE(C3767," ",REPT(" ", 99)), 99)),"")</f>
        <v/>
      </c>
      <c r="E3767" s="6" t="str">
        <f t="shared" si="117"/>
        <v>Christopher Holmes</v>
      </c>
      <c r="F3767" s="6" t="s">
        <v>14485</v>
      </c>
      <c r="G3767" s="7" t="s">
        <v>19682</v>
      </c>
      <c r="H3767" s="7" t="s">
        <v>19840</v>
      </c>
    </row>
    <row r="3768" spans="1:8">
      <c r="A3768" s="6" t="s">
        <v>14489</v>
      </c>
      <c r="B3768" s="6" t="str" cm="1">
        <f t="array" ref="B3768">IF(SUM(--ISNUMBER(SEARCH(Honorific,A3768)))&gt;0,LEFT(A3768,FIND(" ",A3768)-1),"")</f>
        <v/>
      </c>
      <c r="C3768" s="6" t="str">
        <f t="shared" si="116"/>
        <v>Kenneth Martin</v>
      </c>
      <c r="D3768" s="6" t="str" cm="1">
        <f t="array" ref="D3768">IF(SUM(--ISNUMBER(SEARCH(Credentials,C3768)))&gt;0,TRIM(RIGHT(SUBSTITUTE(C3768," ",REPT(" ", 99)), 99)),"")</f>
        <v/>
      </c>
      <c r="E3768" s="6" t="str">
        <f t="shared" si="117"/>
        <v>Kenneth Martin</v>
      </c>
      <c r="F3768" s="6" t="s">
        <v>14489</v>
      </c>
      <c r="G3768" s="7" t="s">
        <v>20318</v>
      </c>
      <c r="H3768" s="7" t="s">
        <v>19455</v>
      </c>
    </row>
    <row r="3769" spans="1:8">
      <c r="A3769" s="6" t="s">
        <v>14492</v>
      </c>
      <c r="B3769" s="6" t="str" cm="1">
        <f t="array" ref="B3769">IF(SUM(--ISNUMBER(SEARCH(Honorific,A3769)))&gt;0,LEFT(A3769,FIND(" ",A3769)-1),"")</f>
        <v/>
      </c>
      <c r="C3769" s="6" t="str">
        <f t="shared" si="116"/>
        <v>Meagan Wells</v>
      </c>
      <c r="D3769" s="6" t="str" cm="1">
        <f t="array" ref="D3769">IF(SUM(--ISNUMBER(SEARCH(Credentials,C3769)))&gt;0,TRIM(RIGHT(SUBSTITUTE(C3769," ",REPT(" ", 99)), 99)),"")</f>
        <v/>
      </c>
      <c r="E3769" s="6" t="str">
        <f t="shared" si="117"/>
        <v>Meagan Wells</v>
      </c>
      <c r="F3769" s="6" t="s">
        <v>14492</v>
      </c>
      <c r="G3769" s="7" t="s">
        <v>19862</v>
      </c>
      <c r="H3769" s="7" t="s">
        <v>20142</v>
      </c>
    </row>
    <row r="3770" spans="1:8">
      <c r="A3770" s="6" t="s">
        <v>14496</v>
      </c>
      <c r="B3770" s="6" t="str" cm="1">
        <f t="array" ref="B3770">IF(SUM(--ISNUMBER(SEARCH(Honorific,A3770)))&gt;0,LEFT(A3770,FIND(" ",A3770)-1),"")</f>
        <v/>
      </c>
      <c r="C3770" s="6" t="str">
        <f t="shared" si="116"/>
        <v>Gregory Thomas</v>
      </c>
      <c r="D3770" s="6" t="str" cm="1">
        <f t="array" ref="D3770">IF(SUM(--ISNUMBER(SEARCH(Credentials,C3770)))&gt;0,TRIM(RIGHT(SUBSTITUTE(C3770," ",REPT(" ", 99)), 99)),"")</f>
        <v/>
      </c>
      <c r="E3770" s="6" t="str">
        <f t="shared" si="117"/>
        <v>Gregory Thomas</v>
      </c>
      <c r="F3770" s="6" t="s">
        <v>14496</v>
      </c>
      <c r="G3770" s="7" t="s">
        <v>19419</v>
      </c>
      <c r="H3770" s="7" t="s">
        <v>19488</v>
      </c>
    </row>
    <row r="3771" spans="1:8">
      <c r="A3771" s="6" t="s">
        <v>14500</v>
      </c>
      <c r="B3771" s="6" t="str" cm="1">
        <f t="array" ref="B3771">IF(SUM(--ISNUMBER(SEARCH(Honorific,A3771)))&gt;0,LEFT(A3771,FIND(" ",A3771)-1),"")</f>
        <v/>
      </c>
      <c r="C3771" s="6" t="str">
        <f t="shared" si="116"/>
        <v>Catherine Taylor</v>
      </c>
      <c r="D3771" s="6" t="str" cm="1">
        <f t="array" ref="D3771">IF(SUM(--ISNUMBER(SEARCH(Credentials,C3771)))&gt;0,TRIM(RIGHT(SUBSTITUTE(C3771," ",REPT(" ", 99)), 99)),"")</f>
        <v/>
      </c>
      <c r="E3771" s="6" t="str">
        <f t="shared" si="117"/>
        <v>Catherine Taylor</v>
      </c>
      <c r="F3771" s="6" t="s">
        <v>14500</v>
      </c>
      <c r="G3771" s="7" t="s">
        <v>20225</v>
      </c>
      <c r="H3771" s="7" t="s">
        <v>19500</v>
      </c>
    </row>
    <row r="3772" spans="1:8">
      <c r="A3772" s="6" t="s">
        <v>14503</v>
      </c>
      <c r="B3772" s="6" t="str" cm="1">
        <f t="array" ref="B3772">IF(SUM(--ISNUMBER(SEARCH(Honorific,A3772)))&gt;0,LEFT(A3772,FIND(" ",A3772)-1),"")</f>
        <v/>
      </c>
      <c r="C3772" s="6" t="str">
        <f t="shared" si="116"/>
        <v>Timothy Cooper</v>
      </c>
      <c r="D3772" s="6" t="str" cm="1">
        <f t="array" ref="D3772">IF(SUM(--ISNUMBER(SEARCH(Credentials,C3772)))&gt;0,TRIM(RIGHT(SUBSTITUTE(C3772," ",REPT(" ", 99)), 99)),"")</f>
        <v/>
      </c>
      <c r="E3772" s="6" t="str">
        <f t="shared" si="117"/>
        <v>Timothy Cooper</v>
      </c>
      <c r="F3772" s="6" t="s">
        <v>14503</v>
      </c>
      <c r="G3772" s="7" t="s">
        <v>19942</v>
      </c>
      <c r="H3772" s="7" t="s">
        <v>19525</v>
      </c>
    </row>
    <row r="3773" spans="1:8">
      <c r="A3773" s="6" t="s">
        <v>14507</v>
      </c>
      <c r="B3773" s="6" t="str" cm="1">
        <f t="array" ref="B3773">IF(SUM(--ISNUMBER(SEARCH(Honorific,A3773)))&gt;0,LEFT(A3773,FIND(" ",A3773)-1),"")</f>
        <v/>
      </c>
      <c r="C3773" s="6" t="str">
        <f t="shared" si="116"/>
        <v>Andrea Rios</v>
      </c>
      <c r="D3773" s="6" t="str" cm="1">
        <f t="array" ref="D3773">IF(SUM(--ISNUMBER(SEARCH(Credentials,C3773)))&gt;0,TRIM(RIGHT(SUBSTITUTE(C3773," ",REPT(" ", 99)), 99)),"")</f>
        <v/>
      </c>
      <c r="E3773" s="6" t="str">
        <f t="shared" si="117"/>
        <v>Andrea Rios</v>
      </c>
      <c r="F3773" s="6" t="s">
        <v>14507</v>
      </c>
      <c r="G3773" s="7" t="s">
        <v>19825</v>
      </c>
      <c r="H3773" s="7" t="s">
        <v>20365</v>
      </c>
    </row>
    <row r="3774" spans="1:8">
      <c r="A3774" s="6" t="s">
        <v>14511</v>
      </c>
      <c r="B3774" s="6" t="str" cm="1">
        <f t="array" ref="B3774">IF(SUM(--ISNUMBER(SEARCH(Honorific,A3774)))&gt;0,LEFT(A3774,FIND(" ",A3774)-1),"")</f>
        <v/>
      </c>
      <c r="C3774" s="6" t="str">
        <f t="shared" si="116"/>
        <v>Thomas Green</v>
      </c>
      <c r="D3774" s="6" t="str" cm="1">
        <f t="array" ref="D3774">IF(SUM(--ISNUMBER(SEARCH(Credentials,C3774)))&gt;0,TRIM(RIGHT(SUBSTITUTE(C3774," ",REPT(" ", 99)), 99)),"")</f>
        <v/>
      </c>
      <c r="E3774" s="6" t="str">
        <f t="shared" si="117"/>
        <v>Thomas Green</v>
      </c>
      <c r="F3774" s="6" t="s">
        <v>14511</v>
      </c>
      <c r="G3774" s="7" t="s">
        <v>19488</v>
      </c>
      <c r="H3774" s="7" t="s">
        <v>19548</v>
      </c>
    </row>
    <row r="3775" spans="1:8">
      <c r="A3775" s="6" t="s">
        <v>14515</v>
      </c>
      <c r="B3775" s="6" t="str" cm="1">
        <f t="array" ref="B3775">IF(SUM(--ISNUMBER(SEARCH(Honorific,A3775)))&gt;0,LEFT(A3775,FIND(" ",A3775)-1),"")</f>
        <v/>
      </c>
      <c r="C3775" s="6" t="str">
        <f t="shared" si="116"/>
        <v>Colleen Mcmillan</v>
      </c>
      <c r="D3775" s="6" t="str" cm="1">
        <f t="array" ref="D3775">IF(SUM(--ISNUMBER(SEARCH(Credentials,C3775)))&gt;0,TRIM(RIGHT(SUBSTITUTE(C3775," ",REPT(" ", 99)), 99)),"")</f>
        <v/>
      </c>
      <c r="E3775" s="6" t="str">
        <f t="shared" si="117"/>
        <v>Colleen Mcmillan</v>
      </c>
      <c r="F3775" s="6" t="s">
        <v>14515</v>
      </c>
      <c r="G3775" s="7" t="s">
        <v>20287</v>
      </c>
      <c r="H3775" s="7" t="s">
        <v>20768</v>
      </c>
    </row>
    <row r="3776" spans="1:8">
      <c r="A3776" s="6" t="s">
        <v>14518</v>
      </c>
      <c r="B3776" s="6" t="str" cm="1">
        <f t="array" ref="B3776">IF(SUM(--ISNUMBER(SEARCH(Honorific,A3776)))&gt;0,LEFT(A3776,FIND(" ",A3776)-1),"")</f>
        <v/>
      </c>
      <c r="C3776" s="6" t="str">
        <f t="shared" si="116"/>
        <v>Hayden Williams</v>
      </c>
      <c r="D3776" s="6" t="str" cm="1">
        <f t="array" ref="D3776">IF(SUM(--ISNUMBER(SEARCH(Credentials,C3776)))&gt;0,TRIM(RIGHT(SUBSTITUTE(C3776," ",REPT(" ", 99)), 99)),"")</f>
        <v/>
      </c>
      <c r="E3776" s="6" t="str">
        <f t="shared" si="117"/>
        <v>Hayden Williams</v>
      </c>
      <c r="F3776" s="6" t="s">
        <v>14518</v>
      </c>
      <c r="G3776" s="7" t="s">
        <v>20351</v>
      </c>
      <c r="H3776" s="7" t="s">
        <v>19478</v>
      </c>
    </row>
    <row r="3777" spans="1:8">
      <c r="A3777" s="6" t="s">
        <v>14522</v>
      </c>
      <c r="B3777" s="6" t="str" cm="1">
        <f t="array" ref="B3777">IF(SUM(--ISNUMBER(SEARCH(Honorific,A3777)))&gt;0,LEFT(A3777,FIND(" ",A3777)-1),"")</f>
        <v/>
      </c>
      <c r="C3777" s="6" t="str">
        <f t="shared" si="116"/>
        <v>Carolyn Tucker</v>
      </c>
      <c r="D3777" s="6" t="str" cm="1">
        <f t="array" ref="D3777">IF(SUM(--ISNUMBER(SEARCH(Credentials,C3777)))&gt;0,TRIM(RIGHT(SUBSTITUTE(C3777," ",REPT(" ", 99)), 99)),"")</f>
        <v/>
      </c>
      <c r="E3777" s="6" t="str">
        <f t="shared" si="117"/>
        <v>Carolyn Tucker</v>
      </c>
      <c r="F3777" s="6" t="s">
        <v>14522</v>
      </c>
      <c r="G3777" s="7" t="s">
        <v>19480</v>
      </c>
      <c r="H3777" s="7" t="s">
        <v>19786</v>
      </c>
    </row>
    <row r="3778" spans="1:8">
      <c r="A3778" s="6" t="s">
        <v>14526</v>
      </c>
      <c r="B3778" s="6" t="str" cm="1">
        <f t="array" ref="B3778">IF(SUM(--ISNUMBER(SEARCH(Honorific,A3778)))&gt;0,LEFT(A3778,FIND(" ",A3778)-1),"")</f>
        <v/>
      </c>
      <c r="C3778" s="6" t="str">
        <f t="shared" si="116"/>
        <v>Kathryn Gonzales DDS</v>
      </c>
      <c r="D3778" s="6" t="str" cm="1">
        <f t="array" ref="D3778">IF(SUM(--ISNUMBER(SEARCH(Credentials,C3778)))&gt;0,TRIM(RIGHT(SUBSTITUTE(C3778," ",REPT(" ", 99)), 99)),"")</f>
        <v>DDS</v>
      </c>
      <c r="E3778" s="6" t="str">
        <f t="shared" si="117"/>
        <v xml:space="preserve">Kathryn Gonzales </v>
      </c>
      <c r="F3778" s="6" t="s">
        <v>19359</v>
      </c>
      <c r="G3778" s="7" t="s">
        <v>19415</v>
      </c>
      <c r="H3778" s="7" t="s">
        <v>19721</v>
      </c>
    </row>
    <row r="3779" spans="1:8">
      <c r="A3779" s="6" t="s">
        <v>14530</v>
      </c>
      <c r="B3779" s="6" t="str" cm="1">
        <f t="array" ref="B3779">IF(SUM(--ISNUMBER(SEARCH(Honorific,A3779)))&gt;0,LEFT(A3779,FIND(" ",A3779)-1),"")</f>
        <v/>
      </c>
      <c r="C3779" s="6" t="str">
        <f t="shared" ref="C3779:C3842" si="118">IF(B3779="",A3779,RIGHT(A3779,LEN(A3779)-LEN(B3779)-1))</f>
        <v>Edwin Wagner</v>
      </c>
      <c r="D3779" s="6" t="str" cm="1">
        <f t="array" ref="D3779">IF(SUM(--ISNUMBER(SEARCH(Credentials,C3779)))&gt;0,TRIM(RIGHT(SUBSTITUTE(C3779," ",REPT(" ", 99)), 99)),"")</f>
        <v/>
      </c>
      <c r="E3779" s="6" t="str">
        <f t="shared" ref="E3779:E3842" si="119">IF(D3779="",C3779,LEFT(C3779,LEN(C3779)-LEN(D3779)))</f>
        <v>Edwin Wagner</v>
      </c>
      <c r="F3779" s="6" t="s">
        <v>14530</v>
      </c>
      <c r="G3779" s="7" t="s">
        <v>20769</v>
      </c>
      <c r="H3779" s="7" t="s">
        <v>20401</v>
      </c>
    </row>
    <row r="3780" spans="1:8">
      <c r="A3780" s="6" t="s">
        <v>14534</v>
      </c>
      <c r="B3780" s="6" t="str" cm="1">
        <f t="array" ref="B3780">IF(SUM(--ISNUMBER(SEARCH(Honorific,A3780)))&gt;0,LEFT(A3780,FIND(" ",A3780)-1),"")</f>
        <v/>
      </c>
      <c r="C3780" s="6" t="str">
        <f t="shared" si="118"/>
        <v>Matthew Martinez</v>
      </c>
      <c r="D3780" s="6" t="str" cm="1">
        <f t="array" ref="D3780">IF(SUM(--ISNUMBER(SEARCH(Credentials,C3780)))&gt;0,TRIM(RIGHT(SUBSTITUTE(C3780," ",REPT(" ", 99)), 99)),"")</f>
        <v/>
      </c>
      <c r="E3780" s="6" t="str">
        <f t="shared" si="119"/>
        <v>Matthew Martinez</v>
      </c>
      <c r="F3780" s="6" t="s">
        <v>14534</v>
      </c>
      <c r="G3780" s="7" t="s">
        <v>19506</v>
      </c>
      <c r="H3780" s="7" t="s">
        <v>19728</v>
      </c>
    </row>
    <row r="3781" spans="1:8">
      <c r="A3781" s="6" t="s">
        <v>14538</v>
      </c>
      <c r="B3781" s="6" t="str" cm="1">
        <f t="array" ref="B3781">IF(SUM(--ISNUMBER(SEARCH(Honorific,A3781)))&gt;0,LEFT(A3781,FIND(" ",A3781)-1),"")</f>
        <v/>
      </c>
      <c r="C3781" s="6" t="str">
        <f t="shared" si="118"/>
        <v>John James</v>
      </c>
      <c r="D3781" s="6" t="str" cm="1">
        <f t="array" ref="D3781">IF(SUM(--ISNUMBER(SEARCH(Credentials,C3781)))&gt;0,TRIM(RIGHT(SUBSTITUTE(C3781," ",REPT(" ", 99)), 99)),"")</f>
        <v/>
      </c>
      <c r="E3781" s="6" t="str">
        <f t="shared" si="119"/>
        <v>John James</v>
      </c>
      <c r="F3781" s="6" t="s">
        <v>14538</v>
      </c>
      <c r="G3781" s="7" t="s">
        <v>19558</v>
      </c>
      <c r="H3781" s="7" t="s">
        <v>19433</v>
      </c>
    </row>
    <row r="3782" spans="1:8">
      <c r="A3782" s="6" t="s">
        <v>14542</v>
      </c>
      <c r="B3782" s="6" t="str" cm="1">
        <f t="array" ref="B3782">IF(SUM(--ISNUMBER(SEARCH(Honorific,A3782)))&gt;0,LEFT(A3782,FIND(" ",A3782)-1),"")</f>
        <v/>
      </c>
      <c r="C3782" s="6" t="str">
        <f t="shared" si="118"/>
        <v>Raymond Knox</v>
      </c>
      <c r="D3782" s="6" t="str" cm="1">
        <f t="array" ref="D3782">IF(SUM(--ISNUMBER(SEARCH(Credentials,C3782)))&gt;0,TRIM(RIGHT(SUBSTITUTE(C3782," ",REPT(" ", 99)), 99)),"")</f>
        <v/>
      </c>
      <c r="E3782" s="6" t="str">
        <f t="shared" si="119"/>
        <v>Raymond Knox</v>
      </c>
      <c r="F3782" s="6" t="s">
        <v>14542</v>
      </c>
      <c r="G3782" s="7" t="s">
        <v>19705</v>
      </c>
      <c r="H3782" s="7" t="s">
        <v>20298</v>
      </c>
    </row>
    <row r="3783" spans="1:8">
      <c r="A3783" s="6" t="s">
        <v>14546</v>
      </c>
      <c r="B3783" s="6" t="str" cm="1">
        <f t="array" ref="B3783">IF(SUM(--ISNUMBER(SEARCH(Honorific,A3783)))&gt;0,LEFT(A3783,FIND(" ",A3783)-1),"")</f>
        <v/>
      </c>
      <c r="C3783" s="6" t="str">
        <f t="shared" si="118"/>
        <v>Michael Andersen</v>
      </c>
      <c r="D3783" s="6" t="str" cm="1">
        <f t="array" ref="D3783">IF(SUM(--ISNUMBER(SEARCH(Credentials,C3783)))&gt;0,TRIM(RIGHT(SUBSTITUTE(C3783," ",REPT(" ", 99)), 99)),"")</f>
        <v/>
      </c>
      <c r="E3783" s="6" t="str">
        <f t="shared" si="119"/>
        <v>Michael Andersen</v>
      </c>
      <c r="F3783" s="6" t="s">
        <v>14546</v>
      </c>
      <c r="G3783" s="7" t="s">
        <v>19466</v>
      </c>
      <c r="H3783" s="7" t="s">
        <v>20770</v>
      </c>
    </row>
    <row r="3784" spans="1:8">
      <c r="A3784" s="6" t="s">
        <v>836</v>
      </c>
      <c r="B3784" s="6" t="str" cm="1">
        <f t="array" ref="B3784">IF(SUM(--ISNUMBER(SEARCH(Honorific,A3784)))&gt;0,LEFT(A3784,FIND(" ",A3784)-1),"")</f>
        <v/>
      </c>
      <c r="C3784" s="6" t="str">
        <f t="shared" si="118"/>
        <v>Todd Davis</v>
      </c>
      <c r="D3784" s="6" t="str" cm="1">
        <f t="array" ref="D3784">IF(SUM(--ISNUMBER(SEARCH(Credentials,C3784)))&gt;0,TRIM(RIGHT(SUBSTITUTE(C3784," ",REPT(" ", 99)), 99)),"")</f>
        <v/>
      </c>
      <c r="E3784" s="6" t="str">
        <f t="shared" si="119"/>
        <v>Todd Davis</v>
      </c>
      <c r="F3784" s="6" t="s">
        <v>836</v>
      </c>
      <c r="G3784" s="7" t="s">
        <v>19723</v>
      </c>
      <c r="H3784" s="7" t="s">
        <v>19523</v>
      </c>
    </row>
    <row r="3785" spans="1:8">
      <c r="A3785" s="6" t="s">
        <v>14553</v>
      </c>
      <c r="B3785" s="6" t="str" cm="1">
        <f t="array" ref="B3785">IF(SUM(--ISNUMBER(SEARCH(Honorific,A3785)))&gt;0,LEFT(A3785,FIND(" ",A3785)-1),"")</f>
        <v/>
      </c>
      <c r="C3785" s="6" t="str">
        <f t="shared" si="118"/>
        <v>Danny Fletcher PhD</v>
      </c>
      <c r="D3785" s="6" t="str" cm="1">
        <f t="array" ref="D3785">IF(SUM(--ISNUMBER(SEARCH(Credentials,C3785)))&gt;0,TRIM(RIGHT(SUBSTITUTE(C3785," ",REPT(" ", 99)), 99)),"")</f>
        <v>PhD</v>
      </c>
      <c r="E3785" s="6" t="str">
        <f t="shared" si="119"/>
        <v xml:space="preserve">Danny Fletcher </v>
      </c>
      <c r="F3785" s="6" t="s">
        <v>19360</v>
      </c>
      <c r="G3785" s="7" t="s">
        <v>20286</v>
      </c>
      <c r="H3785" s="7" t="s">
        <v>20563</v>
      </c>
    </row>
    <row r="3786" spans="1:8">
      <c r="A3786" s="6" t="s">
        <v>14556</v>
      </c>
      <c r="B3786" s="6" t="str" cm="1">
        <f t="array" ref="B3786">IF(SUM(--ISNUMBER(SEARCH(Honorific,A3786)))&gt;0,LEFT(A3786,FIND(" ",A3786)-1),"")</f>
        <v/>
      </c>
      <c r="C3786" s="6" t="str">
        <f t="shared" si="118"/>
        <v>Betty Myers</v>
      </c>
      <c r="D3786" s="6" t="str" cm="1">
        <f t="array" ref="D3786">IF(SUM(--ISNUMBER(SEARCH(Credentials,C3786)))&gt;0,TRIM(RIGHT(SUBSTITUTE(C3786," ",REPT(" ", 99)), 99)),"")</f>
        <v/>
      </c>
      <c r="E3786" s="6" t="str">
        <f t="shared" si="119"/>
        <v>Betty Myers</v>
      </c>
      <c r="F3786" s="6" t="s">
        <v>14556</v>
      </c>
      <c r="G3786" s="7" t="s">
        <v>20771</v>
      </c>
      <c r="H3786" s="7" t="s">
        <v>20000</v>
      </c>
    </row>
    <row r="3787" spans="1:8">
      <c r="A3787" s="6" t="s">
        <v>14560</v>
      </c>
      <c r="B3787" s="6" t="str" cm="1">
        <f t="array" ref="B3787">IF(SUM(--ISNUMBER(SEARCH(Honorific,A3787)))&gt;0,LEFT(A3787,FIND(" ",A3787)-1),"")</f>
        <v/>
      </c>
      <c r="C3787" s="6" t="str">
        <f t="shared" si="118"/>
        <v>Andrew Stephens</v>
      </c>
      <c r="D3787" s="6" t="str" cm="1">
        <f t="array" ref="D3787">IF(SUM(--ISNUMBER(SEARCH(Credentials,C3787)))&gt;0,TRIM(RIGHT(SUBSTITUTE(C3787," ",REPT(" ", 99)), 99)),"")</f>
        <v/>
      </c>
      <c r="E3787" s="6" t="str">
        <f t="shared" si="119"/>
        <v>Andrew Stephens</v>
      </c>
      <c r="F3787" s="6" t="s">
        <v>14560</v>
      </c>
      <c r="G3787" s="7" t="s">
        <v>19612</v>
      </c>
      <c r="H3787" s="7" t="s">
        <v>19632</v>
      </c>
    </row>
    <row r="3788" spans="1:8">
      <c r="A3788" s="6" t="s">
        <v>14564</v>
      </c>
      <c r="B3788" s="6" t="str" cm="1">
        <f t="array" ref="B3788">IF(SUM(--ISNUMBER(SEARCH(Honorific,A3788)))&gt;0,LEFT(A3788,FIND(" ",A3788)-1),"")</f>
        <v/>
      </c>
      <c r="C3788" s="6" t="str">
        <f t="shared" si="118"/>
        <v>Terry Medina</v>
      </c>
      <c r="D3788" s="6" t="str" cm="1">
        <f t="array" ref="D3788">IF(SUM(--ISNUMBER(SEARCH(Credentials,C3788)))&gt;0,TRIM(RIGHT(SUBSTITUTE(C3788," ",REPT(" ", 99)), 99)),"")</f>
        <v/>
      </c>
      <c r="E3788" s="6" t="str">
        <f t="shared" si="119"/>
        <v>Terry Medina</v>
      </c>
      <c r="F3788" s="6" t="s">
        <v>14564</v>
      </c>
      <c r="G3788" s="7" t="s">
        <v>19660</v>
      </c>
      <c r="H3788" s="7" t="s">
        <v>19706</v>
      </c>
    </row>
    <row r="3789" spans="1:8">
      <c r="A3789" s="6" t="s">
        <v>14568</v>
      </c>
      <c r="B3789" s="6" t="str" cm="1">
        <f t="array" ref="B3789">IF(SUM(--ISNUMBER(SEARCH(Honorific,A3789)))&gt;0,LEFT(A3789,FIND(" ",A3789)-1),"")</f>
        <v/>
      </c>
      <c r="C3789" s="6" t="str">
        <f t="shared" si="118"/>
        <v>William Wall</v>
      </c>
      <c r="D3789" s="6" t="str" cm="1">
        <f t="array" ref="D3789">IF(SUM(--ISNUMBER(SEARCH(Credentials,C3789)))&gt;0,TRIM(RIGHT(SUBSTITUTE(C3789," ",REPT(" ", 99)), 99)),"")</f>
        <v/>
      </c>
      <c r="E3789" s="6" t="str">
        <f t="shared" si="119"/>
        <v>William Wall</v>
      </c>
      <c r="F3789" s="6" t="s">
        <v>14568</v>
      </c>
      <c r="G3789" s="7" t="s">
        <v>19437</v>
      </c>
      <c r="H3789" s="7" t="s">
        <v>20445</v>
      </c>
    </row>
    <row r="3790" spans="1:8">
      <c r="A3790" s="6" t="s">
        <v>14572</v>
      </c>
      <c r="B3790" s="6" t="str" cm="1">
        <f t="array" ref="B3790">IF(SUM(--ISNUMBER(SEARCH(Honorific,A3790)))&gt;0,LEFT(A3790,FIND(" ",A3790)-1),"")</f>
        <v/>
      </c>
      <c r="C3790" s="6" t="str">
        <f t="shared" si="118"/>
        <v>Alan Sutton</v>
      </c>
      <c r="D3790" s="6" t="str" cm="1">
        <f t="array" ref="D3790">IF(SUM(--ISNUMBER(SEARCH(Credentials,C3790)))&gt;0,TRIM(RIGHT(SUBSTITUTE(C3790," ",REPT(" ", 99)), 99)),"")</f>
        <v/>
      </c>
      <c r="E3790" s="6" t="str">
        <f t="shared" si="119"/>
        <v>Alan Sutton</v>
      </c>
      <c r="F3790" s="6" t="s">
        <v>14572</v>
      </c>
      <c r="G3790" s="7" t="s">
        <v>20004</v>
      </c>
      <c r="H3790" s="7" t="s">
        <v>20583</v>
      </c>
    </row>
    <row r="3791" spans="1:8">
      <c r="A3791" s="6" t="s">
        <v>8699</v>
      </c>
      <c r="B3791" s="6" t="str" cm="1">
        <f t="array" ref="B3791">IF(SUM(--ISNUMBER(SEARCH(Honorific,A3791)))&gt;0,LEFT(A3791,FIND(" ",A3791)-1),"")</f>
        <v/>
      </c>
      <c r="C3791" s="6" t="str">
        <f t="shared" si="118"/>
        <v>James Parker</v>
      </c>
      <c r="D3791" s="6" t="str" cm="1">
        <f t="array" ref="D3791">IF(SUM(--ISNUMBER(SEARCH(Credentials,C3791)))&gt;0,TRIM(RIGHT(SUBSTITUTE(C3791," ",REPT(" ", 99)), 99)),"")</f>
        <v/>
      </c>
      <c r="E3791" s="6" t="str">
        <f t="shared" si="119"/>
        <v>James Parker</v>
      </c>
      <c r="F3791" s="6" t="s">
        <v>8699</v>
      </c>
      <c r="G3791" s="7" t="s">
        <v>19433</v>
      </c>
      <c r="H3791" s="7" t="s">
        <v>20012</v>
      </c>
    </row>
    <row r="3792" spans="1:8">
      <c r="A3792" s="6" t="s">
        <v>14579</v>
      </c>
      <c r="B3792" s="6" t="str" cm="1">
        <f t="array" ref="B3792">IF(SUM(--ISNUMBER(SEARCH(Honorific,A3792)))&gt;0,LEFT(A3792,FIND(" ",A3792)-1),"")</f>
        <v/>
      </c>
      <c r="C3792" s="6" t="str">
        <f t="shared" si="118"/>
        <v>Gregory Valenzuela</v>
      </c>
      <c r="D3792" s="6" t="str" cm="1">
        <f t="array" ref="D3792">IF(SUM(--ISNUMBER(SEARCH(Credentials,C3792)))&gt;0,TRIM(RIGHT(SUBSTITUTE(C3792," ",REPT(" ", 99)), 99)),"")</f>
        <v/>
      </c>
      <c r="E3792" s="6" t="str">
        <f t="shared" si="119"/>
        <v>Gregory Valenzuela</v>
      </c>
      <c r="F3792" s="6" t="s">
        <v>14579</v>
      </c>
      <c r="G3792" s="7" t="s">
        <v>19419</v>
      </c>
      <c r="H3792" s="7" t="s">
        <v>20553</v>
      </c>
    </row>
    <row r="3793" spans="1:8">
      <c r="A3793" s="6" t="s">
        <v>14583</v>
      </c>
      <c r="B3793" s="6" t="str" cm="1">
        <f t="array" ref="B3793">IF(SUM(--ISNUMBER(SEARCH(Honorific,A3793)))&gt;0,LEFT(A3793,FIND(" ",A3793)-1),"")</f>
        <v/>
      </c>
      <c r="C3793" s="6" t="str">
        <f t="shared" si="118"/>
        <v>Adam Daniels</v>
      </c>
      <c r="D3793" s="6" t="str" cm="1">
        <f t="array" ref="D3793">IF(SUM(--ISNUMBER(SEARCH(Credentials,C3793)))&gt;0,TRIM(RIGHT(SUBSTITUTE(C3793," ",REPT(" ", 99)), 99)),"")</f>
        <v/>
      </c>
      <c r="E3793" s="6" t="str">
        <f t="shared" si="119"/>
        <v>Adam Daniels</v>
      </c>
      <c r="F3793" s="6" t="s">
        <v>14583</v>
      </c>
      <c r="G3793" s="7" t="s">
        <v>20149</v>
      </c>
      <c r="H3793" s="7" t="s">
        <v>20305</v>
      </c>
    </row>
    <row r="3794" spans="1:8">
      <c r="A3794" s="6" t="s">
        <v>14587</v>
      </c>
      <c r="B3794" s="6" t="str" cm="1">
        <f t="array" ref="B3794">IF(SUM(--ISNUMBER(SEARCH(Honorific,A3794)))&gt;0,LEFT(A3794,FIND(" ",A3794)-1),"")</f>
        <v/>
      </c>
      <c r="C3794" s="6" t="str">
        <f t="shared" si="118"/>
        <v>Debbie Taylor</v>
      </c>
      <c r="D3794" s="6" t="str" cm="1">
        <f t="array" ref="D3794">IF(SUM(--ISNUMBER(SEARCH(Credentials,C3794)))&gt;0,TRIM(RIGHT(SUBSTITUTE(C3794," ",REPT(" ", 99)), 99)),"")</f>
        <v/>
      </c>
      <c r="E3794" s="6" t="str">
        <f t="shared" si="119"/>
        <v>Debbie Taylor</v>
      </c>
      <c r="F3794" s="6" t="s">
        <v>14587</v>
      </c>
      <c r="G3794" s="7" t="s">
        <v>20349</v>
      </c>
      <c r="H3794" s="7" t="s">
        <v>19500</v>
      </c>
    </row>
    <row r="3795" spans="1:8">
      <c r="A3795" s="6" t="s">
        <v>1686</v>
      </c>
      <c r="B3795" s="6" t="str" cm="1">
        <f t="array" ref="B3795">IF(SUM(--ISNUMBER(SEARCH(Honorific,A3795)))&gt;0,LEFT(A3795,FIND(" ",A3795)-1),"")</f>
        <v/>
      </c>
      <c r="C3795" s="6" t="str">
        <f t="shared" si="118"/>
        <v>Teresa Rose</v>
      </c>
      <c r="D3795" s="6" t="str" cm="1">
        <f t="array" ref="D3795">IF(SUM(--ISNUMBER(SEARCH(Credentials,C3795)))&gt;0,TRIM(RIGHT(SUBSTITUTE(C3795," ",REPT(" ", 99)), 99)),"")</f>
        <v/>
      </c>
      <c r="E3795" s="6" t="str">
        <f t="shared" si="119"/>
        <v>Teresa Rose</v>
      </c>
      <c r="F3795" s="6" t="s">
        <v>1686</v>
      </c>
      <c r="G3795" s="7" t="s">
        <v>19917</v>
      </c>
      <c r="H3795" s="7" t="s">
        <v>19918</v>
      </c>
    </row>
    <row r="3796" spans="1:8">
      <c r="A3796" s="6" t="s">
        <v>14594</v>
      </c>
      <c r="B3796" s="6" t="str" cm="1">
        <f t="array" ref="B3796">IF(SUM(--ISNUMBER(SEARCH(Honorific,A3796)))&gt;0,LEFT(A3796,FIND(" ",A3796)-1),"")</f>
        <v/>
      </c>
      <c r="C3796" s="6" t="str">
        <f t="shared" si="118"/>
        <v>Stephen Jackson</v>
      </c>
      <c r="D3796" s="6" t="str" cm="1">
        <f t="array" ref="D3796">IF(SUM(--ISNUMBER(SEARCH(Credentials,C3796)))&gt;0,TRIM(RIGHT(SUBSTITUTE(C3796," ",REPT(" ", 99)), 99)),"")</f>
        <v/>
      </c>
      <c r="E3796" s="6" t="str">
        <f t="shared" si="119"/>
        <v>Stephen Jackson</v>
      </c>
      <c r="F3796" s="6" t="s">
        <v>14594</v>
      </c>
      <c r="G3796" s="7" t="s">
        <v>19633</v>
      </c>
      <c r="H3796" s="7" t="s">
        <v>19779</v>
      </c>
    </row>
    <row r="3797" spans="1:8">
      <c r="A3797" s="6" t="s">
        <v>14598</v>
      </c>
      <c r="B3797" s="6" t="str" cm="1">
        <f t="array" ref="B3797">IF(SUM(--ISNUMBER(SEARCH(Honorific,A3797)))&gt;0,LEFT(A3797,FIND(" ",A3797)-1),"")</f>
        <v/>
      </c>
      <c r="C3797" s="6" t="str">
        <f t="shared" si="118"/>
        <v>Samantha Meadows</v>
      </c>
      <c r="D3797" s="6" t="str" cm="1">
        <f t="array" ref="D3797">IF(SUM(--ISNUMBER(SEARCH(Credentials,C3797)))&gt;0,TRIM(RIGHT(SUBSTITUTE(C3797," ",REPT(" ", 99)), 99)),"")</f>
        <v/>
      </c>
      <c r="E3797" s="6" t="str">
        <f t="shared" si="119"/>
        <v>Samantha Meadows</v>
      </c>
      <c r="F3797" s="6" t="s">
        <v>14598</v>
      </c>
      <c r="G3797" s="7" t="s">
        <v>19533</v>
      </c>
      <c r="H3797" s="7" t="s">
        <v>20772</v>
      </c>
    </row>
    <row r="3798" spans="1:8">
      <c r="A3798" s="6" t="s">
        <v>14602</v>
      </c>
      <c r="B3798" s="6" t="str" cm="1">
        <f t="array" ref="B3798">IF(SUM(--ISNUMBER(SEARCH(Honorific,A3798)))&gt;0,LEFT(A3798,FIND(" ",A3798)-1),"")</f>
        <v/>
      </c>
      <c r="C3798" s="6" t="str">
        <f t="shared" si="118"/>
        <v>Thomas Li</v>
      </c>
      <c r="D3798" s="6" t="str" cm="1">
        <f t="array" ref="D3798">IF(SUM(--ISNUMBER(SEARCH(Credentials,C3798)))&gt;0,TRIM(RIGHT(SUBSTITUTE(C3798," ",REPT(" ", 99)), 99)),"")</f>
        <v/>
      </c>
      <c r="E3798" s="6" t="str">
        <f t="shared" si="119"/>
        <v>Thomas Li</v>
      </c>
      <c r="F3798" s="6" t="s">
        <v>14602</v>
      </c>
      <c r="G3798" s="7" t="s">
        <v>19488</v>
      </c>
      <c r="H3798" s="7" t="s">
        <v>19851</v>
      </c>
    </row>
    <row r="3799" spans="1:8">
      <c r="A3799" s="6" t="s">
        <v>14606</v>
      </c>
      <c r="B3799" s="6" t="str" cm="1">
        <f t="array" ref="B3799">IF(SUM(--ISNUMBER(SEARCH(Honorific,A3799)))&gt;0,LEFT(A3799,FIND(" ",A3799)-1),"")</f>
        <v/>
      </c>
      <c r="C3799" s="6" t="str">
        <f t="shared" si="118"/>
        <v>James Dalton</v>
      </c>
      <c r="D3799" s="6" t="str" cm="1">
        <f t="array" ref="D3799">IF(SUM(--ISNUMBER(SEARCH(Credentials,C3799)))&gt;0,TRIM(RIGHT(SUBSTITUTE(C3799," ",REPT(" ", 99)), 99)),"")</f>
        <v/>
      </c>
      <c r="E3799" s="6" t="str">
        <f t="shared" si="119"/>
        <v>James Dalton</v>
      </c>
      <c r="F3799" s="6" t="s">
        <v>14606</v>
      </c>
      <c r="G3799" s="7" t="s">
        <v>19433</v>
      </c>
      <c r="H3799" s="7" t="s">
        <v>20773</v>
      </c>
    </row>
    <row r="3800" spans="1:8">
      <c r="A3800" s="6" t="s">
        <v>14610</v>
      </c>
      <c r="B3800" s="6" t="str" cm="1">
        <f t="array" ref="B3800">IF(SUM(--ISNUMBER(SEARCH(Honorific,A3800)))&gt;0,LEFT(A3800,FIND(" ",A3800)-1),"")</f>
        <v/>
      </c>
      <c r="C3800" s="6" t="str">
        <f t="shared" si="118"/>
        <v>Rebecca Williams</v>
      </c>
      <c r="D3800" s="6" t="str" cm="1">
        <f t="array" ref="D3800">IF(SUM(--ISNUMBER(SEARCH(Credentials,C3800)))&gt;0,TRIM(RIGHT(SUBSTITUTE(C3800," ",REPT(" ", 99)), 99)),"")</f>
        <v/>
      </c>
      <c r="E3800" s="6" t="str">
        <f t="shared" si="119"/>
        <v>Rebecca Williams</v>
      </c>
      <c r="F3800" s="6" t="s">
        <v>14610</v>
      </c>
      <c r="G3800" s="7" t="s">
        <v>19531</v>
      </c>
      <c r="H3800" s="7" t="s">
        <v>19478</v>
      </c>
    </row>
    <row r="3801" spans="1:8">
      <c r="A3801" s="6" t="s">
        <v>14614</v>
      </c>
      <c r="B3801" s="6" t="str" cm="1">
        <f t="array" ref="B3801">IF(SUM(--ISNUMBER(SEARCH(Honorific,A3801)))&gt;0,LEFT(A3801,FIND(" ",A3801)-1),"")</f>
        <v/>
      </c>
      <c r="C3801" s="6" t="str">
        <f t="shared" si="118"/>
        <v>Rebecca Davis</v>
      </c>
      <c r="D3801" s="6" t="str" cm="1">
        <f t="array" ref="D3801">IF(SUM(--ISNUMBER(SEARCH(Credentials,C3801)))&gt;0,TRIM(RIGHT(SUBSTITUTE(C3801," ",REPT(" ", 99)), 99)),"")</f>
        <v/>
      </c>
      <c r="E3801" s="6" t="str">
        <f t="shared" si="119"/>
        <v>Rebecca Davis</v>
      </c>
      <c r="F3801" s="6" t="s">
        <v>14614</v>
      </c>
      <c r="G3801" s="7" t="s">
        <v>19531</v>
      </c>
      <c r="H3801" s="7" t="s">
        <v>19523</v>
      </c>
    </row>
    <row r="3802" spans="1:8">
      <c r="A3802" s="6" t="s">
        <v>14618</v>
      </c>
      <c r="B3802" s="6" t="str" cm="1">
        <f t="array" ref="B3802">IF(SUM(--ISNUMBER(SEARCH(Honorific,A3802)))&gt;0,LEFT(A3802,FIND(" ",A3802)-1),"")</f>
        <v/>
      </c>
      <c r="C3802" s="6" t="str">
        <f t="shared" si="118"/>
        <v>Nicole Sullivan</v>
      </c>
      <c r="D3802" s="6" t="str" cm="1">
        <f t="array" ref="D3802">IF(SUM(--ISNUMBER(SEARCH(Credentials,C3802)))&gt;0,TRIM(RIGHT(SUBSTITUTE(C3802," ",REPT(" ", 99)), 99)),"")</f>
        <v/>
      </c>
      <c r="E3802" s="6" t="str">
        <f t="shared" si="119"/>
        <v>Nicole Sullivan</v>
      </c>
      <c r="F3802" s="6" t="s">
        <v>14618</v>
      </c>
      <c r="G3802" s="7" t="s">
        <v>19670</v>
      </c>
      <c r="H3802" s="7" t="s">
        <v>20625</v>
      </c>
    </row>
    <row r="3803" spans="1:8">
      <c r="A3803" s="6" t="s">
        <v>14622</v>
      </c>
      <c r="B3803" s="6" t="str" cm="1">
        <f t="array" ref="B3803">IF(SUM(--ISNUMBER(SEARCH(Honorific,A3803)))&gt;0,LEFT(A3803,FIND(" ",A3803)-1),"")</f>
        <v/>
      </c>
      <c r="C3803" s="6" t="str">
        <f t="shared" si="118"/>
        <v>Abigail Norris</v>
      </c>
      <c r="D3803" s="6" t="str" cm="1">
        <f t="array" ref="D3803">IF(SUM(--ISNUMBER(SEARCH(Credentials,C3803)))&gt;0,TRIM(RIGHT(SUBSTITUTE(C3803," ",REPT(" ", 99)), 99)),"")</f>
        <v/>
      </c>
      <c r="E3803" s="6" t="str">
        <f t="shared" si="119"/>
        <v>Abigail Norris</v>
      </c>
      <c r="F3803" s="6" t="s">
        <v>14622</v>
      </c>
      <c r="G3803" s="7" t="s">
        <v>20181</v>
      </c>
      <c r="H3803" s="7" t="s">
        <v>20774</v>
      </c>
    </row>
    <row r="3804" spans="1:8">
      <c r="A3804" s="6" t="s">
        <v>14626</v>
      </c>
      <c r="B3804" s="6" t="str" cm="1">
        <f t="array" ref="B3804">IF(SUM(--ISNUMBER(SEARCH(Honorific,A3804)))&gt;0,LEFT(A3804,FIND(" ",A3804)-1),"")</f>
        <v/>
      </c>
      <c r="C3804" s="6" t="str">
        <f t="shared" si="118"/>
        <v>Jackson Phillips</v>
      </c>
      <c r="D3804" s="6" t="str" cm="1">
        <f t="array" ref="D3804">IF(SUM(--ISNUMBER(SEARCH(Credentials,C3804)))&gt;0,TRIM(RIGHT(SUBSTITUTE(C3804," ",REPT(" ", 99)), 99)),"")</f>
        <v/>
      </c>
      <c r="E3804" s="6" t="str">
        <f t="shared" si="119"/>
        <v>Jackson Phillips</v>
      </c>
      <c r="F3804" s="6" t="s">
        <v>14626</v>
      </c>
      <c r="G3804" s="7" t="s">
        <v>19779</v>
      </c>
      <c r="H3804" s="7" t="s">
        <v>19577</v>
      </c>
    </row>
    <row r="3805" spans="1:8">
      <c r="A3805" s="6" t="s">
        <v>14630</v>
      </c>
      <c r="B3805" s="6" t="str" cm="1">
        <f t="array" ref="B3805">IF(SUM(--ISNUMBER(SEARCH(Honorific,A3805)))&gt;0,LEFT(A3805,FIND(" ",A3805)-1),"")</f>
        <v/>
      </c>
      <c r="C3805" s="6" t="str">
        <f t="shared" si="118"/>
        <v>Amy Mcfarland</v>
      </c>
      <c r="D3805" s="6" t="str" cm="1">
        <f t="array" ref="D3805">IF(SUM(--ISNUMBER(SEARCH(Credentials,C3805)))&gt;0,TRIM(RIGHT(SUBSTITUTE(C3805," ",REPT(" ", 99)), 99)),"")</f>
        <v/>
      </c>
      <c r="E3805" s="6" t="str">
        <f t="shared" si="119"/>
        <v>Amy Mcfarland</v>
      </c>
      <c r="F3805" s="6" t="s">
        <v>14630</v>
      </c>
      <c r="G3805" s="7" t="s">
        <v>19789</v>
      </c>
      <c r="H3805" s="7" t="s">
        <v>20329</v>
      </c>
    </row>
    <row r="3806" spans="1:8">
      <c r="A3806" s="6" t="s">
        <v>14634</v>
      </c>
      <c r="B3806" s="6" t="str" cm="1">
        <f t="array" ref="B3806">IF(SUM(--ISNUMBER(SEARCH(Honorific,A3806)))&gt;0,LEFT(A3806,FIND(" ",A3806)-1),"")</f>
        <v/>
      </c>
      <c r="C3806" s="6" t="str">
        <f t="shared" si="118"/>
        <v>Amanda Hudson</v>
      </c>
      <c r="D3806" s="6" t="str" cm="1">
        <f t="array" ref="D3806">IF(SUM(--ISNUMBER(SEARCH(Credentials,C3806)))&gt;0,TRIM(RIGHT(SUBSTITUTE(C3806," ",REPT(" ", 99)), 99)),"")</f>
        <v/>
      </c>
      <c r="E3806" s="6" t="str">
        <f t="shared" si="119"/>
        <v>Amanda Hudson</v>
      </c>
      <c r="F3806" s="6" t="s">
        <v>14634</v>
      </c>
      <c r="G3806" s="7" t="s">
        <v>19435</v>
      </c>
      <c r="H3806" s="7" t="s">
        <v>19808</v>
      </c>
    </row>
    <row r="3807" spans="1:8">
      <c r="A3807" s="6" t="s">
        <v>14638</v>
      </c>
      <c r="B3807" s="6" t="str" cm="1">
        <f t="array" ref="B3807">IF(SUM(--ISNUMBER(SEARCH(Honorific,A3807)))&gt;0,LEFT(A3807,FIND(" ",A3807)-1),"")</f>
        <v/>
      </c>
      <c r="C3807" s="6" t="str">
        <f t="shared" si="118"/>
        <v>Michael Miller</v>
      </c>
      <c r="D3807" s="6" t="str" cm="1">
        <f t="array" ref="D3807">IF(SUM(--ISNUMBER(SEARCH(Credentials,C3807)))&gt;0,TRIM(RIGHT(SUBSTITUTE(C3807," ",REPT(" ", 99)), 99)),"")</f>
        <v/>
      </c>
      <c r="E3807" s="6" t="str">
        <f t="shared" si="119"/>
        <v>Michael Miller</v>
      </c>
      <c r="F3807" s="6" t="s">
        <v>14638</v>
      </c>
      <c r="G3807" s="7" t="s">
        <v>19466</v>
      </c>
      <c r="H3807" s="7" t="s">
        <v>19568</v>
      </c>
    </row>
    <row r="3808" spans="1:8">
      <c r="A3808" s="6" t="s">
        <v>14642</v>
      </c>
      <c r="B3808" s="6" t="str" cm="1">
        <f t="array" ref="B3808">IF(SUM(--ISNUMBER(SEARCH(Honorific,A3808)))&gt;0,LEFT(A3808,FIND(" ",A3808)-1),"")</f>
        <v/>
      </c>
      <c r="C3808" s="6" t="str">
        <f t="shared" si="118"/>
        <v>Katie Hart</v>
      </c>
      <c r="D3808" s="6" t="str" cm="1">
        <f t="array" ref="D3808">IF(SUM(--ISNUMBER(SEARCH(Credentials,C3808)))&gt;0,TRIM(RIGHT(SUBSTITUTE(C3808," ",REPT(" ", 99)), 99)),"")</f>
        <v/>
      </c>
      <c r="E3808" s="6" t="str">
        <f t="shared" si="119"/>
        <v>Katie Hart</v>
      </c>
      <c r="F3808" s="6" t="s">
        <v>14642</v>
      </c>
      <c r="G3808" s="7" t="s">
        <v>20093</v>
      </c>
      <c r="H3808" s="7" t="s">
        <v>19621</v>
      </c>
    </row>
    <row r="3809" spans="1:8">
      <c r="A3809" s="6" t="s">
        <v>14646</v>
      </c>
      <c r="B3809" s="6" t="str" cm="1">
        <f t="array" ref="B3809">IF(SUM(--ISNUMBER(SEARCH(Honorific,A3809)))&gt;0,LEFT(A3809,FIND(" ",A3809)-1),"")</f>
        <v/>
      </c>
      <c r="C3809" s="6" t="str">
        <f t="shared" si="118"/>
        <v>Christopher Perez</v>
      </c>
      <c r="D3809" s="6" t="str" cm="1">
        <f t="array" ref="D3809">IF(SUM(--ISNUMBER(SEARCH(Credentials,C3809)))&gt;0,TRIM(RIGHT(SUBSTITUTE(C3809," ",REPT(" ", 99)), 99)),"")</f>
        <v/>
      </c>
      <c r="E3809" s="6" t="str">
        <f t="shared" si="119"/>
        <v>Christopher Perez</v>
      </c>
      <c r="F3809" s="6" t="s">
        <v>14646</v>
      </c>
      <c r="G3809" s="7" t="s">
        <v>19682</v>
      </c>
      <c r="H3809" s="7" t="s">
        <v>19760</v>
      </c>
    </row>
    <row r="3810" spans="1:8">
      <c r="A3810" s="6" t="s">
        <v>14649</v>
      </c>
      <c r="B3810" s="6" t="str" cm="1">
        <f t="array" ref="B3810">IF(SUM(--ISNUMBER(SEARCH(Honorific,A3810)))&gt;0,LEFT(A3810,FIND(" ",A3810)-1),"")</f>
        <v/>
      </c>
      <c r="C3810" s="6" t="str">
        <f t="shared" si="118"/>
        <v>Jason Oliver</v>
      </c>
      <c r="D3810" s="6" t="str" cm="1">
        <f t="array" ref="D3810">IF(SUM(--ISNUMBER(SEARCH(Credentials,C3810)))&gt;0,TRIM(RIGHT(SUBSTITUTE(C3810," ",REPT(" ", 99)), 99)),"")</f>
        <v/>
      </c>
      <c r="E3810" s="6" t="str">
        <f t="shared" si="119"/>
        <v>Jason Oliver</v>
      </c>
      <c r="F3810" s="6" t="s">
        <v>14649</v>
      </c>
      <c r="G3810" s="7" t="s">
        <v>19560</v>
      </c>
      <c r="H3810" s="7" t="s">
        <v>19631</v>
      </c>
    </row>
    <row r="3811" spans="1:8">
      <c r="A3811" s="6" t="s">
        <v>14653</v>
      </c>
      <c r="B3811" s="6" t="str" cm="1">
        <f t="array" ref="B3811">IF(SUM(--ISNUMBER(SEARCH(Honorific,A3811)))&gt;0,LEFT(A3811,FIND(" ",A3811)-1),"")</f>
        <v/>
      </c>
      <c r="C3811" s="6" t="str">
        <f t="shared" si="118"/>
        <v>Cory Roberts</v>
      </c>
      <c r="D3811" s="6" t="str" cm="1">
        <f t="array" ref="D3811">IF(SUM(--ISNUMBER(SEARCH(Credentials,C3811)))&gt;0,TRIM(RIGHT(SUBSTITUTE(C3811," ",REPT(" ", 99)), 99)),"")</f>
        <v/>
      </c>
      <c r="E3811" s="6" t="str">
        <f t="shared" si="119"/>
        <v>Cory Roberts</v>
      </c>
      <c r="F3811" s="6" t="s">
        <v>14653</v>
      </c>
      <c r="G3811" s="7" t="s">
        <v>20521</v>
      </c>
      <c r="H3811" s="7" t="s">
        <v>19900</v>
      </c>
    </row>
    <row r="3812" spans="1:8">
      <c r="A3812" s="6" t="s">
        <v>14656</v>
      </c>
      <c r="B3812" s="6" t="str" cm="1">
        <f t="array" ref="B3812">IF(SUM(--ISNUMBER(SEARCH(Honorific,A3812)))&gt;0,LEFT(A3812,FIND(" ",A3812)-1),"")</f>
        <v/>
      </c>
      <c r="C3812" s="6" t="str">
        <f t="shared" si="118"/>
        <v>Renee Castro</v>
      </c>
      <c r="D3812" s="6" t="str" cm="1">
        <f t="array" ref="D3812">IF(SUM(--ISNUMBER(SEARCH(Credentials,C3812)))&gt;0,TRIM(RIGHT(SUBSTITUTE(C3812," ",REPT(" ", 99)), 99)),"")</f>
        <v/>
      </c>
      <c r="E3812" s="6" t="str">
        <f t="shared" si="119"/>
        <v>Renee Castro</v>
      </c>
      <c r="F3812" s="6" t="s">
        <v>14656</v>
      </c>
      <c r="G3812" s="7" t="s">
        <v>19431</v>
      </c>
      <c r="H3812" s="7" t="s">
        <v>19802</v>
      </c>
    </row>
    <row r="3813" spans="1:8">
      <c r="A3813" s="6" t="s">
        <v>14660</v>
      </c>
      <c r="B3813" s="6" t="str" cm="1">
        <f t="array" ref="B3813">IF(SUM(--ISNUMBER(SEARCH(Honorific,A3813)))&gt;0,LEFT(A3813,FIND(" ",A3813)-1),"")</f>
        <v/>
      </c>
      <c r="C3813" s="6" t="str">
        <f t="shared" si="118"/>
        <v>Aaron Turner</v>
      </c>
      <c r="D3813" s="6" t="str" cm="1">
        <f t="array" ref="D3813">IF(SUM(--ISNUMBER(SEARCH(Credentials,C3813)))&gt;0,TRIM(RIGHT(SUBSTITUTE(C3813," ",REPT(" ", 99)), 99)),"")</f>
        <v/>
      </c>
      <c r="E3813" s="6" t="str">
        <f t="shared" si="119"/>
        <v>Aaron Turner</v>
      </c>
      <c r="F3813" s="6" t="s">
        <v>14660</v>
      </c>
      <c r="G3813" s="7" t="s">
        <v>20176</v>
      </c>
      <c r="H3813" s="7" t="s">
        <v>19757</v>
      </c>
    </row>
    <row r="3814" spans="1:8">
      <c r="A3814" s="6" t="s">
        <v>14664</v>
      </c>
      <c r="B3814" s="6" t="str" cm="1">
        <f t="array" ref="B3814">IF(SUM(--ISNUMBER(SEARCH(Honorific,A3814)))&gt;0,LEFT(A3814,FIND(" ",A3814)-1),"")</f>
        <v/>
      </c>
      <c r="C3814" s="6" t="str">
        <f t="shared" si="118"/>
        <v>Patrick Wilson</v>
      </c>
      <c r="D3814" s="6" t="str" cm="1">
        <f t="array" ref="D3814">IF(SUM(--ISNUMBER(SEARCH(Credentials,C3814)))&gt;0,TRIM(RIGHT(SUBSTITUTE(C3814," ",REPT(" ", 99)), 99)),"")</f>
        <v/>
      </c>
      <c r="E3814" s="6" t="str">
        <f t="shared" si="119"/>
        <v>Patrick Wilson</v>
      </c>
      <c r="F3814" s="6" t="s">
        <v>14664</v>
      </c>
      <c r="G3814" s="7" t="s">
        <v>19975</v>
      </c>
      <c r="H3814" s="7" t="s">
        <v>19563</v>
      </c>
    </row>
    <row r="3815" spans="1:8">
      <c r="A3815" s="6" t="s">
        <v>14668</v>
      </c>
      <c r="B3815" s="6" t="str" cm="1">
        <f t="array" ref="B3815">IF(SUM(--ISNUMBER(SEARCH(Honorific,A3815)))&gt;0,LEFT(A3815,FIND(" ",A3815)-1),"")</f>
        <v/>
      </c>
      <c r="C3815" s="6" t="str">
        <f t="shared" si="118"/>
        <v>Brian Patterson</v>
      </c>
      <c r="D3815" s="6" t="str" cm="1">
        <f t="array" ref="D3815">IF(SUM(--ISNUMBER(SEARCH(Credentials,C3815)))&gt;0,TRIM(RIGHT(SUBSTITUTE(C3815," ",REPT(" ", 99)), 99)),"")</f>
        <v/>
      </c>
      <c r="E3815" s="6" t="str">
        <f t="shared" si="119"/>
        <v>Brian Patterson</v>
      </c>
      <c r="F3815" s="6" t="s">
        <v>14668</v>
      </c>
      <c r="G3815" s="7" t="s">
        <v>19555</v>
      </c>
      <c r="H3815" s="7" t="s">
        <v>20079</v>
      </c>
    </row>
    <row r="3816" spans="1:8">
      <c r="A3816" s="6" t="s">
        <v>14671</v>
      </c>
      <c r="B3816" s="6" t="str" cm="1">
        <f t="array" ref="B3816">IF(SUM(--ISNUMBER(SEARCH(Honorific,A3816)))&gt;0,LEFT(A3816,FIND(" ",A3816)-1),"")</f>
        <v/>
      </c>
      <c r="C3816" s="6" t="str">
        <f t="shared" si="118"/>
        <v>Jesus Rogers</v>
      </c>
      <c r="D3816" s="6" t="str" cm="1">
        <f t="array" ref="D3816">IF(SUM(--ISNUMBER(SEARCH(Credentials,C3816)))&gt;0,TRIM(RIGHT(SUBSTITUTE(C3816," ",REPT(" ", 99)), 99)),"")</f>
        <v/>
      </c>
      <c r="E3816" s="6" t="str">
        <f t="shared" si="119"/>
        <v>Jesus Rogers</v>
      </c>
      <c r="F3816" s="6" t="s">
        <v>14671</v>
      </c>
      <c r="G3816" s="7" t="s">
        <v>19654</v>
      </c>
      <c r="H3816" s="7" t="s">
        <v>19703</v>
      </c>
    </row>
    <row r="3817" spans="1:8">
      <c r="A3817" s="6" t="s">
        <v>14674</v>
      </c>
      <c r="B3817" s="6" t="str" cm="1">
        <f t="array" ref="B3817">IF(SUM(--ISNUMBER(SEARCH(Honorific,A3817)))&gt;0,LEFT(A3817,FIND(" ",A3817)-1),"")</f>
        <v/>
      </c>
      <c r="C3817" s="6" t="str">
        <f t="shared" si="118"/>
        <v>Christina Burton</v>
      </c>
      <c r="D3817" s="6" t="str" cm="1">
        <f t="array" ref="D3817">IF(SUM(--ISNUMBER(SEARCH(Credentials,C3817)))&gt;0,TRIM(RIGHT(SUBSTITUTE(C3817," ",REPT(" ", 99)), 99)),"")</f>
        <v/>
      </c>
      <c r="E3817" s="6" t="str">
        <f t="shared" si="119"/>
        <v>Christina Burton</v>
      </c>
      <c r="F3817" s="6" t="s">
        <v>14674</v>
      </c>
      <c r="G3817" s="7" t="s">
        <v>19429</v>
      </c>
      <c r="H3817" s="7" t="s">
        <v>19780</v>
      </c>
    </row>
    <row r="3818" spans="1:8">
      <c r="A3818" s="6" t="s">
        <v>14678</v>
      </c>
      <c r="B3818" s="6" t="str" cm="1">
        <f t="array" ref="B3818">IF(SUM(--ISNUMBER(SEARCH(Honorific,A3818)))&gt;0,LEFT(A3818,FIND(" ",A3818)-1),"")</f>
        <v/>
      </c>
      <c r="C3818" s="6" t="str">
        <f t="shared" si="118"/>
        <v>Jared Henry</v>
      </c>
      <c r="D3818" s="6" t="str" cm="1">
        <f t="array" ref="D3818">IF(SUM(--ISNUMBER(SEARCH(Credentials,C3818)))&gt;0,TRIM(RIGHT(SUBSTITUTE(C3818," ",REPT(" ", 99)), 99)),"")</f>
        <v/>
      </c>
      <c r="E3818" s="6" t="str">
        <f t="shared" si="119"/>
        <v>Jared Henry</v>
      </c>
      <c r="F3818" s="6" t="s">
        <v>14678</v>
      </c>
      <c r="G3818" s="7" t="s">
        <v>19858</v>
      </c>
      <c r="H3818" s="7" t="s">
        <v>19552</v>
      </c>
    </row>
    <row r="3819" spans="1:8">
      <c r="A3819" s="6" t="s">
        <v>14682</v>
      </c>
      <c r="B3819" s="6" t="str" cm="1">
        <f t="array" ref="B3819">IF(SUM(--ISNUMBER(SEARCH(Honorific,A3819)))&gt;0,LEFT(A3819,FIND(" ",A3819)-1),"")</f>
        <v/>
      </c>
      <c r="C3819" s="6" t="str">
        <f t="shared" si="118"/>
        <v>John Galvan</v>
      </c>
      <c r="D3819" s="6" t="str" cm="1">
        <f t="array" ref="D3819">IF(SUM(--ISNUMBER(SEARCH(Credentials,C3819)))&gt;0,TRIM(RIGHT(SUBSTITUTE(C3819," ",REPT(" ", 99)), 99)),"")</f>
        <v/>
      </c>
      <c r="E3819" s="6" t="str">
        <f t="shared" si="119"/>
        <v>John Galvan</v>
      </c>
      <c r="F3819" s="6" t="s">
        <v>14682</v>
      </c>
      <c r="G3819" s="7" t="s">
        <v>19558</v>
      </c>
      <c r="H3819" s="7" t="s">
        <v>20395</v>
      </c>
    </row>
    <row r="3820" spans="1:8">
      <c r="A3820" s="6" t="s">
        <v>14686</v>
      </c>
      <c r="B3820" s="6" t="str" cm="1">
        <f t="array" ref="B3820">IF(SUM(--ISNUMBER(SEARCH(Honorific,A3820)))&gt;0,LEFT(A3820,FIND(" ",A3820)-1),"")</f>
        <v/>
      </c>
      <c r="C3820" s="6" t="str">
        <f t="shared" si="118"/>
        <v>Lindsey Irwin</v>
      </c>
      <c r="D3820" s="6" t="str" cm="1">
        <f t="array" ref="D3820">IF(SUM(--ISNUMBER(SEARCH(Credentials,C3820)))&gt;0,TRIM(RIGHT(SUBSTITUTE(C3820," ",REPT(" ", 99)), 99)),"")</f>
        <v/>
      </c>
      <c r="E3820" s="6" t="str">
        <f t="shared" si="119"/>
        <v>Lindsey Irwin</v>
      </c>
      <c r="F3820" s="6" t="s">
        <v>20868</v>
      </c>
      <c r="G3820" s="7" t="s">
        <v>20200</v>
      </c>
      <c r="H3820" s="7"/>
    </row>
    <row r="3821" spans="1:8">
      <c r="A3821" s="6" t="s">
        <v>14688</v>
      </c>
      <c r="B3821" s="6" t="str" cm="1">
        <f t="array" ref="B3821">IF(SUM(--ISNUMBER(SEARCH(Honorific,A3821)))&gt;0,LEFT(A3821,FIND(" ",A3821)-1),"")</f>
        <v/>
      </c>
      <c r="C3821" s="6" t="str">
        <f t="shared" si="118"/>
        <v>Donna Nguyen</v>
      </c>
      <c r="D3821" s="6" t="str" cm="1">
        <f t="array" ref="D3821">IF(SUM(--ISNUMBER(SEARCH(Credentials,C3821)))&gt;0,TRIM(RIGHT(SUBSTITUTE(C3821," ",REPT(" ", 99)), 99)),"")</f>
        <v/>
      </c>
      <c r="E3821" s="6" t="str">
        <f t="shared" si="119"/>
        <v>Donna Nguyen</v>
      </c>
      <c r="F3821" s="6" t="s">
        <v>14688</v>
      </c>
      <c r="G3821" s="7" t="s">
        <v>20160</v>
      </c>
      <c r="H3821" s="7" t="s">
        <v>19980</v>
      </c>
    </row>
    <row r="3822" spans="1:8">
      <c r="A3822" s="6" t="s">
        <v>14692</v>
      </c>
      <c r="B3822" s="6" t="str" cm="1">
        <f t="array" ref="B3822">IF(SUM(--ISNUMBER(SEARCH(Honorific,A3822)))&gt;0,LEFT(A3822,FIND(" ",A3822)-1),"")</f>
        <v/>
      </c>
      <c r="C3822" s="6" t="str">
        <f t="shared" si="118"/>
        <v>Cameron Wilson</v>
      </c>
      <c r="D3822" s="6" t="str" cm="1">
        <f t="array" ref="D3822">IF(SUM(--ISNUMBER(SEARCH(Credentials,C3822)))&gt;0,TRIM(RIGHT(SUBSTITUTE(C3822," ",REPT(" ", 99)), 99)),"")</f>
        <v/>
      </c>
      <c r="E3822" s="6" t="str">
        <f t="shared" si="119"/>
        <v>Cameron Wilson</v>
      </c>
      <c r="F3822" s="6" t="s">
        <v>14692</v>
      </c>
      <c r="G3822" s="7" t="s">
        <v>19992</v>
      </c>
      <c r="H3822" s="7" t="s">
        <v>19563</v>
      </c>
    </row>
    <row r="3823" spans="1:8">
      <c r="A3823" s="6" t="s">
        <v>14695</v>
      </c>
      <c r="B3823" s="6" t="str" cm="1">
        <f t="array" ref="B3823">IF(SUM(--ISNUMBER(SEARCH(Honorific,A3823)))&gt;0,LEFT(A3823,FIND(" ",A3823)-1),"")</f>
        <v/>
      </c>
      <c r="C3823" s="6" t="str">
        <f t="shared" si="118"/>
        <v>Jason Erickson</v>
      </c>
      <c r="D3823" s="6" t="str" cm="1">
        <f t="array" ref="D3823">IF(SUM(--ISNUMBER(SEARCH(Credentials,C3823)))&gt;0,TRIM(RIGHT(SUBSTITUTE(C3823," ",REPT(" ", 99)), 99)),"")</f>
        <v/>
      </c>
      <c r="E3823" s="6" t="str">
        <f t="shared" si="119"/>
        <v>Jason Erickson</v>
      </c>
      <c r="F3823" s="6" t="s">
        <v>14695</v>
      </c>
      <c r="G3823" s="7" t="s">
        <v>19560</v>
      </c>
      <c r="H3823" s="7" t="s">
        <v>20590</v>
      </c>
    </row>
    <row r="3824" spans="1:8">
      <c r="A3824" s="6" t="s">
        <v>14698</v>
      </c>
      <c r="B3824" s="6" t="str" cm="1">
        <f t="array" ref="B3824">IF(SUM(--ISNUMBER(SEARCH(Honorific,A3824)))&gt;0,LEFT(A3824,FIND(" ",A3824)-1),"")</f>
        <v/>
      </c>
      <c r="C3824" s="6" t="str">
        <f t="shared" si="118"/>
        <v>James Hernandez</v>
      </c>
      <c r="D3824" s="6" t="str" cm="1">
        <f t="array" ref="D3824">IF(SUM(--ISNUMBER(SEARCH(Credentials,C3824)))&gt;0,TRIM(RIGHT(SUBSTITUTE(C3824," ",REPT(" ", 99)), 99)),"")</f>
        <v/>
      </c>
      <c r="E3824" s="6" t="str">
        <f t="shared" si="119"/>
        <v>James Hernandez</v>
      </c>
      <c r="F3824" s="6" t="s">
        <v>14698</v>
      </c>
      <c r="G3824" s="7" t="s">
        <v>19433</v>
      </c>
      <c r="H3824" s="7" t="s">
        <v>19444</v>
      </c>
    </row>
    <row r="3825" spans="1:8">
      <c r="A3825" s="6" t="s">
        <v>14702</v>
      </c>
      <c r="B3825" s="6" t="str" cm="1">
        <f t="array" ref="B3825">IF(SUM(--ISNUMBER(SEARCH(Honorific,A3825)))&gt;0,LEFT(A3825,FIND(" ",A3825)-1),"")</f>
        <v/>
      </c>
      <c r="C3825" s="6" t="str">
        <f t="shared" si="118"/>
        <v>Billy Powers</v>
      </c>
      <c r="D3825" s="6" t="str" cm="1">
        <f t="array" ref="D3825">IF(SUM(--ISNUMBER(SEARCH(Credentials,C3825)))&gt;0,TRIM(RIGHT(SUBSTITUTE(C3825," ",REPT(" ", 99)), 99)),"")</f>
        <v/>
      </c>
      <c r="E3825" s="6" t="str">
        <f t="shared" si="119"/>
        <v>Billy Powers</v>
      </c>
      <c r="F3825" s="6" t="s">
        <v>14702</v>
      </c>
      <c r="G3825" s="7" t="s">
        <v>20036</v>
      </c>
      <c r="H3825" s="7" t="s">
        <v>20051</v>
      </c>
    </row>
    <row r="3826" spans="1:8">
      <c r="A3826" s="6" t="s">
        <v>14706</v>
      </c>
      <c r="B3826" s="6" t="str" cm="1">
        <f t="array" ref="B3826">IF(SUM(--ISNUMBER(SEARCH(Honorific,A3826)))&gt;0,LEFT(A3826,FIND(" ",A3826)-1),"")</f>
        <v/>
      </c>
      <c r="C3826" s="6" t="str">
        <f t="shared" si="118"/>
        <v>Samuel Molina</v>
      </c>
      <c r="D3826" s="6" t="str" cm="1">
        <f t="array" ref="D3826">IF(SUM(--ISNUMBER(SEARCH(Credentials,C3826)))&gt;0,TRIM(RIGHT(SUBSTITUTE(C3826," ",REPT(" ", 99)), 99)),"")</f>
        <v/>
      </c>
      <c r="E3826" s="6" t="str">
        <f t="shared" si="119"/>
        <v>Samuel Molina</v>
      </c>
      <c r="F3826" s="6" t="s">
        <v>14706</v>
      </c>
      <c r="G3826" s="7" t="s">
        <v>19593</v>
      </c>
      <c r="H3826" s="7" t="s">
        <v>20005</v>
      </c>
    </row>
    <row r="3827" spans="1:8">
      <c r="A3827" s="6" t="s">
        <v>11250</v>
      </c>
      <c r="B3827" s="6" t="str" cm="1">
        <f t="array" ref="B3827">IF(SUM(--ISNUMBER(SEARCH(Honorific,A3827)))&gt;0,LEFT(A3827,FIND(" ",A3827)-1),"")</f>
        <v/>
      </c>
      <c r="C3827" s="6" t="str">
        <f t="shared" si="118"/>
        <v>James Garcia</v>
      </c>
      <c r="D3827" s="6" t="str" cm="1">
        <f t="array" ref="D3827">IF(SUM(--ISNUMBER(SEARCH(Credentials,C3827)))&gt;0,TRIM(RIGHT(SUBSTITUTE(C3827," ",REPT(" ", 99)), 99)),"")</f>
        <v/>
      </c>
      <c r="E3827" s="6" t="str">
        <f t="shared" si="119"/>
        <v>James Garcia</v>
      </c>
      <c r="F3827" s="6" t="s">
        <v>11250</v>
      </c>
      <c r="G3827" s="7" t="s">
        <v>19433</v>
      </c>
      <c r="H3827" s="7" t="s">
        <v>19641</v>
      </c>
    </row>
    <row r="3828" spans="1:8">
      <c r="A3828" s="6" t="s">
        <v>14712</v>
      </c>
      <c r="B3828" s="6" t="str" cm="1">
        <f t="array" ref="B3828">IF(SUM(--ISNUMBER(SEARCH(Honorific,A3828)))&gt;0,LEFT(A3828,FIND(" ",A3828)-1),"")</f>
        <v>Mr.</v>
      </c>
      <c r="C3828" s="6" t="str">
        <f t="shared" si="118"/>
        <v>James Stephens</v>
      </c>
      <c r="D3828" s="6" t="str" cm="1">
        <f t="array" ref="D3828">IF(SUM(--ISNUMBER(SEARCH(Credentials,C3828)))&gt;0,TRIM(RIGHT(SUBSTITUTE(C3828," ",REPT(" ", 99)), 99)),"")</f>
        <v/>
      </c>
      <c r="E3828" s="6" t="str">
        <f t="shared" si="119"/>
        <v>James Stephens</v>
      </c>
      <c r="F3828" s="6" t="s">
        <v>19361</v>
      </c>
      <c r="G3828" s="7" t="s">
        <v>19433</v>
      </c>
      <c r="H3828" s="7" t="s">
        <v>19632</v>
      </c>
    </row>
    <row r="3829" spans="1:8">
      <c r="A3829" s="6" t="s">
        <v>14716</v>
      </c>
      <c r="B3829" s="6" t="str" cm="1">
        <f t="array" ref="B3829">IF(SUM(--ISNUMBER(SEARCH(Honorific,A3829)))&gt;0,LEFT(A3829,FIND(" ",A3829)-1),"")</f>
        <v/>
      </c>
      <c r="C3829" s="6" t="str">
        <f t="shared" si="118"/>
        <v>Renee Campbell</v>
      </c>
      <c r="D3829" s="6" t="str" cm="1">
        <f t="array" ref="D3829">IF(SUM(--ISNUMBER(SEARCH(Credentials,C3829)))&gt;0,TRIM(RIGHT(SUBSTITUTE(C3829," ",REPT(" ", 99)), 99)),"")</f>
        <v/>
      </c>
      <c r="E3829" s="6" t="str">
        <f t="shared" si="119"/>
        <v>Renee Campbell</v>
      </c>
      <c r="F3829" s="6" t="s">
        <v>14716</v>
      </c>
      <c r="G3829" s="7" t="s">
        <v>19431</v>
      </c>
      <c r="H3829" s="7" t="s">
        <v>19886</v>
      </c>
    </row>
    <row r="3830" spans="1:8">
      <c r="A3830" s="6" t="s">
        <v>14719</v>
      </c>
      <c r="B3830" s="6" t="str" cm="1">
        <f t="array" ref="B3830">IF(SUM(--ISNUMBER(SEARCH(Honorific,A3830)))&gt;0,LEFT(A3830,FIND(" ",A3830)-1),"")</f>
        <v/>
      </c>
      <c r="C3830" s="6" t="str">
        <f t="shared" si="118"/>
        <v>Anthony Kennedy</v>
      </c>
      <c r="D3830" s="6" t="str" cm="1">
        <f t="array" ref="D3830">IF(SUM(--ISNUMBER(SEARCH(Credentials,C3830)))&gt;0,TRIM(RIGHT(SUBSTITUTE(C3830," ",REPT(" ", 99)), 99)),"")</f>
        <v/>
      </c>
      <c r="E3830" s="6" t="str">
        <f t="shared" si="119"/>
        <v>Anthony Kennedy</v>
      </c>
      <c r="F3830" s="6" t="s">
        <v>14719</v>
      </c>
      <c r="G3830" s="7" t="s">
        <v>19438</v>
      </c>
      <c r="H3830" s="7" t="s">
        <v>20566</v>
      </c>
    </row>
    <row r="3831" spans="1:8">
      <c r="A3831" s="6" t="s">
        <v>14723</v>
      </c>
      <c r="B3831" s="6" t="str" cm="1">
        <f t="array" ref="B3831">IF(SUM(--ISNUMBER(SEARCH(Honorific,A3831)))&gt;0,LEFT(A3831,FIND(" ",A3831)-1),"")</f>
        <v/>
      </c>
      <c r="C3831" s="6" t="str">
        <f t="shared" si="118"/>
        <v>Adrian Wilkins</v>
      </c>
      <c r="D3831" s="6" t="str" cm="1">
        <f t="array" ref="D3831">IF(SUM(--ISNUMBER(SEARCH(Credentials,C3831)))&gt;0,TRIM(RIGHT(SUBSTITUTE(C3831," ",REPT(" ", 99)), 99)),"")</f>
        <v/>
      </c>
      <c r="E3831" s="6" t="str">
        <f t="shared" si="119"/>
        <v>Adrian Wilkins</v>
      </c>
      <c r="F3831" s="6" t="s">
        <v>14723</v>
      </c>
      <c r="G3831" s="7" t="s">
        <v>19778</v>
      </c>
      <c r="H3831" s="7" t="s">
        <v>20228</v>
      </c>
    </row>
    <row r="3832" spans="1:8">
      <c r="A3832" s="6" t="s">
        <v>14727</v>
      </c>
      <c r="B3832" s="6" t="str" cm="1">
        <f t="array" ref="B3832">IF(SUM(--ISNUMBER(SEARCH(Honorific,A3832)))&gt;0,LEFT(A3832,FIND(" ",A3832)-1),"")</f>
        <v/>
      </c>
      <c r="C3832" s="6" t="str">
        <f t="shared" si="118"/>
        <v>Kristi Barnes</v>
      </c>
      <c r="D3832" s="6" t="str" cm="1">
        <f t="array" ref="D3832">IF(SUM(--ISNUMBER(SEARCH(Credentials,C3832)))&gt;0,TRIM(RIGHT(SUBSTITUTE(C3832," ",REPT(" ", 99)), 99)),"")</f>
        <v/>
      </c>
      <c r="E3832" s="6" t="str">
        <f t="shared" si="119"/>
        <v>Kristi Barnes</v>
      </c>
      <c r="F3832" s="6" t="s">
        <v>14727</v>
      </c>
      <c r="G3832" s="7" t="s">
        <v>20134</v>
      </c>
      <c r="H3832" s="7" t="s">
        <v>19448</v>
      </c>
    </row>
    <row r="3833" spans="1:8">
      <c r="A3833" s="6" t="s">
        <v>14731</v>
      </c>
      <c r="B3833" s="6" t="str" cm="1">
        <f t="array" ref="B3833">IF(SUM(--ISNUMBER(SEARCH(Honorific,A3833)))&gt;0,LEFT(A3833,FIND(" ",A3833)-1),"")</f>
        <v/>
      </c>
      <c r="C3833" s="6" t="str">
        <f t="shared" si="118"/>
        <v>Haley Carter</v>
      </c>
      <c r="D3833" s="6" t="str" cm="1">
        <f t="array" ref="D3833">IF(SUM(--ISNUMBER(SEARCH(Credentials,C3833)))&gt;0,TRIM(RIGHT(SUBSTITUTE(C3833," ",REPT(" ", 99)), 99)),"")</f>
        <v/>
      </c>
      <c r="E3833" s="6" t="str">
        <f t="shared" si="119"/>
        <v>Haley Carter</v>
      </c>
      <c r="F3833" s="6" t="s">
        <v>14731</v>
      </c>
      <c r="G3833" s="7" t="s">
        <v>20164</v>
      </c>
      <c r="H3833" s="7" t="s">
        <v>19496</v>
      </c>
    </row>
    <row r="3834" spans="1:8">
      <c r="A3834" s="6" t="s">
        <v>14735</v>
      </c>
      <c r="B3834" s="6" t="str" cm="1">
        <f t="array" ref="B3834">IF(SUM(--ISNUMBER(SEARCH(Honorific,A3834)))&gt;0,LEFT(A3834,FIND(" ",A3834)-1),"")</f>
        <v/>
      </c>
      <c r="C3834" s="6" t="str">
        <f t="shared" si="118"/>
        <v>Sharon Hernandez</v>
      </c>
      <c r="D3834" s="6" t="str" cm="1">
        <f t="array" ref="D3834">IF(SUM(--ISNUMBER(SEARCH(Credentials,C3834)))&gt;0,TRIM(RIGHT(SUBSTITUTE(C3834," ",REPT(" ", 99)), 99)),"")</f>
        <v/>
      </c>
      <c r="E3834" s="6" t="str">
        <f t="shared" si="119"/>
        <v>Sharon Hernandez</v>
      </c>
      <c r="F3834" s="6" t="s">
        <v>14735</v>
      </c>
      <c r="G3834" s="7" t="s">
        <v>19584</v>
      </c>
      <c r="H3834" s="7" t="s">
        <v>19444</v>
      </c>
    </row>
    <row r="3835" spans="1:8">
      <c r="A3835" s="6" t="s">
        <v>14739</v>
      </c>
      <c r="B3835" s="6" t="str" cm="1">
        <f t="array" ref="B3835">IF(SUM(--ISNUMBER(SEARCH(Honorific,A3835)))&gt;0,LEFT(A3835,FIND(" ",A3835)-1),"")</f>
        <v/>
      </c>
      <c r="C3835" s="6" t="str">
        <f t="shared" si="118"/>
        <v>Carolyn Fisher</v>
      </c>
      <c r="D3835" s="6" t="str" cm="1">
        <f t="array" ref="D3835">IF(SUM(--ISNUMBER(SEARCH(Credentials,C3835)))&gt;0,TRIM(RIGHT(SUBSTITUTE(C3835," ",REPT(" ", 99)), 99)),"")</f>
        <v/>
      </c>
      <c r="E3835" s="6" t="str">
        <f t="shared" si="119"/>
        <v>Carolyn Fisher</v>
      </c>
      <c r="F3835" s="6" t="s">
        <v>14739</v>
      </c>
      <c r="G3835" s="7" t="s">
        <v>19480</v>
      </c>
      <c r="H3835" s="7" t="s">
        <v>19731</v>
      </c>
    </row>
    <row r="3836" spans="1:8">
      <c r="A3836" s="6" t="s">
        <v>10331</v>
      </c>
      <c r="B3836" s="6" t="str" cm="1">
        <f t="array" ref="B3836">IF(SUM(--ISNUMBER(SEARCH(Honorific,A3836)))&gt;0,LEFT(A3836,FIND(" ",A3836)-1),"")</f>
        <v/>
      </c>
      <c r="C3836" s="6" t="str">
        <f t="shared" si="118"/>
        <v>Aaron Johnson</v>
      </c>
      <c r="D3836" s="6" t="str" cm="1">
        <f t="array" ref="D3836">IF(SUM(--ISNUMBER(SEARCH(Credentials,C3836)))&gt;0,TRIM(RIGHT(SUBSTITUTE(C3836," ",REPT(" ", 99)), 99)),"")</f>
        <v/>
      </c>
      <c r="E3836" s="6" t="str">
        <f t="shared" si="119"/>
        <v>Aaron Johnson</v>
      </c>
      <c r="F3836" s="6" t="s">
        <v>10331</v>
      </c>
      <c r="G3836" s="7" t="s">
        <v>20176</v>
      </c>
      <c r="H3836" s="7" t="s">
        <v>19655</v>
      </c>
    </row>
    <row r="3837" spans="1:8">
      <c r="A3837" s="6" t="s">
        <v>14745</v>
      </c>
      <c r="B3837" s="6" t="str" cm="1">
        <f t="array" ref="B3837">IF(SUM(--ISNUMBER(SEARCH(Honorific,A3837)))&gt;0,LEFT(A3837,FIND(" ",A3837)-1),"")</f>
        <v/>
      </c>
      <c r="C3837" s="6" t="str">
        <f t="shared" si="118"/>
        <v>Russell Stewart</v>
      </c>
      <c r="D3837" s="6" t="str" cm="1">
        <f t="array" ref="D3837">IF(SUM(--ISNUMBER(SEARCH(Credentials,C3837)))&gt;0,TRIM(RIGHT(SUBSTITUTE(C3837," ",REPT(" ", 99)), 99)),"")</f>
        <v/>
      </c>
      <c r="E3837" s="6" t="str">
        <f t="shared" si="119"/>
        <v>Russell Stewart</v>
      </c>
      <c r="F3837" s="6" t="s">
        <v>14745</v>
      </c>
      <c r="G3837" s="7" t="s">
        <v>19803</v>
      </c>
      <c r="H3837" s="7" t="s">
        <v>19687</v>
      </c>
    </row>
    <row r="3838" spans="1:8">
      <c r="A3838" s="6" t="s">
        <v>14749</v>
      </c>
      <c r="B3838" s="6" t="str" cm="1">
        <f t="array" ref="B3838">IF(SUM(--ISNUMBER(SEARCH(Honorific,A3838)))&gt;0,LEFT(A3838,FIND(" ",A3838)-1),"")</f>
        <v/>
      </c>
      <c r="C3838" s="6" t="str">
        <f t="shared" si="118"/>
        <v>Crystal Sims</v>
      </c>
      <c r="D3838" s="6" t="str" cm="1">
        <f t="array" ref="D3838">IF(SUM(--ISNUMBER(SEARCH(Credentials,C3838)))&gt;0,TRIM(RIGHT(SUBSTITUTE(C3838," ",REPT(" ", 99)), 99)),"")</f>
        <v/>
      </c>
      <c r="E3838" s="6" t="str">
        <f t="shared" si="119"/>
        <v>Crystal Sims</v>
      </c>
      <c r="F3838" s="6" t="s">
        <v>14749</v>
      </c>
      <c r="G3838" s="7" t="s">
        <v>19562</v>
      </c>
      <c r="H3838" s="7" t="s">
        <v>19923</v>
      </c>
    </row>
    <row r="3839" spans="1:8">
      <c r="A3839" s="6" t="s">
        <v>14753</v>
      </c>
      <c r="B3839" s="6" t="str" cm="1">
        <f t="array" ref="B3839">IF(SUM(--ISNUMBER(SEARCH(Honorific,A3839)))&gt;0,LEFT(A3839,FIND(" ",A3839)-1),"")</f>
        <v/>
      </c>
      <c r="C3839" s="6" t="str">
        <f t="shared" si="118"/>
        <v>Joe Hunter</v>
      </c>
      <c r="D3839" s="6" t="str" cm="1">
        <f t="array" ref="D3839">IF(SUM(--ISNUMBER(SEARCH(Credentials,C3839)))&gt;0,TRIM(RIGHT(SUBSTITUTE(C3839," ",REPT(" ", 99)), 99)),"")</f>
        <v/>
      </c>
      <c r="E3839" s="6" t="str">
        <f t="shared" si="119"/>
        <v>Joe Hunter</v>
      </c>
      <c r="F3839" s="6" t="s">
        <v>14753</v>
      </c>
      <c r="G3839" s="7" t="s">
        <v>19553</v>
      </c>
      <c r="H3839" s="7" t="s">
        <v>19678</v>
      </c>
    </row>
    <row r="3840" spans="1:8">
      <c r="A3840" s="6" t="s">
        <v>14757</v>
      </c>
      <c r="B3840" s="6" t="str" cm="1">
        <f t="array" ref="B3840">IF(SUM(--ISNUMBER(SEARCH(Honorific,A3840)))&gt;0,LEFT(A3840,FIND(" ",A3840)-1),"")</f>
        <v/>
      </c>
      <c r="C3840" s="6" t="str">
        <f t="shared" si="118"/>
        <v>James White</v>
      </c>
      <c r="D3840" s="6" t="str" cm="1">
        <f t="array" ref="D3840">IF(SUM(--ISNUMBER(SEARCH(Credentials,C3840)))&gt;0,TRIM(RIGHT(SUBSTITUTE(C3840," ",REPT(" ", 99)), 99)),"")</f>
        <v/>
      </c>
      <c r="E3840" s="6" t="str">
        <f t="shared" si="119"/>
        <v>James White</v>
      </c>
      <c r="F3840" s="6" t="s">
        <v>14757</v>
      </c>
      <c r="G3840" s="7" t="s">
        <v>19433</v>
      </c>
      <c r="H3840" s="7" t="s">
        <v>19502</v>
      </c>
    </row>
    <row r="3841" spans="1:8">
      <c r="A3841" s="6" t="s">
        <v>14761</v>
      </c>
      <c r="B3841" s="6" t="str" cm="1">
        <f t="array" ref="B3841">IF(SUM(--ISNUMBER(SEARCH(Honorific,A3841)))&gt;0,LEFT(A3841,FIND(" ",A3841)-1),"")</f>
        <v/>
      </c>
      <c r="C3841" s="6" t="str">
        <f t="shared" si="118"/>
        <v>Vanessa Schultz</v>
      </c>
      <c r="D3841" s="6" t="str" cm="1">
        <f t="array" ref="D3841">IF(SUM(--ISNUMBER(SEARCH(Credentials,C3841)))&gt;0,TRIM(RIGHT(SUBSTITUTE(C3841," ",REPT(" ", 99)), 99)),"")</f>
        <v/>
      </c>
      <c r="E3841" s="6" t="str">
        <f t="shared" si="119"/>
        <v>Vanessa Schultz</v>
      </c>
      <c r="F3841" s="6" t="s">
        <v>14761</v>
      </c>
      <c r="G3841" s="7" t="s">
        <v>19462</v>
      </c>
      <c r="H3841" s="7" t="s">
        <v>20268</v>
      </c>
    </row>
    <row r="3842" spans="1:8">
      <c r="A3842" s="6" t="s">
        <v>14765</v>
      </c>
      <c r="B3842" s="6" t="str" cm="1">
        <f t="array" ref="B3842">IF(SUM(--ISNUMBER(SEARCH(Honorific,A3842)))&gt;0,LEFT(A3842,FIND(" ",A3842)-1),"")</f>
        <v/>
      </c>
      <c r="C3842" s="6" t="str">
        <f t="shared" si="118"/>
        <v>Lauren Stewart</v>
      </c>
      <c r="D3842" s="6" t="str" cm="1">
        <f t="array" ref="D3842">IF(SUM(--ISNUMBER(SEARCH(Credentials,C3842)))&gt;0,TRIM(RIGHT(SUBSTITUTE(C3842," ",REPT(" ", 99)), 99)),"")</f>
        <v/>
      </c>
      <c r="E3842" s="6" t="str">
        <f t="shared" si="119"/>
        <v>Lauren Stewart</v>
      </c>
      <c r="F3842" s="6" t="s">
        <v>14765</v>
      </c>
      <c r="G3842" s="7" t="s">
        <v>19504</v>
      </c>
      <c r="H3842" s="7" t="s">
        <v>19687</v>
      </c>
    </row>
    <row r="3843" spans="1:8">
      <c r="A3843" s="6" t="s">
        <v>10775</v>
      </c>
      <c r="B3843" s="6" t="str" cm="1">
        <f t="array" ref="B3843">IF(SUM(--ISNUMBER(SEARCH(Honorific,A3843)))&gt;0,LEFT(A3843,FIND(" ",A3843)-1),"")</f>
        <v/>
      </c>
      <c r="C3843" s="6" t="str">
        <f t="shared" ref="C3843:C3906" si="120">IF(B3843="",A3843,RIGHT(A3843,LEN(A3843)-LEN(B3843)-1))</f>
        <v>John Anderson</v>
      </c>
      <c r="D3843" s="6" t="str" cm="1">
        <f t="array" ref="D3843">IF(SUM(--ISNUMBER(SEARCH(Credentials,C3843)))&gt;0,TRIM(RIGHT(SUBSTITUTE(C3843," ",REPT(" ", 99)), 99)),"")</f>
        <v/>
      </c>
      <c r="E3843" s="6" t="str">
        <f t="shared" ref="E3843:E3906" si="121">IF(D3843="",C3843,LEFT(C3843,LEN(C3843)-LEN(D3843)))</f>
        <v>John Anderson</v>
      </c>
      <c r="F3843" s="6" t="s">
        <v>10775</v>
      </c>
      <c r="G3843" s="7" t="s">
        <v>19558</v>
      </c>
      <c r="H3843" s="7" t="s">
        <v>19519</v>
      </c>
    </row>
    <row r="3844" spans="1:8">
      <c r="A3844" s="6" t="s">
        <v>14772</v>
      </c>
      <c r="B3844" s="6" t="str" cm="1">
        <f t="array" ref="B3844">IF(SUM(--ISNUMBER(SEARCH(Honorific,A3844)))&gt;0,LEFT(A3844,FIND(" ",A3844)-1),"")</f>
        <v>Mr.</v>
      </c>
      <c r="C3844" s="6" t="str">
        <f t="shared" si="120"/>
        <v>Brandon Powers</v>
      </c>
      <c r="D3844" s="6" t="str" cm="1">
        <f t="array" ref="D3844">IF(SUM(--ISNUMBER(SEARCH(Credentials,C3844)))&gt;0,TRIM(RIGHT(SUBSTITUTE(C3844," ",REPT(" ", 99)), 99)),"")</f>
        <v/>
      </c>
      <c r="E3844" s="6" t="str">
        <f t="shared" si="121"/>
        <v>Brandon Powers</v>
      </c>
      <c r="F3844" s="6" t="s">
        <v>19362</v>
      </c>
      <c r="G3844" s="7" t="s">
        <v>19603</v>
      </c>
      <c r="H3844" s="7" t="s">
        <v>20051</v>
      </c>
    </row>
    <row r="3845" spans="1:8">
      <c r="A3845" s="6" t="s">
        <v>14776</v>
      </c>
      <c r="B3845" s="6" t="str" cm="1">
        <f t="array" ref="B3845">IF(SUM(--ISNUMBER(SEARCH(Honorific,A3845)))&gt;0,LEFT(A3845,FIND(" ",A3845)-1),"")</f>
        <v/>
      </c>
      <c r="C3845" s="6" t="str">
        <f t="shared" si="120"/>
        <v>Brenda Garcia</v>
      </c>
      <c r="D3845" s="6" t="str" cm="1">
        <f t="array" ref="D3845">IF(SUM(--ISNUMBER(SEARCH(Credentials,C3845)))&gt;0,TRIM(RIGHT(SUBSTITUTE(C3845," ",REPT(" ", 99)), 99)),"")</f>
        <v/>
      </c>
      <c r="E3845" s="6" t="str">
        <f t="shared" si="121"/>
        <v>Brenda Garcia</v>
      </c>
      <c r="F3845" s="6" t="s">
        <v>14776</v>
      </c>
      <c r="G3845" s="7" t="s">
        <v>19445</v>
      </c>
      <c r="H3845" s="7" t="s">
        <v>19641</v>
      </c>
    </row>
    <row r="3846" spans="1:8">
      <c r="A3846" s="6" t="s">
        <v>14780</v>
      </c>
      <c r="B3846" s="6" t="str" cm="1">
        <f t="array" ref="B3846">IF(SUM(--ISNUMBER(SEARCH(Honorific,A3846)))&gt;0,LEFT(A3846,FIND(" ",A3846)-1),"")</f>
        <v>Mr.</v>
      </c>
      <c r="C3846" s="6" t="str">
        <f t="shared" si="120"/>
        <v>Robert Stewart</v>
      </c>
      <c r="D3846" s="6" t="str" cm="1">
        <f t="array" ref="D3846">IF(SUM(--ISNUMBER(SEARCH(Credentials,C3846)))&gt;0,TRIM(RIGHT(SUBSTITUTE(C3846," ",REPT(" ", 99)), 99)),"")</f>
        <v/>
      </c>
      <c r="E3846" s="6" t="str">
        <f t="shared" si="121"/>
        <v>Robert Stewart</v>
      </c>
      <c r="F3846" s="6" t="s">
        <v>19363</v>
      </c>
      <c r="G3846" s="7" t="s">
        <v>19541</v>
      </c>
      <c r="H3846" s="7" t="s">
        <v>19687</v>
      </c>
    </row>
    <row r="3847" spans="1:8">
      <c r="A3847" s="6" t="s">
        <v>14783</v>
      </c>
      <c r="B3847" s="6" t="str" cm="1">
        <f t="array" ref="B3847">IF(SUM(--ISNUMBER(SEARCH(Honorific,A3847)))&gt;0,LEFT(A3847,FIND(" ",A3847)-1),"")</f>
        <v/>
      </c>
      <c r="C3847" s="6" t="str">
        <f t="shared" si="120"/>
        <v>Kayla Perry</v>
      </c>
      <c r="D3847" s="6" t="str" cm="1">
        <f t="array" ref="D3847">IF(SUM(--ISNUMBER(SEARCH(Credentials,C3847)))&gt;0,TRIM(RIGHT(SUBSTITUTE(C3847," ",REPT(" ", 99)), 99)),"")</f>
        <v/>
      </c>
      <c r="E3847" s="6" t="str">
        <f t="shared" si="121"/>
        <v>Kayla Perry</v>
      </c>
      <c r="F3847" s="6" t="s">
        <v>14783</v>
      </c>
      <c r="G3847" s="7" t="s">
        <v>19441</v>
      </c>
      <c r="H3847" s="7" t="s">
        <v>20098</v>
      </c>
    </row>
    <row r="3848" spans="1:8">
      <c r="A3848" s="6" t="s">
        <v>14787</v>
      </c>
      <c r="B3848" s="6" t="str" cm="1">
        <f t="array" ref="B3848">IF(SUM(--ISNUMBER(SEARCH(Honorific,A3848)))&gt;0,LEFT(A3848,FIND(" ",A3848)-1),"")</f>
        <v/>
      </c>
      <c r="C3848" s="6" t="str">
        <f t="shared" si="120"/>
        <v>Aaron West</v>
      </c>
      <c r="D3848" s="6" t="str" cm="1">
        <f t="array" ref="D3848">IF(SUM(--ISNUMBER(SEARCH(Credentials,C3848)))&gt;0,TRIM(RIGHT(SUBSTITUTE(C3848," ",REPT(" ", 99)), 99)),"")</f>
        <v/>
      </c>
      <c r="E3848" s="6" t="str">
        <f t="shared" si="121"/>
        <v>Aaron West</v>
      </c>
      <c r="F3848" s="6" t="s">
        <v>14787</v>
      </c>
      <c r="G3848" s="7" t="s">
        <v>20176</v>
      </c>
      <c r="H3848" s="7" t="s">
        <v>20303</v>
      </c>
    </row>
    <row r="3849" spans="1:8">
      <c r="A3849" s="6" t="s">
        <v>14791</v>
      </c>
      <c r="B3849" s="6" t="str" cm="1">
        <f t="array" ref="B3849">IF(SUM(--ISNUMBER(SEARCH(Honorific,A3849)))&gt;0,LEFT(A3849,FIND(" ",A3849)-1),"")</f>
        <v/>
      </c>
      <c r="C3849" s="6" t="str">
        <f t="shared" si="120"/>
        <v>Priscilla Garcia</v>
      </c>
      <c r="D3849" s="6" t="str" cm="1">
        <f t="array" ref="D3849">IF(SUM(--ISNUMBER(SEARCH(Credentials,C3849)))&gt;0,TRIM(RIGHT(SUBSTITUTE(C3849," ",REPT(" ", 99)), 99)),"")</f>
        <v/>
      </c>
      <c r="E3849" s="6" t="str">
        <f t="shared" si="121"/>
        <v>Priscilla Garcia</v>
      </c>
      <c r="F3849" s="6" t="s">
        <v>14791</v>
      </c>
      <c r="G3849" s="7" t="s">
        <v>20561</v>
      </c>
      <c r="H3849" s="7" t="s">
        <v>19641</v>
      </c>
    </row>
    <row r="3850" spans="1:8">
      <c r="A3850" s="6" t="s">
        <v>14795</v>
      </c>
      <c r="B3850" s="6" t="str" cm="1">
        <f t="array" ref="B3850">IF(SUM(--ISNUMBER(SEARCH(Honorific,A3850)))&gt;0,LEFT(A3850,FIND(" ",A3850)-1),"")</f>
        <v/>
      </c>
      <c r="C3850" s="6" t="str">
        <f t="shared" si="120"/>
        <v>Patricia Collins</v>
      </c>
      <c r="D3850" s="6" t="str" cm="1">
        <f t="array" ref="D3850">IF(SUM(--ISNUMBER(SEARCH(Credentials,C3850)))&gt;0,TRIM(RIGHT(SUBSTITUTE(C3850," ",REPT(" ", 99)), 99)),"")</f>
        <v/>
      </c>
      <c r="E3850" s="6" t="str">
        <f t="shared" si="121"/>
        <v>Patricia Collins</v>
      </c>
      <c r="F3850" s="6" t="s">
        <v>14795</v>
      </c>
      <c r="G3850" s="7" t="s">
        <v>19967</v>
      </c>
      <c r="H3850" s="7" t="s">
        <v>19772</v>
      </c>
    </row>
    <row r="3851" spans="1:8">
      <c r="A3851" s="6" t="s">
        <v>14799</v>
      </c>
      <c r="B3851" s="6" t="str" cm="1">
        <f t="array" ref="B3851">IF(SUM(--ISNUMBER(SEARCH(Honorific,A3851)))&gt;0,LEFT(A3851,FIND(" ",A3851)-1),"")</f>
        <v/>
      </c>
      <c r="C3851" s="6" t="str">
        <f t="shared" si="120"/>
        <v>Timothy Collier</v>
      </c>
      <c r="D3851" s="6" t="str" cm="1">
        <f t="array" ref="D3851">IF(SUM(--ISNUMBER(SEARCH(Credentials,C3851)))&gt;0,TRIM(RIGHT(SUBSTITUTE(C3851," ",REPT(" ", 99)), 99)),"")</f>
        <v/>
      </c>
      <c r="E3851" s="6" t="str">
        <f t="shared" si="121"/>
        <v>Timothy Collier</v>
      </c>
      <c r="F3851" s="6" t="s">
        <v>14799</v>
      </c>
      <c r="G3851" s="7" t="s">
        <v>19942</v>
      </c>
      <c r="H3851" s="7" t="s">
        <v>20317</v>
      </c>
    </row>
    <row r="3852" spans="1:8">
      <c r="A3852" s="6" t="s">
        <v>12672</v>
      </c>
      <c r="B3852" s="6" t="str" cm="1">
        <f t="array" ref="B3852">IF(SUM(--ISNUMBER(SEARCH(Honorific,A3852)))&gt;0,LEFT(A3852,FIND(" ",A3852)-1),"")</f>
        <v/>
      </c>
      <c r="C3852" s="6" t="str">
        <f t="shared" si="120"/>
        <v>Laura Miller</v>
      </c>
      <c r="D3852" s="6" t="str" cm="1">
        <f t="array" ref="D3852">IF(SUM(--ISNUMBER(SEARCH(Credentials,C3852)))&gt;0,TRIM(RIGHT(SUBSTITUTE(C3852," ",REPT(" ", 99)), 99)),"")</f>
        <v/>
      </c>
      <c r="E3852" s="6" t="str">
        <f t="shared" si="121"/>
        <v>Laura Miller</v>
      </c>
      <c r="F3852" s="6" t="s">
        <v>12672</v>
      </c>
      <c r="G3852" s="7" t="s">
        <v>19587</v>
      </c>
      <c r="H3852" s="7" t="s">
        <v>19568</v>
      </c>
    </row>
    <row r="3853" spans="1:8">
      <c r="A3853" s="6" t="s">
        <v>14806</v>
      </c>
      <c r="B3853" s="6" t="str" cm="1">
        <f t="array" ref="B3853">IF(SUM(--ISNUMBER(SEARCH(Honorific,A3853)))&gt;0,LEFT(A3853,FIND(" ",A3853)-1),"")</f>
        <v/>
      </c>
      <c r="C3853" s="6" t="str">
        <f t="shared" si="120"/>
        <v>Eric Simmons</v>
      </c>
      <c r="D3853" s="6" t="str" cm="1">
        <f t="array" ref="D3853">IF(SUM(--ISNUMBER(SEARCH(Credentials,C3853)))&gt;0,TRIM(RIGHT(SUBSTITUTE(C3853," ",REPT(" ", 99)), 99)),"")</f>
        <v/>
      </c>
      <c r="E3853" s="6" t="str">
        <f t="shared" si="121"/>
        <v>Eric Simmons</v>
      </c>
      <c r="F3853" s="6" t="s">
        <v>14806</v>
      </c>
      <c r="G3853" s="7" t="s">
        <v>19618</v>
      </c>
      <c r="H3853" s="7" t="s">
        <v>20081</v>
      </c>
    </row>
    <row r="3854" spans="1:8">
      <c r="A3854" s="6" t="s">
        <v>14810</v>
      </c>
      <c r="B3854" s="6" t="str" cm="1">
        <f t="array" ref="B3854">IF(SUM(--ISNUMBER(SEARCH(Honorific,A3854)))&gt;0,LEFT(A3854,FIND(" ",A3854)-1),"")</f>
        <v/>
      </c>
      <c r="C3854" s="6" t="str">
        <f t="shared" si="120"/>
        <v>Emily Wilkinson</v>
      </c>
      <c r="D3854" s="6" t="str" cm="1">
        <f t="array" ref="D3854">IF(SUM(--ISNUMBER(SEARCH(Credentials,C3854)))&gt;0,TRIM(RIGHT(SUBSTITUTE(C3854," ",REPT(" ", 99)), 99)),"")</f>
        <v/>
      </c>
      <c r="E3854" s="6" t="str">
        <f t="shared" si="121"/>
        <v>Emily Wilkinson</v>
      </c>
      <c r="F3854" s="6" t="s">
        <v>14810</v>
      </c>
      <c r="G3854" s="7" t="s">
        <v>20058</v>
      </c>
      <c r="H3854" s="7" t="s">
        <v>20331</v>
      </c>
    </row>
    <row r="3855" spans="1:8">
      <c r="A3855" s="6" t="s">
        <v>14814</v>
      </c>
      <c r="B3855" s="6" t="str" cm="1">
        <f t="array" ref="B3855">IF(SUM(--ISNUMBER(SEARCH(Honorific,A3855)))&gt;0,LEFT(A3855,FIND(" ",A3855)-1),"")</f>
        <v/>
      </c>
      <c r="C3855" s="6" t="str">
        <f t="shared" si="120"/>
        <v>Heather Griffith</v>
      </c>
      <c r="D3855" s="6" t="str" cm="1">
        <f t="array" ref="D3855">IF(SUM(--ISNUMBER(SEARCH(Credentials,C3855)))&gt;0,TRIM(RIGHT(SUBSTITUTE(C3855," ",REPT(" ", 99)), 99)),"")</f>
        <v/>
      </c>
      <c r="E3855" s="6" t="str">
        <f t="shared" si="121"/>
        <v>Heather Griffith</v>
      </c>
      <c r="F3855" s="6" t="s">
        <v>14814</v>
      </c>
      <c r="G3855" s="7" t="s">
        <v>19423</v>
      </c>
      <c r="H3855" s="7" t="s">
        <v>20708</v>
      </c>
    </row>
    <row r="3856" spans="1:8">
      <c r="A3856" s="6" t="s">
        <v>14818</v>
      </c>
      <c r="B3856" s="6" t="str" cm="1">
        <f t="array" ref="B3856">IF(SUM(--ISNUMBER(SEARCH(Honorific,A3856)))&gt;0,LEFT(A3856,FIND(" ",A3856)-1),"")</f>
        <v/>
      </c>
      <c r="C3856" s="6" t="str">
        <f t="shared" si="120"/>
        <v>Kristin Smith</v>
      </c>
      <c r="D3856" s="6" t="str" cm="1">
        <f t="array" ref="D3856">IF(SUM(--ISNUMBER(SEARCH(Credentials,C3856)))&gt;0,TRIM(RIGHT(SUBSTITUTE(C3856," ",REPT(" ", 99)), 99)),"")</f>
        <v/>
      </c>
      <c r="E3856" s="6" t="str">
        <f t="shared" si="121"/>
        <v>Kristin Smith</v>
      </c>
      <c r="F3856" s="6" t="s">
        <v>14818</v>
      </c>
      <c r="G3856" s="7" t="s">
        <v>19608</v>
      </c>
      <c r="H3856" s="7" t="s">
        <v>19450</v>
      </c>
    </row>
    <row r="3857" spans="1:8">
      <c r="A3857" s="6" t="s">
        <v>14822</v>
      </c>
      <c r="B3857" s="6" t="str" cm="1">
        <f t="array" ref="B3857">IF(SUM(--ISNUMBER(SEARCH(Honorific,A3857)))&gt;0,LEFT(A3857,FIND(" ",A3857)-1),"")</f>
        <v/>
      </c>
      <c r="C3857" s="6" t="str">
        <f t="shared" si="120"/>
        <v>Kirsten Curtis</v>
      </c>
      <c r="D3857" s="6" t="str" cm="1">
        <f t="array" ref="D3857">IF(SUM(--ISNUMBER(SEARCH(Credentials,C3857)))&gt;0,TRIM(RIGHT(SUBSTITUTE(C3857," ",REPT(" ", 99)), 99)),"")</f>
        <v/>
      </c>
      <c r="E3857" s="6" t="str">
        <f t="shared" si="121"/>
        <v>Kirsten Curtis</v>
      </c>
      <c r="F3857" s="6" t="s">
        <v>14822</v>
      </c>
      <c r="G3857" s="7" t="s">
        <v>20497</v>
      </c>
      <c r="H3857" s="7" t="s">
        <v>19505</v>
      </c>
    </row>
    <row r="3858" spans="1:8">
      <c r="A3858" s="6" t="s">
        <v>14826</v>
      </c>
      <c r="B3858" s="6" t="str" cm="1">
        <f t="array" ref="B3858">IF(SUM(--ISNUMBER(SEARCH(Honorific,A3858)))&gt;0,LEFT(A3858,FIND(" ",A3858)-1),"")</f>
        <v/>
      </c>
      <c r="C3858" s="6" t="str">
        <f t="shared" si="120"/>
        <v>Morgan King</v>
      </c>
      <c r="D3858" s="6" t="str" cm="1">
        <f t="array" ref="D3858">IF(SUM(--ISNUMBER(SEARCH(Credentials,C3858)))&gt;0,TRIM(RIGHT(SUBSTITUTE(C3858," ",REPT(" ", 99)), 99)),"")</f>
        <v/>
      </c>
      <c r="E3858" s="6" t="str">
        <f t="shared" si="121"/>
        <v>Morgan King</v>
      </c>
      <c r="F3858" s="6" t="s">
        <v>14826</v>
      </c>
      <c r="G3858" s="7" t="s">
        <v>19735</v>
      </c>
      <c r="H3858" s="7" t="s">
        <v>20195</v>
      </c>
    </row>
    <row r="3859" spans="1:8">
      <c r="A3859" s="6" t="s">
        <v>1299</v>
      </c>
      <c r="B3859" s="6" t="str" cm="1">
        <f t="array" ref="B3859">IF(SUM(--ISNUMBER(SEARCH(Honorific,A3859)))&gt;0,LEFT(A3859,FIND(" ",A3859)-1),"")</f>
        <v/>
      </c>
      <c r="C3859" s="6" t="str">
        <f t="shared" si="120"/>
        <v>Tiffany Williams</v>
      </c>
      <c r="D3859" s="6" t="str" cm="1">
        <f t="array" ref="D3859">IF(SUM(--ISNUMBER(SEARCH(Credentials,C3859)))&gt;0,TRIM(RIGHT(SUBSTITUTE(C3859," ",REPT(" ", 99)), 99)),"")</f>
        <v/>
      </c>
      <c r="E3859" s="6" t="str">
        <f t="shared" si="121"/>
        <v>Tiffany Williams</v>
      </c>
      <c r="F3859" s="6" t="s">
        <v>1299</v>
      </c>
      <c r="G3859" s="7" t="s">
        <v>19847</v>
      </c>
      <c r="H3859" s="7" t="s">
        <v>19478</v>
      </c>
    </row>
    <row r="3860" spans="1:8">
      <c r="A3860" s="6" t="s">
        <v>14833</v>
      </c>
      <c r="B3860" s="6" t="str" cm="1">
        <f t="array" ref="B3860">IF(SUM(--ISNUMBER(SEARCH(Honorific,A3860)))&gt;0,LEFT(A3860,FIND(" ",A3860)-1),"")</f>
        <v/>
      </c>
      <c r="C3860" s="6" t="str">
        <f t="shared" si="120"/>
        <v>Jeff Kennedy</v>
      </c>
      <c r="D3860" s="6" t="str" cm="1">
        <f t="array" ref="D3860">IF(SUM(--ISNUMBER(SEARCH(Credentials,C3860)))&gt;0,TRIM(RIGHT(SUBSTITUTE(C3860," ",REPT(" ", 99)), 99)),"")</f>
        <v/>
      </c>
      <c r="E3860" s="6" t="str">
        <f t="shared" si="121"/>
        <v>Jeff Kennedy</v>
      </c>
      <c r="F3860" s="6" t="s">
        <v>14833</v>
      </c>
      <c r="G3860" s="7" t="s">
        <v>20710</v>
      </c>
      <c r="H3860" s="7" t="s">
        <v>20566</v>
      </c>
    </row>
    <row r="3861" spans="1:8">
      <c r="A3861" s="6" t="s">
        <v>14837</v>
      </c>
      <c r="B3861" s="6" t="str" cm="1">
        <f t="array" ref="B3861">IF(SUM(--ISNUMBER(SEARCH(Honorific,A3861)))&gt;0,LEFT(A3861,FIND(" ",A3861)-1),"")</f>
        <v/>
      </c>
      <c r="C3861" s="6" t="str">
        <f t="shared" si="120"/>
        <v>Anthony Copeland</v>
      </c>
      <c r="D3861" s="6" t="str" cm="1">
        <f t="array" ref="D3861">IF(SUM(--ISNUMBER(SEARCH(Credentials,C3861)))&gt;0,TRIM(RIGHT(SUBSTITUTE(C3861," ",REPT(" ", 99)), 99)),"")</f>
        <v/>
      </c>
      <c r="E3861" s="6" t="str">
        <f t="shared" si="121"/>
        <v>Anthony Copeland</v>
      </c>
      <c r="F3861" s="6" t="s">
        <v>14837</v>
      </c>
      <c r="G3861" s="7" t="s">
        <v>19438</v>
      </c>
      <c r="H3861" s="7" t="s">
        <v>20775</v>
      </c>
    </row>
    <row r="3862" spans="1:8">
      <c r="A3862" s="6" t="s">
        <v>14841</v>
      </c>
      <c r="B3862" s="6" t="str" cm="1">
        <f t="array" ref="B3862">IF(SUM(--ISNUMBER(SEARCH(Honorific,A3862)))&gt;0,LEFT(A3862,FIND(" ",A3862)-1),"")</f>
        <v/>
      </c>
      <c r="C3862" s="6" t="str">
        <f t="shared" si="120"/>
        <v>David Davidson</v>
      </c>
      <c r="D3862" s="6" t="str" cm="1">
        <f t="array" ref="D3862">IF(SUM(--ISNUMBER(SEARCH(Credentials,C3862)))&gt;0,TRIM(RIGHT(SUBSTITUTE(C3862," ",REPT(" ", 99)), 99)),"")</f>
        <v/>
      </c>
      <c r="E3862" s="6" t="str">
        <f t="shared" si="121"/>
        <v>David Davidson</v>
      </c>
      <c r="F3862" s="6" t="s">
        <v>14841</v>
      </c>
      <c r="G3862" s="7" t="s">
        <v>19484</v>
      </c>
      <c r="H3862" s="7" t="s">
        <v>19615</v>
      </c>
    </row>
    <row r="3863" spans="1:8">
      <c r="A3863" s="6" t="s">
        <v>14844</v>
      </c>
      <c r="B3863" s="6" t="str" cm="1">
        <f t="array" ref="B3863">IF(SUM(--ISNUMBER(SEARCH(Honorific,A3863)))&gt;0,LEFT(A3863,FIND(" ",A3863)-1),"")</f>
        <v/>
      </c>
      <c r="C3863" s="6" t="str">
        <f t="shared" si="120"/>
        <v>Kathleen Velasquez</v>
      </c>
      <c r="D3863" s="6" t="str" cm="1">
        <f t="array" ref="D3863">IF(SUM(--ISNUMBER(SEARCH(Credentials,C3863)))&gt;0,TRIM(RIGHT(SUBSTITUTE(C3863," ",REPT(" ", 99)), 99)),"")</f>
        <v/>
      </c>
      <c r="E3863" s="6" t="str">
        <f t="shared" si="121"/>
        <v>Kathleen Velasquez</v>
      </c>
      <c r="F3863" s="6" t="s">
        <v>14844</v>
      </c>
      <c r="G3863" s="7" t="s">
        <v>20054</v>
      </c>
      <c r="H3863" s="7" t="s">
        <v>20208</v>
      </c>
    </row>
    <row r="3864" spans="1:8">
      <c r="A3864" s="6" t="s">
        <v>14848</v>
      </c>
      <c r="B3864" s="6" t="str" cm="1">
        <f t="array" ref="B3864">IF(SUM(--ISNUMBER(SEARCH(Honorific,A3864)))&gt;0,LEFT(A3864,FIND(" ",A3864)-1),"")</f>
        <v/>
      </c>
      <c r="C3864" s="6" t="str">
        <f t="shared" si="120"/>
        <v>William Walker</v>
      </c>
      <c r="D3864" s="6" t="str" cm="1">
        <f t="array" ref="D3864">IF(SUM(--ISNUMBER(SEARCH(Credentials,C3864)))&gt;0,TRIM(RIGHT(SUBSTITUTE(C3864," ",REPT(" ", 99)), 99)),"")</f>
        <v/>
      </c>
      <c r="E3864" s="6" t="str">
        <f t="shared" si="121"/>
        <v>William Walker</v>
      </c>
      <c r="F3864" s="6" t="s">
        <v>14848</v>
      </c>
      <c r="G3864" s="7" t="s">
        <v>19437</v>
      </c>
      <c r="H3864" s="7" t="s">
        <v>19416</v>
      </c>
    </row>
    <row r="3865" spans="1:8">
      <c r="A3865" s="6" t="s">
        <v>14852</v>
      </c>
      <c r="B3865" s="6" t="str" cm="1">
        <f t="array" ref="B3865">IF(SUM(--ISNUMBER(SEARCH(Honorific,A3865)))&gt;0,LEFT(A3865,FIND(" ",A3865)-1),"")</f>
        <v/>
      </c>
      <c r="C3865" s="6" t="str">
        <f t="shared" si="120"/>
        <v>Erica Mckinney</v>
      </c>
      <c r="D3865" s="6" t="str" cm="1">
        <f t="array" ref="D3865">IF(SUM(--ISNUMBER(SEARCH(Credentials,C3865)))&gt;0,TRIM(RIGHT(SUBSTITUTE(C3865," ",REPT(" ", 99)), 99)),"")</f>
        <v/>
      </c>
      <c r="E3865" s="6" t="str">
        <f t="shared" si="121"/>
        <v>Erica Mckinney</v>
      </c>
      <c r="F3865" s="6" t="s">
        <v>14852</v>
      </c>
      <c r="G3865" s="7" t="s">
        <v>19935</v>
      </c>
      <c r="H3865" s="7" t="s">
        <v>20624</v>
      </c>
    </row>
    <row r="3866" spans="1:8">
      <c r="A3866" s="6" t="s">
        <v>14856</v>
      </c>
      <c r="B3866" s="6" t="str" cm="1">
        <f t="array" ref="B3866">IF(SUM(--ISNUMBER(SEARCH(Honorific,A3866)))&gt;0,LEFT(A3866,FIND(" ",A3866)-1),"")</f>
        <v/>
      </c>
      <c r="C3866" s="6" t="str">
        <f t="shared" si="120"/>
        <v>Debbie Smith</v>
      </c>
      <c r="D3866" s="6" t="str" cm="1">
        <f t="array" ref="D3866">IF(SUM(--ISNUMBER(SEARCH(Credentials,C3866)))&gt;0,TRIM(RIGHT(SUBSTITUTE(C3866," ",REPT(" ", 99)), 99)),"")</f>
        <v/>
      </c>
      <c r="E3866" s="6" t="str">
        <f t="shared" si="121"/>
        <v>Debbie Smith</v>
      </c>
      <c r="F3866" s="6" t="s">
        <v>14856</v>
      </c>
      <c r="G3866" s="7" t="s">
        <v>20349</v>
      </c>
      <c r="H3866" s="7" t="s">
        <v>19450</v>
      </c>
    </row>
    <row r="3867" spans="1:8">
      <c r="A3867" s="6" t="s">
        <v>14860</v>
      </c>
      <c r="B3867" s="6" t="str" cm="1">
        <f t="array" ref="B3867">IF(SUM(--ISNUMBER(SEARCH(Honorific,A3867)))&gt;0,LEFT(A3867,FIND(" ",A3867)-1),"")</f>
        <v/>
      </c>
      <c r="C3867" s="6" t="str">
        <f t="shared" si="120"/>
        <v>Jimmy Perry</v>
      </c>
      <c r="D3867" s="6" t="str" cm="1">
        <f t="array" ref="D3867">IF(SUM(--ISNUMBER(SEARCH(Credentials,C3867)))&gt;0,TRIM(RIGHT(SUBSTITUTE(C3867," ",REPT(" ", 99)), 99)),"")</f>
        <v/>
      </c>
      <c r="E3867" s="6" t="str">
        <f t="shared" si="121"/>
        <v>Jimmy Perry</v>
      </c>
      <c r="F3867" s="6" t="s">
        <v>14860</v>
      </c>
      <c r="G3867" s="7" t="s">
        <v>20080</v>
      </c>
      <c r="H3867" s="7" t="s">
        <v>20098</v>
      </c>
    </row>
    <row r="3868" spans="1:8">
      <c r="A3868" s="6" t="s">
        <v>14864</v>
      </c>
      <c r="B3868" s="6" t="str" cm="1">
        <f t="array" ref="B3868">IF(SUM(--ISNUMBER(SEARCH(Honorific,A3868)))&gt;0,LEFT(A3868,FIND(" ",A3868)-1),"")</f>
        <v/>
      </c>
      <c r="C3868" s="6" t="str">
        <f t="shared" si="120"/>
        <v>Shannon Burnett</v>
      </c>
      <c r="D3868" s="6" t="str" cm="1">
        <f t="array" ref="D3868">IF(SUM(--ISNUMBER(SEARCH(Credentials,C3868)))&gt;0,TRIM(RIGHT(SUBSTITUTE(C3868," ",REPT(" ", 99)), 99)),"")</f>
        <v/>
      </c>
      <c r="E3868" s="6" t="str">
        <f t="shared" si="121"/>
        <v>Shannon Burnett</v>
      </c>
      <c r="F3868" s="6" t="s">
        <v>14864</v>
      </c>
      <c r="G3868" s="7" t="s">
        <v>20122</v>
      </c>
      <c r="H3868" s="7" t="s">
        <v>20402</v>
      </c>
    </row>
    <row r="3869" spans="1:8">
      <c r="A3869" s="6" t="s">
        <v>14868</v>
      </c>
      <c r="B3869" s="6" t="str" cm="1">
        <f t="array" ref="B3869">IF(SUM(--ISNUMBER(SEARCH(Honorific,A3869)))&gt;0,LEFT(A3869,FIND(" ",A3869)-1),"")</f>
        <v/>
      </c>
      <c r="C3869" s="6" t="str">
        <f t="shared" si="120"/>
        <v>Joshua Solomon PhD</v>
      </c>
      <c r="D3869" s="6" t="str" cm="1">
        <f t="array" ref="D3869">IF(SUM(--ISNUMBER(SEARCH(Credentials,C3869)))&gt;0,TRIM(RIGHT(SUBSTITUTE(C3869," ",REPT(" ", 99)), 99)),"")</f>
        <v>PhD</v>
      </c>
      <c r="E3869" s="6" t="str">
        <f t="shared" si="121"/>
        <v xml:space="preserve">Joshua Solomon </v>
      </c>
      <c r="F3869" s="6" t="s">
        <v>19364</v>
      </c>
      <c r="G3869" s="7" t="s">
        <v>19718</v>
      </c>
      <c r="H3869" s="7" t="s">
        <v>20440</v>
      </c>
    </row>
    <row r="3870" spans="1:8">
      <c r="A3870" s="6" t="s">
        <v>14872</v>
      </c>
      <c r="B3870" s="6" t="str" cm="1">
        <f t="array" ref="B3870">IF(SUM(--ISNUMBER(SEARCH(Honorific,A3870)))&gt;0,LEFT(A3870,FIND(" ",A3870)-1),"")</f>
        <v/>
      </c>
      <c r="C3870" s="6" t="str">
        <f t="shared" si="120"/>
        <v>Matthew Walters</v>
      </c>
      <c r="D3870" s="6" t="str" cm="1">
        <f t="array" ref="D3870">IF(SUM(--ISNUMBER(SEARCH(Credentials,C3870)))&gt;0,TRIM(RIGHT(SUBSTITUTE(C3870," ",REPT(" ", 99)), 99)),"")</f>
        <v/>
      </c>
      <c r="E3870" s="6" t="str">
        <f t="shared" si="121"/>
        <v>Matthew Walters</v>
      </c>
      <c r="F3870" s="6" t="s">
        <v>14872</v>
      </c>
      <c r="G3870" s="7" t="s">
        <v>19506</v>
      </c>
      <c r="H3870" s="7" t="s">
        <v>20308</v>
      </c>
    </row>
    <row r="3871" spans="1:8">
      <c r="A3871" s="6" t="s">
        <v>14876</v>
      </c>
      <c r="B3871" s="6" t="str" cm="1">
        <f t="array" ref="B3871">IF(SUM(--ISNUMBER(SEARCH(Honorific,A3871)))&gt;0,LEFT(A3871,FIND(" ",A3871)-1),"")</f>
        <v/>
      </c>
      <c r="C3871" s="6" t="str">
        <f t="shared" si="120"/>
        <v>Meagan Poole</v>
      </c>
      <c r="D3871" s="6" t="str" cm="1">
        <f t="array" ref="D3871">IF(SUM(--ISNUMBER(SEARCH(Credentials,C3871)))&gt;0,TRIM(RIGHT(SUBSTITUTE(C3871," ",REPT(" ", 99)), 99)),"")</f>
        <v/>
      </c>
      <c r="E3871" s="6" t="str">
        <f t="shared" si="121"/>
        <v>Meagan Poole</v>
      </c>
      <c r="F3871" s="6" t="s">
        <v>14876</v>
      </c>
      <c r="G3871" s="7" t="s">
        <v>19862</v>
      </c>
      <c r="H3871" s="7" t="s">
        <v>19997</v>
      </c>
    </row>
    <row r="3872" spans="1:8">
      <c r="A3872" s="6" t="s">
        <v>14880</v>
      </c>
      <c r="B3872" s="6" t="str" cm="1">
        <f t="array" ref="B3872">IF(SUM(--ISNUMBER(SEARCH(Honorific,A3872)))&gt;0,LEFT(A3872,FIND(" ",A3872)-1),"")</f>
        <v/>
      </c>
      <c r="C3872" s="6" t="str">
        <f t="shared" si="120"/>
        <v>Harry Gould</v>
      </c>
      <c r="D3872" s="6" t="str" cm="1">
        <f t="array" ref="D3872">IF(SUM(--ISNUMBER(SEARCH(Credentials,C3872)))&gt;0,TRIM(RIGHT(SUBSTITUTE(C3872," ",REPT(" ", 99)), 99)),"")</f>
        <v/>
      </c>
      <c r="E3872" s="6" t="str">
        <f t="shared" si="121"/>
        <v>Harry Gould</v>
      </c>
      <c r="F3872" s="6" t="s">
        <v>14880</v>
      </c>
      <c r="G3872" s="7" t="s">
        <v>20776</v>
      </c>
      <c r="H3872" s="7" t="s">
        <v>20613</v>
      </c>
    </row>
    <row r="3873" spans="1:8">
      <c r="A3873" s="6" t="s">
        <v>14884</v>
      </c>
      <c r="B3873" s="6" t="str" cm="1">
        <f t="array" ref="B3873">IF(SUM(--ISNUMBER(SEARCH(Honorific,A3873)))&gt;0,LEFT(A3873,FIND(" ",A3873)-1),"")</f>
        <v/>
      </c>
      <c r="C3873" s="6" t="str">
        <f t="shared" si="120"/>
        <v>Brittany Delgado</v>
      </c>
      <c r="D3873" s="6" t="str" cm="1">
        <f t="array" ref="D3873">IF(SUM(--ISNUMBER(SEARCH(Credentials,C3873)))&gt;0,TRIM(RIGHT(SUBSTITUTE(C3873," ",REPT(" ", 99)), 99)),"")</f>
        <v/>
      </c>
      <c r="E3873" s="6" t="str">
        <f t="shared" si="121"/>
        <v>Brittany Delgado</v>
      </c>
      <c r="F3873" s="6" t="s">
        <v>14884</v>
      </c>
      <c r="G3873" s="7" t="s">
        <v>19894</v>
      </c>
      <c r="H3873" s="7" t="s">
        <v>19994</v>
      </c>
    </row>
    <row r="3874" spans="1:8">
      <c r="A3874" s="6" t="s">
        <v>14888</v>
      </c>
      <c r="B3874" s="6" t="str" cm="1">
        <f t="array" ref="B3874">IF(SUM(--ISNUMBER(SEARCH(Honorific,A3874)))&gt;0,LEFT(A3874,FIND(" ",A3874)-1),"")</f>
        <v/>
      </c>
      <c r="C3874" s="6" t="str">
        <f t="shared" si="120"/>
        <v>Nancy Pittman</v>
      </c>
      <c r="D3874" s="6" t="str" cm="1">
        <f t="array" ref="D3874">IF(SUM(--ISNUMBER(SEARCH(Credentials,C3874)))&gt;0,TRIM(RIGHT(SUBSTITUTE(C3874," ",REPT(" ", 99)), 99)),"")</f>
        <v/>
      </c>
      <c r="E3874" s="6" t="str">
        <f t="shared" si="121"/>
        <v>Nancy Pittman</v>
      </c>
      <c r="F3874" s="6" t="s">
        <v>14888</v>
      </c>
      <c r="G3874" s="7" t="s">
        <v>19464</v>
      </c>
      <c r="H3874" s="7" t="s">
        <v>20777</v>
      </c>
    </row>
    <row r="3875" spans="1:8">
      <c r="A3875" s="6" t="s">
        <v>14892</v>
      </c>
      <c r="B3875" s="6" t="str" cm="1">
        <f t="array" ref="B3875">IF(SUM(--ISNUMBER(SEARCH(Honorific,A3875)))&gt;0,LEFT(A3875,FIND(" ",A3875)-1),"")</f>
        <v/>
      </c>
      <c r="C3875" s="6" t="str">
        <f t="shared" si="120"/>
        <v>Dominic Jackson</v>
      </c>
      <c r="D3875" s="6" t="str" cm="1">
        <f t="array" ref="D3875">IF(SUM(--ISNUMBER(SEARCH(Credentials,C3875)))&gt;0,TRIM(RIGHT(SUBSTITUTE(C3875," ",REPT(" ", 99)), 99)),"")</f>
        <v/>
      </c>
      <c r="E3875" s="6" t="str">
        <f t="shared" si="121"/>
        <v>Dominic Jackson</v>
      </c>
      <c r="F3875" s="6" t="s">
        <v>14892</v>
      </c>
      <c r="G3875" s="7" t="s">
        <v>20201</v>
      </c>
      <c r="H3875" s="7" t="s">
        <v>19779</v>
      </c>
    </row>
    <row r="3876" spans="1:8">
      <c r="A3876" s="6" t="s">
        <v>14895</v>
      </c>
      <c r="B3876" s="6" t="str" cm="1">
        <f t="array" ref="B3876">IF(SUM(--ISNUMBER(SEARCH(Honorific,A3876)))&gt;0,LEFT(A3876,FIND(" ",A3876)-1),"")</f>
        <v/>
      </c>
      <c r="C3876" s="6" t="str">
        <f t="shared" si="120"/>
        <v>Jose Wallace</v>
      </c>
      <c r="D3876" s="6" t="str" cm="1">
        <f t="array" ref="D3876">IF(SUM(--ISNUMBER(SEARCH(Credentials,C3876)))&gt;0,TRIM(RIGHT(SUBSTITUTE(C3876," ",REPT(" ", 99)), 99)),"")</f>
        <v/>
      </c>
      <c r="E3876" s="6" t="str">
        <f t="shared" si="121"/>
        <v>Jose Wallace</v>
      </c>
      <c r="F3876" s="6" t="s">
        <v>14895</v>
      </c>
      <c r="G3876" s="7" t="s">
        <v>19748</v>
      </c>
      <c r="H3876" s="7" t="s">
        <v>19765</v>
      </c>
    </row>
    <row r="3877" spans="1:8">
      <c r="A3877" s="6" t="s">
        <v>14899</v>
      </c>
      <c r="B3877" s="6" t="str" cm="1">
        <f t="array" ref="B3877">IF(SUM(--ISNUMBER(SEARCH(Honorific,A3877)))&gt;0,LEFT(A3877,FIND(" ",A3877)-1),"")</f>
        <v/>
      </c>
      <c r="C3877" s="6" t="str">
        <f t="shared" si="120"/>
        <v>Alexis Williams</v>
      </c>
      <c r="D3877" s="6" t="str" cm="1">
        <f t="array" ref="D3877">IF(SUM(--ISNUMBER(SEARCH(Credentials,C3877)))&gt;0,TRIM(RIGHT(SUBSTITUTE(C3877," ",REPT(" ", 99)), 99)),"")</f>
        <v/>
      </c>
      <c r="E3877" s="6" t="str">
        <f t="shared" si="121"/>
        <v>Alexis Williams</v>
      </c>
      <c r="F3877" s="6" t="s">
        <v>14899</v>
      </c>
      <c r="G3877" s="7" t="s">
        <v>19657</v>
      </c>
      <c r="H3877" s="7" t="s">
        <v>19478</v>
      </c>
    </row>
    <row r="3878" spans="1:8">
      <c r="A3878" s="6" t="s">
        <v>14903</v>
      </c>
      <c r="B3878" s="6" t="str" cm="1">
        <f t="array" ref="B3878">IF(SUM(--ISNUMBER(SEARCH(Honorific,A3878)))&gt;0,LEFT(A3878,FIND(" ",A3878)-1),"")</f>
        <v/>
      </c>
      <c r="C3878" s="6" t="str">
        <f t="shared" si="120"/>
        <v>Justin Phillips</v>
      </c>
      <c r="D3878" s="6" t="str" cm="1">
        <f t="array" ref="D3878">IF(SUM(--ISNUMBER(SEARCH(Credentials,C3878)))&gt;0,TRIM(RIGHT(SUBSTITUTE(C3878," ",REPT(" ", 99)), 99)),"")</f>
        <v/>
      </c>
      <c r="E3878" s="6" t="str">
        <f t="shared" si="121"/>
        <v>Justin Phillips</v>
      </c>
      <c r="F3878" s="6" t="s">
        <v>14903</v>
      </c>
      <c r="G3878" s="7" t="s">
        <v>19526</v>
      </c>
      <c r="H3878" s="7" t="s">
        <v>19577</v>
      </c>
    </row>
    <row r="3879" spans="1:8">
      <c r="A3879" s="6" t="s">
        <v>14907</v>
      </c>
      <c r="B3879" s="6" t="str" cm="1">
        <f t="array" ref="B3879">IF(SUM(--ISNUMBER(SEARCH(Honorific,A3879)))&gt;0,LEFT(A3879,FIND(" ",A3879)-1),"")</f>
        <v/>
      </c>
      <c r="C3879" s="6" t="str">
        <f t="shared" si="120"/>
        <v>Cynthia Schultz</v>
      </c>
      <c r="D3879" s="6" t="str" cm="1">
        <f t="array" ref="D3879">IF(SUM(--ISNUMBER(SEARCH(Credentials,C3879)))&gt;0,TRIM(RIGHT(SUBSTITUTE(C3879," ",REPT(" ", 99)), 99)),"")</f>
        <v/>
      </c>
      <c r="E3879" s="6" t="str">
        <f t="shared" si="121"/>
        <v>Cynthia Schultz</v>
      </c>
      <c r="F3879" s="6" t="s">
        <v>14907</v>
      </c>
      <c r="G3879" s="7" t="s">
        <v>19646</v>
      </c>
      <c r="H3879" s="7" t="s">
        <v>20268</v>
      </c>
    </row>
    <row r="3880" spans="1:8">
      <c r="A3880" s="6" t="s">
        <v>14910</v>
      </c>
      <c r="B3880" s="6" t="str" cm="1">
        <f t="array" ref="B3880">IF(SUM(--ISNUMBER(SEARCH(Honorific,A3880)))&gt;0,LEFT(A3880,FIND(" ",A3880)-1),"")</f>
        <v/>
      </c>
      <c r="C3880" s="6" t="str">
        <f t="shared" si="120"/>
        <v>Henry Mendoza</v>
      </c>
      <c r="D3880" s="6" t="str" cm="1">
        <f t="array" ref="D3880">IF(SUM(--ISNUMBER(SEARCH(Credentials,C3880)))&gt;0,TRIM(RIGHT(SUBSTITUTE(C3880," ",REPT(" ", 99)), 99)),"")</f>
        <v/>
      </c>
      <c r="E3880" s="6" t="str">
        <f t="shared" si="121"/>
        <v>Henry Mendoza</v>
      </c>
      <c r="F3880" s="6" t="s">
        <v>14910</v>
      </c>
      <c r="G3880" s="7" t="s">
        <v>19552</v>
      </c>
      <c r="H3880" s="7" t="s">
        <v>20301</v>
      </c>
    </row>
    <row r="3881" spans="1:8">
      <c r="A3881" s="6" t="s">
        <v>14914</v>
      </c>
      <c r="B3881" s="6" t="str" cm="1">
        <f t="array" ref="B3881">IF(SUM(--ISNUMBER(SEARCH(Honorific,A3881)))&gt;0,LEFT(A3881,FIND(" ",A3881)-1),"")</f>
        <v/>
      </c>
      <c r="C3881" s="6" t="str">
        <f t="shared" si="120"/>
        <v>Willie Stephens</v>
      </c>
      <c r="D3881" s="6" t="str" cm="1">
        <f t="array" ref="D3881">IF(SUM(--ISNUMBER(SEARCH(Credentials,C3881)))&gt;0,TRIM(RIGHT(SUBSTITUTE(C3881," ",REPT(" ", 99)), 99)),"")</f>
        <v/>
      </c>
      <c r="E3881" s="6" t="str">
        <f t="shared" si="121"/>
        <v>Willie Stephens</v>
      </c>
      <c r="F3881" s="6" t="s">
        <v>14914</v>
      </c>
      <c r="G3881" s="7" t="s">
        <v>19800</v>
      </c>
      <c r="H3881" s="7" t="s">
        <v>19632</v>
      </c>
    </row>
    <row r="3882" spans="1:8">
      <c r="A3882" s="6" t="s">
        <v>14917</v>
      </c>
      <c r="B3882" s="6" t="str" cm="1">
        <f t="array" ref="B3882">IF(SUM(--ISNUMBER(SEARCH(Honorific,A3882)))&gt;0,LEFT(A3882,FIND(" ",A3882)-1),"")</f>
        <v/>
      </c>
      <c r="C3882" s="6" t="str">
        <f t="shared" si="120"/>
        <v>Christina Brown</v>
      </c>
      <c r="D3882" s="6" t="str" cm="1">
        <f t="array" ref="D3882">IF(SUM(--ISNUMBER(SEARCH(Credentials,C3882)))&gt;0,TRIM(RIGHT(SUBSTITUTE(C3882," ",REPT(" ", 99)), 99)),"")</f>
        <v/>
      </c>
      <c r="E3882" s="6" t="str">
        <f t="shared" si="121"/>
        <v>Christina Brown</v>
      </c>
      <c r="F3882" s="6" t="s">
        <v>14917</v>
      </c>
      <c r="G3882" s="7" t="s">
        <v>19429</v>
      </c>
      <c r="H3882" s="7" t="s">
        <v>19442</v>
      </c>
    </row>
    <row r="3883" spans="1:8">
      <c r="A3883" s="6" t="s">
        <v>14921</v>
      </c>
      <c r="B3883" s="6" t="str" cm="1">
        <f t="array" ref="B3883">IF(SUM(--ISNUMBER(SEARCH(Honorific,A3883)))&gt;0,LEFT(A3883,FIND(" ",A3883)-1),"")</f>
        <v/>
      </c>
      <c r="C3883" s="6" t="str">
        <f t="shared" si="120"/>
        <v>Angela Green</v>
      </c>
      <c r="D3883" s="6" t="str" cm="1">
        <f t="array" ref="D3883">IF(SUM(--ISNUMBER(SEARCH(Credentials,C3883)))&gt;0,TRIM(RIGHT(SUBSTITUTE(C3883," ",REPT(" ", 99)), 99)),"")</f>
        <v/>
      </c>
      <c r="E3883" s="6" t="str">
        <f t="shared" si="121"/>
        <v>Angela Green</v>
      </c>
      <c r="F3883" s="6" t="s">
        <v>14921</v>
      </c>
      <c r="G3883" s="7" t="s">
        <v>19746</v>
      </c>
      <c r="H3883" s="7" t="s">
        <v>19548</v>
      </c>
    </row>
    <row r="3884" spans="1:8">
      <c r="A3884" s="6" t="s">
        <v>14925</v>
      </c>
      <c r="B3884" s="6" t="str" cm="1">
        <f t="array" ref="B3884">IF(SUM(--ISNUMBER(SEARCH(Honorific,A3884)))&gt;0,LEFT(A3884,FIND(" ",A3884)-1),"")</f>
        <v/>
      </c>
      <c r="C3884" s="6" t="str">
        <f t="shared" si="120"/>
        <v>Elizabeth Ryan</v>
      </c>
      <c r="D3884" s="6" t="str" cm="1">
        <f t="array" ref="D3884">IF(SUM(--ISNUMBER(SEARCH(Credentials,C3884)))&gt;0,TRIM(RIGHT(SUBSTITUTE(C3884," ",REPT(" ", 99)), 99)),"")</f>
        <v/>
      </c>
      <c r="E3884" s="6" t="str">
        <f t="shared" si="121"/>
        <v>Elizabeth Ryan</v>
      </c>
      <c r="F3884" s="6" t="s">
        <v>14925</v>
      </c>
      <c r="G3884" s="7" t="s">
        <v>19819</v>
      </c>
      <c r="H3884" s="7" t="s">
        <v>19452</v>
      </c>
    </row>
    <row r="3885" spans="1:8">
      <c r="A3885" s="6" t="s">
        <v>14928</v>
      </c>
      <c r="B3885" s="6" t="str" cm="1">
        <f t="array" ref="B3885">IF(SUM(--ISNUMBER(SEARCH(Honorific,A3885)))&gt;0,LEFT(A3885,FIND(" ",A3885)-1),"")</f>
        <v>Ms.</v>
      </c>
      <c r="C3885" s="6" t="str">
        <f t="shared" si="120"/>
        <v>Emily Allen MD</v>
      </c>
      <c r="D3885" s="6" t="str" cm="1">
        <f t="array" ref="D3885">IF(SUM(--ISNUMBER(SEARCH(Credentials,C3885)))&gt;0,TRIM(RIGHT(SUBSTITUTE(C3885," ",REPT(" ", 99)), 99)),"")</f>
        <v>MD</v>
      </c>
      <c r="E3885" s="6" t="str">
        <f t="shared" si="121"/>
        <v xml:space="preserve">Emily Allen </v>
      </c>
      <c r="F3885" s="6" t="s">
        <v>19365</v>
      </c>
      <c r="G3885" s="7" t="s">
        <v>20058</v>
      </c>
      <c r="H3885" s="7" t="s">
        <v>19635</v>
      </c>
    </row>
    <row r="3886" spans="1:8">
      <c r="A3886" s="6" t="s">
        <v>14932</v>
      </c>
      <c r="B3886" s="6" t="str" cm="1">
        <f t="array" ref="B3886">IF(SUM(--ISNUMBER(SEARCH(Honorific,A3886)))&gt;0,LEFT(A3886,FIND(" ",A3886)-1),"")</f>
        <v/>
      </c>
      <c r="C3886" s="6" t="str">
        <f t="shared" si="120"/>
        <v>Melissa Velazquez</v>
      </c>
      <c r="D3886" s="6" t="str" cm="1">
        <f t="array" ref="D3886">IF(SUM(--ISNUMBER(SEARCH(Credentials,C3886)))&gt;0,TRIM(RIGHT(SUBSTITUTE(C3886," ",REPT(" ", 99)), 99)),"")</f>
        <v/>
      </c>
      <c r="E3886" s="6" t="str">
        <f t="shared" si="121"/>
        <v>Melissa Velazquez</v>
      </c>
      <c r="F3886" s="6" t="s">
        <v>14932</v>
      </c>
      <c r="G3886" s="7" t="s">
        <v>19869</v>
      </c>
      <c r="H3886" s="7" t="s">
        <v>20588</v>
      </c>
    </row>
    <row r="3887" spans="1:8">
      <c r="A3887" s="6" t="s">
        <v>14935</v>
      </c>
      <c r="B3887" s="6" t="str" cm="1">
        <f t="array" ref="B3887">IF(SUM(--ISNUMBER(SEARCH(Honorific,A3887)))&gt;0,LEFT(A3887,FIND(" ",A3887)-1),"")</f>
        <v/>
      </c>
      <c r="C3887" s="6" t="str">
        <f t="shared" si="120"/>
        <v>Jennifer Bowman</v>
      </c>
      <c r="D3887" s="6" t="str" cm="1">
        <f t="array" ref="D3887">IF(SUM(--ISNUMBER(SEARCH(Credentials,C3887)))&gt;0,TRIM(RIGHT(SUBSTITUTE(C3887," ",REPT(" ", 99)), 99)),"")</f>
        <v/>
      </c>
      <c r="E3887" s="6" t="str">
        <f t="shared" si="121"/>
        <v>Jennifer Bowman</v>
      </c>
      <c r="F3887" s="6" t="s">
        <v>14935</v>
      </c>
      <c r="G3887" s="7" t="s">
        <v>19510</v>
      </c>
      <c r="H3887" s="7" t="s">
        <v>20411</v>
      </c>
    </row>
    <row r="3888" spans="1:8">
      <c r="A3888" s="6" t="s">
        <v>14939</v>
      </c>
      <c r="B3888" s="6" t="str" cm="1">
        <f t="array" ref="B3888">IF(SUM(--ISNUMBER(SEARCH(Honorific,A3888)))&gt;0,LEFT(A3888,FIND(" ",A3888)-1),"")</f>
        <v/>
      </c>
      <c r="C3888" s="6" t="str">
        <f t="shared" si="120"/>
        <v>Katherine Jackson</v>
      </c>
      <c r="D3888" s="6" t="str" cm="1">
        <f t="array" ref="D3888">IF(SUM(--ISNUMBER(SEARCH(Credentials,C3888)))&gt;0,TRIM(RIGHT(SUBSTITUTE(C3888," ",REPT(" ", 99)), 99)),"")</f>
        <v/>
      </c>
      <c r="E3888" s="6" t="str">
        <f t="shared" si="121"/>
        <v>Katherine Jackson</v>
      </c>
      <c r="F3888" s="6" t="s">
        <v>14939</v>
      </c>
      <c r="G3888" s="7" t="s">
        <v>20156</v>
      </c>
      <c r="H3888" s="7" t="s">
        <v>19779</v>
      </c>
    </row>
    <row r="3889" spans="1:8">
      <c r="A3889" s="6" t="s">
        <v>14943</v>
      </c>
      <c r="B3889" s="6" t="str" cm="1">
        <f t="array" ref="B3889">IF(SUM(--ISNUMBER(SEARCH(Honorific,A3889)))&gt;0,LEFT(A3889,FIND(" ",A3889)-1),"")</f>
        <v/>
      </c>
      <c r="C3889" s="6" t="str">
        <f t="shared" si="120"/>
        <v>Kelsey Willis</v>
      </c>
      <c r="D3889" s="6" t="str" cm="1">
        <f t="array" ref="D3889">IF(SUM(--ISNUMBER(SEARCH(Credentials,C3889)))&gt;0,TRIM(RIGHT(SUBSTITUTE(C3889," ",REPT(" ", 99)), 99)),"")</f>
        <v/>
      </c>
      <c r="E3889" s="6" t="str">
        <f t="shared" si="121"/>
        <v>Kelsey Willis</v>
      </c>
      <c r="F3889" s="6" t="s">
        <v>14943</v>
      </c>
      <c r="G3889" s="7" t="s">
        <v>20042</v>
      </c>
      <c r="H3889" s="7" t="s">
        <v>19507</v>
      </c>
    </row>
    <row r="3890" spans="1:8">
      <c r="A3890" s="6" t="s">
        <v>14947</v>
      </c>
      <c r="B3890" s="6" t="str" cm="1">
        <f t="array" ref="B3890">IF(SUM(--ISNUMBER(SEARCH(Honorific,A3890)))&gt;0,LEFT(A3890,FIND(" ",A3890)-1),"")</f>
        <v/>
      </c>
      <c r="C3890" s="6" t="str">
        <f t="shared" si="120"/>
        <v>Jennifer Chang</v>
      </c>
      <c r="D3890" s="6" t="str" cm="1">
        <f t="array" ref="D3890">IF(SUM(--ISNUMBER(SEARCH(Credentials,C3890)))&gt;0,TRIM(RIGHT(SUBSTITUTE(C3890," ",REPT(" ", 99)), 99)),"")</f>
        <v/>
      </c>
      <c r="E3890" s="6" t="str">
        <f t="shared" si="121"/>
        <v>Jennifer Chang</v>
      </c>
      <c r="F3890" s="6" t="s">
        <v>14947</v>
      </c>
      <c r="G3890" s="7" t="s">
        <v>19510</v>
      </c>
      <c r="H3890" s="7" t="s">
        <v>19956</v>
      </c>
    </row>
    <row r="3891" spans="1:8">
      <c r="A3891" s="6" t="s">
        <v>14951</v>
      </c>
      <c r="B3891" s="6" t="str" cm="1">
        <f t="array" ref="B3891">IF(SUM(--ISNUMBER(SEARCH(Honorific,A3891)))&gt;0,LEFT(A3891,FIND(" ",A3891)-1),"")</f>
        <v/>
      </c>
      <c r="C3891" s="6" t="str">
        <f t="shared" si="120"/>
        <v>Jennifer Gross</v>
      </c>
      <c r="D3891" s="6" t="str" cm="1">
        <f t="array" ref="D3891">IF(SUM(--ISNUMBER(SEARCH(Credentials,C3891)))&gt;0,TRIM(RIGHT(SUBSTITUTE(C3891," ",REPT(" ", 99)), 99)),"")</f>
        <v/>
      </c>
      <c r="E3891" s="6" t="str">
        <f t="shared" si="121"/>
        <v>Jennifer Gross</v>
      </c>
      <c r="F3891" s="6" t="s">
        <v>14951</v>
      </c>
      <c r="G3891" s="7" t="s">
        <v>19510</v>
      </c>
      <c r="H3891" s="7" t="s">
        <v>20322</v>
      </c>
    </row>
    <row r="3892" spans="1:8">
      <c r="A3892" s="6" t="s">
        <v>8466</v>
      </c>
      <c r="B3892" s="6" t="str" cm="1">
        <f t="array" ref="B3892">IF(SUM(--ISNUMBER(SEARCH(Honorific,A3892)))&gt;0,LEFT(A3892,FIND(" ",A3892)-1),"")</f>
        <v/>
      </c>
      <c r="C3892" s="6" t="str">
        <f t="shared" si="120"/>
        <v>Allison Buchanan</v>
      </c>
      <c r="D3892" s="6" t="str" cm="1">
        <f t="array" ref="D3892">IF(SUM(--ISNUMBER(SEARCH(Credentials,C3892)))&gt;0,TRIM(RIGHT(SUBSTITUTE(C3892," ",REPT(" ", 99)), 99)),"")</f>
        <v/>
      </c>
      <c r="E3892" s="6" t="str">
        <f t="shared" si="121"/>
        <v>Allison Buchanan</v>
      </c>
      <c r="F3892" s="6" t="s">
        <v>8466</v>
      </c>
      <c r="G3892" s="7" t="s">
        <v>19807</v>
      </c>
      <c r="H3892" s="7" t="s">
        <v>20119</v>
      </c>
    </row>
    <row r="3893" spans="1:8">
      <c r="A3893" s="6" t="s">
        <v>14958</v>
      </c>
      <c r="B3893" s="6" t="str" cm="1">
        <f t="array" ref="B3893">IF(SUM(--ISNUMBER(SEARCH(Honorific,A3893)))&gt;0,LEFT(A3893,FIND(" ",A3893)-1),"")</f>
        <v/>
      </c>
      <c r="C3893" s="6" t="str">
        <f t="shared" si="120"/>
        <v>Lori Thornton</v>
      </c>
      <c r="D3893" s="6" t="str" cm="1">
        <f t="array" ref="D3893">IF(SUM(--ISNUMBER(SEARCH(Credentials,C3893)))&gt;0,TRIM(RIGHT(SUBSTITUTE(C3893," ",REPT(" ", 99)), 99)),"")</f>
        <v/>
      </c>
      <c r="E3893" s="6" t="str">
        <f t="shared" si="121"/>
        <v>Lori Thornton</v>
      </c>
      <c r="F3893" s="6" t="s">
        <v>14958</v>
      </c>
      <c r="G3893" s="7" t="s">
        <v>19564</v>
      </c>
      <c r="H3893" s="7" t="s">
        <v>19941</v>
      </c>
    </row>
    <row r="3894" spans="1:8">
      <c r="A3894" s="6" t="s">
        <v>14962</v>
      </c>
      <c r="B3894" s="6" t="str" cm="1">
        <f t="array" ref="B3894">IF(SUM(--ISNUMBER(SEARCH(Honorific,A3894)))&gt;0,LEFT(A3894,FIND(" ",A3894)-1),"")</f>
        <v/>
      </c>
      <c r="C3894" s="6" t="str">
        <f t="shared" si="120"/>
        <v>James Conway</v>
      </c>
      <c r="D3894" s="6" t="str" cm="1">
        <f t="array" ref="D3894">IF(SUM(--ISNUMBER(SEARCH(Credentials,C3894)))&gt;0,TRIM(RIGHT(SUBSTITUTE(C3894," ",REPT(" ", 99)), 99)),"")</f>
        <v/>
      </c>
      <c r="E3894" s="6" t="str">
        <f t="shared" si="121"/>
        <v>James Conway</v>
      </c>
      <c r="F3894" s="6" t="s">
        <v>14962</v>
      </c>
      <c r="G3894" s="7" t="s">
        <v>19433</v>
      </c>
      <c r="H3894" s="7" t="s">
        <v>20485</v>
      </c>
    </row>
    <row r="3895" spans="1:8">
      <c r="A3895" s="6" t="s">
        <v>14966</v>
      </c>
      <c r="B3895" s="6" t="str" cm="1">
        <f t="array" ref="B3895">IF(SUM(--ISNUMBER(SEARCH(Honorific,A3895)))&gt;0,LEFT(A3895,FIND(" ",A3895)-1),"")</f>
        <v>Mrs.</v>
      </c>
      <c r="C3895" s="6" t="str">
        <f t="shared" si="120"/>
        <v>Nicole Taylor</v>
      </c>
      <c r="D3895" s="6" t="str" cm="1">
        <f t="array" ref="D3895">IF(SUM(--ISNUMBER(SEARCH(Credentials,C3895)))&gt;0,TRIM(RIGHT(SUBSTITUTE(C3895," ",REPT(" ", 99)), 99)),"")</f>
        <v/>
      </c>
      <c r="E3895" s="6" t="str">
        <f t="shared" si="121"/>
        <v>Nicole Taylor</v>
      </c>
      <c r="F3895" s="6" t="s">
        <v>19366</v>
      </c>
      <c r="G3895" s="7" t="s">
        <v>19670</v>
      </c>
      <c r="H3895" s="7" t="s">
        <v>19500</v>
      </c>
    </row>
    <row r="3896" spans="1:8">
      <c r="A3896" s="6" t="s">
        <v>14970</v>
      </c>
      <c r="B3896" s="6" t="str" cm="1">
        <f t="array" ref="B3896">IF(SUM(--ISNUMBER(SEARCH(Honorific,A3896)))&gt;0,LEFT(A3896,FIND(" ",A3896)-1),"")</f>
        <v/>
      </c>
      <c r="C3896" s="6" t="str">
        <f t="shared" si="120"/>
        <v>Travis Ford</v>
      </c>
      <c r="D3896" s="6" t="str" cm="1">
        <f t="array" ref="D3896">IF(SUM(--ISNUMBER(SEARCH(Credentials,C3896)))&gt;0,TRIM(RIGHT(SUBSTITUTE(C3896," ",REPT(" ", 99)), 99)),"")</f>
        <v/>
      </c>
      <c r="E3896" s="6" t="str">
        <f t="shared" si="121"/>
        <v>Travis Ford</v>
      </c>
      <c r="F3896" s="6" t="s">
        <v>14970</v>
      </c>
      <c r="G3896" s="7" t="s">
        <v>19468</v>
      </c>
      <c r="H3896" s="7" t="s">
        <v>20266</v>
      </c>
    </row>
    <row r="3897" spans="1:8">
      <c r="A3897" s="6" t="s">
        <v>14974</v>
      </c>
      <c r="B3897" s="6" t="str" cm="1">
        <f t="array" ref="B3897">IF(SUM(--ISNUMBER(SEARCH(Honorific,A3897)))&gt;0,LEFT(A3897,FIND(" ",A3897)-1),"")</f>
        <v/>
      </c>
      <c r="C3897" s="6" t="str">
        <f t="shared" si="120"/>
        <v>Tony Holmes</v>
      </c>
      <c r="D3897" s="6" t="str" cm="1">
        <f t="array" ref="D3897">IF(SUM(--ISNUMBER(SEARCH(Credentials,C3897)))&gt;0,TRIM(RIGHT(SUBSTITUTE(C3897," ",REPT(" ", 99)), 99)),"")</f>
        <v/>
      </c>
      <c r="E3897" s="6" t="str">
        <f t="shared" si="121"/>
        <v>Tony Holmes</v>
      </c>
      <c r="F3897" s="6" t="s">
        <v>14974</v>
      </c>
      <c r="G3897" s="7" t="s">
        <v>19934</v>
      </c>
      <c r="H3897" s="7" t="s">
        <v>19840</v>
      </c>
    </row>
    <row r="3898" spans="1:8">
      <c r="A3898" s="6" t="s">
        <v>14978</v>
      </c>
      <c r="B3898" s="6" t="str" cm="1">
        <f t="array" ref="B3898">IF(SUM(--ISNUMBER(SEARCH(Honorific,A3898)))&gt;0,LEFT(A3898,FIND(" ",A3898)-1),"")</f>
        <v>Dr.</v>
      </c>
      <c r="C3898" s="6" t="str">
        <f t="shared" si="120"/>
        <v>Jeremy Perez</v>
      </c>
      <c r="D3898" s="6" t="str" cm="1">
        <f t="array" ref="D3898">IF(SUM(--ISNUMBER(SEARCH(Credentials,C3898)))&gt;0,TRIM(RIGHT(SUBSTITUTE(C3898," ",REPT(" ", 99)), 99)),"")</f>
        <v/>
      </c>
      <c r="E3898" s="6" t="str">
        <f t="shared" si="121"/>
        <v>Jeremy Perez</v>
      </c>
      <c r="F3898" s="6" t="s">
        <v>19367</v>
      </c>
      <c r="G3898" s="7" t="s">
        <v>19857</v>
      </c>
      <c r="H3898" s="7" t="s">
        <v>19760</v>
      </c>
    </row>
    <row r="3899" spans="1:8">
      <c r="A3899" s="6" t="s">
        <v>14982</v>
      </c>
      <c r="B3899" s="6" t="str" cm="1">
        <f t="array" ref="B3899">IF(SUM(--ISNUMBER(SEARCH(Honorific,A3899)))&gt;0,LEFT(A3899,FIND(" ",A3899)-1),"")</f>
        <v/>
      </c>
      <c r="C3899" s="6" t="str">
        <f t="shared" si="120"/>
        <v>Gary Mahoney</v>
      </c>
      <c r="D3899" s="6" t="str" cm="1">
        <f t="array" ref="D3899">IF(SUM(--ISNUMBER(SEARCH(Credentials,C3899)))&gt;0,TRIM(RIGHT(SUBSTITUTE(C3899," ",REPT(" ", 99)), 99)),"")</f>
        <v/>
      </c>
      <c r="E3899" s="6" t="str">
        <f t="shared" si="121"/>
        <v>Gary Mahoney</v>
      </c>
      <c r="F3899" s="6" t="s">
        <v>14982</v>
      </c>
      <c r="G3899" s="7" t="s">
        <v>19676</v>
      </c>
      <c r="H3899" s="7" t="s">
        <v>20410</v>
      </c>
    </row>
    <row r="3900" spans="1:8">
      <c r="A3900" s="6" t="s">
        <v>11670</v>
      </c>
      <c r="B3900" s="6" t="str" cm="1">
        <f t="array" ref="B3900">IF(SUM(--ISNUMBER(SEARCH(Honorific,A3900)))&gt;0,LEFT(A3900,FIND(" ",A3900)-1),"")</f>
        <v/>
      </c>
      <c r="C3900" s="6" t="str">
        <f t="shared" si="120"/>
        <v>David Johnson</v>
      </c>
      <c r="D3900" s="6" t="str" cm="1">
        <f t="array" ref="D3900">IF(SUM(--ISNUMBER(SEARCH(Credentials,C3900)))&gt;0,TRIM(RIGHT(SUBSTITUTE(C3900," ",REPT(" ", 99)), 99)),"")</f>
        <v/>
      </c>
      <c r="E3900" s="6" t="str">
        <f t="shared" si="121"/>
        <v>David Johnson</v>
      </c>
      <c r="F3900" s="6" t="s">
        <v>11670</v>
      </c>
      <c r="G3900" s="7" t="s">
        <v>19484</v>
      </c>
      <c r="H3900" s="7" t="s">
        <v>19655</v>
      </c>
    </row>
    <row r="3901" spans="1:8">
      <c r="A3901" s="6" t="s">
        <v>340</v>
      </c>
      <c r="B3901" s="6" t="str" cm="1">
        <f t="array" ref="B3901">IF(SUM(--ISNUMBER(SEARCH(Honorific,A3901)))&gt;0,LEFT(A3901,FIND(" ",A3901)-1),"")</f>
        <v/>
      </c>
      <c r="C3901" s="6" t="str">
        <f t="shared" si="120"/>
        <v>Daniel Miller</v>
      </c>
      <c r="D3901" s="6" t="str" cm="1">
        <f t="array" ref="D3901">IF(SUM(--ISNUMBER(SEARCH(Credentials,C3901)))&gt;0,TRIM(RIGHT(SUBSTITUTE(C3901," ",REPT(" ", 99)), 99)),"")</f>
        <v/>
      </c>
      <c r="E3901" s="6" t="str">
        <f t="shared" si="121"/>
        <v>Daniel Miller</v>
      </c>
      <c r="F3901" s="6" t="s">
        <v>340</v>
      </c>
      <c r="G3901" s="7" t="s">
        <v>19492</v>
      </c>
      <c r="H3901" s="7" t="s">
        <v>19568</v>
      </c>
    </row>
    <row r="3902" spans="1:8">
      <c r="A3902" s="6" t="s">
        <v>14992</v>
      </c>
      <c r="B3902" s="6" t="str" cm="1">
        <f t="array" ref="B3902">IF(SUM(--ISNUMBER(SEARCH(Honorific,A3902)))&gt;0,LEFT(A3902,FIND(" ",A3902)-1),"")</f>
        <v/>
      </c>
      <c r="C3902" s="6" t="str">
        <f t="shared" si="120"/>
        <v>Don Maynard</v>
      </c>
      <c r="D3902" s="6" t="str" cm="1">
        <f t="array" ref="D3902">IF(SUM(--ISNUMBER(SEARCH(Credentials,C3902)))&gt;0,TRIM(RIGHT(SUBSTITUTE(C3902," ",REPT(" ", 99)), 99)),"")</f>
        <v/>
      </c>
      <c r="E3902" s="6" t="str">
        <f t="shared" si="121"/>
        <v>Don Maynard</v>
      </c>
      <c r="F3902" s="6" t="s">
        <v>14992</v>
      </c>
      <c r="G3902" s="7" t="s">
        <v>19737</v>
      </c>
      <c r="H3902" s="7" t="s">
        <v>20352</v>
      </c>
    </row>
    <row r="3903" spans="1:8">
      <c r="A3903" s="6" t="s">
        <v>14995</v>
      </c>
      <c r="B3903" s="6" t="str" cm="1">
        <f t="array" ref="B3903">IF(SUM(--ISNUMBER(SEARCH(Honorific,A3903)))&gt;0,LEFT(A3903,FIND(" ",A3903)-1),"")</f>
        <v>Mrs.</v>
      </c>
      <c r="C3903" s="6" t="str">
        <f t="shared" si="120"/>
        <v>Felicia Martinez MD</v>
      </c>
      <c r="D3903" s="6" t="str" cm="1">
        <f t="array" ref="D3903">IF(SUM(--ISNUMBER(SEARCH(Credentials,C3903)))&gt;0,TRIM(RIGHT(SUBSTITUTE(C3903," ",REPT(" ", 99)), 99)),"")</f>
        <v>MD</v>
      </c>
      <c r="E3903" s="6" t="str">
        <f t="shared" si="121"/>
        <v xml:space="preserve">Felicia Martinez </v>
      </c>
      <c r="F3903" s="6" t="s">
        <v>19368</v>
      </c>
      <c r="G3903" s="7" t="s">
        <v>20538</v>
      </c>
      <c r="H3903" s="7" t="s">
        <v>19728</v>
      </c>
    </row>
    <row r="3904" spans="1:8">
      <c r="A3904" s="6" t="s">
        <v>14999</v>
      </c>
      <c r="B3904" s="6" t="str" cm="1">
        <f t="array" ref="B3904">IF(SUM(--ISNUMBER(SEARCH(Honorific,A3904)))&gt;0,LEFT(A3904,FIND(" ",A3904)-1),"")</f>
        <v/>
      </c>
      <c r="C3904" s="6" t="str">
        <f t="shared" si="120"/>
        <v>Randy Williams</v>
      </c>
      <c r="D3904" s="6" t="str" cm="1">
        <f t="array" ref="D3904">IF(SUM(--ISNUMBER(SEARCH(Credentials,C3904)))&gt;0,TRIM(RIGHT(SUBSTITUTE(C3904," ",REPT(" ", 99)), 99)),"")</f>
        <v/>
      </c>
      <c r="E3904" s="6" t="str">
        <f t="shared" si="121"/>
        <v>Randy Williams</v>
      </c>
      <c r="F3904" s="6" t="s">
        <v>14999</v>
      </c>
      <c r="G3904" s="7" t="s">
        <v>19675</v>
      </c>
      <c r="H3904" s="7" t="s">
        <v>19478</v>
      </c>
    </row>
    <row r="3905" spans="1:8">
      <c r="A3905" s="6" t="s">
        <v>15003</v>
      </c>
      <c r="B3905" s="6" t="str" cm="1">
        <f t="array" ref="B3905">IF(SUM(--ISNUMBER(SEARCH(Honorific,A3905)))&gt;0,LEFT(A3905,FIND(" ",A3905)-1),"")</f>
        <v/>
      </c>
      <c r="C3905" s="6" t="str">
        <f t="shared" si="120"/>
        <v>Stephen Thompson</v>
      </c>
      <c r="D3905" s="6" t="str" cm="1">
        <f t="array" ref="D3905">IF(SUM(--ISNUMBER(SEARCH(Credentials,C3905)))&gt;0,TRIM(RIGHT(SUBSTITUTE(C3905," ",REPT(" ", 99)), 99)),"")</f>
        <v/>
      </c>
      <c r="E3905" s="6" t="str">
        <f t="shared" si="121"/>
        <v>Stephen Thompson</v>
      </c>
      <c r="F3905" s="6" t="s">
        <v>15003</v>
      </c>
      <c r="G3905" s="7" t="s">
        <v>19633</v>
      </c>
      <c r="H3905" s="7" t="s">
        <v>19880</v>
      </c>
    </row>
    <row r="3906" spans="1:8">
      <c r="A3906" s="6" t="s">
        <v>15007</v>
      </c>
      <c r="B3906" s="6" t="str" cm="1">
        <f t="array" ref="B3906">IF(SUM(--ISNUMBER(SEARCH(Honorific,A3906)))&gt;0,LEFT(A3906,FIND(" ",A3906)-1),"")</f>
        <v/>
      </c>
      <c r="C3906" s="6" t="str">
        <f t="shared" si="120"/>
        <v>Kimberly Stewart</v>
      </c>
      <c r="D3906" s="6" t="str" cm="1">
        <f t="array" ref="D3906">IF(SUM(--ISNUMBER(SEARCH(Credentials,C3906)))&gt;0,TRIM(RIGHT(SUBSTITUTE(C3906," ",REPT(" ", 99)), 99)),"")</f>
        <v/>
      </c>
      <c r="E3906" s="6" t="str">
        <f t="shared" si="121"/>
        <v>Kimberly Stewart</v>
      </c>
      <c r="F3906" s="6" t="s">
        <v>15007</v>
      </c>
      <c r="G3906" s="7" t="s">
        <v>19458</v>
      </c>
      <c r="H3906" s="7" t="s">
        <v>19687</v>
      </c>
    </row>
    <row r="3907" spans="1:8">
      <c r="A3907" s="6" t="s">
        <v>6800</v>
      </c>
      <c r="B3907" s="6" t="str" cm="1">
        <f t="array" ref="B3907">IF(SUM(--ISNUMBER(SEARCH(Honorific,A3907)))&gt;0,LEFT(A3907,FIND(" ",A3907)-1),"")</f>
        <v/>
      </c>
      <c r="C3907" s="6" t="str">
        <f t="shared" ref="C3907:C3970" si="122">IF(B3907="",A3907,RIGHT(A3907,LEN(A3907)-LEN(B3907)-1))</f>
        <v>Robert White</v>
      </c>
      <c r="D3907" s="6" t="str" cm="1">
        <f t="array" ref="D3907">IF(SUM(--ISNUMBER(SEARCH(Credentials,C3907)))&gt;0,TRIM(RIGHT(SUBSTITUTE(C3907," ",REPT(" ", 99)), 99)),"")</f>
        <v/>
      </c>
      <c r="E3907" s="6" t="str">
        <f t="shared" ref="E3907:E3970" si="123">IF(D3907="",C3907,LEFT(C3907,LEN(C3907)-LEN(D3907)))</f>
        <v>Robert White</v>
      </c>
      <c r="F3907" s="6" t="s">
        <v>6800</v>
      </c>
      <c r="G3907" s="7" t="s">
        <v>19541</v>
      </c>
      <c r="H3907" s="7" t="s">
        <v>19502</v>
      </c>
    </row>
    <row r="3908" spans="1:8">
      <c r="A3908" s="6" t="s">
        <v>15012</v>
      </c>
      <c r="B3908" s="6" t="str" cm="1">
        <f t="array" ref="B3908">IF(SUM(--ISNUMBER(SEARCH(Honorific,A3908)))&gt;0,LEFT(A3908,FIND(" ",A3908)-1),"")</f>
        <v/>
      </c>
      <c r="C3908" s="6" t="str">
        <f t="shared" si="122"/>
        <v>Lori Richards</v>
      </c>
      <c r="D3908" s="6" t="str" cm="1">
        <f t="array" ref="D3908">IF(SUM(--ISNUMBER(SEARCH(Credentials,C3908)))&gt;0,TRIM(RIGHT(SUBSTITUTE(C3908," ",REPT(" ", 99)), 99)),"")</f>
        <v/>
      </c>
      <c r="E3908" s="6" t="str">
        <f t="shared" si="123"/>
        <v>Lori Richards</v>
      </c>
      <c r="F3908" s="6" t="s">
        <v>15012</v>
      </c>
      <c r="G3908" s="7" t="s">
        <v>19564</v>
      </c>
      <c r="H3908" s="7" t="s">
        <v>19579</v>
      </c>
    </row>
    <row r="3909" spans="1:8">
      <c r="A3909" s="6" t="s">
        <v>15016</v>
      </c>
      <c r="B3909" s="6" t="str" cm="1">
        <f t="array" ref="B3909">IF(SUM(--ISNUMBER(SEARCH(Honorific,A3909)))&gt;0,LEFT(A3909,FIND(" ",A3909)-1),"")</f>
        <v/>
      </c>
      <c r="C3909" s="6" t="str">
        <f t="shared" si="122"/>
        <v>Kimberly Dixon</v>
      </c>
      <c r="D3909" s="6" t="str" cm="1">
        <f t="array" ref="D3909">IF(SUM(--ISNUMBER(SEARCH(Credentials,C3909)))&gt;0,TRIM(RIGHT(SUBSTITUTE(C3909," ",REPT(" ", 99)), 99)),"")</f>
        <v/>
      </c>
      <c r="E3909" s="6" t="str">
        <f t="shared" si="123"/>
        <v>Kimberly Dixon</v>
      </c>
      <c r="F3909" s="6" t="s">
        <v>15016</v>
      </c>
      <c r="G3909" s="7" t="s">
        <v>19458</v>
      </c>
      <c r="H3909" s="7" t="s">
        <v>19602</v>
      </c>
    </row>
    <row r="3910" spans="1:8">
      <c r="A3910" s="6" t="s">
        <v>15020</v>
      </c>
      <c r="B3910" s="6" t="str" cm="1">
        <f t="array" ref="B3910">IF(SUM(--ISNUMBER(SEARCH(Honorific,A3910)))&gt;0,LEFT(A3910,FIND(" ",A3910)-1),"")</f>
        <v/>
      </c>
      <c r="C3910" s="6" t="str">
        <f t="shared" si="122"/>
        <v>Misty Coleman</v>
      </c>
      <c r="D3910" s="6" t="str" cm="1">
        <f t="array" ref="D3910">IF(SUM(--ISNUMBER(SEARCH(Credentials,C3910)))&gt;0,TRIM(RIGHT(SUBSTITUTE(C3910," ",REPT(" ", 99)), 99)),"")</f>
        <v/>
      </c>
      <c r="E3910" s="6" t="str">
        <f t="shared" si="123"/>
        <v>Misty Coleman</v>
      </c>
      <c r="F3910" s="6" t="s">
        <v>15020</v>
      </c>
      <c r="G3910" s="7" t="s">
        <v>19796</v>
      </c>
      <c r="H3910" s="7" t="s">
        <v>19681</v>
      </c>
    </row>
    <row r="3911" spans="1:8">
      <c r="A3911" s="6" t="s">
        <v>15024</v>
      </c>
      <c r="B3911" s="6" t="str" cm="1">
        <f t="array" ref="B3911">IF(SUM(--ISNUMBER(SEARCH(Honorific,A3911)))&gt;0,LEFT(A3911,FIND(" ",A3911)-1),"")</f>
        <v/>
      </c>
      <c r="C3911" s="6" t="str">
        <f t="shared" si="122"/>
        <v>Amanda Morton</v>
      </c>
      <c r="D3911" s="6" t="str" cm="1">
        <f t="array" ref="D3911">IF(SUM(--ISNUMBER(SEARCH(Credentials,C3911)))&gt;0,TRIM(RIGHT(SUBSTITUTE(C3911," ",REPT(" ", 99)), 99)),"")</f>
        <v/>
      </c>
      <c r="E3911" s="6" t="str">
        <f t="shared" si="123"/>
        <v>Amanda Morton</v>
      </c>
      <c r="F3911" s="6" t="s">
        <v>15024</v>
      </c>
      <c r="G3911" s="7" t="s">
        <v>19435</v>
      </c>
      <c r="H3911" s="7" t="s">
        <v>20121</v>
      </c>
    </row>
    <row r="3912" spans="1:8">
      <c r="A3912" s="6" t="s">
        <v>15027</v>
      </c>
      <c r="B3912" s="6" t="str" cm="1">
        <f t="array" ref="B3912">IF(SUM(--ISNUMBER(SEARCH(Honorific,A3912)))&gt;0,LEFT(A3912,FIND(" ",A3912)-1),"")</f>
        <v/>
      </c>
      <c r="C3912" s="6" t="str">
        <f t="shared" si="122"/>
        <v>Casey Davis</v>
      </c>
      <c r="D3912" s="6" t="str" cm="1">
        <f t="array" ref="D3912">IF(SUM(--ISNUMBER(SEARCH(Credentials,C3912)))&gt;0,TRIM(RIGHT(SUBSTITUTE(C3912," ",REPT(" ", 99)), 99)),"")</f>
        <v/>
      </c>
      <c r="E3912" s="6" t="str">
        <f t="shared" si="123"/>
        <v>Casey Davis</v>
      </c>
      <c r="F3912" s="6" t="s">
        <v>15027</v>
      </c>
      <c r="G3912" s="7" t="s">
        <v>19788</v>
      </c>
      <c r="H3912" s="7" t="s">
        <v>19523</v>
      </c>
    </row>
    <row r="3913" spans="1:8">
      <c r="A3913" s="6" t="s">
        <v>15031</v>
      </c>
      <c r="B3913" s="6" t="str" cm="1">
        <f t="array" ref="B3913">IF(SUM(--ISNUMBER(SEARCH(Honorific,A3913)))&gt;0,LEFT(A3913,FIND(" ",A3913)-1),"")</f>
        <v/>
      </c>
      <c r="C3913" s="6" t="str">
        <f t="shared" si="122"/>
        <v>Ryan Weaver</v>
      </c>
      <c r="D3913" s="6" t="str" cm="1">
        <f t="array" ref="D3913">IF(SUM(--ISNUMBER(SEARCH(Credentials,C3913)))&gt;0,TRIM(RIGHT(SUBSTITUTE(C3913," ",REPT(" ", 99)), 99)),"")</f>
        <v/>
      </c>
      <c r="E3913" s="6" t="str">
        <f t="shared" si="123"/>
        <v>Ryan Weaver</v>
      </c>
      <c r="F3913" s="6" t="s">
        <v>15031</v>
      </c>
      <c r="G3913" s="7" t="s">
        <v>19452</v>
      </c>
      <c r="H3913" s="7" t="s">
        <v>19481</v>
      </c>
    </row>
    <row r="3914" spans="1:8">
      <c r="A3914" s="6" t="s">
        <v>15035</v>
      </c>
      <c r="B3914" s="6" t="str" cm="1">
        <f t="array" ref="B3914">IF(SUM(--ISNUMBER(SEARCH(Honorific,A3914)))&gt;0,LEFT(A3914,FIND(" ",A3914)-1),"")</f>
        <v/>
      </c>
      <c r="C3914" s="6" t="str">
        <f t="shared" si="122"/>
        <v>Terry Dixon</v>
      </c>
      <c r="D3914" s="6" t="str" cm="1">
        <f t="array" ref="D3914">IF(SUM(--ISNUMBER(SEARCH(Credentials,C3914)))&gt;0,TRIM(RIGHT(SUBSTITUTE(C3914," ",REPT(" ", 99)), 99)),"")</f>
        <v/>
      </c>
      <c r="E3914" s="6" t="str">
        <f t="shared" si="123"/>
        <v>Terry Dixon</v>
      </c>
      <c r="F3914" s="6" t="s">
        <v>15035</v>
      </c>
      <c r="G3914" s="7" t="s">
        <v>19660</v>
      </c>
      <c r="H3914" s="7" t="s">
        <v>19602</v>
      </c>
    </row>
    <row r="3915" spans="1:8">
      <c r="A3915" s="6" t="s">
        <v>15039</v>
      </c>
      <c r="B3915" s="6" t="str" cm="1">
        <f t="array" ref="B3915">IF(SUM(--ISNUMBER(SEARCH(Honorific,A3915)))&gt;0,LEFT(A3915,FIND(" ",A3915)-1),"")</f>
        <v/>
      </c>
      <c r="C3915" s="6" t="str">
        <f t="shared" si="122"/>
        <v>Stephanie Stanley</v>
      </c>
      <c r="D3915" s="6" t="str" cm="1">
        <f t="array" ref="D3915">IF(SUM(--ISNUMBER(SEARCH(Credentials,C3915)))&gt;0,TRIM(RIGHT(SUBSTITUTE(C3915," ",REPT(" ", 99)), 99)),"")</f>
        <v/>
      </c>
      <c r="E3915" s="6" t="str">
        <f t="shared" si="123"/>
        <v>Stephanie Stanley</v>
      </c>
      <c r="F3915" s="6" t="s">
        <v>15039</v>
      </c>
      <c r="G3915" s="7" t="s">
        <v>19454</v>
      </c>
      <c r="H3915" s="7" t="s">
        <v>19940</v>
      </c>
    </row>
    <row r="3916" spans="1:8">
      <c r="A3916" s="6" t="s">
        <v>15042</v>
      </c>
      <c r="B3916" s="6" t="str" cm="1">
        <f t="array" ref="B3916">IF(SUM(--ISNUMBER(SEARCH(Honorific,A3916)))&gt;0,LEFT(A3916,FIND(" ",A3916)-1),"")</f>
        <v/>
      </c>
      <c r="C3916" s="6" t="str">
        <f t="shared" si="122"/>
        <v>Cathy Phillips</v>
      </c>
      <c r="D3916" s="6" t="str" cm="1">
        <f t="array" ref="D3916">IF(SUM(--ISNUMBER(SEARCH(Credentials,C3916)))&gt;0,TRIM(RIGHT(SUBSTITUTE(C3916," ",REPT(" ", 99)), 99)),"")</f>
        <v/>
      </c>
      <c r="E3916" s="6" t="str">
        <f t="shared" si="123"/>
        <v>Cathy Phillips</v>
      </c>
      <c r="F3916" s="6" t="s">
        <v>15042</v>
      </c>
      <c r="G3916" s="7" t="s">
        <v>20778</v>
      </c>
      <c r="H3916" s="7" t="s">
        <v>19577</v>
      </c>
    </row>
    <row r="3917" spans="1:8">
      <c r="A3917" s="6" t="s">
        <v>15046</v>
      </c>
      <c r="B3917" s="6" t="str" cm="1">
        <f t="array" ref="B3917">IF(SUM(--ISNUMBER(SEARCH(Honorific,A3917)))&gt;0,LEFT(A3917,FIND(" ",A3917)-1),"")</f>
        <v/>
      </c>
      <c r="C3917" s="6" t="str">
        <f t="shared" si="122"/>
        <v>Billy Reed</v>
      </c>
      <c r="D3917" s="6" t="str" cm="1">
        <f t="array" ref="D3917">IF(SUM(--ISNUMBER(SEARCH(Credentials,C3917)))&gt;0,TRIM(RIGHT(SUBSTITUTE(C3917," ",REPT(" ", 99)), 99)),"")</f>
        <v/>
      </c>
      <c r="E3917" s="6" t="str">
        <f t="shared" si="123"/>
        <v>Billy Reed</v>
      </c>
      <c r="F3917" s="6" t="s">
        <v>15046</v>
      </c>
      <c r="G3917" s="7" t="s">
        <v>20036</v>
      </c>
      <c r="H3917" s="7" t="s">
        <v>19626</v>
      </c>
    </row>
    <row r="3918" spans="1:8">
      <c r="A3918" s="6" t="s">
        <v>15050</v>
      </c>
      <c r="B3918" s="6" t="str" cm="1">
        <f t="array" ref="B3918">IF(SUM(--ISNUMBER(SEARCH(Honorific,A3918)))&gt;0,LEFT(A3918,FIND(" ",A3918)-1),"")</f>
        <v/>
      </c>
      <c r="C3918" s="6" t="str">
        <f t="shared" si="122"/>
        <v>George Moore</v>
      </c>
      <c r="D3918" s="6" t="str" cm="1">
        <f t="array" ref="D3918">IF(SUM(--ISNUMBER(SEARCH(Credentials,C3918)))&gt;0,TRIM(RIGHT(SUBSTITUTE(C3918," ",REPT(" ", 99)), 99)),"")</f>
        <v/>
      </c>
      <c r="E3918" s="6" t="str">
        <f t="shared" si="123"/>
        <v>George Moore</v>
      </c>
      <c r="F3918" s="6" t="s">
        <v>15050</v>
      </c>
      <c r="G3918" s="7" t="s">
        <v>19949</v>
      </c>
      <c r="H3918" s="7" t="s">
        <v>19891</v>
      </c>
    </row>
    <row r="3919" spans="1:8">
      <c r="A3919" s="6" t="s">
        <v>15054</v>
      </c>
      <c r="B3919" s="6" t="str" cm="1">
        <f t="array" ref="B3919">IF(SUM(--ISNUMBER(SEARCH(Honorific,A3919)))&gt;0,LEFT(A3919,FIND(" ",A3919)-1),"")</f>
        <v/>
      </c>
      <c r="C3919" s="6" t="str">
        <f t="shared" si="122"/>
        <v>David Garcia</v>
      </c>
      <c r="D3919" s="6" t="str" cm="1">
        <f t="array" ref="D3919">IF(SUM(--ISNUMBER(SEARCH(Credentials,C3919)))&gt;0,TRIM(RIGHT(SUBSTITUTE(C3919," ",REPT(" ", 99)), 99)),"")</f>
        <v/>
      </c>
      <c r="E3919" s="6" t="str">
        <f t="shared" si="123"/>
        <v>David Garcia</v>
      </c>
      <c r="F3919" s="6" t="s">
        <v>15054</v>
      </c>
      <c r="G3919" s="7" t="s">
        <v>19484</v>
      </c>
      <c r="H3919" s="7" t="s">
        <v>19641</v>
      </c>
    </row>
    <row r="3920" spans="1:8">
      <c r="A3920" s="6" t="s">
        <v>15057</v>
      </c>
      <c r="B3920" s="6" t="str" cm="1">
        <f t="array" ref="B3920">IF(SUM(--ISNUMBER(SEARCH(Honorific,A3920)))&gt;0,LEFT(A3920,FIND(" ",A3920)-1),"")</f>
        <v/>
      </c>
      <c r="C3920" s="6" t="str">
        <f t="shared" si="122"/>
        <v>Nicholas Peters</v>
      </c>
      <c r="D3920" s="6" t="str" cm="1">
        <f t="array" ref="D3920">IF(SUM(--ISNUMBER(SEARCH(Credentials,C3920)))&gt;0,TRIM(RIGHT(SUBSTITUTE(C3920," ",REPT(" ", 99)), 99)),"")</f>
        <v/>
      </c>
      <c r="E3920" s="6" t="str">
        <f t="shared" si="123"/>
        <v>Nicholas Peters</v>
      </c>
      <c r="F3920" s="6" t="s">
        <v>15057</v>
      </c>
      <c r="G3920" s="7" t="s">
        <v>19750</v>
      </c>
      <c r="H3920" s="7" t="s">
        <v>19764</v>
      </c>
    </row>
    <row r="3921" spans="1:8">
      <c r="A3921" s="6" t="s">
        <v>15061</v>
      </c>
      <c r="B3921" s="6" t="str" cm="1">
        <f t="array" ref="B3921">IF(SUM(--ISNUMBER(SEARCH(Honorific,A3921)))&gt;0,LEFT(A3921,FIND(" ",A3921)-1),"")</f>
        <v/>
      </c>
      <c r="C3921" s="6" t="str">
        <f t="shared" si="122"/>
        <v>Mark Wright</v>
      </c>
      <c r="D3921" s="6" t="str" cm="1">
        <f t="array" ref="D3921">IF(SUM(--ISNUMBER(SEARCH(Credentials,C3921)))&gt;0,TRIM(RIGHT(SUBSTITUTE(C3921," ",REPT(" ", 99)), 99)),"")</f>
        <v/>
      </c>
      <c r="E3921" s="6" t="str">
        <f t="shared" si="123"/>
        <v>Mark Wright</v>
      </c>
      <c r="F3921" s="6" t="s">
        <v>15061</v>
      </c>
      <c r="G3921" s="7" t="s">
        <v>19725</v>
      </c>
      <c r="H3921" s="7" t="s">
        <v>19420</v>
      </c>
    </row>
    <row r="3922" spans="1:8">
      <c r="A3922" s="6" t="s">
        <v>15065</v>
      </c>
      <c r="B3922" s="6" t="str" cm="1">
        <f t="array" ref="B3922">IF(SUM(--ISNUMBER(SEARCH(Honorific,A3922)))&gt;0,LEFT(A3922,FIND(" ",A3922)-1),"")</f>
        <v/>
      </c>
      <c r="C3922" s="6" t="str">
        <f t="shared" si="122"/>
        <v>Kayla Rivas</v>
      </c>
      <c r="D3922" s="6" t="str" cm="1">
        <f t="array" ref="D3922">IF(SUM(--ISNUMBER(SEARCH(Credentials,C3922)))&gt;0,TRIM(RIGHT(SUBSTITUTE(C3922," ",REPT(" ", 99)), 99)),"")</f>
        <v/>
      </c>
      <c r="E3922" s="6" t="str">
        <f t="shared" si="123"/>
        <v>Kayla Rivas</v>
      </c>
      <c r="F3922" s="6" t="s">
        <v>15065</v>
      </c>
      <c r="G3922" s="7" t="s">
        <v>19441</v>
      </c>
      <c r="H3922" s="7" t="s">
        <v>20616</v>
      </c>
    </row>
    <row r="3923" spans="1:8">
      <c r="A3923" s="6" t="s">
        <v>15069</v>
      </c>
      <c r="B3923" s="6" t="str" cm="1">
        <f t="array" ref="B3923">IF(SUM(--ISNUMBER(SEARCH(Honorific,A3923)))&gt;0,LEFT(A3923,FIND(" ",A3923)-1),"")</f>
        <v/>
      </c>
      <c r="C3923" s="6" t="str">
        <f t="shared" si="122"/>
        <v>Melinda Rodriguez</v>
      </c>
      <c r="D3923" s="6" t="str" cm="1">
        <f t="array" ref="D3923">IF(SUM(--ISNUMBER(SEARCH(Credentials,C3923)))&gt;0,TRIM(RIGHT(SUBSTITUTE(C3923," ",REPT(" ", 99)), 99)),"")</f>
        <v/>
      </c>
      <c r="E3923" s="6" t="str">
        <f t="shared" si="123"/>
        <v>Melinda Rodriguez</v>
      </c>
      <c r="F3923" s="6" t="s">
        <v>15069</v>
      </c>
      <c r="G3923" s="7" t="s">
        <v>19648</v>
      </c>
      <c r="H3923" s="7" t="s">
        <v>19536</v>
      </c>
    </row>
    <row r="3924" spans="1:8">
      <c r="A3924" s="6" t="s">
        <v>15073</v>
      </c>
      <c r="B3924" s="6" t="str" cm="1">
        <f t="array" ref="B3924">IF(SUM(--ISNUMBER(SEARCH(Honorific,A3924)))&gt;0,LEFT(A3924,FIND(" ",A3924)-1),"")</f>
        <v/>
      </c>
      <c r="C3924" s="6" t="str">
        <f t="shared" si="122"/>
        <v>Jesse Smith</v>
      </c>
      <c r="D3924" s="6" t="str" cm="1">
        <f t="array" ref="D3924">IF(SUM(--ISNUMBER(SEARCH(Credentials,C3924)))&gt;0,TRIM(RIGHT(SUBSTITUTE(C3924," ",REPT(" ", 99)), 99)),"")</f>
        <v/>
      </c>
      <c r="E3924" s="6" t="str">
        <f t="shared" si="123"/>
        <v>Jesse Smith</v>
      </c>
      <c r="F3924" s="6" t="s">
        <v>15073</v>
      </c>
      <c r="G3924" s="7" t="s">
        <v>20203</v>
      </c>
      <c r="H3924" s="7" t="s">
        <v>19450</v>
      </c>
    </row>
    <row r="3925" spans="1:8">
      <c r="A3925" s="6" t="s">
        <v>15077</v>
      </c>
      <c r="B3925" s="6" t="str" cm="1">
        <f t="array" ref="B3925">IF(SUM(--ISNUMBER(SEARCH(Honorific,A3925)))&gt;0,LEFT(A3925,FIND(" ",A3925)-1),"")</f>
        <v/>
      </c>
      <c r="C3925" s="6" t="str">
        <f t="shared" si="122"/>
        <v>Joseph Mathews</v>
      </c>
      <c r="D3925" s="6" t="str" cm="1">
        <f t="array" ref="D3925">IF(SUM(--ISNUMBER(SEARCH(Credentials,C3925)))&gt;0,TRIM(RIGHT(SUBSTITUTE(C3925," ",REPT(" ", 99)), 99)),"")</f>
        <v/>
      </c>
      <c r="E3925" s="6" t="str">
        <f t="shared" si="123"/>
        <v>Joseph Mathews</v>
      </c>
      <c r="F3925" s="6" t="s">
        <v>15077</v>
      </c>
      <c r="G3925" s="7" t="s">
        <v>19642</v>
      </c>
      <c r="H3925" s="7" t="s">
        <v>20430</v>
      </c>
    </row>
    <row r="3926" spans="1:8">
      <c r="A3926" s="6" t="s">
        <v>15080</v>
      </c>
      <c r="B3926" s="6" t="str" cm="1">
        <f t="array" ref="B3926">IF(SUM(--ISNUMBER(SEARCH(Honorific,A3926)))&gt;0,LEFT(A3926,FIND(" ",A3926)-1),"")</f>
        <v/>
      </c>
      <c r="C3926" s="6" t="str">
        <f t="shared" si="122"/>
        <v>Jeffrey Baxter</v>
      </c>
      <c r="D3926" s="6" t="str" cm="1">
        <f t="array" ref="D3926">IF(SUM(--ISNUMBER(SEARCH(Credentials,C3926)))&gt;0,TRIM(RIGHT(SUBSTITUTE(C3926," ",REPT(" ", 99)), 99)),"")</f>
        <v/>
      </c>
      <c r="E3926" s="6" t="str">
        <f t="shared" si="123"/>
        <v>Jeffrey Baxter</v>
      </c>
      <c r="F3926" s="6" t="s">
        <v>15080</v>
      </c>
      <c r="G3926" s="7" t="s">
        <v>19924</v>
      </c>
      <c r="H3926" s="7" t="s">
        <v>20033</v>
      </c>
    </row>
    <row r="3927" spans="1:8">
      <c r="A3927" s="6" t="s">
        <v>15084</v>
      </c>
      <c r="B3927" s="6" t="str" cm="1">
        <f t="array" ref="B3927">IF(SUM(--ISNUMBER(SEARCH(Honorific,A3927)))&gt;0,LEFT(A3927,FIND(" ",A3927)-1),"")</f>
        <v/>
      </c>
      <c r="C3927" s="6" t="str">
        <f t="shared" si="122"/>
        <v>Kevin Savage</v>
      </c>
      <c r="D3927" s="6" t="str" cm="1">
        <f t="array" ref="D3927">IF(SUM(--ISNUMBER(SEARCH(Credentials,C3927)))&gt;0,TRIM(RIGHT(SUBSTITUTE(C3927," ",REPT(" ", 99)), 99)),"")</f>
        <v/>
      </c>
      <c r="E3927" s="6" t="str">
        <f t="shared" si="123"/>
        <v>Kevin Savage</v>
      </c>
      <c r="F3927" s="6" t="s">
        <v>15084</v>
      </c>
      <c r="G3927" s="7" t="s">
        <v>19542</v>
      </c>
      <c r="H3927" s="7" t="s">
        <v>20382</v>
      </c>
    </row>
    <row r="3928" spans="1:8">
      <c r="A3928" s="6" t="s">
        <v>15088</v>
      </c>
      <c r="B3928" s="6" t="str" cm="1">
        <f t="array" ref="B3928">IF(SUM(--ISNUMBER(SEARCH(Honorific,A3928)))&gt;0,LEFT(A3928,FIND(" ",A3928)-1),"")</f>
        <v/>
      </c>
      <c r="C3928" s="6" t="str">
        <f t="shared" si="122"/>
        <v>Carrie Gonzalez</v>
      </c>
      <c r="D3928" s="6" t="str" cm="1">
        <f t="array" ref="D3928">IF(SUM(--ISNUMBER(SEARCH(Credentials,C3928)))&gt;0,TRIM(RIGHT(SUBSTITUTE(C3928," ",REPT(" ", 99)), 99)),"")</f>
        <v/>
      </c>
      <c r="E3928" s="6" t="str">
        <f t="shared" si="123"/>
        <v>Carrie Gonzalez</v>
      </c>
      <c r="F3928" s="6" t="s">
        <v>15088</v>
      </c>
      <c r="G3928" s="7" t="s">
        <v>19497</v>
      </c>
      <c r="H3928" s="7" t="s">
        <v>19517</v>
      </c>
    </row>
    <row r="3929" spans="1:8">
      <c r="A3929" s="6" t="s">
        <v>15092</v>
      </c>
      <c r="B3929" s="6" t="str" cm="1">
        <f t="array" ref="B3929">IF(SUM(--ISNUMBER(SEARCH(Honorific,A3929)))&gt;0,LEFT(A3929,FIND(" ",A3929)-1),"")</f>
        <v/>
      </c>
      <c r="C3929" s="6" t="str">
        <f t="shared" si="122"/>
        <v>Leslie Delgado</v>
      </c>
      <c r="D3929" s="6" t="str" cm="1">
        <f t="array" ref="D3929">IF(SUM(--ISNUMBER(SEARCH(Credentials,C3929)))&gt;0,TRIM(RIGHT(SUBSTITUTE(C3929," ",REPT(" ", 99)), 99)),"")</f>
        <v/>
      </c>
      <c r="E3929" s="6" t="str">
        <f t="shared" si="123"/>
        <v>Leslie Delgado</v>
      </c>
      <c r="F3929" s="6" t="s">
        <v>15092</v>
      </c>
      <c r="G3929" s="7" t="s">
        <v>19644</v>
      </c>
      <c r="H3929" s="7" t="s">
        <v>19994</v>
      </c>
    </row>
    <row r="3930" spans="1:8">
      <c r="A3930" s="6" t="s">
        <v>15096</v>
      </c>
      <c r="B3930" s="6" t="str" cm="1">
        <f t="array" ref="B3930">IF(SUM(--ISNUMBER(SEARCH(Honorific,A3930)))&gt;0,LEFT(A3930,FIND(" ",A3930)-1),"")</f>
        <v/>
      </c>
      <c r="C3930" s="6" t="str">
        <f t="shared" si="122"/>
        <v>Kevin Park</v>
      </c>
      <c r="D3930" s="6" t="str" cm="1">
        <f t="array" ref="D3930">IF(SUM(--ISNUMBER(SEARCH(Credentials,C3930)))&gt;0,TRIM(RIGHT(SUBSTITUTE(C3930," ",REPT(" ", 99)), 99)),"")</f>
        <v/>
      </c>
      <c r="E3930" s="6" t="str">
        <f t="shared" si="123"/>
        <v>Kevin Park</v>
      </c>
      <c r="F3930" s="6" t="s">
        <v>15096</v>
      </c>
      <c r="G3930" s="7" t="s">
        <v>19542</v>
      </c>
      <c r="H3930" s="7" t="s">
        <v>20604</v>
      </c>
    </row>
    <row r="3931" spans="1:8">
      <c r="A3931" s="6" t="s">
        <v>15100</v>
      </c>
      <c r="B3931" s="6" t="str" cm="1">
        <f t="array" ref="B3931">IF(SUM(--ISNUMBER(SEARCH(Honorific,A3931)))&gt;0,LEFT(A3931,FIND(" ",A3931)-1),"")</f>
        <v/>
      </c>
      <c r="C3931" s="6" t="str">
        <f t="shared" si="122"/>
        <v>Brian Webster</v>
      </c>
      <c r="D3931" s="6" t="str" cm="1">
        <f t="array" ref="D3931">IF(SUM(--ISNUMBER(SEARCH(Credentials,C3931)))&gt;0,TRIM(RIGHT(SUBSTITUTE(C3931," ",REPT(" ", 99)), 99)),"")</f>
        <v/>
      </c>
      <c r="E3931" s="6" t="str">
        <f t="shared" si="123"/>
        <v>Brian Webster</v>
      </c>
      <c r="F3931" s="6" t="s">
        <v>15100</v>
      </c>
      <c r="G3931" s="7" t="s">
        <v>19555</v>
      </c>
      <c r="H3931" s="7" t="s">
        <v>19870</v>
      </c>
    </row>
    <row r="3932" spans="1:8">
      <c r="A3932" s="6" t="s">
        <v>15104</v>
      </c>
      <c r="B3932" s="6" t="str" cm="1">
        <f t="array" ref="B3932">IF(SUM(--ISNUMBER(SEARCH(Honorific,A3932)))&gt;0,LEFT(A3932,FIND(" ",A3932)-1),"")</f>
        <v/>
      </c>
      <c r="C3932" s="6" t="str">
        <f t="shared" si="122"/>
        <v>Jill Allison</v>
      </c>
      <c r="D3932" s="6" t="str" cm="1">
        <f t="array" ref="D3932">IF(SUM(--ISNUMBER(SEARCH(Credentials,C3932)))&gt;0,TRIM(RIGHT(SUBSTITUTE(C3932," ",REPT(" ", 99)), 99)),"")</f>
        <v/>
      </c>
      <c r="E3932" s="6" t="str">
        <f t="shared" si="123"/>
        <v>Jill Allison</v>
      </c>
      <c r="F3932" s="6" t="s">
        <v>15104</v>
      </c>
      <c r="G3932" s="7" t="s">
        <v>19986</v>
      </c>
      <c r="H3932" s="7" t="s">
        <v>19807</v>
      </c>
    </row>
    <row r="3933" spans="1:8">
      <c r="A3933" s="6" t="s">
        <v>15108</v>
      </c>
      <c r="B3933" s="6" t="str" cm="1">
        <f t="array" ref="B3933">IF(SUM(--ISNUMBER(SEARCH(Honorific,A3933)))&gt;0,LEFT(A3933,FIND(" ",A3933)-1),"")</f>
        <v/>
      </c>
      <c r="C3933" s="6" t="str">
        <f t="shared" si="122"/>
        <v>David Andrade</v>
      </c>
      <c r="D3933" s="6" t="str" cm="1">
        <f t="array" ref="D3933">IF(SUM(--ISNUMBER(SEARCH(Credentials,C3933)))&gt;0,TRIM(RIGHT(SUBSTITUTE(C3933," ",REPT(" ", 99)), 99)),"")</f>
        <v/>
      </c>
      <c r="E3933" s="6" t="str">
        <f t="shared" si="123"/>
        <v>David Andrade</v>
      </c>
      <c r="F3933" s="6" t="s">
        <v>15108</v>
      </c>
      <c r="G3933" s="7" t="s">
        <v>19484</v>
      </c>
      <c r="H3933" s="7" t="s">
        <v>20443</v>
      </c>
    </row>
    <row r="3934" spans="1:8">
      <c r="A3934" s="6" t="s">
        <v>15112</v>
      </c>
      <c r="B3934" s="6" t="str" cm="1">
        <f t="array" ref="B3934">IF(SUM(--ISNUMBER(SEARCH(Honorific,A3934)))&gt;0,LEFT(A3934,FIND(" ",A3934)-1),"")</f>
        <v/>
      </c>
      <c r="C3934" s="6" t="str">
        <f t="shared" si="122"/>
        <v>Jesse Moran</v>
      </c>
      <c r="D3934" s="6" t="str" cm="1">
        <f t="array" ref="D3934">IF(SUM(--ISNUMBER(SEARCH(Credentials,C3934)))&gt;0,TRIM(RIGHT(SUBSTITUTE(C3934," ",REPT(" ", 99)), 99)),"")</f>
        <v/>
      </c>
      <c r="E3934" s="6" t="str">
        <f t="shared" si="123"/>
        <v>Jesse Moran</v>
      </c>
      <c r="F3934" s="6" t="s">
        <v>15112</v>
      </c>
      <c r="G3934" s="7" t="s">
        <v>20203</v>
      </c>
      <c r="H3934" s="7" t="s">
        <v>20020</v>
      </c>
    </row>
    <row r="3935" spans="1:8">
      <c r="A3935" s="6" t="s">
        <v>15116</v>
      </c>
      <c r="B3935" s="6" t="str" cm="1">
        <f t="array" ref="B3935">IF(SUM(--ISNUMBER(SEARCH(Honorific,A3935)))&gt;0,LEFT(A3935,FIND(" ",A3935)-1),"")</f>
        <v/>
      </c>
      <c r="C3935" s="6" t="str">
        <f t="shared" si="122"/>
        <v>Robert Singh</v>
      </c>
      <c r="D3935" s="6" t="str" cm="1">
        <f t="array" ref="D3935">IF(SUM(--ISNUMBER(SEARCH(Credentials,C3935)))&gt;0,TRIM(RIGHT(SUBSTITUTE(C3935," ",REPT(" ", 99)), 99)),"")</f>
        <v/>
      </c>
      <c r="E3935" s="6" t="str">
        <f t="shared" si="123"/>
        <v>Robert Singh</v>
      </c>
      <c r="F3935" s="6" t="s">
        <v>15116</v>
      </c>
      <c r="G3935" s="7" t="s">
        <v>19541</v>
      </c>
      <c r="H3935" s="7" t="s">
        <v>20260</v>
      </c>
    </row>
    <row r="3936" spans="1:8">
      <c r="A3936" s="6" t="s">
        <v>15120</v>
      </c>
      <c r="B3936" s="6" t="str" cm="1">
        <f t="array" ref="B3936">IF(SUM(--ISNUMBER(SEARCH(Honorific,A3936)))&gt;0,LEFT(A3936,FIND(" ",A3936)-1),"")</f>
        <v/>
      </c>
      <c r="C3936" s="6" t="str">
        <f t="shared" si="122"/>
        <v>Angela Butler</v>
      </c>
      <c r="D3936" s="6" t="str" cm="1">
        <f t="array" ref="D3936">IF(SUM(--ISNUMBER(SEARCH(Credentials,C3936)))&gt;0,TRIM(RIGHT(SUBSTITUTE(C3936," ",REPT(" ", 99)), 99)),"")</f>
        <v/>
      </c>
      <c r="E3936" s="6" t="str">
        <f t="shared" si="123"/>
        <v>Angela Butler</v>
      </c>
      <c r="F3936" s="6" t="s">
        <v>15120</v>
      </c>
      <c r="G3936" s="7" t="s">
        <v>19746</v>
      </c>
      <c r="H3936" s="7" t="s">
        <v>20461</v>
      </c>
    </row>
    <row r="3937" spans="1:8">
      <c r="A3937" s="6" t="s">
        <v>15124</v>
      </c>
      <c r="B3937" s="6" t="str" cm="1">
        <f t="array" ref="B3937">IF(SUM(--ISNUMBER(SEARCH(Honorific,A3937)))&gt;0,LEFT(A3937,FIND(" ",A3937)-1),"")</f>
        <v/>
      </c>
      <c r="C3937" s="6" t="str">
        <f t="shared" si="122"/>
        <v>Keith Farmer</v>
      </c>
      <c r="D3937" s="6" t="str" cm="1">
        <f t="array" ref="D3937">IF(SUM(--ISNUMBER(SEARCH(Credentials,C3937)))&gt;0,TRIM(RIGHT(SUBSTITUTE(C3937," ",REPT(" ", 99)), 99)),"")</f>
        <v/>
      </c>
      <c r="E3937" s="6" t="str">
        <f t="shared" si="123"/>
        <v>Keith Farmer</v>
      </c>
      <c r="F3937" s="6" t="s">
        <v>15124</v>
      </c>
      <c r="G3937" s="7" t="s">
        <v>19833</v>
      </c>
      <c r="H3937" s="7" t="s">
        <v>19457</v>
      </c>
    </row>
    <row r="3938" spans="1:8">
      <c r="A3938" s="6" t="s">
        <v>15128</v>
      </c>
      <c r="B3938" s="6" t="str" cm="1">
        <f t="array" ref="B3938">IF(SUM(--ISNUMBER(SEARCH(Honorific,A3938)))&gt;0,LEFT(A3938,FIND(" ",A3938)-1),"")</f>
        <v/>
      </c>
      <c r="C3938" s="6" t="str">
        <f t="shared" si="122"/>
        <v>Jennifer Knapp</v>
      </c>
      <c r="D3938" s="6" t="str" cm="1">
        <f t="array" ref="D3938">IF(SUM(--ISNUMBER(SEARCH(Credentials,C3938)))&gt;0,TRIM(RIGHT(SUBSTITUTE(C3938," ",REPT(" ", 99)), 99)),"")</f>
        <v/>
      </c>
      <c r="E3938" s="6" t="str">
        <f t="shared" si="123"/>
        <v>Jennifer Knapp</v>
      </c>
      <c r="F3938" s="6" t="s">
        <v>15128</v>
      </c>
      <c r="G3938" s="7" t="s">
        <v>19510</v>
      </c>
      <c r="H3938" s="7" t="s">
        <v>20541</v>
      </c>
    </row>
    <row r="3939" spans="1:8">
      <c r="A3939" s="6" t="s">
        <v>15131</v>
      </c>
      <c r="B3939" s="6" t="str" cm="1">
        <f t="array" ref="B3939">IF(SUM(--ISNUMBER(SEARCH(Honorific,A3939)))&gt;0,LEFT(A3939,FIND(" ",A3939)-1),"")</f>
        <v/>
      </c>
      <c r="C3939" s="6" t="str">
        <f t="shared" si="122"/>
        <v>Christopher Mcclain</v>
      </c>
      <c r="D3939" s="6" t="str" cm="1">
        <f t="array" ref="D3939">IF(SUM(--ISNUMBER(SEARCH(Credentials,C3939)))&gt;0,TRIM(RIGHT(SUBSTITUTE(C3939," ",REPT(" ", 99)), 99)),"")</f>
        <v/>
      </c>
      <c r="E3939" s="6" t="str">
        <f t="shared" si="123"/>
        <v>Christopher Mcclain</v>
      </c>
      <c r="F3939" s="6" t="s">
        <v>15131</v>
      </c>
      <c r="G3939" s="7" t="s">
        <v>19682</v>
      </c>
      <c r="H3939" s="7" t="s">
        <v>20055</v>
      </c>
    </row>
    <row r="3940" spans="1:8">
      <c r="A3940" s="6" t="s">
        <v>15135</v>
      </c>
      <c r="B3940" s="6" t="str" cm="1">
        <f t="array" ref="B3940">IF(SUM(--ISNUMBER(SEARCH(Honorific,A3940)))&gt;0,LEFT(A3940,FIND(" ",A3940)-1),"")</f>
        <v/>
      </c>
      <c r="C3940" s="6" t="str">
        <f t="shared" si="122"/>
        <v>Adam Hoffman</v>
      </c>
      <c r="D3940" s="6" t="str" cm="1">
        <f t="array" ref="D3940">IF(SUM(--ISNUMBER(SEARCH(Credentials,C3940)))&gt;0,TRIM(RIGHT(SUBSTITUTE(C3940," ",REPT(" ", 99)), 99)),"")</f>
        <v/>
      </c>
      <c r="E3940" s="6" t="str">
        <f t="shared" si="123"/>
        <v>Adam Hoffman</v>
      </c>
      <c r="F3940" s="6" t="s">
        <v>15135</v>
      </c>
      <c r="G3940" s="7" t="s">
        <v>20149</v>
      </c>
      <c r="H3940" s="7" t="s">
        <v>20231</v>
      </c>
    </row>
    <row r="3941" spans="1:8">
      <c r="A3941" s="6" t="s">
        <v>15139</v>
      </c>
      <c r="B3941" s="6" t="str" cm="1">
        <f t="array" ref="B3941">IF(SUM(--ISNUMBER(SEARCH(Honorific,A3941)))&gt;0,LEFT(A3941,FIND(" ",A3941)-1),"")</f>
        <v/>
      </c>
      <c r="C3941" s="6" t="str">
        <f t="shared" si="122"/>
        <v>Darlene Owens</v>
      </c>
      <c r="D3941" s="6" t="str" cm="1">
        <f t="array" ref="D3941">IF(SUM(--ISNUMBER(SEARCH(Credentials,C3941)))&gt;0,TRIM(RIGHT(SUBSTITUTE(C3941," ",REPT(" ", 99)), 99)),"")</f>
        <v/>
      </c>
      <c r="E3941" s="6" t="str">
        <f t="shared" si="123"/>
        <v>Darlene Owens</v>
      </c>
      <c r="F3941" s="6" t="s">
        <v>15139</v>
      </c>
      <c r="G3941" s="7" t="s">
        <v>19820</v>
      </c>
      <c r="H3941" s="7" t="s">
        <v>19758</v>
      </c>
    </row>
    <row r="3942" spans="1:8">
      <c r="A3942" s="6" t="s">
        <v>15143</v>
      </c>
      <c r="B3942" s="6" t="str" cm="1">
        <f t="array" ref="B3942">IF(SUM(--ISNUMBER(SEARCH(Honorific,A3942)))&gt;0,LEFT(A3942,FIND(" ",A3942)-1),"")</f>
        <v/>
      </c>
      <c r="C3942" s="6" t="str">
        <f t="shared" si="122"/>
        <v>Tracy Howard</v>
      </c>
      <c r="D3942" s="6" t="str" cm="1">
        <f t="array" ref="D3942">IF(SUM(--ISNUMBER(SEARCH(Credentials,C3942)))&gt;0,TRIM(RIGHT(SUBSTITUTE(C3942," ",REPT(" ", 99)), 99)),"")</f>
        <v/>
      </c>
      <c r="E3942" s="6" t="str">
        <f t="shared" si="123"/>
        <v>Tracy Howard</v>
      </c>
      <c r="F3942" s="6" t="s">
        <v>15143</v>
      </c>
      <c r="G3942" s="7" t="s">
        <v>19697</v>
      </c>
      <c r="H3942" s="7" t="s">
        <v>19834</v>
      </c>
    </row>
    <row r="3943" spans="1:8">
      <c r="A3943" s="6" t="s">
        <v>15147</v>
      </c>
      <c r="B3943" s="6" t="str" cm="1">
        <f t="array" ref="B3943">IF(SUM(--ISNUMBER(SEARCH(Honorific,A3943)))&gt;0,LEFT(A3943,FIND(" ",A3943)-1),"")</f>
        <v/>
      </c>
      <c r="C3943" s="6" t="str">
        <f t="shared" si="122"/>
        <v>Anthony Watkins</v>
      </c>
      <c r="D3943" s="6" t="str" cm="1">
        <f t="array" ref="D3943">IF(SUM(--ISNUMBER(SEARCH(Credentials,C3943)))&gt;0,TRIM(RIGHT(SUBSTITUTE(C3943," ",REPT(" ", 99)), 99)),"")</f>
        <v/>
      </c>
      <c r="E3943" s="6" t="str">
        <f t="shared" si="123"/>
        <v>Anthony Watkins</v>
      </c>
      <c r="F3943" s="6" t="s">
        <v>15147</v>
      </c>
      <c r="G3943" s="7" t="s">
        <v>19438</v>
      </c>
      <c r="H3943" s="7" t="s">
        <v>20271</v>
      </c>
    </row>
    <row r="3944" spans="1:8">
      <c r="A3944" s="6" t="s">
        <v>15151</v>
      </c>
      <c r="B3944" s="6" t="str" cm="1">
        <f t="array" ref="B3944">IF(SUM(--ISNUMBER(SEARCH(Honorific,A3944)))&gt;0,LEFT(A3944,FIND(" ",A3944)-1),"")</f>
        <v/>
      </c>
      <c r="C3944" s="6" t="str">
        <f t="shared" si="122"/>
        <v>Brandon Duran</v>
      </c>
      <c r="D3944" s="6" t="str" cm="1">
        <f t="array" ref="D3944">IF(SUM(--ISNUMBER(SEARCH(Credentials,C3944)))&gt;0,TRIM(RIGHT(SUBSTITUTE(C3944," ",REPT(" ", 99)), 99)),"")</f>
        <v/>
      </c>
      <c r="E3944" s="6" t="str">
        <f t="shared" si="123"/>
        <v>Brandon Duran</v>
      </c>
      <c r="F3944" s="6" t="s">
        <v>15151</v>
      </c>
      <c r="G3944" s="7" t="s">
        <v>19603</v>
      </c>
      <c r="H3944" s="7" t="s">
        <v>19766</v>
      </c>
    </row>
    <row r="3945" spans="1:8">
      <c r="A3945" s="6" t="s">
        <v>15154</v>
      </c>
      <c r="B3945" s="6" t="str" cm="1">
        <f t="array" ref="B3945">IF(SUM(--ISNUMBER(SEARCH(Honorific,A3945)))&gt;0,LEFT(A3945,FIND(" ",A3945)-1),"")</f>
        <v/>
      </c>
      <c r="C3945" s="6" t="str">
        <f t="shared" si="122"/>
        <v>Kathleen Oconnell</v>
      </c>
      <c r="D3945" s="6" t="str" cm="1">
        <f t="array" ref="D3945">IF(SUM(--ISNUMBER(SEARCH(Credentials,C3945)))&gt;0,TRIM(RIGHT(SUBSTITUTE(C3945," ",REPT(" ", 99)), 99)),"")</f>
        <v/>
      </c>
      <c r="E3945" s="6" t="str">
        <f t="shared" si="123"/>
        <v>Kathleen Oconnell</v>
      </c>
      <c r="F3945" s="6" t="s">
        <v>15154</v>
      </c>
      <c r="G3945" s="7" t="s">
        <v>20054</v>
      </c>
      <c r="H3945" s="7" t="s">
        <v>20360</v>
      </c>
    </row>
    <row r="3946" spans="1:8">
      <c r="A3946" s="6" t="s">
        <v>15158</v>
      </c>
      <c r="B3946" s="6" t="str" cm="1">
        <f t="array" ref="B3946">IF(SUM(--ISNUMBER(SEARCH(Honorific,A3946)))&gt;0,LEFT(A3946,FIND(" ",A3946)-1),"")</f>
        <v/>
      </c>
      <c r="C3946" s="6" t="str">
        <f t="shared" si="122"/>
        <v>Adrienne Anderson</v>
      </c>
      <c r="D3946" s="6" t="str" cm="1">
        <f t="array" ref="D3946">IF(SUM(--ISNUMBER(SEARCH(Credentials,C3946)))&gt;0,TRIM(RIGHT(SUBSTITUTE(C3946," ",REPT(" ", 99)), 99)),"")</f>
        <v/>
      </c>
      <c r="E3946" s="6" t="str">
        <f t="shared" si="123"/>
        <v>Adrienne Anderson</v>
      </c>
      <c r="F3946" s="6" t="s">
        <v>15158</v>
      </c>
      <c r="G3946" s="7" t="s">
        <v>19965</v>
      </c>
      <c r="H3946" s="7" t="s">
        <v>19519</v>
      </c>
    </row>
    <row r="3947" spans="1:8">
      <c r="A3947" s="6" t="s">
        <v>15162</v>
      </c>
      <c r="B3947" s="6" t="str" cm="1">
        <f t="array" ref="B3947">IF(SUM(--ISNUMBER(SEARCH(Honorific,A3947)))&gt;0,LEFT(A3947,FIND(" ",A3947)-1),"")</f>
        <v/>
      </c>
      <c r="C3947" s="6" t="str">
        <f t="shared" si="122"/>
        <v>Clinton Cervantes</v>
      </c>
      <c r="D3947" s="6" t="str" cm="1">
        <f t="array" ref="D3947">IF(SUM(--ISNUMBER(SEARCH(Credentials,C3947)))&gt;0,TRIM(RIGHT(SUBSTITUTE(C3947," ",REPT(" ", 99)), 99)),"")</f>
        <v/>
      </c>
      <c r="E3947" s="6" t="str">
        <f t="shared" si="123"/>
        <v>Clinton Cervantes</v>
      </c>
      <c r="F3947" s="6" t="s">
        <v>15162</v>
      </c>
      <c r="G3947" s="7" t="s">
        <v>20258</v>
      </c>
      <c r="H3947" s="7" t="s">
        <v>19465</v>
      </c>
    </row>
    <row r="3948" spans="1:8">
      <c r="A3948" s="6" t="s">
        <v>15166</v>
      </c>
      <c r="B3948" s="6" t="str" cm="1">
        <f t="array" ref="B3948">IF(SUM(--ISNUMBER(SEARCH(Honorific,A3948)))&gt;0,LEFT(A3948,FIND(" ",A3948)-1),"")</f>
        <v/>
      </c>
      <c r="C3948" s="6" t="str">
        <f t="shared" si="122"/>
        <v>John Hawkins</v>
      </c>
      <c r="D3948" s="6" t="str" cm="1">
        <f t="array" ref="D3948">IF(SUM(--ISNUMBER(SEARCH(Credentials,C3948)))&gt;0,TRIM(RIGHT(SUBSTITUTE(C3948," ",REPT(" ", 99)), 99)),"")</f>
        <v/>
      </c>
      <c r="E3948" s="6" t="str">
        <f t="shared" si="123"/>
        <v>John Hawkins</v>
      </c>
      <c r="F3948" s="6" t="s">
        <v>15166</v>
      </c>
      <c r="G3948" s="7" t="s">
        <v>19558</v>
      </c>
      <c r="H3948" s="7" t="s">
        <v>19467</v>
      </c>
    </row>
    <row r="3949" spans="1:8">
      <c r="A3949" s="6" t="s">
        <v>15170</v>
      </c>
      <c r="B3949" s="6" t="str" cm="1">
        <f t="array" ref="B3949">IF(SUM(--ISNUMBER(SEARCH(Honorific,A3949)))&gt;0,LEFT(A3949,FIND(" ",A3949)-1),"")</f>
        <v/>
      </c>
      <c r="C3949" s="6" t="str">
        <f t="shared" si="122"/>
        <v>Pamela Arias MD</v>
      </c>
      <c r="D3949" s="6" t="str" cm="1">
        <f t="array" ref="D3949">IF(SUM(--ISNUMBER(SEARCH(Credentials,C3949)))&gt;0,TRIM(RIGHT(SUBSTITUTE(C3949," ",REPT(" ", 99)), 99)),"")</f>
        <v>MD</v>
      </c>
      <c r="E3949" s="6" t="str">
        <f t="shared" si="123"/>
        <v xml:space="preserve">Pamela Arias </v>
      </c>
      <c r="F3949" s="6" t="s">
        <v>19369</v>
      </c>
      <c r="G3949" s="7" t="s">
        <v>19672</v>
      </c>
      <c r="H3949" s="7" t="s">
        <v>19739</v>
      </c>
    </row>
    <row r="3950" spans="1:8">
      <c r="A3950" s="6" t="s">
        <v>15174</v>
      </c>
      <c r="B3950" s="6" t="str" cm="1">
        <f t="array" ref="B3950">IF(SUM(--ISNUMBER(SEARCH(Honorific,A3950)))&gt;0,LEFT(A3950,FIND(" ",A3950)-1),"")</f>
        <v/>
      </c>
      <c r="C3950" s="6" t="str">
        <f t="shared" si="122"/>
        <v>Susan Lowery</v>
      </c>
      <c r="D3950" s="6" t="str" cm="1">
        <f t="array" ref="D3950">IF(SUM(--ISNUMBER(SEARCH(Credentials,C3950)))&gt;0,TRIM(RIGHT(SUBSTITUTE(C3950," ",REPT(" ", 99)), 99)),"")</f>
        <v/>
      </c>
      <c r="E3950" s="6" t="str">
        <f t="shared" si="123"/>
        <v>Susan Lowery</v>
      </c>
      <c r="F3950" s="6" t="s">
        <v>15174</v>
      </c>
      <c r="G3950" s="7" t="s">
        <v>19601</v>
      </c>
      <c r="H3950" s="7" t="s">
        <v>20536</v>
      </c>
    </row>
    <row r="3951" spans="1:8">
      <c r="A3951" s="6" t="s">
        <v>15177</v>
      </c>
      <c r="B3951" s="6" t="str" cm="1">
        <f t="array" ref="B3951">IF(SUM(--ISNUMBER(SEARCH(Honorific,A3951)))&gt;0,LEFT(A3951,FIND(" ",A3951)-1),"")</f>
        <v/>
      </c>
      <c r="C3951" s="6" t="str">
        <f t="shared" si="122"/>
        <v>Joann Holmes</v>
      </c>
      <c r="D3951" s="6" t="str" cm="1">
        <f t="array" ref="D3951">IF(SUM(--ISNUMBER(SEARCH(Credentials,C3951)))&gt;0,TRIM(RIGHT(SUBSTITUTE(C3951," ",REPT(" ", 99)), 99)),"")</f>
        <v/>
      </c>
      <c r="E3951" s="6" t="str">
        <f t="shared" si="123"/>
        <v>Joann Holmes</v>
      </c>
      <c r="F3951" s="6" t="s">
        <v>15177</v>
      </c>
      <c r="G3951" s="7" t="s">
        <v>20421</v>
      </c>
      <c r="H3951" s="7" t="s">
        <v>19840</v>
      </c>
    </row>
    <row r="3952" spans="1:8">
      <c r="A3952" s="6" t="s">
        <v>15181</v>
      </c>
      <c r="B3952" s="6" t="str" cm="1">
        <f t="array" ref="B3952">IF(SUM(--ISNUMBER(SEARCH(Honorific,A3952)))&gt;0,LEFT(A3952,FIND(" ",A3952)-1),"")</f>
        <v/>
      </c>
      <c r="C3952" s="6" t="str">
        <f t="shared" si="122"/>
        <v>William Daniels</v>
      </c>
      <c r="D3952" s="6" t="str" cm="1">
        <f t="array" ref="D3952">IF(SUM(--ISNUMBER(SEARCH(Credentials,C3952)))&gt;0,TRIM(RIGHT(SUBSTITUTE(C3952," ",REPT(" ", 99)), 99)),"")</f>
        <v/>
      </c>
      <c r="E3952" s="6" t="str">
        <f t="shared" si="123"/>
        <v>William Daniels</v>
      </c>
      <c r="F3952" s="6" t="s">
        <v>15181</v>
      </c>
      <c r="G3952" s="7" t="s">
        <v>19437</v>
      </c>
      <c r="H3952" s="7" t="s">
        <v>20305</v>
      </c>
    </row>
    <row r="3953" spans="1:8">
      <c r="A3953" s="6" t="s">
        <v>15185</v>
      </c>
      <c r="B3953" s="6" t="str" cm="1">
        <f t="array" ref="B3953">IF(SUM(--ISNUMBER(SEARCH(Honorific,A3953)))&gt;0,LEFT(A3953,FIND(" ",A3953)-1),"")</f>
        <v/>
      </c>
      <c r="C3953" s="6" t="str">
        <f t="shared" si="122"/>
        <v>Sabrina Burns</v>
      </c>
      <c r="D3953" s="6" t="str" cm="1">
        <f t="array" ref="D3953">IF(SUM(--ISNUMBER(SEARCH(Credentials,C3953)))&gt;0,TRIM(RIGHT(SUBSTITUTE(C3953," ",REPT(" ", 99)), 99)),"")</f>
        <v/>
      </c>
      <c r="E3953" s="6" t="str">
        <f t="shared" si="123"/>
        <v>Sabrina Burns</v>
      </c>
      <c r="F3953" s="6" t="s">
        <v>15185</v>
      </c>
      <c r="G3953" s="7" t="s">
        <v>20015</v>
      </c>
      <c r="H3953" s="7" t="s">
        <v>20533</v>
      </c>
    </row>
    <row r="3954" spans="1:8">
      <c r="A3954" s="6" t="s">
        <v>15189</v>
      </c>
      <c r="B3954" s="6" t="str" cm="1">
        <f t="array" ref="B3954">IF(SUM(--ISNUMBER(SEARCH(Honorific,A3954)))&gt;0,LEFT(A3954,FIND(" ",A3954)-1),"")</f>
        <v/>
      </c>
      <c r="C3954" s="6" t="str">
        <f t="shared" si="122"/>
        <v>Christopher Schmidt</v>
      </c>
      <c r="D3954" s="6" t="str" cm="1">
        <f t="array" ref="D3954">IF(SUM(--ISNUMBER(SEARCH(Credentials,C3954)))&gt;0,TRIM(RIGHT(SUBSTITUTE(C3954," ",REPT(" ", 99)), 99)),"")</f>
        <v/>
      </c>
      <c r="E3954" s="6" t="str">
        <f t="shared" si="123"/>
        <v>Christopher Schmidt</v>
      </c>
      <c r="F3954" s="6" t="s">
        <v>15189</v>
      </c>
      <c r="G3954" s="7" t="s">
        <v>19682</v>
      </c>
      <c r="H3954" s="7" t="s">
        <v>20491</v>
      </c>
    </row>
    <row r="3955" spans="1:8">
      <c r="A3955" s="6" t="s">
        <v>15192</v>
      </c>
      <c r="B3955" s="6" t="str" cm="1">
        <f t="array" ref="B3955">IF(SUM(--ISNUMBER(SEARCH(Honorific,A3955)))&gt;0,LEFT(A3955,FIND(" ",A3955)-1),"")</f>
        <v/>
      </c>
      <c r="C3955" s="6" t="str">
        <f t="shared" si="122"/>
        <v>Leslie Martin</v>
      </c>
      <c r="D3955" s="6" t="str" cm="1">
        <f t="array" ref="D3955">IF(SUM(--ISNUMBER(SEARCH(Credentials,C3955)))&gt;0,TRIM(RIGHT(SUBSTITUTE(C3955," ",REPT(" ", 99)), 99)),"")</f>
        <v/>
      </c>
      <c r="E3955" s="6" t="str">
        <f t="shared" si="123"/>
        <v>Leslie Martin</v>
      </c>
      <c r="F3955" s="6" t="s">
        <v>15192</v>
      </c>
      <c r="G3955" s="7" t="s">
        <v>19644</v>
      </c>
      <c r="H3955" s="7" t="s">
        <v>19455</v>
      </c>
    </row>
    <row r="3956" spans="1:8">
      <c r="A3956" s="6" t="s">
        <v>15196</v>
      </c>
      <c r="B3956" s="6" t="str" cm="1">
        <f t="array" ref="B3956">IF(SUM(--ISNUMBER(SEARCH(Honorific,A3956)))&gt;0,LEFT(A3956,FIND(" ",A3956)-1),"")</f>
        <v/>
      </c>
      <c r="C3956" s="6" t="str">
        <f t="shared" si="122"/>
        <v>Susan Martinez</v>
      </c>
      <c r="D3956" s="6" t="str" cm="1">
        <f t="array" ref="D3956">IF(SUM(--ISNUMBER(SEARCH(Credentials,C3956)))&gt;0,TRIM(RIGHT(SUBSTITUTE(C3956," ",REPT(" ", 99)), 99)),"")</f>
        <v/>
      </c>
      <c r="E3956" s="6" t="str">
        <f t="shared" si="123"/>
        <v>Susan Martinez</v>
      </c>
      <c r="F3956" s="6" t="s">
        <v>15196</v>
      </c>
      <c r="G3956" s="7" t="s">
        <v>19601</v>
      </c>
      <c r="H3956" s="7" t="s">
        <v>19728</v>
      </c>
    </row>
    <row r="3957" spans="1:8">
      <c r="A3957" s="6" t="s">
        <v>15200</v>
      </c>
      <c r="B3957" s="6" t="str" cm="1">
        <f t="array" ref="B3957">IF(SUM(--ISNUMBER(SEARCH(Honorific,A3957)))&gt;0,LEFT(A3957,FIND(" ",A3957)-1),"")</f>
        <v/>
      </c>
      <c r="C3957" s="6" t="str">
        <f t="shared" si="122"/>
        <v>Alexandra Wilson</v>
      </c>
      <c r="D3957" s="6" t="str" cm="1">
        <f t="array" ref="D3957">IF(SUM(--ISNUMBER(SEARCH(Credentials,C3957)))&gt;0,TRIM(RIGHT(SUBSTITUTE(C3957," ",REPT(" ", 99)), 99)),"")</f>
        <v/>
      </c>
      <c r="E3957" s="6" t="str">
        <f t="shared" si="123"/>
        <v>Alexandra Wilson</v>
      </c>
      <c r="F3957" s="6" t="s">
        <v>15200</v>
      </c>
      <c r="G3957" s="7" t="s">
        <v>20123</v>
      </c>
      <c r="H3957" s="7" t="s">
        <v>19563</v>
      </c>
    </row>
    <row r="3958" spans="1:8">
      <c r="A3958" s="6" t="s">
        <v>15204</v>
      </c>
      <c r="B3958" s="6" t="str" cm="1">
        <f t="array" ref="B3958">IF(SUM(--ISNUMBER(SEARCH(Honorific,A3958)))&gt;0,LEFT(A3958,FIND(" ",A3958)-1),"")</f>
        <v/>
      </c>
      <c r="C3958" s="6" t="str">
        <f t="shared" si="122"/>
        <v>Erica Moore</v>
      </c>
      <c r="D3958" s="6" t="str" cm="1">
        <f t="array" ref="D3958">IF(SUM(--ISNUMBER(SEARCH(Credentials,C3958)))&gt;0,TRIM(RIGHT(SUBSTITUTE(C3958," ",REPT(" ", 99)), 99)),"")</f>
        <v/>
      </c>
      <c r="E3958" s="6" t="str">
        <f t="shared" si="123"/>
        <v>Erica Moore</v>
      </c>
      <c r="F3958" s="6" t="s">
        <v>15204</v>
      </c>
      <c r="G3958" s="7" t="s">
        <v>19935</v>
      </c>
      <c r="H3958" s="7" t="s">
        <v>19891</v>
      </c>
    </row>
    <row r="3959" spans="1:8">
      <c r="A3959" s="6" t="s">
        <v>15208</v>
      </c>
      <c r="B3959" s="6" t="str" cm="1">
        <f t="array" ref="B3959">IF(SUM(--ISNUMBER(SEARCH(Honorific,A3959)))&gt;0,LEFT(A3959,FIND(" ",A3959)-1),"")</f>
        <v/>
      </c>
      <c r="C3959" s="6" t="str">
        <f t="shared" si="122"/>
        <v>Larry Coleman</v>
      </c>
      <c r="D3959" s="6" t="str" cm="1">
        <f t="array" ref="D3959">IF(SUM(--ISNUMBER(SEARCH(Credentials,C3959)))&gt;0,TRIM(RIGHT(SUBSTITUTE(C3959," ",REPT(" ", 99)), 99)),"")</f>
        <v/>
      </c>
      <c r="E3959" s="6" t="str">
        <f t="shared" si="123"/>
        <v>Larry Coleman</v>
      </c>
      <c r="F3959" s="6" t="s">
        <v>15208</v>
      </c>
      <c r="G3959" s="7" t="s">
        <v>20048</v>
      </c>
      <c r="H3959" s="7" t="s">
        <v>19681</v>
      </c>
    </row>
    <row r="3960" spans="1:8">
      <c r="A3960" s="6" t="s">
        <v>15211</v>
      </c>
      <c r="B3960" s="6" t="str" cm="1">
        <f t="array" ref="B3960">IF(SUM(--ISNUMBER(SEARCH(Honorific,A3960)))&gt;0,LEFT(A3960,FIND(" ",A3960)-1),"")</f>
        <v/>
      </c>
      <c r="C3960" s="6" t="str">
        <f t="shared" si="122"/>
        <v>Michael Park</v>
      </c>
      <c r="D3960" s="6" t="str" cm="1">
        <f t="array" ref="D3960">IF(SUM(--ISNUMBER(SEARCH(Credentials,C3960)))&gt;0,TRIM(RIGHT(SUBSTITUTE(C3960," ",REPT(" ", 99)), 99)),"")</f>
        <v/>
      </c>
      <c r="E3960" s="6" t="str">
        <f t="shared" si="123"/>
        <v>Michael Park</v>
      </c>
      <c r="F3960" s="6" t="s">
        <v>15211</v>
      </c>
      <c r="G3960" s="7" t="s">
        <v>19466</v>
      </c>
      <c r="H3960" s="7" t="s">
        <v>20604</v>
      </c>
    </row>
    <row r="3961" spans="1:8">
      <c r="A3961" s="6" t="s">
        <v>15215</v>
      </c>
      <c r="B3961" s="6" t="str" cm="1">
        <f t="array" ref="B3961">IF(SUM(--ISNUMBER(SEARCH(Honorific,A3961)))&gt;0,LEFT(A3961,FIND(" ",A3961)-1),"")</f>
        <v/>
      </c>
      <c r="C3961" s="6" t="str">
        <f t="shared" si="122"/>
        <v>Mackenzie Martin</v>
      </c>
      <c r="D3961" s="6" t="str" cm="1">
        <f t="array" ref="D3961">IF(SUM(--ISNUMBER(SEARCH(Credentials,C3961)))&gt;0,TRIM(RIGHT(SUBSTITUTE(C3961," ",REPT(" ", 99)), 99)),"")</f>
        <v/>
      </c>
      <c r="E3961" s="6" t="str">
        <f t="shared" si="123"/>
        <v>Mackenzie Martin</v>
      </c>
      <c r="F3961" s="6" t="s">
        <v>15215</v>
      </c>
      <c r="G3961" s="7" t="s">
        <v>20779</v>
      </c>
      <c r="H3961" s="7" t="s">
        <v>19455</v>
      </c>
    </row>
    <row r="3962" spans="1:8">
      <c r="A3962" s="6" t="s">
        <v>15219</v>
      </c>
      <c r="B3962" s="6" t="str" cm="1">
        <f t="array" ref="B3962">IF(SUM(--ISNUMBER(SEARCH(Honorific,A3962)))&gt;0,LEFT(A3962,FIND(" ",A3962)-1),"")</f>
        <v/>
      </c>
      <c r="C3962" s="6" t="str">
        <f t="shared" si="122"/>
        <v>Megan Vance</v>
      </c>
      <c r="D3962" s="6" t="str" cm="1">
        <f t="array" ref="D3962">IF(SUM(--ISNUMBER(SEARCH(Credentials,C3962)))&gt;0,TRIM(RIGHT(SUBSTITUTE(C3962," ",REPT(" ", 99)), 99)),"")</f>
        <v/>
      </c>
      <c r="E3962" s="6" t="str">
        <f t="shared" si="123"/>
        <v>Megan Vance</v>
      </c>
      <c r="F3962" s="6" t="s">
        <v>15219</v>
      </c>
      <c r="G3962" s="7" t="s">
        <v>19494</v>
      </c>
      <c r="H3962" s="7" t="s">
        <v>20167</v>
      </c>
    </row>
    <row r="3963" spans="1:8">
      <c r="A3963" s="6" t="s">
        <v>15223</v>
      </c>
      <c r="B3963" s="6" t="str" cm="1">
        <f t="array" ref="B3963">IF(SUM(--ISNUMBER(SEARCH(Honorific,A3963)))&gt;0,LEFT(A3963,FIND(" ",A3963)-1),"")</f>
        <v/>
      </c>
      <c r="C3963" s="6" t="str">
        <f t="shared" si="122"/>
        <v>Jessica Phillips</v>
      </c>
      <c r="D3963" s="6" t="str" cm="1">
        <f t="array" ref="D3963">IF(SUM(--ISNUMBER(SEARCH(Credentials,C3963)))&gt;0,TRIM(RIGHT(SUBSTITUTE(C3963," ",REPT(" ", 99)), 99)),"")</f>
        <v/>
      </c>
      <c r="E3963" s="6" t="str">
        <f t="shared" si="123"/>
        <v>Jessica Phillips</v>
      </c>
      <c r="F3963" s="6" t="s">
        <v>15223</v>
      </c>
      <c r="G3963" s="7" t="s">
        <v>19664</v>
      </c>
      <c r="H3963" s="7" t="s">
        <v>19577</v>
      </c>
    </row>
    <row r="3964" spans="1:8">
      <c r="A3964" s="6" t="s">
        <v>15227</v>
      </c>
      <c r="B3964" s="6" t="str" cm="1">
        <f t="array" ref="B3964">IF(SUM(--ISNUMBER(SEARCH(Honorific,A3964)))&gt;0,LEFT(A3964,FIND(" ",A3964)-1),"")</f>
        <v>Mrs.</v>
      </c>
      <c r="C3964" s="6" t="str">
        <f t="shared" si="122"/>
        <v>Katherine Rodriguez DDS</v>
      </c>
      <c r="D3964" s="6" t="str" cm="1">
        <f t="array" ref="D3964">IF(SUM(--ISNUMBER(SEARCH(Credentials,C3964)))&gt;0,TRIM(RIGHT(SUBSTITUTE(C3964," ",REPT(" ", 99)), 99)),"")</f>
        <v>DDS</v>
      </c>
      <c r="E3964" s="6" t="str">
        <f t="shared" si="123"/>
        <v xml:space="preserve">Katherine Rodriguez </v>
      </c>
      <c r="F3964" s="6" t="s">
        <v>19370</v>
      </c>
      <c r="G3964" s="7" t="s">
        <v>20156</v>
      </c>
      <c r="H3964" s="7" t="s">
        <v>19536</v>
      </c>
    </row>
    <row r="3965" spans="1:8">
      <c r="A3965" s="6" t="s">
        <v>15231</v>
      </c>
      <c r="B3965" s="6" t="str" cm="1">
        <f t="array" ref="B3965">IF(SUM(--ISNUMBER(SEARCH(Honorific,A3965)))&gt;0,LEFT(A3965,FIND(" ",A3965)-1),"")</f>
        <v/>
      </c>
      <c r="C3965" s="6" t="str">
        <f t="shared" si="122"/>
        <v>Caroline Flores</v>
      </c>
      <c r="D3965" s="6" t="str" cm="1">
        <f t="array" ref="D3965">IF(SUM(--ISNUMBER(SEARCH(Credentials,C3965)))&gt;0,TRIM(RIGHT(SUBSTITUTE(C3965," ",REPT(" ", 99)), 99)),"")</f>
        <v/>
      </c>
      <c r="E3965" s="6" t="str">
        <f t="shared" si="123"/>
        <v>Caroline Flores</v>
      </c>
      <c r="F3965" s="6" t="s">
        <v>15231</v>
      </c>
      <c r="G3965" s="7" t="s">
        <v>20780</v>
      </c>
      <c r="H3965" s="7" t="s">
        <v>20083</v>
      </c>
    </row>
    <row r="3966" spans="1:8">
      <c r="A3966" s="6" t="s">
        <v>15235</v>
      </c>
      <c r="B3966" s="6" t="str" cm="1">
        <f t="array" ref="B3966">IF(SUM(--ISNUMBER(SEARCH(Honorific,A3966)))&gt;0,LEFT(A3966,FIND(" ",A3966)-1),"")</f>
        <v/>
      </c>
      <c r="C3966" s="6" t="str">
        <f t="shared" si="122"/>
        <v>Karen Evans</v>
      </c>
      <c r="D3966" s="6" t="str" cm="1">
        <f t="array" ref="D3966">IF(SUM(--ISNUMBER(SEARCH(Credentials,C3966)))&gt;0,TRIM(RIGHT(SUBSTITUTE(C3966," ",REPT(" ", 99)), 99)),"")</f>
        <v/>
      </c>
      <c r="E3966" s="6" t="str">
        <f t="shared" si="123"/>
        <v>Karen Evans</v>
      </c>
      <c r="F3966" s="6" t="s">
        <v>15235</v>
      </c>
      <c r="G3966" s="7" t="s">
        <v>19650</v>
      </c>
      <c r="H3966" s="7" t="s">
        <v>19674</v>
      </c>
    </row>
    <row r="3967" spans="1:8">
      <c r="A3967" s="6" t="s">
        <v>15239</v>
      </c>
      <c r="B3967" s="6" t="str" cm="1">
        <f t="array" ref="B3967">IF(SUM(--ISNUMBER(SEARCH(Honorific,A3967)))&gt;0,LEFT(A3967,FIND(" ",A3967)-1),"")</f>
        <v/>
      </c>
      <c r="C3967" s="6" t="str">
        <f t="shared" si="122"/>
        <v>Catherine Fields</v>
      </c>
      <c r="D3967" s="6" t="str" cm="1">
        <f t="array" ref="D3967">IF(SUM(--ISNUMBER(SEARCH(Credentials,C3967)))&gt;0,TRIM(RIGHT(SUBSTITUTE(C3967," ",REPT(" ", 99)), 99)),"")</f>
        <v/>
      </c>
      <c r="E3967" s="6" t="str">
        <f t="shared" si="123"/>
        <v>Catherine Fields</v>
      </c>
      <c r="F3967" s="6" t="s">
        <v>15239</v>
      </c>
      <c r="G3967" s="7" t="s">
        <v>20225</v>
      </c>
      <c r="H3967" s="7" t="s">
        <v>20502</v>
      </c>
    </row>
    <row r="3968" spans="1:8">
      <c r="A3968" s="6" t="s">
        <v>15243</v>
      </c>
      <c r="B3968" s="6" t="str" cm="1">
        <f t="array" ref="B3968">IF(SUM(--ISNUMBER(SEARCH(Honorific,A3968)))&gt;0,LEFT(A3968,FIND(" ",A3968)-1),"")</f>
        <v/>
      </c>
      <c r="C3968" s="6" t="str">
        <f t="shared" si="122"/>
        <v>Robert Dorsey</v>
      </c>
      <c r="D3968" s="6" t="str" cm="1">
        <f t="array" ref="D3968">IF(SUM(--ISNUMBER(SEARCH(Credentials,C3968)))&gt;0,TRIM(RIGHT(SUBSTITUTE(C3968," ",REPT(" ", 99)), 99)),"")</f>
        <v/>
      </c>
      <c r="E3968" s="6" t="str">
        <f t="shared" si="123"/>
        <v>Robert Dorsey</v>
      </c>
      <c r="F3968" s="6" t="s">
        <v>15243</v>
      </c>
      <c r="G3968" s="7" t="s">
        <v>19541</v>
      </c>
      <c r="H3968" s="7" t="s">
        <v>19797</v>
      </c>
    </row>
    <row r="3969" spans="1:8">
      <c r="A3969" s="6" t="s">
        <v>15247</v>
      </c>
      <c r="B3969" s="6" t="str" cm="1">
        <f t="array" ref="B3969">IF(SUM(--ISNUMBER(SEARCH(Honorific,A3969)))&gt;0,LEFT(A3969,FIND(" ",A3969)-1),"")</f>
        <v/>
      </c>
      <c r="C3969" s="6" t="str">
        <f t="shared" si="122"/>
        <v>Maureen King</v>
      </c>
      <c r="D3969" s="6" t="str" cm="1">
        <f t="array" ref="D3969">IF(SUM(--ISNUMBER(SEARCH(Credentials,C3969)))&gt;0,TRIM(RIGHT(SUBSTITUTE(C3969," ",REPT(" ", 99)), 99)),"")</f>
        <v/>
      </c>
      <c r="E3969" s="6" t="str">
        <f t="shared" si="123"/>
        <v>Maureen King</v>
      </c>
      <c r="F3969" s="6" t="s">
        <v>15247</v>
      </c>
      <c r="G3969" s="7" t="s">
        <v>20273</v>
      </c>
      <c r="H3969" s="7" t="s">
        <v>20195</v>
      </c>
    </row>
    <row r="3970" spans="1:8">
      <c r="A3970" s="6" t="s">
        <v>15251</v>
      </c>
      <c r="B3970" s="6" t="str" cm="1">
        <f t="array" ref="B3970">IF(SUM(--ISNUMBER(SEARCH(Honorific,A3970)))&gt;0,LEFT(A3970,FIND(" ",A3970)-1),"")</f>
        <v/>
      </c>
      <c r="C3970" s="6" t="str">
        <f t="shared" si="122"/>
        <v>Kim Mueller</v>
      </c>
      <c r="D3970" s="6" t="str" cm="1">
        <f t="array" ref="D3970">IF(SUM(--ISNUMBER(SEARCH(Credentials,C3970)))&gt;0,TRIM(RIGHT(SUBSTITUTE(C3970," ",REPT(" ", 99)), 99)),"")</f>
        <v/>
      </c>
      <c r="E3970" s="6" t="str">
        <f t="shared" si="123"/>
        <v>Kim Mueller</v>
      </c>
      <c r="F3970" s="6" t="s">
        <v>15251</v>
      </c>
      <c r="G3970" s="7" t="s">
        <v>19841</v>
      </c>
      <c r="H3970" s="7" t="s">
        <v>19850</v>
      </c>
    </row>
    <row r="3971" spans="1:8">
      <c r="A3971" s="6" t="s">
        <v>15255</v>
      </c>
      <c r="B3971" s="6" t="str" cm="1">
        <f t="array" ref="B3971">IF(SUM(--ISNUMBER(SEARCH(Honorific,A3971)))&gt;0,LEFT(A3971,FIND(" ",A3971)-1),"")</f>
        <v/>
      </c>
      <c r="C3971" s="6" t="str">
        <f t="shared" ref="C3971:C4034" si="124">IF(B3971="",A3971,RIGHT(A3971,LEN(A3971)-LEN(B3971)-1))</f>
        <v>Brian Parsons</v>
      </c>
      <c r="D3971" s="6" t="str" cm="1">
        <f t="array" ref="D3971">IF(SUM(--ISNUMBER(SEARCH(Credentials,C3971)))&gt;0,TRIM(RIGHT(SUBSTITUTE(C3971," ",REPT(" ", 99)), 99)),"")</f>
        <v/>
      </c>
      <c r="E3971" s="6" t="str">
        <f t="shared" ref="E3971:E4034" si="125">IF(D3971="",C3971,LEFT(C3971,LEN(C3971)-LEN(D3971)))</f>
        <v>Brian Parsons</v>
      </c>
      <c r="F3971" s="6" t="s">
        <v>15255</v>
      </c>
      <c r="G3971" s="7" t="s">
        <v>19555</v>
      </c>
      <c r="H3971" s="7" t="s">
        <v>20097</v>
      </c>
    </row>
    <row r="3972" spans="1:8">
      <c r="A3972" s="6" t="s">
        <v>15259</v>
      </c>
      <c r="B3972" s="6" t="str" cm="1">
        <f t="array" ref="B3972">IF(SUM(--ISNUMBER(SEARCH(Honorific,A3972)))&gt;0,LEFT(A3972,FIND(" ",A3972)-1),"")</f>
        <v/>
      </c>
      <c r="C3972" s="6" t="str">
        <f t="shared" si="124"/>
        <v>Michael Carr</v>
      </c>
      <c r="D3972" s="6" t="str" cm="1">
        <f t="array" ref="D3972">IF(SUM(--ISNUMBER(SEARCH(Credentials,C3972)))&gt;0,TRIM(RIGHT(SUBSTITUTE(C3972," ",REPT(" ", 99)), 99)),"")</f>
        <v/>
      </c>
      <c r="E3972" s="6" t="str">
        <f t="shared" si="125"/>
        <v>Michael Carr</v>
      </c>
      <c r="F3972" s="6" t="s">
        <v>15259</v>
      </c>
      <c r="G3972" s="7" t="s">
        <v>19466</v>
      </c>
      <c r="H3972" s="7" t="s">
        <v>19550</v>
      </c>
    </row>
    <row r="3973" spans="1:8">
      <c r="A3973" s="6" t="s">
        <v>15263</v>
      </c>
      <c r="B3973" s="6" t="str" cm="1">
        <f t="array" ref="B3973">IF(SUM(--ISNUMBER(SEARCH(Honorific,A3973)))&gt;0,LEFT(A3973,FIND(" ",A3973)-1),"")</f>
        <v/>
      </c>
      <c r="C3973" s="6" t="str">
        <f t="shared" si="124"/>
        <v>Stephanie Porter</v>
      </c>
      <c r="D3973" s="6" t="str" cm="1">
        <f t="array" ref="D3973">IF(SUM(--ISNUMBER(SEARCH(Credentials,C3973)))&gt;0,TRIM(RIGHT(SUBSTITUTE(C3973," ",REPT(" ", 99)), 99)),"")</f>
        <v/>
      </c>
      <c r="E3973" s="6" t="str">
        <f t="shared" si="125"/>
        <v>Stephanie Porter</v>
      </c>
      <c r="F3973" s="6" t="s">
        <v>15263</v>
      </c>
      <c r="G3973" s="7" t="s">
        <v>19454</v>
      </c>
      <c r="H3973" s="7" t="s">
        <v>19855</v>
      </c>
    </row>
    <row r="3974" spans="1:8">
      <c r="A3974" s="6" t="s">
        <v>15267</v>
      </c>
      <c r="B3974" s="6" t="str" cm="1">
        <f t="array" ref="B3974">IF(SUM(--ISNUMBER(SEARCH(Honorific,A3974)))&gt;0,LEFT(A3974,FIND(" ",A3974)-1),"")</f>
        <v/>
      </c>
      <c r="C3974" s="6" t="str">
        <f t="shared" si="124"/>
        <v>Kyle Rodriguez</v>
      </c>
      <c r="D3974" s="6" t="str" cm="1">
        <f t="array" ref="D3974">IF(SUM(--ISNUMBER(SEARCH(Credentials,C3974)))&gt;0,TRIM(RIGHT(SUBSTITUTE(C3974," ",REPT(" ", 99)), 99)),"")</f>
        <v/>
      </c>
      <c r="E3974" s="6" t="str">
        <f t="shared" si="125"/>
        <v>Kyle Rodriguez</v>
      </c>
      <c r="F3974" s="6" t="s">
        <v>15267</v>
      </c>
      <c r="G3974" s="7" t="s">
        <v>19516</v>
      </c>
      <c r="H3974" s="7" t="s">
        <v>19536</v>
      </c>
    </row>
    <row r="3975" spans="1:8">
      <c r="A3975" s="6" t="s">
        <v>15271</v>
      </c>
      <c r="B3975" s="6" t="str" cm="1">
        <f t="array" ref="B3975">IF(SUM(--ISNUMBER(SEARCH(Honorific,A3975)))&gt;0,LEFT(A3975,FIND(" ",A3975)-1),"")</f>
        <v/>
      </c>
      <c r="C3975" s="6" t="str">
        <f t="shared" si="124"/>
        <v>Elizabeth Ware</v>
      </c>
      <c r="D3975" s="6" t="str" cm="1">
        <f t="array" ref="D3975">IF(SUM(--ISNUMBER(SEARCH(Credentials,C3975)))&gt;0,TRIM(RIGHT(SUBSTITUTE(C3975," ",REPT(" ", 99)), 99)),"")</f>
        <v/>
      </c>
      <c r="E3975" s="6" t="str">
        <f t="shared" si="125"/>
        <v>Elizabeth Ware</v>
      </c>
      <c r="F3975" s="6" t="s">
        <v>15271</v>
      </c>
      <c r="G3975" s="7" t="s">
        <v>19819</v>
      </c>
      <c r="H3975" s="7" t="s">
        <v>20524</v>
      </c>
    </row>
    <row r="3976" spans="1:8">
      <c r="A3976" s="6" t="s">
        <v>15275</v>
      </c>
      <c r="B3976" s="6" t="str" cm="1">
        <f t="array" ref="B3976">IF(SUM(--ISNUMBER(SEARCH(Honorific,A3976)))&gt;0,LEFT(A3976,FIND(" ",A3976)-1),"")</f>
        <v/>
      </c>
      <c r="C3976" s="6" t="str">
        <f t="shared" si="124"/>
        <v>Catherine Davis</v>
      </c>
      <c r="D3976" s="6" t="str" cm="1">
        <f t="array" ref="D3976">IF(SUM(--ISNUMBER(SEARCH(Credentials,C3976)))&gt;0,TRIM(RIGHT(SUBSTITUTE(C3976," ",REPT(" ", 99)), 99)),"")</f>
        <v/>
      </c>
      <c r="E3976" s="6" t="str">
        <f t="shared" si="125"/>
        <v>Catherine Davis</v>
      </c>
      <c r="F3976" s="6" t="s">
        <v>15275</v>
      </c>
      <c r="G3976" s="7" t="s">
        <v>20225</v>
      </c>
      <c r="H3976" s="7" t="s">
        <v>19523</v>
      </c>
    </row>
    <row r="3977" spans="1:8">
      <c r="A3977" s="6" t="s">
        <v>15279</v>
      </c>
      <c r="B3977" s="6" t="str" cm="1">
        <f t="array" ref="B3977">IF(SUM(--ISNUMBER(SEARCH(Honorific,A3977)))&gt;0,LEFT(A3977,FIND(" ",A3977)-1),"")</f>
        <v>Mr.</v>
      </c>
      <c r="C3977" s="6" t="str">
        <f t="shared" si="124"/>
        <v>Michael Garcia</v>
      </c>
      <c r="D3977" s="6" t="str" cm="1">
        <f t="array" ref="D3977">IF(SUM(--ISNUMBER(SEARCH(Credentials,C3977)))&gt;0,TRIM(RIGHT(SUBSTITUTE(C3977," ",REPT(" ", 99)), 99)),"")</f>
        <v/>
      </c>
      <c r="E3977" s="6" t="str">
        <f t="shared" si="125"/>
        <v>Michael Garcia</v>
      </c>
      <c r="F3977" s="6" t="s">
        <v>567</v>
      </c>
      <c r="G3977" s="7" t="s">
        <v>19466</v>
      </c>
      <c r="H3977" s="7" t="s">
        <v>19641</v>
      </c>
    </row>
    <row r="3978" spans="1:8">
      <c r="A3978" s="6" t="s">
        <v>15282</v>
      </c>
      <c r="B3978" s="6" t="str" cm="1">
        <f t="array" ref="B3978">IF(SUM(--ISNUMBER(SEARCH(Honorific,A3978)))&gt;0,LEFT(A3978,FIND(" ",A3978)-1),"")</f>
        <v/>
      </c>
      <c r="C3978" s="6" t="str">
        <f t="shared" si="124"/>
        <v>Andrew Gonzalez</v>
      </c>
      <c r="D3978" s="6" t="str" cm="1">
        <f t="array" ref="D3978">IF(SUM(--ISNUMBER(SEARCH(Credentials,C3978)))&gt;0,TRIM(RIGHT(SUBSTITUTE(C3978," ",REPT(" ", 99)), 99)),"")</f>
        <v/>
      </c>
      <c r="E3978" s="6" t="str">
        <f t="shared" si="125"/>
        <v>Andrew Gonzalez</v>
      </c>
      <c r="F3978" s="6" t="s">
        <v>15282</v>
      </c>
      <c r="G3978" s="7" t="s">
        <v>19612</v>
      </c>
      <c r="H3978" s="7" t="s">
        <v>19517</v>
      </c>
    </row>
    <row r="3979" spans="1:8">
      <c r="A3979" s="6" t="s">
        <v>15286</v>
      </c>
      <c r="B3979" s="6" t="str" cm="1">
        <f t="array" ref="B3979">IF(SUM(--ISNUMBER(SEARCH(Honorific,A3979)))&gt;0,LEFT(A3979,FIND(" ",A3979)-1),"")</f>
        <v/>
      </c>
      <c r="C3979" s="6" t="str">
        <f t="shared" si="124"/>
        <v>Beth Rodriguez</v>
      </c>
      <c r="D3979" s="6" t="str" cm="1">
        <f t="array" ref="D3979">IF(SUM(--ISNUMBER(SEARCH(Credentials,C3979)))&gt;0,TRIM(RIGHT(SUBSTITUTE(C3979," ",REPT(" ", 99)), 99)),"")</f>
        <v/>
      </c>
      <c r="E3979" s="6" t="str">
        <f t="shared" si="125"/>
        <v>Beth Rodriguez</v>
      </c>
      <c r="F3979" s="6" t="s">
        <v>15286</v>
      </c>
      <c r="G3979" s="7" t="s">
        <v>20353</v>
      </c>
      <c r="H3979" s="7" t="s">
        <v>19536</v>
      </c>
    </row>
    <row r="3980" spans="1:8">
      <c r="A3980" s="6" t="s">
        <v>15290</v>
      </c>
      <c r="B3980" s="6" t="str" cm="1">
        <f t="array" ref="B3980">IF(SUM(--ISNUMBER(SEARCH(Honorific,A3980)))&gt;0,LEFT(A3980,FIND(" ",A3980)-1),"")</f>
        <v/>
      </c>
      <c r="C3980" s="6" t="str">
        <f t="shared" si="124"/>
        <v>Stanley Allen</v>
      </c>
      <c r="D3980" s="6" t="str" cm="1">
        <f t="array" ref="D3980">IF(SUM(--ISNUMBER(SEARCH(Credentials,C3980)))&gt;0,TRIM(RIGHT(SUBSTITUTE(C3980," ",REPT(" ", 99)), 99)),"")</f>
        <v/>
      </c>
      <c r="E3980" s="6" t="str">
        <f t="shared" si="125"/>
        <v>Stanley Allen</v>
      </c>
      <c r="F3980" s="6" t="s">
        <v>15290</v>
      </c>
      <c r="G3980" s="7" t="s">
        <v>19940</v>
      </c>
      <c r="H3980" s="7" t="s">
        <v>19635</v>
      </c>
    </row>
    <row r="3981" spans="1:8">
      <c r="A3981" s="6" t="s">
        <v>15294</v>
      </c>
      <c r="B3981" s="6" t="str" cm="1">
        <f t="array" ref="B3981">IF(SUM(--ISNUMBER(SEARCH(Honorific,A3981)))&gt;0,LEFT(A3981,FIND(" ",A3981)-1),"")</f>
        <v/>
      </c>
      <c r="C3981" s="6" t="str">
        <f t="shared" si="124"/>
        <v>Jennifer Snyder</v>
      </c>
      <c r="D3981" s="6" t="str" cm="1">
        <f t="array" ref="D3981">IF(SUM(--ISNUMBER(SEARCH(Credentials,C3981)))&gt;0,TRIM(RIGHT(SUBSTITUTE(C3981," ",REPT(" ", 99)), 99)),"")</f>
        <v/>
      </c>
      <c r="E3981" s="6" t="str">
        <f t="shared" si="125"/>
        <v>Jennifer Snyder</v>
      </c>
      <c r="F3981" s="6" t="s">
        <v>15294</v>
      </c>
      <c r="G3981" s="7" t="s">
        <v>19510</v>
      </c>
      <c r="H3981" s="7" t="s">
        <v>20388</v>
      </c>
    </row>
    <row r="3982" spans="1:8">
      <c r="A3982" s="6" t="s">
        <v>15297</v>
      </c>
      <c r="B3982" s="6" t="str" cm="1">
        <f t="array" ref="B3982">IF(SUM(--ISNUMBER(SEARCH(Honorific,A3982)))&gt;0,LEFT(A3982,FIND(" ",A3982)-1),"")</f>
        <v/>
      </c>
      <c r="C3982" s="6" t="str">
        <f t="shared" si="124"/>
        <v>Donna Gilmore</v>
      </c>
      <c r="D3982" s="6" t="str" cm="1">
        <f t="array" ref="D3982">IF(SUM(--ISNUMBER(SEARCH(Credentials,C3982)))&gt;0,TRIM(RIGHT(SUBSTITUTE(C3982," ",REPT(" ", 99)), 99)),"")</f>
        <v/>
      </c>
      <c r="E3982" s="6" t="str">
        <f t="shared" si="125"/>
        <v>Donna Gilmore</v>
      </c>
      <c r="F3982" s="6" t="s">
        <v>15297</v>
      </c>
      <c r="G3982" s="7" t="s">
        <v>20160</v>
      </c>
      <c r="H3982" s="7" t="s">
        <v>20333</v>
      </c>
    </row>
    <row r="3983" spans="1:8">
      <c r="A3983" s="6" t="s">
        <v>15301</v>
      </c>
      <c r="B3983" s="6" t="str" cm="1">
        <f t="array" ref="B3983">IF(SUM(--ISNUMBER(SEARCH(Honorific,A3983)))&gt;0,LEFT(A3983,FIND(" ",A3983)-1),"")</f>
        <v/>
      </c>
      <c r="C3983" s="6" t="str">
        <f t="shared" si="124"/>
        <v>Hannah Clark</v>
      </c>
      <c r="D3983" s="6" t="str" cm="1">
        <f t="array" ref="D3983">IF(SUM(--ISNUMBER(SEARCH(Credentials,C3983)))&gt;0,TRIM(RIGHT(SUBSTITUTE(C3983," ",REPT(" ", 99)), 99)),"")</f>
        <v/>
      </c>
      <c r="E3983" s="6" t="str">
        <f t="shared" si="125"/>
        <v>Hannah Clark</v>
      </c>
      <c r="F3983" s="6" t="s">
        <v>15301</v>
      </c>
      <c r="G3983" s="7" t="s">
        <v>19623</v>
      </c>
      <c r="H3983" s="7" t="s">
        <v>19647</v>
      </c>
    </row>
    <row r="3984" spans="1:8">
      <c r="A3984" s="6" t="s">
        <v>15305</v>
      </c>
      <c r="B3984" s="6" t="str" cm="1">
        <f t="array" ref="B3984">IF(SUM(--ISNUMBER(SEARCH(Honorific,A3984)))&gt;0,LEFT(A3984,FIND(" ",A3984)-1),"")</f>
        <v/>
      </c>
      <c r="C3984" s="6" t="str">
        <f t="shared" si="124"/>
        <v>Lorraine Ayers</v>
      </c>
      <c r="D3984" s="6" t="str" cm="1">
        <f t="array" ref="D3984">IF(SUM(--ISNUMBER(SEARCH(Credentials,C3984)))&gt;0,TRIM(RIGHT(SUBSTITUTE(C3984," ",REPT(" ", 99)), 99)),"")</f>
        <v/>
      </c>
      <c r="E3984" s="6" t="str">
        <f t="shared" si="125"/>
        <v>Lorraine Ayers</v>
      </c>
      <c r="F3984" s="6" t="s">
        <v>15305</v>
      </c>
      <c r="G3984" s="7" t="s">
        <v>20711</v>
      </c>
      <c r="H3984" s="7" t="s">
        <v>20781</v>
      </c>
    </row>
    <row r="3985" spans="1:8">
      <c r="A3985" s="6" t="s">
        <v>15309</v>
      </c>
      <c r="B3985" s="6" t="str" cm="1">
        <f t="array" ref="B3985">IF(SUM(--ISNUMBER(SEARCH(Honorific,A3985)))&gt;0,LEFT(A3985,FIND(" ",A3985)-1),"")</f>
        <v/>
      </c>
      <c r="C3985" s="6" t="str">
        <f t="shared" si="124"/>
        <v>Heather Glenn</v>
      </c>
      <c r="D3985" s="6" t="str" cm="1">
        <f t="array" ref="D3985">IF(SUM(--ISNUMBER(SEARCH(Credentials,C3985)))&gt;0,TRIM(RIGHT(SUBSTITUTE(C3985," ",REPT(" ", 99)), 99)),"")</f>
        <v/>
      </c>
      <c r="E3985" s="6" t="str">
        <f t="shared" si="125"/>
        <v>Heather Glenn</v>
      </c>
      <c r="F3985" s="6" t="s">
        <v>15309</v>
      </c>
      <c r="G3985" s="7" t="s">
        <v>19423</v>
      </c>
      <c r="H3985" s="7" t="s">
        <v>19954</v>
      </c>
    </row>
    <row r="3986" spans="1:8">
      <c r="A3986" s="6" t="s">
        <v>15313</v>
      </c>
      <c r="B3986" s="6" t="str" cm="1">
        <f t="array" ref="B3986">IF(SUM(--ISNUMBER(SEARCH(Honorific,A3986)))&gt;0,LEFT(A3986,FIND(" ",A3986)-1),"")</f>
        <v/>
      </c>
      <c r="C3986" s="6" t="str">
        <f t="shared" si="124"/>
        <v>Lisa Reilly</v>
      </c>
      <c r="D3986" s="6" t="str" cm="1">
        <f t="array" ref="D3986">IF(SUM(--ISNUMBER(SEARCH(Credentials,C3986)))&gt;0,TRIM(RIGHT(SUBSTITUTE(C3986," ",REPT(" ", 99)), 99)),"")</f>
        <v/>
      </c>
      <c r="E3986" s="6" t="str">
        <f t="shared" si="125"/>
        <v>Lisa Reilly</v>
      </c>
      <c r="F3986" s="6" t="s">
        <v>15313</v>
      </c>
      <c r="G3986" s="7" t="s">
        <v>19425</v>
      </c>
      <c r="H3986" s="7" t="s">
        <v>20451</v>
      </c>
    </row>
    <row r="3987" spans="1:8">
      <c r="A3987" s="6" t="s">
        <v>15317</v>
      </c>
      <c r="B3987" s="6" t="str" cm="1">
        <f t="array" ref="B3987">IF(SUM(--ISNUMBER(SEARCH(Honorific,A3987)))&gt;0,LEFT(A3987,FIND(" ",A3987)-1),"")</f>
        <v/>
      </c>
      <c r="C3987" s="6" t="str">
        <f t="shared" si="124"/>
        <v>Karen Lopez</v>
      </c>
      <c r="D3987" s="6" t="str" cm="1">
        <f t="array" ref="D3987">IF(SUM(--ISNUMBER(SEARCH(Credentials,C3987)))&gt;0,TRIM(RIGHT(SUBSTITUTE(C3987," ",REPT(" ", 99)), 99)),"")</f>
        <v/>
      </c>
      <c r="E3987" s="6" t="str">
        <f t="shared" si="125"/>
        <v>Karen Lopez</v>
      </c>
      <c r="F3987" s="6" t="s">
        <v>15317</v>
      </c>
      <c r="G3987" s="7" t="s">
        <v>19650</v>
      </c>
      <c r="H3987" s="7" t="s">
        <v>19600</v>
      </c>
    </row>
    <row r="3988" spans="1:8">
      <c r="A3988" s="6" t="s">
        <v>15321</v>
      </c>
      <c r="B3988" s="6" t="str" cm="1">
        <f t="array" ref="B3988">IF(SUM(--ISNUMBER(SEARCH(Honorific,A3988)))&gt;0,LEFT(A3988,FIND(" ",A3988)-1),"")</f>
        <v/>
      </c>
      <c r="C3988" s="6" t="str">
        <f t="shared" si="124"/>
        <v>Kimberly Diaz</v>
      </c>
      <c r="D3988" s="6" t="str" cm="1">
        <f t="array" ref="D3988">IF(SUM(--ISNUMBER(SEARCH(Credentials,C3988)))&gt;0,TRIM(RIGHT(SUBSTITUTE(C3988," ",REPT(" ", 99)), 99)),"")</f>
        <v/>
      </c>
      <c r="E3988" s="6" t="str">
        <f t="shared" si="125"/>
        <v>Kimberly Diaz</v>
      </c>
      <c r="F3988" s="6" t="s">
        <v>15321</v>
      </c>
      <c r="G3988" s="7" t="s">
        <v>19458</v>
      </c>
      <c r="H3988" s="7" t="s">
        <v>20529</v>
      </c>
    </row>
    <row r="3989" spans="1:8">
      <c r="A3989" s="6" t="s">
        <v>15325</v>
      </c>
      <c r="B3989" s="6" t="str" cm="1">
        <f t="array" ref="B3989">IF(SUM(--ISNUMBER(SEARCH(Honorific,A3989)))&gt;0,LEFT(A3989,FIND(" ",A3989)-1),"")</f>
        <v/>
      </c>
      <c r="C3989" s="6" t="str">
        <f t="shared" si="124"/>
        <v>Olivia Anderson</v>
      </c>
      <c r="D3989" s="6" t="str" cm="1">
        <f t="array" ref="D3989">IF(SUM(--ISNUMBER(SEARCH(Credentials,C3989)))&gt;0,TRIM(RIGHT(SUBSTITUTE(C3989," ",REPT(" ", 99)), 99)),"")</f>
        <v/>
      </c>
      <c r="E3989" s="6" t="str">
        <f t="shared" si="125"/>
        <v>Olivia Anderson</v>
      </c>
      <c r="F3989" s="6" t="s">
        <v>15325</v>
      </c>
      <c r="G3989" s="7" t="s">
        <v>20022</v>
      </c>
      <c r="H3989" s="7" t="s">
        <v>19519</v>
      </c>
    </row>
    <row r="3990" spans="1:8">
      <c r="A3990" s="6" t="s">
        <v>15328</v>
      </c>
      <c r="B3990" s="6" t="str" cm="1">
        <f t="array" ref="B3990">IF(SUM(--ISNUMBER(SEARCH(Honorific,A3990)))&gt;0,LEFT(A3990,FIND(" ",A3990)-1),"")</f>
        <v/>
      </c>
      <c r="C3990" s="6" t="str">
        <f t="shared" si="124"/>
        <v>Jasmine Spencer</v>
      </c>
      <c r="D3990" s="6" t="str" cm="1">
        <f t="array" ref="D3990">IF(SUM(--ISNUMBER(SEARCH(Credentials,C3990)))&gt;0,TRIM(RIGHT(SUBSTITUTE(C3990," ",REPT(" ", 99)), 99)),"")</f>
        <v/>
      </c>
      <c r="E3990" s="6" t="str">
        <f t="shared" si="125"/>
        <v>Jasmine Spencer</v>
      </c>
      <c r="F3990" s="6" t="s">
        <v>15328</v>
      </c>
      <c r="G3990" s="7" t="s">
        <v>20062</v>
      </c>
      <c r="H3990" s="7" t="s">
        <v>20234</v>
      </c>
    </row>
    <row r="3991" spans="1:8">
      <c r="A3991" s="6" t="s">
        <v>15332</v>
      </c>
      <c r="B3991" s="6" t="str" cm="1">
        <f t="array" ref="B3991">IF(SUM(--ISNUMBER(SEARCH(Honorific,A3991)))&gt;0,LEFT(A3991,FIND(" ",A3991)-1),"")</f>
        <v/>
      </c>
      <c r="C3991" s="6" t="str">
        <f t="shared" si="124"/>
        <v>Brandi Carson</v>
      </c>
      <c r="D3991" s="6" t="str" cm="1">
        <f t="array" ref="D3991">IF(SUM(--ISNUMBER(SEARCH(Credentials,C3991)))&gt;0,TRIM(RIGHT(SUBSTITUTE(C3991," ",REPT(" ", 99)), 99)),"")</f>
        <v/>
      </c>
      <c r="E3991" s="6" t="str">
        <f t="shared" si="125"/>
        <v>Brandi Carson</v>
      </c>
      <c r="F3991" s="6" t="s">
        <v>15332</v>
      </c>
      <c r="G3991" s="7" t="s">
        <v>20675</v>
      </c>
      <c r="H3991" s="7" t="s">
        <v>20246</v>
      </c>
    </row>
    <row r="3992" spans="1:8">
      <c r="A3992" s="6" t="s">
        <v>15336</v>
      </c>
      <c r="B3992" s="6" t="str" cm="1">
        <f t="array" ref="B3992">IF(SUM(--ISNUMBER(SEARCH(Honorific,A3992)))&gt;0,LEFT(A3992,FIND(" ",A3992)-1),"")</f>
        <v/>
      </c>
      <c r="C3992" s="6" t="str">
        <f t="shared" si="124"/>
        <v>Jasmine Mcguire</v>
      </c>
      <c r="D3992" s="6" t="str" cm="1">
        <f t="array" ref="D3992">IF(SUM(--ISNUMBER(SEARCH(Credentials,C3992)))&gt;0,TRIM(RIGHT(SUBSTITUTE(C3992," ",REPT(" ", 99)), 99)),"")</f>
        <v/>
      </c>
      <c r="E3992" s="6" t="str">
        <f t="shared" si="125"/>
        <v>Jasmine Mcguire</v>
      </c>
      <c r="F3992" s="6" t="s">
        <v>15336</v>
      </c>
      <c r="G3992" s="7" t="s">
        <v>20062</v>
      </c>
      <c r="H3992" s="7" t="s">
        <v>19859</v>
      </c>
    </row>
    <row r="3993" spans="1:8">
      <c r="A3993" s="6" t="s">
        <v>15340</v>
      </c>
      <c r="B3993" s="6" t="str" cm="1">
        <f t="array" ref="B3993">IF(SUM(--ISNUMBER(SEARCH(Honorific,A3993)))&gt;0,LEFT(A3993,FIND(" ",A3993)-1),"")</f>
        <v/>
      </c>
      <c r="C3993" s="6" t="str">
        <f t="shared" si="124"/>
        <v>Brandon Smith</v>
      </c>
      <c r="D3993" s="6" t="str" cm="1">
        <f t="array" ref="D3993">IF(SUM(--ISNUMBER(SEARCH(Credentials,C3993)))&gt;0,TRIM(RIGHT(SUBSTITUTE(C3993," ",REPT(" ", 99)), 99)),"")</f>
        <v/>
      </c>
      <c r="E3993" s="6" t="str">
        <f t="shared" si="125"/>
        <v>Brandon Smith</v>
      </c>
      <c r="F3993" s="6" t="s">
        <v>15340</v>
      </c>
      <c r="G3993" s="7" t="s">
        <v>19603</v>
      </c>
      <c r="H3993" s="7" t="s">
        <v>19450</v>
      </c>
    </row>
    <row r="3994" spans="1:8">
      <c r="A3994" s="6" t="s">
        <v>15344</v>
      </c>
      <c r="B3994" s="6" t="str" cm="1">
        <f t="array" ref="B3994">IF(SUM(--ISNUMBER(SEARCH(Honorific,A3994)))&gt;0,LEFT(A3994,FIND(" ",A3994)-1),"")</f>
        <v/>
      </c>
      <c r="C3994" s="6" t="str">
        <f t="shared" si="124"/>
        <v>Rebecca Gonzalez</v>
      </c>
      <c r="D3994" s="6" t="str" cm="1">
        <f t="array" ref="D3994">IF(SUM(--ISNUMBER(SEARCH(Credentials,C3994)))&gt;0,TRIM(RIGHT(SUBSTITUTE(C3994," ",REPT(" ", 99)), 99)),"")</f>
        <v/>
      </c>
      <c r="E3994" s="6" t="str">
        <f t="shared" si="125"/>
        <v>Rebecca Gonzalez</v>
      </c>
      <c r="F3994" s="6" t="s">
        <v>15344</v>
      </c>
      <c r="G3994" s="7" t="s">
        <v>19531</v>
      </c>
      <c r="H3994" s="7" t="s">
        <v>19517</v>
      </c>
    </row>
    <row r="3995" spans="1:8">
      <c r="A3995" s="6" t="s">
        <v>15348</v>
      </c>
      <c r="B3995" s="6" t="str" cm="1">
        <f t="array" ref="B3995">IF(SUM(--ISNUMBER(SEARCH(Honorific,A3995)))&gt;0,LEFT(A3995,FIND(" ",A3995)-1),"")</f>
        <v/>
      </c>
      <c r="C3995" s="6" t="str">
        <f t="shared" si="124"/>
        <v>Tara Mcdonald</v>
      </c>
      <c r="D3995" s="6" t="str" cm="1">
        <f t="array" ref="D3995">IF(SUM(--ISNUMBER(SEARCH(Credentials,C3995)))&gt;0,TRIM(RIGHT(SUBSTITUTE(C3995," ",REPT(" ", 99)), 99)),"")</f>
        <v/>
      </c>
      <c r="E3995" s="6" t="str">
        <f t="shared" si="125"/>
        <v>Tara Mcdonald</v>
      </c>
      <c r="F3995" s="6" t="s">
        <v>15348</v>
      </c>
      <c r="G3995" s="7" t="s">
        <v>19605</v>
      </c>
      <c r="H3995" s="7" t="s">
        <v>19896</v>
      </c>
    </row>
    <row r="3996" spans="1:8">
      <c r="A3996" s="6" t="s">
        <v>15352</v>
      </c>
      <c r="B3996" s="6" t="str" cm="1">
        <f t="array" ref="B3996">IF(SUM(--ISNUMBER(SEARCH(Honorific,A3996)))&gt;0,LEFT(A3996,FIND(" ",A3996)-1),"")</f>
        <v/>
      </c>
      <c r="C3996" s="6" t="str">
        <f t="shared" si="124"/>
        <v>Sarah Rios MD</v>
      </c>
      <c r="D3996" s="6" t="str" cm="1">
        <f t="array" ref="D3996">IF(SUM(--ISNUMBER(SEARCH(Credentials,C3996)))&gt;0,TRIM(RIGHT(SUBSTITUTE(C3996," ",REPT(" ", 99)), 99)),"")</f>
        <v>MD</v>
      </c>
      <c r="E3996" s="6" t="str">
        <f t="shared" si="125"/>
        <v xml:space="preserve">Sarah Rios </v>
      </c>
      <c r="F3996" s="6" t="s">
        <v>19371</v>
      </c>
      <c r="G3996" s="7" t="s">
        <v>19665</v>
      </c>
      <c r="H3996" s="7" t="s">
        <v>20365</v>
      </c>
    </row>
    <row r="3997" spans="1:8">
      <c r="A3997" s="6" t="s">
        <v>15356</v>
      </c>
      <c r="B3997" s="6" t="str" cm="1">
        <f t="array" ref="B3997">IF(SUM(--ISNUMBER(SEARCH(Honorific,A3997)))&gt;0,LEFT(A3997,FIND(" ",A3997)-1),"")</f>
        <v/>
      </c>
      <c r="C3997" s="6" t="str">
        <f t="shared" si="124"/>
        <v>Jennifer West</v>
      </c>
      <c r="D3997" s="6" t="str" cm="1">
        <f t="array" ref="D3997">IF(SUM(--ISNUMBER(SEARCH(Credentials,C3997)))&gt;0,TRIM(RIGHT(SUBSTITUTE(C3997," ",REPT(" ", 99)), 99)),"")</f>
        <v/>
      </c>
      <c r="E3997" s="6" t="str">
        <f t="shared" si="125"/>
        <v>Jennifer West</v>
      </c>
      <c r="F3997" s="6" t="s">
        <v>15356</v>
      </c>
      <c r="G3997" s="7" t="s">
        <v>19510</v>
      </c>
      <c r="H3997" s="7" t="s">
        <v>20303</v>
      </c>
    </row>
    <row r="3998" spans="1:8">
      <c r="A3998" s="6" t="s">
        <v>15360</v>
      </c>
      <c r="B3998" s="6" t="str" cm="1">
        <f t="array" ref="B3998">IF(SUM(--ISNUMBER(SEARCH(Honorific,A3998)))&gt;0,LEFT(A3998,FIND(" ",A3998)-1),"")</f>
        <v/>
      </c>
      <c r="C3998" s="6" t="str">
        <f t="shared" si="124"/>
        <v>Kyle Jones</v>
      </c>
      <c r="D3998" s="6" t="str" cm="1">
        <f t="array" ref="D3998">IF(SUM(--ISNUMBER(SEARCH(Credentials,C3998)))&gt;0,TRIM(RIGHT(SUBSTITUTE(C3998," ",REPT(" ", 99)), 99)),"")</f>
        <v/>
      </c>
      <c r="E3998" s="6" t="str">
        <f t="shared" si="125"/>
        <v>Kyle Jones</v>
      </c>
      <c r="F3998" s="6" t="s">
        <v>15360</v>
      </c>
      <c r="G3998" s="7" t="s">
        <v>19516</v>
      </c>
      <c r="H3998" s="7" t="s">
        <v>19613</v>
      </c>
    </row>
    <row r="3999" spans="1:8">
      <c r="A3999" s="6" t="s">
        <v>15364</v>
      </c>
      <c r="B3999" s="6" t="str" cm="1">
        <f t="array" ref="B3999">IF(SUM(--ISNUMBER(SEARCH(Honorific,A3999)))&gt;0,LEFT(A3999,FIND(" ",A3999)-1),"")</f>
        <v/>
      </c>
      <c r="C3999" s="6" t="str">
        <f t="shared" si="124"/>
        <v>Cynthia Houston</v>
      </c>
      <c r="D3999" s="6" t="str" cm="1">
        <f t="array" ref="D3999">IF(SUM(--ISNUMBER(SEARCH(Credentials,C3999)))&gt;0,TRIM(RIGHT(SUBSTITUTE(C3999," ",REPT(" ", 99)), 99)),"")</f>
        <v/>
      </c>
      <c r="E3999" s="6" t="str">
        <f t="shared" si="125"/>
        <v>Cynthia Houston</v>
      </c>
      <c r="F3999" s="6" t="s">
        <v>15364</v>
      </c>
      <c r="G3999" s="7" t="s">
        <v>19646</v>
      </c>
      <c r="H3999" s="7" t="s">
        <v>19611</v>
      </c>
    </row>
    <row r="4000" spans="1:8">
      <c r="A4000" s="6" t="s">
        <v>15368</v>
      </c>
      <c r="B4000" s="6" t="str" cm="1">
        <f t="array" ref="B4000">IF(SUM(--ISNUMBER(SEARCH(Honorific,A4000)))&gt;0,LEFT(A4000,FIND(" ",A4000)-1),"")</f>
        <v/>
      </c>
      <c r="C4000" s="6" t="str">
        <f t="shared" si="124"/>
        <v>James Nicholson</v>
      </c>
      <c r="D4000" s="6" t="str" cm="1">
        <f t="array" ref="D4000">IF(SUM(--ISNUMBER(SEARCH(Credentials,C4000)))&gt;0,TRIM(RIGHT(SUBSTITUTE(C4000," ",REPT(" ", 99)), 99)),"")</f>
        <v/>
      </c>
      <c r="E4000" s="6" t="str">
        <f t="shared" si="125"/>
        <v>James Nicholson</v>
      </c>
      <c r="F4000" s="6" t="s">
        <v>15368</v>
      </c>
      <c r="G4000" s="7" t="s">
        <v>19433</v>
      </c>
      <c r="H4000" s="7" t="s">
        <v>19990</v>
      </c>
    </row>
    <row r="4001" spans="1:8">
      <c r="A4001" s="6" t="s">
        <v>15372</v>
      </c>
      <c r="B4001" s="6" t="str" cm="1">
        <f t="array" ref="B4001">IF(SUM(--ISNUMBER(SEARCH(Honorific,A4001)))&gt;0,LEFT(A4001,FIND(" ",A4001)-1),"")</f>
        <v/>
      </c>
      <c r="C4001" s="6" t="str">
        <f t="shared" si="124"/>
        <v>Trevor Pollard</v>
      </c>
      <c r="D4001" s="6" t="str" cm="1">
        <f t="array" ref="D4001">IF(SUM(--ISNUMBER(SEARCH(Credentials,C4001)))&gt;0,TRIM(RIGHT(SUBSTITUTE(C4001," ",REPT(" ", 99)), 99)),"")</f>
        <v/>
      </c>
      <c r="E4001" s="6" t="str">
        <f t="shared" si="125"/>
        <v>Trevor Pollard</v>
      </c>
      <c r="F4001" s="6" t="s">
        <v>15372</v>
      </c>
      <c r="G4001" s="7" t="s">
        <v>19479</v>
      </c>
      <c r="H4001" s="7" t="s">
        <v>20782</v>
      </c>
    </row>
    <row r="4002" spans="1:8">
      <c r="A4002" s="6" t="s">
        <v>15376</v>
      </c>
      <c r="B4002" s="6" t="str" cm="1">
        <f t="array" ref="B4002">IF(SUM(--ISNUMBER(SEARCH(Honorific,A4002)))&gt;0,LEFT(A4002,FIND(" ",A4002)-1),"")</f>
        <v/>
      </c>
      <c r="C4002" s="6" t="str">
        <f t="shared" si="124"/>
        <v>Jeffrey Torres</v>
      </c>
      <c r="D4002" s="6" t="str" cm="1">
        <f t="array" ref="D4002">IF(SUM(--ISNUMBER(SEARCH(Credentials,C4002)))&gt;0,TRIM(RIGHT(SUBSTITUTE(C4002," ",REPT(" ", 99)), 99)),"")</f>
        <v/>
      </c>
      <c r="E4002" s="6" t="str">
        <f t="shared" si="125"/>
        <v>Jeffrey Torres</v>
      </c>
      <c r="F4002" s="6" t="s">
        <v>15376</v>
      </c>
      <c r="G4002" s="7" t="s">
        <v>19924</v>
      </c>
      <c r="H4002" s="7" t="s">
        <v>20025</v>
      </c>
    </row>
    <row r="4003" spans="1:8">
      <c r="A4003" s="6" t="s">
        <v>11054</v>
      </c>
      <c r="B4003" s="6" t="str" cm="1">
        <f t="array" ref="B4003">IF(SUM(--ISNUMBER(SEARCH(Honorific,A4003)))&gt;0,LEFT(A4003,FIND(" ",A4003)-1),"")</f>
        <v/>
      </c>
      <c r="C4003" s="6" t="str">
        <f t="shared" si="124"/>
        <v>Lawrence Johnson</v>
      </c>
      <c r="D4003" s="6" t="str" cm="1">
        <f t="array" ref="D4003">IF(SUM(--ISNUMBER(SEARCH(Credentials,C4003)))&gt;0,TRIM(RIGHT(SUBSTITUTE(C4003," ",REPT(" ", 99)), 99)),"")</f>
        <v/>
      </c>
      <c r="E4003" s="6" t="str">
        <f t="shared" si="125"/>
        <v>Lawrence Johnson</v>
      </c>
      <c r="F4003" s="6" t="s">
        <v>11054</v>
      </c>
      <c r="G4003" s="7" t="s">
        <v>19912</v>
      </c>
      <c r="H4003" s="7" t="s">
        <v>19655</v>
      </c>
    </row>
    <row r="4004" spans="1:8">
      <c r="A4004" s="6" t="s">
        <v>15383</v>
      </c>
      <c r="B4004" s="6" t="str" cm="1">
        <f t="array" ref="B4004">IF(SUM(--ISNUMBER(SEARCH(Honorific,A4004)))&gt;0,LEFT(A4004,FIND(" ",A4004)-1),"")</f>
        <v/>
      </c>
      <c r="C4004" s="6" t="str">
        <f t="shared" si="124"/>
        <v>Crystal Warner</v>
      </c>
      <c r="D4004" s="6" t="str" cm="1">
        <f t="array" ref="D4004">IF(SUM(--ISNUMBER(SEARCH(Credentials,C4004)))&gt;0,TRIM(RIGHT(SUBSTITUTE(C4004," ",REPT(" ", 99)), 99)),"")</f>
        <v/>
      </c>
      <c r="E4004" s="6" t="str">
        <f t="shared" si="125"/>
        <v>Crystal Warner</v>
      </c>
      <c r="F4004" s="6" t="s">
        <v>15383</v>
      </c>
      <c r="G4004" s="7" t="s">
        <v>19562</v>
      </c>
      <c r="H4004" s="7" t="s">
        <v>19843</v>
      </c>
    </row>
    <row r="4005" spans="1:8">
      <c r="A4005" s="6" t="s">
        <v>15387</v>
      </c>
      <c r="B4005" s="6" t="str" cm="1">
        <f t="array" ref="B4005">IF(SUM(--ISNUMBER(SEARCH(Honorific,A4005)))&gt;0,LEFT(A4005,FIND(" ",A4005)-1),"")</f>
        <v/>
      </c>
      <c r="C4005" s="6" t="str">
        <f t="shared" si="124"/>
        <v>Anthony Meyer</v>
      </c>
      <c r="D4005" s="6" t="str" cm="1">
        <f t="array" ref="D4005">IF(SUM(--ISNUMBER(SEARCH(Credentials,C4005)))&gt;0,TRIM(RIGHT(SUBSTITUTE(C4005," ",REPT(" ", 99)), 99)),"")</f>
        <v/>
      </c>
      <c r="E4005" s="6" t="str">
        <f t="shared" si="125"/>
        <v>Anthony Meyer</v>
      </c>
      <c r="F4005" s="6" t="s">
        <v>15387</v>
      </c>
      <c r="G4005" s="7" t="s">
        <v>19438</v>
      </c>
      <c r="H4005" s="7" t="s">
        <v>19920</v>
      </c>
    </row>
    <row r="4006" spans="1:8">
      <c r="A4006" s="6" t="s">
        <v>15391</v>
      </c>
      <c r="B4006" s="6" t="str" cm="1">
        <f t="array" ref="B4006">IF(SUM(--ISNUMBER(SEARCH(Honorific,A4006)))&gt;0,LEFT(A4006,FIND(" ",A4006)-1),"")</f>
        <v/>
      </c>
      <c r="C4006" s="6" t="str">
        <f t="shared" si="124"/>
        <v>Paul Skinner</v>
      </c>
      <c r="D4006" s="6" t="str" cm="1">
        <f t="array" ref="D4006">IF(SUM(--ISNUMBER(SEARCH(Credentials,C4006)))&gt;0,TRIM(RIGHT(SUBSTITUTE(C4006," ",REPT(" ", 99)), 99)),"")</f>
        <v/>
      </c>
      <c r="E4006" s="6" t="str">
        <f t="shared" si="125"/>
        <v>Paul Skinner</v>
      </c>
      <c r="F4006" s="6" t="s">
        <v>15391</v>
      </c>
      <c r="G4006" s="7" t="s">
        <v>19733</v>
      </c>
      <c r="H4006" s="7" t="s">
        <v>20532</v>
      </c>
    </row>
    <row r="4007" spans="1:8">
      <c r="A4007" s="6" t="s">
        <v>15395</v>
      </c>
      <c r="B4007" s="6" t="str" cm="1">
        <f t="array" ref="B4007">IF(SUM(--ISNUMBER(SEARCH(Honorific,A4007)))&gt;0,LEFT(A4007,FIND(" ",A4007)-1),"")</f>
        <v/>
      </c>
      <c r="C4007" s="6" t="str">
        <f t="shared" si="124"/>
        <v>Jeanette Gregory</v>
      </c>
      <c r="D4007" s="6" t="str" cm="1">
        <f t="array" ref="D4007">IF(SUM(--ISNUMBER(SEARCH(Credentials,C4007)))&gt;0,TRIM(RIGHT(SUBSTITUTE(C4007," ",REPT(" ", 99)), 99)),"")</f>
        <v/>
      </c>
      <c r="E4007" s="6" t="str">
        <f t="shared" si="125"/>
        <v>Jeanette Gregory</v>
      </c>
      <c r="F4007" s="6" t="s">
        <v>15395</v>
      </c>
      <c r="G4007" s="7" t="s">
        <v>20783</v>
      </c>
      <c r="H4007" s="7" t="s">
        <v>19419</v>
      </c>
    </row>
    <row r="4008" spans="1:8">
      <c r="A4008" s="6" t="s">
        <v>15399</v>
      </c>
      <c r="B4008" s="6" t="str" cm="1">
        <f t="array" ref="B4008">IF(SUM(--ISNUMBER(SEARCH(Honorific,A4008)))&gt;0,LEFT(A4008,FIND(" ",A4008)-1),"")</f>
        <v/>
      </c>
      <c r="C4008" s="6" t="str">
        <f t="shared" si="124"/>
        <v>Samuel Moore</v>
      </c>
      <c r="D4008" s="6" t="str" cm="1">
        <f t="array" ref="D4008">IF(SUM(--ISNUMBER(SEARCH(Credentials,C4008)))&gt;0,TRIM(RIGHT(SUBSTITUTE(C4008," ",REPT(" ", 99)), 99)),"")</f>
        <v/>
      </c>
      <c r="E4008" s="6" t="str">
        <f t="shared" si="125"/>
        <v>Samuel Moore</v>
      </c>
      <c r="F4008" s="6" t="s">
        <v>15399</v>
      </c>
      <c r="G4008" s="7" t="s">
        <v>19593</v>
      </c>
      <c r="H4008" s="7" t="s">
        <v>19891</v>
      </c>
    </row>
    <row r="4009" spans="1:8">
      <c r="A4009" s="6" t="s">
        <v>15403</v>
      </c>
      <c r="B4009" s="6" t="str" cm="1">
        <f t="array" ref="B4009">IF(SUM(--ISNUMBER(SEARCH(Honorific,A4009)))&gt;0,LEFT(A4009,FIND(" ",A4009)-1),"")</f>
        <v/>
      </c>
      <c r="C4009" s="6" t="str">
        <f t="shared" si="124"/>
        <v>Jason Hoover</v>
      </c>
      <c r="D4009" s="6" t="str" cm="1">
        <f t="array" ref="D4009">IF(SUM(--ISNUMBER(SEARCH(Credentials,C4009)))&gt;0,TRIM(RIGHT(SUBSTITUTE(C4009," ",REPT(" ", 99)), 99)),"")</f>
        <v/>
      </c>
      <c r="E4009" s="6" t="str">
        <f t="shared" si="125"/>
        <v>Jason Hoover</v>
      </c>
      <c r="F4009" s="6" t="s">
        <v>15403</v>
      </c>
      <c r="G4009" s="7" t="s">
        <v>19560</v>
      </c>
      <c r="H4009" s="7" t="s">
        <v>20683</v>
      </c>
    </row>
    <row r="4010" spans="1:8">
      <c r="A4010" s="6" t="s">
        <v>15407</v>
      </c>
      <c r="B4010" s="6" t="str" cm="1">
        <f t="array" ref="B4010">IF(SUM(--ISNUMBER(SEARCH(Honorific,A4010)))&gt;0,LEFT(A4010,FIND(" ",A4010)-1),"")</f>
        <v/>
      </c>
      <c r="C4010" s="6" t="str">
        <f t="shared" si="124"/>
        <v>Ryan Decker</v>
      </c>
      <c r="D4010" s="6" t="str" cm="1">
        <f t="array" ref="D4010">IF(SUM(--ISNUMBER(SEARCH(Credentials,C4010)))&gt;0,TRIM(RIGHT(SUBSTITUTE(C4010," ",REPT(" ", 99)), 99)),"")</f>
        <v/>
      </c>
      <c r="E4010" s="6" t="str">
        <f t="shared" si="125"/>
        <v>Ryan Decker</v>
      </c>
      <c r="F4010" s="6" t="s">
        <v>15407</v>
      </c>
      <c r="G4010" s="7" t="s">
        <v>19452</v>
      </c>
      <c r="H4010" s="7" t="s">
        <v>20008</v>
      </c>
    </row>
    <row r="4011" spans="1:8">
      <c r="A4011" s="6" t="s">
        <v>15411</v>
      </c>
      <c r="B4011" s="6" t="str" cm="1">
        <f t="array" ref="B4011">IF(SUM(--ISNUMBER(SEARCH(Honorific,A4011)))&gt;0,LEFT(A4011,FIND(" ",A4011)-1),"")</f>
        <v/>
      </c>
      <c r="C4011" s="6" t="str">
        <f t="shared" si="124"/>
        <v>Paula Gonzalez MD</v>
      </c>
      <c r="D4011" s="6" t="str" cm="1">
        <f t="array" ref="D4011">IF(SUM(--ISNUMBER(SEARCH(Credentials,C4011)))&gt;0,TRIM(RIGHT(SUBSTITUTE(C4011," ",REPT(" ", 99)), 99)),"")</f>
        <v>MD</v>
      </c>
      <c r="E4011" s="6" t="str">
        <f t="shared" si="125"/>
        <v xml:space="preserve">Paula Gonzalez </v>
      </c>
      <c r="F4011" s="6" t="s">
        <v>19372</v>
      </c>
      <c r="G4011" s="7" t="s">
        <v>19831</v>
      </c>
      <c r="H4011" s="7" t="s">
        <v>19517</v>
      </c>
    </row>
    <row r="4012" spans="1:8">
      <c r="A4012" s="6" t="s">
        <v>15415</v>
      </c>
      <c r="B4012" s="6" t="str" cm="1">
        <f t="array" ref="B4012">IF(SUM(--ISNUMBER(SEARCH(Honorific,A4012)))&gt;0,LEFT(A4012,FIND(" ",A4012)-1),"")</f>
        <v/>
      </c>
      <c r="C4012" s="6" t="str">
        <f t="shared" si="124"/>
        <v>Stephanie Williams</v>
      </c>
      <c r="D4012" s="6" t="str" cm="1">
        <f t="array" ref="D4012">IF(SUM(--ISNUMBER(SEARCH(Credentials,C4012)))&gt;0,TRIM(RIGHT(SUBSTITUTE(C4012," ",REPT(" ", 99)), 99)),"")</f>
        <v/>
      </c>
      <c r="E4012" s="6" t="str">
        <f t="shared" si="125"/>
        <v>Stephanie Williams</v>
      </c>
      <c r="F4012" s="6" t="s">
        <v>15415</v>
      </c>
      <c r="G4012" s="7" t="s">
        <v>19454</v>
      </c>
      <c r="H4012" s="7" t="s">
        <v>19478</v>
      </c>
    </row>
    <row r="4013" spans="1:8">
      <c r="A4013" s="6" t="s">
        <v>15419</v>
      </c>
      <c r="B4013" s="6" t="str" cm="1">
        <f t="array" ref="B4013">IF(SUM(--ISNUMBER(SEARCH(Honorific,A4013)))&gt;0,LEFT(A4013,FIND(" ",A4013)-1),"")</f>
        <v/>
      </c>
      <c r="C4013" s="6" t="str">
        <f t="shared" si="124"/>
        <v>Gilbert Reyes</v>
      </c>
      <c r="D4013" s="6" t="str" cm="1">
        <f t="array" ref="D4013">IF(SUM(--ISNUMBER(SEARCH(Credentials,C4013)))&gt;0,TRIM(RIGHT(SUBSTITUTE(C4013," ",REPT(" ", 99)), 99)),"")</f>
        <v/>
      </c>
      <c r="E4013" s="6" t="str">
        <f t="shared" si="125"/>
        <v>Gilbert Reyes</v>
      </c>
      <c r="F4013" s="6" t="s">
        <v>15419</v>
      </c>
      <c r="G4013" s="7" t="s">
        <v>20248</v>
      </c>
      <c r="H4013" s="7" t="s">
        <v>19583</v>
      </c>
    </row>
    <row r="4014" spans="1:8">
      <c r="A4014" s="6" t="s">
        <v>15423</v>
      </c>
      <c r="B4014" s="6" t="str" cm="1">
        <f t="array" ref="B4014">IF(SUM(--ISNUMBER(SEARCH(Honorific,A4014)))&gt;0,LEFT(A4014,FIND(" ",A4014)-1),"")</f>
        <v/>
      </c>
      <c r="C4014" s="6" t="str">
        <f t="shared" si="124"/>
        <v>Riley Johnson</v>
      </c>
      <c r="D4014" s="6" t="str" cm="1">
        <f t="array" ref="D4014">IF(SUM(--ISNUMBER(SEARCH(Credentials,C4014)))&gt;0,TRIM(RIGHT(SUBSTITUTE(C4014," ",REPT(" ", 99)), 99)),"")</f>
        <v/>
      </c>
      <c r="E4014" s="6" t="str">
        <f t="shared" si="125"/>
        <v>Riley Johnson</v>
      </c>
      <c r="F4014" s="6" t="s">
        <v>15423</v>
      </c>
      <c r="G4014" s="7" t="s">
        <v>20023</v>
      </c>
      <c r="H4014" s="7" t="s">
        <v>19655</v>
      </c>
    </row>
    <row r="4015" spans="1:8">
      <c r="A4015" s="6" t="s">
        <v>15427</v>
      </c>
      <c r="B4015" s="6" t="str" cm="1">
        <f t="array" ref="B4015">IF(SUM(--ISNUMBER(SEARCH(Honorific,A4015)))&gt;0,LEFT(A4015,FIND(" ",A4015)-1),"")</f>
        <v/>
      </c>
      <c r="C4015" s="6" t="str">
        <f t="shared" si="124"/>
        <v>Brad Hahn</v>
      </c>
      <c r="D4015" s="6" t="str" cm="1">
        <f t="array" ref="D4015">IF(SUM(--ISNUMBER(SEARCH(Credentials,C4015)))&gt;0,TRIM(RIGHT(SUBSTITUTE(C4015," ",REPT(" ", 99)), 99)),"")</f>
        <v/>
      </c>
      <c r="E4015" s="6" t="str">
        <f t="shared" si="125"/>
        <v>Brad Hahn</v>
      </c>
      <c r="F4015" s="6" t="s">
        <v>15427</v>
      </c>
      <c r="G4015" s="7" t="s">
        <v>19551</v>
      </c>
      <c r="H4015" s="7" t="s">
        <v>19974</v>
      </c>
    </row>
    <row r="4016" spans="1:8">
      <c r="A4016" s="6" t="s">
        <v>15431</v>
      </c>
      <c r="B4016" s="6" t="str" cm="1">
        <f t="array" ref="B4016">IF(SUM(--ISNUMBER(SEARCH(Honorific,A4016)))&gt;0,LEFT(A4016,FIND(" ",A4016)-1),"")</f>
        <v/>
      </c>
      <c r="C4016" s="6" t="str">
        <f t="shared" si="124"/>
        <v>James Wilson</v>
      </c>
      <c r="D4016" s="6" t="str" cm="1">
        <f t="array" ref="D4016">IF(SUM(--ISNUMBER(SEARCH(Credentials,C4016)))&gt;0,TRIM(RIGHT(SUBSTITUTE(C4016," ",REPT(" ", 99)), 99)),"")</f>
        <v/>
      </c>
      <c r="E4016" s="6" t="str">
        <f t="shared" si="125"/>
        <v>James Wilson</v>
      </c>
      <c r="F4016" s="6" t="s">
        <v>15431</v>
      </c>
      <c r="G4016" s="7" t="s">
        <v>19433</v>
      </c>
      <c r="H4016" s="7" t="s">
        <v>19563</v>
      </c>
    </row>
    <row r="4017" spans="1:8">
      <c r="A4017" s="6" t="s">
        <v>12371</v>
      </c>
      <c r="B4017" s="6" t="str" cm="1">
        <f t="array" ref="B4017">IF(SUM(--ISNUMBER(SEARCH(Honorific,A4017)))&gt;0,LEFT(A4017,FIND(" ",A4017)-1),"")</f>
        <v/>
      </c>
      <c r="C4017" s="6" t="str">
        <f t="shared" si="124"/>
        <v>Ashley Jones</v>
      </c>
      <c r="D4017" s="6" t="str" cm="1">
        <f t="array" ref="D4017">IF(SUM(--ISNUMBER(SEARCH(Credentials,C4017)))&gt;0,TRIM(RIGHT(SUBSTITUTE(C4017," ",REPT(" ", 99)), 99)),"")</f>
        <v/>
      </c>
      <c r="E4017" s="6" t="str">
        <f t="shared" si="125"/>
        <v>Ashley Jones</v>
      </c>
      <c r="F4017" s="6" t="s">
        <v>12371</v>
      </c>
      <c r="G4017" s="7" t="s">
        <v>19486</v>
      </c>
      <c r="H4017" s="7" t="s">
        <v>19613</v>
      </c>
    </row>
    <row r="4018" spans="1:8">
      <c r="A4018" s="6" t="s">
        <v>15438</v>
      </c>
      <c r="B4018" s="6" t="str" cm="1">
        <f t="array" ref="B4018">IF(SUM(--ISNUMBER(SEARCH(Honorific,A4018)))&gt;0,LEFT(A4018,FIND(" ",A4018)-1),"")</f>
        <v/>
      </c>
      <c r="C4018" s="6" t="str">
        <f t="shared" si="124"/>
        <v>Barbara Cannon</v>
      </c>
      <c r="D4018" s="6" t="str" cm="1">
        <f t="array" ref="D4018">IF(SUM(--ISNUMBER(SEARCH(Credentials,C4018)))&gt;0,TRIM(RIGHT(SUBSTITUTE(C4018," ",REPT(" ", 99)), 99)),"")</f>
        <v/>
      </c>
      <c r="E4018" s="6" t="str">
        <f t="shared" si="125"/>
        <v>Barbara Cannon</v>
      </c>
      <c r="F4018" s="6" t="s">
        <v>15438</v>
      </c>
      <c r="G4018" s="7" t="s">
        <v>19727</v>
      </c>
      <c r="H4018" s="7" t="s">
        <v>19969</v>
      </c>
    </row>
    <row r="4019" spans="1:8">
      <c r="A4019" s="6" t="s">
        <v>15442</v>
      </c>
      <c r="B4019" s="6" t="str" cm="1">
        <f t="array" ref="B4019">IF(SUM(--ISNUMBER(SEARCH(Honorific,A4019)))&gt;0,LEFT(A4019,FIND(" ",A4019)-1),"")</f>
        <v/>
      </c>
      <c r="C4019" s="6" t="str">
        <f t="shared" si="124"/>
        <v>George Ward</v>
      </c>
      <c r="D4019" s="6" t="str" cm="1">
        <f t="array" ref="D4019">IF(SUM(--ISNUMBER(SEARCH(Credentials,C4019)))&gt;0,TRIM(RIGHT(SUBSTITUTE(C4019," ",REPT(" ", 99)), 99)),"")</f>
        <v/>
      </c>
      <c r="E4019" s="6" t="str">
        <f t="shared" si="125"/>
        <v>George Ward</v>
      </c>
      <c r="F4019" s="6" t="s">
        <v>15442</v>
      </c>
      <c r="G4019" s="7" t="s">
        <v>19949</v>
      </c>
      <c r="H4019" s="7" t="s">
        <v>19740</v>
      </c>
    </row>
    <row r="4020" spans="1:8">
      <c r="A4020" s="6" t="s">
        <v>15073</v>
      </c>
      <c r="B4020" s="6" t="str" cm="1">
        <f t="array" ref="B4020">IF(SUM(--ISNUMBER(SEARCH(Honorific,A4020)))&gt;0,LEFT(A4020,FIND(" ",A4020)-1),"")</f>
        <v/>
      </c>
      <c r="C4020" s="6" t="str">
        <f t="shared" si="124"/>
        <v>Jesse Smith</v>
      </c>
      <c r="D4020" s="6" t="str" cm="1">
        <f t="array" ref="D4020">IF(SUM(--ISNUMBER(SEARCH(Credentials,C4020)))&gt;0,TRIM(RIGHT(SUBSTITUTE(C4020," ",REPT(" ", 99)), 99)),"")</f>
        <v/>
      </c>
      <c r="E4020" s="6" t="str">
        <f t="shared" si="125"/>
        <v>Jesse Smith</v>
      </c>
      <c r="F4020" s="6" t="s">
        <v>15073</v>
      </c>
      <c r="G4020" s="7" t="s">
        <v>20203</v>
      </c>
      <c r="H4020" s="7" t="s">
        <v>19450</v>
      </c>
    </row>
    <row r="4021" spans="1:8">
      <c r="A4021" s="6" t="s">
        <v>15449</v>
      </c>
      <c r="B4021" s="6" t="str" cm="1">
        <f t="array" ref="B4021">IF(SUM(--ISNUMBER(SEARCH(Honorific,A4021)))&gt;0,LEFT(A4021,FIND(" ",A4021)-1),"")</f>
        <v/>
      </c>
      <c r="C4021" s="6" t="str">
        <f t="shared" si="124"/>
        <v>Francisco Beasley</v>
      </c>
      <c r="D4021" s="6" t="str" cm="1">
        <f t="array" ref="D4021">IF(SUM(--ISNUMBER(SEARCH(Credentials,C4021)))&gt;0,TRIM(RIGHT(SUBSTITUTE(C4021," ",REPT(" ", 99)), 99)),"")</f>
        <v/>
      </c>
      <c r="E4021" s="6" t="str">
        <f t="shared" si="125"/>
        <v>Francisco Beasley</v>
      </c>
      <c r="F4021" s="6" t="s">
        <v>15449</v>
      </c>
      <c r="G4021" s="7" t="s">
        <v>20641</v>
      </c>
      <c r="H4021" s="7" t="s">
        <v>20644</v>
      </c>
    </row>
    <row r="4022" spans="1:8">
      <c r="A4022" s="6" t="s">
        <v>15453</v>
      </c>
      <c r="B4022" s="6" t="str" cm="1">
        <f t="array" ref="B4022">IF(SUM(--ISNUMBER(SEARCH(Honorific,A4022)))&gt;0,LEFT(A4022,FIND(" ",A4022)-1),"")</f>
        <v/>
      </c>
      <c r="C4022" s="6" t="str">
        <f t="shared" si="124"/>
        <v>Dawn Nguyen</v>
      </c>
      <c r="D4022" s="6" t="str" cm="1">
        <f t="array" ref="D4022">IF(SUM(--ISNUMBER(SEARCH(Credentials,C4022)))&gt;0,TRIM(RIGHT(SUBSTITUTE(C4022," ",REPT(" ", 99)), 99)),"")</f>
        <v/>
      </c>
      <c r="E4022" s="6" t="str">
        <f t="shared" si="125"/>
        <v>Dawn Nguyen</v>
      </c>
      <c r="F4022" s="6" t="s">
        <v>15453</v>
      </c>
      <c r="G4022" s="7" t="s">
        <v>19865</v>
      </c>
      <c r="H4022" s="7" t="s">
        <v>19980</v>
      </c>
    </row>
    <row r="4023" spans="1:8">
      <c r="A4023" s="6" t="s">
        <v>15457</v>
      </c>
      <c r="B4023" s="6" t="str" cm="1">
        <f t="array" ref="B4023">IF(SUM(--ISNUMBER(SEARCH(Honorific,A4023)))&gt;0,LEFT(A4023,FIND(" ",A4023)-1),"")</f>
        <v/>
      </c>
      <c r="C4023" s="6" t="str">
        <f t="shared" si="124"/>
        <v>John Rosario II</v>
      </c>
      <c r="D4023" s="6" t="str" cm="1">
        <f t="array" ref="D4023">IF(SUM(--ISNUMBER(SEARCH(Credentials,C4023)))&gt;0,TRIM(RIGHT(SUBSTITUTE(C4023," ",REPT(" ", 99)), 99)),"")</f>
        <v>II</v>
      </c>
      <c r="E4023" s="6" t="str">
        <f t="shared" si="125"/>
        <v xml:space="preserve">John Rosario </v>
      </c>
      <c r="F4023" s="6" t="s">
        <v>20869</v>
      </c>
      <c r="G4023" s="7" t="s">
        <v>19558</v>
      </c>
      <c r="H4023" s="7" t="s">
        <v>20784</v>
      </c>
    </row>
    <row r="4024" spans="1:8">
      <c r="A4024" s="6" t="s">
        <v>15461</v>
      </c>
      <c r="B4024" s="6" t="str" cm="1">
        <f t="array" ref="B4024">IF(SUM(--ISNUMBER(SEARCH(Honorific,A4024)))&gt;0,LEFT(A4024,FIND(" ",A4024)-1),"")</f>
        <v/>
      </c>
      <c r="C4024" s="6" t="str">
        <f t="shared" si="124"/>
        <v>Jeffrey Young</v>
      </c>
      <c r="D4024" s="6" t="str" cm="1">
        <f t="array" ref="D4024">IF(SUM(--ISNUMBER(SEARCH(Credentials,C4024)))&gt;0,TRIM(RIGHT(SUBSTITUTE(C4024," ",REPT(" ", 99)), 99)),"")</f>
        <v/>
      </c>
      <c r="E4024" s="6" t="str">
        <f t="shared" si="125"/>
        <v>Jeffrey Young</v>
      </c>
      <c r="F4024" s="6" t="s">
        <v>15461</v>
      </c>
      <c r="G4024" s="7" t="s">
        <v>19924</v>
      </c>
      <c r="H4024" s="7" t="s">
        <v>19596</v>
      </c>
    </row>
    <row r="4025" spans="1:8">
      <c r="A4025" s="6" t="s">
        <v>15465</v>
      </c>
      <c r="B4025" s="6" t="str" cm="1">
        <f t="array" ref="B4025">IF(SUM(--ISNUMBER(SEARCH(Honorific,A4025)))&gt;0,LEFT(A4025,FIND(" ",A4025)-1),"")</f>
        <v/>
      </c>
      <c r="C4025" s="6" t="str">
        <f t="shared" si="124"/>
        <v>Michelle Wilkins</v>
      </c>
      <c r="D4025" s="6" t="str" cm="1">
        <f t="array" ref="D4025">IF(SUM(--ISNUMBER(SEARCH(Credentials,C4025)))&gt;0,TRIM(RIGHT(SUBSTITUTE(C4025," ",REPT(" ", 99)), 99)),"")</f>
        <v/>
      </c>
      <c r="E4025" s="6" t="str">
        <f t="shared" si="125"/>
        <v>Michelle Wilkins</v>
      </c>
      <c r="F4025" s="6" t="s">
        <v>15465</v>
      </c>
      <c r="G4025" s="7" t="s">
        <v>19693</v>
      </c>
      <c r="H4025" s="7" t="s">
        <v>20228</v>
      </c>
    </row>
    <row r="4026" spans="1:8">
      <c r="A4026" s="6" t="s">
        <v>15469</v>
      </c>
      <c r="B4026" s="6" t="str" cm="1">
        <f t="array" ref="B4026">IF(SUM(--ISNUMBER(SEARCH(Honorific,A4026)))&gt;0,LEFT(A4026,FIND(" ",A4026)-1),"")</f>
        <v/>
      </c>
      <c r="C4026" s="6" t="str">
        <f t="shared" si="124"/>
        <v>Kelly Cooper</v>
      </c>
      <c r="D4026" s="6" t="str" cm="1">
        <f t="array" ref="D4026">IF(SUM(--ISNUMBER(SEARCH(Credentials,C4026)))&gt;0,TRIM(RIGHT(SUBSTITUTE(C4026," ",REPT(" ", 99)), 99)),"")</f>
        <v/>
      </c>
      <c r="E4026" s="6" t="str">
        <f t="shared" si="125"/>
        <v>Kelly Cooper</v>
      </c>
      <c r="F4026" s="6" t="s">
        <v>15469</v>
      </c>
      <c r="G4026" s="7" t="s">
        <v>19580</v>
      </c>
      <c r="H4026" s="7" t="s">
        <v>19525</v>
      </c>
    </row>
    <row r="4027" spans="1:8">
      <c r="A4027" s="6" t="s">
        <v>15473</v>
      </c>
      <c r="B4027" s="6" t="str" cm="1">
        <f t="array" ref="B4027">IF(SUM(--ISNUMBER(SEARCH(Honorific,A4027)))&gt;0,LEFT(A4027,FIND(" ",A4027)-1),"")</f>
        <v>Mrs.</v>
      </c>
      <c r="C4027" s="6" t="str">
        <f t="shared" si="124"/>
        <v>Janet Tanner</v>
      </c>
      <c r="D4027" s="6" t="str" cm="1">
        <f t="array" ref="D4027">IF(SUM(--ISNUMBER(SEARCH(Credentials,C4027)))&gt;0,TRIM(RIGHT(SUBSTITUTE(C4027," ",REPT(" ", 99)), 99)),"")</f>
        <v/>
      </c>
      <c r="E4027" s="6" t="str">
        <f t="shared" si="125"/>
        <v>Janet Tanner</v>
      </c>
      <c r="F4027" s="6" t="s">
        <v>19373</v>
      </c>
      <c r="G4027" s="7" t="s">
        <v>19729</v>
      </c>
      <c r="H4027" s="7" t="s">
        <v>20400</v>
      </c>
    </row>
    <row r="4028" spans="1:8">
      <c r="A4028" s="6" t="s">
        <v>15477</v>
      </c>
      <c r="B4028" s="6" t="str" cm="1">
        <f t="array" ref="B4028">IF(SUM(--ISNUMBER(SEARCH(Honorific,A4028)))&gt;0,LEFT(A4028,FIND(" ",A4028)-1),"")</f>
        <v/>
      </c>
      <c r="C4028" s="6" t="str">
        <f t="shared" si="124"/>
        <v>Stanley Smith</v>
      </c>
      <c r="D4028" s="6" t="str" cm="1">
        <f t="array" ref="D4028">IF(SUM(--ISNUMBER(SEARCH(Credentials,C4028)))&gt;0,TRIM(RIGHT(SUBSTITUTE(C4028," ",REPT(" ", 99)), 99)),"")</f>
        <v/>
      </c>
      <c r="E4028" s="6" t="str">
        <f t="shared" si="125"/>
        <v>Stanley Smith</v>
      </c>
      <c r="F4028" s="6" t="s">
        <v>15477</v>
      </c>
      <c r="G4028" s="7" t="s">
        <v>19940</v>
      </c>
      <c r="H4028" s="7" t="s">
        <v>19450</v>
      </c>
    </row>
    <row r="4029" spans="1:8">
      <c r="A4029" s="6" t="s">
        <v>15481</v>
      </c>
      <c r="B4029" s="6" t="str" cm="1">
        <f t="array" ref="B4029">IF(SUM(--ISNUMBER(SEARCH(Honorific,A4029)))&gt;0,LEFT(A4029,FIND(" ",A4029)-1),"")</f>
        <v>Mr.</v>
      </c>
      <c r="C4029" s="6" t="str">
        <f t="shared" si="124"/>
        <v>Kevin Sanchez</v>
      </c>
      <c r="D4029" s="6" t="str" cm="1">
        <f t="array" ref="D4029">IF(SUM(--ISNUMBER(SEARCH(Credentials,C4029)))&gt;0,TRIM(RIGHT(SUBSTITUTE(C4029," ",REPT(" ", 99)), 99)),"")</f>
        <v/>
      </c>
      <c r="E4029" s="6" t="str">
        <f t="shared" si="125"/>
        <v>Kevin Sanchez</v>
      </c>
      <c r="F4029" s="6" t="s">
        <v>19374</v>
      </c>
      <c r="G4029" s="7" t="s">
        <v>19542</v>
      </c>
      <c r="H4029" s="7" t="s">
        <v>19474</v>
      </c>
    </row>
    <row r="4030" spans="1:8">
      <c r="A4030" s="6" t="s">
        <v>14489</v>
      </c>
      <c r="B4030" s="6" t="str" cm="1">
        <f t="array" ref="B4030">IF(SUM(--ISNUMBER(SEARCH(Honorific,A4030)))&gt;0,LEFT(A4030,FIND(" ",A4030)-1),"")</f>
        <v/>
      </c>
      <c r="C4030" s="6" t="str">
        <f t="shared" si="124"/>
        <v>Kenneth Martin</v>
      </c>
      <c r="D4030" s="6" t="str" cm="1">
        <f t="array" ref="D4030">IF(SUM(--ISNUMBER(SEARCH(Credentials,C4030)))&gt;0,TRIM(RIGHT(SUBSTITUTE(C4030," ",REPT(" ", 99)), 99)),"")</f>
        <v/>
      </c>
      <c r="E4030" s="6" t="str">
        <f t="shared" si="125"/>
        <v>Kenneth Martin</v>
      </c>
      <c r="F4030" s="6" t="s">
        <v>14489</v>
      </c>
      <c r="G4030" s="7" t="s">
        <v>20318</v>
      </c>
      <c r="H4030" s="7" t="s">
        <v>19455</v>
      </c>
    </row>
    <row r="4031" spans="1:8">
      <c r="A4031" s="6" t="s">
        <v>15488</v>
      </c>
      <c r="B4031" s="6" t="str" cm="1">
        <f t="array" ref="B4031">IF(SUM(--ISNUMBER(SEARCH(Honorific,A4031)))&gt;0,LEFT(A4031,FIND(" ",A4031)-1),"")</f>
        <v/>
      </c>
      <c r="C4031" s="6" t="str">
        <f t="shared" si="124"/>
        <v>Louis Lee</v>
      </c>
      <c r="D4031" s="6" t="str" cm="1">
        <f t="array" ref="D4031">IF(SUM(--ISNUMBER(SEARCH(Credentials,C4031)))&gt;0,TRIM(RIGHT(SUBSTITUTE(C4031," ",REPT(" ", 99)), 99)),"")</f>
        <v/>
      </c>
      <c r="E4031" s="6" t="str">
        <f t="shared" si="125"/>
        <v>Louis Lee</v>
      </c>
      <c r="F4031" s="6" t="s">
        <v>15488</v>
      </c>
      <c r="G4031" s="7" t="s">
        <v>19895</v>
      </c>
      <c r="H4031" s="7" t="s">
        <v>19424</v>
      </c>
    </row>
    <row r="4032" spans="1:8">
      <c r="A4032" s="6" t="s">
        <v>15492</v>
      </c>
      <c r="B4032" s="6" t="str" cm="1">
        <f t="array" ref="B4032">IF(SUM(--ISNUMBER(SEARCH(Honorific,A4032)))&gt;0,LEFT(A4032,FIND(" ",A4032)-1),"")</f>
        <v/>
      </c>
      <c r="C4032" s="6" t="str">
        <f t="shared" si="124"/>
        <v>Donna Rojas</v>
      </c>
      <c r="D4032" s="6" t="str" cm="1">
        <f t="array" ref="D4032">IF(SUM(--ISNUMBER(SEARCH(Credentials,C4032)))&gt;0,TRIM(RIGHT(SUBSTITUTE(C4032," ",REPT(" ", 99)), 99)),"")</f>
        <v/>
      </c>
      <c r="E4032" s="6" t="str">
        <f t="shared" si="125"/>
        <v>Donna Rojas</v>
      </c>
      <c r="F4032" s="6" t="s">
        <v>15492</v>
      </c>
      <c r="G4032" s="7" t="s">
        <v>20160</v>
      </c>
      <c r="H4032" s="7" t="s">
        <v>20311</v>
      </c>
    </row>
    <row r="4033" spans="1:8">
      <c r="A4033" s="6" t="s">
        <v>15495</v>
      </c>
      <c r="B4033" s="6" t="str" cm="1">
        <f t="array" ref="B4033">IF(SUM(--ISNUMBER(SEARCH(Honorific,A4033)))&gt;0,LEFT(A4033,FIND(" ",A4033)-1),"")</f>
        <v/>
      </c>
      <c r="C4033" s="6" t="str">
        <f t="shared" si="124"/>
        <v>Dustin Wiley</v>
      </c>
      <c r="D4033" s="6" t="str" cm="1">
        <f t="array" ref="D4033">IF(SUM(--ISNUMBER(SEARCH(Credentials,C4033)))&gt;0,TRIM(RIGHT(SUBSTITUTE(C4033," ",REPT(" ", 99)), 99)),"")</f>
        <v/>
      </c>
      <c r="E4033" s="6" t="str">
        <f t="shared" si="125"/>
        <v>Dustin Wiley</v>
      </c>
      <c r="F4033" s="6" t="s">
        <v>15495</v>
      </c>
      <c r="G4033" s="7" t="s">
        <v>20310</v>
      </c>
      <c r="H4033" s="7" t="s">
        <v>20463</v>
      </c>
    </row>
    <row r="4034" spans="1:8">
      <c r="A4034" s="6" t="s">
        <v>15499</v>
      </c>
      <c r="B4034" s="6" t="str" cm="1">
        <f t="array" ref="B4034">IF(SUM(--ISNUMBER(SEARCH(Honorific,A4034)))&gt;0,LEFT(A4034,FIND(" ",A4034)-1),"")</f>
        <v/>
      </c>
      <c r="C4034" s="6" t="str">
        <f t="shared" si="124"/>
        <v>Kaitlyn Hogan</v>
      </c>
      <c r="D4034" s="6" t="str" cm="1">
        <f t="array" ref="D4034">IF(SUM(--ISNUMBER(SEARCH(Credentials,C4034)))&gt;0,TRIM(RIGHT(SUBSTITUTE(C4034," ",REPT(" ", 99)), 99)),"")</f>
        <v/>
      </c>
      <c r="E4034" s="6" t="str">
        <f t="shared" si="125"/>
        <v>Kaitlyn Hogan</v>
      </c>
      <c r="F4034" s="6" t="s">
        <v>15499</v>
      </c>
      <c r="G4034" s="7" t="s">
        <v>19785</v>
      </c>
      <c r="H4034" s="7" t="s">
        <v>20698</v>
      </c>
    </row>
    <row r="4035" spans="1:8">
      <c r="A4035" s="6" t="s">
        <v>15503</v>
      </c>
      <c r="B4035" s="6" t="str" cm="1">
        <f t="array" ref="B4035">IF(SUM(--ISNUMBER(SEARCH(Honorific,A4035)))&gt;0,LEFT(A4035,FIND(" ",A4035)-1),"")</f>
        <v/>
      </c>
      <c r="C4035" s="6" t="str">
        <f t="shared" ref="C4035:C4098" si="126">IF(B4035="",A4035,RIGHT(A4035,LEN(A4035)-LEN(B4035)-1))</f>
        <v>Bryan Roberts</v>
      </c>
      <c r="D4035" s="6" t="str" cm="1">
        <f t="array" ref="D4035">IF(SUM(--ISNUMBER(SEARCH(Credentials,C4035)))&gt;0,TRIM(RIGHT(SUBSTITUTE(C4035," ",REPT(" ", 99)), 99)),"")</f>
        <v/>
      </c>
      <c r="E4035" s="6" t="str">
        <f t="shared" ref="E4035:E4098" si="127">IF(D4035="",C4035,LEFT(C4035,LEN(C4035)-LEN(D4035)))</f>
        <v>Bryan Roberts</v>
      </c>
      <c r="F4035" s="6" t="s">
        <v>15503</v>
      </c>
      <c r="G4035" s="7" t="s">
        <v>20113</v>
      </c>
      <c r="H4035" s="7" t="s">
        <v>19900</v>
      </c>
    </row>
    <row r="4036" spans="1:8">
      <c r="A4036" s="6" t="s">
        <v>15507</v>
      </c>
      <c r="B4036" s="6" t="str" cm="1">
        <f t="array" ref="B4036">IF(SUM(--ISNUMBER(SEARCH(Honorific,A4036)))&gt;0,LEFT(A4036,FIND(" ",A4036)-1),"")</f>
        <v/>
      </c>
      <c r="C4036" s="6" t="str">
        <f t="shared" si="126"/>
        <v>Nicole Nguyen</v>
      </c>
      <c r="D4036" s="6" t="str" cm="1">
        <f t="array" ref="D4036">IF(SUM(--ISNUMBER(SEARCH(Credentials,C4036)))&gt;0,TRIM(RIGHT(SUBSTITUTE(C4036," ",REPT(" ", 99)), 99)),"")</f>
        <v/>
      </c>
      <c r="E4036" s="6" t="str">
        <f t="shared" si="127"/>
        <v>Nicole Nguyen</v>
      </c>
      <c r="F4036" s="6" t="s">
        <v>15507</v>
      </c>
      <c r="G4036" s="7" t="s">
        <v>19670</v>
      </c>
      <c r="H4036" s="7" t="s">
        <v>19980</v>
      </c>
    </row>
    <row r="4037" spans="1:8">
      <c r="A4037" s="6" t="s">
        <v>15511</v>
      </c>
      <c r="B4037" s="6" t="str" cm="1">
        <f t="array" ref="B4037">IF(SUM(--ISNUMBER(SEARCH(Honorific,A4037)))&gt;0,LEFT(A4037,FIND(" ",A4037)-1),"")</f>
        <v/>
      </c>
      <c r="C4037" s="6" t="str">
        <f t="shared" si="126"/>
        <v>Ryan Davis</v>
      </c>
      <c r="D4037" s="6" t="str" cm="1">
        <f t="array" ref="D4037">IF(SUM(--ISNUMBER(SEARCH(Credentials,C4037)))&gt;0,TRIM(RIGHT(SUBSTITUTE(C4037," ",REPT(" ", 99)), 99)),"")</f>
        <v/>
      </c>
      <c r="E4037" s="6" t="str">
        <f t="shared" si="127"/>
        <v>Ryan Davis</v>
      </c>
      <c r="F4037" s="6" t="s">
        <v>15511</v>
      </c>
      <c r="G4037" s="7" t="s">
        <v>19452</v>
      </c>
      <c r="H4037" s="7" t="s">
        <v>19523</v>
      </c>
    </row>
    <row r="4038" spans="1:8">
      <c r="A4038" s="6" t="s">
        <v>15515</v>
      </c>
      <c r="B4038" s="6" t="str" cm="1">
        <f t="array" ref="B4038">IF(SUM(--ISNUMBER(SEARCH(Honorific,A4038)))&gt;0,LEFT(A4038,FIND(" ",A4038)-1),"")</f>
        <v/>
      </c>
      <c r="C4038" s="6" t="str">
        <f t="shared" si="126"/>
        <v>Jonathan Mcclure</v>
      </c>
      <c r="D4038" s="6" t="str" cm="1">
        <f t="array" ref="D4038">IF(SUM(--ISNUMBER(SEARCH(Credentials,C4038)))&gt;0,TRIM(RIGHT(SUBSTITUTE(C4038," ",REPT(" ", 99)), 99)),"")</f>
        <v/>
      </c>
      <c r="E4038" s="6" t="str">
        <f t="shared" si="127"/>
        <v>Jonathan Mcclure</v>
      </c>
      <c r="F4038" s="6" t="s">
        <v>15515</v>
      </c>
      <c r="G4038" s="7" t="s">
        <v>19787</v>
      </c>
      <c r="H4038" s="7" t="s">
        <v>20448</v>
      </c>
    </row>
    <row r="4039" spans="1:8">
      <c r="A4039" s="6" t="s">
        <v>15519</v>
      </c>
      <c r="B4039" s="6" t="str" cm="1">
        <f t="array" ref="B4039">IF(SUM(--ISNUMBER(SEARCH(Honorific,A4039)))&gt;0,LEFT(A4039,FIND(" ",A4039)-1),"")</f>
        <v/>
      </c>
      <c r="C4039" s="6" t="str">
        <f t="shared" si="126"/>
        <v>Benjamin Perry</v>
      </c>
      <c r="D4039" s="6" t="str" cm="1">
        <f t="array" ref="D4039">IF(SUM(--ISNUMBER(SEARCH(Credentials,C4039)))&gt;0,TRIM(RIGHT(SUBSTITUTE(C4039," ",REPT(" ", 99)), 99)),"")</f>
        <v/>
      </c>
      <c r="E4039" s="6" t="str">
        <f t="shared" si="127"/>
        <v>Benjamin Perry</v>
      </c>
      <c r="F4039" s="6" t="s">
        <v>15519</v>
      </c>
      <c r="G4039" s="7" t="s">
        <v>19700</v>
      </c>
      <c r="H4039" s="7" t="s">
        <v>20098</v>
      </c>
    </row>
    <row r="4040" spans="1:8">
      <c r="A4040" s="6" t="s">
        <v>15523</v>
      </c>
      <c r="B4040" s="6" t="str" cm="1">
        <f t="array" ref="B4040">IF(SUM(--ISNUMBER(SEARCH(Honorific,A4040)))&gt;0,LEFT(A4040,FIND(" ",A4040)-1),"")</f>
        <v/>
      </c>
      <c r="C4040" s="6" t="str">
        <f t="shared" si="126"/>
        <v>Kim Howell</v>
      </c>
      <c r="D4040" s="6" t="str" cm="1">
        <f t="array" ref="D4040">IF(SUM(--ISNUMBER(SEARCH(Credentials,C4040)))&gt;0,TRIM(RIGHT(SUBSTITUTE(C4040," ",REPT(" ", 99)), 99)),"")</f>
        <v/>
      </c>
      <c r="E4040" s="6" t="str">
        <f t="shared" si="127"/>
        <v>Kim Howell</v>
      </c>
      <c r="F4040" s="6" t="s">
        <v>15523</v>
      </c>
      <c r="G4040" s="7" t="s">
        <v>19841</v>
      </c>
      <c r="H4040" s="7" t="s">
        <v>19619</v>
      </c>
    </row>
    <row r="4041" spans="1:8">
      <c r="A4041" s="6" t="s">
        <v>15527</v>
      </c>
      <c r="B4041" s="6" t="str" cm="1">
        <f t="array" ref="B4041">IF(SUM(--ISNUMBER(SEARCH(Honorific,A4041)))&gt;0,LEFT(A4041,FIND(" ",A4041)-1),"")</f>
        <v/>
      </c>
      <c r="C4041" s="6" t="str">
        <f t="shared" si="126"/>
        <v>Courtney King</v>
      </c>
      <c r="D4041" s="6" t="str" cm="1">
        <f t="array" ref="D4041">IF(SUM(--ISNUMBER(SEARCH(Credentials,C4041)))&gt;0,TRIM(RIGHT(SUBSTITUTE(C4041," ",REPT(" ", 99)), 99)),"")</f>
        <v/>
      </c>
      <c r="E4041" s="6" t="str">
        <f t="shared" si="127"/>
        <v>Courtney King</v>
      </c>
      <c r="F4041" s="6" t="s">
        <v>15527</v>
      </c>
      <c r="G4041" s="7" t="s">
        <v>20328</v>
      </c>
      <c r="H4041" s="7" t="s">
        <v>20195</v>
      </c>
    </row>
    <row r="4042" spans="1:8">
      <c r="A4042" s="6" t="s">
        <v>15531</v>
      </c>
      <c r="B4042" s="6" t="str" cm="1">
        <f t="array" ref="B4042">IF(SUM(--ISNUMBER(SEARCH(Honorific,A4042)))&gt;0,LEFT(A4042,FIND(" ",A4042)-1),"")</f>
        <v/>
      </c>
      <c r="C4042" s="6" t="str">
        <f t="shared" si="126"/>
        <v>Sarah Smith</v>
      </c>
      <c r="D4042" s="6" t="str" cm="1">
        <f t="array" ref="D4042">IF(SUM(--ISNUMBER(SEARCH(Credentials,C4042)))&gt;0,TRIM(RIGHT(SUBSTITUTE(C4042," ",REPT(" ", 99)), 99)),"")</f>
        <v/>
      </c>
      <c r="E4042" s="6" t="str">
        <f t="shared" si="127"/>
        <v>Sarah Smith</v>
      </c>
      <c r="F4042" s="6" t="s">
        <v>15531</v>
      </c>
      <c r="G4042" s="7" t="s">
        <v>19665</v>
      </c>
      <c r="H4042" s="7" t="s">
        <v>19450</v>
      </c>
    </row>
    <row r="4043" spans="1:8">
      <c r="A4043" s="6" t="s">
        <v>15535</v>
      </c>
      <c r="B4043" s="6" t="str" cm="1">
        <f t="array" ref="B4043">IF(SUM(--ISNUMBER(SEARCH(Honorific,A4043)))&gt;0,LEFT(A4043,FIND(" ",A4043)-1),"")</f>
        <v/>
      </c>
      <c r="C4043" s="6" t="str">
        <f t="shared" si="126"/>
        <v>Lauren West</v>
      </c>
      <c r="D4043" s="6" t="str" cm="1">
        <f t="array" ref="D4043">IF(SUM(--ISNUMBER(SEARCH(Credentials,C4043)))&gt;0,TRIM(RIGHT(SUBSTITUTE(C4043," ",REPT(" ", 99)), 99)),"")</f>
        <v/>
      </c>
      <c r="E4043" s="6" t="str">
        <f t="shared" si="127"/>
        <v>Lauren West</v>
      </c>
      <c r="F4043" s="6" t="s">
        <v>15535</v>
      </c>
      <c r="G4043" s="7" t="s">
        <v>19504</v>
      </c>
      <c r="H4043" s="7" t="s">
        <v>20303</v>
      </c>
    </row>
    <row r="4044" spans="1:8">
      <c r="A4044" s="6" t="s">
        <v>15539</v>
      </c>
      <c r="B4044" s="6" t="str" cm="1">
        <f t="array" ref="B4044">IF(SUM(--ISNUMBER(SEARCH(Honorific,A4044)))&gt;0,LEFT(A4044,FIND(" ",A4044)-1),"")</f>
        <v/>
      </c>
      <c r="C4044" s="6" t="str">
        <f t="shared" si="126"/>
        <v>David Pham</v>
      </c>
      <c r="D4044" s="6" t="str" cm="1">
        <f t="array" ref="D4044">IF(SUM(--ISNUMBER(SEARCH(Credentials,C4044)))&gt;0,TRIM(RIGHT(SUBSTITUTE(C4044," ",REPT(" ", 99)), 99)),"")</f>
        <v/>
      </c>
      <c r="E4044" s="6" t="str">
        <f t="shared" si="127"/>
        <v>David Pham</v>
      </c>
      <c r="F4044" s="6" t="s">
        <v>15539</v>
      </c>
      <c r="G4044" s="7" t="s">
        <v>19484</v>
      </c>
      <c r="H4044" s="7" t="s">
        <v>20120</v>
      </c>
    </row>
    <row r="4045" spans="1:8">
      <c r="A4045" s="6" t="s">
        <v>15543</v>
      </c>
      <c r="B4045" s="6" t="str" cm="1">
        <f t="array" ref="B4045">IF(SUM(--ISNUMBER(SEARCH(Honorific,A4045)))&gt;0,LEFT(A4045,FIND(" ",A4045)-1),"")</f>
        <v/>
      </c>
      <c r="C4045" s="6" t="str">
        <f t="shared" si="126"/>
        <v>Gabriella Cole</v>
      </c>
      <c r="D4045" s="6" t="str" cm="1">
        <f t="array" ref="D4045">IF(SUM(--ISNUMBER(SEARCH(Credentials,C4045)))&gt;0,TRIM(RIGHT(SUBSTITUTE(C4045," ",REPT(" ", 99)), 99)),"")</f>
        <v/>
      </c>
      <c r="E4045" s="6" t="str">
        <f t="shared" si="127"/>
        <v>Gabriella Cole</v>
      </c>
      <c r="F4045" s="6" t="s">
        <v>15543</v>
      </c>
      <c r="G4045" s="7" t="s">
        <v>20785</v>
      </c>
      <c r="H4045" s="7" t="s">
        <v>19599</v>
      </c>
    </row>
    <row r="4046" spans="1:8">
      <c r="A4046" s="6" t="s">
        <v>15547</v>
      </c>
      <c r="B4046" s="6" t="str" cm="1">
        <f t="array" ref="B4046">IF(SUM(--ISNUMBER(SEARCH(Honorific,A4046)))&gt;0,LEFT(A4046,FIND(" ",A4046)-1),"")</f>
        <v/>
      </c>
      <c r="C4046" s="6" t="str">
        <f t="shared" si="126"/>
        <v>Stephanie Hawkins</v>
      </c>
      <c r="D4046" s="6" t="str" cm="1">
        <f t="array" ref="D4046">IF(SUM(--ISNUMBER(SEARCH(Credentials,C4046)))&gt;0,TRIM(RIGHT(SUBSTITUTE(C4046," ",REPT(" ", 99)), 99)),"")</f>
        <v/>
      </c>
      <c r="E4046" s="6" t="str">
        <f t="shared" si="127"/>
        <v>Stephanie Hawkins</v>
      </c>
      <c r="F4046" s="6" t="s">
        <v>15547</v>
      </c>
      <c r="G4046" s="7" t="s">
        <v>19454</v>
      </c>
      <c r="H4046" s="7" t="s">
        <v>19467</v>
      </c>
    </row>
    <row r="4047" spans="1:8">
      <c r="A4047" s="6" t="s">
        <v>15551</v>
      </c>
      <c r="B4047" s="6" t="str" cm="1">
        <f t="array" ref="B4047">IF(SUM(--ISNUMBER(SEARCH(Honorific,A4047)))&gt;0,LEFT(A4047,FIND(" ",A4047)-1),"")</f>
        <v/>
      </c>
      <c r="C4047" s="6" t="str">
        <f t="shared" si="126"/>
        <v>Darlene Maynard</v>
      </c>
      <c r="D4047" s="6" t="str" cm="1">
        <f t="array" ref="D4047">IF(SUM(--ISNUMBER(SEARCH(Credentials,C4047)))&gt;0,TRIM(RIGHT(SUBSTITUTE(C4047," ",REPT(" ", 99)), 99)),"")</f>
        <v/>
      </c>
      <c r="E4047" s="6" t="str">
        <f t="shared" si="127"/>
        <v>Darlene Maynard</v>
      </c>
      <c r="F4047" s="6" t="s">
        <v>15551</v>
      </c>
      <c r="G4047" s="7" t="s">
        <v>19820</v>
      </c>
      <c r="H4047" s="7" t="s">
        <v>20352</v>
      </c>
    </row>
    <row r="4048" spans="1:8">
      <c r="A4048" s="6" t="s">
        <v>15554</v>
      </c>
      <c r="B4048" s="6" t="str" cm="1">
        <f t="array" ref="B4048">IF(SUM(--ISNUMBER(SEARCH(Honorific,A4048)))&gt;0,LEFT(A4048,FIND(" ",A4048)-1),"")</f>
        <v/>
      </c>
      <c r="C4048" s="6" t="str">
        <f t="shared" si="126"/>
        <v>Jordan Brown</v>
      </c>
      <c r="D4048" s="6" t="str" cm="1">
        <f t="array" ref="D4048">IF(SUM(--ISNUMBER(SEARCH(Credentials,C4048)))&gt;0,TRIM(RIGHT(SUBSTITUTE(C4048," ",REPT(" ", 99)), 99)),"")</f>
        <v/>
      </c>
      <c r="E4048" s="6" t="str">
        <f t="shared" si="127"/>
        <v>Jordan Brown</v>
      </c>
      <c r="F4048" s="6" t="s">
        <v>15554</v>
      </c>
      <c r="G4048" s="7" t="s">
        <v>19781</v>
      </c>
      <c r="H4048" s="7" t="s">
        <v>19442</v>
      </c>
    </row>
    <row r="4049" spans="1:8">
      <c r="A4049" s="6" t="s">
        <v>15558</v>
      </c>
      <c r="B4049" s="6" t="str" cm="1">
        <f t="array" ref="B4049">IF(SUM(--ISNUMBER(SEARCH(Honorific,A4049)))&gt;0,LEFT(A4049,FIND(" ",A4049)-1),"")</f>
        <v/>
      </c>
      <c r="C4049" s="6" t="str">
        <f t="shared" si="126"/>
        <v>Leah Jackson</v>
      </c>
      <c r="D4049" s="6" t="str" cm="1">
        <f t="array" ref="D4049">IF(SUM(--ISNUMBER(SEARCH(Credentials,C4049)))&gt;0,TRIM(RIGHT(SUBSTITUTE(C4049," ",REPT(" ", 99)), 99)),"")</f>
        <v/>
      </c>
      <c r="E4049" s="6" t="str">
        <f t="shared" si="127"/>
        <v>Leah Jackson</v>
      </c>
      <c r="F4049" s="6" t="s">
        <v>15558</v>
      </c>
      <c r="G4049" s="7" t="s">
        <v>19695</v>
      </c>
      <c r="H4049" s="7" t="s">
        <v>19779</v>
      </c>
    </row>
    <row r="4050" spans="1:8">
      <c r="A4050" s="6" t="s">
        <v>15562</v>
      </c>
      <c r="B4050" s="6" t="str" cm="1">
        <f t="array" ref="B4050">IF(SUM(--ISNUMBER(SEARCH(Honorific,A4050)))&gt;0,LEFT(A4050,FIND(" ",A4050)-1),"")</f>
        <v>Mrs.</v>
      </c>
      <c r="C4050" s="6" t="str">
        <f t="shared" si="126"/>
        <v>Ashley Peters MD</v>
      </c>
      <c r="D4050" s="6" t="str" cm="1">
        <f t="array" ref="D4050">IF(SUM(--ISNUMBER(SEARCH(Credentials,C4050)))&gt;0,TRIM(RIGHT(SUBSTITUTE(C4050," ",REPT(" ", 99)), 99)),"")</f>
        <v>MD</v>
      </c>
      <c r="E4050" s="6" t="str">
        <f t="shared" si="127"/>
        <v xml:space="preserve">Ashley Peters </v>
      </c>
      <c r="F4050" s="6" t="s">
        <v>19375</v>
      </c>
      <c r="G4050" s="7" t="s">
        <v>19486</v>
      </c>
      <c r="H4050" s="7" t="s">
        <v>19764</v>
      </c>
    </row>
    <row r="4051" spans="1:8">
      <c r="A4051" s="6" t="s">
        <v>15566</v>
      </c>
      <c r="B4051" s="6" t="str" cm="1">
        <f t="array" ref="B4051">IF(SUM(--ISNUMBER(SEARCH(Honorific,A4051)))&gt;0,LEFT(A4051,FIND(" ",A4051)-1),"")</f>
        <v/>
      </c>
      <c r="C4051" s="6" t="str">
        <f t="shared" si="126"/>
        <v>Jason Davis</v>
      </c>
      <c r="D4051" s="6" t="str" cm="1">
        <f t="array" ref="D4051">IF(SUM(--ISNUMBER(SEARCH(Credentials,C4051)))&gt;0,TRIM(RIGHT(SUBSTITUTE(C4051," ",REPT(" ", 99)), 99)),"")</f>
        <v/>
      </c>
      <c r="E4051" s="6" t="str">
        <f t="shared" si="127"/>
        <v>Jason Davis</v>
      </c>
      <c r="F4051" s="6" t="s">
        <v>15566</v>
      </c>
      <c r="G4051" s="7" t="s">
        <v>19560</v>
      </c>
      <c r="H4051" s="7" t="s">
        <v>19523</v>
      </c>
    </row>
    <row r="4052" spans="1:8">
      <c r="A4052" s="6" t="s">
        <v>15570</v>
      </c>
      <c r="B4052" s="6" t="str" cm="1">
        <f t="array" ref="B4052">IF(SUM(--ISNUMBER(SEARCH(Honorific,A4052)))&gt;0,LEFT(A4052,FIND(" ",A4052)-1),"")</f>
        <v/>
      </c>
      <c r="C4052" s="6" t="str">
        <f t="shared" si="126"/>
        <v>Bob Vargas</v>
      </c>
      <c r="D4052" s="6" t="str" cm="1">
        <f t="array" ref="D4052">IF(SUM(--ISNUMBER(SEARCH(Credentials,C4052)))&gt;0,TRIM(RIGHT(SUBSTITUTE(C4052," ",REPT(" ", 99)), 99)),"")</f>
        <v/>
      </c>
      <c r="E4052" s="6" t="str">
        <f t="shared" si="127"/>
        <v>Bob Vargas</v>
      </c>
      <c r="F4052" s="6" t="s">
        <v>15570</v>
      </c>
      <c r="G4052" s="7" t="s">
        <v>20786</v>
      </c>
      <c r="H4052" s="7" t="s">
        <v>20215</v>
      </c>
    </row>
    <row r="4053" spans="1:8">
      <c r="A4053" s="6" t="s">
        <v>15574</v>
      </c>
      <c r="B4053" s="6" t="str" cm="1">
        <f t="array" ref="B4053">IF(SUM(--ISNUMBER(SEARCH(Honorific,A4053)))&gt;0,LEFT(A4053,FIND(" ",A4053)-1),"")</f>
        <v/>
      </c>
      <c r="C4053" s="6" t="str">
        <f t="shared" si="126"/>
        <v>Mark Johnson</v>
      </c>
      <c r="D4053" s="6" t="str" cm="1">
        <f t="array" ref="D4053">IF(SUM(--ISNUMBER(SEARCH(Credentials,C4053)))&gt;0,TRIM(RIGHT(SUBSTITUTE(C4053," ",REPT(" ", 99)), 99)),"")</f>
        <v/>
      </c>
      <c r="E4053" s="6" t="str">
        <f t="shared" si="127"/>
        <v>Mark Johnson</v>
      </c>
      <c r="F4053" s="6" t="s">
        <v>15574</v>
      </c>
      <c r="G4053" s="7" t="s">
        <v>19725</v>
      </c>
      <c r="H4053" s="7" t="s">
        <v>19655</v>
      </c>
    </row>
    <row r="4054" spans="1:8">
      <c r="A4054" s="6" t="s">
        <v>15578</v>
      </c>
      <c r="B4054" s="6" t="str" cm="1">
        <f t="array" ref="B4054">IF(SUM(--ISNUMBER(SEARCH(Honorific,A4054)))&gt;0,LEFT(A4054,FIND(" ",A4054)-1),"")</f>
        <v/>
      </c>
      <c r="C4054" s="6" t="str">
        <f t="shared" si="126"/>
        <v>Frank Roth</v>
      </c>
      <c r="D4054" s="6" t="str" cm="1">
        <f t="array" ref="D4054">IF(SUM(--ISNUMBER(SEARCH(Credentials,C4054)))&gt;0,TRIM(RIGHT(SUBSTITUTE(C4054," ",REPT(" ", 99)), 99)),"")</f>
        <v/>
      </c>
      <c r="E4054" s="6" t="str">
        <f t="shared" si="127"/>
        <v>Frank Roth</v>
      </c>
      <c r="F4054" s="6" t="s">
        <v>15578</v>
      </c>
      <c r="G4054" s="7" t="s">
        <v>20434</v>
      </c>
      <c r="H4054" s="7" t="s">
        <v>20293</v>
      </c>
    </row>
    <row r="4055" spans="1:8">
      <c r="A4055" s="6" t="s">
        <v>15582</v>
      </c>
      <c r="B4055" s="6" t="str" cm="1">
        <f t="array" ref="B4055">IF(SUM(--ISNUMBER(SEARCH(Honorific,A4055)))&gt;0,LEFT(A4055,FIND(" ",A4055)-1),"")</f>
        <v/>
      </c>
      <c r="C4055" s="6" t="str">
        <f t="shared" si="126"/>
        <v>Michael Young</v>
      </c>
      <c r="D4055" s="6" t="str" cm="1">
        <f t="array" ref="D4055">IF(SUM(--ISNUMBER(SEARCH(Credentials,C4055)))&gt;0,TRIM(RIGHT(SUBSTITUTE(C4055," ",REPT(" ", 99)), 99)),"")</f>
        <v/>
      </c>
      <c r="E4055" s="6" t="str">
        <f t="shared" si="127"/>
        <v>Michael Young</v>
      </c>
      <c r="F4055" s="6" t="s">
        <v>15582</v>
      </c>
      <c r="G4055" s="7" t="s">
        <v>19466</v>
      </c>
      <c r="H4055" s="7" t="s">
        <v>19596</v>
      </c>
    </row>
    <row r="4056" spans="1:8">
      <c r="A4056" s="6" t="s">
        <v>15586</v>
      </c>
      <c r="B4056" s="6" t="str" cm="1">
        <f t="array" ref="B4056">IF(SUM(--ISNUMBER(SEARCH(Honorific,A4056)))&gt;0,LEFT(A4056,FIND(" ",A4056)-1),"")</f>
        <v/>
      </c>
      <c r="C4056" s="6" t="str">
        <f t="shared" si="126"/>
        <v>Bridget Jones</v>
      </c>
      <c r="D4056" s="6" t="str" cm="1">
        <f t="array" ref="D4056">IF(SUM(--ISNUMBER(SEARCH(Credentials,C4056)))&gt;0,TRIM(RIGHT(SUBSTITUTE(C4056," ",REPT(" ", 99)), 99)),"")</f>
        <v/>
      </c>
      <c r="E4056" s="6" t="str">
        <f t="shared" si="127"/>
        <v>Bridget Jones</v>
      </c>
      <c r="F4056" s="6" t="s">
        <v>15586</v>
      </c>
      <c r="G4056" s="7" t="s">
        <v>20634</v>
      </c>
      <c r="H4056" s="7" t="s">
        <v>19613</v>
      </c>
    </row>
    <row r="4057" spans="1:8">
      <c r="A4057" s="6" t="s">
        <v>15590</v>
      </c>
      <c r="B4057" s="6" t="str" cm="1">
        <f t="array" ref="B4057">IF(SUM(--ISNUMBER(SEARCH(Honorific,A4057)))&gt;0,LEFT(A4057,FIND(" ",A4057)-1),"")</f>
        <v/>
      </c>
      <c r="C4057" s="6" t="str">
        <f t="shared" si="126"/>
        <v>Kayla Cook</v>
      </c>
      <c r="D4057" s="6" t="str" cm="1">
        <f t="array" ref="D4057">IF(SUM(--ISNUMBER(SEARCH(Credentials,C4057)))&gt;0,TRIM(RIGHT(SUBSTITUTE(C4057," ",REPT(" ", 99)), 99)),"")</f>
        <v/>
      </c>
      <c r="E4057" s="6" t="str">
        <f t="shared" si="127"/>
        <v>Kayla Cook</v>
      </c>
      <c r="F4057" s="6" t="s">
        <v>15590</v>
      </c>
      <c r="G4057" s="7" t="s">
        <v>19441</v>
      </c>
      <c r="H4057" s="7" t="s">
        <v>19783</v>
      </c>
    </row>
    <row r="4058" spans="1:8">
      <c r="A4058" s="6" t="s">
        <v>15594</v>
      </c>
      <c r="B4058" s="6" t="str" cm="1">
        <f t="array" ref="B4058">IF(SUM(--ISNUMBER(SEARCH(Honorific,A4058)))&gt;0,LEFT(A4058,FIND(" ",A4058)-1),"")</f>
        <v/>
      </c>
      <c r="C4058" s="6" t="str">
        <f t="shared" si="126"/>
        <v>Amanda Garcia</v>
      </c>
      <c r="D4058" s="6" t="str" cm="1">
        <f t="array" ref="D4058">IF(SUM(--ISNUMBER(SEARCH(Credentials,C4058)))&gt;0,TRIM(RIGHT(SUBSTITUTE(C4058," ",REPT(" ", 99)), 99)),"")</f>
        <v/>
      </c>
      <c r="E4058" s="6" t="str">
        <f t="shared" si="127"/>
        <v>Amanda Garcia</v>
      </c>
      <c r="F4058" s="6" t="s">
        <v>15594</v>
      </c>
      <c r="G4058" s="7" t="s">
        <v>19435</v>
      </c>
      <c r="H4058" s="7" t="s">
        <v>19641</v>
      </c>
    </row>
    <row r="4059" spans="1:8">
      <c r="A4059" s="6" t="s">
        <v>15598</v>
      </c>
      <c r="B4059" s="6" t="str" cm="1">
        <f t="array" ref="B4059">IF(SUM(--ISNUMBER(SEARCH(Honorific,A4059)))&gt;0,LEFT(A4059,FIND(" ",A4059)-1),"")</f>
        <v/>
      </c>
      <c r="C4059" s="6" t="str">
        <f t="shared" si="126"/>
        <v>Hunter Wilson</v>
      </c>
      <c r="D4059" s="6" t="str" cm="1">
        <f t="array" ref="D4059">IF(SUM(--ISNUMBER(SEARCH(Credentials,C4059)))&gt;0,TRIM(RIGHT(SUBSTITUTE(C4059," ",REPT(" ", 99)), 99)),"")</f>
        <v/>
      </c>
      <c r="E4059" s="6" t="str">
        <f t="shared" si="127"/>
        <v>Hunter Wilson</v>
      </c>
      <c r="F4059" s="6" t="s">
        <v>15598</v>
      </c>
      <c r="G4059" s="7" t="s">
        <v>19678</v>
      </c>
      <c r="H4059" s="7" t="s">
        <v>19563</v>
      </c>
    </row>
    <row r="4060" spans="1:8">
      <c r="A4060" s="6" t="s">
        <v>15601</v>
      </c>
      <c r="B4060" s="6" t="str" cm="1">
        <f t="array" ref="B4060">IF(SUM(--ISNUMBER(SEARCH(Honorific,A4060)))&gt;0,LEFT(A4060,FIND(" ",A4060)-1),"")</f>
        <v/>
      </c>
      <c r="C4060" s="6" t="str">
        <f t="shared" si="126"/>
        <v>Marc Mclaughlin</v>
      </c>
      <c r="D4060" s="6" t="str" cm="1">
        <f t="array" ref="D4060">IF(SUM(--ISNUMBER(SEARCH(Credentials,C4060)))&gt;0,TRIM(RIGHT(SUBSTITUTE(C4060," ",REPT(" ", 99)), 99)),"")</f>
        <v/>
      </c>
      <c r="E4060" s="6" t="str">
        <f t="shared" si="127"/>
        <v>Marc Mclaughlin</v>
      </c>
      <c r="F4060" s="6" t="s">
        <v>15601</v>
      </c>
      <c r="G4060" s="7" t="s">
        <v>20044</v>
      </c>
      <c r="H4060" s="7" t="s">
        <v>19476</v>
      </c>
    </row>
    <row r="4061" spans="1:8">
      <c r="A4061" s="6" t="s">
        <v>15605</v>
      </c>
      <c r="B4061" s="6" t="str" cm="1">
        <f t="array" ref="B4061">IF(SUM(--ISNUMBER(SEARCH(Honorific,A4061)))&gt;0,LEFT(A4061,FIND(" ",A4061)-1),"")</f>
        <v/>
      </c>
      <c r="C4061" s="6" t="str">
        <f t="shared" si="126"/>
        <v>Keith Newton</v>
      </c>
      <c r="D4061" s="6" t="str" cm="1">
        <f t="array" ref="D4061">IF(SUM(--ISNUMBER(SEARCH(Credentials,C4061)))&gt;0,TRIM(RIGHT(SUBSTITUTE(C4061," ",REPT(" ", 99)), 99)),"")</f>
        <v/>
      </c>
      <c r="E4061" s="6" t="str">
        <f t="shared" si="127"/>
        <v>Keith Newton</v>
      </c>
      <c r="F4061" s="6" t="s">
        <v>15605</v>
      </c>
      <c r="G4061" s="7" t="s">
        <v>19833</v>
      </c>
      <c r="H4061" s="7" t="s">
        <v>20664</v>
      </c>
    </row>
    <row r="4062" spans="1:8">
      <c r="A4062" s="6" t="s">
        <v>15609</v>
      </c>
      <c r="B4062" s="6" t="str" cm="1">
        <f t="array" ref="B4062">IF(SUM(--ISNUMBER(SEARCH(Honorific,A4062)))&gt;0,LEFT(A4062,FIND(" ",A4062)-1),"")</f>
        <v/>
      </c>
      <c r="C4062" s="6" t="str">
        <f t="shared" si="126"/>
        <v>Stephen Williams</v>
      </c>
      <c r="D4062" s="6" t="str" cm="1">
        <f t="array" ref="D4062">IF(SUM(--ISNUMBER(SEARCH(Credentials,C4062)))&gt;0,TRIM(RIGHT(SUBSTITUTE(C4062," ",REPT(" ", 99)), 99)),"")</f>
        <v/>
      </c>
      <c r="E4062" s="6" t="str">
        <f t="shared" si="127"/>
        <v>Stephen Williams</v>
      </c>
      <c r="F4062" s="6" t="s">
        <v>15609</v>
      </c>
      <c r="G4062" s="7" t="s">
        <v>19633</v>
      </c>
      <c r="H4062" s="7" t="s">
        <v>19478</v>
      </c>
    </row>
    <row r="4063" spans="1:8">
      <c r="A4063" s="6" t="s">
        <v>15613</v>
      </c>
      <c r="B4063" s="6" t="str" cm="1">
        <f t="array" ref="B4063">IF(SUM(--ISNUMBER(SEARCH(Honorific,A4063)))&gt;0,LEFT(A4063,FIND(" ",A4063)-1),"")</f>
        <v/>
      </c>
      <c r="C4063" s="6" t="str">
        <f t="shared" si="126"/>
        <v>Justin Moody</v>
      </c>
      <c r="D4063" s="6" t="str" cm="1">
        <f t="array" ref="D4063">IF(SUM(--ISNUMBER(SEARCH(Credentials,C4063)))&gt;0,TRIM(RIGHT(SUBSTITUTE(C4063," ",REPT(" ", 99)), 99)),"")</f>
        <v/>
      </c>
      <c r="E4063" s="6" t="str">
        <f t="shared" si="127"/>
        <v>Justin Moody</v>
      </c>
      <c r="F4063" s="6" t="s">
        <v>15613</v>
      </c>
      <c r="G4063" s="7" t="s">
        <v>19526</v>
      </c>
      <c r="H4063" s="7" t="s">
        <v>19521</v>
      </c>
    </row>
    <row r="4064" spans="1:8">
      <c r="A4064" s="6" t="s">
        <v>15616</v>
      </c>
      <c r="B4064" s="6" t="str" cm="1">
        <f t="array" ref="B4064">IF(SUM(--ISNUMBER(SEARCH(Honorific,A4064)))&gt;0,LEFT(A4064,FIND(" ",A4064)-1),"")</f>
        <v/>
      </c>
      <c r="C4064" s="6" t="str">
        <f t="shared" si="126"/>
        <v>John Howell</v>
      </c>
      <c r="D4064" s="6" t="str" cm="1">
        <f t="array" ref="D4064">IF(SUM(--ISNUMBER(SEARCH(Credentials,C4064)))&gt;0,TRIM(RIGHT(SUBSTITUTE(C4064," ",REPT(" ", 99)), 99)),"")</f>
        <v/>
      </c>
      <c r="E4064" s="6" t="str">
        <f t="shared" si="127"/>
        <v>John Howell</v>
      </c>
      <c r="F4064" s="6" t="s">
        <v>15616</v>
      </c>
      <c r="G4064" s="7" t="s">
        <v>19558</v>
      </c>
      <c r="H4064" s="7" t="s">
        <v>19619</v>
      </c>
    </row>
    <row r="4065" spans="1:8">
      <c r="A4065" s="6" t="s">
        <v>15620</v>
      </c>
      <c r="B4065" s="6" t="str" cm="1">
        <f t="array" ref="B4065">IF(SUM(--ISNUMBER(SEARCH(Honorific,A4065)))&gt;0,LEFT(A4065,FIND(" ",A4065)-1),"")</f>
        <v/>
      </c>
      <c r="C4065" s="6" t="str">
        <f t="shared" si="126"/>
        <v>Monica Shields</v>
      </c>
      <c r="D4065" s="6" t="str" cm="1">
        <f t="array" ref="D4065">IF(SUM(--ISNUMBER(SEARCH(Credentials,C4065)))&gt;0,TRIM(RIGHT(SUBSTITUTE(C4065," ",REPT(" ", 99)), 99)),"")</f>
        <v/>
      </c>
      <c r="E4065" s="6" t="str">
        <f t="shared" si="127"/>
        <v>Monica Shields</v>
      </c>
      <c r="F4065" s="6" t="s">
        <v>15620</v>
      </c>
      <c r="G4065" s="7" t="s">
        <v>19636</v>
      </c>
      <c r="H4065" s="7" t="s">
        <v>20232</v>
      </c>
    </row>
    <row r="4066" spans="1:8">
      <c r="A4066" s="6" t="s">
        <v>15624</v>
      </c>
      <c r="B4066" s="6" t="str" cm="1">
        <f t="array" ref="B4066">IF(SUM(--ISNUMBER(SEARCH(Honorific,A4066)))&gt;0,LEFT(A4066,FIND(" ",A4066)-1),"")</f>
        <v/>
      </c>
      <c r="C4066" s="6" t="str">
        <f t="shared" si="126"/>
        <v>Megan Harris</v>
      </c>
      <c r="D4066" s="6" t="str" cm="1">
        <f t="array" ref="D4066">IF(SUM(--ISNUMBER(SEARCH(Credentials,C4066)))&gt;0,TRIM(RIGHT(SUBSTITUTE(C4066," ",REPT(" ", 99)), 99)),"")</f>
        <v/>
      </c>
      <c r="E4066" s="6" t="str">
        <f t="shared" si="127"/>
        <v>Megan Harris</v>
      </c>
      <c r="F4066" s="6" t="s">
        <v>15624</v>
      </c>
      <c r="G4066" s="7" t="s">
        <v>19494</v>
      </c>
      <c r="H4066" s="7" t="s">
        <v>19925</v>
      </c>
    </row>
    <row r="4067" spans="1:8">
      <c r="A4067" s="6" t="s">
        <v>15628</v>
      </c>
      <c r="B4067" s="6" t="str" cm="1">
        <f t="array" ref="B4067">IF(SUM(--ISNUMBER(SEARCH(Honorific,A4067)))&gt;0,LEFT(A4067,FIND(" ",A4067)-1),"")</f>
        <v/>
      </c>
      <c r="C4067" s="6" t="str">
        <f t="shared" si="126"/>
        <v>Robert Caldwell</v>
      </c>
      <c r="D4067" s="6" t="str" cm="1">
        <f t="array" ref="D4067">IF(SUM(--ISNUMBER(SEARCH(Credentials,C4067)))&gt;0,TRIM(RIGHT(SUBSTITUTE(C4067," ",REPT(" ", 99)), 99)),"")</f>
        <v/>
      </c>
      <c r="E4067" s="6" t="str">
        <f t="shared" si="127"/>
        <v>Robert Caldwell</v>
      </c>
      <c r="F4067" s="6" t="s">
        <v>15628</v>
      </c>
      <c r="G4067" s="7" t="s">
        <v>19541</v>
      </c>
      <c r="H4067" s="7" t="s">
        <v>20362</v>
      </c>
    </row>
    <row r="4068" spans="1:8">
      <c r="A4068" s="6" t="s">
        <v>15632</v>
      </c>
      <c r="B4068" s="6" t="str" cm="1">
        <f t="array" ref="B4068">IF(SUM(--ISNUMBER(SEARCH(Honorific,A4068)))&gt;0,LEFT(A4068,FIND(" ",A4068)-1),"")</f>
        <v/>
      </c>
      <c r="C4068" s="6" t="str">
        <f t="shared" si="126"/>
        <v>Marissa Phelps</v>
      </c>
      <c r="D4068" s="6" t="str" cm="1">
        <f t="array" ref="D4068">IF(SUM(--ISNUMBER(SEARCH(Credentials,C4068)))&gt;0,TRIM(RIGHT(SUBSTITUTE(C4068," ",REPT(" ", 99)), 99)),"")</f>
        <v/>
      </c>
      <c r="E4068" s="6" t="str">
        <f t="shared" si="127"/>
        <v>Marissa Phelps</v>
      </c>
      <c r="F4068" s="6" t="s">
        <v>15632</v>
      </c>
      <c r="G4068" s="7" t="s">
        <v>19753</v>
      </c>
      <c r="H4068" s="7" t="s">
        <v>19736</v>
      </c>
    </row>
    <row r="4069" spans="1:8">
      <c r="A4069" s="6" t="s">
        <v>15636</v>
      </c>
      <c r="B4069" s="6" t="str" cm="1">
        <f t="array" ref="B4069">IF(SUM(--ISNUMBER(SEARCH(Honorific,A4069)))&gt;0,LEFT(A4069,FIND(" ",A4069)-1),"")</f>
        <v/>
      </c>
      <c r="C4069" s="6" t="str">
        <f t="shared" si="126"/>
        <v>Katherine Perry</v>
      </c>
      <c r="D4069" s="6" t="str" cm="1">
        <f t="array" ref="D4069">IF(SUM(--ISNUMBER(SEARCH(Credentials,C4069)))&gt;0,TRIM(RIGHT(SUBSTITUTE(C4069," ",REPT(" ", 99)), 99)),"")</f>
        <v/>
      </c>
      <c r="E4069" s="6" t="str">
        <f t="shared" si="127"/>
        <v>Katherine Perry</v>
      </c>
      <c r="F4069" s="6" t="s">
        <v>15636</v>
      </c>
      <c r="G4069" s="7" t="s">
        <v>20156</v>
      </c>
      <c r="H4069" s="7" t="s">
        <v>20098</v>
      </c>
    </row>
    <row r="4070" spans="1:8">
      <c r="A4070" s="6" t="s">
        <v>15639</v>
      </c>
      <c r="B4070" s="6" t="str" cm="1">
        <f t="array" ref="B4070">IF(SUM(--ISNUMBER(SEARCH(Honorific,A4070)))&gt;0,LEFT(A4070,FIND(" ",A4070)-1),"")</f>
        <v/>
      </c>
      <c r="C4070" s="6" t="str">
        <f t="shared" si="126"/>
        <v>Lisa Aguilar</v>
      </c>
      <c r="D4070" s="6" t="str" cm="1">
        <f t="array" ref="D4070">IF(SUM(--ISNUMBER(SEARCH(Credentials,C4070)))&gt;0,TRIM(RIGHT(SUBSTITUTE(C4070," ",REPT(" ", 99)), 99)),"")</f>
        <v/>
      </c>
      <c r="E4070" s="6" t="str">
        <f t="shared" si="127"/>
        <v>Lisa Aguilar</v>
      </c>
      <c r="F4070" s="6" t="s">
        <v>15639</v>
      </c>
      <c r="G4070" s="7" t="s">
        <v>19425</v>
      </c>
      <c r="H4070" s="7" t="s">
        <v>19742</v>
      </c>
    </row>
    <row r="4071" spans="1:8">
      <c r="A4071" s="6" t="s">
        <v>15643</v>
      </c>
      <c r="B4071" s="6" t="str" cm="1">
        <f t="array" ref="B4071">IF(SUM(--ISNUMBER(SEARCH(Honorific,A4071)))&gt;0,LEFT(A4071,FIND(" ",A4071)-1),"")</f>
        <v/>
      </c>
      <c r="C4071" s="6" t="str">
        <f t="shared" si="126"/>
        <v>Vincent Solis</v>
      </c>
      <c r="D4071" s="6" t="str" cm="1">
        <f t="array" ref="D4071">IF(SUM(--ISNUMBER(SEARCH(Credentials,C4071)))&gt;0,TRIM(RIGHT(SUBSTITUTE(C4071," ",REPT(" ", 99)), 99)),"")</f>
        <v/>
      </c>
      <c r="E4071" s="6" t="str">
        <f t="shared" si="127"/>
        <v>Vincent Solis</v>
      </c>
      <c r="F4071" s="6" t="s">
        <v>15643</v>
      </c>
      <c r="G4071" s="7" t="s">
        <v>19668</v>
      </c>
      <c r="H4071" s="7" t="s">
        <v>20136</v>
      </c>
    </row>
    <row r="4072" spans="1:8">
      <c r="A4072" s="6" t="s">
        <v>15647</v>
      </c>
      <c r="B4072" s="6" t="str" cm="1">
        <f t="array" ref="B4072">IF(SUM(--ISNUMBER(SEARCH(Honorific,A4072)))&gt;0,LEFT(A4072,FIND(" ",A4072)-1),"")</f>
        <v/>
      </c>
      <c r="C4072" s="6" t="str">
        <f t="shared" si="126"/>
        <v>Susan King</v>
      </c>
      <c r="D4072" s="6" t="str" cm="1">
        <f t="array" ref="D4072">IF(SUM(--ISNUMBER(SEARCH(Credentials,C4072)))&gt;0,TRIM(RIGHT(SUBSTITUTE(C4072," ",REPT(" ", 99)), 99)),"")</f>
        <v/>
      </c>
      <c r="E4072" s="6" t="str">
        <f t="shared" si="127"/>
        <v>Susan King</v>
      </c>
      <c r="F4072" s="6" t="s">
        <v>15647</v>
      </c>
      <c r="G4072" s="7" t="s">
        <v>19601</v>
      </c>
      <c r="H4072" s="7" t="s">
        <v>20195</v>
      </c>
    </row>
    <row r="4073" spans="1:8">
      <c r="A4073" s="6" t="s">
        <v>15651</v>
      </c>
      <c r="B4073" s="6" t="str" cm="1">
        <f t="array" ref="B4073">IF(SUM(--ISNUMBER(SEARCH(Honorific,A4073)))&gt;0,LEFT(A4073,FIND(" ",A4073)-1),"")</f>
        <v/>
      </c>
      <c r="C4073" s="6" t="str">
        <f t="shared" si="126"/>
        <v>Erin Padilla</v>
      </c>
      <c r="D4073" s="6" t="str" cm="1">
        <f t="array" ref="D4073">IF(SUM(--ISNUMBER(SEARCH(Credentials,C4073)))&gt;0,TRIM(RIGHT(SUBSTITUTE(C4073," ",REPT(" ", 99)), 99)),"")</f>
        <v/>
      </c>
      <c r="E4073" s="6" t="str">
        <f t="shared" si="127"/>
        <v>Erin Padilla</v>
      </c>
      <c r="F4073" s="6" t="s">
        <v>15651</v>
      </c>
      <c r="G4073" s="7" t="s">
        <v>19512</v>
      </c>
      <c r="H4073" s="7" t="s">
        <v>19483</v>
      </c>
    </row>
    <row r="4074" spans="1:8">
      <c r="A4074" s="6" t="s">
        <v>11379</v>
      </c>
      <c r="B4074" s="6" t="str" cm="1">
        <f t="array" ref="B4074">IF(SUM(--ISNUMBER(SEARCH(Honorific,A4074)))&gt;0,LEFT(A4074,FIND(" ",A4074)-1),"")</f>
        <v/>
      </c>
      <c r="C4074" s="6" t="str">
        <f t="shared" si="126"/>
        <v>Christopher Smith</v>
      </c>
      <c r="D4074" s="6" t="str" cm="1">
        <f t="array" ref="D4074">IF(SUM(--ISNUMBER(SEARCH(Credentials,C4074)))&gt;0,TRIM(RIGHT(SUBSTITUTE(C4074," ",REPT(" ", 99)), 99)),"")</f>
        <v/>
      </c>
      <c r="E4074" s="6" t="str">
        <f t="shared" si="127"/>
        <v>Christopher Smith</v>
      </c>
      <c r="F4074" s="6" t="s">
        <v>11379</v>
      </c>
      <c r="G4074" s="7" t="s">
        <v>19682</v>
      </c>
      <c r="H4074" s="7" t="s">
        <v>19450</v>
      </c>
    </row>
    <row r="4075" spans="1:8">
      <c r="A4075" s="6" t="s">
        <v>15658</v>
      </c>
      <c r="B4075" s="6" t="str" cm="1">
        <f t="array" ref="B4075">IF(SUM(--ISNUMBER(SEARCH(Honorific,A4075)))&gt;0,LEFT(A4075,FIND(" ",A4075)-1),"")</f>
        <v/>
      </c>
      <c r="C4075" s="6" t="str">
        <f t="shared" si="126"/>
        <v>Tiffany Rasmussen</v>
      </c>
      <c r="D4075" s="6" t="str" cm="1">
        <f t="array" ref="D4075">IF(SUM(--ISNUMBER(SEARCH(Credentials,C4075)))&gt;0,TRIM(RIGHT(SUBSTITUTE(C4075," ",REPT(" ", 99)), 99)),"")</f>
        <v/>
      </c>
      <c r="E4075" s="6" t="str">
        <f t="shared" si="127"/>
        <v>Tiffany Rasmussen</v>
      </c>
      <c r="F4075" s="6" t="s">
        <v>15658</v>
      </c>
      <c r="G4075" s="7" t="s">
        <v>19847</v>
      </c>
      <c r="H4075" s="7" t="s">
        <v>20787</v>
      </c>
    </row>
    <row r="4076" spans="1:8">
      <c r="A4076" s="6" t="s">
        <v>15662</v>
      </c>
      <c r="B4076" s="6" t="str" cm="1">
        <f t="array" ref="B4076">IF(SUM(--ISNUMBER(SEARCH(Honorific,A4076)))&gt;0,LEFT(A4076,FIND(" ",A4076)-1),"")</f>
        <v/>
      </c>
      <c r="C4076" s="6" t="str">
        <f t="shared" si="126"/>
        <v>Richard Miller</v>
      </c>
      <c r="D4076" s="6" t="str" cm="1">
        <f t="array" ref="D4076">IF(SUM(--ISNUMBER(SEARCH(Credentials,C4076)))&gt;0,TRIM(RIGHT(SUBSTITUTE(C4076," ",REPT(" ", 99)), 99)),"")</f>
        <v/>
      </c>
      <c r="E4076" s="6" t="str">
        <f t="shared" si="127"/>
        <v>Richard Miller</v>
      </c>
      <c r="F4076" s="6" t="s">
        <v>15662</v>
      </c>
      <c r="G4076" s="7" t="s">
        <v>19708</v>
      </c>
      <c r="H4076" s="7" t="s">
        <v>19568</v>
      </c>
    </row>
    <row r="4077" spans="1:8">
      <c r="A4077" s="6" t="s">
        <v>15666</v>
      </c>
      <c r="B4077" s="6" t="str" cm="1">
        <f t="array" ref="B4077">IF(SUM(--ISNUMBER(SEARCH(Honorific,A4077)))&gt;0,LEFT(A4077,FIND(" ",A4077)-1),"")</f>
        <v/>
      </c>
      <c r="C4077" s="6" t="str">
        <f t="shared" si="126"/>
        <v>Erica Cobb</v>
      </c>
      <c r="D4077" s="6" t="str" cm="1">
        <f t="array" ref="D4077">IF(SUM(--ISNUMBER(SEARCH(Credentials,C4077)))&gt;0,TRIM(RIGHT(SUBSTITUTE(C4077," ",REPT(" ", 99)), 99)),"")</f>
        <v/>
      </c>
      <c r="E4077" s="6" t="str">
        <f t="shared" si="127"/>
        <v>Erica Cobb</v>
      </c>
      <c r="F4077" s="6" t="s">
        <v>15666</v>
      </c>
      <c r="G4077" s="7" t="s">
        <v>19935</v>
      </c>
      <c r="H4077" s="7" t="s">
        <v>20021</v>
      </c>
    </row>
    <row r="4078" spans="1:8">
      <c r="A4078" s="6" t="s">
        <v>15670</v>
      </c>
      <c r="B4078" s="6" t="str" cm="1">
        <f t="array" ref="B4078">IF(SUM(--ISNUMBER(SEARCH(Honorific,A4078)))&gt;0,LEFT(A4078,FIND(" ",A4078)-1),"")</f>
        <v/>
      </c>
      <c r="C4078" s="6" t="str">
        <f t="shared" si="126"/>
        <v>Tracy Manning</v>
      </c>
      <c r="D4078" s="6" t="str" cm="1">
        <f t="array" ref="D4078">IF(SUM(--ISNUMBER(SEARCH(Credentials,C4078)))&gt;0,TRIM(RIGHT(SUBSTITUTE(C4078," ",REPT(" ", 99)), 99)),"")</f>
        <v/>
      </c>
      <c r="E4078" s="6" t="str">
        <f t="shared" si="127"/>
        <v>Tracy Manning</v>
      </c>
      <c r="F4078" s="6" t="s">
        <v>15670</v>
      </c>
      <c r="G4078" s="7" t="s">
        <v>19697</v>
      </c>
      <c r="H4078" s="7" t="s">
        <v>20657</v>
      </c>
    </row>
    <row r="4079" spans="1:8">
      <c r="A4079" s="6" t="s">
        <v>15674</v>
      </c>
      <c r="B4079" s="6" t="str" cm="1">
        <f t="array" ref="B4079">IF(SUM(--ISNUMBER(SEARCH(Honorific,A4079)))&gt;0,LEFT(A4079,FIND(" ",A4079)-1),"")</f>
        <v/>
      </c>
      <c r="C4079" s="6" t="str">
        <f t="shared" si="126"/>
        <v>Kathy Mann</v>
      </c>
      <c r="D4079" s="6" t="str" cm="1">
        <f t="array" ref="D4079">IF(SUM(--ISNUMBER(SEARCH(Credentials,C4079)))&gt;0,TRIM(RIGHT(SUBSTITUTE(C4079," ",REPT(" ", 99)), 99)),"")</f>
        <v/>
      </c>
      <c r="E4079" s="6" t="str">
        <f t="shared" si="127"/>
        <v>Kathy Mann</v>
      </c>
      <c r="F4079" s="6" t="s">
        <v>15674</v>
      </c>
      <c r="G4079" s="7" t="s">
        <v>19514</v>
      </c>
      <c r="H4079" s="7" t="s">
        <v>20665</v>
      </c>
    </row>
    <row r="4080" spans="1:8">
      <c r="A4080" s="6" t="s">
        <v>15678</v>
      </c>
      <c r="B4080" s="6" t="str" cm="1">
        <f t="array" ref="B4080">IF(SUM(--ISNUMBER(SEARCH(Honorific,A4080)))&gt;0,LEFT(A4080,FIND(" ",A4080)-1),"")</f>
        <v/>
      </c>
      <c r="C4080" s="6" t="str">
        <f t="shared" si="126"/>
        <v>Joshua Warren</v>
      </c>
      <c r="D4080" s="6" t="str" cm="1">
        <f t="array" ref="D4080">IF(SUM(--ISNUMBER(SEARCH(Credentials,C4080)))&gt;0,TRIM(RIGHT(SUBSTITUTE(C4080," ",REPT(" ", 99)), 99)),"")</f>
        <v/>
      </c>
      <c r="E4080" s="6" t="str">
        <f t="shared" si="127"/>
        <v>Joshua Warren</v>
      </c>
      <c r="F4080" s="6" t="s">
        <v>15678</v>
      </c>
      <c r="G4080" s="7" t="s">
        <v>19718</v>
      </c>
      <c r="H4080" s="7" t="s">
        <v>19751</v>
      </c>
    </row>
    <row r="4081" spans="1:8">
      <c r="A4081" s="6" t="s">
        <v>15682</v>
      </c>
      <c r="B4081" s="6" t="str" cm="1">
        <f t="array" ref="B4081">IF(SUM(--ISNUMBER(SEARCH(Honorific,A4081)))&gt;0,LEFT(A4081,FIND(" ",A4081)-1),"")</f>
        <v/>
      </c>
      <c r="C4081" s="6" t="str">
        <f t="shared" si="126"/>
        <v>Daniel Stone</v>
      </c>
      <c r="D4081" s="6" t="str" cm="1">
        <f t="array" ref="D4081">IF(SUM(--ISNUMBER(SEARCH(Credentials,C4081)))&gt;0,TRIM(RIGHT(SUBSTITUTE(C4081," ",REPT(" ", 99)), 99)),"")</f>
        <v/>
      </c>
      <c r="E4081" s="6" t="str">
        <f t="shared" si="127"/>
        <v>Daniel Stone</v>
      </c>
      <c r="F4081" s="6" t="s">
        <v>15682</v>
      </c>
      <c r="G4081" s="7" t="s">
        <v>19492</v>
      </c>
      <c r="H4081" s="7" t="s">
        <v>20594</v>
      </c>
    </row>
    <row r="4082" spans="1:8">
      <c r="A4082" s="6" t="s">
        <v>15686</v>
      </c>
      <c r="B4082" s="6" t="str" cm="1">
        <f t="array" ref="B4082">IF(SUM(--ISNUMBER(SEARCH(Honorific,A4082)))&gt;0,LEFT(A4082,FIND(" ",A4082)-1),"")</f>
        <v/>
      </c>
      <c r="C4082" s="6" t="str">
        <f t="shared" si="126"/>
        <v>Jason Gray</v>
      </c>
      <c r="D4082" s="6" t="str" cm="1">
        <f t="array" ref="D4082">IF(SUM(--ISNUMBER(SEARCH(Credentials,C4082)))&gt;0,TRIM(RIGHT(SUBSTITUTE(C4082," ",REPT(" ", 99)), 99)),"")</f>
        <v/>
      </c>
      <c r="E4082" s="6" t="str">
        <f t="shared" si="127"/>
        <v>Jason Gray</v>
      </c>
      <c r="F4082" s="6" t="s">
        <v>15686</v>
      </c>
      <c r="G4082" s="7" t="s">
        <v>19560</v>
      </c>
      <c r="H4082" s="7" t="s">
        <v>19768</v>
      </c>
    </row>
    <row r="4083" spans="1:8">
      <c r="A4083" s="6" t="s">
        <v>15690</v>
      </c>
      <c r="B4083" s="6" t="str" cm="1">
        <f t="array" ref="B4083">IF(SUM(--ISNUMBER(SEARCH(Honorific,A4083)))&gt;0,LEFT(A4083,FIND(" ",A4083)-1),"")</f>
        <v/>
      </c>
      <c r="C4083" s="6" t="str">
        <f t="shared" si="126"/>
        <v>Karen Meadows</v>
      </c>
      <c r="D4083" s="6" t="str" cm="1">
        <f t="array" ref="D4083">IF(SUM(--ISNUMBER(SEARCH(Credentials,C4083)))&gt;0,TRIM(RIGHT(SUBSTITUTE(C4083," ",REPT(" ", 99)), 99)),"")</f>
        <v/>
      </c>
      <c r="E4083" s="6" t="str">
        <f t="shared" si="127"/>
        <v>Karen Meadows</v>
      </c>
      <c r="F4083" s="6" t="s">
        <v>15690</v>
      </c>
      <c r="G4083" s="7" t="s">
        <v>19650</v>
      </c>
      <c r="H4083" s="7" t="s">
        <v>20772</v>
      </c>
    </row>
    <row r="4084" spans="1:8">
      <c r="A4084" s="6" t="s">
        <v>15694</v>
      </c>
      <c r="B4084" s="6" t="str" cm="1">
        <f t="array" ref="B4084">IF(SUM(--ISNUMBER(SEARCH(Honorific,A4084)))&gt;0,LEFT(A4084,FIND(" ",A4084)-1),"")</f>
        <v/>
      </c>
      <c r="C4084" s="6" t="str">
        <f t="shared" si="126"/>
        <v>Daniel Mcknight</v>
      </c>
      <c r="D4084" s="6" t="str" cm="1">
        <f t="array" ref="D4084">IF(SUM(--ISNUMBER(SEARCH(Credentials,C4084)))&gt;0,TRIM(RIGHT(SUBSTITUTE(C4084," ",REPT(" ", 99)), 99)),"")</f>
        <v/>
      </c>
      <c r="E4084" s="6" t="str">
        <f t="shared" si="127"/>
        <v>Daniel Mcknight</v>
      </c>
      <c r="F4084" s="6" t="s">
        <v>15694</v>
      </c>
      <c r="G4084" s="7" t="s">
        <v>19492</v>
      </c>
      <c r="H4084" s="7" t="s">
        <v>19916</v>
      </c>
    </row>
    <row r="4085" spans="1:8">
      <c r="A4085" s="6" t="s">
        <v>15698</v>
      </c>
      <c r="B4085" s="6" t="str" cm="1">
        <f t="array" ref="B4085">IF(SUM(--ISNUMBER(SEARCH(Honorific,A4085)))&gt;0,LEFT(A4085,FIND(" ",A4085)-1),"")</f>
        <v/>
      </c>
      <c r="C4085" s="6" t="str">
        <f t="shared" si="126"/>
        <v>Nicole Miles</v>
      </c>
      <c r="D4085" s="6" t="str" cm="1">
        <f t="array" ref="D4085">IF(SUM(--ISNUMBER(SEARCH(Credentials,C4085)))&gt;0,TRIM(RIGHT(SUBSTITUTE(C4085," ",REPT(" ", 99)), 99)),"")</f>
        <v/>
      </c>
      <c r="E4085" s="6" t="str">
        <f t="shared" si="127"/>
        <v>Nicole Miles</v>
      </c>
      <c r="F4085" s="6" t="s">
        <v>15698</v>
      </c>
      <c r="G4085" s="7" t="s">
        <v>19670</v>
      </c>
      <c r="H4085" s="7" t="s">
        <v>20152</v>
      </c>
    </row>
    <row r="4086" spans="1:8">
      <c r="A4086" s="6" t="s">
        <v>15702</v>
      </c>
      <c r="B4086" s="6" t="str" cm="1">
        <f t="array" ref="B4086">IF(SUM(--ISNUMBER(SEARCH(Honorific,A4086)))&gt;0,LEFT(A4086,FIND(" ",A4086)-1),"")</f>
        <v/>
      </c>
      <c r="C4086" s="6" t="str">
        <f t="shared" si="126"/>
        <v>Sheila Anderson</v>
      </c>
      <c r="D4086" s="6" t="str" cm="1">
        <f t="array" ref="D4086">IF(SUM(--ISNUMBER(SEARCH(Credentials,C4086)))&gt;0,TRIM(RIGHT(SUBSTITUTE(C4086," ",REPT(" ", 99)), 99)),"")</f>
        <v/>
      </c>
      <c r="E4086" s="6" t="str">
        <f t="shared" si="127"/>
        <v>Sheila Anderson</v>
      </c>
      <c r="F4086" s="6" t="s">
        <v>15702</v>
      </c>
      <c r="G4086" s="7" t="s">
        <v>19475</v>
      </c>
      <c r="H4086" s="7" t="s">
        <v>19519</v>
      </c>
    </row>
    <row r="4087" spans="1:8">
      <c r="A4087" s="6" t="s">
        <v>15705</v>
      </c>
      <c r="B4087" s="6" t="str" cm="1">
        <f t="array" ref="B4087">IF(SUM(--ISNUMBER(SEARCH(Honorific,A4087)))&gt;0,LEFT(A4087,FIND(" ",A4087)-1),"")</f>
        <v/>
      </c>
      <c r="C4087" s="6" t="str">
        <f t="shared" si="126"/>
        <v>Holly Campbell</v>
      </c>
      <c r="D4087" s="6" t="str" cm="1">
        <f t="array" ref="D4087">IF(SUM(--ISNUMBER(SEARCH(Credentials,C4087)))&gt;0,TRIM(RIGHT(SUBSTITUTE(C4087," ",REPT(" ", 99)), 99)),"")</f>
        <v/>
      </c>
      <c r="E4087" s="6" t="str">
        <f t="shared" si="127"/>
        <v>Holly Campbell</v>
      </c>
      <c r="F4087" s="6" t="s">
        <v>15705</v>
      </c>
      <c r="G4087" s="7" t="s">
        <v>19756</v>
      </c>
      <c r="H4087" s="7" t="s">
        <v>19886</v>
      </c>
    </row>
    <row r="4088" spans="1:8">
      <c r="A4088" s="6" t="s">
        <v>15709</v>
      </c>
      <c r="B4088" s="6" t="str" cm="1">
        <f t="array" ref="B4088">IF(SUM(--ISNUMBER(SEARCH(Honorific,A4088)))&gt;0,LEFT(A4088,FIND(" ",A4088)-1),"")</f>
        <v/>
      </c>
      <c r="C4088" s="6" t="str">
        <f t="shared" si="126"/>
        <v>Nicholas Gomez</v>
      </c>
      <c r="D4088" s="6" t="str" cm="1">
        <f t="array" ref="D4088">IF(SUM(--ISNUMBER(SEARCH(Credentials,C4088)))&gt;0,TRIM(RIGHT(SUBSTITUTE(C4088," ",REPT(" ", 99)), 99)),"")</f>
        <v/>
      </c>
      <c r="E4088" s="6" t="str">
        <f t="shared" si="127"/>
        <v>Nicholas Gomez</v>
      </c>
      <c r="F4088" s="6" t="s">
        <v>15709</v>
      </c>
      <c r="G4088" s="7" t="s">
        <v>19750</v>
      </c>
      <c r="H4088" s="7" t="s">
        <v>19662</v>
      </c>
    </row>
    <row r="4089" spans="1:8">
      <c r="A4089" s="6" t="s">
        <v>15713</v>
      </c>
      <c r="B4089" s="6" t="str" cm="1">
        <f t="array" ref="B4089">IF(SUM(--ISNUMBER(SEARCH(Honorific,A4089)))&gt;0,LEFT(A4089,FIND(" ",A4089)-1),"")</f>
        <v/>
      </c>
      <c r="C4089" s="6" t="str">
        <f t="shared" si="126"/>
        <v>Gerald Santana</v>
      </c>
      <c r="D4089" s="6" t="str" cm="1">
        <f t="array" ref="D4089">IF(SUM(--ISNUMBER(SEARCH(Credentials,C4089)))&gt;0,TRIM(RIGHT(SUBSTITUTE(C4089," ",REPT(" ", 99)), 99)),"")</f>
        <v/>
      </c>
      <c r="E4089" s="6" t="str">
        <f t="shared" si="127"/>
        <v>Gerald Santana</v>
      </c>
      <c r="F4089" s="6" t="s">
        <v>15713</v>
      </c>
      <c r="G4089" s="7" t="s">
        <v>20404</v>
      </c>
      <c r="H4089" s="7" t="s">
        <v>20592</v>
      </c>
    </row>
    <row r="4090" spans="1:8">
      <c r="A4090" s="6" t="s">
        <v>15717</v>
      </c>
      <c r="B4090" s="6" t="str" cm="1">
        <f t="array" ref="B4090">IF(SUM(--ISNUMBER(SEARCH(Honorific,A4090)))&gt;0,LEFT(A4090,FIND(" ",A4090)-1),"")</f>
        <v/>
      </c>
      <c r="C4090" s="6" t="str">
        <f t="shared" si="126"/>
        <v>William Salazar</v>
      </c>
      <c r="D4090" s="6" t="str" cm="1">
        <f t="array" ref="D4090">IF(SUM(--ISNUMBER(SEARCH(Credentials,C4090)))&gt;0,TRIM(RIGHT(SUBSTITUTE(C4090," ",REPT(" ", 99)), 99)),"")</f>
        <v/>
      </c>
      <c r="E4090" s="6" t="str">
        <f t="shared" si="127"/>
        <v>William Salazar</v>
      </c>
      <c r="F4090" s="6" t="s">
        <v>15717</v>
      </c>
      <c r="G4090" s="7" t="s">
        <v>19437</v>
      </c>
      <c r="H4090" s="7" t="s">
        <v>19453</v>
      </c>
    </row>
    <row r="4091" spans="1:8">
      <c r="A4091" s="6" t="s">
        <v>15721</v>
      </c>
      <c r="B4091" s="6" t="str" cm="1">
        <f t="array" ref="B4091">IF(SUM(--ISNUMBER(SEARCH(Honorific,A4091)))&gt;0,LEFT(A4091,FIND(" ",A4091)-1),"")</f>
        <v/>
      </c>
      <c r="C4091" s="6" t="str">
        <f t="shared" si="126"/>
        <v>Patrick Galloway</v>
      </c>
      <c r="D4091" s="6" t="str" cm="1">
        <f t="array" ref="D4091">IF(SUM(--ISNUMBER(SEARCH(Credentials,C4091)))&gt;0,TRIM(RIGHT(SUBSTITUTE(C4091," ",REPT(" ", 99)), 99)),"")</f>
        <v/>
      </c>
      <c r="E4091" s="6" t="str">
        <f t="shared" si="127"/>
        <v>Patrick Galloway</v>
      </c>
      <c r="F4091" s="6" t="s">
        <v>15721</v>
      </c>
      <c r="G4091" s="7" t="s">
        <v>19975</v>
      </c>
      <c r="H4091" s="7" t="s">
        <v>20743</v>
      </c>
    </row>
    <row r="4092" spans="1:8">
      <c r="A4092" s="6" t="s">
        <v>15725</v>
      </c>
      <c r="B4092" s="6" t="str" cm="1">
        <f t="array" ref="B4092">IF(SUM(--ISNUMBER(SEARCH(Honorific,A4092)))&gt;0,LEFT(A4092,FIND(" ",A4092)-1),"")</f>
        <v/>
      </c>
      <c r="C4092" s="6" t="str">
        <f t="shared" si="126"/>
        <v>Sarah Woodard</v>
      </c>
      <c r="D4092" s="6" t="str" cm="1">
        <f t="array" ref="D4092">IF(SUM(--ISNUMBER(SEARCH(Credentials,C4092)))&gt;0,TRIM(RIGHT(SUBSTITUTE(C4092," ",REPT(" ", 99)), 99)),"")</f>
        <v/>
      </c>
      <c r="E4092" s="6" t="str">
        <f t="shared" si="127"/>
        <v>Sarah Woodard</v>
      </c>
      <c r="F4092" s="6" t="s">
        <v>15725</v>
      </c>
      <c r="G4092" s="7" t="s">
        <v>19665</v>
      </c>
      <c r="H4092" s="7" t="s">
        <v>20247</v>
      </c>
    </row>
    <row r="4093" spans="1:8">
      <c r="A4093" s="6" t="s">
        <v>5597</v>
      </c>
      <c r="B4093" s="6" t="str" cm="1">
        <f t="array" ref="B4093">IF(SUM(--ISNUMBER(SEARCH(Honorific,A4093)))&gt;0,LEFT(A4093,FIND(" ",A4093)-1),"")</f>
        <v/>
      </c>
      <c r="C4093" s="6" t="str">
        <f t="shared" si="126"/>
        <v>Jeffrey Jones</v>
      </c>
      <c r="D4093" s="6" t="str" cm="1">
        <f t="array" ref="D4093">IF(SUM(--ISNUMBER(SEARCH(Credentials,C4093)))&gt;0,TRIM(RIGHT(SUBSTITUTE(C4093," ",REPT(" ", 99)), 99)),"")</f>
        <v/>
      </c>
      <c r="E4093" s="6" t="str">
        <f t="shared" si="127"/>
        <v>Jeffrey Jones</v>
      </c>
      <c r="F4093" s="6" t="s">
        <v>5597</v>
      </c>
      <c r="G4093" s="7" t="s">
        <v>19924</v>
      </c>
      <c r="H4093" s="7" t="s">
        <v>19613</v>
      </c>
    </row>
    <row r="4094" spans="1:8">
      <c r="A4094" s="6" t="s">
        <v>3852</v>
      </c>
      <c r="B4094" s="6" t="str" cm="1">
        <f t="array" ref="B4094">IF(SUM(--ISNUMBER(SEARCH(Honorific,A4094)))&gt;0,LEFT(A4094,FIND(" ",A4094)-1),"")</f>
        <v/>
      </c>
      <c r="C4094" s="6" t="str">
        <f t="shared" si="126"/>
        <v>Elizabeth Spencer</v>
      </c>
      <c r="D4094" s="6" t="str" cm="1">
        <f t="array" ref="D4094">IF(SUM(--ISNUMBER(SEARCH(Credentials,C4094)))&gt;0,TRIM(RIGHT(SUBSTITUTE(C4094," ",REPT(" ", 99)), 99)),"")</f>
        <v/>
      </c>
      <c r="E4094" s="6" t="str">
        <f t="shared" si="127"/>
        <v>Elizabeth Spencer</v>
      </c>
      <c r="F4094" s="6" t="s">
        <v>3852</v>
      </c>
      <c r="G4094" s="7" t="s">
        <v>19819</v>
      </c>
      <c r="H4094" s="7" t="s">
        <v>20234</v>
      </c>
    </row>
    <row r="4095" spans="1:8">
      <c r="A4095" s="6" t="s">
        <v>15734</v>
      </c>
      <c r="B4095" s="6" t="str" cm="1">
        <f t="array" ref="B4095">IF(SUM(--ISNUMBER(SEARCH(Honorific,A4095)))&gt;0,LEFT(A4095,FIND(" ",A4095)-1),"")</f>
        <v>Miss</v>
      </c>
      <c r="C4095" s="6" t="str">
        <f t="shared" si="126"/>
        <v>Wendy Sims</v>
      </c>
      <c r="D4095" s="6" t="str" cm="1">
        <f t="array" ref="D4095">IF(SUM(--ISNUMBER(SEARCH(Credentials,C4095)))&gt;0,TRIM(RIGHT(SUBSTITUTE(C4095," ",REPT(" ", 99)), 99)),"")</f>
        <v/>
      </c>
      <c r="E4095" s="6" t="str">
        <f t="shared" si="127"/>
        <v>Wendy Sims</v>
      </c>
      <c r="F4095" s="6" t="s">
        <v>19376</v>
      </c>
      <c r="G4095" s="7" t="s">
        <v>20238</v>
      </c>
      <c r="H4095" s="7" t="s">
        <v>19923</v>
      </c>
    </row>
    <row r="4096" spans="1:8">
      <c r="A4096" s="6" t="s">
        <v>15738</v>
      </c>
      <c r="B4096" s="6" t="str" cm="1">
        <f t="array" ref="B4096">IF(SUM(--ISNUMBER(SEARCH(Honorific,A4096)))&gt;0,LEFT(A4096,FIND(" ",A4096)-1),"")</f>
        <v/>
      </c>
      <c r="C4096" s="6" t="str">
        <f t="shared" si="126"/>
        <v>Clarence Higgins</v>
      </c>
      <c r="D4096" s="6" t="str" cm="1">
        <f t="array" ref="D4096">IF(SUM(--ISNUMBER(SEARCH(Credentials,C4096)))&gt;0,TRIM(RIGHT(SUBSTITUTE(C4096," ",REPT(" ", 99)), 99)),"")</f>
        <v/>
      </c>
      <c r="E4096" s="6" t="str">
        <f t="shared" si="127"/>
        <v>Clarence Higgins</v>
      </c>
      <c r="F4096" s="6" t="s">
        <v>15738</v>
      </c>
      <c r="G4096" s="7" t="s">
        <v>20245</v>
      </c>
      <c r="H4096" s="7" t="s">
        <v>20148</v>
      </c>
    </row>
    <row r="4097" spans="1:8">
      <c r="A4097" s="6" t="s">
        <v>15742</v>
      </c>
      <c r="B4097" s="6" t="str" cm="1">
        <f t="array" ref="B4097">IF(SUM(--ISNUMBER(SEARCH(Honorific,A4097)))&gt;0,LEFT(A4097,FIND(" ",A4097)-1),"")</f>
        <v/>
      </c>
      <c r="C4097" s="6" t="str">
        <f t="shared" si="126"/>
        <v>Tiffany Williamson</v>
      </c>
      <c r="D4097" s="6" t="str" cm="1">
        <f t="array" ref="D4097">IF(SUM(--ISNUMBER(SEARCH(Credentials,C4097)))&gt;0,TRIM(RIGHT(SUBSTITUTE(C4097," ",REPT(" ", 99)), 99)),"")</f>
        <v/>
      </c>
      <c r="E4097" s="6" t="str">
        <f t="shared" si="127"/>
        <v>Tiffany Williamson</v>
      </c>
      <c r="F4097" s="6" t="s">
        <v>15742</v>
      </c>
      <c r="G4097" s="7" t="s">
        <v>19847</v>
      </c>
      <c r="H4097" s="7" t="s">
        <v>19959</v>
      </c>
    </row>
    <row r="4098" spans="1:8">
      <c r="A4098" s="6" t="s">
        <v>15746</v>
      </c>
      <c r="B4098" s="6" t="str" cm="1">
        <f t="array" ref="B4098">IF(SUM(--ISNUMBER(SEARCH(Honorific,A4098)))&gt;0,LEFT(A4098,FIND(" ",A4098)-1),"")</f>
        <v/>
      </c>
      <c r="C4098" s="6" t="str">
        <f t="shared" si="126"/>
        <v>Brent Morgan</v>
      </c>
      <c r="D4098" s="6" t="str" cm="1">
        <f t="array" ref="D4098">IF(SUM(--ISNUMBER(SEARCH(Credentials,C4098)))&gt;0,TRIM(RIGHT(SUBSTITUTE(C4098," ",REPT(" ", 99)), 99)),"")</f>
        <v/>
      </c>
      <c r="E4098" s="6" t="str">
        <f t="shared" si="127"/>
        <v>Brent Morgan</v>
      </c>
      <c r="F4098" s="6" t="s">
        <v>15746</v>
      </c>
      <c r="G4098" s="7" t="s">
        <v>20422</v>
      </c>
      <c r="H4098" s="7" t="s">
        <v>19735</v>
      </c>
    </row>
    <row r="4099" spans="1:8">
      <c r="A4099" s="6" t="s">
        <v>15750</v>
      </c>
      <c r="B4099" s="6" t="str" cm="1">
        <f t="array" ref="B4099">IF(SUM(--ISNUMBER(SEARCH(Honorific,A4099)))&gt;0,LEFT(A4099,FIND(" ",A4099)-1),"")</f>
        <v/>
      </c>
      <c r="C4099" s="6" t="str">
        <f t="shared" ref="C4099:C4162" si="128">IF(B4099="",A4099,RIGHT(A4099,LEN(A4099)-LEN(B4099)-1))</f>
        <v>Nicole Lawson</v>
      </c>
      <c r="D4099" s="6" t="str" cm="1">
        <f t="array" ref="D4099">IF(SUM(--ISNUMBER(SEARCH(Credentials,C4099)))&gt;0,TRIM(RIGHT(SUBSTITUTE(C4099," ",REPT(" ", 99)), 99)),"")</f>
        <v/>
      </c>
      <c r="E4099" s="6" t="str">
        <f t="shared" ref="E4099:E4162" si="129">IF(D4099="",C4099,LEFT(C4099,LEN(C4099)-LEN(D4099)))</f>
        <v>Nicole Lawson</v>
      </c>
      <c r="F4099" s="6" t="s">
        <v>15750</v>
      </c>
      <c r="G4099" s="7" t="s">
        <v>19670</v>
      </c>
      <c r="H4099" s="7" t="s">
        <v>20736</v>
      </c>
    </row>
    <row r="4100" spans="1:8">
      <c r="A4100" s="6" t="s">
        <v>15754</v>
      </c>
      <c r="B4100" s="6" t="str" cm="1">
        <f t="array" ref="B4100">IF(SUM(--ISNUMBER(SEARCH(Honorific,A4100)))&gt;0,LEFT(A4100,FIND(" ",A4100)-1),"")</f>
        <v/>
      </c>
      <c r="C4100" s="6" t="str">
        <f t="shared" si="128"/>
        <v>Andrew Davenport</v>
      </c>
      <c r="D4100" s="6" t="str" cm="1">
        <f t="array" ref="D4100">IF(SUM(--ISNUMBER(SEARCH(Credentials,C4100)))&gt;0,TRIM(RIGHT(SUBSTITUTE(C4100," ",REPT(" ", 99)), 99)),"")</f>
        <v/>
      </c>
      <c r="E4100" s="6" t="str">
        <f t="shared" si="129"/>
        <v>Andrew Davenport</v>
      </c>
      <c r="F4100" s="6" t="s">
        <v>15754</v>
      </c>
      <c r="G4100" s="7" t="s">
        <v>19612</v>
      </c>
      <c r="H4100" s="7" t="s">
        <v>20117</v>
      </c>
    </row>
    <row r="4101" spans="1:8">
      <c r="A4101" s="6" t="s">
        <v>15757</v>
      </c>
      <c r="B4101" s="6" t="str" cm="1">
        <f t="array" ref="B4101">IF(SUM(--ISNUMBER(SEARCH(Honorific,A4101)))&gt;0,LEFT(A4101,FIND(" ",A4101)-1),"")</f>
        <v/>
      </c>
      <c r="C4101" s="6" t="str">
        <f t="shared" si="128"/>
        <v>Erica Brown</v>
      </c>
      <c r="D4101" s="6" t="str" cm="1">
        <f t="array" ref="D4101">IF(SUM(--ISNUMBER(SEARCH(Credentials,C4101)))&gt;0,TRIM(RIGHT(SUBSTITUTE(C4101," ",REPT(" ", 99)), 99)),"")</f>
        <v/>
      </c>
      <c r="E4101" s="6" t="str">
        <f t="shared" si="129"/>
        <v>Erica Brown</v>
      </c>
      <c r="F4101" s="6" t="s">
        <v>15757</v>
      </c>
      <c r="G4101" s="7" t="s">
        <v>19935</v>
      </c>
      <c r="H4101" s="7" t="s">
        <v>19442</v>
      </c>
    </row>
    <row r="4102" spans="1:8">
      <c r="A4102" s="6" t="s">
        <v>15761</v>
      </c>
      <c r="B4102" s="6" t="str" cm="1">
        <f t="array" ref="B4102">IF(SUM(--ISNUMBER(SEARCH(Honorific,A4102)))&gt;0,LEFT(A4102,FIND(" ",A4102)-1),"")</f>
        <v/>
      </c>
      <c r="C4102" s="6" t="str">
        <f t="shared" si="128"/>
        <v>Kathryn Molina</v>
      </c>
      <c r="D4102" s="6" t="str" cm="1">
        <f t="array" ref="D4102">IF(SUM(--ISNUMBER(SEARCH(Credentials,C4102)))&gt;0,TRIM(RIGHT(SUBSTITUTE(C4102," ",REPT(" ", 99)), 99)),"")</f>
        <v/>
      </c>
      <c r="E4102" s="6" t="str">
        <f t="shared" si="129"/>
        <v>Kathryn Molina</v>
      </c>
      <c r="F4102" s="6" t="s">
        <v>15761</v>
      </c>
      <c r="G4102" s="7" t="s">
        <v>19415</v>
      </c>
      <c r="H4102" s="7" t="s">
        <v>20005</v>
      </c>
    </row>
    <row r="4103" spans="1:8">
      <c r="A4103" s="6" t="s">
        <v>15765</v>
      </c>
      <c r="B4103" s="6" t="str" cm="1">
        <f t="array" ref="B4103">IF(SUM(--ISNUMBER(SEARCH(Honorific,A4103)))&gt;0,LEFT(A4103,FIND(" ",A4103)-1),"")</f>
        <v/>
      </c>
      <c r="C4103" s="6" t="str">
        <f t="shared" si="128"/>
        <v>Patricia Freeman</v>
      </c>
      <c r="D4103" s="6" t="str" cm="1">
        <f t="array" ref="D4103">IF(SUM(--ISNUMBER(SEARCH(Credentials,C4103)))&gt;0,TRIM(RIGHT(SUBSTITUTE(C4103," ",REPT(" ", 99)), 99)),"")</f>
        <v/>
      </c>
      <c r="E4103" s="6" t="str">
        <f t="shared" si="129"/>
        <v>Patricia Freeman</v>
      </c>
      <c r="F4103" s="6" t="s">
        <v>15765</v>
      </c>
      <c r="G4103" s="7" t="s">
        <v>19967</v>
      </c>
      <c r="H4103" s="7" t="s">
        <v>19658</v>
      </c>
    </row>
    <row r="4104" spans="1:8">
      <c r="A4104" s="6" t="s">
        <v>15769</v>
      </c>
      <c r="B4104" s="6" t="str" cm="1">
        <f t="array" ref="B4104">IF(SUM(--ISNUMBER(SEARCH(Honorific,A4104)))&gt;0,LEFT(A4104,FIND(" ",A4104)-1),"")</f>
        <v/>
      </c>
      <c r="C4104" s="6" t="str">
        <f t="shared" si="128"/>
        <v>Alexander Cantu</v>
      </c>
      <c r="D4104" s="6" t="str" cm="1">
        <f t="array" ref="D4104">IF(SUM(--ISNUMBER(SEARCH(Credentials,C4104)))&gt;0,TRIM(RIGHT(SUBSTITUTE(C4104," ",REPT(" ", 99)), 99)),"")</f>
        <v/>
      </c>
      <c r="E4104" s="6" t="str">
        <f t="shared" si="129"/>
        <v>Alexander Cantu</v>
      </c>
      <c r="F4104" s="6" t="s">
        <v>15769</v>
      </c>
      <c r="G4104" s="7" t="s">
        <v>19614</v>
      </c>
      <c r="H4104" s="7" t="s">
        <v>20650</v>
      </c>
    </row>
    <row r="4105" spans="1:8">
      <c r="A4105" s="6" t="s">
        <v>15773</v>
      </c>
      <c r="B4105" s="6" t="str" cm="1">
        <f t="array" ref="B4105">IF(SUM(--ISNUMBER(SEARCH(Honorific,A4105)))&gt;0,LEFT(A4105,FIND(" ",A4105)-1),"")</f>
        <v/>
      </c>
      <c r="C4105" s="6" t="str">
        <f t="shared" si="128"/>
        <v>Lisa Mills</v>
      </c>
      <c r="D4105" s="6" t="str" cm="1">
        <f t="array" ref="D4105">IF(SUM(--ISNUMBER(SEARCH(Credentials,C4105)))&gt;0,TRIM(RIGHT(SUBSTITUTE(C4105," ",REPT(" ", 99)), 99)),"")</f>
        <v/>
      </c>
      <c r="E4105" s="6" t="str">
        <f t="shared" si="129"/>
        <v>Lisa Mills</v>
      </c>
      <c r="F4105" s="6" t="s">
        <v>15773</v>
      </c>
      <c r="G4105" s="7" t="s">
        <v>19425</v>
      </c>
      <c r="H4105" s="7" t="s">
        <v>19828</v>
      </c>
    </row>
    <row r="4106" spans="1:8">
      <c r="A4106" s="6" t="s">
        <v>15776</v>
      </c>
      <c r="B4106" s="6" t="str" cm="1">
        <f t="array" ref="B4106">IF(SUM(--ISNUMBER(SEARCH(Honorific,A4106)))&gt;0,LEFT(A4106,FIND(" ",A4106)-1),"")</f>
        <v/>
      </c>
      <c r="C4106" s="6" t="str">
        <f t="shared" si="128"/>
        <v>Mary Lopez</v>
      </c>
      <c r="D4106" s="6" t="str" cm="1">
        <f t="array" ref="D4106">IF(SUM(--ISNUMBER(SEARCH(Credentials,C4106)))&gt;0,TRIM(RIGHT(SUBSTITUTE(C4106," ",REPT(" ", 99)), 99)),"")</f>
        <v/>
      </c>
      <c r="E4106" s="6" t="str">
        <f t="shared" si="129"/>
        <v>Mary Lopez</v>
      </c>
      <c r="F4106" s="6" t="s">
        <v>15776</v>
      </c>
      <c r="G4106" s="7" t="s">
        <v>19984</v>
      </c>
      <c r="H4106" s="7" t="s">
        <v>19600</v>
      </c>
    </row>
    <row r="4107" spans="1:8">
      <c r="A4107" s="6" t="s">
        <v>15780</v>
      </c>
      <c r="B4107" s="6" t="str" cm="1">
        <f t="array" ref="B4107">IF(SUM(--ISNUMBER(SEARCH(Honorific,A4107)))&gt;0,LEFT(A4107,FIND(" ",A4107)-1),"")</f>
        <v/>
      </c>
      <c r="C4107" s="6" t="str">
        <f t="shared" si="128"/>
        <v>Joan Hicks</v>
      </c>
      <c r="D4107" s="6" t="str" cm="1">
        <f t="array" ref="D4107">IF(SUM(--ISNUMBER(SEARCH(Credentials,C4107)))&gt;0,TRIM(RIGHT(SUBSTITUTE(C4107," ",REPT(" ", 99)), 99)),"")</f>
        <v/>
      </c>
      <c r="E4107" s="6" t="str">
        <f t="shared" si="129"/>
        <v>Joan Hicks</v>
      </c>
      <c r="F4107" s="6" t="s">
        <v>15780</v>
      </c>
      <c r="G4107" s="7" t="s">
        <v>20505</v>
      </c>
      <c r="H4107" s="7" t="s">
        <v>19893</v>
      </c>
    </row>
    <row r="4108" spans="1:8">
      <c r="A4108" s="6" t="s">
        <v>15784</v>
      </c>
      <c r="B4108" s="6" t="str" cm="1">
        <f t="array" ref="B4108">IF(SUM(--ISNUMBER(SEARCH(Honorific,A4108)))&gt;0,LEFT(A4108,FIND(" ",A4108)-1),"")</f>
        <v>Mr.</v>
      </c>
      <c r="C4108" s="6" t="str">
        <f t="shared" si="128"/>
        <v>James Perkins DDS</v>
      </c>
      <c r="D4108" s="6" t="str" cm="1">
        <f t="array" ref="D4108">IF(SUM(--ISNUMBER(SEARCH(Credentials,C4108)))&gt;0,TRIM(RIGHT(SUBSTITUTE(C4108," ",REPT(" ", 99)), 99)),"")</f>
        <v>DDS</v>
      </c>
      <c r="E4108" s="6" t="str">
        <f t="shared" si="129"/>
        <v xml:space="preserve">James Perkins </v>
      </c>
      <c r="F4108" s="6" t="s">
        <v>19377</v>
      </c>
      <c r="G4108" s="7" t="s">
        <v>19433</v>
      </c>
      <c r="H4108" s="7" t="s">
        <v>19938</v>
      </c>
    </row>
    <row r="4109" spans="1:8">
      <c r="A4109" s="6" t="s">
        <v>15788</v>
      </c>
      <c r="B4109" s="6" t="str" cm="1">
        <f t="array" ref="B4109">IF(SUM(--ISNUMBER(SEARCH(Honorific,A4109)))&gt;0,LEFT(A4109,FIND(" ",A4109)-1),"")</f>
        <v/>
      </c>
      <c r="C4109" s="6" t="str">
        <f t="shared" si="128"/>
        <v>Brenda Wilson</v>
      </c>
      <c r="D4109" s="6" t="str" cm="1">
        <f t="array" ref="D4109">IF(SUM(--ISNUMBER(SEARCH(Credentials,C4109)))&gt;0,TRIM(RIGHT(SUBSTITUTE(C4109," ",REPT(" ", 99)), 99)),"")</f>
        <v/>
      </c>
      <c r="E4109" s="6" t="str">
        <f t="shared" si="129"/>
        <v>Brenda Wilson</v>
      </c>
      <c r="F4109" s="6" t="s">
        <v>15788</v>
      </c>
      <c r="G4109" s="7" t="s">
        <v>19445</v>
      </c>
      <c r="H4109" s="7" t="s">
        <v>19563</v>
      </c>
    </row>
    <row r="4110" spans="1:8">
      <c r="A4110" s="6" t="s">
        <v>15792</v>
      </c>
      <c r="B4110" s="6" t="str" cm="1">
        <f t="array" ref="B4110">IF(SUM(--ISNUMBER(SEARCH(Honorific,A4110)))&gt;0,LEFT(A4110,FIND(" ",A4110)-1),"")</f>
        <v/>
      </c>
      <c r="C4110" s="6" t="str">
        <f t="shared" si="128"/>
        <v>Erin Fry</v>
      </c>
      <c r="D4110" s="6" t="str" cm="1">
        <f t="array" ref="D4110">IF(SUM(--ISNUMBER(SEARCH(Credentials,C4110)))&gt;0,TRIM(RIGHT(SUBSTITUTE(C4110," ",REPT(" ", 99)), 99)),"")</f>
        <v/>
      </c>
      <c r="E4110" s="6" t="str">
        <f t="shared" si="129"/>
        <v>Erin Fry</v>
      </c>
      <c r="F4110" s="6" t="s">
        <v>15792</v>
      </c>
      <c r="G4110" s="7" t="s">
        <v>19512</v>
      </c>
      <c r="H4110" s="7" t="s">
        <v>19978</v>
      </c>
    </row>
    <row r="4111" spans="1:8">
      <c r="A4111" s="6" t="s">
        <v>15796</v>
      </c>
      <c r="B4111" s="6" t="str" cm="1">
        <f t="array" ref="B4111">IF(SUM(--ISNUMBER(SEARCH(Honorific,A4111)))&gt;0,LEFT(A4111,FIND(" ",A4111)-1),"")</f>
        <v/>
      </c>
      <c r="C4111" s="6" t="str">
        <f t="shared" si="128"/>
        <v>Dennis Walls</v>
      </c>
      <c r="D4111" s="6" t="str" cm="1">
        <f t="array" ref="D4111">IF(SUM(--ISNUMBER(SEARCH(Credentials,C4111)))&gt;0,TRIM(RIGHT(SUBSTITUTE(C4111," ",REPT(" ", 99)), 99)),"")</f>
        <v/>
      </c>
      <c r="E4111" s="6" t="str">
        <f t="shared" si="129"/>
        <v>Dennis Walls</v>
      </c>
      <c r="F4111" s="6" t="s">
        <v>15796</v>
      </c>
      <c r="G4111" s="7" t="s">
        <v>19709</v>
      </c>
      <c r="H4111" s="7" t="s">
        <v>20788</v>
      </c>
    </row>
    <row r="4112" spans="1:8">
      <c r="A4112" s="6" t="s">
        <v>15800</v>
      </c>
      <c r="B4112" s="6" t="str" cm="1">
        <f t="array" ref="B4112">IF(SUM(--ISNUMBER(SEARCH(Honorific,A4112)))&gt;0,LEFT(A4112,FIND(" ",A4112)-1),"")</f>
        <v/>
      </c>
      <c r="C4112" s="6" t="str">
        <f t="shared" si="128"/>
        <v>Jessica Webb</v>
      </c>
      <c r="D4112" s="6" t="str" cm="1">
        <f t="array" ref="D4112">IF(SUM(--ISNUMBER(SEARCH(Credentials,C4112)))&gt;0,TRIM(RIGHT(SUBSTITUTE(C4112," ",REPT(" ", 99)), 99)),"")</f>
        <v/>
      </c>
      <c r="E4112" s="6" t="str">
        <f t="shared" si="129"/>
        <v>Jessica Webb</v>
      </c>
      <c r="F4112" s="6" t="s">
        <v>15800</v>
      </c>
      <c r="G4112" s="7" t="s">
        <v>19664</v>
      </c>
      <c r="H4112" s="7" t="s">
        <v>19937</v>
      </c>
    </row>
    <row r="4113" spans="1:8">
      <c r="A4113" s="6" t="s">
        <v>15804</v>
      </c>
      <c r="B4113" s="6" t="str" cm="1">
        <f t="array" ref="B4113">IF(SUM(--ISNUMBER(SEARCH(Honorific,A4113)))&gt;0,LEFT(A4113,FIND(" ",A4113)-1),"")</f>
        <v/>
      </c>
      <c r="C4113" s="6" t="str">
        <f t="shared" si="128"/>
        <v>Michael Reyes</v>
      </c>
      <c r="D4113" s="6" t="str" cm="1">
        <f t="array" ref="D4113">IF(SUM(--ISNUMBER(SEARCH(Credentials,C4113)))&gt;0,TRIM(RIGHT(SUBSTITUTE(C4113," ",REPT(" ", 99)), 99)),"")</f>
        <v/>
      </c>
      <c r="E4113" s="6" t="str">
        <f t="shared" si="129"/>
        <v>Michael Reyes</v>
      </c>
      <c r="F4113" s="6" t="s">
        <v>15804</v>
      </c>
      <c r="G4113" s="7" t="s">
        <v>19466</v>
      </c>
      <c r="H4113" s="7" t="s">
        <v>19583</v>
      </c>
    </row>
    <row r="4114" spans="1:8">
      <c r="A4114" s="6" t="s">
        <v>15808</v>
      </c>
      <c r="B4114" s="6" t="str" cm="1">
        <f t="array" ref="B4114">IF(SUM(--ISNUMBER(SEARCH(Honorific,A4114)))&gt;0,LEFT(A4114,FIND(" ",A4114)-1),"")</f>
        <v/>
      </c>
      <c r="C4114" s="6" t="str">
        <f t="shared" si="128"/>
        <v>David Brown</v>
      </c>
      <c r="D4114" s="6" t="str" cm="1">
        <f t="array" ref="D4114">IF(SUM(--ISNUMBER(SEARCH(Credentials,C4114)))&gt;0,TRIM(RIGHT(SUBSTITUTE(C4114," ",REPT(" ", 99)), 99)),"")</f>
        <v/>
      </c>
      <c r="E4114" s="6" t="str">
        <f t="shared" si="129"/>
        <v>David Brown</v>
      </c>
      <c r="F4114" s="6" t="s">
        <v>15808</v>
      </c>
      <c r="G4114" s="7" t="s">
        <v>19484</v>
      </c>
      <c r="H4114" s="7" t="s">
        <v>19442</v>
      </c>
    </row>
    <row r="4115" spans="1:8">
      <c r="A4115" s="6" t="s">
        <v>15812</v>
      </c>
      <c r="B4115" s="6" t="str" cm="1">
        <f t="array" ref="B4115">IF(SUM(--ISNUMBER(SEARCH(Honorific,A4115)))&gt;0,LEFT(A4115,FIND(" ",A4115)-1),"")</f>
        <v/>
      </c>
      <c r="C4115" s="6" t="str">
        <f t="shared" si="128"/>
        <v>Debra Charles</v>
      </c>
      <c r="D4115" s="6" t="str" cm="1">
        <f t="array" ref="D4115">IF(SUM(--ISNUMBER(SEARCH(Credentials,C4115)))&gt;0,TRIM(RIGHT(SUBSTITUTE(C4115," ",REPT(" ", 99)), 99)),"")</f>
        <v/>
      </c>
      <c r="E4115" s="6" t="str">
        <f t="shared" si="129"/>
        <v>Debra Charles</v>
      </c>
      <c r="F4115" s="6" t="s">
        <v>15812</v>
      </c>
      <c r="G4115" s="7" t="s">
        <v>19556</v>
      </c>
      <c r="H4115" s="7" t="s">
        <v>19524</v>
      </c>
    </row>
    <row r="4116" spans="1:8">
      <c r="A4116" s="6" t="s">
        <v>15816</v>
      </c>
      <c r="B4116" s="6" t="str" cm="1">
        <f t="array" ref="B4116">IF(SUM(--ISNUMBER(SEARCH(Honorific,A4116)))&gt;0,LEFT(A4116,FIND(" ",A4116)-1),"")</f>
        <v/>
      </c>
      <c r="C4116" s="6" t="str">
        <f t="shared" si="128"/>
        <v>Jason Wade</v>
      </c>
      <c r="D4116" s="6" t="str" cm="1">
        <f t="array" ref="D4116">IF(SUM(--ISNUMBER(SEARCH(Credentials,C4116)))&gt;0,TRIM(RIGHT(SUBSTITUTE(C4116," ",REPT(" ", 99)), 99)),"")</f>
        <v/>
      </c>
      <c r="E4116" s="6" t="str">
        <f t="shared" si="129"/>
        <v>Jason Wade</v>
      </c>
      <c r="F4116" s="6" t="s">
        <v>15816</v>
      </c>
      <c r="G4116" s="7" t="s">
        <v>19560</v>
      </c>
      <c r="H4116" s="7" t="s">
        <v>20716</v>
      </c>
    </row>
    <row r="4117" spans="1:8">
      <c r="A4117" s="6" t="s">
        <v>15820</v>
      </c>
      <c r="B4117" s="6" t="str" cm="1">
        <f t="array" ref="B4117">IF(SUM(--ISNUMBER(SEARCH(Honorific,A4117)))&gt;0,LEFT(A4117,FIND(" ",A4117)-1),"")</f>
        <v/>
      </c>
      <c r="C4117" s="6" t="str">
        <f t="shared" si="128"/>
        <v>William Arroyo</v>
      </c>
      <c r="D4117" s="6" t="str" cm="1">
        <f t="array" ref="D4117">IF(SUM(--ISNUMBER(SEARCH(Credentials,C4117)))&gt;0,TRIM(RIGHT(SUBSTITUTE(C4117," ",REPT(" ", 99)), 99)),"")</f>
        <v/>
      </c>
      <c r="E4117" s="6" t="str">
        <f t="shared" si="129"/>
        <v>William Arroyo</v>
      </c>
      <c r="F4117" s="6" t="s">
        <v>15820</v>
      </c>
      <c r="G4117" s="7" t="s">
        <v>19437</v>
      </c>
      <c r="H4117" s="7" t="s">
        <v>20276</v>
      </c>
    </row>
    <row r="4118" spans="1:8">
      <c r="A4118" s="6" t="s">
        <v>15824</v>
      </c>
      <c r="B4118" s="6" t="str" cm="1">
        <f t="array" ref="B4118">IF(SUM(--ISNUMBER(SEARCH(Honorific,A4118)))&gt;0,LEFT(A4118,FIND(" ",A4118)-1),"")</f>
        <v/>
      </c>
      <c r="C4118" s="6" t="str">
        <f t="shared" si="128"/>
        <v>Scott Wiggins</v>
      </c>
      <c r="D4118" s="6" t="str" cm="1">
        <f t="array" ref="D4118">IF(SUM(--ISNUMBER(SEARCH(Credentials,C4118)))&gt;0,TRIM(RIGHT(SUBSTITUTE(C4118," ",REPT(" ", 99)), 99)),"")</f>
        <v/>
      </c>
      <c r="E4118" s="6" t="str">
        <f t="shared" si="129"/>
        <v>Scott Wiggins</v>
      </c>
      <c r="F4118" s="6" t="s">
        <v>15824</v>
      </c>
      <c r="G4118" s="7" t="s">
        <v>19573</v>
      </c>
      <c r="H4118" s="7" t="s">
        <v>20398</v>
      </c>
    </row>
    <row r="4119" spans="1:8">
      <c r="A4119" s="6" t="s">
        <v>15828</v>
      </c>
      <c r="B4119" s="6" t="str" cm="1">
        <f t="array" ref="B4119">IF(SUM(--ISNUMBER(SEARCH(Honorific,A4119)))&gt;0,LEFT(A4119,FIND(" ",A4119)-1),"")</f>
        <v/>
      </c>
      <c r="C4119" s="6" t="str">
        <f t="shared" si="128"/>
        <v>Michelle Ramirez</v>
      </c>
      <c r="D4119" s="6" t="str" cm="1">
        <f t="array" ref="D4119">IF(SUM(--ISNUMBER(SEARCH(Credentials,C4119)))&gt;0,TRIM(RIGHT(SUBSTITUTE(C4119," ",REPT(" ", 99)), 99)),"")</f>
        <v/>
      </c>
      <c r="E4119" s="6" t="str">
        <f t="shared" si="129"/>
        <v>Michelle Ramirez</v>
      </c>
      <c r="F4119" s="6" t="s">
        <v>15828</v>
      </c>
      <c r="G4119" s="7" t="s">
        <v>19693</v>
      </c>
      <c r="H4119" s="7" t="s">
        <v>19809</v>
      </c>
    </row>
    <row r="4120" spans="1:8">
      <c r="A4120" s="6" t="s">
        <v>15832</v>
      </c>
      <c r="B4120" s="6" t="str" cm="1">
        <f t="array" ref="B4120">IF(SUM(--ISNUMBER(SEARCH(Honorific,A4120)))&gt;0,LEFT(A4120,FIND(" ",A4120)-1),"")</f>
        <v/>
      </c>
      <c r="C4120" s="6" t="str">
        <f t="shared" si="128"/>
        <v>Linda Jenkins</v>
      </c>
      <c r="D4120" s="6" t="str" cm="1">
        <f t="array" ref="D4120">IF(SUM(--ISNUMBER(SEARCH(Credentials,C4120)))&gt;0,TRIM(RIGHT(SUBSTITUTE(C4120," ",REPT(" ", 99)), 99)),"")</f>
        <v/>
      </c>
      <c r="E4120" s="6" t="str">
        <f t="shared" si="129"/>
        <v>Linda Jenkins</v>
      </c>
      <c r="F4120" s="6" t="s">
        <v>15832</v>
      </c>
      <c r="G4120" s="7" t="s">
        <v>19627</v>
      </c>
      <c r="H4120" s="7" t="s">
        <v>19592</v>
      </c>
    </row>
    <row r="4121" spans="1:8">
      <c r="A4121" s="6" t="s">
        <v>15836</v>
      </c>
      <c r="B4121" s="6" t="str" cm="1">
        <f t="array" ref="B4121">IF(SUM(--ISNUMBER(SEARCH(Honorific,A4121)))&gt;0,LEFT(A4121,FIND(" ",A4121)-1),"")</f>
        <v/>
      </c>
      <c r="C4121" s="6" t="str">
        <f t="shared" si="128"/>
        <v>Alicia Cummings</v>
      </c>
      <c r="D4121" s="6" t="str" cm="1">
        <f t="array" ref="D4121">IF(SUM(--ISNUMBER(SEARCH(Credentials,C4121)))&gt;0,TRIM(RIGHT(SUBSTITUTE(C4121," ",REPT(" ", 99)), 99)),"")</f>
        <v/>
      </c>
      <c r="E4121" s="6" t="str">
        <f t="shared" si="129"/>
        <v>Alicia Cummings</v>
      </c>
      <c r="F4121" s="6" t="s">
        <v>15836</v>
      </c>
      <c r="G4121" s="7" t="s">
        <v>20034</v>
      </c>
      <c r="H4121" s="7" t="s">
        <v>20327</v>
      </c>
    </row>
    <row r="4122" spans="1:8">
      <c r="A4122" s="6" t="s">
        <v>15840</v>
      </c>
      <c r="B4122" s="6" t="str" cm="1">
        <f t="array" ref="B4122">IF(SUM(--ISNUMBER(SEARCH(Honorific,A4122)))&gt;0,LEFT(A4122,FIND(" ",A4122)-1),"")</f>
        <v/>
      </c>
      <c r="C4122" s="6" t="str">
        <f t="shared" si="128"/>
        <v>Sierra Noble</v>
      </c>
      <c r="D4122" s="6" t="str" cm="1">
        <f t="array" ref="D4122">IF(SUM(--ISNUMBER(SEARCH(Credentials,C4122)))&gt;0,TRIM(RIGHT(SUBSTITUTE(C4122," ",REPT(" ", 99)), 99)),"")</f>
        <v/>
      </c>
      <c r="E4122" s="6" t="str">
        <f t="shared" si="129"/>
        <v>Sierra Noble</v>
      </c>
      <c r="F4122" s="6" t="s">
        <v>15840</v>
      </c>
      <c r="G4122" s="7" t="s">
        <v>20428</v>
      </c>
      <c r="H4122" s="7" t="s">
        <v>20564</v>
      </c>
    </row>
    <row r="4123" spans="1:8">
      <c r="A4123" s="6" t="s">
        <v>15844</v>
      </c>
      <c r="B4123" s="6" t="str" cm="1">
        <f t="array" ref="B4123">IF(SUM(--ISNUMBER(SEARCH(Honorific,A4123)))&gt;0,LEFT(A4123,FIND(" ",A4123)-1),"")</f>
        <v/>
      </c>
      <c r="C4123" s="6" t="str">
        <f t="shared" si="128"/>
        <v>Amy Keller</v>
      </c>
      <c r="D4123" s="6" t="str" cm="1">
        <f t="array" ref="D4123">IF(SUM(--ISNUMBER(SEARCH(Credentials,C4123)))&gt;0,TRIM(RIGHT(SUBSTITUTE(C4123," ",REPT(" ", 99)), 99)),"")</f>
        <v/>
      </c>
      <c r="E4123" s="6" t="str">
        <f t="shared" si="129"/>
        <v>Amy Keller</v>
      </c>
      <c r="F4123" s="6" t="s">
        <v>15844</v>
      </c>
      <c r="G4123" s="7" t="s">
        <v>19789</v>
      </c>
      <c r="H4123" s="7" t="s">
        <v>19628</v>
      </c>
    </row>
    <row r="4124" spans="1:8">
      <c r="A4124" s="6" t="s">
        <v>15848</v>
      </c>
      <c r="B4124" s="6" t="str" cm="1">
        <f t="array" ref="B4124">IF(SUM(--ISNUMBER(SEARCH(Honorific,A4124)))&gt;0,LEFT(A4124,FIND(" ",A4124)-1),"")</f>
        <v/>
      </c>
      <c r="C4124" s="6" t="str">
        <f t="shared" si="128"/>
        <v>Kirk Bailey PhD</v>
      </c>
      <c r="D4124" s="6" t="str" cm="1">
        <f t="array" ref="D4124">IF(SUM(--ISNUMBER(SEARCH(Credentials,C4124)))&gt;0,TRIM(RIGHT(SUBSTITUTE(C4124," ",REPT(" ", 99)), 99)),"")</f>
        <v>PhD</v>
      </c>
      <c r="E4124" s="6" t="str">
        <f t="shared" si="129"/>
        <v xml:space="preserve">Kirk Bailey </v>
      </c>
      <c r="F4124" s="6" t="s">
        <v>19378</v>
      </c>
      <c r="G4124" s="7" t="s">
        <v>20306</v>
      </c>
      <c r="H4124" s="7" t="s">
        <v>19711</v>
      </c>
    </row>
    <row r="4125" spans="1:8">
      <c r="A4125" s="6" t="s">
        <v>15852</v>
      </c>
      <c r="B4125" s="6" t="str" cm="1">
        <f t="array" ref="B4125">IF(SUM(--ISNUMBER(SEARCH(Honorific,A4125)))&gt;0,LEFT(A4125,FIND(" ",A4125)-1),"")</f>
        <v/>
      </c>
      <c r="C4125" s="6" t="str">
        <f t="shared" si="128"/>
        <v>Mary Roman</v>
      </c>
      <c r="D4125" s="6" t="str" cm="1">
        <f t="array" ref="D4125">IF(SUM(--ISNUMBER(SEARCH(Credentials,C4125)))&gt;0,TRIM(RIGHT(SUBSTITUTE(C4125," ",REPT(" ", 99)), 99)),"")</f>
        <v/>
      </c>
      <c r="E4125" s="6" t="str">
        <f t="shared" si="129"/>
        <v>Mary Roman</v>
      </c>
      <c r="F4125" s="6" t="s">
        <v>15852</v>
      </c>
      <c r="G4125" s="7" t="s">
        <v>19984</v>
      </c>
      <c r="H4125" s="7" t="s">
        <v>19927</v>
      </c>
    </row>
    <row r="4126" spans="1:8">
      <c r="A4126" s="6" t="s">
        <v>15856</v>
      </c>
      <c r="B4126" s="6" t="str" cm="1">
        <f t="array" ref="B4126">IF(SUM(--ISNUMBER(SEARCH(Honorific,A4126)))&gt;0,LEFT(A4126,FIND(" ",A4126)-1),"")</f>
        <v/>
      </c>
      <c r="C4126" s="6" t="str">
        <f t="shared" si="128"/>
        <v>Robert Perez</v>
      </c>
      <c r="D4126" s="6" t="str" cm="1">
        <f t="array" ref="D4126">IF(SUM(--ISNUMBER(SEARCH(Credentials,C4126)))&gt;0,TRIM(RIGHT(SUBSTITUTE(C4126," ",REPT(" ", 99)), 99)),"")</f>
        <v/>
      </c>
      <c r="E4126" s="6" t="str">
        <f t="shared" si="129"/>
        <v>Robert Perez</v>
      </c>
      <c r="F4126" s="6" t="s">
        <v>15856</v>
      </c>
      <c r="G4126" s="7" t="s">
        <v>19541</v>
      </c>
      <c r="H4126" s="7" t="s">
        <v>19760</v>
      </c>
    </row>
    <row r="4127" spans="1:8">
      <c r="A4127" s="6" t="s">
        <v>15860</v>
      </c>
      <c r="B4127" s="6" t="str" cm="1">
        <f t="array" ref="B4127">IF(SUM(--ISNUMBER(SEARCH(Honorific,A4127)))&gt;0,LEFT(A4127,FIND(" ",A4127)-1),"")</f>
        <v/>
      </c>
      <c r="C4127" s="6" t="str">
        <f t="shared" si="128"/>
        <v>Cheyenne George</v>
      </c>
      <c r="D4127" s="6" t="str" cm="1">
        <f t="array" ref="D4127">IF(SUM(--ISNUMBER(SEARCH(Credentials,C4127)))&gt;0,TRIM(RIGHT(SUBSTITUTE(C4127," ",REPT(" ", 99)), 99)),"")</f>
        <v/>
      </c>
      <c r="E4127" s="6" t="str">
        <f t="shared" si="129"/>
        <v>Cheyenne George</v>
      </c>
      <c r="F4127" s="6" t="s">
        <v>15860</v>
      </c>
      <c r="G4127" s="7" t="s">
        <v>20666</v>
      </c>
      <c r="H4127" s="7" t="s">
        <v>19949</v>
      </c>
    </row>
    <row r="4128" spans="1:8">
      <c r="A4128" s="6" t="s">
        <v>15864</v>
      </c>
      <c r="B4128" s="6" t="str" cm="1">
        <f t="array" ref="B4128">IF(SUM(--ISNUMBER(SEARCH(Honorific,A4128)))&gt;0,LEFT(A4128,FIND(" ",A4128)-1),"")</f>
        <v/>
      </c>
      <c r="C4128" s="6" t="str">
        <f t="shared" si="128"/>
        <v>Noah Cole</v>
      </c>
      <c r="D4128" s="6" t="str" cm="1">
        <f t="array" ref="D4128">IF(SUM(--ISNUMBER(SEARCH(Credentials,C4128)))&gt;0,TRIM(RIGHT(SUBSTITUTE(C4128," ",REPT(" ", 99)), 99)),"")</f>
        <v/>
      </c>
      <c r="E4128" s="6" t="str">
        <f t="shared" si="129"/>
        <v>Noah Cole</v>
      </c>
      <c r="F4128" s="6" t="s">
        <v>15864</v>
      </c>
      <c r="G4128" s="7" t="s">
        <v>19575</v>
      </c>
      <c r="H4128" s="7" t="s">
        <v>19599</v>
      </c>
    </row>
    <row r="4129" spans="1:8">
      <c r="A4129" s="6" t="s">
        <v>15868</v>
      </c>
      <c r="B4129" s="6" t="str" cm="1">
        <f t="array" ref="B4129">IF(SUM(--ISNUMBER(SEARCH(Honorific,A4129)))&gt;0,LEFT(A4129,FIND(" ",A4129)-1),"")</f>
        <v/>
      </c>
      <c r="C4129" s="6" t="str">
        <f t="shared" si="128"/>
        <v>Michael Winters</v>
      </c>
      <c r="D4129" s="6" t="str" cm="1">
        <f t="array" ref="D4129">IF(SUM(--ISNUMBER(SEARCH(Credentials,C4129)))&gt;0,TRIM(RIGHT(SUBSTITUTE(C4129," ",REPT(" ", 99)), 99)),"")</f>
        <v/>
      </c>
      <c r="E4129" s="6" t="str">
        <f t="shared" si="129"/>
        <v>Michael Winters</v>
      </c>
      <c r="F4129" s="6" t="s">
        <v>15868</v>
      </c>
      <c r="G4129" s="7" t="s">
        <v>19466</v>
      </c>
      <c r="H4129" s="7" t="s">
        <v>20169</v>
      </c>
    </row>
    <row r="4130" spans="1:8">
      <c r="A4130" s="6" t="s">
        <v>15872</v>
      </c>
      <c r="B4130" s="6" t="str" cm="1">
        <f t="array" ref="B4130">IF(SUM(--ISNUMBER(SEARCH(Honorific,A4130)))&gt;0,LEFT(A4130,FIND(" ",A4130)-1),"")</f>
        <v/>
      </c>
      <c r="C4130" s="6" t="str">
        <f t="shared" si="128"/>
        <v>Mitchell Stafford</v>
      </c>
      <c r="D4130" s="6" t="str" cm="1">
        <f t="array" ref="D4130">IF(SUM(--ISNUMBER(SEARCH(Credentials,C4130)))&gt;0,TRIM(RIGHT(SUBSTITUTE(C4130," ",REPT(" ", 99)), 99)),"")</f>
        <v/>
      </c>
      <c r="E4130" s="6" t="str">
        <f t="shared" si="129"/>
        <v>Mitchell Stafford</v>
      </c>
      <c r="F4130" s="6" t="s">
        <v>15872</v>
      </c>
      <c r="G4130" s="7" t="s">
        <v>20095</v>
      </c>
      <c r="H4130" s="7" t="s">
        <v>19805</v>
      </c>
    </row>
    <row r="4131" spans="1:8">
      <c r="A4131" s="6" t="s">
        <v>15876</v>
      </c>
      <c r="B4131" s="6" t="str" cm="1">
        <f t="array" ref="B4131">IF(SUM(--ISNUMBER(SEARCH(Honorific,A4131)))&gt;0,LEFT(A4131,FIND(" ",A4131)-1),"")</f>
        <v/>
      </c>
      <c r="C4131" s="6" t="str">
        <f t="shared" si="128"/>
        <v>Casey Williams</v>
      </c>
      <c r="D4131" s="6" t="str" cm="1">
        <f t="array" ref="D4131">IF(SUM(--ISNUMBER(SEARCH(Credentials,C4131)))&gt;0,TRIM(RIGHT(SUBSTITUTE(C4131," ",REPT(" ", 99)), 99)),"")</f>
        <v/>
      </c>
      <c r="E4131" s="6" t="str">
        <f t="shared" si="129"/>
        <v>Casey Williams</v>
      </c>
      <c r="F4131" s="6" t="s">
        <v>15876</v>
      </c>
      <c r="G4131" s="7" t="s">
        <v>19788</v>
      </c>
      <c r="H4131" s="7" t="s">
        <v>19478</v>
      </c>
    </row>
    <row r="4132" spans="1:8">
      <c r="A4132" s="6" t="s">
        <v>15880</v>
      </c>
      <c r="B4132" s="6" t="str" cm="1">
        <f t="array" ref="B4132">IF(SUM(--ISNUMBER(SEARCH(Honorific,A4132)))&gt;0,LEFT(A4132,FIND(" ",A4132)-1),"")</f>
        <v/>
      </c>
      <c r="C4132" s="6" t="str">
        <f t="shared" si="128"/>
        <v>Samantha Watson</v>
      </c>
      <c r="D4132" s="6" t="str" cm="1">
        <f t="array" ref="D4132">IF(SUM(--ISNUMBER(SEARCH(Credentials,C4132)))&gt;0,TRIM(RIGHT(SUBSTITUTE(C4132," ",REPT(" ", 99)), 99)),"")</f>
        <v/>
      </c>
      <c r="E4132" s="6" t="str">
        <f t="shared" si="129"/>
        <v>Samantha Watson</v>
      </c>
      <c r="F4132" s="6" t="s">
        <v>15880</v>
      </c>
      <c r="G4132" s="7" t="s">
        <v>19533</v>
      </c>
      <c r="H4132" s="7" t="s">
        <v>19471</v>
      </c>
    </row>
    <row r="4133" spans="1:8">
      <c r="A4133" s="6" t="s">
        <v>15884</v>
      </c>
      <c r="B4133" s="6" t="str" cm="1">
        <f t="array" ref="B4133">IF(SUM(--ISNUMBER(SEARCH(Honorific,A4133)))&gt;0,LEFT(A4133,FIND(" ",A4133)-1),"")</f>
        <v/>
      </c>
      <c r="C4133" s="6" t="str">
        <f t="shared" si="128"/>
        <v>Steven Flowers</v>
      </c>
      <c r="D4133" s="6" t="str" cm="1">
        <f t="array" ref="D4133">IF(SUM(--ISNUMBER(SEARCH(Credentials,C4133)))&gt;0,TRIM(RIGHT(SUBSTITUTE(C4133," ",REPT(" ", 99)), 99)),"")</f>
        <v/>
      </c>
      <c r="E4133" s="6" t="str">
        <f t="shared" si="129"/>
        <v>Steven Flowers</v>
      </c>
      <c r="F4133" s="6" t="s">
        <v>15884</v>
      </c>
      <c r="G4133" s="7" t="s">
        <v>19767</v>
      </c>
      <c r="H4133" s="7" t="s">
        <v>19879</v>
      </c>
    </row>
    <row r="4134" spans="1:8">
      <c r="A4134" s="6" t="s">
        <v>15888</v>
      </c>
      <c r="B4134" s="6" t="str" cm="1">
        <f t="array" ref="B4134">IF(SUM(--ISNUMBER(SEARCH(Honorific,A4134)))&gt;0,LEFT(A4134,FIND(" ",A4134)-1),"")</f>
        <v/>
      </c>
      <c r="C4134" s="6" t="str">
        <f t="shared" si="128"/>
        <v>Kathryn Jacobs</v>
      </c>
      <c r="D4134" s="6" t="str" cm="1">
        <f t="array" ref="D4134">IF(SUM(--ISNUMBER(SEARCH(Credentials,C4134)))&gt;0,TRIM(RIGHT(SUBSTITUTE(C4134," ",REPT(" ", 99)), 99)),"")</f>
        <v/>
      </c>
      <c r="E4134" s="6" t="str">
        <f t="shared" si="129"/>
        <v>Kathryn Jacobs</v>
      </c>
      <c r="F4134" s="6" t="s">
        <v>15888</v>
      </c>
      <c r="G4134" s="7" t="s">
        <v>19415</v>
      </c>
      <c r="H4134" s="7" t="s">
        <v>20281</v>
      </c>
    </row>
    <row r="4135" spans="1:8">
      <c r="A4135" s="6" t="s">
        <v>15892</v>
      </c>
      <c r="B4135" s="6" t="str" cm="1">
        <f t="array" ref="B4135">IF(SUM(--ISNUMBER(SEARCH(Honorific,A4135)))&gt;0,LEFT(A4135,FIND(" ",A4135)-1),"")</f>
        <v/>
      </c>
      <c r="C4135" s="6" t="str">
        <f t="shared" si="128"/>
        <v>Glenn Cabrera</v>
      </c>
      <c r="D4135" s="6" t="str" cm="1">
        <f t="array" ref="D4135">IF(SUM(--ISNUMBER(SEARCH(Credentials,C4135)))&gt;0,TRIM(RIGHT(SUBSTITUTE(C4135," ",REPT(" ", 99)), 99)),"")</f>
        <v/>
      </c>
      <c r="E4135" s="6" t="str">
        <f t="shared" si="129"/>
        <v>Glenn Cabrera</v>
      </c>
      <c r="F4135" s="6" t="s">
        <v>15892</v>
      </c>
      <c r="G4135" s="7" t="s">
        <v>19954</v>
      </c>
      <c r="H4135" s="7" t="s">
        <v>20082</v>
      </c>
    </row>
    <row r="4136" spans="1:8">
      <c r="A4136" s="6" t="s">
        <v>15896</v>
      </c>
      <c r="B4136" s="6" t="str" cm="1">
        <f t="array" ref="B4136">IF(SUM(--ISNUMBER(SEARCH(Honorific,A4136)))&gt;0,LEFT(A4136,FIND(" ",A4136)-1),"")</f>
        <v/>
      </c>
      <c r="C4136" s="6" t="str">
        <f t="shared" si="128"/>
        <v>Kelly Anderson</v>
      </c>
      <c r="D4136" s="6" t="str" cm="1">
        <f t="array" ref="D4136">IF(SUM(--ISNUMBER(SEARCH(Credentials,C4136)))&gt;0,TRIM(RIGHT(SUBSTITUTE(C4136," ",REPT(" ", 99)), 99)),"")</f>
        <v/>
      </c>
      <c r="E4136" s="6" t="str">
        <f t="shared" si="129"/>
        <v>Kelly Anderson</v>
      </c>
      <c r="F4136" s="6" t="s">
        <v>15896</v>
      </c>
      <c r="G4136" s="7" t="s">
        <v>19580</v>
      </c>
      <c r="H4136" s="7" t="s">
        <v>19519</v>
      </c>
    </row>
    <row r="4137" spans="1:8">
      <c r="A4137" s="6" t="s">
        <v>15899</v>
      </c>
      <c r="B4137" s="6" t="str" cm="1">
        <f t="array" ref="B4137">IF(SUM(--ISNUMBER(SEARCH(Honorific,A4137)))&gt;0,LEFT(A4137,FIND(" ",A4137)-1),"")</f>
        <v/>
      </c>
      <c r="C4137" s="6" t="str">
        <f t="shared" si="128"/>
        <v>George Klein</v>
      </c>
      <c r="D4137" s="6" t="str" cm="1">
        <f t="array" ref="D4137">IF(SUM(--ISNUMBER(SEARCH(Credentials,C4137)))&gt;0,TRIM(RIGHT(SUBSTITUTE(C4137," ",REPT(" ", 99)), 99)),"")</f>
        <v/>
      </c>
      <c r="E4137" s="6" t="str">
        <f t="shared" si="129"/>
        <v>George Klein</v>
      </c>
      <c r="F4137" s="6" t="s">
        <v>15899</v>
      </c>
      <c r="G4137" s="7" t="s">
        <v>19949</v>
      </c>
      <c r="H4137" s="7" t="s">
        <v>19991</v>
      </c>
    </row>
    <row r="4138" spans="1:8">
      <c r="A4138" s="6" t="s">
        <v>15903</v>
      </c>
      <c r="B4138" s="6" t="str" cm="1">
        <f t="array" ref="B4138">IF(SUM(--ISNUMBER(SEARCH(Honorific,A4138)))&gt;0,LEFT(A4138,FIND(" ",A4138)-1),"")</f>
        <v/>
      </c>
      <c r="C4138" s="6" t="str">
        <f t="shared" si="128"/>
        <v>Jeffery Nelson</v>
      </c>
      <c r="D4138" s="6" t="str" cm="1">
        <f t="array" ref="D4138">IF(SUM(--ISNUMBER(SEARCH(Credentials,C4138)))&gt;0,TRIM(RIGHT(SUBSTITUTE(C4138," ",REPT(" ", 99)), 99)),"")</f>
        <v/>
      </c>
      <c r="E4138" s="6" t="str">
        <f t="shared" si="129"/>
        <v>Jeffery Nelson</v>
      </c>
      <c r="F4138" s="6" t="s">
        <v>15903</v>
      </c>
      <c r="G4138" s="7" t="s">
        <v>20285</v>
      </c>
      <c r="H4138" s="7" t="s">
        <v>20450</v>
      </c>
    </row>
    <row r="4139" spans="1:8">
      <c r="A4139" s="6" t="s">
        <v>15907</v>
      </c>
      <c r="B4139" s="6" t="str" cm="1">
        <f t="array" ref="B4139">IF(SUM(--ISNUMBER(SEARCH(Honorific,A4139)))&gt;0,LEFT(A4139,FIND(" ",A4139)-1),"")</f>
        <v/>
      </c>
      <c r="C4139" s="6" t="str">
        <f t="shared" si="128"/>
        <v>Kathleen Brown</v>
      </c>
      <c r="D4139" s="6" t="str" cm="1">
        <f t="array" ref="D4139">IF(SUM(--ISNUMBER(SEARCH(Credentials,C4139)))&gt;0,TRIM(RIGHT(SUBSTITUTE(C4139," ",REPT(" ", 99)), 99)),"")</f>
        <v/>
      </c>
      <c r="E4139" s="6" t="str">
        <f t="shared" si="129"/>
        <v>Kathleen Brown</v>
      </c>
      <c r="F4139" s="6" t="s">
        <v>15907</v>
      </c>
      <c r="G4139" s="7" t="s">
        <v>20054</v>
      </c>
      <c r="H4139" s="7" t="s">
        <v>19442</v>
      </c>
    </row>
    <row r="4140" spans="1:8">
      <c r="A4140" s="6" t="s">
        <v>15911</v>
      </c>
      <c r="B4140" s="6" t="str" cm="1">
        <f t="array" ref="B4140">IF(SUM(--ISNUMBER(SEARCH(Honorific,A4140)))&gt;0,LEFT(A4140,FIND(" ",A4140)-1),"")</f>
        <v/>
      </c>
      <c r="C4140" s="6" t="str">
        <f t="shared" si="128"/>
        <v>George Keller</v>
      </c>
      <c r="D4140" s="6" t="str" cm="1">
        <f t="array" ref="D4140">IF(SUM(--ISNUMBER(SEARCH(Credentials,C4140)))&gt;0,TRIM(RIGHT(SUBSTITUTE(C4140," ",REPT(" ", 99)), 99)),"")</f>
        <v/>
      </c>
      <c r="E4140" s="6" t="str">
        <f t="shared" si="129"/>
        <v>George Keller</v>
      </c>
      <c r="F4140" s="6" t="s">
        <v>15911</v>
      </c>
      <c r="G4140" s="7" t="s">
        <v>19949</v>
      </c>
      <c r="H4140" s="7" t="s">
        <v>19628</v>
      </c>
    </row>
    <row r="4141" spans="1:8">
      <c r="A4141" s="6" t="s">
        <v>15915</v>
      </c>
      <c r="B4141" s="6" t="str" cm="1">
        <f t="array" ref="B4141">IF(SUM(--ISNUMBER(SEARCH(Honorific,A4141)))&gt;0,LEFT(A4141,FIND(" ",A4141)-1),"")</f>
        <v/>
      </c>
      <c r="C4141" s="6" t="str">
        <f t="shared" si="128"/>
        <v>Andrew Allen</v>
      </c>
      <c r="D4141" s="6" t="str" cm="1">
        <f t="array" ref="D4141">IF(SUM(--ISNUMBER(SEARCH(Credentials,C4141)))&gt;0,TRIM(RIGHT(SUBSTITUTE(C4141," ",REPT(" ", 99)), 99)),"")</f>
        <v/>
      </c>
      <c r="E4141" s="6" t="str">
        <f t="shared" si="129"/>
        <v>Andrew Allen</v>
      </c>
      <c r="F4141" s="6" t="s">
        <v>15915</v>
      </c>
      <c r="G4141" s="7" t="s">
        <v>19612</v>
      </c>
      <c r="H4141" s="7" t="s">
        <v>19635</v>
      </c>
    </row>
    <row r="4142" spans="1:8">
      <c r="A4142" s="6" t="s">
        <v>15919</v>
      </c>
      <c r="B4142" s="6" t="str" cm="1">
        <f t="array" ref="B4142">IF(SUM(--ISNUMBER(SEARCH(Honorific,A4142)))&gt;0,LEFT(A4142,FIND(" ",A4142)-1),"")</f>
        <v/>
      </c>
      <c r="C4142" s="6" t="str">
        <f t="shared" si="128"/>
        <v>Deborah Martin</v>
      </c>
      <c r="D4142" s="6" t="str" cm="1">
        <f t="array" ref="D4142">IF(SUM(--ISNUMBER(SEARCH(Credentials,C4142)))&gt;0,TRIM(RIGHT(SUBSTITUTE(C4142," ",REPT(" ", 99)), 99)),"")</f>
        <v/>
      </c>
      <c r="E4142" s="6" t="str">
        <f t="shared" si="129"/>
        <v>Deborah Martin</v>
      </c>
      <c r="F4142" s="6" t="s">
        <v>15919</v>
      </c>
      <c r="G4142" s="7" t="s">
        <v>19963</v>
      </c>
      <c r="H4142" s="7" t="s">
        <v>19455</v>
      </c>
    </row>
    <row r="4143" spans="1:8">
      <c r="A4143" s="6" t="s">
        <v>15923</v>
      </c>
      <c r="B4143" s="6" t="str" cm="1">
        <f t="array" ref="B4143">IF(SUM(--ISNUMBER(SEARCH(Honorific,A4143)))&gt;0,LEFT(A4143,FIND(" ",A4143)-1),"")</f>
        <v/>
      </c>
      <c r="C4143" s="6" t="str">
        <f t="shared" si="128"/>
        <v>Marie Sherman</v>
      </c>
      <c r="D4143" s="6" t="str" cm="1">
        <f t="array" ref="D4143">IF(SUM(--ISNUMBER(SEARCH(Credentials,C4143)))&gt;0,TRIM(RIGHT(SUBSTITUTE(C4143," ",REPT(" ", 99)), 99)),"")</f>
        <v/>
      </c>
      <c r="E4143" s="6" t="str">
        <f t="shared" si="129"/>
        <v>Marie Sherman</v>
      </c>
      <c r="F4143" s="6" t="s">
        <v>15923</v>
      </c>
      <c r="G4143" s="7" t="s">
        <v>20277</v>
      </c>
      <c r="H4143" s="7" t="s">
        <v>20559</v>
      </c>
    </row>
    <row r="4144" spans="1:8">
      <c r="A4144" s="6" t="s">
        <v>15927</v>
      </c>
      <c r="B4144" s="6" t="str" cm="1">
        <f t="array" ref="B4144">IF(SUM(--ISNUMBER(SEARCH(Honorific,A4144)))&gt;0,LEFT(A4144,FIND(" ",A4144)-1),"")</f>
        <v/>
      </c>
      <c r="C4144" s="6" t="str">
        <f t="shared" si="128"/>
        <v>Todd Pena</v>
      </c>
      <c r="D4144" s="6" t="str" cm="1">
        <f t="array" ref="D4144">IF(SUM(--ISNUMBER(SEARCH(Credentials,C4144)))&gt;0,TRIM(RIGHT(SUBSTITUTE(C4144," ",REPT(" ", 99)), 99)),"")</f>
        <v/>
      </c>
      <c r="E4144" s="6" t="str">
        <f t="shared" si="129"/>
        <v>Todd Pena</v>
      </c>
      <c r="F4144" s="6" t="s">
        <v>15927</v>
      </c>
      <c r="G4144" s="7" t="s">
        <v>19723</v>
      </c>
      <c r="H4144" s="7" t="s">
        <v>20173</v>
      </c>
    </row>
    <row r="4145" spans="1:8">
      <c r="A4145" s="6" t="s">
        <v>15931</v>
      </c>
      <c r="B4145" s="6" t="str" cm="1">
        <f t="array" ref="B4145">IF(SUM(--ISNUMBER(SEARCH(Honorific,A4145)))&gt;0,LEFT(A4145,FIND(" ",A4145)-1),"")</f>
        <v/>
      </c>
      <c r="C4145" s="6" t="str">
        <f t="shared" si="128"/>
        <v>Kim Morse</v>
      </c>
      <c r="D4145" s="6" t="str" cm="1">
        <f t="array" ref="D4145">IF(SUM(--ISNUMBER(SEARCH(Credentials,C4145)))&gt;0,TRIM(RIGHT(SUBSTITUTE(C4145," ",REPT(" ", 99)), 99)),"")</f>
        <v/>
      </c>
      <c r="E4145" s="6" t="str">
        <f t="shared" si="129"/>
        <v>Kim Morse</v>
      </c>
      <c r="F4145" s="6" t="s">
        <v>15931</v>
      </c>
      <c r="G4145" s="7" t="s">
        <v>19841</v>
      </c>
      <c r="H4145" s="7" t="s">
        <v>20300</v>
      </c>
    </row>
    <row r="4146" spans="1:8">
      <c r="A4146" s="6" t="s">
        <v>15935</v>
      </c>
      <c r="B4146" s="6" t="str" cm="1">
        <f t="array" ref="B4146">IF(SUM(--ISNUMBER(SEARCH(Honorific,A4146)))&gt;0,LEFT(A4146,FIND(" ",A4146)-1),"")</f>
        <v/>
      </c>
      <c r="C4146" s="6" t="str">
        <f t="shared" si="128"/>
        <v>Robert Price</v>
      </c>
      <c r="D4146" s="6" t="str" cm="1">
        <f t="array" ref="D4146">IF(SUM(--ISNUMBER(SEARCH(Credentials,C4146)))&gt;0,TRIM(RIGHT(SUBSTITUTE(C4146," ",REPT(" ", 99)), 99)),"")</f>
        <v/>
      </c>
      <c r="E4146" s="6" t="str">
        <f t="shared" si="129"/>
        <v>Robert Price</v>
      </c>
      <c r="F4146" s="6" t="s">
        <v>15935</v>
      </c>
      <c r="G4146" s="7" t="s">
        <v>19541</v>
      </c>
      <c r="H4146" s="7" t="s">
        <v>19534</v>
      </c>
    </row>
    <row r="4147" spans="1:8">
      <c r="A4147" s="6" t="s">
        <v>15939</v>
      </c>
      <c r="B4147" s="6" t="str" cm="1">
        <f t="array" ref="B4147">IF(SUM(--ISNUMBER(SEARCH(Honorific,A4147)))&gt;0,LEFT(A4147,FIND(" ",A4147)-1),"")</f>
        <v/>
      </c>
      <c r="C4147" s="6" t="str">
        <f t="shared" si="128"/>
        <v>Brian Roy</v>
      </c>
      <c r="D4147" s="6" t="str" cm="1">
        <f t="array" ref="D4147">IF(SUM(--ISNUMBER(SEARCH(Credentials,C4147)))&gt;0,TRIM(RIGHT(SUBSTITUTE(C4147," ",REPT(" ", 99)), 99)),"")</f>
        <v/>
      </c>
      <c r="E4147" s="6" t="str">
        <f t="shared" si="129"/>
        <v>Brian Roy</v>
      </c>
      <c r="F4147" s="6" t="s">
        <v>15939</v>
      </c>
      <c r="G4147" s="7" t="s">
        <v>19555</v>
      </c>
      <c r="H4147" s="7" t="s">
        <v>20187</v>
      </c>
    </row>
    <row r="4148" spans="1:8">
      <c r="A4148" s="6" t="s">
        <v>15943</v>
      </c>
      <c r="B4148" s="6" t="str" cm="1">
        <f t="array" ref="B4148">IF(SUM(--ISNUMBER(SEARCH(Honorific,A4148)))&gt;0,LEFT(A4148,FIND(" ",A4148)-1),"")</f>
        <v/>
      </c>
      <c r="C4148" s="6" t="str">
        <f t="shared" si="128"/>
        <v>Trevor Smith</v>
      </c>
      <c r="D4148" s="6" t="str" cm="1">
        <f t="array" ref="D4148">IF(SUM(--ISNUMBER(SEARCH(Credentials,C4148)))&gt;0,TRIM(RIGHT(SUBSTITUTE(C4148," ",REPT(" ", 99)), 99)),"")</f>
        <v/>
      </c>
      <c r="E4148" s="6" t="str">
        <f t="shared" si="129"/>
        <v>Trevor Smith</v>
      </c>
      <c r="F4148" s="6" t="s">
        <v>15943</v>
      </c>
      <c r="G4148" s="7" t="s">
        <v>19479</v>
      </c>
      <c r="H4148" s="7" t="s">
        <v>19450</v>
      </c>
    </row>
    <row r="4149" spans="1:8">
      <c r="A4149" s="6" t="s">
        <v>15946</v>
      </c>
      <c r="B4149" s="6" t="str" cm="1">
        <f t="array" ref="B4149">IF(SUM(--ISNUMBER(SEARCH(Honorific,A4149)))&gt;0,LEFT(A4149,FIND(" ",A4149)-1),"")</f>
        <v/>
      </c>
      <c r="C4149" s="6" t="str">
        <f t="shared" si="128"/>
        <v>Kyle Blankenship</v>
      </c>
      <c r="D4149" s="6" t="str" cm="1">
        <f t="array" ref="D4149">IF(SUM(--ISNUMBER(SEARCH(Credentials,C4149)))&gt;0,TRIM(RIGHT(SUBSTITUTE(C4149," ",REPT(" ", 99)), 99)),"")</f>
        <v/>
      </c>
      <c r="E4149" s="6" t="str">
        <f t="shared" si="129"/>
        <v>Kyle Blankenship</v>
      </c>
      <c r="F4149" s="6" t="s">
        <v>15946</v>
      </c>
      <c r="G4149" s="7" t="s">
        <v>19516</v>
      </c>
      <c r="H4149" s="7" t="s">
        <v>20221</v>
      </c>
    </row>
    <row r="4150" spans="1:8">
      <c r="A4150" s="6" t="s">
        <v>15950</v>
      </c>
      <c r="B4150" s="6" t="str" cm="1">
        <f t="array" ref="B4150">IF(SUM(--ISNUMBER(SEARCH(Honorific,A4150)))&gt;0,LEFT(A4150,FIND(" ",A4150)-1),"")</f>
        <v/>
      </c>
      <c r="C4150" s="6" t="str">
        <f t="shared" si="128"/>
        <v>Debra Morris</v>
      </c>
      <c r="D4150" s="6" t="str" cm="1">
        <f t="array" ref="D4150">IF(SUM(--ISNUMBER(SEARCH(Credentials,C4150)))&gt;0,TRIM(RIGHT(SUBSTITUTE(C4150," ",REPT(" ", 99)), 99)),"")</f>
        <v/>
      </c>
      <c r="E4150" s="6" t="str">
        <f t="shared" si="129"/>
        <v>Debra Morris</v>
      </c>
      <c r="F4150" s="6" t="s">
        <v>15950</v>
      </c>
      <c r="G4150" s="7" t="s">
        <v>19556</v>
      </c>
      <c r="H4150" s="7" t="s">
        <v>20460</v>
      </c>
    </row>
    <row r="4151" spans="1:8">
      <c r="A4151" s="6" t="s">
        <v>15954</v>
      </c>
      <c r="B4151" s="6" t="str" cm="1">
        <f t="array" ref="B4151">IF(SUM(--ISNUMBER(SEARCH(Honorific,A4151)))&gt;0,LEFT(A4151,FIND(" ",A4151)-1),"")</f>
        <v/>
      </c>
      <c r="C4151" s="6" t="str">
        <f t="shared" si="128"/>
        <v>Rebecca Case</v>
      </c>
      <c r="D4151" s="6" t="str" cm="1">
        <f t="array" ref="D4151">IF(SUM(--ISNUMBER(SEARCH(Credentials,C4151)))&gt;0,TRIM(RIGHT(SUBSTITUTE(C4151," ",REPT(" ", 99)), 99)),"")</f>
        <v/>
      </c>
      <c r="E4151" s="6" t="str">
        <f t="shared" si="129"/>
        <v>Rebecca Case</v>
      </c>
      <c r="F4151" s="6" t="s">
        <v>15954</v>
      </c>
      <c r="G4151" s="7" t="s">
        <v>19531</v>
      </c>
      <c r="H4151" s="7" t="s">
        <v>20789</v>
      </c>
    </row>
    <row r="4152" spans="1:8">
      <c r="A4152" s="6" t="s">
        <v>15958</v>
      </c>
      <c r="B4152" s="6" t="str" cm="1">
        <f t="array" ref="B4152">IF(SUM(--ISNUMBER(SEARCH(Honorific,A4152)))&gt;0,LEFT(A4152,FIND(" ",A4152)-1),"")</f>
        <v/>
      </c>
      <c r="C4152" s="6" t="str">
        <f t="shared" si="128"/>
        <v>Karen Rose</v>
      </c>
      <c r="D4152" s="6" t="str" cm="1">
        <f t="array" ref="D4152">IF(SUM(--ISNUMBER(SEARCH(Credentials,C4152)))&gt;0,TRIM(RIGHT(SUBSTITUTE(C4152," ",REPT(" ", 99)), 99)),"")</f>
        <v/>
      </c>
      <c r="E4152" s="6" t="str">
        <f t="shared" si="129"/>
        <v>Karen Rose</v>
      </c>
      <c r="F4152" s="6" t="s">
        <v>15958</v>
      </c>
      <c r="G4152" s="7" t="s">
        <v>19650</v>
      </c>
      <c r="H4152" s="7" t="s">
        <v>19918</v>
      </c>
    </row>
    <row r="4153" spans="1:8">
      <c r="A4153" s="6" t="s">
        <v>15962</v>
      </c>
      <c r="B4153" s="6" t="str" cm="1">
        <f t="array" ref="B4153">IF(SUM(--ISNUMBER(SEARCH(Honorific,A4153)))&gt;0,LEFT(A4153,FIND(" ",A4153)-1),"")</f>
        <v/>
      </c>
      <c r="C4153" s="6" t="str">
        <f t="shared" si="128"/>
        <v>Angela Kim</v>
      </c>
      <c r="D4153" s="6" t="str" cm="1">
        <f t="array" ref="D4153">IF(SUM(--ISNUMBER(SEARCH(Credentials,C4153)))&gt;0,TRIM(RIGHT(SUBSTITUTE(C4153," ",REPT(" ", 99)), 99)),"")</f>
        <v/>
      </c>
      <c r="E4153" s="6" t="str">
        <f t="shared" si="129"/>
        <v>Angela Kim</v>
      </c>
      <c r="F4153" s="6" t="s">
        <v>15962</v>
      </c>
      <c r="G4153" s="7" t="s">
        <v>19746</v>
      </c>
      <c r="H4153" s="7" t="s">
        <v>19841</v>
      </c>
    </row>
    <row r="4154" spans="1:8">
      <c r="A4154" s="6" t="s">
        <v>15966</v>
      </c>
      <c r="B4154" s="6" t="str" cm="1">
        <f t="array" ref="B4154">IF(SUM(--ISNUMBER(SEARCH(Honorific,A4154)))&gt;0,LEFT(A4154,FIND(" ",A4154)-1),"")</f>
        <v/>
      </c>
      <c r="C4154" s="6" t="str">
        <f t="shared" si="128"/>
        <v>Melanie Lewis</v>
      </c>
      <c r="D4154" s="6" t="str" cm="1">
        <f t="array" ref="D4154">IF(SUM(--ISNUMBER(SEARCH(Credentials,C4154)))&gt;0,TRIM(RIGHT(SUBSTITUTE(C4154," ",REPT(" ", 99)), 99)),"")</f>
        <v/>
      </c>
      <c r="E4154" s="6" t="str">
        <f t="shared" si="129"/>
        <v>Melanie Lewis</v>
      </c>
      <c r="F4154" s="6" t="s">
        <v>15966</v>
      </c>
      <c r="G4154" s="7" t="s">
        <v>19838</v>
      </c>
      <c r="H4154" s="7" t="s">
        <v>19755</v>
      </c>
    </row>
    <row r="4155" spans="1:8">
      <c r="A4155" s="6" t="s">
        <v>15970</v>
      </c>
      <c r="B4155" s="6" t="str" cm="1">
        <f t="array" ref="B4155">IF(SUM(--ISNUMBER(SEARCH(Honorific,A4155)))&gt;0,LEFT(A4155,FIND(" ",A4155)-1),"")</f>
        <v/>
      </c>
      <c r="C4155" s="6" t="str">
        <f t="shared" si="128"/>
        <v>David Lee</v>
      </c>
      <c r="D4155" s="6" t="str" cm="1">
        <f t="array" ref="D4155">IF(SUM(--ISNUMBER(SEARCH(Credentials,C4155)))&gt;0,TRIM(RIGHT(SUBSTITUTE(C4155," ",REPT(" ", 99)), 99)),"")</f>
        <v/>
      </c>
      <c r="E4155" s="6" t="str">
        <f t="shared" si="129"/>
        <v>David Lee</v>
      </c>
      <c r="F4155" s="6" t="s">
        <v>15970</v>
      </c>
      <c r="G4155" s="7" t="s">
        <v>19484</v>
      </c>
      <c r="H4155" s="7" t="s">
        <v>19424</v>
      </c>
    </row>
    <row r="4156" spans="1:8">
      <c r="A4156" s="6" t="s">
        <v>15974</v>
      </c>
      <c r="B4156" s="6" t="str" cm="1">
        <f t="array" ref="B4156">IF(SUM(--ISNUMBER(SEARCH(Honorific,A4156)))&gt;0,LEFT(A4156,FIND(" ",A4156)-1),"")</f>
        <v/>
      </c>
      <c r="C4156" s="6" t="str">
        <f t="shared" si="128"/>
        <v>Bryan Martin</v>
      </c>
      <c r="D4156" s="6" t="str" cm="1">
        <f t="array" ref="D4156">IF(SUM(--ISNUMBER(SEARCH(Credentials,C4156)))&gt;0,TRIM(RIGHT(SUBSTITUTE(C4156," ",REPT(" ", 99)), 99)),"")</f>
        <v/>
      </c>
      <c r="E4156" s="6" t="str">
        <f t="shared" si="129"/>
        <v>Bryan Martin</v>
      </c>
      <c r="F4156" s="6" t="s">
        <v>15974</v>
      </c>
      <c r="G4156" s="7" t="s">
        <v>20113</v>
      </c>
      <c r="H4156" s="7" t="s">
        <v>19455</v>
      </c>
    </row>
    <row r="4157" spans="1:8">
      <c r="A4157" s="6" t="s">
        <v>15978</v>
      </c>
      <c r="B4157" s="6" t="str" cm="1">
        <f t="array" ref="B4157">IF(SUM(--ISNUMBER(SEARCH(Honorific,A4157)))&gt;0,LEFT(A4157,FIND(" ",A4157)-1),"")</f>
        <v>Mr.</v>
      </c>
      <c r="C4157" s="6" t="str">
        <f t="shared" si="128"/>
        <v>Scott Stewart</v>
      </c>
      <c r="D4157" s="6" t="str" cm="1">
        <f t="array" ref="D4157">IF(SUM(--ISNUMBER(SEARCH(Credentials,C4157)))&gt;0,TRIM(RIGHT(SUBSTITUTE(C4157," ",REPT(" ", 99)), 99)),"")</f>
        <v/>
      </c>
      <c r="E4157" s="6" t="str">
        <f t="shared" si="129"/>
        <v>Scott Stewart</v>
      </c>
      <c r="F4157" s="6" t="s">
        <v>19379</v>
      </c>
      <c r="G4157" s="7" t="s">
        <v>19573</v>
      </c>
      <c r="H4157" s="7" t="s">
        <v>19687</v>
      </c>
    </row>
    <row r="4158" spans="1:8">
      <c r="A4158" s="6" t="s">
        <v>15982</v>
      </c>
      <c r="B4158" s="6" t="str" cm="1">
        <f t="array" ref="B4158">IF(SUM(--ISNUMBER(SEARCH(Honorific,A4158)))&gt;0,LEFT(A4158,FIND(" ",A4158)-1),"")</f>
        <v/>
      </c>
      <c r="C4158" s="6" t="str">
        <f t="shared" si="128"/>
        <v>Kathryn Christensen</v>
      </c>
      <c r="D4158" s="6" t="str" cm="1">
        <f t="array" ref="D4158">IF(SUM(--ISNUMBER(SEARCH(Credentials,C4158)))&gt;0,TRIM(RIGHT(SUBSTITUTE(C4158," ",REPT(" ", 99)), 99)),"")</f>
        <v/>
      </c>
      <c r="E4158" s="6" t="str">
        <f t="shared" si="129"/>
        <v>Kathryn Christensen</v>
      </c>
      <c r="F4158" s="6" t="s">
        <v>15982</v>
      </c>
      <c r="G4158" s="7" t="s">
        <v>19415</v>
      </c>
      <c r="H4158" s="7" t="s">
        <v>20790</v>
      </c>
    </row>
    <row r="4159" spans="1:8">
      <c r="A4159" s="6" t="s">
        <v>15986</v>
      </c>
      <c r="B4159" s="6" t="str" cm="1">
        <f t="array" ref="B4159">IF(SUM(--ISNUMBER(SEARCH(Honorific,A4159)))&gt;0,LEFT(A4159,FIND(" ",A4159)-1),"")</f>
        <v/>
      </c>
      <c r="C4159" s="6" t="str">
        <f t="shared" si="128"/>
        <v>David Diaz</v>
      </c>
      <c r="D4159" s="6" t="str" cm="1">
        <f t="array" ref="D4159">IF(SUM(--ISNUMBER(SEARCH(Credentials,C4159)))&gt;0,TRIM(RIGHT(SUBSTITUTE(C4159," ",REPT(" ", 99)), 99)),"")</f>
        <v/>
      </c>
      <c r="E4159" s="6" t="str">
        <f t="shared" si="129"/>
        <v>David Diaz</v>
      </c>
      <c r="F4159" s="6" t="s">
        <v>15986</v>
      </c>
      <c r="G4159" s="7" t="s">
        <v>19484</v>
      </c>
      <c r="H4159" s="7" t="s">
        <v>20529</v>
      </c>
    </row>
    <row r="4160" spans="1:8">
      <c r="A4160" s="6" t="s">
        <v>15989</v>
      </c>
      <c r="B4160" s="6" t="str" cm="1">
        <f t="array" ref="B4160">IF(SUM(--ISNUMBER(SEARCH(Honorific,A4160)))&gt;0,LEFT(A4160,FIND(" ",A4160)-1),"")</f>
        <v/>
      </c>
      <c r="C4160" s="6" t="str">
        <f t="shared" si="128"/>
        <v>Bailey Black</v>
      </c>
      <c r="D4160" s="6" t="str" cm="1">
        <f t="array" ref="D4160">IF(SUM(--ISNUMBER(SEARCH(Credentials,C4160)))&gt;0,TRIM(RIGHT(SUBSTITUTE(C4160," ",REPT(" ", 99)), 99)),"")</f>
        <v/>
      </c>
      <c r="E4160" s="6" t="str">
        <f t="shared" si="129"/>
        <v>Bailey Black</v>
      </c>
      <c r="F4160" s="6" t="s">
        <v>15989</v>
      </c>
      <c r="G4160" s="7" t="s">
        <v>19711</v>
      </c>
      <c r="H4160" s="7" t="s">
        <v>19754</v>
      </c>
    </row>
    <row r="4161" spans="1:8">
      <c r="A4161" s="6" t="s">
        <v>14757</v>
      </c>
      <c r="B4161" s="6" t="str" cm="1">
        <f t="array" ref="B4161">IF(SUM(--ISNUMBER(SEARCH(Honorific,A4161)))&gt;0,LEFT(A4161,FIND(" ",A4161)-1),"")</f>
        <v/>
      </c>
      <c r="C4161" s="6" t="str">
        <f t="shared" si="128"/>
        <v>James White</v>
      </c>
      <c r="D4161" s="6" t="str" cm="1">
        <f t="array" ref="D4161">IF(SUM(--ISNUMBER(SEARCH(Credentials,C4161)))&gt;0,TRIM(RIGHT(SUBSTITUTE(C4161," ",REPT(" ", 99)), 99)),"")</f>
        <v/>
      </c>
      <c r="E4161" s="6" t="str">
        <f t="shared" si="129"/>
        <v>James White</v>
      </c>
      <c r="F4161" s="6" t="s">
        <v>14757</v>
      </c>
      <c r="G4161" s="7" t="s">
        <v>19433</v>
      </c>
      <c r="H4161" s="7" t="s">
        <v>19502</v>
      </c>
    </row>
    <row r="4162" spans="1:8">
      <c r="A4162" s="6" t="s">
        <v>15996</v>
      </c>
      <c r="B4162" s="6" t="str" cm="1">
        <f t="array" ref="B4162">IF(SUM(--ISNUMBER(SEARCH(Honorific,A4162)))&gt;0,LEFT(A4162,FIND(" ",A4162)-1),"")</f>
        <v/>
      </c>
      <c r="C4162" s="6" t="str">
        <f t="shared" si="128"/>
        <v>Haley Day</v>
      </c>
      <c r="D4162" s="6" t="str" cm="1">
        <f t="array" ref="D4162">IF(SUM(--ISNUMBER(SEARCH(Credentials,C4162)))&gt;0,TRIM(RIGHT(SUBSTITUTE(C4162," ",REPT(" ", 99)), 99)),"")</f>
        <v/>
      </c>
      <c r="E4162" s="6" t="str">
        <f t="shared" si="129"/>
        <v>Haley Day</v>
      </c>
      <c r="F4162" s="6" t="s">
        <v>15996</v>
      </c>
      <c r="G4162" s="7" t="s">
        <v>20164</v>
      </c>
      <c r="H4162" s="7" t="s">
        <v>20207</v>
      </c>
    </row>
    <row r="4163" spans="1:8">
      <c r="A4163" s="6" t="s">
        <v>16000</v>
      </c>
      <c r="B4163" s="6" t="str" cm="1">
        <f t="array" ref="B4163">IF(SUM(--ISNUMBER(SEARCH(Honorific,A4163)))&gt;0,LEFT(A4163,FIND(" ",A4163)-1),"")</f>
        <v/>
      </c>
      <c r="C4163" s="6" t="str">
        <f t="shared" ref="C4163:C4226" si="130">IF(B4163="",A4163,RIGHT(A4163,LEN(A4163)-LEN(B4163)-1))</f>
        <v>Michelle Phillips</v>
      </c>
      <c r="D4163" s="6" t="str" cm="1">
        <f t="array" ref="D4163">IF(SUM(--ISNUMBER(SEARCH(Credentials,C4163)))&gt;0,TRIM(RIGHT(SUBSTITUTE(C4163," ",REPT(" ", 99)), 99)),"")</f>
        <v/>
      </c>
      <c r="E4163" s="6" t="str">
        <f t="shared" ref="E4163:E4226" si="131">IF(D4163="",C4163,LEFT(C4163,LEN(C4163)-LEN(D4163)))</f>
        <v>Michelle Phillips</v>
      </c>
      <c r="F4163" s="6" t="s">
        <v>16000</v>
      </c>
      <c r="G4163" s="7" t="s">
        <v>19693</v>
      </c>
      <c r="H4163" s="7" t="s">
        <v>19577</v>
      </c>
    </row>
    <row r="4164" spans="1:8">
      <c r="A4164" s="6" t="s">
        <v>16004</v>
      </c>
      <c r="B4164" s="6" t="str" cm="1">
        <f t="array" ref="B4164">IF(SUM(--ISNUMBER(SEARCH(Honorific,A4164)))&gt;0,LEFT(A4164,FIND(" ",A4164)-1),"")</f>
        <v/>
      </c>
      <c r="C4164" s="6" t="str">
        <f t="shared" si="130"/>
        <v>Kevin Carroll</v>
      </c>
      <c r="D4164" s="6" t="str" cm="1">
        <f t="array" ref="D4164">IF(SUM(--ISNUMBER(SEARCH(Credentials,C4164)))&gt;0,TRIM(RIGHT(SUBSTITUTE(C4164," ",REPT(" ", 99)), 99)),"")</f>
        <v/>
      </c>
      <c r="E4164" s="6" t="str">
        <f t="shared" si="131"/>
        <v>Kevin Carroll</v>
      </c>
      <c r="F4164" s="6" t="s">
        <v>16004</v>
      </c>
      <c r="G4164" s="7" t="s">
        <v>19542</v>
      </c>
      <c r="H4164" s="7" t="s">
        <v>19673</v>
      </c>
    </row>
    <row r="4165" spans="1:8">
      <c r="A4165" s="6" t="s">
        <v>16008</v>
      </c>
      <c r="B4165" s="6" t="str" cm="1">
        <f t="array" ref="B4165">IF(SUM(--ISNUMBER(SEARCH(Honorific,A4165)))&gt;0,LEFT(A4165,FIND(" ",A4165)-1),"")</f>
        <v/>
      </c>
      <c r="C4165" s="6" t="str">
        <f t="shared" si="130"/>
        <v>Scott Parker</v>
      </c>
      <c r="D4165" s="6" t="str" cm="1">
        <f t="array" ref="D4165">IF(SUM(--ISNUMBER(SEARCH(Credentials,C4165)))&gt;0,TRIM(RIGHT(SUBSTITUTE(C4165," ",REPT(" ", 99)), 99)),"")</f>
        <v/>
      </c>
      <c r="E4165" s="6" t="str">
        <f t="shared" si="131"/>
        <v>Scott Parker</v>
      </c>
      <c r="F4165" s="6" t="s">
        <v>16008</v>
      </c>
      <c r="G4165" s="7" t="s">
        <v>19573</v>
      </c>
      <c r="H4165" s="7" t="s">
        <v>20012</v>
      </c>
    </row>
    <row r="4166" spans="1:8">
      <c r="A4166" s="6" t="s">
        <v>1656</v>
      </c>
      <c r="B4166" s="6" t="str" cm="1">
        <f t="array" ref="B4166">IF(SUM(--ISNUMBER(SEARCH(Honorific,A4166)))&gt;0,LEFT(A4166,FIND(" ",A4166)-1),"")</f>
        <v/>
      </c>
      <c r="C4166" s="6" t="str">
        <f t="shared" si="130"/>
        <v>Jennifer Clark</v>
      </c>
      <c r="D4166" s="6" t="str" cm="1">
        <f t="array" ref="D4166">IF(SUM(--ISNUMBER(SEARCH(Credentials,C4166)))&gt;0,TRIM(RIGHT(SUBSTITUTE(C4166," ",REPT(" ", 99)), 99)),"")</f>
        <v/>
      </c>
      <c r="E4166" s="6" t="str">
        <f t="shared" si="131"/>
        <v>Jennifer Clark</v>
      </c>
      <c r="F4166" s="6" t="s">
        <v>1656</v>
      </c>
      <c r="G4166" s="7" t="s">
        <v>19510</v>
      </c>
      <c r="H4166" s="7" t="s">
        <v>19647</v>
      </c>
    </row>
    <row r="4167" spans="1:8">
      <c r="A4167" s="6" t="s">
        <v>16015</v>
      </c>
      <c r="B4167" s="6" t="str" cm="1">
        <f t="array" ref="B4167">IF(SUM(--ISNUMBER(SEARCH(Honorific,A4167)))&gt;0,LEFT(A4167,FIND(" ",A4167)-1),"")</f>
        <v/>
      </c>
      <c r="C4167" s="6" t="str">
        <f t="shared" si="130"/>
        <v>Elizabeth Allen</v>
      </c>
      <c r="D4167" s="6" t="str" cm="1">
        <f t="array" ref="D4167">IF(SUM(--ISNUMBER(SEARCH(Credentials,C4167)))&gt;0,TRIM(RIGHT(SUBSTITUTE(C4167," ",REPT(" ", 99)), 99)),"")</f>
        <v/>
      </c>
      <c r="E4167" s="6" t="str">
        <f t="shared" si="131"/>
        <v>Elizabeth Allen</v>
      </c>
      <c r="F4167" s="6" t="s">
        <v>16015</v>
      </c>
      <c r="G4167" s="7" t="s">
        <v>19819</v>
      </c>
      <c r="H4167" s="7" t="s">
        <v>19635</v>
      </c>
    </row>
    <row r="4168" spans="1:8">
      <c r="A4168" s="6" t="s">
        <v>16019</v>
      </c>
      <c r="B4168" s="6" t="str" cm="1">
        <f t="array" ref="B4168">IF(SUM(--ISNUMBER(SEARCH(Honorific,A4168)))&gt;0,LEFT(A4168,FIND(" ",A4168)-1),"")</f>
        <v/>
      </c>
      <c r="C4168" s="6" t="str">
        <f t="shared" si="130"/>
        <v>Heather Davis MD</v>
      </c>
      <c r="D4168" s="6" t="str" cm="1">
        <f t="array" ref="D4168">IF(SUM(--ISNUMBER(SEARCH(Credentials,C4168)))&gt;0,TRIM(RIGHT(SUBSTITUTE(C4168," ",REPT(" ", 99)), 99)),"")</f>
        <v>MD</v>
      </c>
      <c r="E4168" s="6" t="str">
        <f t="shared" si="131"/>
        <v xml:space="preserve">Heather Davis </v>
      </c>
      <c r="F4168" s="6" t="s">
        <v>19380</v>
      </c>
      <c r="G4168" s="7" t="s">
        <v>19423</v>
      </c>
      <c r="H4168" s="7" t="s">
        <v>19523</v>
      </c>
    </row>
    <row r="4169" spans="1:8">
      <c r="A4169" s="6" t="s">
        <v>16023</v>
      </c>
      <c r="B4169" s="6" t="str" cm="1">
        <f t="array" ref="B4169">IF(SUM(--ISNUMBER(SEARCH(Honorific,A4169)))&gt;0,LEFT(A4169,FIND(" ",A4169)-1),"")</f>
        <v/>
      </c>
      <c r="C4169" s="6" t="str">
        <f t="shared" si="130"/>
        <v>Tracie Martin</v>
      </c>
      <c r="D4169" s="6" t="str" cm="1">
        <f t="array" ref="D4169">IF(SUM(--ISNUMBER(SEARCH(Credentials,C4169)))&gt;0,TRIM(RIGHT(SUBSTITUTE(C4169," ",REPT(" ", 99)), 99)),"")</f>
        <v/>
      </c>
      <c r="E4169" s="6" t="str">
        <f t="shared" si="131"/>
        <v>Tracie Martin</v>
      </c>
      <c r="F4169" s="6" t="s">
        <v>16023</v>
      </c>
      <c r="G4169" s="7" t="s">
        <v>20791</v>
      </c>
      <c r="H4169" s="7" t="s">
        <v>19455</v>
      </c>
    </row>
    <row r="4170" spans="1:8">
      <c r="A4170" s="6" t="s">
        <v>16027</v>
      </c>
      <c r="B4170" s="6" t="str" cm="1">
        <f t="array" ref="B4170">IF(SUM(--ISNUMBER(SEARCH(Honorific,A4170)))&gt;0,LEFT(A4170,FIND(" ",A4170)-1),"")</f>
        <v/>
      </c>
      <c r="C4170" s="6" t="str">
        <f t="shared" si="130"/>
        <v>Eric Morgan</v>
      </c>
      <c r="D4170" s="6" t="str" cm="1">
        <f t="array" ref="D4170">IF(SUM(--ISNUMBER(SEARCH(Credentials,C4170)))&gt;0,TRIM(RIGHT(SUBSTITUTE(C4170," ",REPT(" ", 99)), 99)),"")</f>
        <v/>
      </c>
      <c r="E4170" s="6" t="str">
        <f t="shared" si="131"/>
        <v>Eric Morgan</v>
      </c>
      <c r="F4170" s="6" t="s">
        <v>16027</v>
      </c>
      <c r="G4170" s="7" t="s">
        <v>19618</v>
      </c>
      <c r="H4170" s="7" t="s">
        <v>19735</v>
      </c>
    </row>
    <row r="4171" spans="1:8">
      <c r="A4171" s="6" t="s">
        <v>16031</v>
      </c>
      <c r="B4171" s="6" t="str" cm="1">
        <f t="array" ref="B4171">IF(SUM(--ISNUMBER(SEARCH(Honorific,A4171)))&gt;0,LEFT(A4171,FIND(" ",A4171)-1),"")</f>
        <v/>
      </c>
      <c r="C4171" s="6" t="str">
        <f t="shared" si="130"/>
        <v>David James</v>
      </c>
      <c r="D4171" s="6" t="str" cm="1">
        <f t="array" ref="D4171">IF(SUM(--ISNUMBER(SEARCH(Credentials,C4171)))&gt;0,TRIM(RIGHT(SUBSTITUTE(C4171," ",REPT(" ", 99)), 99)),"")</f>
        <v/>
      </c>
      <c r="E4171" s="6" t="str">
        <f t="shared" si="131"/>
        <v>David James</v>
      </c>
      <c r="F4171" s="6" t="s">
        <v>16031</v>
      </c>
      <c r="G4171" s="7" t="s">
        <v>19484</v>
      </c>
      <c r="H4171" s="7" t="s">
        <v>19433</v>
      </c>
    </row>
    <row r="4172" spans="1:8">
      <c r="A4172" s="6" t="s">
        <v>16035</v>
      </c>
      <c r="B4172" s="6" t="str" cm="1">
        <f t="array" ref="B4172">IF(SUM(--ISNUMBER(SEARCH(Honorific,A4172)))&gt;0,LEFT(A4172,FIND(" ",A4172)-1),"")</f>
        <v/>
      </c>
      <c r="C4172" s="6" t="str">
        <f t="shared" si="130"/>
        <v>Benjamin Gallagher</v>
      </c>
      <c r="D4172" s="6" t="str" cm="1">
        <f t="array" ref="D4172">IF(SUM(--ISNUMBER(SEARCH(Credentials,C4172)))&gt;0,TRIM(RIGHT(SUBSTITUTE(C4172," ",REPT(" ", 99)), 99)),"")</f>
        <v/>
      </c>
      <c r="E4172" s="6" t="str">
        <f t="shared" si="131"/>
        <v>Benjamin Gallagher</v>
      </c>
      <c r="F4172" s="6" t="s">
        <v>16035</v>
      </c>
      <c r="G4172" s="7" t="s">
        <v>19700</v>
      </c>
      <c r="H4172" s="7" t="s">
        <v>20792</v>
      </c>
    </row>
    <row r="4173" spans="1:8">
      <c r="A4173" s="6" t="s">
        <v>16038</v>
      </c>
      <c r="B4173" s="6" t="str" cm="1">
        <f t="array" ref="B4173">IF(SUM(--ISNUMBER(SEARCH(Honorific,A4173)))&gt;0,LEFT(A4173,FIND(" ",A4173)-1),"")</f>
        <v/>
      </c>
      <c r="C4173" s="6" t="str">
        <f t="shared" si="130"/>
        <v>Yvette Frazier</v>
      </c>
      <c r="D4173" s="6" t="str" cm="1">
        <f t="array" ref="D4173">IF(SUM(--ISNUMBER(SEARCH(Credentials,C4173)))&gt;0,TRIM(RIGHT(SUBSTITUTE(C4173," ",REPT(" ", 99)), 99)),"")</f>
        <v/>
      </c>
      <c r="E4173" s="6" t="str">
        <f t="shared" si="131"/>
        <v>Yvette Frazier</v>
      </c>
      <c r="F4173" s="6" t="s">
        <v>16038</v>
      </c>
      <c r="G4173" s="7" t="s">
        <v>20793</v>
      </c>
      <c r="H4173" s="7" t="s">
        <v>20100</v>
      </c>
    </row>
    <row r="4174" spans="1:8">
      <c r="A4174" s="6" t="s">
        <v>16042</v>
      </c>
      <c r="B4174" s="6" t="str" cm="1">
        <f t="array" ref="B4174">IF(SUM(--ISNUMBER(SEARCH(Honorific,A4174)))&gt;0,LEFT(A4174,FIND(" ",A4174)-1),"")</f>
        <v/>
      </c>
      <c r="C4174" s="6" t="str">
        <f t="shared" si="130"/>
        <v>Kenneth Archer</v>
      </c>
      <c r="D4174" s="6" t="str" cm="1">
        <f t="array" ref="D4174">IF(SUM(--ISNUMBER(SEARCH(Credentials,C4174)))&gt;0,TRIM(RIGHT(SUBSTITUTE(C4174," ",REPT(" ", 99)), 99)),"")</f>
        <v/>
      </c>
      <c r="E4174" s="6" t="str">
        <f t="shared" si="131"/>
        <v>Kenneth Archer</v>
      </c>
      <c r="F4174" s="6" t="s">
        <v>16042</v>
      </c>
      <c r="G4174" s="7" t="s">
        <v>20318</v>
      </c>
      <c r="H4174" s="7" t="s">
        <v>20259</v>
      </c>
    </row>
    <row r="4175" spans="1:8">
      <c r="A4175" s="6" t="s">
        <v>16045</v>
      </c>
      <c r="B4175" s="6" t="str" cm="1">
        <f t="array" ref="B4175">IF(SUM(--ISNUMBER(SEARCH(Honorific,A4175)))&gt;0,LEFT(A4175,FIND(" ",A4175)-1),"")</f>
        <v/>
      </c>
      <c r="C4175" s="6" t="str">
        <f t="shared" si="130"/>
        <v>Emily Gross</v>
      </c>
      <c r="D4175" s="6" t="str" cm="1">
        <f t="array" ref="D4175">IF(SUM(--ISNUMBER(SEARCH(Credentials,C4175)))&gt;0,TRIM(RIGHT(SUBSTITUTE(C4175," ",REPT(" ", 99)), 99)),"")</f>
        <v/>
      </c>
      <c r="E4175" s="6" t="str">
        <f t="shared" si="131"/>
        <v>Emily Gross</v>
      </c>
      <c r="F4175" s="6" t="s">
        <v>16045</v>
      </c>
      <c r="G4175" s="7" t="s">
        <v>20058</v>
      </c>
      <c r="H4175" s="7" t="s">
        <v>20322</v>
      </c>
    </row>
    <row r="4176" spans="1:8">
      <c r="A4176" s="6" t="s">
        <v>16049</v>
      </c>
      <c r="B4176" s="6" t="str" cm="1">
        <f t="array" ref="B4176">IF(SUM(--ISNUMBER(SEARCH(Honorific,A4176)))&gt;0,LEFT(A4176,FIND(" ",A4176)-1),"")</f>
        <v/>
      </c>
      <c r="C4176" s="6" t="str">
        <f t="shared" si="130"/>
        <v>Cindy Farmer</v>
      </c>
      <c r="D4176" s="6" t="str" cm="1">
        <f t="array" ref="D4176">IF(SUM(--ISNUMBER(SEARCH(Credentials,C4176)))&gt;0,TRIM(RIGHT(SUBSTITUTE(C4176," ",REPT(" ", 99)), 99)),"")</f>
        <v/>
      </c>
      <c r="E4176" s="6" t="str">
        <f t="shared" si="131"/>
        <v>Cindy Farmer</v>
      </c>
      <c r="F4176" s="6" t="s">
        <v>16049</v>
      </c>
      <c r="G4176" s="7" t="s">
        <v>20368</v>
      </c>
      <c r="H4176" s="7" t="s">
        <v>19457</v>
      </c>
    </row>
    <row r="4177" spans="1:8">
      <c r="A4177" s="6" t="s">
        <v>16053</v>
      </c>
      <c r="B4177" s="6" t="str" cm="1">
        <f t="array" ref="B4177">IF(SUM(--ISNUMBER(SEARCH(Honorific,A4177)))&gt;0,LEFT(A4177,FIND(" ",A4177)-1),"")</f>
        <v/>
      </c>
      <c r="C4177" s="6" t="str">
        <f t="shared" si="130"/>
        <v>Erica Schmitt</v>
      </c>
      <c r="D4177" s="6" t="str" cm="1">
        <f t="array" ref="D4177">IF(SUM(--ISNUMBER(SEARCH(Credentials,C4177)))&gt;0,TRIM(RIGHT(SUBSTITUTE(C4177," ",REPT(" ", 99)), 99)),"")</f>
        <v/>
      </c>
      <c r="E4177" s="6" t="str">
        <f t="shared" si="131"/>
        <v>Erica Schmitt</v>
      </c>
      <c r="F4177" s="6" t="s">
        <v>16053</v>
      </c>
      <c r="G4177" s="7" t="s">
        <v>19935</v>
      </c>
      <c r="H4177" s="7" t="s">
        <v>20595</v>
      </c>
    </row>
    <row r="4178" spans="1:8">
      <c r="A4178" s="6" t="s">
        <v>16057</v>
      </c>
      <c r="B4178" s="6" t="str" cm="1">
        <f t="array" ref="B4178">IF(SUM(--ISNUMBER(SEARCH(Honorific,A4178)))&gt;0,LEFT(A4178,FIND(" ",A4178)-1),"")</f>
        <v/>
      </c>
      <c r="C4178" s="6" t="str">
        <f t="shared" si="130"/>
        <v>Jonathan Smith</v>
      </c>
      <c r="D4178" s="6" t="str" cm="1">
        <f t="array" ref="D4178">IF(SUM(--ISNUMBER(SEARCH(Credentials,C4178)))&gt;0,TRIM(RIGHT(SUBSTITUTE(C4178," ",REPT(" ", 99)), 99)),"")</f>
        <v/>
      </c>
      <c r="E4178" s="6" t="str">
        <f t="shared" si="131"/>
        <v>Jonathan Smith</v>
      </c>
      <c r="F4178" s="6" t="s">
        <v>16057</v>
      </c>
      <c r="G4178" s="7" t="s">
        <v>19787</v>
      </c>
      <c r="H4178" s="7" t="s">
        <v>19450</v>
      </c>
    </row>
    <row r="4179" spans="1:8">
      <c r="A4179" s="6" t="s">
        <v>16060</v>
      </c>
      <c r="B4179" s="6" t="str" cm="1">
        <f t="array" ref="B4179">IF(SUM(--ISNUMBER(SEARCH(Honorific,A4179)))&gt;0,LEFT(A4179,FIND(" ",A4179)-1),"")</f>
        <v/>
      </c>
      <c r="C4179" s="6" t="str">
        <f t="shared" si="130"/>
        <v>Matthew Morales</v>
      </c>
      <c r="D4179" s="6" t="str" cm="1">
        <f t="array" ref="D4179">IF(SUM(--ISNUMBER(SEARCH(Credentials,C4179)))&gt;0,TRIM(RIGHT(SUBSTITUTE(C4179," ",REPT(" ", 99)), 99)),"")</f>
        <v/>
      </c>
      <c r="E4179" s="6" t="str">
        <f t="shared" si="131"/>
        <v>Matthew Morales</v>
      </c>
      <c r="F4179" s="6" t="s">
        <v>16060</v>
      </c>
      <c r="G4179" s="7" t="s">
        <v>19506</v>
      </c>
      <c r="H4179" s="7" t="s">
        <v>19513</v>
      </c>
    </row>
    <row r="4180" spans="1:8">
      <c r="A4180" s="6" t="s">
        <v>16064</v>
      </c>
      <c r="B4180" s="6" t="str" cm="1">
        <f t="array" ref="B4180">IF(SUM(--ISNUMBER(SEARCH(Honorific,A4180)))&gt;0,LEFT(A4180,FIND(" ",A4180)-1),"")</f>
        <v/>
      </c>
      <c r="C4180" s="6" t="str">
        <f t="shared" si="130"/>
        <v>Dawn Nash</v>
      </c>
      <c r="D4180" s="6" t="str" cm="1">
        <f t="array" ref="D4180">IF(SUM(--ISNUMBER(SEARCH(Credentials,C4180)))&gt;0,TRIM(RIGHT(SUBSTITUTE(C4180," ",REPT(" ", 99)), 99)),"")</f>
        <v/>
      </c>
      <c r="E4180" s="6" t="str">
        <f t="shared" si="131"/>
        <v>Dawn Nash</v>
      </c>
      <c r="F4180" s="6" t="s">
        <v>16064</v>
      </c>
      <c r="G4180" s="7" t="s">
        <v>19865</v>
      </c>
      <c r="H4180" s="7" t="s">
        <v>20794</v>
      </c>
    </row>
    <row r="4181" spans="1:8">
      <c r="A4181" s="6" t="s">
        <v>16068</v>
      </c>
      <c r="B4181" s="6" t="str" cm="1">
        <f t="array" ref="B4181">IF(SUM(--ISNUMBER(SEARCH(Honorific,A4181)))&gt;0,LEFT(A4181,FIND(" ",A4181)-1),"")</f>
        <v/>
      </c>
      <c r="C4181" s="6" t="str">
        <f t="shared" si="130"/>
        <v>Karen Grant</v>
      </c>
      <c r="D4181" s="6" t="str" cm="1">
        <f t="array" ref="D4181">IF(SUM(--ISNUMBER(SEARCH(Credentials,C4181)))&gt;0,TRIM(RIGHT(SUBSTITUTE(C4181," ",REPT(" ", 99)), 99)),"")</f>
        <v/>
      </c>
      <c r="E4181" s="6" t="str">
        <f t="shared" si="131"/>
        <v>Karen Grant</v>
      </c>
      <c r="F4181" s="6" t="s">
        <v>16068</v>
      </c>
      <c r="G4181" s="7" t="s">
        <v>19650</v>
      </c>
      <c r="H4181" s="7" t="s">
        <v>20114</v>
      </c>
    </row>
    <row r="4182" spans="1:8">
      <c r="A4182" s="6" t="s">
        <v>16072</v>
      </c>
      <c r="B4182" s="6" t="str" cm="1">
        <f t="array" ref="B4182">IF(SUM(--ISNUMBER(SEARCH(Honorific,A4182)))&gt;0,LEFT(A4182,FIND(" ",A4182)-1),"")</f>
        <v/>
      </c>
      <c r="C4182" s="6" t="str">
        <f t="shared" si="130"/>
        <v>Laurie Strong</v>
      </c>
      <c r="D4182" s="6" t="str" cm="1">
        <f t="array" ref="D4182">IF(SUM(--ISNUMBER(SEARCH(Credentials,C4182)))&gt;0,TRIM(RIGHT(SUBSTITUTE(C4182," ",REPT(" ", 99)), 99)),"")</f>
        <v/>
      </c>
      <c r="E4182" s="6" t="str">
        <f t="shared" si="131"/>
        <v>Laurie Strong</v>
      </c>
      <c r="F4182" s="6" t="s">
        <v>16072</v>
      </c>
      <c r="G4182" s="7" t="s">
        <v>19501</v>
      </c>
      <c r="H4182" s="7" t="s">
        <v>20601</v>
      </c>
    </row>
    <row r="4183" spans="1:8">
      <c r="A4183" s="6" t="s">
        <v>16076</v>
      </c>
      <c r="B4183" s="6" t="str" cm="1">
        <f t="array" ref="B4183">IF(SUM(--ISNUMBER(SEARCH(Honorific,A4183)))&gt;0,LEFT(A4183,FIND(" ",A4183)-1),"")</f>
        <v/>
      </c>
      <c r="C4183" s="6" t="str">
        <f t="shared" si="130"/>
        <v>Amanda Jones</v>
      </c>
      <c r="D4183" s="6" t="str" cm="1">
        <f t="array" ref="D4183">IF(SUM(--ISNUMBER(SEARCH(Credentials,C4183)))&gt;0,TRIM(RIGHT(SUBSTITUTE(C4183," ",REPT(" ", 99)), 99)),"")</f>
        <v/>
      </c>
      <c r="E4183" s="6" t="str">
        <f t="shared" si="131"/>
        <v>Amanda Jones</v>
      </c>
      <c r="F4183" s="6" t="s">
        <v>16076</v>
      </c>
      <c r="G4183" s="7" t="s">
        <v>19435</v>
      </c>
      <c r="H4183" s="7" t="s">
        <v>19613</v>
      </c>
    </row>
    <row r="4184" spans="1:8">
      <c r="A4184" s="6" t="s">
        <v>16080</v>
      </c>
      <c r="B4184" s="6" t="str" cm="1">
        <f t="array" ref="B4184">IF(SUM(--ISNUMBER(SEARCH(Honorific,A4184)))&gt;0,LEFT(A4184,FIND(" ",A4184)-1),"")</f>
        <v/>
      </c>
      <c r="C4184" s="6" t="str">
        <f t="shared" si="130"/>
        <v>Brandy Lynch</v>
      </c>
      <c r="D4184" s="6" t="str" cm="1">
        <f t="array" ref="D4184">IF(SUM(--ISNUMBER(SEARCH(Credentials,C4184)))&gt;0,TRIM(RIGHT(SUBSTITUTE(C4184," ",REPT(" ", 99)), 99)),"")</f>
        <v/>
      </c>
      <c r="E4184" s="6" t="str">
        <f t="shared" si="131"/>
        <v>Brandy Lynch</v>
      </c>
      <c r="F4184" s="6" t="s">
        <v>16080</v>
      </c>
      <c r="G4184" s="7" t="s">
        <v>19863</v>
      </c>
      <c r="H4184" s="7" t="s">
        <v>20364</v>
      </c>
    </row>
    <row r="4185" spans="1:8">
      <c r="A4185" s="6" t="s">
        <v>16084</v>
      </c>
      <c r="B4185" s="6" t="str" cm="1">
        <f t="array" ref="B4185">IF(SUM(--ISNUMBER(SEARCH(Honorific,A4185)))&gt;0,LEFT(A4185,FIND(" ",A4185)-1),"")</f>
        <v/>
      </c>
      <c r="C4185" s="6" t="str">
        <f t="shared" si="130"/>
        <v>Samantha Jones</v>
      </c>
      <c r="D4185" s="6" t="str" cm="1">
        <f t="array" ref="D4185">IF(SUM(--ISNUMBER(SEARCH(Credentials,C4185)))&gt;0,TRIM(RIGHT(SUBSTITUTE(C4185," ",REPT(" ", 99)), 99)),"")</f>
        <v/>
      </c>
      <c r="E4185" s="6" t="str">
        <f t="shared" si="131"/>
        <v>Samantha Jones</v>
      </c>
      <c r="F4185" s="6" t="s">
        <v>16084</v>
      </c>
      <c r="G4185" s="7" t="s">
        <v>19533</v>
      </c>
      <c r="H4185" s="7" t="s">
        <v>19613</v>
      </c>
    </row>
    <row r="4186" spans="1:8">
      <c r="A4186" s="6" t="s">
        <v>5578</v>
      </c>
      <c r="B4186" s="6" t="str" cm="1">
        <f t="array" ref="B4186">IF(SUM(--ISNUMBER(SEARCH(Honorific,A4186)))&gt;0,LEFT(A4186,FIND(" ",A4186)-1),"")</f>
        <v/>
      </c>
      <c r="C4186" s="6" t="str">
        <f t="shared" si="130"/>
        <v>Jessica Russell</v>
      </c>
      <c r="D4186" s="6" t="str" cm="1">
        <f t="array" ref="D4186">IF(SUM(--ISNUMBER(SEARCH(Credentials,C4186)))&gt;0,TRIM(RIGHT(SUBSTITUTE(C4186," ",REPT(" ", 99)), 99)),"")</f>
        <v/>
      </c>
      <c r="E4186" s="6" t="str">
        <f t="shared" si="131"/>
        <v>Jessica Russell</v>
      </c>
      <c r="F4186" s="6" t="s">
        <v>5578</v>
      </c>
      <c r="G4186" s="7" t="s">
        <v>19664</v>
      </c>
      <c r="H4186" s="7" t="s">
        <v>19803</v>
      </c>
    </row>
    <row r="4187" spans="1:8">
      <c r="A4187" s="6" t="s">
        <v>14083</v>
      </c>
      <c r="B4187" s="6" t="str" cm="1">
        <f t="array" ref="B4187">IF(SUM(--ISNUMBER(SEARCH(Honorific,A4187)))&gt;0,LEFT(A4187,FIND(" ",A4187)-1),"")</f>
        <v/>
      </c>
      <c r="C4187" s="6" t="str">
        <f t="shared" si="130"/>
        <v>David Luna</v>
      </c>
      <c r="D4187" s="6" t="str" cm="1">
        <f t="array" ref="D4187">IF(SUM(--ISNUMBER(SEARCH(Credentials,C4187)))&gt;0,TRIM(RIGHT(SUBSTITUTE(C4187," ",REPT(" ", 99)), 99)),"")</f>
        <v/>
      </c>
      <c r="E4187" s="6" t="str">
        <f t="shared" si="131"/>
        <v>David Luna</v>
      </c>
      <c r="F4187" s="6" t="s">
        <v>14083</v>
      </c>
      <c r="G4187" s="7" t="s">
        <v>19484</v>
      </c>
      <c r="H4187" s="7" t="s">
        <v>20758</v>
      </c>
    </row>
    <row r="4188" spans="1:8">
      <c r="A4188" s="6" t="s">
        <v>16094</v>
      </c>
      <c r="B4188" s="6" t="str" cm="1">
        <f t="array" ref="B4188">IF(SUM(--ISNUMBER(SEARCH(Honorific,A4188)))&gt;0,LEFT(A4188,FIND(" ",A4188)-1),"")</f>
        <v/>
      </c>
      <c r="C4188" s="6" t="str">
        <f t="shared" si="130"/>
        <v>Adam Vaughn</v>
      </c>
      <c r="D4188" s="6" t="str" cm="1">
        <f t="array" ref="D4188">IF(SUM(--ISNUMBER(SEARCH(Credentials,C4188)))&gt;0,TRIM(RIGHT(SUBSTITUTE(C4188," ",REPT(" ", 99)), 99)),"")</f>
        <v/>
      </c>
      <c r="E4188" s="6" t="str">
        <f t="shared" si="131"/>
        <v>Adam Vaughn</v>
      </c>
      <c r="F4188" s="6" t="s">
        <v>16094</v>
      </c>
      <c r="G4188" s="7" t="s">
        <v>20149</v>
      </c>
      <c r="H4188" s="7" t="s">
        <v>20795</v>
      </c>
    </row>
    <row r="4189" spans="1:8">
      <c r="A4189" s="6" t="s">
        <v>16098</v>
      </c>
      <c r="B4189" s="6" t="str" cm="1">
        <f t="array" ref="B4189">IF(SUM(--ISNUMBER(SEARCH(Honorific,A4189)))&gt;0,LEFT(A4189,FIND(" ",A4189)-1),"")</f>
        <v/>
      </c>
      <c r="C4189" s="6" t="str">
        <f t="shared" si="130"/>
        <v>Tracy Reynolds</v>
      </c>
      <c r="D4189" s="6" t="str" cm="1">
        <f t="array" ref="D4189">IF(SUM(--ISNUMBER(SEARCH(Credentials,C4189)))&gt;0,TRIM(RIGHT(SUBSTITUTE(C4189," ",REPT(" ", 99)), 99)),"")</f>
        <v/>
      </c>
      <c r="E4189" s="6" t="str">
        <f t="shared" si="131"/>
        <v>Tracy Reynolds</v>
      </c>
      <c r="F4189" s="6" t="s">
        <v>16098</v>
      </c>
      <c r="G4189" s="7" t="s">
        <v>19697</v>
      </c>
      <c r="H4189" s="7" t="s">
        <v>20325</v>
      </c>
    </row>
    <row r="4190" spans="1:8">
      <c r="A4190" s="6" t="s">
        <v>16102</v>
      </c>
      <c r="B4190" s="6" t="str" cm="1">
        <f t="array" ref="B4190">IF(SUM(--ISNUMBER(SEARCH(Honorific,A4190)))&gt;0,LEFT(A4190,FIND(" ",A4190)-1),"")</f>
        <v/>
      </c>
      <c r="C4190" s="6" t="str">
        <f t="shared" si="130"/>
        <v>Danielle Andrews</v>
      </c>
      <c r="D4190" s="6" t="str" cm="1">
        <f t="array" ref="D4190">IF(SUM(--ISNUMBER(SEARCH(Credentials,C4190)))&gt;0,TRIM(RIGHT(SUBSTITUTE(C4190," ",REPT(" ", 99)), 99)),"")</f>
        <v/>
      </c>
      <c r="E4190" s="6" t="str">
        <f t="shared" si="131"/>
        <v>Danielle Andrews</v>
      </c>
      <c r="F4190" s="6" t="s">
        <v>16102</v>
      </c>
      <c r="G4190" s="7" t="s">
        <v>19629</v>
      </c>
      <c r="H4190" s="7" t="s">
        <v>19905</v>
      </c>
    </row>
    <row r="4191" spans="1:8">
      <c r="A4191" s="6" t="s">
        <v>16106</v>
      </c>
      <c r="B4191" s="6" t="str" cm="1">
        <f t="array" ref="B4191">IF(SUM(--ISNUMBER(SEARCH(Honorific,A4191)))&gt;0,LEFT(A4191,FIND(" ",A4191)-1),"")</f>
        <v/>
      </c>
      <c r="C4191" s="6" t="str">
        <f t="shared" si="130"/>
        <v>Cynthia Arnold</v>
      </c>
      <c r="D4191" s="6" t="str" cm="1">
        <f t="array" ref="D4191">IF(SUM(--ISNUMBER(SEARCH(Credentials,C4191)))&gt;0,TRIM(RIGHT(SUBSTITUTE(C4191," ",REPT(" ", 99)), 99)),"")</f>
        <v/>
      </c>
      <c r="E4191" s="6" t="str">
        <f t="shared" si="131"/>
        <v>Cynthia Arnold</v>
      </c>
      <c r="F4191" s="6" t="s">
        <v>16106</v>
      </c>
      <c r="G4191" s="7" t="s">
        <v>19646</v>
      </c>
      <c r="H4191" s="7" t="s">
        <v>19829</v>
      </c>
    </row>
    <row r="4192" spans="1:8">
      <c r="A4192" s="6" t="s">
        <v>16110</v>
      </c>
      <c r="B4192" s="6" t="str" cm="1">
        <f t="array" ref="B4192">IF(SUM(--ISNUMBER(SEARCH(Honorific,A4192)))&gt;0,LEFT(A4192,FIND(" ",A4192)-1),"")</f>
        <v/>
      </c>
      <c r="C4192" s="6" t="str">
        <f t="shared" si="130"/>
        <v>Carla Robinson</v>
      </c>
      <c r="D4192" s="6" t="str" cm="1">
        <f t="array" ref="D4192">IF(SUM(--ISNUMBER(SEARCH(Credentials,C4192)))&gt;0,TRIM(RIGHT(SUBSTITUTE(C4192," ",REPT(" ", 99)), 99)),"")</f>
        <v/>
      </c>
      <c r="E4192" s="6" t="str">
        <f t="shared" si="131"/>
        <v>Carla Robinson</v>
      </c>
      <c r="F4192" s="6" t="s">
        <v>16110</v>
      </c>
      <c r="G4192" s="7" t="s">
        <v>20673</v>
      </c>
      <c r="H4192" s="7" t="s">
        <v>19430</v>
      </c>
    </row>
    <row r="4193" spans="1:8">
      <c r="A4193" s="6" t="s">
        <v>16114</v>
      </c>
      <c r="B4193" s="6" t="str" cm="1">
        <f t="array" ref="B4193">IF(SUM(--ISNUMBER(SEARCH(Honorific,A4193)))&gt;0,LEFT(A4193,FIND(" ",A4193)-1),"")</f>
        <v/>
      </c>
      <c r="C4193" s="6" t="str">
        <f t="shared" si="130"/>
        <v>Lisa Moon</v>
      </c>
      <c r="D4193" s="6" t="str" cm="1">
        <f t="array" ref="D4193">IF(SUM(--ISNUMBER(SEARCH(Credentials,C4193)))&gt;0,TRIM(RIGHT(SUBSTITUTE(C4193," ",REPT(" ", 99)), 99)),"")</f>
        <v/>
      </c>
      <c r="E4193" s="6" t="str">
        <f t="shared" si="131"/>
        <v>Lisa Moon</v>
      </c>
      <c r="F4193" s="6" t="s">
        <v>16114</v>
      </c>
      <c r="G4193" s="7" t="s">
        <v>19425</v>
      </c>
      <c r="H4193" s="7" t="s">
        <v>20796</v>
      </c>
    </row>
    <row r="4194" spans="1:8">
      <c r="A4194" s="6" t="s">
        <v>16118</v>
      </c>
      <c r="B4194" s="6" t="str" cm="1">
        <f t="array" ref="B4194">IF(SUM(--ISNUMBER(SEARCH(Honorific,A4194)))&gt;0,LEFT(A4194,FIND(" ",A4194)-1),"")</f>
        <v/>
      </c>
      <c r="C4194" s="6" t="str">
        <f t="shared" si="130"/>
        <v>Misty Evans</v>
      </c>
      <c r="D4194" s="6" t="str" cm="1">
        <f t="array" ref="D4194">IF(SUM(--ISNUMBER(SEARCH(Credentials,C4194)))&gt;0,TRIM(RIGHT(SUBSTITUTE(C4194," ",REPT(" ", 99)), 99)),"")</f>
        <v/>
      </c>
      <c r="E4194" s="6" t="str">
        <f t="shared" si="131"/>
        <v>Misty Evans</v>
      </c>
      <c r="F4194" s="6" t="s">
        <v>16118</v>
      </c>
      <c r="G4194" s="7" t="s">
        <v>19796</v>
      </c>
      <c r="H4194" s="7" t="s">
        <v>19674</v>
      </c>
    </row>
    <row r="4195" spans="1:8">
      <c r="A4195" s="6" t="s">
        <v>16122</v>
      </c>
      <c r="B4195" s="6" t="str" cm="1">
        <f t="array" ref="B4195">IF(SUM(--ISNUMBER(SEARCH(Honorific,A4195)))&gt;0,LEFT(A4195,FIND(" ",A4195)-1),"")</f>
        <v/>
      </c>
      <c r="C4195" s="6" t="str">
        <f t="shared" si="130"/>
        <v>Monica Hall</v>
      </c>
      <c r="D4195" s="6" t="str" cm="1">
        <f t="array" ref="D4195">IF(SUM(--ISNUMBER(SEARCH(Credentials,C4195)))&gt;0,TRIM(RIGHT(SUBSTITUTE(C4195," ",REPT(" ", 99)), 99)),"")</f>
        <v/>
      </c>
      <c r="E4195" s="6" t="str">
        <f t="shared" si="131"/>
        <v>Monica Hall</v>
      </c>
      <c r="F4195" s="6" t="s">
        <v>16122</v>
      </c>
      <c r="G4195" s="7" t="s">
        <v>19636</v>
      </c>
      <c r="H4195" s="7" t="s">
        <v>19585</v>
      </c>
    </row>
    <row r="4196" spans="1:8">
      <c r="A4196" s="6" t="s">
        <v>16126</v>
      </c>
      <c r="B4196" s="6" t="str" cm="1">
        <f t="array" ref="B4196">IF(SUM(--ISNUMBER(SEARCH(Honorific,A4196)))&gt;0,LEFT(A4196,FIND(" ",A4196)-1),"")</f>
        <v/>
      </c>
      <c r="C4196" s="6" t="str">
        <f t="shared" si="130"/>
        <v>James Tran</v>
      </c>
      <c r="D4196" s="6" t="str" cm="1">
        <f t="array" ref="D4196">IF(SUM(--ISNUMBER(SEARCH(Credentials,C4196)))&gt;0,TRIM(RIGHT(SUBSTITUTE(C4196," ",REPT(" ", 99)), 99)),"")</f>
        <v/>
      </c>
      <c r="E4196" s="6" t="str">
        <f t="shared" si="131"/>
        <v>James Tran</v>
      </c>
      <c r="F4196" s="6" t="s">
        <v>16126</v>
      </c>
      <c r="G4196" s="7" t="s">
        <v>19433</v>
      </c>
      <c r="H4196" s="7" t="s">
        <v>20482</v>
      </c>
    </row>
    <row r="4197" spans="1:8">
      <c r="A4197" s="6" t="s">
        <v>16130</v>
      </c>
      <c r="B4197" s="6" t="str" cm="1">
        <f t="array" ref="B4197">IF(SUM(--ISNUMBER(SEARCH(Honorific,A4197)))&gt;0,LEFT(A4197,FIND(" ",A4197)-1),"")</f>
        <v/>
      </c>
      <c r="C4197" s="6" t="str">
        <f t="shared" si="130"/>
        <v>Joseph Harrison</v>
      </c>
      <c r="D4197" s="6" t="str" cm="1">
        <f t="array" ref="D4197">IF(SUM(--ISNUMBER(SEARCH(Credentials,C4197)))&gt;0,TRIM(RIGHT(SUBSTITUTE(C4197," ",REPT(" ", 99)), 99)),"")</f>
        <v/>
      </c>
      <c r="E4197" s="6" t="str">
        <f t="shared" si="131"/>
        <v>Joseph Harrison</v>
      </c>
      <c r="F4197" s="6" t="s">
        <v>16130</v>
      </c>
      <c r="G4197" s="7" t="s">
        <v>19642</v>
      </c>
      <c r="H4197" s="7" t="s">
        <v>19929</v>
      </c>
    </row>
    <row r="4198" spans="1:8">
      <c r="A4198" s="6" t="s">
        <v>16134</v>
      </c>
      <c r="B4198" s="6" t="str" cm="1">
        <f t="array" ref="B4198">IF(SUM(--ISNUMBER(SEARCH(Honorific,A4198)))&gt;0,LEFT(A4198,FIND(" ",A4198)-1),"")</f>
        <v/>
      </c>
      <c r="C4198" s="6" t="str">
        <f t="shared" si="130"/>
        <v>Robert Coleman</v>
      </c>
      <c r="D4198" s="6" t="str" cm="1">
        <f t="array" ref="D4198">IF(SUM(--ISNUMBER(SEARCH(Credentials,C4198)))&gt;0,TRIM(RIGHT(SUBSTITUTE(C4198," ",REPT(" ", 99)), 99)),"")</f>
        <v/>
      </c>
      <c r="E4198" s="6" t="str">
        <f t="shared" si="131"/>
        <v>Robert Coleman</v>
      </c>
      <c r="F4198" s="6" t="s">
        <v>16134</v>
      </c>
      <c r="G4198" s="7" t="s">
        <v>19541</v>
      </c>
      <c r="H4198" s="7" t="s">
        <v>19681</v>
      </c>
    </row>
    <row r="4199" spans="1:8">
      <c r="A4199" s="6" t="s">
        <v>16138</v>
      </c>
      <c r="B4199" s="6" t="str" cm="1">
        <f t="array" ref="B4199">IF(SUM(--ISNUMBER(SEARCH(Honorific,A4199)))&gt;0,LEFT(A4199,FIND(" ",A4199)-1),"")</f>
        <v/>
      </c>
      <c r="C4199" s="6" t="str">
        <f t="shared" si="130"/>
        <v>William Fitzgerald</v>
      </c>
      <c r="D4199" s="6" t="str" cm="1">
        <f t="array" ref="D4199">IF(SUM(--ISNUMBER(SEARCH(Credentials,C4199)))&gt;0,TRIM(RIGHT(SUBSTITUTE(C4199," ",REPT(" ", 99)), 99)),"")</f>
        <v/>
      </c>
      <c r="E4199" s="6" t="str">
        <f t="shared" si="131"/>
        <v>William Fitzgerald</v>
      </c>
      <c r="F4199" s="6" t="s">
        <v>16138</v>
      </c>
      <c r="G4199" s="7" t="s">
        <v>19437</v>
      </c>
      <c r="H4199" s="7" t="s">
        <v>20481</v>
      </c>
    </row>
    <row r="4200" spans="1:8">
      <c r="A4200" s="6" t="s">
        <v>16142</v>
      </c>
      <c r="B4200" s="6" t="str" cm="1">
        <f t="array" ref="B4200">IF(SUM(--ISNUMBER(SEARCH(Honorific,A4200)))&gt;0,LEFT(A4200,FIND(" ",A4200)-1),"")</f>
        <v/>
      </c>
      <c r="C4200" s="6" t="str">
        <f t="shared" si="130"/>
        <v>Amber Salinas</v>
      </c>
      <c r="D4200" s="6" t="str" cm="1">
        <f t="array" ref="D4200">IF(SUM(--ISNUMBER(SEARCH(Credentials,C4200)))&gt;0,TRIM(RIGHT(SUBSTITUTE(C4200," ",REPT(" ", 99)), 99)),"")</f>
        <v/>
      </c>
      <c r="E4200" s="6" t="str">
        <f t="shared" si="131"/>
        <v>Amber Salinas</v>
      </c>
      <c r="F4200" s="6" t="s">
        <v>16142</v>
      </c>
      <c r="G4200" s="7" t="s">
        <v>20106</v>
      </c>
      <c r="H4200" s="7" t="s">
        <v>20088</v>
      </c>
    </row>
    <row r="4201" spans="1:8">
      <c r="A4201" s="6" t="s">
        <v>16145</v>
      </c>
      <c r="B4201" s="6" t="str" cm="1">
        <f t="array" ref="B4201">IF(SUM(--ISNUMBER(SEARCH(Honorific,A4201)))&gt;0,LEFT(A4201,FIND(" ",A4201)-1),"")</f>
        <v/>
      </c>
      <c r="C4201" s="6" t="str">
        <f t="shared" si="130"/>
        <v>Latoya Butler</v>
      </c>
      <c r="D4201" s="6" t="str" cm="1">
        <f t="array" ref="D4201">IF(SUM(--ISNUMBER(SEARCH(Credentials,C4201)))&gt;0,TRIM(RIGHT(SUBSTITUTE(C4201," ",REPT(" ", 99)), 99)),"")</f>
        <v/>
      </c>
      <c r="E4201" s="6" t="str">
        <f t="shared" si="131"/>
        <v>Latoya Butler</v>
      </c>
      <c r="F4201" s="6" t="s">
        <v>16145</v>
      </c>
      <c r="G4201" s="7" t="s">
        <v>20797</v>
      </c>
      <c r="H4201" s="7" t="s">
        <v>20461</v>
      </c>
    </row>
    <row r="4202" spans="1:8">
      <c r="A4202" s="6" t="s">
        <v>16149</v>
      </c>
      <c r="B4202" s="6" t="str" cm="1">
        <f t="array" ref="B4202">IF(SUM(--ISNUMBER(SEARCH(Honorific,A4202)))&gt;0,LEFT(A4202,FIND(" ",A4202)-1),"")</f>
        <v/>
      </c>
      <c r="C4202" s="6" t="str">
        <f t="shared" si="130"/>
        <v>Jeffrey Harper</v>
      </c>
      <c r="D4202" s="6" t="str" cm="1">
        <f t="array" ref="D4202">IF(SUM(--ISNUMBER(SEARCH(Credentials,C4202)))&gt;0,TRIM(RIGHT(SUBSTITUTE(C4202," ",REPT(" ", 99)), 99)),"")</f>
        <v/>
      </c>
      <c r="E4202" s="6" t="str">
        <f t="shared" si="131"/>
        <v>Jeffrey Harper</v>
      </c>
      <c r="F4202" s="6" t="s">
        <v>16149</v>
      </c>
      <c r="G4202" s="7" t="s">
        <v>19924</v>
      </c>
      <c r="H4202" s="7" t="s">
        <v>19806</v>
      </c>
    </row>
    <row r="4203" spans="1:8">
      <c r="A4203" s="6" t="s">
        <v>16153</v>
      </c>
      <c r="B4203" s="6" t="str" cm="1">
        <f t="array" ref="B4203">IF(SUM(--ISNUMBER(SEARCH(Honorific,A4203)))&gt;0,LEFT(A4203,FIND(" ",A4203)-1),"")</f>
        <v/>
      </c>
      <c r="C4203" s="6" t="str">
        <f t="shared" si="130"/>
        <v>Willie Williams</v>
      </c>
      <c r="D4203" s="6" t="str" cm="1">
        <f t="array" ref="D4203">IF(SUM(--ISNUMBER(SEARCH(Credentials,C4203)))&gt;0,TRIM(RIGHT(SUBSTITUTE(C4203," ",REPT(" ", 99)), 99)),"")</f>
        <v/>
      </c>
      <c r="E4203" s="6" t="str">
        <f t="shared" si="131"/>
        <v>Willie Williams</v>
      </c>
      <c r="F4203" s="6" t="s">
        <v>16153</v>
      </c>
      <c r="G4203" s="7" t="s">
        <v>19800</v>
      </c>
      <c r="H4203" s="7" t="s">
        <v>19478</v>
      </c>
    </row>
    <row r="4204" spans="1:8">
      <c r="A4204" s="6" t="s">
        <v>16157</v>
      </c>
      <c r="B4204" s="6" t="str" cm="1">
        <f t="array" ref="B4204">IF(SUM(--ISNUMBER(SEARCH(Honorific,A4204)))&gt;0,LEFT(A4204,FIND(" ",A4204)-1),"")</f>
        <v/>
      </c>
      <c r="C4204" s="6" t="str">
        <f t="shared" si="130"/>
        <v>Christopher Lawrence</v>
      </c>
      <c r="D4204" s="6" t="str" cm="1">
        <f t="array" ref="D4204">IF(SUM(--ISNUMBER(SEARCH(Credentials,C4204)))&gt;0,TRIM(RIGHT(SUBSTITUTE(C4204," ",REPT(" ", 99)), 99)),"")</f>
        <v/>
      </c>
      <c r="E4204" s="6" t="str">
        <f t="shared" si="131"/>
        <v>Christopher Lawrence</v>
      </c>
      <c r="F4204" s="6" t="s">
        <v>16157</v>
      </c>
      <c r="G4204" s="7" t="s">
        <v>19682</v>
      </c>
      <c r="H4204" s="7" t="s">
        <v>19912</v>
      </c>
    </row>
    <row r="4205" spans="1:8">
      <c r="A4205" s="6" t="s">
        <v>16161</v>
      </c>
      <c r="B4205" s="6" t="str" cm="1">
        <f t="array" ref="B4205">IF(SUM(--ISNUMBER(SEARCH(Honorific,A4205)))&gt;0,LEFT(A4205,FIND(" ",A4205)-1),"")</f>
        <v/>
      </c>
      <c r="C4205" s="6" t="str">
        <f t="shared" si="130"/>
        <v>Jennifer Bush</v>
      </c>
      <c r="D4205" s="6" t="str" cm="1">
        <f t="array" ref="D4205">IF(SUM(--ISNUMBER(SEARCH(Credentials,C4205)))&gt;0,TRIM(RIGHT(SUBSTITUTE(C4205," ",REPT(" ", 99)), 99)),"")</f>
        <v/>
      </c>
      <c r="E4205" s="6" t="str">
        <f t="shared" si="131"/>
        <v>Jennifer Bush</v>
      </c>
      <c r="F4205" s="6" t="s">
        <v>16161</v>
      </c>
      <c r="G4205" s="7" t="s">
        <v>19510</v>
      </c>
      <c r="H4205" s="7" t="s">
        <v>20010</v>
      </c>
    </row>
    <row r="4206" spans="1:8">
      <c r="A4206" s="6" t="s">
        <v>16165</v>
      </c>
      <c r="B4206" s="6" t="str" cm="1">
        <f t="array" ref="B4206">IF(SUM(--ISNUMBER(SEARCH(Honorific,A4206)))&gt;0,LEFT(A4206,FIND(" ",A4206)-1),"")</f>
        <v/>
      </c>
      <c r="C4206" s="6" t="str">
        <f t="shared" si="130"/>
        <v>Dominique Williams</v>
      </c>
      <c r="D4206" s="6" t="str" cm="1">
        <f t="array" ref="D4206">IF(SUM(--ISNUMBER(SEARCH(Credentials,C4206)))&gt;0,TRIM(RIGHT(SUBSTITUTE(C4206," ",REPT(" ", 99)), 99)),"")</f>
        <v/>
      </c>
      <c r="E4206" s="6" t="str">
        <f t="shared" si="131"/>
        <v>Dominique Williams</v>
      </c>
      <c r="F4206" s="6" t="s">
        <v>16165</v>
      </c>
      <c r="G4206" s="7" t="s">
        <v>20798</v>
      </c>
      <c r="H4206" s="7" t="s">
        <v>19478</v>
      </c>
    </row>
    <row r="4207" spans="1:8">
      <c r="A4207" s="6" t="s">
        <v>16168</v>
      </c>
      <c r="B4207" s="6" t="str" cm="1">
        <f t="array" ref="B4207">IF(SUM(--ISNUMBER(SEARCH(Honorific,A4207)))&gt;0,LEFT(A4207,FIND(" ",A4207)-1),"")</f>
        <v/>
      </c>
      <c r="C4207" s="6" t="str">
        <f t="shared" si="130"/>
        <v>Dennis Clayton</v>
      </c>
      <c r="D4207" s="6" t="str" cm="1">
        <f t="array" ref="D4207">IF(SUM(--ISNUMBER(SEARCH(Credentials,C4207)))&gt;0,TRIM(RIGHT(SUBSTITUTE(C4207," ",REPT(" ", 99)), 99)),"")</f>
        <v/>
      </c>
      <c r="E4207" s="6" t="str">
        <f t="shared" si="131"/>
        <v>Dennis Clayton</v>
      </c>
      <c r="F4207" s="6" t="s">
        <v>16168</v>
      </c>
      <c r="G4207" s="7" t="s">
        <v>19709</v>
      </c>
      <c r="H4207" s="7" t="s">
        <v>20009</v>
      </c>
    </row>
    <row r="4208" spans="1:8">
      <c r="A4208" s="6" t="s">
        <v>16172</v>
      </c>
      <c r="B4208" s="6" t="str" cm="1">
        <f t="array" ref="B4208">IF(SUM(--ISNUMBER(SEARCH(Honorific,A4208)))&gt;0,LEFT(A4208,FIND(" ",A4208)-1),"")</f>
        <v/>
      </c>
      <c r="C4208" s="6" t="str">
        <f t="shared" si="130"/>
        <v>Randy Cobb</v>
      </c>
      <c r="D4208" s="6" t="str" cm="1">
        <f t="array" ref="D4208">IF(SUM(--ISNUMBER(SEARCH(Credentials,C4208)))&gt;0,TRIM(RIGHT(SUBSTITUTE(C4208," ",REPT(" ", 99)), 99)),"")</f>
        <v/>
      </c>
      <c r="E4208" s="6" t="str">
        <f t="shared" si="131"/>
        <v>Randy Cobb</v>
      </c>
      <c r="F4208" s="6" t="s">
        <v>16172</v>
      </c>
      <c r="G4208" s="7" t="s">
        <v>19675</v>
      </c>
      <c r="H4208" s="7" t="s">
        <v>20021</v>
      </c>
    </row>
    <row r="4209" spans="1:8">
      <c r="A4209" s="6" t="s">
        <v>16176</v>
      </c>
      <c r="B4209" s="6" t="str" cm="1">
        <f t="array" ref="B4209">IF(SUM(--ISNUMBER(SEARCH(Honorific,A4209)))&gt;0,LEFT(A4209,FIND(" ",A4209)-1),"")</f>
        <v/>
      </c>
      <c r="C4209" s="6" t="str">
        <f t="shared" si="130"/>
        <v>Jerry Shepard</v>
      </c>
      <c r="D4209" s="6" t="str" cm="1">
        <f t="array" ref="D4209">IF(SUM(--ISNUMBER(SEARCH(Credentials,C4209)))&gt;0,TRIM(RIGHT(SUBSTITUTE(C4209," ",REPT(" ", 99)), 99)),"")</f>
        <v/>
      </c>
      <c r="E4209" s="6" t="str">
        <f t="shared" si="131"/>
        <v>Jerry Shepard</v>
      </c>
      <c r="F4209" s="6" t="s">
        <v>16176</v>
      </c>
      <c r="G4209" s="7" t="s">
        <v>19875</v>
      </c>
      <c r="H4209" s="7" t="s">
        <v>20799</v>
      </c>
    </row>
    <row r="4210" spans="1:8">
      <c r="A4210" s="6" t="s">
        <v>16180</v>
      </c>
      <c r="B4210" s="6" t="str" cm="1">
        <f t="array" ref="B4210">IF(SUM(--ISNUMBER(SEARCH(Honorific,A4210)))&gt;0,LEFT(A4210,FIND(" ",A4210)-1),"")</f>
        <v/>
      </c>
      <c r="C4210" s="6" t="str">
        <f t="shared" si="130"/>
        <v>Mia Oneal</v>
      </c>
      <c r="D4210" s="6" t="str" cm="1">
        <f t="array" ref="D4210">IF(SUM(--ISNUMBER(SEARCH(Credentials,C4210)))&gt;0,TRIM(RIGHT(SUBSTITUTE(C4210," ",REPT(" ", 99)), 99)),"")</f>
        <v/>
      </c>
      <c r="E4210" s="6" t="str">
        <f t="shared" si="131"/>
        <v>Mia Oneal</v>
      </c>
      <c r="F4210" s="6" t="s">
        <v>16180</v>
      </c>
      <c r="G4210" s="7" t="s">
        <v>20800</v>
      </c>
      <c r="H4210" s="7" t="s">
        <v>20801</v>
      </c>
    </row>
    <row r="4211" spans="1:8">
      <c r="A4211" s="6" t="s">
        <v>16184</v>
      </c>
      <c r="B4211" s="6" t="str" cm="1">
        <f t="array" ref="B4211">IF(SUM(--ISNUMBER(SEARCH(Honorific,A4211)))&gt;0,LEFT(A4211,FIND(" ",A4211)-1),"")</f>
        <v/>
      </c>
      <c r="C4211" s="6" t="str">
        <f t="shared" si="130"/>
        <v>Dawn Rodriguez</v>
      </c>
      <c r="D4211" s="6" t="str" cm="1">
        <f t="array" ref="D4211">IF(SUM(--ISNUMBER(SEARCH(Credentials,C4211)))&gt;0,TRIM(RIGHT(SUBSTITUTE(C4211," ",REPT(" ", 99)), 99)),"")</f>
        <v/>
      </c>
      <c r="E4211" s="6" t="str">
        <f t="shared" si="131"/>
        <v>Dawn Rodriguez</v>
      </c>
      <c r="F4211" s="6" t="s">
        <v>16184</v>
      </c>
      <c r="G4211" s="7" t="s">
        <v>19865</v>
      </c>
      <c r="H4211" s="7" t="s">
        <v>19536</v>
      </c>
    </row>
    <row r="4212" spans="1:8">
      <c r="A4212" s="6" t="s">
        <v>16188</v>
      </c>
      <c r="B4212" s="6" t="str" cm="1">
        <f t="array" ref="B4212">IF(SUM(--ISNUMBER(SEARCH(Honorific,A4212)))&gt;0,LEFT(A4212,FIND(" ",A4212)-1),"")</f>
        <v/>
      </c>
      <c r="C4212" s="6" t="str">
        <f t="shared" si="130"/>
        <v>Shannon Carter</v>
      </c>
      <c r="D4212" s="6" t="str" cm="1">
        <f t="array" ref="D4212">IF(SUM(--ISNUMBER(SEARCH(Credentials,C4212)))&gt;0,TRIM(RIGHT(SUBSTITUTE(C4212," ",REPT(" ", 99)), 99)),"")</f>
        <v/>
      </c>
      <c r="E4212" s="6" t="str">
        <f t="shared" si="131"/>
        <v>Shannon Carter</v>
      </c>
      <c r="F4212" s="6" t="s">
        <v>16188</v>
      </c>
      <c r="G4212" s="7" t="s">
        <v>20122</v>
      </c>
      <c r="H4212" s="7" t="s">
        <v>19496</v>
      </c>
    </row>
    <row r="4213" spans="1:8">
      <c r="A4213" s="6" t="s">
        <v>16192</v>
      </c>
      <c r="B4213" s="6" t="str" cm="1">
        <f t="array" ref="B4213">IF(SUM(--ISNUMBER(SEARCH(Honorific,A4213)))&gt;0,LEFT(A4213,FIND(" ",A4213)-1),"")</f>
        <v/>
      </c>
      <c r="C4213" s="6" t="str">
        <f t="shared" si="130"/>
        <v>Ronnie Dennis</v>
      </c>
      <c r="D4213" s="6" t="str" cm="1">
        <f t="array" ref="D4213">IF(SUM(--ISNUMBER(SEARCH(Credentials,C4213)))&gt;0,TRIM(RIGHT(SUBSTITUTE(C4213," ",REPT(" ", 99)), 99)),"")</f>
        <v/>
      </c>
      <c r="E4213" s="6" t="str">
        <f t="shared" si="131"/>
        <v>Ronnie Dennis</v>
      </c>
      <c r="F4213" s="6" t="s">
        <v>16192</v>
      </c>
      <c r="G4213" s="7" t="s">
        <v>20242</v>
      </c>
      <c r="H4213" s="7" t="s">
        <v>19709</v>
      </c>
    </row>
    <row r="4214" spans="1:8">
      <c r="A4214" s="6" t="s">
        <v>16195</v>
      </c>
      <c r="B4214" s="6" t="str" cm="1">
        <f t="array" ref="B4214">IF(SUM(--ISNUMBER(SEARCH(Honorific,A4214)))&gt;0,LEFT(A4214,FIND(" ",A4214)-1),"")</f>
        <v/>
      </c>
      <c r="C4214" s="6" t="str">
        <f t="shared" si="130"/>
        <v>Ryan Holt</v>
      </c>
      <c r="D4214" s="6" t="str" cm="1">
        <f t="array" ref="D4214">IF(SUM(--ISNUMBER(SEARCH(Credentials,C4214)))&gt;0,TRIM(RIGHT(SUBSTITUTE(C4214," ",REPT(" ", 99)), 99)),"")</f>
        <v/>
      </c>
      <c r="E4214" s="6" t="str">
        <f t="shared" si="131"/>
        <v>Ryan Holt</v>
      </c>
      <c r="F4214" s="6" t="s">
        <v>16195</v>
      </c>
      <c r="G4214" s="7" t="s">
        <v>19452</v>
      </c>
      <c r="H4214" s="7" t="s">
        <v>20103</v>
      </c>
    </row>
    <row r="4215" spans="1:8">
      <c r="A4215" s="6" t="s">
        <v>16199</v>
      </c>
      <c r="B4215" s="6" t="str" cm="1">
        <f t="array" ref="B4215">IF(SUM(--ISNUMBER(SEARCH(Honorific,A4215)))&gt;0,LEFT(A4215,FIND(" ",A4215)-1),"")</f>
        <v/>
      </c>
      <c r="C4215" s="6" t="str">
        <f t="shared" si="130"/>
        <v>Samuel Fleming</v>
      </c>
      <c r="D4215" s="6" t="str" cm="1">
        <f t="array" ref="D4215">IF(SUM(--ISNUMBER(SEARCH(Credentials,C4215)))&gt;0,TRIM(RIGHT(SUBSTITUTE(C4215," ",REPT(" ", 99)), 99)),"")</f>
        <v/>
      </c>
      <c r="E4215" s="6" t="str">
        <f t="shared" si="131"/>
        <v>Samuel Fleming</v>
      </c>
      <c r="F4215" s="6" t="s">
        <v>16199</v>
      </c>
      <c r="G4215" s="7" t="s">
        <v>19593</v>
      </c>
      <c r="H4215" s="7" t="s">
        <v>20075</v>
      </c>
    </row>
    <row r="4216" spans="1:8">
      <c r="A4216" s="6" t="s">
        <v>16203</v>
      </c>
      <c r="B4216" s="6" t="str" cm="1">
        <f t="array" ref="B4216">IF(SUM(--ISNUMBER(SEARCH(Honorific,A4216)))&gt;0,LEFT(A4216,FIND(" ",A4216)-1),"")</f>
        <v/>
      </c>
      <c r="C4216" s="6" t="str">
        <f t="shared" si="130"/>
        <v>Brittany Duncan</v>
      </c>
      <c r="D4216" s="6" t="str" cm="1">
        <f t="array" ref="D4216">IF(SUM(--ISNUMBER(SEARCH(Credentials,C4216)))&gt;0,TRIM(RIGHT(SUBSTITUTE(C4216," ",REPT(" ", 99)), 99)),"")</f>
        <v/>
      </c>
      <c r="E4216" s="6" t="str">
        <f t="shared" si="131"/>
        <v>Brittany Duncan</v>
      </c>
      <c r="F4216" s="6" t="s">
        <v>16203</v>
      </c>
      <c r="G4216" s="7" t="s">
        <v>19894</v>
      </c>
      <c r="H4216" s="7" t="s">
        <v>20074</v>
      </c>
    </row>
    <row r="4217" spans="1:8">
      <c r="A4217" s="6" t="s">
        <v>657</v>
      </c>
      <c r="B4217" s="6" t="str" cm="1">
        <f t="array" ref="B4217">IF(SUM(--ISNUMBER(SEARCH(Honorific,A4217)))&gt;0,LEFT(A4217,FIND(" ",A4217)-1),"")</f>
        <v/>
      </c>
      <c r="C4217" s="6" t="str">
        <f t="shared" si="130"/>
        <v>Sarah Johnson</v>
      </c>
      <c r="D4217" s="6" t="str" cm="1">
        <f t="array" ref="D4217">IF(SUM(--ISNUMBER(SEARCH(Credentials,C4217)))&gt;0,TRIM(RIGHT(SUBSTITUTE(C4217," ",REPT(" ", 99)), 99)),"")</f>
        <v/>
      </c>
      <c r="E4217" s="6" t="str">
        <f t="shared" si="131"/>
        <v>Sarah Johnson</v>
      </c>
      <c r="F4217" s="6" t="s">
        <v>657</v>
      </c>
      <c r="G4217" s="7" t="s">
        <v>19665</v>
      </c>
      <c r="H4217" s="7" t="s">
        <v>19655</v>
      </c>
    </row>
    <row r="4218" spans="1:8">
      <c r="A4218" s="6" t="s">
        <v>16210</v>
      </c>
      <c r="B4218" s="6" t="str" cm="1">
        <f t="array" ref="B4218">IF(SUM(--ISNUMBER(SEARCH(Honorific,A4218)))&gt;0,LEFT(A4218,FIND(" ",A4218)-1),"")</f>
        <v/>
      </c>
      <c r="C4218" s="6" t="str">
        <f t="shared" si="130"/>
        <v>Brian Kennedy</v>
      </c>
      <c r="D4218" s="6" t="str" cm="1">
        <f t="array" ref="D4218">IF(SUM(--ISNUMBER(SEARCH(Credentials,C4218)))&gt;0,TRIM(RIGHT(SUBSTITUTE(C4218," ",REPT(" ", 99)), 99)),"")</f>
        <v/>
      </c>
      <c r="E4218" s="6" t="str">
        <f t="shared" si="131"/>
        <v>Brian Kennedy</v>
      </c>
      <c r="F4218" s="6" t="s">
        <v>16210</v>
      </c>
      <c r="G4218" s="7" t="s">
        <v>19555</v>
      </c>
      <c r="H4218" s="7" t="s">
        <v>20566</v>
      </c>
    </row>
    <row r="4219" spans="1:8">
      <c r="A4219" s="6" t="s">
        <v>16214</v>
      </c>
      <c r="B4219" s="6" t="str" cm="1">
        <f t="array" ref="B4219">IF(SUM(--ISNUMBER(SEARCH(Honorific,A4219)))&gt;0,LEFT(A4219,FIND(" ",A4219)-1),"")</f>
        <v/>
      </c>
      <c r="C4219" s="6" t="str">
        <f t="shared" si="130"/>
        <v>Daniel Edwards</v>
      </c>
      <c r="D4219" s="6" t="str" cm="1">
        <f t="array" ref="D4219">IF(SUM(--ISNUMBER(SEARCH(Credentials,C4219)))&gt;0,TRIM(RIGHT(SUBSTITUTE(C4219," ",REPT(" ", 99)), 99)),"")</f>
        <v/>
      </c>
      <c r="E4219" s="6" t="str">
        <f t="shared" si="131"/>
        <v>Daniel Edwards</v>
      </c>
      <c r="F4219" s="6" t="s">
        <v>16214</v>
      </c>
      <c r="G4219" s="7" t="s">
        <v>19492</v>
      </c>
      <c r="H4219" s="7" t="s">
        <v>19817</v>
      </c>
    </row>
    <row r="4220" spans="1:8">
      <c r="A4220" s="6" t="s">
        <v>16218</v>
      </c>
      <c r="B4220" s="6" t="str" cm="1">
        <f t="array" ref="B4220">IF(SUM(--ISNUMBER(SEARCH(Honorific,A4220)))&gt;0,LEFT(A4220,FIND(" ",A4220)-1),"")</f>
        <v/>
      </c>
      <c r="C4220" s="6" t="str">
        <f t="shared" si="130"/>
        <v>Sean Hughes</v>
      </c>
      <c r="D4220" s="6" t="str" cm="1">
        <f t="array" ref="D4220">IF(SUM(--ISNUMBER(SEARCH(Credentials,C4220)))&gt;0,TRIM(RIGHT(SUBSTITUTE(C4220," ",REPT(" ", 99)), 99)),"")</f>
        <v/>
      </c>
      <c r="E4220" s="6" t="str">
        <f t="shared" si="131"/>
        <v>Sean Hughes</v>
      </c>
      <c r="F4220" s="6" t="s">
        <v>16218</v>
      </c>
      <c r="G4220" s="7" t="s">
        <v>19651</v>
      </c>
      <c r="H4220" s="7" t="s">
        <v>19906</v>
      </c>
    </row>
    <row r="4221" spans="1:8">
      <c r="A4221" s="6" t="s">
        <v>16222</v>
      </c>
      <c r="B4221" s="6" t="str" cm="1">
        <f t="array" ref="B4221">IF(SUM(--ISNUMBER(SEARCH(Honorific,A4221)))&gt;0,LEFT(A4221,FIND(" ",A4221)-1),"")</f>
        <v/>
      </c>
      <c r="C4221" s="6" t="str">
        <f t="shared" si="130"/>
        <v>Kenneth Nelson</v>
      </c>
      <c r="D4221" s="6" t="str" cm="1">
        <f t="array" ref="D4221">IF(SUM(--ISNUMBER(SEARCH(Credentials,C4221)))&gt;0,TRIM(RIGHT(SUBSTITUTE(C4221," ",REPT(" ", 99)), 99)),"")</f>
        <v/>
      </c>
      <c r="E4221" s="6" t="str">
        <f t="shared" si="131"/>
        <v>Kenneth Nelson</v>
      </c>
      <c r="F4221" s="6" t="s">
        <v>16222</v>
      </c>
      <c r="G4221" s="7" t="s">
        <v>20318</v>
      </c>
      <c r="H4221" s="7" t="s">
        <v>20450</v>
      </c>
    </row>
    <row r="4222" spans="1:8">
      <c r="A4222" s="6" t="s">
        <v>16225</v>
      </c>
      <c r="B4222" s="6" t="str" cm="1">
        <f t="array" ref="B4222">IF(SUM(--ISNUMBER(SEARCH(Honorific,A4222)))&gt;0,LEFT(A4222,FIND(" ",A4222)-1),"")</f>
        <v/>
      </c>
      <c r="C4222" s="6" t="str">
        <f t="shared" si="130"/>
        <v>Tracy Diaz</v>
      </c>
      <c r="D4222" s="6" t="str" cm="1">
        <f t="array" ref="D4222">IF(SUM(--ISNUMBER(SEARCH(Credentials,C4222)))&gt;0,TRIM(RIGHT(SUBSTITUTE(C4222," ",REPT(" ", 99)), 99)),"")</f>
        <v/>
      </c>
      <c r="E4222" s="6" t="str">
        <f t="shared" si="131"/>
        <v>Tracy Diaz</v>
      </c>
      <c r="F4222" s="6" t="s">
        <v>16225</v>
      </c>
      <c r="G4222" s="7" t="s">
        <v>19697</v>
      </c>
      <c r="H4222" s="7" t="s">
        <v>20529</v>
      </c>
    </row>
    <row r="4223" spans="1:8">
      <c r="A4223" s="6" t="s">
        <v>16229</v>
      </c>
      <c r="B4223" s="6" t="str" cm="1">
        <f t="array" ref="B4223">IF(SUM(--ISNUMBER(SEARCH(Honorific,A4223)))&gt;0,LEFT(A4223,FIND(" ",A4223)-1),"")</f>
        <v/>
      </c>
      <c r="C4223" s="6" t="str">
        <f t="shared" si="130"/>
        <v>Dawn Smith</v>
      </c>
      <c r="D4223" s="6" t="str" cm="1">
        <f t="array" ref="D4223">IF(SUM(--ISNUMBER(SEARCH(Credentials,C4223)))&gt;0,TRIM(RIGHT(SUBSTITUTE(C4223," ",REPT(" ", 99)), 99)),"")</f>
        <v/>
      </c>
      <c r="E4223" s="6" t="str">
        <f t="shared" si="131"/>
        <v>Dawn Smith</v>
      </c>
      <c r="F4223" s="6" t="s">
        <v>16229</v>
      </c>
      <c r="G4223" s="7" t="s">
        <v>19865</v>
      </c>
      <c r="H4223" s="7" t="s">
        <v>19450</v>
      </c>
    </row>
    <row r="4224" spans="1:8">
      <c r="A4224" s="6" t="s">
        <v>16233</v>
      </c>
      <c r="B4224" s="6" t="str" cm="1">
        <f t="array" ref="B4224">IF(SUM(--ISNUMBER(SEARCH(Honorific,A4224)))&gt;0,LEFT(A4224,FIND(" ",A4224)-1),"")</f>
        <v/>
      </c>
      <c r="C4224" s="6" t="str">
        <f t="shared" si="130"/>
        <v>Matthew Davila</v>
      </c>
      <c r="D4224" s="6" t="str" cm="1">
        <f t="array" ref="D4224">IF(SUM(--ISNUMBER(SEARCH(Credentials,C4224)))&gt;0,TRIM(RIGHT(SUBSTITUTE(C4224," ",REPT(" ", 99)), 99)),"")</f>
        <v/>
      </c>
      <c r="E4224" s="6" t="str">
        <f t="shared" si="131"/>
        <v>Matthew Davila</v>
      </c>
      <c r="F4224" s="6" t="s">
        <v>16233</v>
      </c>
      <c r="G4224" s="7" t="s">
        <v>19506</v>
      </c>
      <c r="H4224" s="7" t="s">
        <v>20802</v>
      </c>
    </row>
    <row r="4225" spans="1:8">
      <c r="A4225" s="6" t="s">
        <v>16237</v>
      </c>
      <c r="B4225" s="6" t="str" cm="1">
        <f t="array" ref="B4225">IF(SUM(--ISNUMBER(SEARCH(Honorific,A4225)))&gt;0,LEFT(A4225,FIND(" ",A4225)-1),"")</f>
        <v/>
      </c>
      <c r="C4225" s="6" t="str">
        <f t="shared" si="130"/>
        <v>Caroline Garcia</v>
      </c>
      <c r="D4225" s="6" t="str" cm="1">
        <f t="array" ref="D4225">IF(SUM(--ISNUMBER(SEARCH(Credentials,C4225)))&gt;0,TRIM(RIGHT(SUBSTITUTE(C4225," ",REPT(" ", 99)), 99)),"")</f>
        <v/>
      </c>
      <c r="E4225" s="6" t="str">
        <f t="shared" si="131"/>
        <v>Caroline Garcia</v>
      </c>
      <c r="F4225" s="6" t="s">
        <v>16237</v>
      </c>
      <c r="G4225" s="7" t="s">
        <v>20780</v>
      </c>
      <c r="H4225" s="7" t="s">
        <v>19641</v>
      </c>
    </row>
    <row r="4226" spans="1:8">
      <c r="A4226" s="6" t="s">
        <v>16241</v>
      </c>
      <c r="B4226" s="6" t="str" cm="1">
        <f t="array" ref="B4226">IF(SUM(--ISNUMBER(SEARCH(Honorific,A4226)))&gt;0,LEFT(A4226,FIND(" ",A4226)-1),"")</f>
        <v/>
      </c>
      <c r="C4226" s="6" t="str">
        <f t="shared" si="130"/>
        <v>Charles King</v>
      </c>
      <c r="D4226" s="6" t="str" cm="1">
        <f t="array" ref="D4226">IF(SUM(--ISNUMBER(SEARCH(Credentials,C4226)))&gt;0,TRIM(RIGHT(SUBSTITUTE(C4226," ",REPT(" ", 99)), 99)),"")</f>
        <v/>
      </c>
      <c r="E4226" s="6" t="str">
        <f t="shared" si="131"/>
        <v>Charles King</v>
      </c>
      <c r="F4226" s="6" t="s">
        <v>16241</v>
      </c>
      <c r="G4226" s="7" t="s">
        <v>19524</v>
      </c>
      <c r="H4226" s="7" t="s">
        <v>20195</v>
      </c>
    </row>
    <row r="4227" spans="1:8">
      <c r="A4227" s="6" t="s">
        <v>16245</v>
      </c>
      <c r="B4227" s="6" t="str" cm="1">
        <f t="array" ref="B4227">IF(SUM(--ISNUMBER(SEARCH(Honorific,A4227)))&gt;0,LEFT(A4227,FIND(" ",A4227)-1),"")</f>
        <v/>
      </c>
      <c r="C4227" s="6" t="str">
        <f t="shared" ref="C4227:C4290" si="132">IF(B4227="",A4227,RIGHT(A4227,LEN(A4227)-LEN(B4227)-1))</f>
        <v>Amy Johnson</v>
      </c>
      <c r="D4227" s="6" t="str" cm="1">
        <f t="array" ref="D4227">IF(SUM(--ISNUMBER(SEARCH(Credentials,C4227)))&gt;0,TRIM(RIGHT(SUBSTITUTE(C4227," ",REPT(" ", 99)), 99)),"")</f>
        <v/>
      </c>
      <c r="E4227" s="6" t="str">
        <f t="shared" ref="E4227:E4290" si="133">IF(D4227="",C4227,LEFT(C4227,LEN(C4227)-LEN(D4227)))</f>
        <v>Amy Johnson</v>
      </c>
      <c r="F4227" s="6" t="s">
        <v>16245</v>
      </c>
      <c r="G4227" s="7" t="s">
        <v>19789</v>
      </c>
      <c r="H4227" s="7" t="s">
        <v>19655</v>
      </c>
    </row>
    <row r="4228" spans="1:8">
      <c r="A4228" s="6" t="s">
        <v>16249</v>
      </c>
      <c r="B4228" s="6" t="str" cm="1">
        <f t="array" ref="B4228">IF(SUM(--ISNUMBER(SEARCH(Honorific,A4228)))&gt;0,LEFT(A4228,FIND(" ",A4228)-1),"")</f>
        <v/>
      </c>
      <c r="C4228" s="6" t="str">
        <f t="shared" si="132"/>
        <v>Corey Lindsey</v>
      </c>
      <c r="D4228" s="6" t="str" cm="1">
        <f t="array" ref="D4228">IF(SUM(--ISNUMBER(SEARCH(Credentials,C4228)))&gt;0,TRIM(RIGHT(SUBSTITUTE(C4228," ",REPT(" ", 99)), 99)),"")</f>
        <v/>
      </c>
      <c r="E4228" s="6" t="str">
        <f t="shared" si="133"/>
        <v>Corey Lindsey</v>
      </c>
      <c r="F4228" s="6" t="s">
        <v>16249</v>
      </c>
      <c r="G4228" s="7" t="s">
        <v>19720</v>
      </c>
      <c r="H4228" s="7" t="s">
        <v>20200</v>
      </c>
    </row>
    <row r="4229" spans="1:8">
      <c r="A4229" s="6" t="s">
        <v>16253</v>
      </c>
      <c r="B4229" s="6" t="str" cm="1">
        <f t="array" ref="B4229">IF(SUM(--ISNUMBER(SEARCH(Honorific,A4229)))&gt;0,LEFT(A4229,FIND(" ",A4229)-1),"")</f>
        <v/>
      </c>
      <c r="C4229" s="6" t="str">
        <f t="shared" si="132"/>
        <v>Michael Sims</v>
      </c>
      <c r="D4229" s="6" t="str" cm="1">
        <f t="array" ref="D4229">IF(SUM(--ISNUMBER(SEARCH(Credentials,C4229)))&gt;0,TRIM(RIGHT(SUBSTITUTE(C4229," ",REPT(" ", 99)), 99)),"")</f>
        <v/>
      </c>
      <c r="E4229" s="6" t="str">
        <f t="shared" si="133"/>
        <v>Michael Sims</v>
      </c>
      <c r="F4229" s="6" t="s">
        <v>16253</v>
      </c>
      <c r="G4229" s="7" t="s">
        <v>19466</v>
      </c>
      <c r="H4229" s="7" t="s">
        <v>19923</v>
      </c>
    </row>
    <row r="4230" spans="1:8">
      <c r="A4230" s="6" t="s">
        <v>16256</v>
      </c>
      <c r="B4230" s="6" t="str" cm="1">
        <f t="array" ref="B4230">IF(SUM(--ISNUMBER(SEARCH(Honorific,A4230)))&gt;0,LEFT(A4230,FIND(" ",A4230)-1),"")</f>
        <v/>
      </c>
      <c r="C4230" s="6" t="str">
        <f t="shared" si="132"/>
        <v>Jordan Wheeler</v>
      </c>
      <c r="D4230" s="6" t="str" cm="1">
        <f t="array" ref="D4230">IF(SUM(--ISNUMBER(SEARCH(Credentials,C4230)))&gt;0,TRIM(RIGHT(SUBSTITUTE(C4230," ",REPT(" ", 99)), 99)),"")</f>
        <v/>
      </c>
      <c r="E4230" s="6" t="str">
        <f t="shared" si="133"/>
        <v>Jordan Wheeler</v>
      </c>
      <c r="F4230" s="6" t="s">
        <v>16256</v>
      </c>
      <c r="G4230" s="7" t="s">
        <v>19781</v>
      </c>
      <c r="H4230" s="7" t="s">
        <v>20577</v>
      </c>
    </row>
    <row r="4231" spans="1:8">
      <c r="A4231" s="6" t="s">
        <v>16260</v>
      </c>
      <c r="B4231" s="6" t="str" cm="1">
        <f t="array" ref="B4231">IF(SUM(--ISNUMBER(SEARCH(Honorific,A4231)))&gt;0,LEFT(A4231,FIND(" ",A4231)-1),"")</f>
        <v/>
      </c>
      <c r="C4231" s="6" t="str">
        <f t="shared" si="132"/>
        <v>Regina Cochran</v>
      </c>
      <c r="D4231" s="6" t="str" cm="1">
        <f t="array" ref="D4231">IF(SUM(--ISNUMBER(SEARCH(Credentials,C4231)))&gt;0,TRIM(RIGHT(SUBSTITUTE(C4231," ",REPT(" ", 99)), 99)),"")</f>
        <v/>
      </c>
      <c r="E4231" s="6" t="str">
        <f t="shared" si="133"/>
        <v>Regina Cochran</v>
      </c>
      <c r="F4231" s="6" t="s">
        <v>16260</v>
      </c>
      <c r="G4231" s="7" t="s">
        <v>20548</v>
      </c>
      <c r="H4231" s="7" t="s">
        <v>19677</v>
      </c>
    </row>
    <row r="4232" spans="1:8">
      <c r="A4232" s="6" t="s">
        <v>16264</v>
      </c>
      <c r="B4232" s="6" t="str" cm="1">
        <f t="array" ref="B4232">IF(SUM(--ISNUMBER(SEARCH(Honorific,A4232)))&gt;0,LEFT(A4232,FIND(" ",A4232)-1),"")</f>
        <v/>
      </c>
      <c r="C4232" s="6" t="str">
        <f t="shared" si="132"/>
        <v>Marilyn Miller</v>
      </c>
      <c r="D4232" s="6" t="str" cm="1">
        <f t="array" ref="D4232">IF(SUM(--ISNUMBER(SEARCH(Credentials,C4232)))&gt;0,TRIM(RIGHT(SUBSTITUTE(C4232," ",REPT(" ", 99)), 99)),"")</f>
        <v/>
      </c>
      <c r="E4232" s="6" t="str">
        <f t="shared" si="133"/>
        <v>Marilyn Miller</v>
      </c>
      <c r="F4232" s="6" t="s">
        <v>16264</v>
      </c>
      <c r="G4232" s="7" t="s">
        <v>20803</v>
      </c>
      <c r="H4232" s="7" t="s">
        <v>19568</v>
      </c>
    </row>
    <row r="4233" spans="1:8">
      <c r="A4233" s="6" t="s">
        <v>16268</v>
      </c>
      <c r="B4233" s="6" t="str" cm="1">
        <f t="array" ref="B4233">IF(SUM(--ISNUMBER(SEARCH(Honorific,A4233)))&gt;0,LEFT(A4233,FIND(" ",A4233)-1),"")</f>
        <v/>
      </c>
      <c r="C4233" s="6" t="str">
        <f t="shared" si="132"/>
        <v>Michele Barron</v>
      </c>
      <c r="D4233" s="6" t="str" cm="1">
        <f t="array" ref="D4233">IF(SUM(--ISNUMBER(SEARCH(Credentials,C4233)))&gt;0,TRIM(RIGHT(SUBSTITUTE(C4233," ",REPT(" ", 99)), 99)),"")</f>
        <v/>
      </c>
      <c r="E4233" s="6" t="str">
        <f t="shared" si="133"/>
        <v>Michele Barron</v>
      </c>
      <c r="F4233" s="6" t="s">
        <v>16268</v>
      </c>
      <c r="G4233" s="7" t="s">
        <v>19885</v>
      </c>
      <c r="H4233" s="7" t="s">
        <v>20030</v>
      </c>
    </row>
    <row r="4234" spans="1:8">
      <c r="A4234" s="6" t="s">
        <v>16272</v>
      </c>
      <c r="B4234" s="6" t="str" cm="1">
        <f t="array" ref="B4234">IF(SUM(--ISNUMBER(SEARCH(Honorific,A4234)))&gt;0,LEFT(A4234,FIND(" ",A4234)-1),"")</f>
        <v/>
      </c>
      <c r="C4234" s="6" t="str">
        <f t="shared" si="132"/>
        <v>Jeffrey Morgan</v>
      </c>
      <c r="D4234" s="6" t="str" cm="1">
        <f t="array" ref="D4234">IF(SUM(--ISNUMBER(SEARCH(Credentials,C4234)))&gt;0,TRIM(RIGHT(SUBSTITUTE(C4234," ",REPT(" ", 99)), 99)),"")</f>
        <v/>
      </c>
      <c r="E4234" s="6" t="str">
        <f t="shared" si="133"/>
        <v>Jeffrey Morgan</v>
      </c>
      <c r="F4234" s="6" t="s">
        <v>16272</v>
      </c>
      <c r="G4234" s="7" t="s">
        <v>19924</v>
      </c>
      <c r="H4234" s="7" t="s">
        <v>19735</v>
      </c>
    </row>
    <row r="4235" spans="1:8">
      <c r="A4235" s="6" t="s">
        <v>16276</v>
      </c>
      <c r="B4235" s="6" t="str" cm="1">
        <f t="array" ref="B4235">IF(SUM(--ISNUMBER(SEARCH(Honorific,A4235)))&gt;0,LEFT(A4235,FIND(" ",A4235)-1),"")</f>
        <v/>
      </c>
      <c r="C4235" s="6" t="str">
        <f t="shared" si="132"/>
        <v>John Carpenter</v>
      </c>
      <c r="D4235" s="6" t="str" cm="1">
        <f t="array" ref="D4235">IF(SUM(--ISNUMBER(SEARCH(Credentials,C4235)))&gt;0,TRIM(RIGHT(SUBSTITUTE(C4235," ",REPT(" ", 99)), 99)),"")</f>
        <v/>
      </c>
      <c r="E4235" s="6" t="str">
        <f t="shared" si="133"/>
        <v>John Carpenter</v>
      </c>
      <c r="F4235" s="6" t="s">
        <v>16276</v>
      </c>
      <c r="G4235" s="7" t="s">
        <v>19558</v>
      </c>
      <c r="H4235" s="7" t="s">
        <v>20223</v>
      </c>
    </row>
    <row r="4236" spans="1:8">
      <c r="A4236" s="6" t="s">
        <v>16280</v>
      </c>
      <c r="B4236" s="6" t="str" cm="1">
        <f t="array" ref="B4236">IF(SUM(--ISNUMBER(SEARCH(Honorific,A4236)))&gt;0,LEFT(A4236,FIND(" ",A4236)-1),"")</f>
        <v/>
      </c>
      <c r="C4236" s="6" t="str">
        <f t="shared" si="132"/>
        <v>Howard Black</v>
      </c>
      <c r="D4236" s="6" t="str" cm="1">
        <f t="array" ref="D4236">IF(SUM(--ISNUMBER(SEARCH(Credentials,C4236)))&gt;0,TRIM(RIGHT(SUBSTITUTE(C4236," ",REPT(" ", 99)), 99)),"")</f>
        <v/>
      </c>
      <c r="E4236" s="6" t="str">
        <f t="shared" si="133"/>
        <v>Howard Black</v>
      </c>
      <c r="F4236" s="6" t="s">
        <v>16280</v>
      </c>
      <c r="G4236" s="7" t="s">
        <v>19834</v>
      </c>
      <c r="H4236" s="7" t="s">
        <v>19754</v>
      </c>
    </row>
    <row r="4237" spans="1:8">
      <c r="A4237" s="6" t="s">
        <v>16283</v>
      </c>
      <c r="B4237" s="6" t="str" cm="1">
        <f t="array" ref="B4237">IF(SUM(--ISNUMBER(SEARCH(Honorific,A4237)))&gt;0,LEFT(A4237,FIND(" ",A4237)-1),"")</f>
        <v>Dr.</v>
      </c>
      <c r="C4237" s="6" t="str">
        <f t="shared" si="132"/>
        <v>Bradley Murphy</v>
      </c>
      <c r="D4237" s="6" t="str" cm="1">
        <f t="array" ref="D4237">IF(SUM(--ISNUMBER(SEARCH(Credentials,C4237)))&gt;0,TRIM(RIGHT(SUBSTITUTE(C4237," ",REPT(" ", 99)), 99)),"")</f>
        <v/>
      </c>
      <c r="E4237" s="6" t="str">
        <f t="shared" si="133"/>
        <v>Bradley Murphy</v>
      </c>
      <c r="F4237" s="6" t="s">
        <v>19381</v>
      </c>
      <c r="G4237" s="7" t="s">
        <v>19620</v>
      </c>
      <c r="H4237" s="7" t="s">
        <v>20252</v>
      </c>
    </row>
    <row r="4238" spans="1:8">
      <c r="A4238" s="6" t="s">
        <v>16287</v>
      </c>
      <c r="B4238" s="6" t="str" cm="1">
        <f t="array" ref="B4238">IF(SUM(--ISNUMBER(SEARCH(Honorific,A4238)))&gt;0,LEFT(A4238,FIND(" ",A4238)-1),"")</f>
        <v/>
      </c>
      <c r="C4238" s="6" t="str">
        <f t="shared" si="132"/>
        <v>Phillip Kim</v>
      </c>
      <c r="D4238" s="6" t="str" cm="1">
        <f t="array" ref="D4238">IF(SUM(--ISNUMBER(SEARCH(Credentials,C4238)))&gt;0,TRIM(RIGHT(SUBSTITUTE(C4238," ",REPT(" ", 99)), 99)),"")</f>
        <v/>
      </c>
      <c r="E4238" s="6" t="str">
        <f t="shared" si="133"/>
        <v>Phillip Kim</v>
      </c>
      <c r="F4238" s="6" t="s">
        <v>16287</v>
      </c>
      <c r="G4238" s="7" t="s">
        <v>19844</v>
      </c>
      <c r="H4238" s="7" t="s">
        <v>19841</v>
      </c>
    </row>
    <row r="4239" spans="1:8">
      <c r="A4239" s="6" t="s">
        <v>16291</v>
      </c>
      <c r="B4239" s="6" t="str" cm="1">
        <f t="array" ref="B4239">IF(SUM(--ISNUMBER(SEARCH(Honorific,A4239)))&gt;0,LEFT(A4239,FIND(" ",A4239)-1),"")</f>
        <v/>
      </c>
      <c r="C4239" s="6" t="str">
        <f t="shared" si="132"/>
        <v>Linda Thomas</v>
      </c>
      <c r="D4239" s="6" t="str" cm="1">
        <f t="array" ref="D4239">IF(SUM(--ISNUMBER(SEARCH(Credentials,C4239)))&gt;0,TRIM(RIGHT(SUBSTITUTE(C4239," ",REPT(" ", 99)), 99)),"")</f>
        <v/>
      </c>
      <c r="E4239" s="6" t="str">
        <f t="shared" si="133"/>
        <v>Linda Thomas</v>
      </c>
      <c r="F4239" s="6" t="s">
        <v>16291</v>
      </c>
      <c r="G4239" s="7" t="s">
        <v>19627</v>
      </c>
      <c r="H4239" s="7" t="s">
        <v>19488</v>
      </c>
    </row>
    <row r="4240" spans="1:8">
      <c r="A4240" s="6" t="s">
        <v>16295</v>
      </c>
      <c r="B4240" s="6" t="str" cm="1">
        <f t="array" ref="B4240">IF(SUM(--ISNUMBER(SEARCH(Honorific,A4240)))&gt;0,LEFT(A4240,FIND(" ",A4240)-1),"")</f>
        <v/>
      </c>
      <c r="C4240" s="6" t="str">
        <f t="shared" si="132"/>
        <v>Alexandra Mitchell</v>
      </c>
      <c r="D4240" s="6" t="str" cm="1">
        <f t="array" ref="D4240">IF(SUM(--ISNUMBER(SEARCH(Credentials,C4240)))&gt;0,TRIM(RIGHT(SUBSTITUTE(C4240," ",REPT(" ", 99)), 99)),"")</f>
        <v/>
      </c>
      <c r="E4240" s="6" t="str">
        <f t="shared" si="133"/>
        <v>Alexandra Mitchell</v>
      </c>
      <c r="F4240" s="6" t="s">
        <v>16295</v>
      </c>
      <c r="G4240" s="7" t="s">
        <v>20123</v>
      </c>
      <c r="H4240" s="7" t="s">
        <v>20095</v>
      </c>
    </row>
    <row r="4241" spans="1:8">
      <c r="A4241" s="6" t="s">
        <v>16299</v>
      </c>
      <c r="B4241" s="6" t="str" cm="1">
        <f t="array" ref="B4241">IF(SUM(--ISNUMBER(SEARCH(Honorific,A4241)))&gt;0,LEFT(A4241,FIND(" ",A4241)-1),"")</f>
        <v/>
      </c>
      <c r="C4241" s="6" t="str">
        <f t="shared" si="132"/>
        <v>Benjamin Randolph</v>
      </c>
      <c r="D4241" s="6" t="str" cm="1">
        <f t="array" ref="D4241">IF(SUM(--ISNUMBER(SEARCH(Credentials,C4241)))&gt;0,TRIM(RIGHT(SUBSTITUTE(C4241," ",REPT(" ", 99)), 99)),"")</f>
        <v/>
      </c>
      <c r="E4241" s="6" t="str">
        <f t="shared" si="133"/>
        <v>Benjamin Randolph</v>
      </c>
      <c r="F4241" s="6" t="s">
        <v>16299</v>
      </c>
      <c r="G4241" s="7" t="s">
        <v>19700</v>
      </c>
      <c r="H4241" s="7" t="s">
        <v>20192</v>
      </c>
    </row>
    <row r="4242" spans="1:8">
      <c r="A4242" s="6" t="s">
        <v>16303</v>
      </c>
      <c r="B4242" s="6" t="str" cm="1">
        <f t="array" ref="B4242">IF(SUM(--ISNUMBER(SEARCH(Honorific,A4242)))&gt;0,LEFT(A4242,FIND(" ",A4242)-1),"")</f>
        <v/>
      </c>
      <c r="C4242" s="6" t="str">
        <f t="shared" si="132"/>
        <v>Timothy Ray</v>
      </c>
      <c r="D4242" s="6" t="str" cm="1">
        <f t="array" ref="D4242">IF(SUM(--ISNUMBER(SEARCH(Credentials,C4242)))&gt;0,TRIM(RIGHT(SUBSTITUTE(C4242," ",REPT(" ", 99)), 99)),"")</f>
        <v/>
      </c>
      <c r="E4242" s="6" t="str">
        <f t="shared" si="133"/>
        <v>Timothy Ray</v>
      </c>
      <c r="F4242" s="6" t="s">
        <v>16303</v>
      </c>
      <c r="G4242" s="7" t="s">
        <v>19942</v>
      </c>
      <c r="H4242" s="7" t="s">
        <v>19498</v>
      </c>
    </row>
    <row r="4243" spans="1:8">
      <c r="A4243" s="6" t="s">
        <v>16306</v>
      </c>
      <c r="B4243" s="6" t="str" cm="1">
        <f t="array" ref="B4243">IF(SUM(--ISNUMBER(SEARCH(Honorific,A4243)))&gt;0,LEFT(A4243,FIND(" ",A4243)-1),"")</f>
        <v/>
      </c>
      <c r="C4243" s="6" t="str">
        <f t="shared" si="132"/>
        <v>Virginia Mitchell</v>
      </c>
      <c r="D4243" s="6" t="str" cm="1">
        <f t="array" ref="D4243">IF(SUM(--ISNUMBER(SEARCH(Credentials,C4243)))&gt;0,TRIM(RIGHT(SUBSTITUTE(C4243," ",REPT(" ", 99)), 99)),"")</f>
        <v/>
      </c>
      <c r="E4243" s="6" t="str">
        <f t="shared" si="133"/>
        <v>Virginia Mitchell</v>
      </c>
      <c r="F4243" s="6" t="s">
        <v>16306</v>
      </c>
      <c r="G4243" s="7" t="s">
        <v>20001</v>
      </c>
      <c r="H4243" s="7" t="s">
        <v>20095</v>
      </c>
    </row>
    <row r="4244" spans="1:8">
      <c r="A4244" s="6" t="s">
        <v>12159</v>
      </c>
      <c r="B4244" s="6" t="str" cm="1">
        <f t="array" ref="B4244">IF(SUM(--ISNUMBER(SEARCH(Honorific,A4244)))&gt;0,LEFT(A4244,FIND(" ",A4244)-1),"")</f>
        <v/>
      </c>
      <c r="C4244" s="6" t="str">
        <f t="shared" si="132"/>
        <v>Donald Jones</v>
      </c>
      <c r="D4244" s="6" t="str" cm="1">
        <f t="array" ref="D4244">IF(SUM(--ISNUMBER(SEARCH(Credentials,C4244)))&gt;0,TRIM(RIGHT(SUBSTITUTE(C4244," ",REPT(" ", 99)), 99)),"")</f>
        <v/>
      </c>
      <c r="E4244" s="6" t="str">
        <f t="shared" si="133"/>
        <v>Donald Jones</v>
      </c>
      <c r="F4244" s="6" t="s">
        <v>12159</v>
      </c>
      <c r="G4244" s="7" t="s">
        <v>19876</v>
      </c>
      <c r="H4244" s="7" t="s">
        <v>19613</v>
      </c>
    </row>
    <row r="4245" spans="1:8">
      <c r="A4245" s="6" t="s">
        <v>16312</v>
      </c>
      <c r="B4245" s="6" t="str" cm="1">
        <f t="array" ref="B4245">IF(SUM(--ISNUMBER(SEARCH(Honorific,A4245)))&gt;0,LEFT(A4245,FIND(" ",A4245)-1),"")</f>
        <v/>
      </c>
      <c r="C4245" s="6" t="str">
        <f t="shared" si="132"/>
        <v>Taylor Butler</v>
      </c>
      <c r="D4245" s="6" t="str" cm="1">
        <f t="array" ref="D4245">IF(SUM(--ISNUMBER(SEARCH(Credentials,C4245)))&gt;0,TRIM(RIGHT(SUBSTITUTE(C4245," ",REPT(" ", 99)), 99)),"")</f>
        <v/>
      </c>
      <c r="E4245" s="6" t="str">
        <f t="shared" si="133"/>
        <v>Taylor Butler</v>
      </c>
      <c r="F4245" s="6" t="s">
        <v>16312</v>
      </c>
      <c r="G4245" s="7" t="s">
        <v>19500</v>
      </c>
      <c r="H4245" s="7" t="s">
        <v>20461</v>
      </c>
    </row>
    <row r="4246" spans="1:8">
      <c r="A4246" s="6" t="s">
        <v>16316</v>
      </c>
      <c r="B4246" s="6" t="str" cm="1">
        <f t="array" ref="B4246">IF(SUM(--ISNUMBER(SEARCH(Honorific,A4246)))&gt;0,LEFT(A4246,FIND(" ",A4246)-1),"")</f>
        <v>Mrs.</v>
      </c>
      <c r="C4246" s="6" t="str">
        <f t="shared" si="132"/>
        <v>Allison Berger</v>
      </c>
      <c r="D4246" s="6" t="str" cm="1">
        <f t="array" ref="D4246">IF(SUM(--ISNUMBER(SEARCH(Credentials,C4246)))&gt;0,TRIM(RIGHT(SUBSTITUTE(C4246," ",REPT(" ", 99)), 99)),"")</f>
        <v/>
      </c>
      <c r="E4246" s="6" t="str">
        <f t="shared" si="133"/>
        <v>Allison Berger</v>
      </c>
      <c r="F4246" s="6" t="s">
        <v>19382</v>
      </c>
      <c r="G4246" s="7" t="s">
        <v>19807</v>
      </c>
      <c r="H4246" s="7" t="s">
        <v>20454</v>
      </c>
    </row>
    <row r="4247" spans="1:8">
      <c r="A4247" s="6" t="s">
        <v>16320</v>
      </c>
      <c r="B4247" s="6" t="str" cm="1">
        <f t="array" ref="B4247">IF(SUM(--ISNUMBER(SEARCH(Honorific,A4247)))&gt;0,LEFT(A4247,FIND(" ",A4247)-1),"")</f>
        <v/>
      </c>
      <c r="C4247" s="6" t="str">
        <f t="shared" si="132"/>
        <v>Jose Massey</v>
      </c>
      <c r="D4247" s="6" t="str" cm="1">
        <f t="array" ref="D4247">IF(SUM(--ISNUMBER(SEARCH(Credentials,C4247)))&gt;0,TRIM(RIGHT(SUBSTITUTE(C4247," ",REPT(" ", 99)), 99)),"")</f>
        <v/>
      </c>
      <c r="E4247" s="6" t="str">
        <f t="shared" si="133"/>
        <v>Jose Massey</v>
      </c>
      <c r="F4247" s="6" t="s">
        <v>16320</v>
      </c>
      <c r="G4247" s="7" t="s">
        <v>19748</v>
      </c>
      <c r="H4247" s="7" t="s">
        <v>20375</v>
      </c>
    </row>
    <row r="4248" spans="1:8">
      <c r="A4248" s="6" t="s">
        <v>16324</v>
      </c>
      <c r="B4248" s="6" t="str" cm="1">
        <f t="array" ref="B4248">IF(SUM(--ISNUMBER(SEARCH(Honorific,A4248)))&gt;0,LEFT(A4248,FIND(" ",A4248)-1),"")</f>
        <v/>
      </c>
      <c r="C4248" s="6" t="str">
        <f t="shared" si="132"/>
        <v>Amy Hall</v>
      </c>
      <c r="D4248" s="6" t="str" cm="1">
        <f t="array" ref="D4248">IF(SUM(--ISNUMBER(SEARCH(Credentials,C4248)))&gt;0,TRIM(RIGHT(SUBSTITUTE(C4248," ",REPT(" ", 99)), 99)),"")</f>
        <v/>
      </c>
      <c r="E4248" s="6" t="str">
        <f t="shared" si="133"/>
        <v>Amy Hall</v>
      </c>
      <c r="F4248" s="6" t="s">
        <v>16324</v>
      </c>
      <c r="G4248" s="7" t="s">
        <v>19789</v>
      </c>
      <c r="H4248" s="7" t="s">
        <v>19585</v>
      </c>
    </row>
    <row r="4249" spans="1:8">
      <c r="A4249" s="6" t="s">
        <v>16328</v>
      </c>
      <c r="B4249" s="6" t="str" cm="1">
        <f t="array" ref="B4249">IF(SUM(--ISNUMBER(SEARCH(Honorific,A4249)))&gt;0,LEFT(A4249,FIND(" ",A4249)-1),"")</f>
        <v/>
      </c>
      <c r="C4249" s="6" t="str">
        <f t="shared" si="132"/>
        <v>Jacob Jenkins</v>
      </c>
      <c r="D4249" s="6" t="str" cm="1">
        <f t="array" ref="D4249">IF(SUM(--ISNUMBER(SEARCH(Credentials,C4249)))&gt;0,TRIM(RIGHT(SUBSTITUTE(C4249," ",REPT(" ", 99)), 99)),"")</f>
        <v/>
      </c>
      <c r="E4249" s="6" t="str">
        <f t="shared" si="133"/>
        <v>Jacob Jenkins</v>
      </c>
      <c r="F4249" s="6" t="s">
        <v>16328</v>
      </c>
      <c r="G4249" s="7" t="s">
        <v>19571</v>
      </c>
      <c r="H4249" s="7" t="s">
        <v>19592</v>
      </c>
    </row>
    <row r="4250" spans="1:8">
      <c r="A4250" s="6" t="s">
        <v>16332</v>
      </c>
      <c r="B4250" s="6" t="str" cm="1">
        <f t="array" ref="B4250">IF(SUM(--ISNUMBER(SEARCH(Honorific,A4250)))&gt;0,LEFT(A4250,FIND(" ",A4250)-1),"")</f>
        <v/>
      </c>
      <c r="C4250" s="6" t="str">
        <f t="shared" si="132"/>
        <v>Rebecca Jones</v>
      </c>
      <c r="D4250" s="6" t="str" cm="1">
        <f t="array" ref="D4250">IF(SUM(--ISNUMBER(SEARCH(Credentials,C4250)))&gt;0,TRIM(RIGHT(SUBSTITUTE(C4250," ",REPT(" ", 99)), 99)),"")</f>
        <v/>
      </c>
      <c r="E4250" s="6" t="str">
        <f t="shared" si="133"/>
        <v>Rebecca Jones</v>
      </c>
      <c r="F4250" s="6" t="s">
        <v>16332</v>
      </c>
      <c r="G4250" s="7" t="s">
        <v>19531</v>
      </c>
      <c r="H4250" s="7" t="s">
        <v>19613</v>
      </c>
    </row>
    <row r="4251" spans="1:8">
      <c r="A4251" s="6" t="s">
        <v>16335</v>
      </c>
      <c r="B4251" s="6" t="str" cm="1">
        <f t="array" ref="B4251">IF(SUM(--ISNUMBER(SEARCH(Honorific,A4251)))&gt;0,LEFT(A4251,FIND(" ",A4251)-1),"")</f>
        <v/>
      </c>
      <c r="C4251" s="6" t="str">
        <f t="shared" si="132"/>
        <v>Angela Brown</v>
      </c>
      <c r="D4251" s="6" t="str" cm="1">
        <f t="array" ref="D4251">IF(SUM(--ISNUMBER(SEARCH(Credentials,C4251)))&gt;0,TRIM(RIGHT(SUBSTITUTE(C4251," ",REPT(" ", 99)), 99)),"")</f>
        <v/>
      </c>
      <c r="E4251" s="6" t="str">
        <f t="shared" si="133"/>
        <v>Angela Brown</v>
      </c>
      <c r="F4251" s="6" t="s">
        <v>16335</v>
      </c>
      <c r="G4251" s="7" t="s">
        <v>19746</v>
      </c>
      <c r="H4251" s="7" t="s">
        <v>19442</v>
      </c>
    </row>
    <row r="4252" spans="1:8">
      <c r="A4252" s="6" t="s">
        <v>16339</v>
      </c>
      <c r="B4252" s="6" t="str" cm="1">
        <f t="array" ref="B4252">IF(SUM(--ISNUMBER(SEARCH(Honorific,A4252)))&gt;0,LEFT(A4252,FIND(" ",A4252)-1),"")</f>
        <v/>
      </c>
      <c r="C4252" s="6" t="str">
        <f t="shared" si="132"/>
        <v>Jenna Tucker</v>
      </c>
      <c r="D4252" s="6" t="str" cm="1">
        <f t="array" ref="D4252">IF(SUM(--ISNUMBER(SEARCH(Credentials,C4252)))&gt;0,TRIM(RIGHT(SUBSTITUTE(C4252," ",REPT(" ", 99)), 99)),"")</f>
        <v/>
      </c>
      <c r="E4252" s="6" t="str">
        <f t="shared" si="133"/>
        <v>Jenna Tucker</v>
      </c>
      <c r="F4252" s="6" t="s">
        <v>16339</v>
      </c>
      <c r="G4252" s="7" t="s">
        <v>19848</v>
      </c>
      <c r="H4252" s="7" t="s">
        <v>19786</v>
      </c>
    </row>
    <row r="4253" spans="1:8">
      <c r="A4253" s="6" t="s">
        <v>16343</v>
      </c>
      <c r="B4253" s="6" t="str" cm="1">
        <f t="array" ref="B4253">IF(SUM(--ISNUMBER(SEARCH(Honorific,A4253)))&gt;0,LEFT(A4253,FIND(" ",A4253)-1),"")</f>
        <v>Mr.</v>
      </c>
      <c r="C4253" s="6" t="str">
        <f t="shared" si="132"/>
        <v>Joshua Brown</v>
      </c>
      <c r="D4253" s="6" t="str" cm="1">
        <f t="array" ref="D4253">IF(SUM(--ISNUMBER(SEARCH(Credentials,C4253)))&gt;0,TRIM(RIGHT(SUBSTITUTE(C4253," ",REPT(" ", 99)), 99)),"")</f>
        <v/>
      </c>
      <c r="E4253" s="6" t="str">
        <f t="shared" si="133"/>
        <v>Joshua Brown</v>
      </c>
      <c r="F4253" s="6" t="s">
        <v>19383</v>
      </c>
      <c r="G4253" s="7" t="s">
        <v>19718</v>
      </c>
      <c r="H4253" s="7" t="s">
        <v>19442</v>
      </c>
    </row>
    <row r="4254" spans="1:8">
      <c r="A4254" s="6" t="s">
        <v>16347</v>
      </c>
      <c r="B4254" s="6" t="str" cm="1">
        <f t="array" ref="B4254">IF(SUM(--ISNUMBER(SEARCH(Honorific,A4254)))&gt;0,LEFT(A4254,FIND(" ",A4254)-1),"")</f>
        <v/>
      </c>
      <c r="C4254" s="6" t="str">
        <f t="shared" si="132"/>
        <v>Denise King</v>
      </c>
      <c r="D4254" s="6" t="str" cm="1">
        <f t="array" ref="D4254">IF(SUM(--ISNUMBER(SEARCH(Credentials,C4254)))&gt;0,TRIM(RIGHT(SUBSTITUTE(C4254," ",REPT(" ", 99)), 99)),"")</f>
        <v/>
      </c>
      <c r="E4254" s="6" t="str">
        <f t="shared" si="133"/>
        <v>Denise King</v>
      </c>
      <c r="F4254" s="6" t="s">
        <v>16347</v>
      </c>
      <c r="G4254" s="7" t="s">
        <v>19702</v>
      </c>
      <c r="H4254" s="7" t="s">
        <v>20195</v>
      </c>
    </row>
    <row r="4255" spans="1:8">
      <c r="A4255" s="6" t="s">
        <v>16351</v>
      </c>
      <c r="B4255" s="6" t="str" cm="1">
        <f t="array" ref="B4255">IF(SUM(--ISNUMBER(SEARCH(Honorific,A4255)))&gt;0,LEFT(A4255,FIND(" ",A4255)-1),"")</f>
        <v/>
      </c>
      <c r="C4255" s="6" t="str">
        <f t="shared" si="132"/>
        <v>Rebekah Andrews</v>
      </c>
      <c r="D4255" s="6" t="str" cm="1">
        <f t="array" ref="D4255">IF(SUM(--ISNUMBER(SEARCH(Credentials,C4255)))&gt;0,TRIM(RIGHT(SUBSTITUTE(C4255," ",REPT(" ", 99)), 99)),"")</f>
        <v/>
      </c>
      <c r="E4255" s="6" t="str">
        <f t="shared" si="133"/>
        <v>Rebekah Andrews</v>
      </c>
      <c r="F4255" s="6" t="s">
        <v>16351</v>
      </c>
      <c r="G4255" s="7" t="s">
        <v>19771</v>
      </c>
      <c r="H4255" s="7" t="s">
        <v>19905</v>
      </c>
    </row>
    <row r="4256" spans="1:8">
      <c r="A4256" s="6" t="s">
        <v>16355</v>
      </c>
      <c r="B4256" s="6" t="str" cm="1">
        <f t="array" ref="B4256">IF(SUM(--ISNUMBER(SEARCH(Honorific,A4256)))&gt;0,LEFT(A4256,FIND(" ",A4256)-1),"")</f>
        <v/>
      </c>
      <c r="C4256" s="6" t="str">
        <f t="shared" si="132"/>
        <v>Chris Tran</v>
      </c>
      <c r="D4256" s="6" t="str" cm="1">
        <f t="array" ref="D4256">IF(SUM(--ISNUMBER(SEARCH(Credentials,C4256)))&gt;0,TRIM(RIGHT(SUBSTITUTE(C4256," ",REPT(" ", 99)), 99)),"")</f>
        <v/>
      </c>
      <c r="E4256" s="6" t="str">
        <f t="shared" si="133"/>
        <v>Chris Tran</v>
      </c>
      <c r="F4256" s="6" t="s">
        <v>16355</v>
      </c>
      <c r="G4256" s="7" t="s">
        <v>20256</v>
      </c>
      <c r="H4256" s="7" t="s">
        <v>20482</v>
      </c>
    </row>
    <row r="4257" spans="1:8">
      <c r="A4257" s="6" t="s">
        <v>127</v>
      </c>
      <c r="B4257" s="6" t="str" cm="1">
        <f t="array" ref="B4257">IF(SUM(--ISNUMBER(SEARCH(Honorific,A4257)))&gt;0,LEFT(A4257,FIND(" ",A4257)-1),"")</f>
        <v/>
      </c>
      <c r="C4257" s="6" t="str">
        <f t="shared" si="132"/>
        <v>Zachary Williams</v>
      </c>
      <c r="D4257" s="6" t="str" cm="1">
        <f t="array" ref="D4257">IF(SUM(--ISNUMBER(SEARCH(Credentials,C4257)))&gt;0,TRIM(RIGHT(SUBSTITUTE(C4257," ",REPT(" ", 99)), 99)),"")</f>
        <v/>
      </c>
      <c r="E4257" s="6" t="str">
        <f t="shared" si="133"/>
        <v>Zachary Williams</v>
      </c>
      <c r="F4257" s="6" t="s">
        <v>127</v>
      </c>
      <c r="G4257" s="7" t="s">
        <v>19477</v>
      </c>
      <c r="H4257" s="7" t="s">
        <v>19478</v>
      </c>
    </row>
    <row r="4258" spans="1:8">
      <c r="A4258" s="6" t="s">
        <v>16361</v>
      </c>
      <c r="B4258" s="6" t="str" cm="1">
        <f t="array" ref="B4258">IF(SUM(--ISNUMBER(SEARCH(Honorific,A4258)))&gt;0,LEFT(A4258,FIND(" ",A4258)-1),"")</f>
        <v/>
      </c>
      <c r="C4258" s="6" t="str">
        <f t="shared" si="132"/>
        <v>Brittany Velez</v>
      </c>
      <c r="D4258" s="6" t="str" cm="1">
        <f t="array" ref="D4258">IF(SUM(--ISNUMBER(SEARCH(Credentials,C4258)))&gt;0,TRIM(RIGHT(SUBSTITUTE(C4258," ",REPT(" ", 99)), 99)),"")</f>
        <v/>
      </c>
      <c r="E4258" s="6" t="str">
        <f t="shared" si="133"/>
        <v>Brittany Velez</v>
      </c>
      <c r="F4258" s="6" t="s">
        <v>16361</v>
      </c>
      <c r="G4258" s="7" t="s">
        <v>19894</v>
      </c>
      <c r="H4258" s="7" t="s">
        <v>20804</v>
      </c>
    </row>
    <row r="4259" spans="1:8">
      <c r="A4259" s="6" t="s">
        <v>16365</v>
      </c>
      <c r="B4259" s="6" t="str" cm="1">
        <f t="array" ref="B4259">IF(SUM(--ISNUMBER(SEARCH(Honorific,A4259)))&gt;0,LEFT(A4259,FIND(" ",A4259)-1),"")</f>
        <v/>
      </c>
      <c r="C4259" s="6" t="str">
        <f t="shared" si="132"/>
        <v>Craig Foster</v>
      </c>
      <c r="D4259" s="6" t="str" cm="1">
        <f t="array" ref="D4259">IF(SUM(--ISNUMBER(SEARCH(Credentials,C4259)))&gt;0,TRIM(RIGHT(SUBSTITUTE(C4259," ",REPT(" ", 99)), 99)),"")</f>
        <v/>
      </c>
      <c r="E4259" s="6" t="str">
        <f t="shared" si="133"/>
        <v>Craig Foster</v>
      </c>
      <c r="F4259" s="6" t="s">
        <v>16365</v>
      </c>
      <c r="G4259" s="7" t="s">
        <v>19570</v>
      </c>
      <c r="H4259" s="7" t="s">
        <v>19493</v>
      </c>
    </row>
    <row r="4260" spans="1:8">
      <c r="A4260" s="6" t="s">
        <v>16369</v>
      </c>
      <c r="B4260" s="6" t="str" cm="1">
        <f t="array" ref="B4260">IF(SUM(--ISNUMBER(SEARCH(Honorific,A4260)))&gt;0,LEFT(A4260,FIND(" ",A4260)-1),"")</f>
        <v/>
      </c>
      <c r="C4260" s="6" t="str">
        <f t="shared" si="132"/>
        <v>Mary Wallace</v>
      </c>
      <c r="D4260" s="6" t="str" cm="1">
        <f t="array" ref="D4260">IF(SUM(--ISNUMBER(SEARCH(Credentials,C4260)))&gt;0,TRIM(RIGHT(SUBSTITUTE(C4260," ",REPT(" ", 99)), 99)),"")</f>
        <v/>
      </c>
      <c r="E4260" s="6" t="str">
        <f t="shared" si="133"/>
        <v>Mary Wallace</v>
      </c>
      <c r="F4260" s="6" t="s">
        <v>16369</v>
      </c>
      <c r="G4260" s="7" t="s">
        <v>19984</v>
      </c>
      <c r="H4260" s="7" t="s">
        <v>19765</v>
      </c>
    </row>
    <row r="4261" spans="1:8">
      <c r="A4261" s="6" t="s">
        <v>16373</v>
      </c>
      <c r="B4261" s="6" t="str" cm="1">
        <f t="array" ref="B4261">IF(SUM(--ISNUMBER(SEARCH(Honorific,A4261)))&gt;0,LEFT(A4261,FIND(" ",A4261)-1),"")</f>
        <v/>
      </c>
      <c r="C4261" s="6" t="str">
        <f t="shared" si="132"/>
        <v>Peter Beck</v>
      </c>
      <c r="D4261" s="6" t="str" cm="1">
        <f t="array" ref="D4261">IF(SUM(--ISNUMBER(SEARCH(Credentials,C4261)))&gt;0,TRIM(RIGHT(SUBSTITUTE(C4261," ",REPT(" ", 99)), 99)),"")</f>
        <v/>
      </c>
      <c r="E4261" s="6" t="str">
        <f t="shared" si="133"/>
        <v>Peter Beck</v>
      </c>
      <c r="F4261" s="6" t="s">
        <v>16373</v>
      </c>
      <c r="G4261" s="7" t="s">
        <v>19860</v>
      </c>
      <c r="H4261" s="7" t="s">
        <v>20105</v>
      </c>
    </row>
    <row r="4262" spans="1:8">
      <c r="A4262" s="6" t="s">
        <v>16377</v>
      </c>
      <c r="B4262" s="6" t="str" cm="1">
        <f t="array" ref="B4262">IF(SUM(--ISNUMBER(SEARCH(Honorific,A4262)))&gt;0,LEFT(A4262,FIND(" ",A4262)-1),"")</f>
        <v/>
      </c>
      <c r="C4262" s="6" t="str">
        <f t="shared" si="132"/>
        <v>Raymond Brown</v>
      </c>
      <c r="D4262" s="6" t="str" cm="1">
        <f t="array" ref="D4262">IF(SUM(--ISNUMBER(SEARCH(Credentials,C4262)))&gt;0,TRIM(RIGHT(SUBSTITUTE(C4262," ",REPT(" ", 99)), 99)),"")</f>
        <v/>
      </c>
      <c r="E4262" s="6" t="str">
        <f t="shared" si="133"/>
        <v>Raymond Brown</v>
      </c>
      <c r="F4262" s="6" t="s">
        <v>16377</v>
      </c>
      <c r="G4262" s="7" t="s">
        <v>19705</v>
      </c>
      <c r="H4262" s="7" t="s">
        <v>19442</v>
      </c>
    </row>
    <row r="4263" spans="1:8">
      <c r="A4263" s="6" t="s">
        <v>16380</v>
      </c>
      <c r="B4263" s="6" t="str" cm="1">
        <f t="array" ref="B4263">IF(SUM(--ISNUMBER(SEARCH(Honorific,A4263)))&gt;0,LEFT(A4263,FIND(" ",A4263)-1),"")</f>
        <v/>
      </c>
      <c r="C4263" s="6" t="str">
        <f t="shared" si="132"/>
        <v>Christopher Stanley PhD</v>
      </c>
      <c r="D4263" s="6" t="str" cm="1">
        <f t="array" ref="D4263">IF(SUM(--ISNUMBER(SEARCH(Credentials,C4263)))&gt;0,TRIM(RIGHT(SUBSTITUTE(C4263," ",REPT(" ", 99)), 99)),"")</f>
        <v>PhD</v>
      </c>
      <c r="E4263" s="6" t="str">
        <f t="shared" si="133"/>
        <v xml:space="preserve">Christopher Stanley </v>
      </c>
      <c r="F4263" s="6" t="s">
        <v>19384</v>
      </c>
      <c r="G4263" s="7" t="s">
        <v>19682</v>
      </c>
      <c r="H4263" s="7" t="s">
        <v>19940</v>
      </c>
    </row>
    <row r="4264" spans="1:8">
      <c r="A4264" s="6" t="s">
        <v>16384</v>
      </c>
      <c r="B4264" s="6" t="str" cm="1">
        <f t="array" ref="B4264">IF(SUM(--ISNUMBER(SEARCH(Honorific,A4264)))&gt;0,LEFT(A4264,FIND(" ",A4264)-1),"")</f>
        <v/>
      </c>
      <c r="C4264" s="6" t="str">
        <f t="shared" si="132"/>
        <v>Tony Hoover</v>
      </c>
      <c r="D4264" s="6" t="str" cm="1">
        <f t="array" ref="D4264">IF(SUM(--ISNUMBER(SEARCH(Credentials,C4264)))&gt;0,TRIM(RIGHT(SUBSTITUTE(C4264," ",REPT(" ", 99)), 99)),"")</f>
        <v/>
      </c>
      <c r="E4264" s="6" t="str">
        <f t="shared" si="133"/>
        <v>Tony Hoover</v>
      </c>
      <c r="F4264" s="6" t="s">
        <v>16384</v>
      </c>
      <c r="G4264" s="7" t="s">
        <v>19934</v>
      </c>
      <c r="H4264" s="7" t="s">
        <v>20683</v>
      </c>
    </row>
    <row r="4265" spans="1:8">
      <c r="A4265" s="6" t="s">
        <v>16388</v>
      </c>
      <c r="B4265" s="6" t="str" cm="1">
        <f t="array" ref="B4265">IF(SUM(--ISNUMBER(SEARCH(Honorific,A4265)))&gt;0,LEFT(A4265,FIND(" ",A4265)-1),"")</f>
        <v/>
      </c>
      <c r="C4265" s="6" t="str">
        <f t="shared" si="132"/>
        <v>Angela Sims</v>
      </c>
      <c r="D4265" s="6" t="str" cm="1">
        <f t="array" ref="D4265">IF(SUM(--ISNUMBER(SEARCH(Credentials,C4265)))&gt;0,TRIM(RIGHT(SUBSTITUTE(C4265," ",REPT(" ", 99)), 99)),"")</f>
        <v/>
      </c>
      <c r="E4265" s="6" t="str">
        <f t="shared" si="133"/>
        <v>Angela Sims</v>
      </c>
      <c r="F4265" s="6" t="s">
        <v>16388</v>
      </c>
      <c r="G4265" s="7" t="s">
        <v>19746</v>
      </c>
      <c r="H4265" s="7" t="s">
        <v>19923</v>
      </c>
    </row>
    <row r="4266" spans="1:8">
      <c r="A4266" s="6" t="s">
        <v>16392</v>
      </c>
      <c r="B4266" s="6" t="str" cm="1">
        <f t="array" ref="B4266">IF(SUM(--ISNUMBER(SEARCH(Honorific,A4266)))&gt;0,LEFT(A4266,FIND(" ",A4266)-1),"")</f>
        <v/>
      </c>
      <c r="C4266" s="6" t="str">
        <f t="shared" si="132"/>
        <v>James Gonzales</v>
      </c>
      <c r="D4266" s="6" t="str" cm="1">
        <f t="array" ref="D4266">IF(SUM(--ISNUMBER(SEARCH(Credentials,C4266)))&gt;0,TRIM(RIGHT(SUBSTITUTE(C4266," ",REPT(" ", 99)), 99)),"")</f>
        <v/>
      </c>
      <c r="E4266" s="6" t="str">
        <f t="shared" si="133"/>
        <v>James Gonzales</v>
      </c>
      <c r="F4266" s="6" t="s">
        <v>16392</v>
      </c>
      <c r="G4266" s="7" t="s">
        <v>19433</v>
      </c>
      <c r="H4266" s="7" t="s">
        <v>19721</v>
      </c>
    </row>
    <row r="4267" spans="1:8">
      <c r="A4267" s="6" t="s">
        <v>16396</v>
      </c>
      <c r="B4267" s="6" t="str" cm="1">
        <f t="array" ref="B4267">IF(SUM(--ISNUMBER(SEARCH(Honorific,A4267)))&gt;0,LEFT(A4267,FIND(" ",A4267)-1),"")</f>
        <v/>
      </c>
      <c r="C4267" s="6" t="str">
        <f t="shared" si="132"/>
        <v>Erica Braun</v>
      </c>
      <c r="D4267" s="6" t="str" cm="1">
        <f t="array" ref="D4267">IF(SUM(--ISNUMBER(SEARCH(Credentials,C4267)))&gt;0,TRIM(RIGHT(SUBSTITUTE(C4267," ",REPT(" ", 99)), 99)),"")</f>
        <v/>
      </c>
      <c r="E4267" s="6" t="str">
        <f t="shared" si="133"/>
        <v>Erica Braun</v>
      </c>
      <c r="F4267" s="6" t="s">
        <v>16396</v>
      </c>
      <c r="G4267" s="7" t="s">
        <v>19935</v>
      </c>
      <c r="H4267" s="7" t="s">
        <v>20530</v>
      </c>
    </row>
    <row r="4268" spans="1:8">
      <c r="A4268" s="6" t="s">
        <v>6049</v>
      </c>
      <c r="B4268" s="6" t="str" cm="1">
        <f t="array" ref="B4268">IF(SUM(--ISNUMBER(SEARCH(Honorific,A4268)))&gt;0,LEFT(A4268,FIND(" ",A4268)-1),"")</f>
        <v/>
      </c>
      <c r="C4268" s="6" t="str">
        <f t="shared" si="132"/>
        <v>Michael Mendez</v>
      </c>
      <c r="D4268" s="6" t="str" cm="1">
        <f t="array" ref="D4268">IF(SUM(--ISNUMBER(SEARCH(Credentials,C4268)))&gt;0,TRIM(RIGHT(SUBSTITUTE(C4268," ",REPT(" ", 99)), 99)),"")</f>
        <v/>
      </c>
      <c r="E4268" s="6" t="str">
        <f t="shared" si="133"/>
        <v>Michael Mendez</v>
      </c>
      <c r="F4268" s="6" t="s">
        <v>6049</v>
      </c>
      <c r="G4268" s="7" t="s">
        <v>19466</v>
      </c>
      <c r="H4268" s="7" t="s">
        <v>20433</v>
      </c>
    </row>
    <row r="4269" spans="1:8">
      <c r="A4269" s="6" t="s">
        <v>16403</v>
      </c>
      <c r="B4269" s="6" t="str" cm="1">
        <f t="array" ref="B4269">IF(SUM(--ISNUMBER(SEARCH(Honorific,A4269)))&gt;0,LEFT(A4269,FIND(" ",A4269)-1),"")</f>
        <v>Mr.</v>
      </c>
      <c r="C4269" s="6" t="str">
        <f t="shared" si="132"/>
        <v>John Alexander</v>
      </c>
      <c r="D4269" s="6" t="str" cm="1">
        <f t="array" ref="D4269">IF(SUM(--ISNUMBER(SEARCH(Credentials,C4269)))&gt;0,TRIM(RIGHT(SUBSTITUTE(C4269," ",REPT(" ", 99)), 99)),"")</f>
        <v/>
      </c>
      <c r="E4269" s="6" t="str">
        <f t="shared" si="133"/>
        <v>John Alexander</v>
      </c>
      <c r="F4269" s="6" t="s">
        <v>19385</v>
      </c>
      <c r="G4269" s="7" t="s">
        <v>19558</v>
      </c>
      <c r="H4269" s="7" t="s">
        <v>19614</v>
      </c>
    </row>
    <row r="4270" spans="1:8">
      <c r="A4270" s="6" t="s">
        <v>16407</v>
      </c>
      <c r="B4270" s="6" t="str" cm="1">
        <f t="array" ref="B4270">IF(SUM(--ISNUMBER(SEARCH(Honorific,A4270)))&gt;0,LEFT(A4270,FIND(" ",A4270)-1),"")</f>
        <v/>
      </c>
      <c r="C4270" s="6" t="str">
        <f t="shared" si="132"/>
        <v>Stephanie Reid</v>
      </c>
      <c r="D4270" s="6" t="str" cm="1">
        <f t="array" ref="D4270">IF(SUM(--ISNUMBER(SEARCH(Credentials,C4270)))&gt;0,TRIM(RIGHT(SUBSTITUTE(C4270," ",REPT(" ", 99)), 99)),"")</f>
        <v/>
      </c>
      <c r="E4270" s="6" t="str">
        <f t="shared" si="133"/>
        <v>Stephanie Reid</v>
      </c>
      <c r="F4270" s="6" t="s">
        <v>16407</v>
      </c>
      <c r="G4270" s="7" t="s">
        <v>19454</v>
      </c>
      <c r="H4270" s="7" t="s">
        <v>20416</v>
      </c>
    </row>
    <row r="4271" spans="1:8">
      <c r="A4271" s="6" t="s">
        <v>16411</v>
      </c>
      <c r="B4271" s="6" t="str" cm="1">
        <f t="array" ref="B4271">IF(SUM(--ISNUMBER(SEARCH(Honorific,A4271)))&gt;0,LEFT(A4271,FIND(" ",A4271)-1),"")</f>
        <v/>
      </c>
      <c r="C4271" s="6" t="str">
        <f t="shared" si="132"/>
        <v>Karen Chan</v>
      </c>
      <c r="D4271" s="6" t="str" cm="1">
        <f t="array" ref="D4271">IF(SUM(--ISNUMBER(SEARCH(Credentials,C4271)))&gt;0,TRIM(RIGHT(SUBSTITUTE(C4271," ",REPT(" ", 99)), 99)),"")</f>
        <v/>
      </c>
      <c r="E4271" s="6" t="str">
        <f t="shared" si="133"/>
        <v>Karen Chan</v>
      </c>
      <c r="F4271" s="6" t="s">
        <v>16411</v>
      </c>
      <c r="G4271" s="7" t="s">
        <v>19650</v>
      </c>
      <c r="H4271" s="7" t="s">
        <v>20139</v>
      </c>
    </row>
    <row r="4272" spans="1:8">
      <c r="A4272" s="6" t="s">
        <v>16415</v>
      </c>
      <c r="B4272" s="6" t="str" cm="1">
        <f t="array" ref="B4272">IF(SUM(--ISNUMBER(SEARCH(Honorific,A4272)))&gt;0,LEFT(A4272,FIND(" ",A4272)-1),"")</f>
        <v/>
      </c>
      <c r="C4272" s="6" t="str">
        <f t="shared" si="132"/>
        <v>Janet Lyons</v>
      </c>
      <c r="D4272" s="6" t="str" cm="1">
        <f t="array" ref="D4272">IF(SUM(--ISNUMBER(SEARCH(Credentials,C4272)))&gt;0,TRIM(RIGHT(SUBSTITUTE(C4272," ",REPT(" ", 99)), 99)),"")</f>
        <v/>
      </c>
      <c r="E4272" s="6" t="str">
        <f t="shared" si="133"/>
        <v>Janet Lyons</v>
      </c>
      <c r="F4272" s="6" t="s">
        <v>16415</v>
      </c>
      <c r="G4272" s="7" t="s">
        <v>19729</v>
      </c>
      <c r="H4272" s="7" t="s">
        <v>20455</v>
      </c>
    </row>
    <row r="4273" spans="1:8">
      <c r="A4273" s="6" t="s">
        <v>16419</v>
      </c>
      <c r="B4273" s="6" t="str" cm="1">
        <f t="array" ref="B4273">IF(SUM(--ISNUMBER(SEARCH(Honorific,A4273)))&gt;0,LEFT(A4273,FIND(" ",A4273)-1),"")</f>
        <v/>
      </c>
      <c r="C4273" s="6" t="str">
        <f t="shared" si="132"/>
        <v>Marcus Brown</v>
      </c>
      <c r="D4273" s="6" t="str" cm="1">
        <f t="array" ref="D4273">IF(SUM(--ISNUMBER(SEARCH(Credentials,C4273)))&gt;0,TRIM(RIGHT(SUBSTITUTE(C4273," ",REPT(" ", 99)), 99)),"")</f>
        <v/>
      </c>
      <c r="E4273" s="6" t="str">
        <f t="shared" si="133"/>
        <v>Marcus Brown</v>
      </c>
      <c r="F4273" s="6" t="s">
        <v>16419</v>
      </c>
      <c r="G4273" s="7" t="s">
        <v>19998</v>
      </c>
      <c r="H4273" s="7" t="s">
        <v>19442</v>
      </c>
    </row>
    <row r="4274" spans="1:8">
      <c r="A4274" s="6" t="s">
        <v>16423</v>
      </c>
      <c r="B4274" s="6" t="str" cm="1">
        <f t="array" ref="B4274">IF(SUM(--ISNUMBER(SEARCH(Honorific,A4274)))&gt;0,LEFT(A4274,FIND(" ",A4274)-1),"")</f>
        <v/>
      </c>
      <c r="C4274" s="6" t="str">
        <f t="shared" si="132"/>
        <v>Andrea Smith</v>
      </c>
      <c r="D4274" s="6" t="str" cm="1">
        <f t="array" ref="D4274">IF(SUM(--ISNUMBER(SEARCH(Credentials,C4274)))&gt;0,TRIM(RIGHT(SUBSTITUTE(C4274," ",REPT(" ", 99)), 99)),"")</f>
        <v/>
      </c>
      <c r="E4274" s="6" t="str">
        <f t="shared" si="133"/>
        <v>Andrea Smith</v>
      </c>
      <c r="F4274" s="6" t="s">
        <v>16423</v>
      </c>
      <c r="G4274" s="7" t="s">
        <v>19825</v>
      </c>
      <c r="H4274" s="7" t="s">
        <v>19450</v>
      </c>
    </row>
    <row r="4275" spans="1:8">
      <c r="A4275" s="6" t="s">
        <v>4223</v>
      </c>
      <c r="B4275" s="6" t="str" cm="1">
        <f t="array" ref="B4275">IF(SUM(--ISNUMBER(SEARCH(Honorific,A4275)))&gt;0,LEFT(A4275,FIND(" ",A4275)-1),"")</f>
        <v/>
      </c>
      <c r="C4275" s="6" t="str">
        <f t="shared" si="132"/>
        <v>David Smith</v>
      </c>
      <c r="D4275" s="6" t="str" cm="1">
        <f t="array" ref="D4275">IF(SUM(--ISNUMBER(SEARCH(Credentials,C4275)))&gt;0,TRIM(RIGHT(SUBSTITUTE(C4275," ",REPT(" ", 99)), 99)),"")</f>
        <v/>
      </c>
      <c r="E4275" s="6" t="str">
        <f t="shared" si="133"/>
        <v>David Smith</v>
      </c>
      <c r="F4275" s="6" t="s">
        <v>4223</v>
      </c>
      <c r="G4275" s="7" t="s">
        <v>19484</v>
      </c>
      <c r="H4275" s="7" t="s">
        <v>19450</v>
      </c>
    </row>
    <row r="4276" spans="1:8">
      <c r="A4276" s="6" t="s">
        <v>16429</v>
      </c>
      <c r="B4276" s="6" t="str" cm="1">
        <f t="array" ref="B4276">IF(SUM(--ISNUMBER(SEARCH(Honorific,A4276)))&gt;0,LEFT(A4276,FIND(" ",A4276)-1),"")</f>
        <v/>
      </c>
      <c r="C4276" s="6" t="str">
        <f t="shared" si="132"/>
        <v>Heather Adams DVM</v>
      </c>
      <c r="D4276" s="6" t="str" cm="1">
        <f t="array" ref="D4276">IF(SUM(--ISNUMBER(SEARCH(Credentials,C4276)))&gt;0,TRIM(RIGHT(SUBSTITUTE(C4276," ",REPT(" ", 99)), 99)),"")</f>
        <v>DVM</v>
      </c>
      <c r="E4276" s="6" t="str">
        <f t="shared" si="133"/>
        <v xml:space="preserve">Heather Adams </v>
      </c>
      <c r="F4276" s="6" t="s">
        <v>19386</v>
      </c>
      <c r="G4276" s="7" t="s">
        <v>19423</v>
      </c>
      <c r="H4276" s="7" t="s">
        <v>20041</v>
      </c>
    </row>
    <row r="4277" spans="1:8">
      <c r="A4277" s="6" t="s">
        <v>16432</v>
      </c>
      <c r="B4277" s="6" t="str" cm="1">
        <f t="array" ref="B4277">IF(SUM(--ISNUMBER(SEARCH(Honorific,A4277)))&gt;0,LEFT(A4277,FIND(" ",A4277)-1),"")</f>
        <v/>
      </c>
      <c r="C4277" s="6" t="str">
        <f t="shared" si="132"/>
        <v>Maria Morton</v>
      </c>
      <c r="D4277" s="6" t="str" cm="1">
        <f t="array" ref="D4277">IF(SUM(--ISNUMBER(SEARCH(Credentials,C4277)))&gt;0,TRIM(RIGHT(SUBSTITUTE(C4277," ",REPT(" ", 99)), 99)),"")</f>
        <v/>
      </c>
      <c r="E4277" s="6" t="str">
        <f t="shared" si="133"/>
        <v>Maria Morton</v>
      </c>
      <c r="F4277" s="6" t="s">
        <v>16432</v>
      </c>
      <c r="G4277" s="7" t="s">
        <v>19490</v>
      </c>
      <c r="H4277" s="7" t="s">
        <v>20121</v>
      </c>
    </row>
    <row r="4278" spans="1:8">
      <c r="A4278" s="6" t="s">
        <v>16436</v>
      </c>
      <c r="B4278" s="6" t="str" cm="1">
        <f t="array" ref="B4278">IF(SUM(--ISNUMBER(SEARCH(Honorific,A4278)))&gt;0,LEFT(A4278,FIND(" ",A4278)-1),"")</f>
        <v/>
      </c>
      <c r="C4278" s="6" t="str">
        <f t="shared" si="132"/>
        <v>Hannah Ball</v>
      </c>
      <c r="D4278" s="6" t="str" cm="1">
        <f t="array" ref="D4278">IF(SUM(--ISNUMBER(SEARCH(Credentials,C4278)))&gt;0,TRIM(RIGHT(SUBSTITUTE(C4278," ",REPT(" ", 99)), 99)),"")</f>
        <v/>
      </c>
      <c r="E4278" s="6" t="str">
        <f t="shared" si="133"/>
        <v>Hannah Ball</v>
      </c>
      <c r="F4278" s="6" t="s">
        <v>16436</v>
      </c>
      <c r="G4278" s="7" t="s">
        <v>19623</v>
      </c>
      <c r="H4278" s="7" t="s">
        <v>19926</v>
      </c>
    </row>
    <row r="4279" spans="1:8">
      <c r="A4279" s="6" t="s">
        <v>16440</v>
      </c>
      <c r="B4279" s="6" t="str" cm="1">
        <f t="array" ref="B4279">IF(SUM(--ISNUMBER(SEARCH(Honorific,A4279)))&gt;0,LEFT(A4279,FIND(" ",A4279)-1),"")</f>
        <v/>
      </c>
      <c r="C4279" s="6" t="str">
        <f t="shared" si="132"/>
        <v>Heather Huber</v>
      </c>
      <c r="D4279" s="6" t="str" cm="1">
        <f t="array" ref="D4279">IF(SUM(--ISNUMBER(SEARCH(Credentials,C4279)))&gt;0,TRIM(RIGHT(SUBSTITUTE(C4279," ",REPT(" ", 99)), 99)),"")</f>
        <v/>
      </c>
      <c r="E4279" s="6" t="str">
        <f t="shared" si="133"/>
        <v>Heather Huber</v>
      </c>
      <c r="F4279" s="6" t="s">
        <v>16440</v>
      </c>
      <c r="G4279" s="7" t="s">
        <v>19423</v>
      </c>
      <c r="H4279" s="7" t="s">
        <v>20414</v>
      </c>
    </row>
    <row r="4280" spans="1:8">
      <c r="A4280" s="6" t="s">
        <v>16444</v>
      </c>
      <c r="B4280" s="6" t="str" cm="1">
        <f t="array" ref="B4280">IF(SUM(--ISNUMBER(SEARCH(Honorific,A4280)))&gt;0,LEFT(A4280,FIND(" ",A4280)-1),"")</f>
        <v/>
      </c>
      <c r="C4280" s="6" t="str">
        <f t="shared" si="132"/>
        <v>Jody Kaiser</v>
      </c>
      <c r="D4280" s="6" t="str" cm="1">
        <f t="array" ref="D4280">IF(SUM(--ISNUMBER(SEARCH(Credentials,C4280)))&gt;0,TRIM(RIGHT(SUBSTITUTE(C4280," ",REPT(" ", 99)), 99)),"")</f>
        <v/>
      </c>
      <c r="E4280" s="6" t="str">
        <f t="shared" si="133"/>
        <v>Jody Kaiser</v>
      </c>
      <c r="F4280" s="6" t="s">
        <v>16444</v>
      </c>
      <c r="G4280" s="7" t="s">
        <v>20805</v>
      </c>
      <c r="H4280" s="7" t="s">
        <v>20363</v>
      </c>
    </row>
    <row r="4281" spans="1:8">
      <c r="A4281" s="6" t="s">
        <v>207</v>
      </c>
      <c r="B4281" s="6" t="str" cm="1">
        <f t="array" ref="B4281">IF(SUM(--ISNUMBER(SEARCH(Honorific,A4281)))&gt;0,LEFT(A4281,FIND(" ",A4281)-1),"")</f>
        <v/>
      </c>
      <c r="C4281" s="6" t="str">
        <f t="shared" si="132"/>
        <v>Kyle Gonzalez</v>
      </c>
      <c r="D4281" s="6" t="str" cm="1">
        <f t="array" ref="D4281">IF(SUM(--ISNUMBER(SEARCH(Credentials,C4281)))&gt;0,TRIM(RIGHT(SUBSTITUTE(C4281," ",REPT(" ", 99)), 99)),"")</f>
        <v/>
      </c>
      <c r="E4281" s="6" t="str">
        <f t="shared" si="133"/>
        <v>Kyle Gonzalez</v>
      </c>
      <c r="F4281" s="6" t="s">
        <v>207</v>
      </c>
      <c r="G4281" s="7" t="s">
        <v>19516</v>
      </c>
      <c r="H4281" s="7" t="s">
        <v>19517</v>
      </c>
    </row>
    <row r="4282" spans="1:8">
      <c r="A4282" s="6" t="s">
        <v>16451</v>
      </c>
      <c r="B4282" s="6" t="str" cm="1">
        <f t="array" ref="B4282">IF(SUM(--ISNUMBER(SEARCH(Honorific,A4282)))&gt;0,LEFT(A4282,FIND(" ",A4282)-1),"")</f>
        <v/>
      </c>
      <c r="C4282" s="6" t="str">
        <f t="shared" si="132"/>
        <v>Christy Nunez</v>
      </c>
      <c r="D4282" s="6" t="str" cm="1">
        <f t="array" ref="D4282">IF(SUM(--ISNUMBER(SEARCH(Credentials,C4282)))&gt;0,TRIM(RIGHT(SUBSTITUTE(C4282," ",REPT(" ", 99)), 99)),"")</f>
        <v/>
      </c>
      <c r="E4282" s="6" t="str">
        <f t="shared" si="133"/>
        <v>Christy Nunez</v>
      </c>
      <c r="F4282" s="6" t="s">
        <v>16451</v>
      </c>
      <c r="G4282" s="7" t="s">
        <v>20737</v>
      </c>
      <c r="H4282" s="7" t="s">
        <v>20721</v>
      </c>
    </row>
    <row r="4283" spans="1:8">
      <c r="A4283" s="6" t="s">
        <v>16454</v>
      </c>
      <c r="B4283" s="6" t="str" cm="1">
        <f t="array" ref="B4283">IF(SUM(--ISNUMBER(SEARCH(Honorific,A4283)))&gt;0,LEFT(A4283,FIND(" ",A4283)-1),"")</f>
        <v/>
      </c>
      <c r="C4283" s="6" t="str">
        <f t="shared" si="132"/>
        <v>William Gould</v>
      </c>
      <c r="D4283" s="6" t="str" cm="1">
        <f t="array" ref="D4283">IF(SUM(--ISNUMBER(SEARCH(Credentials,C4283)))&gt;0,TRIM(RIGHT(SUBSTITUTE(C4283," ",REPT(" ", 99)), 99)),"")</f>
        <v/>
      </c>
      <c r="E4283" s="6" t="str">
        <f t="shared" si="133"/>
        <v>William Gould</v>
      </c>
      <c r="F4283" s="6" t="s">
        <v>16454</v>
      </c>
      <c r="G4283" s="7" t="s">
        <v>19437</v>
      </c>
      <c r="H4283" s="7" t="s">
        <v>20613</v>
      </c>
    </row>
    <row r="4284" spans="1:8">
      <c r="A4284" s="6" t="s">
        <v>16458</v>
      </c>
      <c r="B4284" s="6" t="str" cm="1">
        <f t="array" ref="B4284">IF(SUM(--ISNUMBER(SEARCH(Honorific,A4284)))&gt;0,LEFT(A4284,FIND(" ",A4284)-1),"")</f>
        <v/>
      </c>
      <c r="C4284" s="6" t="str">
        <f t="shared" si="132"/>
        <v>Ellen Cook</v>
      </c>
      <c r="D4284" s="6" t="str" cm="1">
        <f t="array" ref="D4284">IF(SUM(--ISNUMBER(SEARCH(Credentials,C4284)))&gt;0,TRIM(RIGHT(SUBSTITUTE(C4284," ",REPT(" ", 99)), 99)),"")</f>
        <v/>
      </c>
      <c r="E4284" s="6" t="str">
        <f t="shared" si="133"/>
        <v>Ellen Cook</v>
      </c>
      <c r="F4284" s="6" t="s">
        <v>16458</v>
      </c>
      <c r="G4284" s="7" t="s">
        <v>19878</v>
      </c>
      <c r="H4284" s="7" t="s">
        <v>19783</v>
      </c>
    </row>
    <row r="4285" spans="1:8">
      <c r="A4285" s="6" t="s">
        <v>16462</v>
      </c>
      <c r="B4285" s="6" t="str" cm="1">
        <f t="array" ref="B4285">IF(SUM(--ISNUMBER(SEARCH(Honorific,A4285)))&gt;0,LEFT(A4285,FIND(" ",A4285)-1),"")</f>
        <v/>
      </c>
      <c r="C4285" s="6" t="str">
        <f t="shared" si="132"/>
        <v>Alyssa Benjamin</v>
      </c>
      <c r="D4285" s="6" t="str" cm="1">
        <f t="array" ref="D4285">IF(SUM(--ISNUMBER(SEARCH(Credentials,C4285)))&gt;0,TRIM(RIGHT(SUBSTITUTE(C4285," ",REPT(" ", 99)), 99)),"")</f>
        <v/>
      </c>
      <c r="E4285" s="6" t="str">
        <f t="shared" si="133"/>
        <v>Alyssa Benjamin</v>
      </c>
      <c r="F4285" s="6" t="s">
        <v>16462</v>
      </c>
      <c r="G4285" s="7" t="s">
        <v>20346</v>
      </c>
      <c r="H4285" s="7" t="s">
        <v>19700</v>
      </c>
    </row>
    <row r="4286" spans="1:8">
      <c r="A4286" s="6" t="s">
        <v>16466</v>
      </c>
      <c r="B4286" s="6" t="str" cm="1">
        <f t="array" ref="B4286">IF(SUM(--ISNUMBER(SEARCH(Honorific,A4286)))&gt;0,LEFT(A4286,FIND(" ",A4286)-1),"")</f>
        <v/>
      </c>
      <c r="C4286" s="6" t="str">
        <f t="shared" si="132"/>
        <v>Xavier Sullivan</v>
      </c>
      <c r="D4286" s="6" t="str" cm="1">
        <f t="array" ref="D4286">IF(SUM(--ISNUMBER(SEARCH(Credentials,C4286)))&gt;0,TRIM(RIGHT(SUBSTITUTE(C4286," ",REPT(" ", 99)), 99)),"")</f>
        <v/>
      </c>
      <c r="E4286" s="6" t="str">
        <f t="shared" si="133"/>
        <v>Xavier Sullivan</v>
      </c>
      <c r="F4286" s="6" t="s">
        <v>16466</v>
      </c>
      <c r="G4286" s="7" t="s">
        <v>20806</v>
      </c>
      <c r="H4286" s="7" t="s">
        <v>20625</v>
      </c>
    </row>
    <row r="4287" spans="1:8">
      <c r="A4287" s="6" t="s">
        <v>16470</v>
      </c>
      <c r="B4287" s="6" t="str" cm="1">
        <f t="array" ref="B4287">IF(SUM(--ISNUMBER(SEARCH(Honorific,A4287)))&gt;0,LEFT(A4287,FIND(" ",A4287)-1),"")</f>
        <v/>
      </c>
      <c r="C4287" s="6" t="str">
        <f t="shared" si="132"/>
        <v>Kayla Soto</v>
      </c>
      <c r="D4287" s="6" t="str" cm="1">
        <f t="array" ref="D4287">IF(SUM(--ISNUMBER(SEARCH(Credentials,C4287)))&gt;0,TRIM(RIGHT(SUBSTITUTE(C4287," ",REPT(" ", 99)), 99)),"")</f>
        <v/>
      </c>
      <c r="E4287" s="6" t="str">
        <f t="shared" si="133"/>
        <v>Kayla Soto</v>
      </c>
      <c r="F4287" s="6" t="s">
        <v>16470</v>
      </c>
      <c r="G4287" s="7" t="s">
        <v>19441</v>
      </c>
      <c r="H4287" s="7" t="s">
        <v>20458</v>
      </c>
    </row>
    <row r="4288" spans="1:8">
      <c r="A4288" s="6" t="s">
        <v>16474</v>
      </c>
      <c r="B4288" s="6" t="str" cm="1">
        <f t="array" ref="B4288">IF(SUM(--ISNUMBER(SEARCH(Honorific,A4288)))&gt;0,LEFT(A4288,FIND(" ",A4288)-1),"")</f>
        <v/>
      </c>
      <c r="C4288" s="6" t="str">
        <f t="shared" si="132"/>
        <v>Brian Brown</v>
      </c>
      <c r="D4288" s="6" t="str" cm="1">
        <f t="array" ref="D4288">IF(SUM(--ISNUMBER(SEARCH(Credentials,C4288)))&gt;0,TRIM(RIGHT(SUBSTITUTE(C4288," ",REPT(" ", 99)), 99)),"")</f>
        <v/>
      </c>
      <c r="E4288" s="6" t="str">
        <f t="shared" si="133"/>
        <v>Brian Brown</v>
      </c>
      <c r="F4288" s="6" t="s">
        <v>16474</v>
      </c>
      <c r="G4288" s="7" t="s">
        <v>19555</v>
      </c>
      <c r="H4288" s="7" t="s">
        <v>19442</v>
      </c>
    </row>
    <row r="4289" spans="1:8">
      <c r="A4289" s="6" t="s">
        <v>16478</v>
      </c>
      <c r="B4289" s="6" t="str" cm="1">
        <f t="array" ref="B4289">IF(SUM(--ISNUMBER(SEARCH(Honorific,A4289)))&gt;0,LEFT(A4289,FIND(" ",A4289)-1),"")</f>
        <v/>
      </c>
      <c r="C4289" s="6" t="str">
        <f t="shared" si="132"/>
        <v>Charlene Baker</v>
      </c>
      <c r="D4289" s="6" t="str" cm="1">
        <f t="array" ref="D4289">IF(SUM(--ISNUMBER(SEARCH(Credentials,C4289)))&gt;0,TRIM(RIGHT(SUBSTITUTE(C4289," ",REPT(" ", 99)), 99)),"")</f>
        <v/>
      </c>
      <c r="E4289" s="6" t="str">
        <f t="shared" si="133"/>
        <v>Charlene Baker</v>
      </c>
      <c r="F4289" s="6" t="s">
        <v>16478</v>
      </c>
      <c r="G4289" s="7" t="s">
        <v>20516</v>
      </c>
      <c r="H4289" s="7" t="s">
        <v>19594</v>
      </c>
    </row>
    <row r="4290" spans="1:8">
      <c r="A4290" s="6" t="s">
        <v>16482</v>
      </c>
      <c r="B4290" s="6" t="str" cm="1">
        <f t="array" ref="B4290">IF(SUM(--ISNUMBER(SEARCH(Honorific,A4290)))&gt;0,LEFT(A4290,FIND(" ",A4290)-1),"")</f>
        <v/>
      </c>
      <c r="C4290" s="6" t="str">
        <f t="shared" si="132"/>
        <v>John Baker</v>
      </c>
      <c r="D4290" s="6" t="str" cm="1">
        <f t="array" ref="D4290">IF(SUM(--ISNUMBER(SEARCH(Credentials,C4290)))&gt;0,TRIM(RIGHT(SUBSTITUTE(C4290," ",REPT(" ", 99)), 99)),"")</f>
        <v/>
      </c>
      <c r="E4290" s="6" t="str">
        <f t="shared" si="133"/>
        <v>John Baker</v>
      </c>
      <c r="F4290" s="6" t="s">
        <v>16482</v>
      </c>
      <c r="G4290" s="7" t="s">
        <v>19558</v>
      </c>
      <c r="H4290" s="7" t="s">
        <v>19594</v>
      </c>
    </row>
    <row r="4291" spans="1:8">
      <c r="A4291" s="6" t="s">
        <v>16486</v>
      </c>
      <c r="B4291" s="6" t="str" cm="1">
        <f t="array" ref="B4291">IF(SUM(--ISNUMBER(SEARCH(Honorific,A4291)))&gt;0,LEFT(A4291,FIND(" ",A4291)-1),"")</f>
        <v/>
      </c>
      <c r="C4291" s="6" t="str">
        <f t="shared" ref="C4291:C4354" si="134">IF(B4291="",A4291,RIGHT(A4291,LEN(A4291)-LEN(B4291)-1))</f>
        <v>Elizabeth Craig</v>
      </c>
      <c r="D4291" s="6" t="str" cm="1">
        <f t="array" ref="D4291">IF(SUM(--ISNUMBER(SEARCH(Credentials,C4291)))&gt;0,TRIM(RIGHT(SUBSTITUTE(C4291," ",REPT(" ", 99)), 99)),"")</f>
        <v/>
      </c>
      <c r="E4291" s="6" t="str">
        <f t="shared" ref="E4291:E4354" si="135">IF(D4291="",C4291,LEFT(C4291,LEN(C4291)-LEN(D4291)))</f>
        <v>Elizabeth Craig</v>
      </c>
      <c r="F4291" s="6" t="s">
        <v>16486</v>
      </c>
      <c r="G4291" s="7" t="s">
        <v>19819</v>
      </c>
      <c r="H4291" s="7" t="s">
        <v>19570</v>
      </c>
    </row>
    <row r="4292" spans="1:8">
      <c r="A4292" s="6" t="s">
        <v>16490</v>
      </c>
      <c r="B4292" s="6" t="str" cm="1">
        <f t="array" ref="B4292">IF(SUM(--ISNUMBER(SEARCH(Honorific,A4292)))&gt;0,LEFT(A4292,FIND(" ",A4292)-1),"")</f>
        <v/>
      </c>
      <c r="C4292" s="6" t="str">
        <f t="shared" si="134"/>
        <v>Wayne Townsend</v>
      </c>
      <c r="D4292" s="6" t="str" cm="1">
        <f t="array" ref="D4292">IF(SUM(--ISNUMBER(SEARCH(Credentials,C4292)))&gt;0,TRIM(RIGHT(SUBSTITUTE(C4292," ",REPT(" ", 99)), 99)),"")</f>
        <v/>
      </c>
      <c r="E4292" s="6" t="str">
        <f t="shared" si="135"/>
        <v>Wayne Townsend</v>
      </c>
      <c r="F4292" s="6" t="s">
        <v>16490</v>
      </c>
      <c r="G4292" s="7" t="s">
        <v>20766</v>
      </c>
      <c r="H4292" s="7" t="s">
        <v>20063</v>
      </c>
    </row>
    <row r="4293" spans="1:8">
      <c r="A4293" s="6" t="s">
        <v>16494</v>
      </c>
      <c r="B4293" s="6" t="str" cm="1">
        <f t="array" ref="B4293">IF(SUM(--ISNUMBER(SEARCH(Honorific,A4293)))&gt;0,LEFT(A4293,FIND(" ",A4293)-1),"")</f>
        <v/>
      </c>
      <c r="C4293" s="6" t="str">
        <f t="shared" si="134"/>
        <v>Paula Adams</v>
      </c>
      <c r="D4293" s="6" t="str" cm="1">
        <f t="array" ref="D4293">IF(SUM(--ISNUMBER(SEARCH(Credentials,C4293)))&gt;0,TRIM(RIGHT(SUBSTITUTE(C4293," ",REPT(" ", 99)), 99)),"")</f>
        <v/>
      </c>
      <c r="E4293" s="6" t="str">
        <f t="shared" si="135"/>
        <v>Paula Adams</v>
      </c>
      <c r="F4293" s="6" t="s">
        <v>16494</v>
      </c>
      <c r="G4293" s="7" t="s">
        <v>19831</v>
      </c>
      <c r="H4293" s="7" t="s">
        <v>20041</v>
      </c>
    </row>
    <row r="4294" spans="1:8">
      <c r="A4294" s="6" t="s">
        <v>16498</v>
      </c>
      <c r="B4294" s="6" t="str" cm="1">
        <f t="array" ref="B4294">IF(SUM(--ISNUMBER(SEARCH(Honorific,A4294)))&gt;0,LEFT(A4294,FIND(" ",A4294)-1),"")</f>
        <v/>
      </c>
      <c r="C4294" s="6" t="str">
        <f t="shared" si="134"/>
        <v>Amy Moore MD</v>
      </c>
      <c r="D4294" s="6" t="str" cm="1">
        <f t="array" ref="D4294">IF(SUM(--ISNUMBER(SEARCH(Credentials,C4294)))&gt;0,TRIM(RIGHT(SUBSTITUTE(C4294," ",REPT(" ", 99)), 99)),"")</f>
        <v>MD</v>
      </c>
      <c r="E4294" s="6" t="str">
        <f t="shared" si="135"/>
        <v xml:space="preserve">Amy Moore </v>
      </c>
      <c r="F4294" s="6" t="s">
        <v>19387</v>
      </c>
      <c r="G4294" s="7" t="s">
        <v>19789</v>
      </c>
      <c r="H4294" s="7" t="s">
        <v>19891</v>
      </c>
    </row>
    <row r="4295" spans="1:8">
      <c r="A4295" s="6" t="s">
        <v>16502</v>
      </c>
      <c r="B4295" s="6" t="str" cm="1">
        <f t="array" ref="B4295">IF(SUM(--ISNUMBER(SEARCH(Honorific,A4295)))&gt;0,LEFT(A4295,FIND(" ",A4295)-1),"")</f>
        <v/>
      </c>
      <c r="C4295" s="6" t="str">
        <f t="shared" si="134"/>
        <v>William Ross</v>
      </c>
      <c r="D4295" s="6" t="str" cm="1">
        <f t="array" ref="D4295">IF(SUM(--ISNUMBER(SEARCH(Credentials,C4295)))&gt;0,TRIM(RIGHT(SUBSTITUTE(C4295," ",REPT(" ", 99)), 99)),"")</f>
        <v/>
      </c>
      <c r="E4295" s="6" t="str">
        <f t="shared" si="135"/>
        <v>William Ross</v>
      </c>
      <c r="F4295" s="6" t="s">
        <v>16502</v>
      </c>
      <c r="G4295" s="7" t="s">
        <v>19437</v>
      </c>
      <c r="H4295" s="7" t="s">
        <v>19574</v>
      </c>
    </row>
    <row r="4296" spans="1:8">
      <c r="A4296" s="6" t="s">
        <v>16506</v>
      </c>
      <c r="B4296" s="6" t="str" cm="1">
        <f t="array" ref="B4296">IF(SUM(--ISNUMBER(SEARCH(Honorific,A4296)))&gt;0,LEFT(A4296,FIND(" ",A4296)-1),"")</f>
        <v/>
      </c>
      <c r="C4296" s="6" t="str">
        <f t="shared" si="134"/>
        <v>Karen Harris</v>
      </c>
      <c r="D4296" s="6" t="str" cm="1">
        <f t="array" ref="D4296">IF(SUM(--ISNUMBER(SEARCH(Credentials,C4296)))&gt;0,TRIM(RIGHT(SUBSTITUTE(C4296," ",REPT(" ", 99)), 99)),"")</f>
        <v/>
      </c>
      <c r="E4296" s="6" t="str">
        <f t="shared" si="135"/>
        <v>Karen Harris</v>
      </c>
      <c r="F4296" s="6" t="s">
        <v>16506</v>
      </c>
      <c r="G4296" s="7" t="s">
        <v>19650</v>
      </c>
      <c r="H4296" s="7" t="s">
        <v>19925</v>
      </c>
    </row>
    <row r="4297" spans="1:8">
      <c r="A4297" s="6" t="s">
        <v>16510</v>
      </c>
      <c r="B4297" s="6" t="str" cm="1">
        <f t="array" ref="B4297">IF(SUM(--ISNUMBER(SEARCH(Honorific,A4297)))&gt;0,LEFT(A4297,FIND(" ",A4297)-1),"")</f>
        <v/>
      </c>
      <c r="C4297" s="6" t="str">
        <f t="shared" si="134"/>
        <v>Patrick Harris</v>
      </c>
      <c r="D4297" s="6" t="str" cm="1">
        <f t="array" ref="D4297">IF(SUM(--ISNUMBER(SEARCH(Credentials,C4297)))&gt;0,TRIM(RIGHT(SUBSTITUTE(C4297," ",REPT(" ", 99)), 99)),"")</f>
        <v/>
      </c>
      <c r="E4297" s="6" t="str">
        <f t="shared" si="135"/>
        <v>Patrick Harris</v>
      </c>
      <c r="F4297" s="6" t="s">
        <v>16510</v>
      </c>
      <c r="G4297" s="7" t="s">
        <v>19975</v>
      </c>
      <c r="H4297" s="7" t="s">
        <v>19925</v>
      </c>
    </row>
    <row r="4298" spans="1:8">
      <c r="A4298" s="6" t="s">
        <v>16514</v>
      </c>
      <c r="B4298" s="6" t="str" cm="1">
        <f t="array" ref="B4298">IF(SUM(--ISNUMBER(SEARCH(Honorific,A4298)))&gt;0,LEFT(A4298,FIND(" ",A4298)-1),"")</f>
        <v/>
      </c>
      <c r="C4298" s="6" t="str">
        <f t="shared" si="134"/>
        <v>Barbara Bailey</v>
      </c>
      <c r="D4298" s="6" t="str" cm="1">
        <f t="array" ref="D4298">IF(SUM(--ISNUMBER(SEARCH(Credentials,C4298)))&gt;0,TRIM(RIGHT(SUBSTITUTE(C4298," ",REPT(" ", 99)), 99)),"")</f>
        <v/>
      </c>
      <c r="E4298" s="6" t="str">
        <f t="shared" si="135"/>
        <v>Barbara Bailey</v>
      </c>
      <c r="F4298" s="6" t="s">
        <v>16514</v>
      </c>
      <c r="G4298" s="7" t="s">
        <v>19727</v>
      </c>
      <c r="H4298" s="7" t="s">
        <v>19711</v>
      </c>
    </row>
    <row r="4299" spans="1:8">
      <c r="A4299" s="6" t="s">
        <v>16518</v>
      </c>
      <c r="B4299" s="6" t="str" cm="1">
        <f t="array" ref="B4299">IF(SUM(--ISNUMBER(SEARCH(Honorific,A4299)))&gt;0,LEFT(A4299,FIND(" ",A4299)-1),"")</f>
        <v/>
      </c>
      <c r="C4299" s="6" t="str">
        <f t="shared" si="134"/>
        <v>Rachel Kennedy</v>
      </c>
      <c r="D4299" s="6" t="str" cm="1">
        <f t="array" ref="D4299">IF(SUM(--ISNUMBER(SEARCH(Credentials,C4299)))&gt;0,TRIM(RIGHT(SUBSTITUTE(C4299," ",REPT(" ", 99)), 99)),"")</f>
        <v/>
      </c>
      <c r="E4299" s="6" t="str">
        <f t="shared" si="135"/>
        <v>Rachel Kennedy</v>
      </c>
      <c r="F4299" s="6" t="s">
        <v>16518</v>
      </c>
      <c r="G4299" s="7" t="s">
        <v>19661</v>
      </c>
      <c r="H4299" s="7" t="s">
        <v>20566</v>
      </c>
    </row>
    <row r="4300" spans="1:8">
      <c r="A4300" s="6" t="s">
        <v>16522</v>
      </c>
      <c r="B4300" s="6" t="str" cm="1">
        <f t="array" ref="B4300">IF(SUM(--ISNUMBER(SEARCH(Honorific,A4300)))&gt;0,LEFT(A4300,FIND(" ",A4300)-1),"")</f>
        <v/>
      </c>
      <c r="C4300" s="6" t="str">
        <f t="shared" si="134"/>
        <v>Nicole Mendoza</v>
      </c>
      <c r="D4300" s="6" t="str" cm="1">
        <f t="array" ref="D4300">IF(SUM(--ISNUMBER(SEARCH(Credentials,C4300)))&gt;0,TRIM(RIGHT(SUBSTITUTE(C4300," ",REPT(" ", 99)), 99)),"")</f>
        <v/>
      </c>
      <c r="E4300" s="6" t="str">
        <f t="shared" si="135"/>
        <v>Nicole Mendoza</v>
      </c>
      <c r="F4300" s="6" t="s">
        <v>16522</v>
      </c>
      <c r="G4300" s="7" t="s">
        <v>19670</v>
      </c>
      <c r="H4300" s="7" t="s">
        <v>20301</v>
      </c>
    </row>
    <row r="4301" spans="1:8">
      <c r="A4301" s="6" t="s">
        <v>16526</v>
      </c>
      <c r="B4301" s="6" t="str" cm="1">
        <f t="array" ref="B4301">IF(SUM(--ISNUMBER(SEARCH(Honorific,A4301)))&gt;0,LEFT(A4301,FIND(" ",A4301)-1),"")</f>
        <v/>
      </c>
      <c r="C4301" s="6" t="str">
        <f t="shared" si="134"/>
        <v>Jeffrey Hoover</v>
      </c>
      <c r="D4301" s="6" t="str" cm="1">
        <f t="array" ref="D4301">IF(SUM(--ISNUMBER(SEARCH(Credentials,C4301)))&gt;0,TRIM(RIGHT(SUBSTITUTE(C4301," ",REPT(" ", 99)), 99)),"")</f>
        <v/>
      </c>
      <c r="E4301" s="6" t="str">
        <f t="shared" si="135"/>
        <v>Jeffrey Hoover</v>
      </c>
      <c r="F4301" s="6" t="s">
        <v>16526</v>
      </c>
      <c r="G4301" s="7" t="s">
        <v>19924</v>
      </c>
      <c r="H4301" s="7" t="s">
        <v>20683</v>
      </c>
    </row>
    <row r="4302" spans="1:8">
      <c r="A4302" s="6" t="s">
        <v>16529</v>
      </c>
      <c r="B4302" s="6" t="str" cm="1">
        <f t="array" ref="B4302">IF(SUM(--ISNUMBER(SEARCH(Honorific,A4302)))&gt;0,LEFT(A4302,FIND(" ",A4302)-1),"")</f>
        <v/>
      </c>
      <c r="C4302" s="6" t="str">
        <f t="shared" si="134"/>
        <v>Lance Johnson</v>
      </c>
      <c r="D4302" s="6" t="str" cm="1">
        <f t="array" ref="D4302">IF(SUM(--ISNUMBER(SEARCH(Credentials,C4302)))&gt;0,TRIM(RIGHT(SUBSTITUTE(C4302," ",REPT(" ", 99)), 99)),"")</f>
        <v/>
      </c>
      <c r="E4302" s="6" t="str">
        <f t="shared" si="135"/>
        <v>Lance Johnson</v>
      </c>
      <c r="F4302" s="6" t="s">
        <v>16529</v>
      </c>
      <c r="G4302" s="7" t="s">
        <v>20470</v>
      </c>
      <c r="H4302" s="7" t="s">
        <v>19655</v>
      </c>
    </row>
    <row r="4303" spans="1:8">
      <c r="A4303" s="6" t="s">
        <v>16533</v>
      </c>
      <c r="B4303" s="6" t="str" cm="1">
        <f t="array" ref="B4303">IF(SUM(--ISNUMBER(SEARCH(Honorific,A4303)))&gt;0,LEFT(A4303,FIND(" ",A4303)-1),"")</f>
        <v/>
      </c>
      <c r="C4303" s="6" t="str">
        <f t="shared" si="134"/>
        <v>Crystal Martinez</v>
      </c>
      <c r="D4303" s="6" t="str" cm="1">
        <f t="array" ref="D4303">IF(SUM(--ISNUMBER(SEARCH(Credentials,C4303)))&gt;0,TRIM(RIGHT(SUBSTITUTE(C4303," ",REPT(" ", 99)), 99)),"")</f>
        <v/>
      </c>
      <c r="E4303" s="6" t="str">
        <f t="shared" si="135"/>
        <v>Crystal Martinez</v>
      </c>
      <c r="F4303" s="6" t="s">
        <v>16533</v>
      </c>
      <c r="G4303" s="7" t="s">
        <v>19562</v>
      </c>
      <c r="H4303" s="7" t="s">
        <v>19728</v>
      </c>
    </row>
    <row r="4304" spans="1:8">
      <c r="A4304" s="6" t="s">
        <v>16537</v>
      </c>
      <c r="B4304" s="6" t="str" cm="1">
        <f t="array" ref="B4304">IF(SUM(--ISNUMBER(SEARCH(Honorific,A4304)))&gt;0,LEFT(A4304,FIND(" ",A4304)-1),"")</f>
        <v/>
      </c>
      <c r="C4304" s="6" t="str">
        <f t="shared" si="134"/>
        <v>Angela Shaw</v>
      </c>
      <c r="D4304" s="6" t="str" cm="1">
        <f t="array" ref="D4304">IF(SUM(--ISNUMBER(SEARCH(Credentials,C4304)))&gt;0,TRIM(RIGHT(SUBSTITUTE(C4304," ",REPT(" ", 99)), 99)),"")</f>
        <v/>
      </c>
      <c r="E4304" s="6" t="str">
        <f t="shared" si="135"/>
        <v>Angela Shaw</v>
      </c>
      <c r="F4304" s="6" t="s">
        <v>16537</v>
      </c>
      <c r="G4304" s="7" t="s">
        <v>19746</v>
      </c>
      <c r="H4304" s="7" t="s">
        <v>19567</v>
      </c>
    </row>
    <row r="4305" spans="1:8">
      <c r="A4305" s="6" t="s">
        <v>16540</v>
      </c>
      <c r="B4305" s="6" t="str" cm="1">
        <f t="array" ref="B4305">IF(SUM(--ISNUMBER(SEARCH(Honorific,A4305)))&gt;0,LEFT(A4305,FIND(" ",A4305)-1),"")</f>
        <v/>
      </c>
      <c r="C4305" s="6" t="str">
        <f t="shared" si="134"/>
        <v>Shawn Blair</v>
      </c>
      <c r="D4305" s="6" t="str" cm="1">
        <f t="array" ref="D4305">IF(SUM(--ISNUMBER(SEARCH(Credentials,C4305)))&gt;0,TRIM(RIGHT(SUBSTITUTE(C4305," ",REPT(" ", 99)), 99)),"")</f>
        <v/>
      </c>
      <c r="E4305" s="6" t="str">
        <f t="shared" si="135"/>
        <v>Shawn Blair</v>
      </c>
      <c r="F4305" s="6" t="s">
        <v>16540</v>
      </c>
      <c r="G4305" s="7" t="s">
        <v>19985</v>
      </c>
      <c r="H4305" s="7" t="s">
        <v>19730</v>
      </c>
    </row>
    <row r="4306" spans="1:8">
      <c r="A4306" s="6" t="s">
        <v>16544</v>
      </c>
      <c r="B4306" s="6" t="str" cm="1">
        <f t="array" ref="B4306">IF(SUM(--ISNUMBER(SEARCH(Honorific,A4306)))&gt;0,LEFT(A4306,FIND(" ",A4306)-1),"")</f>
        <v/>
      </c>
      <c r="C4306" s="6" t="str">
        <f t="shared" si="134"/>
        <v>Mary Chandler</v>
      </c>
      <c r="D4306" s="6" t="str" cm="1">
        <f t="array" ref="D4306">IF(SUM(--ISNUMBER(SEARCH(Credentials,C4306)))&gt;0,TRIM(RIGHT(SUBSTITUTE(C4306," ",REPT(" ", 99)), 99)),"")</f>
        <v/>
      </c>
      <c r="E4306" s="6" t="str">
        <f t="shared" si="135"/>
        <v>Mary Chandler</v>
      </c>
      <c r="F4306" s="6" t="s">
        <v>16544</v>
      </c>
      <c r="G4306" s="7" t="s">
        <v>19984</v>
      </c>
      <c r="H4306" s="7" t="s">
        <v>20101</v>
      </c>
    </row>
    <row r="4307" spans="1:8">
      <c r="A4307" s="6" t="s">
        <v>3420</v>
      </c>
      <c r="B4307" s="6" t="str" cm="1">
        <f t="array" ref="B4307">IF(SUM(--ISNUMBER(SEARCH(Honorific,A4307)))&gt;0,LEFT(A4307,FIND(" ",A4307)-1),"")</f>
        <v/>
      </c>
      <c r="C4307" s="6" t="str">
        <f t="shared" si="134"/>
        <v>Matthew Anderson</v>
      </c>
      <c r="D4307" s="6" t="str" cm="1">
        <f t="array" ref="D4307">IF(SUM(--ISNUMBER(SEARCH(Credentials,C4307)))&gt;0,TRIM(RIGHT(SUBSTITUTE(C4307," ",REPT(" ", 99)), 99)),"")</f>
        <v/>
      </c>
      <c r="E4307" s="6" t="str">
        <f t="shared" si="135"/>
        <v>Matthew Anderson</v>
      </c>
      <c r="F4307" s="6" t="s">
        <v>3420</v>
      </c>
      <c r="G4307" s="7" t="s">
        <v>19506</v>
      </c>
      <c r="H4307" s="7" t="s">
        <v>19519</v>
      </c>
    </row>
    <row r="4308" spans="1:8">
      <c r="A4308" s="6" t="s">
        <v>16551</v>
      </c>
      <c r="B4308" s="6" t="str" cm="1">
        <f t="array" ref="B4308">IF(SUM(--ISNUMBER(SEARCH(Honorific,A4308)))&gt;0,LEFT(A4308,FIND(" ",A4308)-1),"")</f>
        <v/>
      </c>
      <c r="C4308" s="6" t="str">
        <f t="shared" si="134"/>
        <v>Teresa Cooper</v>
      </c>
      <c r="D4308" s="6" t="str" cm="1">
        <f t="array" ref="D4308">IF(SUM(--ISNUMBER(SEARCH(Credentials,C4308)))&gt;0,TRIM(RIGHT(SUBSTITUTE(C4308," ",REPT(" ", 99)), 99)),"")</f>
        <v/>
      </c>
      <c r="E4308" s="6" t="str">
        <f t="shared" si="135"/>
        <v>Teresa Cooper</v>
      </c>
      <c r="F4308" s="6" t="s">
        <v>16551</v>
      </c>
      <c r="G4308" s="7" t="s">
        <v>19917</v>
      </c>
      <c r="H4308" s="7" t="s">
        <v>19525</v>
      </c>
    </row>
    <row r="4309" spans="1:8">
      <c r="A4309" s="6" t="s">
        <v>16555</v>
      </c>
      <c r="B4309" s="6" t="str" cm="1">
        <f t="array" ref="B4309">IF(SUM(--ISNUMBER(SEARCH(Honorific,A4309)))&gt;0,LEFT(A4309,FIND(" ",A4309)-1),"")</f>
        <v/>
      </c>
      <c r="C4309" s="6" t="str">
        <f t="shared" si="134"/>
        <v>Jessica Campbell</v>
      </c>
      <c r="D4309" s="6" t="str" cm="1">
        <f t="array" ref="D4309">IF(SUM(--ISNUMBER(SEARCH(Credentials,C4309)))&gt;0,TRIM(RIGHT(SUBSTITUTE(C4309," ",REPT(" ", 99)), 99)),"")</f>
        <v/>
      </c>
      <c r="E4309" s="6" t="str">
        <f t="shared" si="135"/>
        <v>Jessica Campbell</v>
      </c>
      <c r="F4309" s="6" t="s">
        <v>16555</v>
      </c>
      <c r="G4309" s="7" t="s">
        <v>19664</v>
      </c>
      <c r="H4309" s="7" t="s">
        <v>19886</v>
      </c>
    </row>
    <row r="4310" spans="1:8">
      <c r="A4310" s="6" t="s">
        <v>16295</v>
      </c>
      <c r="B4310" s="6" t="str" cm="1">
        <f t="array" ref="B4310">IF(SUM(--ISNUMBER(SEARCH(Honorific,A4310)))&gt;0,LEFT(A4310,FIND(" ",A4310)-1),"")</f>
        <v/>
      </c>
      <c r="C4310" s="6" t="str">
        <f t="shared" si="134"/>
        <v>Alexandra Mitchell</v>
      </c>
      <c r="D4310" s="6" t="str" cm="1">
        <f t="array" ref="D4310">IF(SUM(--ISNUMBER(SEARCH(Credentials,C4310)))&gt;0,TRIM(RIGHT(SUBSTITUTE(C4310," ",REPT(" ", 99)), 99)),"")</f>
        <v/>
      </c>
      <c r="E4310" s="6" t="str">
        <f t="shared" si="135"/>
        <v>Alexandra Mitchell</v>
      </c>
      <c r="F4310" s="6" t="s">
        <v>16295</v>
      </c>
      <c r="G4310" s="7" t="s">
        <v>20123</v>
      </c>
      <c r="H4310" s="7" t="s">
        <v>20095</v>
      </c>
    </row>
    <row r="4311" spans="1:8">
      <c r="A4311" s="6" t="s">
        <v>16562</v>
      </c>
      <c r="B4311" s="6" t="str" cm="1">
        <f t="array" ref="B4311">IF(SUM(--ISNUMBER(SEARCH(Honorific,A4311)))&gt;0,LEFT(A4311,FIND(" ",A4311)-1),"")</f>
        <v/>
      </c>
      <c r="C4311" s="6" t="str">
        <f t="shared" si="134"/>
        <v>Rachel Richmond</v>
      </c>
      <c r="D4311" s="6" t="str" cm="1">
        <f t="array" ref="D4311">IF(SUM(--ISNUMBER(SEARCH(Credentials,C4311)))&gt;0,TRIM(RIGHT(SUBSTITUTE(C4311," ",REPT(" ", 99)), 99)),"")</f>
        <v/>
      </c>
      <c r="E4311" s="6" t="str">
        <f t="shared" si="135"/>
        <v>Rachel Richmond</v>
      </c>
      <c r="F4311" s="6" t="s">
        <v>16562</v>
      </c>
      <c r="G4311" s="7" t="s">
        <v>19661</v>
      </c>
      <c r="H4311" s="7" t="s">
        <v>20807</v>
      </c>
    </row>
    <row r="4312" spans="1:8">
      <c r="A4312" s="6" t="s">
        <v>16566</v>
      </c>
      <c r="B4312" s="6" t="str" cm="1">
        <f t="array" ref="B4312">IF(SUM(--ISNUMBER(SEARCH(Honorific,A4312)))&gt;0,LEFT(A4312,FIND(" ",A4312)-1),"")</f>
        <v/>
      </c>
      <c r="C4312" s="6" t="str">
        <f t="shared" si="134"/>
        <v>Whitney Baker DVM</v>
      </c>
      <c r="D4312" s="6" t="str" cm="1">
        <f t="array" ref="D4312">IF(SUM(--ISNUMBER(SEARCH(Credentials,C4312)))&gt;0,TRIM(RIGHT(SUBSTITUTE(C4312," ",REPT(" ", 99)), 99)),"")</f>
        <v>DVM</v>
      </c>
      <c r="E4312" s="6" t="str">
        <f t="shared" si="135"/>
        <v xml:space="preserve">Whitney Baker </v>
      </c>
      <c r="F4312" s="6" t="s">
        <v>19388</v>
      </c>
      <c r="G4312" s="7" t="s">
        <v>19773</v>
      </c>
      <c r="H4312" s="7" t="s">
        <v>19594</v>
      </c>
    </row>
    <row r="4313" spans="1:8">
      <c r="A4313" s="6" t="s">
        <v>16570</v>
      </c>
      <c r="B4313" s="6" t="str" cm="1">
        <f t="array" ref="B4313">IF(SUM(--ISNUMBER(SEARCH(Honorific,A4313)))&gt;0,LEFT(A4313,FIND(" ",A4313)-1),"")</f>
        <v/>
      </c>
      <c r="C4313" s="6" t="str">
        <f t="shared" si="134"/>
        <v>Scott Becker</v>
      </c>
      <c r="D4313" s="6" t="str" cm="1">
        <f t="array" ref="D4313">IF(SUM(--ISNUMBER(SEARCH(Credentials,C4313)))&gt;0,TRIM(RIGHT(SUBSTITUTE(C4313," ",REPT(" ", 99)), 99)),"")</f>
        <v/>
      </c>
      <c r="E4313" s="6" t="str">
        <f t="shared" si="135"/>
        <v>Scott Becker</v>
      </c>
      <c r="F4313" s="6" t="s">
        <v>16570</v>
      </c>
      <c r="G4313" s="7" t="s">
        <v>19573</v>
      </c>
      <c r="H4313" s="7" t="s">
        <v>20756</v>
      </c>
    </row>
    <row r="4314" spans="1:8">
      <c r="A4314" s="6" t="s">
        <v>16573</v>
      </c>
      <c r="B4314" s="6" t="str" cm="1">
        <f t="array" ref="B4314">IF(SUM(--ISNUMBER(SEARCH(Honorific,A4314)))&gt;0,LEFT(A4314,FIND(" ",A4314)-1),"")</f>
        <v/>
      </c>
      <c r="C4314" s="6" t="str">
        <f t="shared" si="134"/>
        <v>Megan Ellis</v>
      </c>
      <c r="D4314" s="6" t="str" cm="1">
        <f t="array" ref="D4314">IF(SUM(--ISNUMBER(SEARCH(Credentials,C4314)))&gt;0,TRIM(RIGHT(SUBSTITUTE(C4314," ",REPT(" ", 99)), 99)),"")</f>
        <v/>
      </c>
      <c r="E4314" s="6" t="str">
        <f t="shared" si="135"/>
        <v>Megan Ellis</v>
      </c>
      <c r="F4314" s="6" t="s">
        <v>16573</v>
      </c>
      <c r="G4314" s="7" t="s">
        <v>19494</v>
      </c>
      <c r="H4314" s="7" t="s">
        <v>19559</v>
      </c>
    </row>
    <row r="4315" spans="1:8">
      <c r="A4315" s="6" t="s">
        <v>16577</v>
      </c>
      <c r="B4315" s="6" t="str" cm="1">
        <f t="array" ref="B4315">IF(SUM(--ISNUMBER(SEARCH(Honorific,A4315)))&gt;0,LEFT(A4315,FIND(" ",A4315)-1),"")</f>
        <v/>
      </c>
      <c r="C4315" s="6" t="str">
        <f t="shared" si="134"/>
        <v>Leah Johnson</v>
      </c>
      <c r="D4315" s="6" t="str" cm="1">
        <f t="array" ref="D4315">IF(SUM(--ISNUMBER(SEARCH(Credentials,C4315)))&gt;0,TRIM(RIGHT(SUBSTITUTE(C4315," ",REPT(" ", 99)), 99)),"")</f>
        <v/>
      </c>
      <c r="E4315" s="6" t="str">
        <f t="shared" si="135"/>
        <v>Leah Johnson</v>
      </c>
      <c r="F4315" s="6" t="s">
        <v>16577</v>
      </c>
      <c r="G4315" s="7" t="s">
        <v>19695</v>
      </c>
      <c r="H4315" s="7" t="s">
        <v>19655</v>
      </c>
    </row>
    <row r="4316" spans="1:8">
      <c r="A4316" s="6" t="s">
        <v>16581</v>
      </c>
      <c r="B4316" s="6" t="str" cm="1">
        <f t="array" ref="B4316">IF(SUM(--ISNUMBER(SEARCH(Honorific,A4316)))&gt;0,LEFT(A4316,FIND(" ",A4316)-1),"")</f>
        <v/>
      </c>
      <c r="C4316" s="6" t="str">
        <f t="shared" si="134"/>
        <v>Anna Stevens</v>
      </c>
      <c r="D4316" s="6" t="str" cm="1">
        <f t="array" ref="D4316">IF(SUM(--ISNUMBER(SEARCH(Credentials,C4316)))&gt;0,TRIM(RIGHT(SUBSTITUTE(C4316," ",REPT(" ", 99)), 99)),"")</f>
        <v/>
      </c>
      <c r="E4316" s="6" t="str">
        <f t="shared" si="135"/>
        <v>Anna Stevens</v>
      </c>
      <c r="F4316" s="6" t="s">
        <v>16581</v>
      </c>
      <c r="G4316" s="7" t="s">
        <v>19582</v>
      </c>
      <c r="H4316" s="7" t="s">
        <v>19440</v>
      </c>
    </row>
    <row r="4317" spans="1:8">
      <c r="A4317" s="6" t="s">
        <v>16585</v>
      </c>
      <c r="B4317" s="6" t="str" cm="1">
        <f t="array" ref="B4317">IF(SUM(--ISNUMBER(SEARCH(Honorific,A4317)))&gt;0,LEFT(A4317,FIND(" ",A4317)-1),"")</f>
        <v/>
      </c>
      <c r="C4317" s="6" t="str">
        <f t="shared" si="134"/>
        <v>Daisy Stanton</v>
      </c>
      <c r="D4317" s="6" t="str" cm="1">
        <f t="array" ref="D4317">IF(SUM(--ISNUMBER(SEARCH(Credentials,C4317)))&gt;0,TRIM(RIGHT(SUBSTITUTE(C4317," ",REPT(" ", 99)), 99)),"")</f>
        <v/>
      </c>
      <c r="E4317" s="6" t="str">
        <f t="shared" si="135"/>
        <v>Daisy Stanton</v>
      </c>
      <c r="F4317" s="6" t="s">
        <v>16585</v>
      </c>
      <c r="G4317" s="7" t="s">
        <v>20701</v>
      </c>
      <c r="H4317" s="7" t="s">
        <v>20162</v>
      </c>
    </row>
    <row r="4318" spans="1:8">
      <c r="A4318" s="6" t="s">
        <v>16589</v>
      </c>
      <c r="B4318" s="6" t="str" cm="1">
        <f t="array" ref="B4318">IF(SUM(--ISNUMBER(SEARCH(Honorific,A4318)))&gt;0,LEFT(A4318,FIND(" ",A4318)-1),"")</f>
        <v/>
      </c>
      <c r="C4318" s="6" t="str">
        <f t="shared" si="134"/>
        <v>Ryan Henry</v>
      </c>
      <c r="D4318" s="6" t="str" cm="1">
        <f t="array" ref="D4318">IF(SUM(--ISNUMBER(SEARCH(Credentials,C4318)))&gt;0,TRIM(RIGHT(SUBSTITUTE(C4318," ",REPT(" ", 99)), 99)),"")</f>
        <v/>
      </c>
      <c r="E4318" s="6" t="str">
        <f t="shared" si="135"/>
        <v>Ryan Henry</v>
      </c>
      <c r="F4318" s="6" t="s">
        <v>16589</v>
      </c>
      <c r="G4318" s="7" t="s">
        <v>19452</v>
      </c>
      <c r="H4318" s="7" t="s">
        <v>19552</v>
      </c>
    </row>
    <row r="4319" spans="1:8">
      <c r="A4319" s="6" t="s">
        <v>16592</v>
      </c>
      <c r="B4319" s="6" t="str" cm="1">
        <f t="array" ref="B4319">IF(SUM(--ISNUMBER(SEARCH(Honorific,A4319)))&gt;0,LEFT(A4319,FIND(" ",A4319)-1),"")</f>
        <v/>
      </c>
      <c r="C4319" s="6" t="str">
        <f t="shared" si="134"/>
        <v>Amy Harris</v>
      </c>
      <c r="D4319" s="6" t="str" cm="1">
        <f t="array" ref="D4319">IF(SUM(--ISNUMBER(SEARCH(Credentials,C4319)))&gt;0,TRIM(RIGHT(SUBSTITUTE(C4319," ",REPT(" ", 99)), 99)),"")</f>
        <v/>
      </c>
      <c r="E4319" s="6" t="str">
        <f t="shared" si="135"/>
        <v>Amy Harris</v>
      </c>
      <c r="F4319" s="6" t="s">
        <v>16592</v>
      </c>
      <c r="G4319" s="7" t="s">
        <v>19789</v>
      </c>
      <c r="H4319" s="7" t="s">
        <v>19925</v>
      </c>
    </row>
    <row r="4320" spans="1:8">
      <c r="A4320" s="6" t="s">
        <v>16596</v>
      </c>
      <c r="B4320" s="6" t="str" cm="1">
        <f t="array" ref="B4320">IF(SUM(--ISNUMBER(SEARCH(Honorific,A4320)))&gt;0,LEFT(A4320,FIND(" ",A4320)-1),"")</f>
        <v/>
      </c>
      <c r="C4320" s="6" t="str">
        <f t="shared" si="134"/>
        <v>Amanda Mitchell</v>
      </c>
      <c r="D4320" s="6" t="str" cm="1">
        <f t="array" ref="D4320">IF(SUM(--ISNUMBER(SEARCH(Credentials,C4320)))&gt;0,TRIM(RIGHT(SUBSTITUTE(C4320," ",REPT(" ", 99)), 99)),"")</f>
        <v/>
      </c>
      <c r="E4320" s="6" t="str">
        <f t="shared" si="135"/>
        <v>Amanda Mitchell</v>
      </c>
      <c r="F4320" s="6" t="s">
        <v>16596</v>
      </c>
      <c r="G4320" s="7" t="s">
        <v>19435</v>
      </c>
      <c r="H4320" s="7" t="s">
        <v>20095</v>
      </c>
    </row>
    <row r="4321" spans="1:8">
      <c r="A4321" s="6" t="s">
        <v>16600</v>
      </c>
      <c r="B4321" s="6" t="str" cm="1">
        <f t="array" ref="B4321">IF(SUM(--ISNUMBER(SEARCH(Honorific,A4321)))&gt;0,LEFT(A4321,FIND(" ",A4321)-1),"")</f>
        <v/>
      </c>
      <c r="C4321" s="6" t="str">
        <f t="shared" si="134"/>
        <v>James Marshall</v>
      </c>
      <c r="D4321" s="6" t="str" cm="1">
        <f t="array" ref="D4321">IF(SUM(--ISNUMBER(SEARCH(Credentials,C4321)))&gt;0,TRIM(RIGHT(SUBSTITUTE(C4321," ",REPT(" ", 99)), 99)),"")</f>
        <v/>
      </c>
      <c r="E4321" s="6" t="str">
        <f t="shared" si="135"/>
        <v>James Marshall</v>
      </c>
      <c r="F4321" s="6" t="s">
        <v>16600</v>
      </c>
      <c r="G4321" s="7" t="s">
        <v>19433</v>
      </c>
      <c r="H4321" s="7" t="s">
        <v>19982</v>
      </c>
    </row>
    <row r="4322" spans="1:8">
      <c r="A4322" s="6" t="s">
        <v>16604</v>
      </c>
      <c r="B4322" s="6" t="str" cm="1">
        <f t="array" ref="B4322">IF(SUM(--ISNUMBER(SEARCH(Honorific,A4322)))&gt;0,LEFT(A4322,FIND(" ",A4322)-1),"")</f>
        <v/>
      </c>
      <c r="C4322" s="6" t="str">
        <f t="shared" si="134"/>
        <v>Jessica Turner</v>
      </c>
      <c r="D4322" s="6" t="str" cm="1">
        <f t="array" ref="D4322">IF(SUM(--ISNUMBER(SEARCH(Credentials,C4322)))&gt;0,TRIM(RIGHT(SUBSTITUTE(C4322," ",REPT(" ", 99)), 99)),"")</f>
        <v/>
      </c>
      <c r="E4322" s="6" t="str">
        <f t="shared" si="135"/>
        <v>Jessica Turner</v>
      </c>
      <c r="F4322" s="6" t="s">
        <v>16604</v>
      </c>
      <c r="G4322" s="7" t="s">
        <v>19664</v>
      </c>
      <c r="H4322" s="7" t="s">
        <v>19757</v>
      </c>
    </row>
    <row r="4323" spans="1:8">
      <c r="A4323" s="6" t="s">
        <v>9671</v>
      </c>
      <c r="B4323" s="6" t="str" cm="1">
        <f t="array" ref="B4323">IF(SUM(--ISNUMBER(SEARCH(Honorific,A4323)))&gt;0,LEFT(A4323,FIND(" ",A4323)-1),"")</f>
        <v/>
      </c>
      <c r="C4323" s="6" t="str">
        <f t="shared" si="134"/>
        <v>John Richardson</v>
      </c>
      <c r="D4323" s="6" t="str" cm="1">
        <f t="array" ref="D4323">IF(SUM(--ISNUMBER(SEARCH(Credentials,C4323)))&gt;0,TRIM(RIGHT(SUBSTITUTE(C4323," ",REPT(" ", 99)), 99)),"")</f>
        <v/>
      </c>
      <c r="E4323" s="6" t="str">
        <f t="shared" si="135"/>
        <v>John Richardson</v>
      </c>
      <c r="F4323" s="6" t="s">
        <v>9671</v>
      </c>
      <c r="G4323" s="7" t="s">
        <v>19558</v>
      </c>
      <c r="H4323" s="7" t="s">
        <v>20065</v>
      </c>
    </row>
    <row r="4324" spans="1:8">
      <c r="A4324" s="6" t="s">
        <v>11670</v>
      </c>
      <c r="B4324" s="6" t="str" cm="1">
        <f t="array" ref="B4324">IF(SUM(--ISNUMBER(SEARCH(Honorific,A4324)))&gt;0,LEFT(A4324,FIND(" ",A4324)-1),"")</f>
        <v/>
      </c>
      <c r="C4324" s="6" t="str">
        <f t="shared" si="134"/>
        <v>David Johnson</v>
      </c>
      <c r="D4324" s="6" t="str" cm="1">
        <f t="array" ref="D4324">IF(SUM(--ISNUMBER(SEARCH(Credentials,C4324)))&gt;0,TRIM(RIGHT(SUBSTITUTE(C4324," ",REPT(" ", 99)), 99)),"")</f>
        <v/>
      </c>
      <c r="E4324" s="6" t="str">
        <f t="shared" si="135"/>
        <v>David Johnson</v>
      </c>
      <c r="F4324" s="6" t="s">
        <v>11670</v>
      </c>
      <c r="G4324" s="7" t="s">
        <v>19484</v>
      </c>
      <c r="H4324" s="7" t="s">
        <v>19655</v>
      </c>
    </row>
    <row r="4325" spans="1:8">
      <c r="A4325" s="6" t="s">
        <v>16611</v>
      </c>
      <c r="B4325" s="6" t="str" cm="1">
        <f t="array" ref="B4325">IF(SUM(--ISNUMBER(SEARCH(Honorific,A4325)))&gt;0,LEFT(A4325,FIND(" ",A4325)-1),"")</f>
        <v/>
      </c>
      <c r="C4325" s="6" t="str">
        <f t="shared" si="134"/>
        <v>Vicki King</v>
      </c>
      <c r="D4325" s="6" t="str" cm="1">
        <f t="array" ref="D4325">IF(SUM(--ISNUMBER(SEARCH(Credentials,C4325)))&gt;0,TRIM(RIGHT(SUBSTITUTE(C4325," ",REPT(" ", 99)), 99)),"")</f>
        <v/>
      </c>
      <c r="E4325" s="6" t="str">
        <f t="shared" si="135"/>
        <v>Vicki King</v>
      </c>
      <c r="F4325" s="6" t="s">
        <v>16611</v>
      </c>
      <c r="G4325" s="7" t="s">
        <v>20380</v>
      </c>
      <c r="H4325" s="7" t="s">
        <v>20195</v>
      </c>
    </row>
    <row r="4326" spans="1:8">
      <c r="A4326" s="6" t="s">
        <v>16615</v>
      </c>
      <c r="B4326" s="6" t="str" cm="1">
        <f t="array" ref="B4326">IF(SUM(--ISNUMBER(SEARCH(Honorific,A4326)))&gt;0,LEFT(A4326,FIND(" ",A4326)-1),"")</f>
        <v>Ms.</v>
      </c>
      <c r="C4326" s="6" t="str">
        <f t="shared" si="134"/>
        <v>Barbara Morris</v>
      </c>
      <c r="D4326" s="6" t="str" cm="1">
        <f t="array" ref="D4326">IF(SUM(--ISNUMBER(SEARCH(Credentials,C4326)))&gt;0,TRIM(RIGHT(SUBSTITUTE(C4326," ",REPT(" ", 99)), 99)),"")</f>
        <v/>
      </c>
      <c r="E4326" s="6" t="str">
        <f t="shared" si="135"/>
        <v>Barbara Morris</v>
      </c>
      <c r="F4326" s="6" t="s">
        <v>19389</v>
      </c>
      <c r="G4326" s="7" t="s">
        <v>19727</v>
      </c>
      <c r="H4326" s="7" t="s">
        <v>20460</v>
      </c>
    </row>
    <row r="4327" spans="1:8">
      <c r="A4327" s="6" t="s">
        <v>16618</v>
      </c>
      <c r="B4327" s="6" t="str" cm="1">
        <f t="array" ref="B4327">IF(SUM(--ISNUMBER(SEARCH(Honorific,A4327)))&gt;0,LEFT(A4327,FIND(" ",A4327)-1),"")</f>
        <v>Ms.</v>
      </c>
      <c r="C4327" s="6" t="str">
        <f t="shared" si="134"/>
        <v>Jessica Howard</v>
      </c>
      <c r="D4327" s="6" t="str" cm="1">
        <f t="array" ref="D4327">IF(SUM(--ISNUMBER(SEARCH(Credentials,C4327)))&gt;0,TRIM(RIGHT(SUBSTITUTE(C4327," ",REPT(" ", 99)), 99)),"")</f>
        <v/>
      </c>
      <c r="E4327" s="6" t="str">
        <f t="shared" si="135"/>
        <v>Jessica Howard</v>
      </c>
      <c r="F4327" s="6" t="s">
        <v>4501</v>
      </c>
      <c r="G4327" s="7" t="s">
        <v>19664</v>
      </c>
      <c r="H4327" s="7" t="s">
        <v>19834</v>
      </c>
    </row>
    <row r="4328" spans="1:8">
      <c r="A4328" s="6" t="s">
        <v>15757</v>
      </c>
      <c r="B4328" s="6" t="str" cm="1">
        <f t="array" ref="B4328">IF(SUM(--ISNUMBER(SEARCH(Honorific,A4328)))&gt;0,LEFT(A4328,FIND(" ",A4328)-1),"")</f>
        <v/>
      </c>
      <c r="C4328" s="6" t="str">
        <f t="shared" si="134"/>
        <v>Erica Brown</v>
      </c>
      <c r="D4328" s="6" t="str" cm="1">
        <f t="array" ref="D4328">IF(SUM(--ISNUMBER(SEARCH(Credentials,C4328)))&gt;0,TRIM(RIGHT(SUBSTITUTE(C4328," ",REPT(" ", 99)), 99)),"")</f>
        <v/>
      </c>
      <c r="E4328" s="6" t="str">
        <f t="shared" si="135"/>
        <v>Erica Brown</v>
      </c>
      <c r="F4328" s="6" t="s">
        <v>15757</v>
      </c>
      <c r="G4328" s="7" t="s">
        <v>19935</v>
      </c>
      <c r="H4328" s="7" t="s">
        <v>19442</v>
      </c>
    </row>
    <row r="4329" spans="1:8">
      <c r="A4329" s="6" t="s">
        <v>16624</v>
      </c>
      <c r="B4329" s="6" t="str" cm="1">
        <f t="array" ref="B4329">IF(SUM(--ISNUMBER(SEARCH(Honorific,A4329)))&gt;0,LEFT(A4329,FIND(" ",A4329)-1),"")</f>
        <v/>
      </c>
      <c r="C4329" s="6" t="str">
        <f t="shared" si="134"/>
        <v>Kurt Graham</v>
      </c>
      <c r="D4329" s="6" t="str" cm="1">
        <f t="array" ref="D4329">IF(SUM(--ISNUMBER(SEARCH(Credentials,C4329)))&gt;0,TRIM(RIGHT(SUBSTITUTE(C4329," ",REPT(" ", 99)), 99)),"")</f>
        <v/>
      </c>
      <c r="E4329" s="6" t="str">
        <f t="shared" si="135"/>
        <v>Kurt Graham</v>
      </c>
      <c r="F4329" s="6" t="s">
        <v>16624</v>
      </c>
      <c r="G4329" s="7" t="s">
        <v>20808</v>
      </c>
      <c r="H4329" s="7" t="s">
        <v>19645</v>
      </c>
    </row>
    <row r="4330" spans="1:8">
      <c r="A4330" s="6" t="s">
        <v>16628</v>
      </c>
      <c r="B4330" s="6" t="str" cm="1">
        <f t="array" ref="B4330">IF(SUM(--ISNUMBER(SEARCH(Honorific,A4330)))&gt;0,LEFT(A4330,FIND(" ",A4330)-1),"")</f>
        <v/>
      </c>
      <c r="C4330" s="6" t="str">
        <f t="shared" si="134"/>
        <v>Kimberly Watkins</v>
      </c>
      <c r="D4330" s="6" t="str" cm="1">
        <f t="array" ref="D4330">IF(SUM(--ISNUMBER(SEARCH(Credentials,C4330)))&gt;0,TRIM(RIGHT(SUBSTITUTE(C4330," ",REPT(" ", 99)), 99)),"")</f>
        <v/>
      </c>
      <c r="E4330" s="6" t="str">
        <f t="shared" si="135"/>
        <v>Kimberly Watkins</v>
      </c>
      <c r="F4330" s="6" t="s">
        <v>16628</v>
      </c>
      <c r="G4330" s="7" t="s">
        <v>19458</v>
      </c>
      <c r="H4330" s="7" t="s">
        <v>20271</v>
      </c>
    </row>
    <row r="4331" spans="1:8">
      <c r="A4331" s="6" t="s">
        <v>5026</v>
      </c>
      <c r="B4331" s="6" t="str" cm="1">
        <f t="array" ref="B4331">IF(SUM(--ISNUMBER(SEARCH(Honorific,A4331)))&gt;0,LEFT(A4331,FIND(" ",A4331)-1),"")</f>
        <v/>
      </c>
      <c r="C4331" s="6" t="str">
        <f t="shared" si="134"/>
        <v>Michael Wright</v>
      </c>
      <c r="D4331" s="6" t="str" cm="1">
        <f t="array" ref="D4331">IF(SUM(--ISNUMBER(SEARCH(Credentials,C4331)))&gt;0,TRIM(RIGHT(SUBSTITUTE(C4331," ",REPT(" ", 99)), 99)),"")</f>
        <v/>
      </c>
      <c r="E4331" s="6" t="str">
        <f t="shared" si="135"/>
        <v>Michael Wright</v>
      </c>
      <c r="F4331" s="6" t="s">
        <v>5026</v>
      </c>
      <c r="G4331" s="7" t="s">
        <v>19466</v>
      </c>
      <c r="H4331" s="7" t="s">
        <v>19420</v>
      </c>
    </row>
    <row r="4332" spans="1:8">
      <c r="A4332" s="6" t="s">
        <v>16635</v>
      </c>
      <c r="B4332" s="6" t="str" cm="1">
        <f t="array" ref="B4332">IF(SUM(--ISNUMBER(SEARCH(Honorific,A4332)))&gt;0,LEFT(A4332,FIND(" ",A4332)-1),"")</f>
        <v/>
      </c>
      <c r="C4332" s="6" t="str">
        <f t="shared" si="134"/>
        <v>Michelle Hurley</v>
      </c>
      <c r="D4332" s="6" t="str" cm="1">
        <f t="array" ref="D4332">IF(SUM(--ISNUMBER(SEARCH(Credentials,C4332)))&gt;0,TRIM(RIGHT(SUBSTITUTE(C4332," ",REPT(" ", 99)), 99)),"")</f>
        <v/>
      </c>
      <c r="E4332" s="6" t="str">
        <f t="shared" si="135"/>
        <v>Michelle Hurley</v>
      </c>
      <c r="F4332" s="6" t="s">
        <v>16635</v>
      </c>
      <c r="G4332" s="7" t="s">
        <v>19693</v>
      </c>
      <c r="H4332" s="7" t="s">
        <v>20809</v>
      </c>
    </row>
    <row r="4333" spans="1:8">
      <c r="A4333" s="6" t="s">
        <v>8382</v>
      </c>
      <c r="B4333" s="6" t="str" cm="1">
        <f t="array" ref="B4333">IF(SUM(--ISNUMBER(SEARCH(Honorific,A4333)))&gt;0,LEFT(A4333,FIND(" ",A4333)-1),"")</f>
        <v/>
      </c>
      <c r="C4333" s="6" t="str">
        <f t="shared" si="134"/>
        <v>Sarah Lee</v>
      </c>
      <c r="D4333" s="6" t="str" cm="1">
        <f t="array" ref="D4333">IF(SUM(--ISNUMBER(SEARCH(Credentials,C4333)))&gt;0,TRIM(RIGHT(SUBSTITUTE(C4333," ",REPT(" ", 99)), 99)),"")</f>
        <v/>
      </c>
      <c r="E4333" s="6" t="str">
        <f t="shared" si="135"/>
        <v>Sarah Lee</v>
      </c>
      <c r="F4333" s="6" t="s">
        <v>8382</v>
      </c>
      <c r="G4333" s="7" t="s">
        <v>19665</v>
      </c>
      <c r="H4333" s="7" t="s">
        <v>19424</v>
      </c>
    </row>
    <row r="4334" spans="1:8">
      <c r="A4334" s="6" t="s">
        <v>16641</v>
      </c>
      <c r="B4334" s="6" t="str" cm="1">
        <f t="array" ref="B4334">IF(SUM(--ISNUMBER(SEARCH(Honorific,A4334)))&gt;0,LEFT(A4334,FIND(" ",A4334)-1),"")</f>
        <v/>
      </c>
      <c r="C4334" s="6" t="str">
        <f t="shared" si="134"/>
        <v>Amy Ward</v>
      </c>
      <c r="D4334" s="6" t="str" cm="1">
        <f t="array" ref="D4334">IF(SUM(--ISNUMBER(SEARCH(Credentials,C4334)))&gt;0,TRIM(RIGHT(SUBSTITUTE(C4334," ",REPT(" ", 99)), 99)),"")</f>
        <v/>
      </c>
      <c r="E4334" s="6" t="str">
        <f t="shared" si="135"/>
        <v>Amy Ward</v>
      </c>
      <c r="F4334" s="6" t="s">
        <v>16641</v>
      </c>
      <c r="G4334" s="7" t="s">
        <v>19789</v>
      </c>
      <c r="H4334" s="7" t="s">
        <v>19740</v>
      </c>
    </row>
    <row r="4335" spans="1:8">
      <c r="A4335" s="6" t="s">
        <v>16645</v>
      </c>
      <c r="B4335" s="6" t="str" cm="1">
        <f t="array" ref="B4335">IF(SUM(--ISNUMBER(SEARCH(Honorific,A4335)))&gt;0,LEFT(A4335,FIND(" ",A4335)-1),"")</f>
        <v/>
      </c>
      <c r="C4335" s="6" t="str">
        <f t="shared" si="134"/>
        <v>Robert Martinez</v>
      </c>
      <c r="D4335" s="6" t="str" cm="1">
        <f t="array" ref="D4335">IF(SUM(--ISNUMBER(SEARCH(Credentials,C4335)))&gt;0,TRIM(RIGHT(SUBSTITUTE(C4335," ",REPT(" ", 99)), 99)),"")</f>
        <v/>
      </c>
      <c r="E4335" s="6" t="str">
        <f t="shared" si="135"/>
        <v>Robert Martinez</v>
      </c>
      <c r="F4335" s="6" t="s">
        <v>16645</v>
      </c>
      <c r="G4335" s="7" t="s">
        <v>19541</v>
      </c>
      <c r="H4335" s="7" t="s">
        <v>19728</v>
      </c>
    </row>
    <row r="4336" spans="1:8">
      <c r="A4336" s="6" t="s">
        <v>16649</v>
      </c>
      <c r="B4336" s="6" t="str" cm="1">
        <f t="array" ref="B4336">IF(SUM(--ISNUMBER(SEARCH(Honorific,A4336)))&gt;0,LEFT(A4336,FIND(" ",A4336)-1),"")</f>
        <v/>
      </c>
      <c r="C4336" s="6" t="str">
        <f t="shared" si="134"/>
        <v>James Powers</v>
      </c>
      <c r="D4336" s="6" t="str" cm="1">
        <f t="array" ref="D4336">IF(SUM(--ISNUMBER(SEARCH(Credentials,C4336)))&gt;0,TRIM(RIGHT(SUBSTITUTE(C4336," ",REPT(" ", 99)), 99)),"")</f>
        <v/>
      </c>
      <c r="E4336" s="6" t="str">
        <f t="shared" si="135"/>
        <v>James Powers</v>
      </c>
      <c r="F4336" s="6" t="s">
        <v>16649</v>
      </c>
      <c r="G4336" s="7" t="s">
        <v>19433</v>
      </c>
      <c r="H4336" s="7" t="s">
        <v>20051</v>
      </c>
    </row>
    <row r="4337" spans="1:8">
      <c r="A4337" s="6" t="s">
        <v>16653</v>
      </c>
      <c r="B4337" s="6" t="str" cm="1">
        <f t="array" ref="B4337">IF(SUM(--ISNUMBER(SEARCH(Honorific,A4337)))&gt;0,LEFT(A4337,FIND(" ",A4337)-1),"")</f>
        <v/>
      </c>
      <c r="C4337" s="6" t="str">
        <f t="shared" si="134"/>
        <v>Lance Phillips</v>
      </c>
      <c r="D4337" s="6" t="str" cm="1">
        <f t="array" ref="D4337">IF(SUM(--ISNUMBER(SEARCH(Credentials,C4337)))&gt;0,TRIM(RIGHT(SUBSTITUTE(C4337," ",REPT(" ", 99)), 99)),"")</f>
        <v/>
      </c>
      <c r="E4337" s="6" t="str">
        <f t="shared" si="135"/>
        <v>Lance Phillips</v>
      </c>
      <c r="F4337" s="6" t="s">
        <v>16653</v>
      </c>
      <c r="G4337" s="7" t="s">
        <v>20470</v>
      </c>
      <c r="H4337" s="7" t="s">
        <v>19577</v>
      </c>
    </row>
    <row r="4338" spans="1:8">
      <c r="A4338" s="6" t="s">
        <v>16657</v>
      </c>
      <c r="B4338" s="6" t="str" cm="1">
        <f t="array" ref="B4338">IF(SUM(--ISNUMBER(SEARCH(Honorific,A4338)))&gt;0,LEFT(A4338,FIND(" ",A4338)-1),"")</f>
        <v/>
      </c>
      <c r="C4338" s="6" t="str">
        <f t="shared" si="134"/>
        <v>Ashley Hines</v>
      </c>
      <c r="D4338" s="6" t="str" cm="1">
        <f t="array" ref="D4338">IF(SUM(--ISNUMBER(SEARCH(Credentials,C4338)))&gt;0,TRIM(RIGHT(SUBSTITUTE(C4338," ",REPT(" ", 99)), 99)),"")</f>
        <v/>
      </c>
      <c r="E4338" s="6" t="str">
        <f t="shared" si="135"/>
        <v>Ashley Hines</v>
      </c>
      <c r="F4338" s="6" t="s">
        <v>16657</v>
      </c>
      <c r="G4338" s="7" t="s">
        <v>19486</v>
      </c>
      <c r="H4338" s="7" t="s">
        <v>19946</v>
      </c>
    </row>
    <row r="4339" spans="1:8">
      <c r="A4339" s="6" t="s">
        <v>16661</v>
      </c>
      <c r="B4339" s="6" t="str" cm="1">
        <f t="array" ref="B4339">IF(SUM(--ISNUMBER(SEARCH(Honorific,A4339)))&gt;0,LEFT(A4339,FIND(" ",A4339)-1),"")</f>
        <v/>
      </c>
      <c r="C4339" s="6" t="str">
        <f t="shared" si="134"/>
        <v>Joshua Flores</v>
      </c>
      <c r="D4339" s="6" t="str" cm="1">
        <f t="array" ref="D4339">IF(SUM(--ISNUMBER(SEARCH(Credentials,C4339)))&gt;0,TRIM(RIGHT(SUBSTITUTE(C4339," ",REPT(" ", 99)), 99)),"")</f>
        <v/>
      </c>
      <c r="E4339" s="6" t="str">
        <f t="shared" si="135"/>
        <v>Joshua Flores</v>
      </c>
      <c r="F4339" s="6" t="s">
        <v>16661</v>
      </c>
      <c r="G4339" s="7" t="s">
        <v>19718</v>
      </c>
      <c r="H4339" s="7" t="s">
        <v>20083</v>
      </c>
    </row>
    <row r="4340" spans="1:8">
      <c r="A4340" s="6" t="s">
        <v>16665</v>
      </c>
      <c r="B4340" s="6" t="str" cm="1">
        <f t="array" ref="B4340">IF(SUM(--ISNUMBER(SEARCH(Honorific,A4340)))&gt;0,LEFT(A4340,FIND(" ",A4340)-1),"")</f>
        <v/>
      </c>
      <c r="C4340" s="6" t="str">
        <f t="shared" si="134"/>
        <v>Karen Ramirez</v>
      </c>
      <c r="D4340" s="6" t="str" cm="1">
        <f t="array" ref="D4340">IF(SUM(--ISNUMBER(SEARCH(Credentials,C4340)))&gt;0,TRIM(RIGHT(SUBSTITUTE(C4340," ",REPT(" ", 99)), 99)),"")</f>
        <v/>
      </c>
      <c r="E4340" s="6" t="str">
        <f t="shared" si="135"/>
        <v>Karen Ramirez</v>
      </c>
      <c r="F4340" s="6" t="s">
        <v>16665</v>
      </c>
      <c r="G4340" s="7" t="s">
        <v>19650</v>
      </c>
      <c r="H4340" s="7" t="s">
        <v>19809</v>
      </c>
    </row>
    <row r="4341" spans="1:8">
      <c r="A4341" s="6" t="s">
        <v>16669</v>
      </c>
      <c r="B4341" s="6" t="str" cm="1">
        <f t="array" ref="B4341">IF(SUM(--ISNUMBER(SEARCH(Honorific,A4341)))&gt;0,LEFT(A4341,FIND(" ",A4341)-1),"")</f>
        <v/>
      </c>
      <c r="C4341" s="6" t="str">
        <f t="shared" si="134"/>
        <v>Jonathan Cross</v>
      </c>
      <c r="D4341" s="6" t="str" cm="1">
        <f t="array" ref="D4341">IF(SUM(--ISNUMBER(SEARCH(Credentials,C4341)))&gt;0,TRIM(RIGHT(SUBSTITUTE(C4341," ",REPT(" ", 99)), 99)),"")</f>
        <v/>
      </c>
      <c r="E4341" s="6" t="str">
        <f t="shared" si="135"/>
        <v>Jonathan Cross</v>
      </c>
      <c r="F4341" s="6" t="s">
        <v>16669</v>
      </c>
      <c r="G4341" s="7" t="s">
        <v>19787</v>
      </c>
      <c r="H4341" s="7" t="s">
        <v>20104</v>
      </c>
    </row>
    <row r="4342" spans="1:8">
      <c r="A4342" s="6" t="s">
        <v>16673</v>
      </c>
      <c r="B4342" s="6" t="str" cm="1">
        <f t="array" ref="B4342">IF(SUM(--ISNUMBER(SEARCH(Honorific,A4342)))&gt;0,LEFT(A4342,FIND(" ",A4342)-1),"")</f>
        <v/>
      </c>
      <c r="C4342" s="6" t="str">
        <f t="shared" si="134"/>
        <v>Vanessa Glenn</v>
      </c>
      <c r="D4342" s="6" t="str" cm="1">
        <f t="array" ref="D4342">IF(SUM(--ISNUMBER(SEARCH(Credentials,C4342)))&gt;0,TRIM(RIGHT(SUBSTITUTE(C4342," ",REPT(" ", 99)), 99)),"")</f>
        <v/>
      </c>
      <c r="E4342" s="6" t="str">
        <f t="shared" si="135"/>
        <v>Vanessa Glenn</v>
      </c>
      <c r="F4342" s="6" t="s">
        <v>16673</v>
      </c>
      <c r="G4342" s="7" t="s">
        <v>19462</v>
      </c>
      <c r="H4342" s="7" t="s">
        <v>19954</v>
      </c>
    </row>
    <row r="4343" spans="1:8">
      <c r="A4343" s="6" t="s">
        <v>16677</v>
      </c>
      <c r="B4343" s="6" t="str" cm="1">
        <f t="array" ref="B4343">IF(SUM(--ISNUMBER(SEARCH(Honorific,A4343)))&gt;0,LEFT(A4343,FIND(" ",A4343)-1),"")</f>
        <v/>
      </c>
      <c r="C4343" s="6" t="str">
        <f t="shared" si="134"/>
        <v>Dalton Jones</v>
      </c>
      <c r="D4343" s="6" t="str" cm="1">
        <f t="array" ref="D4343">IF(SUM(--ISNUMBER(SEARCH(Credentials,C4343)))&gt;0,TRIM(RIGHT(SUBSTITUTE(C4343," ",REPT(" ", 99)), 99)),"")</f>
        <v/>
      </c>
      <c r="E4343" s="6" t="str">
        <f t="shared" si="135"/>
        <v>Dalton Jones</v>
      </c>
      <c r="F4343" s="6" t="s">
        <v>16677</v>
      </c>
      <c r="G4343" s="7" t="s">
        <v>20773</v>
      </c>
      <c r="H4343" s="7" t="s">
        <v>19613</v>
      </c>
    </row>
    <row r="4344" spans="1:8">
      <c r="A4344" s="6" t="s">
        <v>16681</v>
      </c>
      <c r="B4344" s="6" t="str" cm="1">
        <f t="array" ref="B4344">IF(SUM(--ISNUMBER(SEARCH(Honorific,A4344)))&gt;0,LEFT(A4344,FIND(" ",A4344)-1),"")</f>
        <v/>
      </c>
      <c r="C4344" s="6" t="str">
        <f t="shared" si="134"/>
        <v>Veronica Shaw</v>
      </c>
      <c r="D4344" s="6" t="str" cm="1">
        <f t="array" ref="D4344">IF(SUM(--ISNUMBER(SEARCH(Credentials,C4344)))&gt;0,TRIM(RIGHT(SUBSTITUTE(C4344," ",REPT(" ", 99)), 99)),"")</f>
        <v/>
      </c>
      <c r="E4344" s="6" t="str">
        <f t="shared" si="135"/>
        <v>Veronica Shaw</v>
      </c>
      <c r="F4344" s="6" t="s">
        <v>16681</v>
      </c>
      <c r="G4344" s="7" t="s">
        <v>20154</v>
      </c>
      <c r="H4344" s="7" t="s">
        <v>19567</v>
      </c>
    </row>
    <row r="4345" spans="1:8">
      <c r="A4345" s="6" t="s">
        <v>16685</v>
      </c>
      <c r="B4345" s="6" t="str" cm="1">
        <f t="array" ref="B4345">IF(SUM(--ISNUMBER(SEARCH(Honorific,A4345)))&gt;0,LEFT(A4345,FIND(" ",A4345)-1),"")</f>
        <v/>
      </c>
      <c r="C4345" s="6" t="str">
        <f t="shared" si="134"/>
        <v>Faith Norris</v>
      </c>
      <c r="D4345" s="6" t="str" cm="1">
        <f t="array" ref="D4345">IF(SUM(--ISNUMBER(SEARCH(Credentials,C4345)))&gt;0,TRIM(RIGHT(SUBSTITUTE(C4345," ",REPT(" ", 99)), 99)),"")</f>
        <v/>
      </c>
      <c r="E4345" s="6" t="str">
        <f t="shared" si="135"/>
        <v>Faith Norris</v>
      </c>
      <c r="F4345" s="6" t="s">
        <v>16685</v>
      </c>
      <c r="G4345" s="7" t="s">
        <v>20555</v>
      </c>
      <c r="H4345" s="7" t="s">
        <v>20774</v>
      </c>
    </row>
    <row r="4346" spans="1:8">
      <c r="A4346" s="6" t="s">
        <v>16689</v>
      </c>
      <c r="B4346" s="6" t="str" cm="1">
        <f t="array" ref="B4346">IF(SUM(--ISNUMBER(SEARCH(Honorific,A4346)))&gt;0,LEFT(A4346,FIND(" ",A4346)-1),"")</f>
        <v/>
      </c>
      <c r="C4346" s="6" t="str">
        <f t="shared" si="134"/>
        <v>Wanda Jones</v>
      </c>
      <c r="D4346" s="6" t="str" cm="1">
        <f t="array" ref="D4346">IF(SUM(--ISNUMBER(SEARCH(Credentials,C4346)))&gt;0,TRIM(RIGHT(SUBSTITUTE(C4346," ",REPT(" ", 99)), 99)),"")</f>
        <v/>
      </c>
      <c r="E4346" s="6" t="str">
        <f t="shared" si="135"/>
        <v>Wanda Jones</v>
      </c>
      <c r="F4346" s="6" t="s">
        <v>16689</v>
      </c>
      <c r="G4346" s="7" t="s">
        <v>20551</v>
      </c>
      <c r="H4346" s="7" t="s">
        <v>19613</v>
      </c>
    </row>
    <row r="4347" spans="1:8">
      <c r="A4347" s="6" t="s">
        <v>16693</v>
      </c>
      <c r="B4347" s="6" t="str" cm="1">
        <f t="array" ref="B4347">IF(SUM(--ISNUMBER(SEARCH(Honorific,A4347)))&gt;0,LEFT(A4347,FIND(" ",A4347)-1),"")</f>
        <v/>
      </c>
      <c r="C4347" s="6" t="str">
        <f t="shared" si="134"/>
        <v>Nicole Carter</v>
      </c>
      <c r="D4347" s="6" t="str" cm="1">
        <f t="array" ref="D4347">IF(SUM(--ISNUMBER(SEARCH(Credentials,C4347)))&gt;0,TRIM(RIGHT(SUBSTITUTE(C4347," ",REPT(" ", 99)), 99)),"")</f>
        <v/>
      </c>
      <c r="E4347" s="6" t="str">
        <f t="shared" si="135"/>
        <v>Nicole Carter</v>
      </c>
      <c r="F4347" s="6" t="s">
        <v>16693</v>
      </c>
      <c r="G4347" s="7" t="s">
        <v>19670</v>
      </c>
      <c r="H4347" s="7" t="s">
        <v>19496</v>
      </c>
    </row>
    <row r="4348" spans="1:8">
      <c r="A4348" s="6" t="s">
        <v>16697</v>
      </c>
      <c r="B4348" s="6" t="str" cm="1">
        <f t="array" ref="B4348">IF(SUM(--ISNUMBER(SEARCH(Honorific,A4348)))&gt;0,LEFT(A4348,FIND(" ",A4348)-1),"")</f>
        <v/>
      </c>
      <c r="C4348" s="6" t="str">
        <f t="shared" si="134"/>
        <v>Caitlin Smith</v>
      </c>
      <c r="D4348" s="6" t="str" cm="1">
        <f t="array" ref="D4348">IF(SUM(--ISNUMBER(SEARCH(Credentials,C4348)))&gt;0,TRIM(RIGHT(SUBSTITUTE(C4348," ",REPT(" ", 99)), 99)),"")</f>
        <v/>
      </c>
      <c r="E4348" s="6" t="str">
        <f t="shared" si="135"/>
        <v>Caitlin Smith</v>
      </c>
      <c r="F4348" s="6" t="s">
        <v>16697</v>
      </c>
      <c r="G4348" s="7" t="s">
        <v>20473</v>
      </c>
      <c r="H4348" s="7" t="s">
        <v>19450</v>
      </c>
    </row>
    <row r="4349" spans="1:8">
      <c r="A4349" s="6" t="s">
        <v>7762</v>
      </c>
      <c r="B4349" s="6" t="str" cm="1">
        <f t="array" ref="B4349">IF(SUM(--ISNUMBER(SEARCH(Honorific,A4349)))&gt;0,LEFT(A4349,FIND(" ",A4349)-1),"")</f>
        <v/>
      </c>
      <c r="C4349" s="6" t="str">
        <f t="shared" si="134"/>
        <v>Martha Knapp</v>
      </c>
      <c r="D4349" s="6" t="str" cm="1">
        <f t="array" ref="D4349">IF(SUM(--ISNUMBER(SEARCH(Credentials,C4349)))&gt;0,TRIM(RIGHT(SUBSTITUTE(C4349," ",REPT(" ", 99)), 99)),"")</f>
        <v/>
      </c>
      <c r="E4349" s="6" t="str">
        <f t="shared" si="135"/>
        <v>Martha Knapp</v>
      </c>
      <c r="F4349" s="6" t="s">
        <v>7762</v>
      </c>
      <c r="G4349" s="7" t="s">
        <v>20540</v>
      </c>
      <c r="H4349" s="7" t="s">
        <v>20541</v>
      </c>
    </row>
    <row r="4350" spans="1:8">
      <c r="A4350" s="6" t="s">
        <v>16704</v>
      </c>
      <c r="B4350" s="6" t="str" cm="1">
        <f t="array" ref="B4350">IF(SUM(--ISNUMBER(SEARCH(Honorific,A4350)))&gt;0,LEFT(A4350,FIND(" ",A4350)-1),"")</f>
        <v/>
      </c>
      <c r="C4350" s="6" t="str">
        <f t="shared" si="134"/>
        <v>Thomas Riggs</v>
      </c>
      <c r="D4350" s="6" t="str" cm="1">
        <f t="array" ref="D4350">IF(SUM(--ISNUMBER(SEARCH(Credentials,C4350)))&gt;0,TRIM(RIGHT(SUBSTITUTE(C4350," ",REPT(" ", 99)), 99)),"")</f>
        <v/>
      </c>
      <c r="E4350" s="6" t="str">
        <f t="shared" si="135"/>
        <v>Thomas Riggs</v>
      </c>
      <c r="F4350" s="6" t="s">
        <v>16704</v>
      </c>
      <c r="G4350" s="7" t="s">
        <v>19488</v>
      </c>
      <c r="H4350" s="7" t="s">
        <v>20715</v>
      </c>
    </row>
    <row r="4351" spans="1:8">
      <c r="A4351" s="6" t="s">
        <v>16708</v>
      </c>
      <c r="B4351" s="6" t="str" cm="1">
        <f t="array" ref="B4351">IF(SUM(--ISNUMBER(SEARCH(Honorific,A4351)))&gt;0,LEFT(A4351,FIND(" ",A4351)-1),"")</f>
        <v/>
      </c>
      <c r="C4351" s="6" t="str">
        <f t="shared" si="134"/>
        <v>Megan Reyes</v>
      </c>
      <c r="D4351" s="6" t="str" cm="1">
        <f t="array" ref="D4351">IF(SUM(--ISNUMBER(SEARCH(Credentials,C4351)))&gt;0,TRIM(RIGHT(SUBSTITUTE(C4351," ",REPT(" ", 99)), 99)),"")</f>
        <v/>
      </c>
      <c r="E4351" s="6" t="str">
        <f t="shared" si="135"/>
        <v>Megan Reyes</v>
      </c>
      <c r="F4351" s="6" t="s">
        <v>16708</v>
      </c>
      <c r="G4351" s="7" t="s">
        <v>19494</v>
      </c>
      <c r="H4351" s="7" t="s">
        <v>19583</v>
      </c>
    </row>
    <row r="4352" spans="1:8">
      <c r="A4352" s="6" t="s">
        <v>16711</v>
      </c>
      <c r="B4352" s="6" t="str" cm="1">
        <f t="array" ref="B4352">IF(SUM(--ISNUMBER(SEARCH(Honorific,A4352)))&gt;0,LEFT(A4352,FIND(" ",A4352)-1),"")</f>
        <v/>
      </c>
      <c r="C4352" s="6" t="str">
        <f t="shared" si="134"/>
        <v>Brian Esparza</v>
      </c>
      <c r="D4352" s="6" t="str" cm="1">
        <f t="array" ref="D4352">IF(SUM(--ISNUMBER(SEARCH(Credentials,C4352)))&gt;0,TRIM(RIGHT(SUBSTITUTE(C4352," ",REPT(" ", 99)), 99)),"")</f>
        <v/>
      </c>
      <c r="E4352" s="6" t="str">
        <f t="shared" si="135"/>
        <v>Brian Esparza</v>
      </c>
      <c r="F4352" s="6" t="s">
        <v>16711</v>
      </c>
      <c r="G4352" s="7" t="s">
        <v>19555</v>
      </c>
      <c r="H4352" s="7" t="s">
        <v>19607</v>
      </c>
    </row>
    <row r="4353" spans="1:8">
      <c r="A4353" s="6" t="s">
        <v>16715</v>
      </c>
      <c r="B4353" s="6" t="str" cm="1">
        <f t="array" ref="B4353">IF(SUM(--ISNUMBER(SEARCH(Honorific,A4353)))&gt;0,LEFT(A4353,FIND(" ",A4353)-1),"")</f>
        <v/>
      </c>
      <c r="C4353" s="6" t="str">
        <f t="shared" si="134"/>
        <v>Samuel Palmer</v>
      </c>
      <c r="D4353" s="6" t="str" cm="1">
        <f t="array" ref="D4353">IF(SUM(--ISNUMBER(SEARCH(Credentials,C4353)))&gt;0,TRIM(RIGHT(SUBSTITUTE(C4353," ",REPT(" ", 99)), 99)),"")</f>
        <v/>
      </c>
      <c r="E4353" s="6" t="str">
        <f t="shared" si="135"/>
        <v>Samuel Palmer</v>
      </c>
      <c r="F4353" s="6" t="s">
        <v>16715</v>
      </c>
      <c r="G4353" s="7" t="s">
        <v>19593</v>
      </c>
      <c r="H4353" s="7" t="s">
        <v>20124</v>
      </c>
    </row>
    <row r="4354" spans="1:8">
      <c r="A4354" s="6" t="s">
        <v>16719</v>
      </c>
      <c r="B4354" s="6" t="str" cm="1">
        <f t="array" ref="B4354">IF(SUM(--ISNUMBER(SEARCH(Honorific,A4354)))&gt;0,LEFT(A4354,FIND(" ",A4354)-1),"")</f>
        <v/>
      </c>
      <c r="C4354" s="6" t="str">
        <f t="shared" si="134"/>
        <v>Diana Graham</v>
      </c>
      <c r="D4354" s="6" t="str" cm="1">
        <f t="array" ref="D4354">IF(SUM(--ISNUMBER(SEARCH(Credentials,C4354)))&gt;0,TRIM(RIGHT(SUBSTITUTE(C4354," ",REPT(" ", 99)), 99)),"")</f>
        <v/>
      </c>
      <c r="E4354" s="6" t="str">
        <f t="shared" si="135"/>
        <v>Diana Graham</v>
      </c>
      <c r="F4354" s="6" t="s">
        <v>16719</v>
      </c>
      <c r="G4354" s="7" t="s">
        <v>19470</v>
      </c>
      <c r="H4354" s="7" t="s">
        <v>19645</v>
      </c>
    </row>
    <row r="4355" spans="1:8">
      <c r="A4355" s="6" t="s">
        <v>16723</v>
      </c>
      <c r="B4355" s="6" t="str" cm="1">
        <f t="array" ref="B4355">IF(SUM(--ISNUMBER(SEARCH(Honorific,A4355)))&gt;0,LEFT(A4355,FIND(" ",A4355)-1),"")</f>
        <v/>
      </c>
      <c r="C4355" s="6" t="str">
        <f t="shared" ref="C4355:C4418" si="136">IF(B4355="",A4355,RIGHT(A4355,LEN(A4355)-LEN(B4355)-1))</f>
        <v>Ashley Fuller</v>
      </c>
      <c r="D4355" s="6" t="str" cm="1">
        <f t="array" ref="D4355">IF(SUM(--ISNUMBER(SEARCH(Credentials,C4355)))&gt;0,TRIM(RIGHT(SUBSTITUTE(C4355," ",REPT(" ", 99)), 99)),"")</f>
        <v/>
      </c>
      <c r="E4355" s="6" t="str">
        <f t="shared" ref="E4355:E4418" si="137">IF(D4355="",C4355,LEFT(C4355,LEN(C4355)-LEN(D4355)))</f>
        <v>Ashley Fuller</v>
      </c>
      <c r="F4355" s="6" t="s">
        <v>16723</v>
      </c>
      <c r="G4355" s="7" t="s">
        <v>19486</v>
      </c>
      <c r="H4355" s="7" t="s">
        <v>19540</v>
      </c>
    </row>
    <row r="4356" spans="1:8">
      <c r="A4356" s="6" t="s">
        <v>16727</v>
      </c>
      <c r="B4356" s="6" t="str" cm="1">
        <f t="array" ref="B4356">IF(SUM(--ISNUMBER(SEARCH(Honorific,A4356)))&gt;0,LEFT(A4356,FIND(" ",A4356)-1),"")</f>
        <v/>
      </c>
      <c r="C4356" s="6" t="str">
        <f t="shared" si="136"/>
        <v>Nathan Martinez</v>
      </c>
      <c r="D4356" s="6" t="str" cm="1">
        <f t="array" ref="D4356">IF(SUM(--ISNUMBER(SEARCH(Credentials,C4356)))&gt;0,TRIM(RIGHT(SUBSTITUTE(C4356," ",REPT(" ", 99)), 99)),"")</f>
        <v/>
      </c>
      <c r="E4356" s="6" t="str">
        <f t="shared" si="137"/>
        <v>Nathan Martinez</v>
      </c>
      <c r="F4356" s="6" t="s">
        <v>16727</v>
      </c>
      <c r="G4356" s="7" t="s">
        <v>20066</v>
      </c>
      <c r="H4356" s="7" t="s">
        <v>19728</v>
      </c>
    </row>
    <row r="4357" spans="1:8">
      <c r="A4357" s="6" t="s">
        <v>16731</v>
      </c>
      <c r="B4357" s="6" t="str" cm="1">
        <f t="array" ref="B4357">IF(SUM(--ISNUMBER(SEARCH(Honorific,A4357)))&gt;0,LEFT(A4357,FIND(" ",A4357)-1),"")</f>
        <v/>
      </c>
      <c r="C4357" s="6" t="str">
        <f t="shared" si="136"/>
        <v>Joseph Lopez</v>
      </c>
      <c r="D4357" s="6" t="str" cm="1">
        <f t="array" ref="D4357">IF(SUM(--ISNUMBER(SEARCH(Credentials,C4357)))&gt;0,TRIM(RIGHT(SUBSTITUTE(C4357," ",REPT(" ", 99)), 99)),"")</f>
        <v/>
      </c>
      <c r="E4357" s="6" t="str">
        <f t="shared" si="137"/>
        <v>Joseph Lopez</v>
      </c>
      <c r="F4357" s="6" t="s">
        <v>16731</v>
      </c>
      <c r="G4357" s="7" t="s">
        <v>19642</v>
      </c>
      <c r="H4357" s="7" t="s">
        <v>19600</v>
      </c>
    </row>
    <row r="4358" spans="1:8">
      <c r="A4358" s="6" t="s">
        <v>16735</v>
      </c>
      <c r="B4358" s="6" t="str" cm="1">
        <f t="array" ref="B4358">IF(SUM(--ISNUMBER(SEARCH(Honorific,A4358)))&gt;0,LEFT(A4358,FIND(" ",A4358)-1),"")</f>
        <v/>
      </c>
      <c r="C4358" s="6" t="str">
        <f t="shared" si="136"/>
        <v>Sharon Meyers</v>
      </c>
      <c r="D4358" s="6" t="str" cm="1">
        <f t="array" ref="D4358">IF(SUM(--ISNUMBER(SEARCH(Credentials,C4358)))&gt;0,TRIM(RIGHT(SUBSTITUTE(C4358," ",REPT(" ", 99)), 99)),"")</f>
        <v/>
      </c>
      <c r="E4358" s="6" t="str">
        <f t="shared" si="137"/>
        <v>Sharon Meyers</v>
      </c>
      <c r="F4358" s="6" t="s">
        <v>16735</v>
      </c>
      <c r="G4358" s="7" t="s">
        <v>19584</v>
      </c>
      <c r="H4358" s="7" t="s">
        <v>20405</v>
      </c>
    </row>
    <row r="4359" spans="1:8">
      <c r="A4359" s="6" t="s">
        <v>16738</v>
      </c>
      <c r="B4359" s="6" t="str" cm="1">
        <f t="array" ref="B4359">IF(SUM(--ISNUMBER(SEARCH(Honorific,A4359)))&gt;0,LEFT(A4359,FIND(" ",A4359)-1),"")</f>
        <v/>
      </c>
      <c r="C4359" s="6" t="str">
        <f t="shared" si="136"/>
        <v>Emily Kim</v>
      </c>
      <c r="D4359" s="6" t="str" cm="1">
        <f t="array" ref="D4359">IF(SUM(--ISNUMBER(SEARCH(Credentials,C4359)))&gt;0,TRIM(RIGHT(SUBSTITUTE(C4359," ",REPT(" ", 99)), 99)),"")</f>
        <v/>
      </c>
      <c r="E4359" s="6" t="str">
        <f t="shared" si="137"/>
        <v>Emily Kim</v>
      </c>
      <c r="F4359" s="6" t="s">
        <v>16738</v>
      </c>
      <c r="G4359" s="7" t="s">
        <v>20058</v>
      </c>
      <c r="H4359" s="7" t="s">
        <v>19841</v>
      </c>
    </row>
    <row r="4360" spans="1:8">
      <c r="A4360" s="6" t="s">
        <v>16742</v>
      </c>
      <c r="B4360" s="6" t="str" cm="1">
        <f t="array" ref="B4360">IF(SUM(--ISNUMBER(SEARCH(Honorific,A4360)))&gt;0,LEFT(A4360,FIND(" ",A4360)-1),"")</f>
        <v/>
      </c>
      <c r="C4360" s="6" t="str">
        <f t="shared" si="136"/>
        <v>Ashley Cunningham</v>
      </c>
      <c r="D4360" s="6" t="str" cm="1">
        <f t="array" ref="D4360">IF(SUM(--ISNUMBER(SEARCH(Credentials,C4360)))&gt;0,TRIM(RIGHT(SUBSTITUTE(C4360," ",REPT(" ", 99)), 99)),"")</f>
        <v/>
      </c>
      <c r="E4360" s="6" t="str">
        <f t="shared" si="137"/>
        <v>Ashley Cunningham</v>
      </c>
      <c r="F4360" s="6" t="s">
        <v>16742</v>
      </c>
      <c r="G4360" s="7" t="s">
        <v>19486</v>
      </c>
      <c r="H4360" s="7" t="s">
        <v>20056</v>
      </c>
    </row>
    <row r="4361" spans="1:8">
      <c r="A4361" s="6" t="s">
        <v>16745</v>
      </c>
      <c r="B4361" s="6" t="str" cm="1">
        <f t="array" ref="B4361">IF(SUM(--ISNUMBER(SEARCH(Honorific,A4361)))&gt;0,LEFT(A4361,FIND(" ",A4361)-1),"")</f>
        <v/>
      </c>
      <c r="C4361" s="6" t="str">
        <f t="shared" si="136"/>
        <v>Jason Johnston</v>
      </c>
      <c r="D4361" s="6" t="str" cm="1">
        <f t="array" ref="D4361">IF(SUM(--ISNUMBER(SEARCH(Credentials,C4361)))&gt;0,TRIM(RIGHT(SUBSTITUTE(C4361," ",REPT(" ", 99)), 99)),"")</f>
        <v/>
      </c>
      <c r="E4361" s="6" t="str">
        <f t="shared" si="137"/>
        <v>Jason Johnston</v>
      </c>
      <c r="F4361" s="6" t="s">
        <v>16745</v>
      </c>
      <c r="G4361" s="7" t="s">
        <v>19560</v>
      </c>
      <c r="H4361" s="7" t="s">
        <v>20545</v>
      </c>
    </row>
    <row r="4362" spans="1:8">
      <c r="A4362" s="6" t="s">
        <v>16749</v>
      </c>
      <c r="B4362" s="6" t="str" cm="1">
        <f t="array" ref="B4362">IF(SUM(--ISNUMBER(SEARCH(Honorific,A4362)))&gt;0,LEFT(A4362,FIND(" ",A4362)-1),"")</f>
        <v/>
      </c>
      <c r="C4362" s="6" t="str">
        <f t="shared" si="136"/>
        <v>Courtney Brown</v>
      </c>
      <c r="D4362" s="6" t="str" cm="1">
        <f t="array" ref="D4362">IF(SUM(--ISNUMBER(SEARCH(Credentials,C4362)))&gt;0,TRIM(RIGHT(SUBSTITUTE(C4362," ",REPT(" ", 99)), 99)),"")</f>
        <v/>
      </c>
      <c r="E4362" s="6" t="str">
        <f t="shared" si="137"/>
        <v>Courtney Brown</v>
      </c>
      <c r="F4362" s="6" t="s">
        <v>16749</v>
      </c>
      <c r="G4362" s="7" t="s">
        <v>20328</v>
      </c>
      <c r="H4362" s="7" t="s">
        <v>19442</v>
      </c>
    </row>
    <row r="4363" spans="1:8">
      <c r="A4363" s="6" t="s">
        <v>16752</v>
      </c>
      <c r="B4363" s="6" t="str" cm="1">
        <f t="array" ref="B4363">IF(SUM(--ISNUMBER(SEARCH(Honorific,A4363)))&gt;0,LEFT(A4363,FIND(" ",A4363)-1),"")</f>
        <v/>
      </c>
      <c r="C4363" s="6" t="str">
        <f t="shared" si="136"/>
        <v>Amanda Hawkins</v>
      </c>
      <c r="D4363" s="6" t="str" cm="1">
        <f t="array" ref="D4363">IF(SUM(--ISNUMBER(SEARCH(Credentials,C4363)))&gt;0,TRIM(RIGHT(SUBSTITUTE(C4363," ",REPT(" ", 99)), 99)),"")</f>
        <v/>
      </c>
      <c r="E4363" s="6" t="str">
        <f t="shared" si="137"/>
        <v>Amanda Hawkins</v>
      </c>
      <c r="F4363" s="6" t="s">
        <v>16752</v>
      </c>
      <c r="G4363" s="7" t="s">
        <v>19435</v>
      </c>
      <c r="H4363" s="7" t="s">
        <v>19467</v>
      </c>
    </row>
    <row r="4364" spans="1:8">
      <c r="A4364" s="6" t="s">
        <v>16756</v>
      </c>
      <c r="B4364" s="6" t="str" cm="1">
        <f t="array" ref="B4364">IF(SUM(--ISNUMBER(SEARCH(Honorific,A4364)))&gt;0,LEFT(A4364,FIND(" ",A4364)-1),"")</f>
        <v/>
      </c>
      <c r="C4364" s="6" t="str">
        <f t="shared" si="136"/>
        <v>Richard Bauer</v>
      </c>
      <c r="D4364" s="6" t="str" cm="1">
        <f t="array" ref="D4364">IF(SUM(--ISNUMBER(SEARCH(Credentials,C4364)))&gt;0,TRIM(RIGHT(SUBSTITUTE(C4364," ",REPT(" ", 99)), 99)),"")</f>
        <v/>
      </c>
      <c r="E4364" s="6" t="str">
        <f t="shared" si="137"/>
        <v>Richard Bauer</v>
      </c>
      <c r="F4364" s="6" t="s">
        <v>16756</v>
      </c>
      <c r="G4364" s="7" t="s">
        <v>19708</v>
      </c>
      <c r="H4364" s="7" t="s">
        <v>20239</v>
      </c>
    </row>
    <row r="4365" spans="1:8">
      <c r="A4365" s="6" t="s">
        <v>16760</v>
      </c>
      <c r="B4365" s="6" t="str" cm="1">
        <f t="array" ref="B4365">IF(SUM(--ISNUMBER(SEARCH(Honorific,A4365)))&gt;0,LEFT(A4365,FIND(" ",A4365)-1),"")</f>
        <v/>
      </c>
      <c r="C4365" s="6" t="str">
        <f t="shared" si="136"/>
        <v>Thomas Ellison</v>
      </c>
      <c r="D4365" s="6" t="str" cm="1">
        <f t="array" ref="D4365">IF(SUM(--ISNUMBER(SEARCH(Credentials,C4365)))&gt;0,TRIM(RIGHT(SUBSTITUTE(C4365," ",REPT(" ", 99)), 99)),"")</f>
        <v/>
      </c>
      <c r="E4365" s="6" t="str">
        <f t="shared" si="137"/>
        <v>Thomas Ellison</v>
      </c>
      <c r="F4365" s="6" t="s">
        <v>16760</v>
      </c>
      <c r="G4365" s="7" t="s">
        <v>19488</v>
      </c>
      <c r="H4365" s="7" t="s">
        <v>20182</v>
      </c>
    </row>
    <row r="4366" spans="1:8">
      <c r="A4366" s="6" t="s">
        <v>16764</v>
      </c>
      <c r="B4366" s="6" t="str" cm="1">
        <f t="array" ref="B4366">IF(SUM(--ISNUMBER(SEARCH(Honorific,A4366)))&gt;0,LEFT(A4366,FIND(" ",A4366)-1),"")</f>
        <v/>
      </c>
      <c r="C4366" s="6" t="str">
        <f t="shared" si="136"/>
        <v>Angie Saunders</v>
      </c>
      <c r="D4366" s="6" t="str" cm="1">
        <f t="array" ref="D4366">IF(SUM(--ISNUMBER(SEARCH(Credentials,C4366)))&gt;0,TRIM(RIGHT(SUBSTITUTE(C4366," ",REPT(" ", 99)), 99)),"")</f>
        <v/>
      </c>
      <c r="E4366" s="6" t="str">
        <f t="shared" si="137"/>
        <v>Angie Saunders</v>
      </c>
      <c r="F4366" s="6" t="s">
        <v>16764</v>
      </c>
      <c r="G4366" s="7" t="s">
        <v>20810</v>
      </c>
      <c r="H4366" s="7" t="s">
        <v>19852</v>
      </c>
    </row>
    <row r="4367" spans="1:8">
      <c r="A4367" s="6" t="s">
        <v>16768</v>
      </c>
      <c r="B4367" s="6" t="str" cm="1">
        <f t="array" ref="B4367">IF(SUM(--ISNUMBER(SEARCH(Honorific,A4367)))&gt;0,LEFT(A4367,FIND(" ",A4367)-1),"")</f>
        <v/>
      </c>
      <c r="C4367" s="6" t="str">
        <f t="shared" si="136"/>
        <v>Sarah Stephens</v>
      </c>
      <c r="D4367" s="6" t="str" cm="1">
        <f t="array" ref="D4367">IF(SUM(--ISNUMBER(SEARCH(Credentials,C4367)))&gt;0,TRIM(RIGHT(SUBSTITUTE(C4367," ",REPT(" ", 99)), 99)),"")</f>
        <v/>
      </c>
      <c r="E4367" s="6" t="str">
        <f t="shared" si="137"/>
        <v>Sarah Stephens</v>
      </c>
      <c r="F4367" s="6" t="s">
        <v>16768</v>
      </c>
      <c r="G4367" s="7" t="s">
        <v>19665</v>
      </c>
      <c r="H4367" s="7" t="s">
        <v>19632</v>
      </c>
    </row>
    <row r="4368" spans="1:8">
      <c r="A4368" s="6" t="s">
        <v>16772</v>
      </c>
      <c r="B4368" s="6" t="str" cm="1">
        <f t="array" ref="B4368">IF(SUM(--ISNUMBER(SEARCH(Honorific,A4368)))&gt;0,LEFT(A4368,FIND(" ",A4368)-1),"")</f>
        <v/>
      </c>
      <c r="C4368" s="6" t="str">
        <f t="shared" si="136"/>
        <v>Kristina Lane</v>
      </c>
      <c r="D4368" s="6" t="str" cm="1">
        <f t="array" ref="D4368">IF(SUM(--ISNUMBER(SEARCH(Credentials,C4368)))&gt;0,TRIM(RIGHT(SUBSTITUTE(C4368," ",REPT(" ", 99)), 99)),"")</f>
        <v/>
      </c>
      <c r="E4368" s="6" t="str">
        <f t="shared" si="137"/>
        <v>Kristina Lane</v>
      </c>
      <c r="F4368" s="6" t="s">
        <v>16772</v>
      </c>
      <c r="G4368" s="7" t="s">
        <v>20636</v>
      </c>
      <c r="H4368" s="7" t="s">
        <v>19821</v>
      </c>
    </row>
    <row r="4369" spans="1:8">
      <c r="A4369" s="6" t="s">
        <v>16776</v>
      </c>
      <c r="B4369" s="6" t="str" cm="1">
        <f t="array" ref="B4369">IF(SUM(--ISNUMBER(SEARCH(Honorific,A4369)))&gt;0,LEFT(A4369,FIND(" ",A4369)-1),"")</f>
        <v/>
      </c>
      <c r="C4369" s="6" t="str">
        <f t="shared" si="136"/>
        <v>Terry Bowman</v>
      </c>
      <c r="D4369" s="6" t="str" cm="1">
        <f t="array" ref="D4369">IF(SUM(--ISNUMBER(SEARCH(Credentials,C4369)))&gt;0,TRIM(RIGHT(SUBSTITUTE(C4369," ",REPT(" ", 99)), 99)),"")</f>
        <v/>
      </c>
      <c r="E4369" s="6" t="str">
        <f t="shared" si="137"/>
        <v>Terry Bowman</v>
      </c>
      <c r="F4369" s="6" t="s">
        <v>16776</v>
      </c>
      <c r="G4369" s="7" t="s">
        <v>19660</v>
      </c>
      <c r="H4369" s="7" t="s">
        <v>20411</v>
      </c>
    </row>
    <row r="4370" spans="1:8">
      <c r="A4370" s="6" t="s">
        <v>16780</v>
      </c>
      <c r="B4370" s="6" t="str" cm="1">
        <f t="array" ref="B4370">IF(SUM(--ISNUMBER(SEARCH(Honorific,A4370)))&gt;0,LEFT(A4370,FIND(" ",A4370)-1),"")</f>
        <v/>
      </c>
      <c r="C4370" s="6" t="str">
        <f t="shared" si="136"/>
        <v>Marissa Rice</v>
      </c>
      <c r="D4370" s="6" t="str" cm="1">
        <f t="array" ref="D4370">IF(SUM(--ISNUMBER(SEARCH(Credentials,C4370)))&gt;0,TRIM(RIGHT(SUBSTITUTE(C4370," ",REPT(" ", 99)), 99)),"")</f>
        <v/>
      </c>
      <c r="E4370" s="6" t="str">
        <f t="shared" si="137"/>
        <v>Marissa Rice</v>
      </c>
      <c r="F4370" s="6" t="s">
        <v>16780</v>
      </c>
      <c r="G4370" s="7" t="s">
        <v>19753</v>
      </c>
      <c r="H4370" s="7" t="s">
        <v>19509</v>
      </c>
    </row>
    <row r="4371" spans="1:8">
      <c r="A4371" s="6" t="s">
        <v>16784</v>
      </c>
      <c r="B4371" s="6" t="str" cm="1">
        <f t="array" ref="B4371">IF(SUM(--ISNUMBER(SEARCH(Honorific,A4371)))&gt;0,LEFT(A4371,FIND(" ",A4371)-1),"")</f>
        <v/>
      </c>
      <c r="C4371" s="6" t="str">
        <f t="shared" si="136"/>
        <v>Jesus Robinson</v>
      </c>
      <c r="D4371" s="6" t="str" cm="1">
        <f t="array" ref="D4371">IF(SUM(--ISNUMBER(SEARCH(Credentials,C4371)))&gt;0,TRIM(RIGHT(SUBSTITUTE(C4371," ",REPT(" ", 99)), 99)),"")</f>
        <v/>
      </c>
      <c r="E4371" s="6" t="str">
        <f t="shared" si="137"/>
        <v>Jesus Robinson</v>
      </c>
      <c r="F4371" s="6" t="s">
        <v>16784</v>
      </c>
      <c r="G4371" s="7" t="s">
        <v>19654</v>
      </c>
      <c r="H4371" s="7" t="s">
        <v>19430</v>
      </c>
    </row>
    <row r="4372" spans="1:8">
      <c r="A4372" s="6" t="s">
        <v>16788</v>
      </c>
      <c r="B4372" s="6" t="str" cm="1">
        <f t="array" ref="B4372">IF(SUM(--ISNUMBER(SEARCH(Honorific,A4372)))&gt;0,LEFT(A4372,FIND(" ",A4372)-1),"")</f>
        <v/>
      </c>
      <c r="C4372" s="6" t="str">
        <f t="shared" si="136"/>
        <v>William Richardson</v>
      </c>
      <c r="D4372" s="6" t="str" cm="1">
        <f t="array" ref="D4372">IF(SUM(--ISNUMBER(SEARCH(Credentials,C4372)))&gt;0,TRIM(RIGHT(SUBSTITUTE(C4372," ",REPT(" ", 99)), 99)),"")</f>
        <v/>
      </c>
      <c r="E4372" s="6" t="str">
        <f t="shared" si="137"/>
        <v>William Richardson</v>
      </c>
      <c r="F4372" s="6" t="s">
        <v>16788</v>
      </c>
      <c r="G4372" s="7" t="s">
        <v>19437</v>
      </c>
      <c r="H4372" s="7" t="s">
        <v>20065</v>
      </c>
    </row>
    <row r="4373" spans="1:8">
      <c r="A4373" s="6" t="s">
        <v>16792</v>
      </c>
      <c r="B4373" s="6" t="str" cm="1">
        <f t="array" ref="B4373">IF(SUM(--ISNUMBER(SEARCH(Honorific,A4373)))&gt;0,LEFT(A4373,FIND(" ",A4373)-1),"")</f>
        <v/>
      </c>
      <c r="C4373" s="6" t="str">
        <f t="shared" si="136"/>
        <v>Heather Walker</v>
      </c>
      <c r="D4373" s="6" t="str" cm="1">
        <f t="array" ref="D4373">IF(SUM(--ISNUMBER(SEARCH(Credentials,C4373)))&gt;0,TRIM(RIGHT(SUBSTITUTE(C4373," ",REPT(" ", 99)), 99)),"")</f>
        <v/>
      </c>
      <c r="E4373" s="6" t="str">
        <f t="shared" si="137"/>
        <v>Heather Walker</v>
      </c>
      <c r="F4373" s="6" t="s">
        <v>16792</v>
      </c>
      <c r="G4373" s="7" t="s">
        <v>19423</v>
      </c>
      <c r="H4373" s="7" t="s">
        <v>19416</v>
      </c>
    </row>
    <row r="4374" spans="1:8">
      <c r="A4374" s="6" t="s">
        <v>16796</v>
      </c>
      <c r="B4374" s="6" t="str" cm="1">
        <f t="array" ref="B4374">IF(SUM(--ISNUMBER(SEARCH(Honorific,A4374)))&gt;0,LEFT(A4374,FIND(" ",A4374)-1),"")</f>
        <v/>
      </c>
      <c r="C4374" s="6" t="str">
        <f t="shared" si="136"/>
        <v>Robert Becker</v>
      </c>
      <c r="D4374" s="6" t="str" cm="1">
        <f t="array" ref="D4374">IF(SUM(--ISNUMBER(SEARCH(Credentials,C4374)))&gt;0,TRIM(RIGHT(SUBSTITUTE(C4374," ",REPT(" ", 99)), 99)),"")</f>
        <v/>
      </c>
      <c r="E4374" s="6" t="str">
        <f t="shared" si="137"/>
        <v>Robert Becker</v>
      </c>
      <c r="F4374" s="6" t="s">
        <v>16796</v>
      </c>
      <c r="G4374" s="7" t="s">
        <v>19541</v>
      </c>
      <c r="H4374" s="7" t="s">
        <v>20756</v>
      </c>
    </row>
    <row r="4375" spans="1:8">
      <c r="A4375" s="6" t="s">
        <v>16800</v>
      </c>
      <c r="B4375" s="6" t="str" cm="1">
        <f t="array" ref="B4375">IF(SUM(--ISNUMBER(SEARCH(Honorific,A4375)))&gt;0,LEFT(A4375,FIND(" ",A4375)-1),"")</f>
        <v/>
      </c>
      <c r="C4375" s="6" t="str">
        <f t="shared" si="136"/>
        <v>Virginia Thompson</v>
      </c>
      <c r="D4375" s="6" t="str" cm="1">
        <f t="array" ref="D4375">IF(SUM(--ISNUMBER(SEARCH(Credentials,C4375)))&gt;0,TRIM(RIGHT(SUBSTITUTE(C4375," ",REPT(" ", 99)), 99)),"")</f>
        <v/>
      </c>
      <c r="E4375" s="6" t="str">
        <f t="shared" si="137"/>
        <v>Virginia Thompson</v>
      </c>
      <c r="F4375" s="6" t="s">
        <v>16800</v>
      </c>
      <c r="G4375" s="7" t="s">
        <v>20001</v>
      </c>
      <c r="H4375" s="7" t="s">
        <v>19880</v>
      </c>
    </row>
    <row r="4376" spans="1:8">
      <c r="A4376" s="6" t="s">
        <v>16804</v>
      </c>
      <c r="B4376" s="6" t="str" cm="1">
        <f t="array" ref="B4376">IF(SUM(--ISNUMBER(SEARCH(Honorific,A4376)))&gt;0,LEFT(A4376,FIND(" ",A4376)-1),"")</f>
        <v/>
      </c>
      <c r="C4376" s="6" t="str">
        <f t="shared" si="136"/>
        <v>Tracy Thompson</v>
      </c>
      <c r="D4376" s="6" t="str" cm="1">
        <f t="array" ref="D4376">IF(SUM(--ISNUMBER(SEARCH(Credentials,C4376)))&gt;0,TRIM(RIGHT(SUBSTITUTE(C4376," ",REPT(" ", 99)), 99)),"")</f>
        <v/>
      </c>
      <c r="E4376" s="6" t="str">
        <f t="shared" si="137"/>
        <v>Tracy Thompson</v>
      </c>
      <c r="F4376" s="6" t="s">
        <v>16804</v>
      </c>
      <c r="G4376" s="7" t="s">
        <v>19697</v>
      </c>
      <c r="H4376" s="7" t="s">
        <v>19880</v>
      </c>
    </row>
    <row r="4377" spans="1:8">
      <c r="A4377" s="6" t="s">
        <v>16808</v>
      </c>
      <c r="B4377" s="6" t="str" cm="1">
        <f t="array" ref="B4377">IF(SUM(--ISNUMBER(SEARCH(Honorific,A4377)))&gt;0,LEFT(A4377,FIND(" ",A4377)-1),"")</f>
        <v/>
      </c>
      <c r="C4377" s="6" t="str">
        <f t="shared" si="136"/>
        <v>Brandi Braun</v>
      </c>
      <c r="D4377" s="6" t="str" cm="1">
        <f t="array" ref="D4377">IF(SUM(--ISNUMBER(SEARCH(Credentials,C4377)))&gt;0,TRIM(RIGHT(SUBSTITUTE(C4377," ",REPT(" ", 99)), 99)),"")</f>
        <v/>
      </c>
      <c r="E4377" s="6" t="str">
        <f t="shared" si="137"/>
        <v>Brandi Braun</v>
      </c>
      <c r="F4377" s="6" t="s">
        <v>16808</v>
      </c>
      <c r="G4377" s="7" t="s">
        <v>20675</v>
      </c>
      <c r="H4377" s="7" t="s">
        <v>20530</v>
      </c>
    </row>
    <row r="4378" spans="1:8">
      <c r="A4378" s="6" t="s">
        <v>16812</v>
      </c>
      <c r="B4378" s="6" t="str" cm="1">
        <f t="array" ref="B4378">IF(SUM(--ISNUMBER(SEARCH(Honorific,A4378)))&gt;0,LEFT(A4378,FIND(" ",A4378)-1),"")</f>
        <v/>
      </c>
      <c r="C4378" s="6" t="str">
        <f t="shared" si="136"/>
        <v>Dennis Mckee</v>
      </c>
      <c r="D4378" s="6" t="str" cm="1">
        <f t="array" ref="D4378">IF(SUM(--ISNUMBER(SEARCH(Credentials,C4378)))&gt;0,TRIM(RIGHT(SUBSTITUTE(C4378," ",REPT(" ", 99)), 99)),"")</f>
        <v/>
      </c>
      <c r="E4378" s="6" t="str">
        <f t="shared" si="137"/>
        <v>Dennis Mckee</v>
      </c>
      <c r="F4378" s="6" t="s">
        <v>16812</v>
      </c>
      <c r="G4378" s="7" t="s">
        <v>19709</v>
      </c>
      <c r="H4378" s="7" t="s">
        <v>20089</v>
      </c>
    </row>
    <row r="4379" spans="1:8">
      <c r="A4379" s="6" t="s">
        <v>16816</v>
      </c>
      <c r="B4379" s="6" t="str" cm="1">
        <f t="array" ref="B4379">IF(SUM(--ISNUMBER(SEARCH(Honorific,A4379)))&gt;0,LEFT(A4379,FIND(" ",A4379)-1),"")</f>
        <v/>
      </c>
      <c r="C4379" s="6" t="str">
        <f t="shared" si="136"/>
        <v>Megan Barnes</v>
      </c>
      <c r="D4379" s="6" t="str" cm="1">
        <f t="array" ref="D4379">IF(SUM(--ISNUMBER(SEARCH(Credentials,C4379)))&gt;0,TRIM(RIGHT(SUBSTITUTE(C4379," ",REPT(" ", 99)), 99)),"")</f>
        <v/>
      </c>
      <c r="E4379" s="6" t="str">
        <f t="shared" si="137"/>
        <v>Megan Barnes</v>
      </c>
      <c r="F4379" s="6" t="s">
        <v>16816</v>
      </c>
      <c r="G4379" s="7" t="s">
        <v>19494</v>
      </c>
      <c r="H4379" s="7" t="s">
        <v>19448</v>
      </c>
    </row>
    <row r="4380" spans="1:8">
      <c r="A4380" s="6" t="s">
        <v>16820</v>
      </c>
      <c r="B4380" s="6" t="str" cm="1">
        <f t="array" ref="B4380">IF(SUM(--ISNUMBER(SEARCH(Honorific,A4380)))&gt;0,LEFT(A4380,FIND(" ",A4380)-1),"")</f>
        <v/>
      </c>
      <c r="C4380" s="6" t="str">
        <f t="shared" si="136"/>
        <v>Martha Castillo</v>
      </c>
      <c r="D4380" s="6" t="str" cm="1">
        <f t="array" ref="D4380">IF(SUM(--ISNUMBER(SEARCH(Credentials,C4380)))&gt;0,TRIM(RIGHT(SUBSTITUTE(C4380," ",REPT(" ", 99)), 99)),"")</f>
        <v/>
      </c>
      <c r="E4380" s="6" t="str">
        <f t="shared" si="137"/>
        <v>Martha Castillo</v>
      </c>
      <c r="F4380" s="6" t="s">
        <v>16820</v>
      </c>
      <c r="G4380" s="7" t="s">
        <v>20540</v>
      </c>
      <c r="H4380" s="7" t="s">
        <v>19812</v>
      </c>
    </row>
    <row r="4381" spans="1:8">
      <c r="A4381" s="6" t="s">
        <v>16824</v>
      </c>
      <c r="B4381" s="6" t="str" cm="1">
        <f t="array" ref="B4381">IF(SUM(--ISNUMBER(SEARCH(Honorific,A4381)))&gt;0,LEFT(A4381,FIND(" ",A4381)-1),"")</f>
        <v/>
      </c>
      <c r="C4381" s="6" t="str">
        <f t="shared" si="136"/>
        <v>Pamela Rios</v>
      </c>
      <c r="D4381" s="6" t="str" cm="1">
        <f t="array" ref="D4381">IF(SUM(--ISNUMBER(SEARCH(Credentials,C4381)))&gt;0,TRIM(RIGHT(SUBSTITUTE(C4381," ",REPT(" ", 99)), 99)),"")</f>
        <v/>
      </c>
      <c r="E4381" s="6" t="str">
        <f t="shared" si="137"/>
        <v>Pamela Rios</v>
      </c>
      <c r="F4381" s="6" t="s">
        <v>16824</v>
      </c>
      <c r="G4381" s="7" t="s">
        <v>19672</v>
      </c>
      <c r="H4381" s="7" t="s">
        <v>20365</v>
      </c>
    </row>
    <row r="4382" spans="1:8">
      <c r="A4382" s="6" t="s">
        <v>11379</v>
      </c>
      <c r="B4382" s="6" t="str" cm="1">
        <f t="array" ref="B4382">IF(SUM(--ISNUMBER(SEARCH(Honorific,A4382)))&gt;0,LEFT(A4382,FIND(" ",A4382)-1),"")</f>
        <v/>
      </c>
      <c r="C4382" s="6" t="str">
        <f t="shared" si="136"/>
        <v>Christopher Smith</v>
      </c>
      <c r="D4382" s="6" t="str" cm="1">
        <f t="array" ref="D4382">IF(SUM(--ISNUMBER(SEARCH(Credentials,C4382)))&gt;0,TRIM(RIGHT(SUBSTITUTE(C4382," ",REPT(" ", 99)), 99)),"")</f>
        <v/>
      </c>
      <c r="E4382" s="6" t="str">
        <f t="shared" si="137"/>
        <v>Christopher Smith</v>
      </c>
      <c r="F4382" s="6" t="s">
        <v>11379</v>
      </c>
      <c r="G4382" s="7" t="s">
        <v>19682</v>
      </c>
      <c r="H4382" s="7" t="s">
        <v>19450</v>
      </c>
    </row>
    <row r="4383" spans="1:8">
      <c r="A4383" s="6" t="s">
        <v>16831</v>
      </c>
      <c r="B4383" s="6" t="str" cm="1">
        <f t="array" ref="B4383">IF(SUM(--ISNUMBER(SEARCH(Honorific,A4383)))&gt;0,LEFT(A4383,FIND(" ",A4383)-1),"")</f>
        <v/>
      </c>
      <c r="C4383" s="6" t="str">
        <f t="shared" si="136"/>
        <v>James King</v>
      </c>
      <c r="D4383" s="6" t="str" cm="1">
        <f t="array" ref="D4383">IF(SUM(--ISNUMBER(SEARCH(Credentials,C4383)))&gt;0,TRIM(RIGHT(SUBSTITUTE(C4383," ",REPT(" ", 99)), 99)),"")</f>
        <v/>
      </c>
      <c r="E4383" s="6" t="str">
        <f t="shared" si="137"/>
        <v>James King</v>
      </c>
      <c r="F4383" s="6" t="s">
        <v>16831</v>
      </c>
      <c r="G4383" s="7" t="s">
        <v>19433</v>
      </c>
      <c r="H4383" s="7" t="s">
        <v>20195</v>
      </c>
    </row>
    <row r="4384" spans="1:8">
      <c r="A4384" s="6" t="s">
        <v>16835</v>
      </c>
      <c r="B4384" s="6" t="str" cm="1">
        <f t="array" ref="B4384">IF(SUM(--ISNUMBER(SEARCH(Honorific,A4384)))&gt;0,LEFT(A4384,FIND(" ",A4384)-1),"")</f>
        <v/>
      </c>
      <c r="C4384" s="6" t="str">
        <f t="shared" si="136"/>
        <v>Nicole Williams</v>
      </c>
      <c r="D4384" s="6" t="str" cm="1">
        <f t="array" ref="D4384">IF(SUM(--ISNUMBER(SEARCH(Credentials,C4384)))&gt;0,TRIM(RIGHT(SUBSTITUTE(C4384," ",REPT(" ", 99)), 99)),"")</f>
        <v/>
      </c>
      <c r="E4384" s="6" t="str">
        <f t="shared" si="137"/>
        <v>Nicole Williams</v>
      </c>
      <c r="F4384" s="6" t="s">
        <v>16835</v>
      </c>
      <c r="G4384" s="7" t="s">
        <v>19670</v>
      </c>
      <c r="H4384" s="7" t="s">
        <v>19478</v>
      </c>
    </row>
    <row r="4385" spans="1:8">
      <c r="A4385" s="6" t="s">
        <v>16839</v>
      </c>
      <c r="B4385" s="6" t="str" cm="1">
        <f t="array" ref="B4385">IF(SUM(--ISNUMBER(SEARCH(Honorific,A4385)))&gt;0,LEFT(A4385,FIND(" ",A4385)-1),"")</f>
        <v/>
      </c>
      <c r="C4385" s="6" t="str">
        <f t="shared" si="136"/>
        <v>Evelyn Stone</v>
      </c>
      <c r="D4385" s="6" t="str" cm="1">
        <f t="array" ref="D4385">IF(SUM(--ISNUMBER(SEARCH(Credentials,C4385)))&gt;0,TRIM(RIGHT(SUBSTITUTE(C4385," ",REPT(" ", 99)), 99)),"")</f>
        <v/>
      </c>
      <c r="E4385" s="6" t="str">
        <f t="shared" si="137"/>
        <v>Evelyn Stone</v>
      </c>
      <c r="F4385" s="6" t="s">
        <v>16839</v>
      </c>
      <c r="G4385" s="7" t="s">
        <v>20811</v>
      </c>
      <c r="H4385" s="7" t="s">
        <v>20594</v>
      </c>
    </row>
    <row r="4386" spans="1:8">
      <c r="A4386" s="6" t="s">
        <v>16843</v>
      </c>
      <c r="B4386" s="6" t="str" cm="1">
        <f t="array" ref="B4386">IF(SUM(--ISNUMBER(SEARCH(Honorific,A4386)))&gt;0,LEFT(A4386,FIND(" ",A4386)-1),"")</f>
        <v/>
      </c>
      <c r="C4386" s="6" t="str">
        <f t="shared" si="136"/>
        <v>Rachel Williams</v>
      </c>
      <c r="D4386" s="6" t="str" cm="1">
        <f t="array" ref="D4386">IF(SUM(--ISNUMBER(SEARCH(Credentials,C4386)))&gt;0,TRIM(RIGHT(SUBSTITUTE(C4386," ",REPT(" ", 99)), 99)),"")</f>
        <v/>
      </c>
      <c r="E4386" s="6" t="str">
        <f t="shared" si="137"/>
        <v>Rachel Williams</v>
      </c>
      <c r="F4386" s="6" t="s">
        <v>16843</v>
      </c>
      <c r="G4386" s="7" t="s">
        <v>19661</v>
      </c>
      <c r="H4386" s="7" t="s">
        <v>19478</v>
      </c>
    </row>
    <row r="4387" spans="1:8">
      <c r="A4387" s="6" t="s">
        <v>8546</v>
      </c>
      <c r="B4387" s="6" t="str" cm="1">
        <f t="array" ref="B4387">IF(SUM(--ISNUMBER(SEARCH(Honorific,A4387)))&gt;0,LEFT(A4387,FIND(" ",A4387)-1),"")</f>
        <v/>
      </c>
      <c r="C4387" s="6" t="str">
        <f t="shared" si="136"/>
        <v>Michael Gutierrez</v>
      </c>
      <c r="D4387" s="6" t="str" cm="1">
        <f t="array" ref="D4387">IF(SUM(--ISNUMBER(SEARCH(Credentials,C4387)))&gt;0,TRIM(RIGHT(SUBSTITUTE(C4387," ",REPT(" ", 99)), 99)),"")</f>
        <v/>
      </c>
      <c r="E4387" s="6" t="str">
        <f t="shared" si="137"/>
        <v>Michael Gutierrez</v>
      </c>
      <c r="F4387" s="6" t="s">
        <v>8546</v>
      </c>
      <c r="G4387" s="7" t="s">
        <v>19466</v>
      </c>
      <c r="H4387" s="7" t="s">
        <v>19557</v>
      </c>
    </row>
    <row r="4388" spans="1:8">
      <c r="A4388" s="6" t="s">
        <v>16850</v>
      </c>
      <c r="B4388" s="6" t="str" cm="1">
        <f t="array" ref="B4388">IF(SUM(--ISNUMBER(SEARCH(Honorific,A4388)))&gt;0,LEFT(A4388,FIND(" ",A4388)-1),"")</f>
        <v/>
      </c>
      <c r="C4388" s="6" t="str">
        <f t="shared" si="136"/>
        <v>Daniel Smith</v>
      </c>
      <c r="D4388" s="6" t="str" cm="1">
        <f t="array" ref="D4388">IF(SUM(--ISNUMBER(SEARCH(Credentials,C4388)))&gt;0,TRIM(RIGHT(SUBSTITUTE(C4388," ",REPT(" ", 99)), 99)),"")</f>
        <v/>
      </c>
      <c r="E4388" s="6" t="str">
        <f t="shared" si="137"/>
        <v>Daniel Smith</v>
      </c>
      <c r="F4388" s="6" t="s">
        <v>16850</v>
      </c>
      <c r="G4388" s="7" t="s">
        <v>19492</v>
      </c>
      <c r="H4388" s="7" t="s">
        <v>19450</v>
      </c>
    </row>
    <row r="4389" spans="1:8">
      <c r="A4389" s="6" t="s">
        <v>16854</v>
      </c>
      <c r="B4389" s="6" t="str" cm="1">
        <f t="array" ref="B4389">IF(SUM(--ISNUMBER(SEARCH(Honorific,A4389)))&gt;0,LEFT(A4389,FIND(" ",A4389)-1),"")</f>
        <v>Mr.</v>
      </c>
      <c r="C4389" s="6" t="str">
        <f t="shared" si="136"/>
        <v>David Dominguez</v>
      </c>
      <c r="D4389" s="6" t="str" cm="1">
        <f t="array" ref="D4389">IF(SUM(--ISNUMBER(SEARCH(Credentials,C4389)))&gt;0,TRIM(RIGHT(SUBSTITUTE(C4389," ",REPT(" ", 99)), 99)),"")</f>
        <v/>
      </c>
      <c r="E4389" s="6" t="str">
        <f t="shared" si="137"/>
        <v>David Dominguez</v>
      </c>
      <c r="F4389" s="6" t="s">
        <v>19390</v>
      </c>
      <c r="G4389" s="7" t="s">
        <v>19484</v>
      </c>
      <c r="H4389" s="7" t="s">
        <v>20474</v>
      </c>
    </row>
    <row r="4390" spans="1:8">
      <c r="A4390" s="6" t="s">
        <v>16858</v>
      </c>
      <c r="B4390" s="6" t="str" cm="1">
        <f t="array" ref="B4390">IF(SUM(--ISNUMBER(SEARCH(Honorific,A4390)))&gt;0,LEFT(A4390,FIND(" ",A4390)-1),"")</f>
        <v/>
      </c>
      <c r="C4390" s="6" t="str">
        <f t="shared" si="136"/>
        <v>Gene Wallace</v>
      </c>
      <c r="D4390" s="6" t="str" cm="1">
        <f t="array" ref="D4390">IF(SUM(--ISNUMBER(SEARCH(Credentials,C4390)))&gt;0,TRIM(RIGHT(SUBSTITUTE(C4390," ",REPT(" ", 99)), 99)),"")</f>
        <v/>
      </c>
      <c r="E4390" s="6" t="str">
        <f t="shared" si="137"/>
        <v>Gene Wallace</v>
      </c>
      <c r="F4390" s="6" t="s">
        <v>16858</v>
      </c>
      <c r="G4390" s="7" t="s">
        <v>20513</v>
      </c>
      <c r="H4390" s="7" t="s">
        <v>19765</v>
      </c>
    </row>
    <row r="4391" spans="1:8">
      <c r="A4391" s="6" t="s">
        <v>16861</v>
      </c>
      <c r="B4391" s="6" t="str" cm="1">
        <f t="array" ref="B4391">IF(SUM(--ISNUMBER(SEARCH(Honorific,A4391)))&gt;0,LEFT(A4391,FIND(" ",A4391)-1),"")</f>
        <v/>
      </c>
      <c r="C4391" s="6" t="str">
        <f t="shared" si="136"/>
        <v>Stephanie Ortega</v>
      </c>
      <c r="D4391" s="6" t="str" cm="1">
        <f t="array" ref="D4391">IF(SUM(--ISNUMBER(SEARCH(Credentials,C4391)))&gt;0,TRIM(RIGHT(SUBSTITUTE(C4391," ",REPT(" ", 99)), 99)),"")</f>
        <v/>
      </c>
      <c r="E4391" s="6" t="str">
        <f t="shared" si="137"/>
        <v>Stephanie Ortega</v>
      </c>
      <c r="F4391" s="6" t="s">
        <v>16861</v>
      </c>
      <c r="G4391" s="7" t="s">
        <v>19454</v>
      </c>
      <c r="H4391" s="7" t="s">
        <v>20087</v>
      </c>
    </row>
    <row r="4392" spans="1:8">
      <c r="A4392" s="6" t="s">
        <v>16865</v>
      </c>
      <c r="B4392" s="6" t="str" cm="1">
        <f t="array" ref="B4392">IF(SUM(--ISNUMBER(SEARCH(Honorific,A4392)))&gt;0,LEFT(A4392,FIND(" ",A4392)-1),"")</f>
        <v/>
      </c>
      <c r="C4392" s="6" t="str">
        <f t="shared" si="136"/>
        <v>Sandra Williams</v>
      </c>
      <c r="D4392" s="6" t="str" cm="1">
        <f t="array" ref="D4392">IF(SUM(--ISNUMBER(SEARCH(Credentials,C4392)))&gt;0,TRIM(RIGHT(SUBSTITUTE(C4392," ",REPT(" ", 99)), 99)),"")</f>
        <v/>
      </c>
      <c r="E4392" s="6" t="str">
        <f t="shared" si="137"/>
        <v>Sandra Williams</v>
      </c>
      <c r="F4392" s="6" t="s">
        <v>16865</v>
      </c>
      <c r="G4392" s="7" t="s">
        <v>20050</v>
      </c>
      <c r="H4392" s="7" t="s">
        <v>19478</v>
      </c>
    </row>
    <row r="4393" spans="1:8">
      <c r="A4393" s="6" t="s">
        <v>16869</v>
      </c>
      <c r="B4393" s="6" t="str" cm="1">
        <f t="array" ref="B4393">IF(SUM(--ISNUMBER(SEARCH(Honorific,A4393)))&gt;0,LEFT(A4393,FIND(" ",A4393)-1),"")</f>
        <v/>
      </c>
      <c r="C4393" s="6" t="str">
        <f t="shared" si="136"/>
        <v>Pedro Zimmerman</v>
      </c>
      <c r="D4393" s="6" t="str" cm="1">
        <f t="array" ref="D4393">IF(SUM(--ISNUMBER(SEARCH(Credentials,C4393)))&gt;0,TRIM(RIGHT(SUBSTITUTE(C4393," ",REPT(" ", 99)), 99)),"")</f>
        <v/>
      </c>
      <c r="E4393" s="6" t="str">
        <f t="shared" si="137"/>
        <v>Pedro Zimmerman</v>
      </c>
      <c r="F4393" s="6" t="s">
        <v>16869</v>
      </c>
      <c r="G4393" s="7" t="s">
        <v>20812</v>
      </c>
      <c r="H4393" s="7" t="s">
        <v>20265</v>
      </c>
    </row>
    <row r="4394" spans="1:8">
      <c r="A4394" s="6" t="s">
        <v>16873</v>
      </c>
      <c r="B4394" s="6" t="str" cm="1">
        <f t="array" ref="B4394">IF(SUM(--ISNUMBER(SEARCH(Honorific,A4394)))&gt;0,LEFT(A4394,FIND(" ",A4394)-1),"")</f>
        <v/>
      </c>
      <c r="C4394" s="6" t="str">
        <f t="shared" si="136"/>
        <v>Wendy Johns</v>
      </c>
      <c r="D4394" s="6" t="str" cm="1">
        <f t="array" ref="D4394">IF(SUM(--ISNUMBER(SEARCH(Credentials,C4394)))&gt;0,TRIM(RIGHT(SUBSTITUTE(C4394," ",REPT(" ", 99)), 99)),"")</f>
        <v/>
      </c>
      <c r="E4394" s="6" t="str">
        <f t="shared" si="137"/>
        <v>Wendy Johns</v>
      </c>
      <c r="F4394" s="6" t="s">
        <v>16873</v>
      </c>
      <c r="G4394" s="7" t="s">
        <v>20238</v>
      </c>
      <c r="H4394" s="7" t="s">
        <v>20813</v>
      </c>
    </row>
    <row r="4395" spans="1:8">
      <c r="A4395" s="6" t="s">
        <v>16877</v>
      </c>
      <c r="B4395" s="6" t="str" cm="1">
        <f t="array" ref="B4395">IF(SUM(--ISNUMBER(SEARCH(Honorific,A4395)))&gt;0,LEFT(A4395,FIND(" ",A4395)-1),"")</f>
        <v/>
      </c>
      <c r="C4395" s="6" t="str">
        <f t="shared" si="136"/>
        <v>Nicole Maddox</v>
      </c>
      <c r="D4395" s="6" t="str" cm="1">
        <f t="array" ref="D4395">IF(SUM(--ISNUMBER(SEARCH(Credentials,C4395)))&gt;0,TRIM(RIGHT(SUBSTITUTE(C4395," ",REPT(" ", 99)), 99)),"")</f>
        <v/>
      </c>
      <c r="E4395" s="6" t="str">
        <f t="shared" si="137"/>
        <v>Nicole Maddox</v>
      </c>
      <c r="F4395" s="6" t="s">
        <v>16877</v>
      </c>
      <c r="G4395" s="7" t="s">
        <v>19670</v>
      </c>
      <c r="H4395" s="7" t="s">
        <v>20243</v>
      </c>
    </row>
    <row r="4396" spans="1:8">
      <c r="A4396" s="6" t="s">
        <v>16881</v>
      </c>
      <c r="B4396" s="6" t="str" cm="1">
        <f t="array" ref="B4396">IF(SUM(--ISNUMBER(SEARCH(Honorific,A4396)))&gt;0,LEFT(A4396,FIND(" ",A4396)-1),"")</f>
        <v/>
      </c>
      <c r="C4396" s="6" t="str">
        <f t="shared" si="136"/>
        <v>Steven Juarez</v>
      </c>
      <c r="D4396" s="6" t="str" cm="1">
        <f t="array" ref="D4396">IF(SUM(--ISNUMBER(SEARCH(Credentials,C4396)))&gt;0,TRIM(RIGHT(SUBSTITUTE(C4396," ",REPT(" ", 99)), 99)),"")</f>
        <v/>
      </c>
      <c r="E4396" s="6" t="str">
        <f t="shared" si="137"/>
        <v>Steven Juarez</v>
      </c>
      <c r="F4396" s="6" t="s">
        <v>16881</v>
      </c>
      <c r="G4396" s="7" t="s">
        <v>19767</v>
      </c>
      <c r="H4396" s="7" t="s">
        <v>20274</v>
      </c>
    </row>
    <row r="4397" spans="1:8">
      <c r="A4397" s="6" t="s">
        <v>16885</v>
      </c>
      <c r="B4397" s="6" t="str" cm="1">
        <f t="array" ref="B4397">IF(SUM(--ISNUMBER(SEARCH(Honorific,A4397)))&gt;0,LEFT(A4397,FIND(" ",A4397)-1),"")</f>
        <v/>
      </c>
      <c r="C4397" s="6" t="str">
        <f t="shared" si="136"/>
        <v>Craig Williams</v>
      </c>
      <c r="D4397" s="6" t="str" cm="1">
        <f t="array" ref="D4397">IF(SUM(--ISNUMBER(SEARCH(Credentials,C4397)))&gt;0,TRIM(RIGHT(SUBSTITUTE(C4397," ",REPT(" ", 99)), 99)),"")</f>
        <v/>
      </c>
      <c r="E4397" s="6" t="str">
        <f t="shared" si="137"/>
        <v>Craig Williams</v>
      </c>
      <c r="F4397" s="6" t="s">
        <v>16885</v>
      </c>
      <c r="G4397" s="7" t="s">
        <v>19570</v>
      </c>
      <c r="H4397" s="7" t="s">
        <v>19478</v>
      </c>
    </row>
    <row r="4398" spans="1:8">
      <c r="A4398" s="6" t="s">
        <v>16889</v>
      </c>
      <c r="B4398" s="6" t="str" cm="1">
        <f t="array" ref="B4398">IF(SUM(--ISNUMBER(SEARCH(Honorific,A4398)))&gt;0,LEFT(A4398,FIND(" ",A4398)-1),"")</f>
        <v/>
      </c>
      <c r="C4398" s="6" t="str">
        <f t="shared" si="136"/>
        <v>Gilbert Gregory</v>
      </c>
      <c r="D4398" s="6" t="str" cm="1">
        <f t="array" ref="D4398">IF(SUM(--ISNUMBER(SEARCH(Credentials,C4398)))&gt;0,TRIM(RIGHT(SUBSTITUTE(C4398," ",REPT(" ", 99)), 99)),"")</f>
        <v/>
      </c>
      <c r="E4398" s="6" t="str">
        <f t="shared" si="137"/>
        <v>Gilbert Gregory</v>
      </c>
      <c r="F4398" s="6" t="s">
        <v>16889</v>
      </c>
      <c r="G4398" s="7" t="s">
        <v>20248</v>
      </c>
      <c r="H4398" s="7" t="s">
        <v>19419</v>
      </c>
    </row>
    <row r="4399" spans="1:8">
      <c r="A4399" s="6" t="s">
        <v>16892</v>
      </c>
      <c r="B4399" s="6" t="str" cm="1">
        <f t="array" ref="B4399">IF(SUM(--ISNUMBER(SEARCH(Honorific,A4399)))&gt;0,LEFT(A4399,FIND(" ",A4399)-1),"")</f>
        <v/>
      </c>
      <c r="C4399" s="6" t="str">
        <f t="shared" si="136"/>
        <v>Jennifer White</v>
      </c>
      <c r="D4399" s="6" t="str" cm="1">
        <f t="array" ref="D4399">IF(SUM(--ISNUMBER(SEARCH(Credentials,C4399)))&gt;0,TRIM(RIGHT(SUBSTITUTE(C4399," ",REPT(" ", 99)), 99)),"")</f>
        <v/>
      </c>
      <c r="E4399" s="6" t="str">
        <f t="shared" si="137"/>
        <v>Jennifer White</v>
      </c>
      <c r="F4399" s="6" t="s">
        <v>16892</v>
      </c>
      <c r="G4399" s="7" t="s">
        <v>19510</v>
      </c>
      <c r="H4399" s="7" t="s">
        <v>19502</v>
      </c>
    </row>
    <row r="4400" spans="1:8">
      <c r="A4400" s="6" t="s">
        <v>10050</v>
      </c>
      <c r="B4400" s="6" t="str" cm="1">
        <f t="array" ref="B4400">IF(SUM(--ISNUMBER(SEARCH(Honorific,A4400)))&gt;0,LEFT(A4400,FIND(" ",A4400)-1),"")</f>
        <v/>
      </c>
      <c r="C4400" s="6" t="str">
        <f t="shared" si="136"/>
        <v>Christina Miller</v>
      </c>
      <c r="D4400" s="6" t="str" cm="1">
        <f t="array" ref="D4400">IF(SUM(--ISNUMBER(SEARCH(Credentials,C4400)))&gt;0,TRIM(RIGHT(SUBSTITUTE(C4400," ",REPT(" ", 99)), 99)),"")</f>
        <v/>
      </c>
      <c r="E4400" s="6" t="str">
        <f t="shared" si="137"/>
        <v>Christina Miller</v>
      </c>
      <c r="F4400" s="6" t="s">
        <v>10050</v>
      </c>
      <c r="G4400" s="7" t="s">
        <v>19429</v>
      </c>
      <c r="H4400" s="7" t="s">
        <v>19568</v>
      </c>
    </row>
    <row r="4401" spans="1:8">
      <c r="A4401" s="6" t="s">
        <v>16898</v>
      </c>
      <c r="B4401" s="6" t="str" cm="1">
        <f t="array" ref="B4401">IF(SUM(--ISNUMBER(SEARCH(Honorific,A4401)))&gt;0,LEFT(A4401,FIND(" ",A4401)-1),"")</f>
        <v/>
      </c>
      <c r="C4401" s="6" t="str">
        <f t="shared" si="136"/>
        <v>Marcus Hudson MD</v>
      </c>
      <c r="D4401" s="6" t="str" cm="1">
        <f t="array" ref="D4401">IF(SUM(--ISNUMBER(SEARCH(Credentials,C4401)))&gt;0,TRIM(RIGHT(SUBSTITUTE(C4401," ",REPT(" ", 99)), 99)),"")</f>
        <v>MD</v>
      </c>
      <c r="E4401" s="6" t="str">
        <f t="shared" si="137"/>
        <v xml:space="preserve">Marcus Hudson </v>
      </c>
      <c r="F4401" s="6" t="s">
        <v>19391</v>
      </c>
      <c r="G4401" s="7" t="s">
        <v>19998</v>
      </c>
      <c r="H4401" s="7" t="s">
        <v>19808</v>
      </c>
    </row>
    <row r="4402" spans="1:8">
      <c r="A4402" s="6" t="s">
        <v>16902</v>
      </c>
      <c r="B4402" s="6" t="str" cm="1">
        <f t="array" ref="B4402">IF(SUM(--ISNUMBER(SEARCH(Honorific,A4402)))&gt;0,LEFT(A4402,FIND(" ",A4402)-1),"")</f>
        <v/>
      </c>
      <c r="C4402" s="6" t="str">
        <f t="shared" si="136"/>
        <v>Thomas Davis</v>
      </c>
      <c r="D4402" s="6" t="str" cm="1">
        <f t="array" ref="D4402">IF(SUM(--ISNUMBER(SEARCH(Credentials,C4402)))&gt;0,TRIM(RIGHT(SUBSTITUTE(C4402," ",REPT(" ", 99)), 99)),"")</f>
        <v/>
      </c>
      <c r="E4402" s="6" t="str">
        <f t="shared" si="137"/>
        <v>Thomas Davis</v>
      </c>
      <c r="F4402" s="6" t="s">
        <v>16902</v>
      </c>
      <c r="G4402" s="7" t="s">
        <v>19488</v>
      </c>
      <c r="H4402" s="7" t="s">
        <v>19523</v>
      </c>
    </row>
    <row r="4403" spans="1:8">
      <c r="A4403" s="6" t="s">
        <v>16906</v>
      </c>
      <c r="B4403" s="6" t="str" cm="1">
        <f t="array" ref="B4403">IF(SUM(--ISNUMBER(SEARCH(Honorific,A4403)))&gt;0,LEFT(A4403,FIND(" ",A4403)-1),"")</f>
        <v/>
      </c>
      <c r="C4403" s="6" t="str">
        <f t="shared" si="136"/>
        <v>Ronnie Flowers</v>
      </c>
      <c r="D4403" s="6" t="str" cm="1">
        <f t="array" ref="D4403">IF(SUM(--ISNUMBER(SEARCH(Credentials,C4403)))&gt;0,TRIM(RIGHT(SUBSTITUTE(C4403," ",REPT(" ", 99)), 99)),"")</f>
        <v/>
      </c>
      <c r="E4403" s="6" t="str">
        <f t="shared" si="137"/>
        <v>Ronnie Flowers</v>
      </c>
      <c r="F4403" s="6" t="s">
        <v>16906</v>
      </c>
      <c r="G4403" s="7" t="s">
        <v>20242</v>
      </c>
      <c r="H4403" s="7" t="s">
        <v>19879</v>
      </c>
    </row>
    <row r="4404" spans="1:8">
      <c r="A4404" s="6" t="s">
        <v>16910</v>
      </c>
      <c r="B4404" s="6" t="str" cm="1">
        <f t="array" ref="B4404">IF(SUM(--ISNUMBER(SEARCH(Honorific,A4404)))&gt;0,LEFT(A4404,FIND(" ",A4404)-1),"")</f>
        <v/>
      </c>
      <c r="C4404" s="6" t="str">
        <f t="shared" si="136"/>
        <v>Dennis Gonzales</v>
      </c>
      <c r="D4404" s="6" t="str" cm="1">
        <f t="array" ref="D4404">IF(SUM(--ISNUMBER(SEARCH(Credentials,C4404)))&gt;0,TRIM(RIGHT(SUBSTITUTE(C4404," ",REPT(" ", 99)), 99)),"")</f>
        <v/>
      </c>
      <c r="E4404" s="6" t="str">
        <f t="shared" si="137"/>
        <v>Dennis Gonzales</v>
      </c>
      <c r="F4404" s="6" t="s">
        <v>16910</v>
      </c>
      <c r="G4404" s="7" t="s">
        <v>19709</v>
      </c>
      <c r="H4404" s="7" t="s">
        <v>19721</v>
      </c>
    </row>
    <row r="4405" spans="1:8">
      <c r="A4405" s="6" t="s">
        <v>16914</v>
      </c>
      <c r="B4405" s="6" t="str" cm="1">
        <f t="array" ref="B4405">IF(SUM(--ISNUMBER(SEARCH(Honorific,A4405)))&gt;0,LEFT(A4405,FIND(" ",A4405)-1),"")</f>
        <v/>
      </c>
      <c r="C4405" s="6" t="str">
        <f t="shared" si="136"/>
        <v>Cody Johnson</v>
      </c>
      <c r="D4405" s="6" t="str" cm="1">
        <f t="array" ref="D4405">IF(SUM(--ISNUMBER(SEARCH(Credentials,C4405)))&gt;0,TRIM(RIGHT(SUBSTITUTE(C4405," ",REPT(" ", 99)), 99)),"")</f>
        <v/>
      </c>
      <c r="E4405" s="6" t="str">
        <f t="shared" si="137"/>
        <v>Cody Johnson</v>
      </c>
      <c r="F4405" s="6" t="s">
        <v>16914</v>
      </c>
      <c r="G4405" s="7" t="s">
        <v>19417</v>
      </c>
      <c r="H4405" s="7" t="s">
        <v>19655</v>
      </c>
    </row>
    <row r="4406" spans="1:8">
      <c r="A4406" s="6" t="s">
        <v>16918</v>
      </c>
      <c r="B4406" s="6" t="str" cm="1">
        <f t="array" ref="B4406">IF(SUM(--ISNUMBER(SEARCH(Honorific,A4406)))&gt;0,LEFT(A4406,FIND(" ",A4406)-1),"")</f>
        <v/>
      </c>
      <c r="C4406" s="6" t="str">
        <f t="shared" si="136"/>
        <v>Alexis Haas</v>
      </c>
      <c r="D4406" s="6" t="str" cm="1">
        <f t="array" ref="D4406">IF(SUM(--ISNUMBER(SEARCH(Credentials,C4406)))&gt;0,TRIM(RIGHT(SUBSTITUTE(C4406," ",REPT(" ", 99)), 99)),"")</f>
        <v/>
      </c>
      <c r="E4406" s="6" t="str">
        <f t="shared" si="137"/>
        <v>Alexis Haas</v>
      </c>
      <c r="F4406" s="6" t="s">
        <v>16918</v>
      </c>
      <c r="G4406" s="7" t="s">
        <v>19657</v>
      </c>
      <c r="H4406" s="7" t="s">
        <v>20814</v>
      </c>
    </row>
    <row r="4407" spans="1:8">
      <c r="A4407" s="6" t="s">
        <v>16921</v>
      </c>
      <c r="B4407" s="6" t="str" cm="1">
        <f t="array" ref="B4407">IF(SUM(--ISNUMBER(SEARCH(Honorific,A4407)))&gt;0,LEFT(A4407,FIND(" ",A4407)-1),"")</f>
        <v/>
      </c>
      <c r="C4407" s="6" t="str">
        <f t="shared" si="136"/>
        <v>Debra Murphy</v>
      </c>
      <c r="D4407" s="6" t="str" cm="1">
        <f t="array" ref="D4407">IF(SUM(--ISNUMBER(SEARCH(Credentials,C4407)))&gt;0,TRIM(RIGHT(SUBSTITUTE(C4407," ",REPT(" ", 99)), 99)),"")</f>
        <v/>
      </c>
      <c r="E4407" s="6" t="str">
        <f t="shared" si="137"/>
        <v>Debra Murphy</v>
      </c>
      <c r="F4407" s="6" t="s">
        <v>16921</v>
      </c>
      <c r="G4407" s="7" t="s">
        <v>19556</v>
      </c>
      <c r="H4407" s="7" t="s">
        <v>20252</v>
      </c>
    </row>
    <row r="4408" spans="1:8">
      <c r="A4408" s="6" t="s">
        <v>16925</v>
      </c>
      <c r="B4408" s="6" t="str" cm="1">
        <f t="array" ref="B4408">IF(SUM(--ISNUMBER(SEARCH(Honorific,A4408)))&gt;0,LEFT(A4408,FIND(" ",A4408)-1),"")</f>
        <v/>
      </c>
      <c r="C4408" s="6" t="str">
        <f t="shared" si="136"/>
        <v>Michael Sutton</v>
      </c>
      <c r="D4408" s="6" t="str" cm="1">
        <f t="array" ref="D4408">IF(SUM(--ISNUMBER(SEARCH(Credentials,C4408)))&gt;0,TRIM(RIGHT(SUBSTITUTE(C4408," ",REPT(" ", 99)), 99)),"")</f>
        <v/>
      </c>
      <c r="E4408" s="6" t="str">
        <f t="shared" si="137"/>
        <v>Michael Sutton</v>
      </c>
      <c r="F4408" s="6" t="s">
        <v>16925</v>
      </c>
      <c r="G4408" s="7" t="s">
        <v>19466</v>
      </c>
      <c r="H4408" s="7" t="s">
        <v>20583</v>
      </c>
    </row>
    <row r="4409" spans="1:8">
      <c r="A4409" s="6" t="s">
        <v>11077</v>
      </c>
      <c r="B4409" s="6" t="str" cm="1">
        <f t="array" ref="B4409">IF(SUM(--ISNUMBER(SEARCH(Honorific,A4409)))&gt;0,LEFT(A4409,FIND(" ",A4409)-1),"")</f>
        <v/>
      </c>
      <c r="C4409" s="6" t="str">
        <f t="shared" si="136"/>
        <v>Laura Simmons</v>
      </c>
      <c r="D4409" s="6" t="str" cm="1">
        <f t="array" ref="D4409">IF(SUM(--ISNUMBER(SEARCH(Credentials,C4409)))&gt;0,TRIM(RIGHT(SUBSTITUTE(C4409," ",REPT(" ", 99)), 99)),"")</f>
        <v/>
      </c>
      <c r="E4409" s="6" t="str">
        <f t="shared" si="137"/>
        <v>Laura Simmons</v>
      </c>
      <c r="F4409" s="6" t="s">
        <v>11077</v>
      </c>
      <c r="G4409" s="7" t="s">
        <v>19587</v>
      </c>
      <c r="H4409" s="7" t="s">
        <v>20081</v>
      </c>
    </row>
    <row r="4410" spans="1:8">
      <c r="A4410" s="6" t="s">
        <v>16932</v>
      </c>
      <c r="B4410" s="6" t="str" cm="1">
        <f t="array" ref="B4410">IF(SUM(--ISNUMBER(SEARCH(Honorific,A4410)))&gt;0,LEFT(A4410,FIND(" ",A4410)-1),"")</f>
        <v/>
      </c>
      <c r="C4410" s="6" t="str">
        <f t="shared" si="136"/>
        <v>Louis Myers</v>
      </c>
      <c r="D4410" s="6" t="str" cm="1">
        <f t="array" ref="D4410">IF(SUM(--ISNUMBER(SEARCH(Credentials,C4410)))&gt;0,TRIM(RIGHT(SUBSTITUTE(C4410," ",REPT(" ", 99)), 99)),"")</f>
        <v/>
      </c>
      <c r="E4410" s="6" t="str">
        <f t="shared" si="137"/>
        <v>Louis Myers</v>
      </c>
      <c r="F4410" s="6" t="s">
        <v>16932</v>
      </c>
      <c r="G4410" s="7" t="s">
        <v>19895</v>
      </c>
      <c r="H4410" s="7" t="s">
        <v>20000</v>
      </c>
    </row>
    <row r="4411" spans="1:8">
      <c r="A4411" s="6" t="s">
        <v>16936</v>
      </c>
      <c r="B4411" s="6" t="str" cm="1">
        <f t="array" ref="B4411">IF(SUM(--ISNUMBER(SEARCH(Honorific,A4411)))&gt;0,LEFT(A4411,FIND(" ",A4411)-1),"")</f>
        <v/>
      </c>
      <c r="C4411" s="6" t="str">
        <f t="shared" si="136"/>
        <v>Matthew Gibson</v>
      </c>
      <c r="D4411" s="6" t="str" cm="1">
        <f t="array" ref="D4411">IF(SUM(--ISNUMBER(SEARCH(Credentials,C4411)))&gt;0,TRIM(RIGHT(SUBSTITUTE(C4411," ",REPT(" ", 99)), 99)),"")</f>
        <v/>
      </c>
      <c r="E4411" s="6" t="str">
        <f t="shared" si="137"/>
        <v>Matthew Gibson</v>
      </c>
      <c r="F4411" s="6" t="s">
        <v>16936</v>
      </c>
      <c r="G4411" s="7" t="s">
        <v>19506</v>
      </c>
      <c r="H4411" s="7" t="s">
        <v>19461</v>
      </c>
    </row>
    <row r="4412" spans="1:8">
      <c r="A4412" s="6" t="s">
        <v>16940</v>
      </c>
      <c r="B4412" s="6" t="str" cm="1">
        <f t="array" ref="B4412">IF(SUM(--ISNUMBER(SEARCH(Honorific,A4412)))&gt;0,LEFT(A4412,FIND(" ",A4412)-1),"")</f>
        <v/>
      </c>
      <c r="C4412" s="6" t="str">
        <f t="shared" si="136"/>
        <v>Courtney Trujillo</v>
      </c>
      <c r="D4412" s="6" t="str" cm="1">
        <f t="array" ref="D4412">IF(SUM(--ISNUMBER(SEARCH(Credentials,C4412)))&gt;0,TRIM(RIGHT(SUBSTITUTE(C4412," ",REPT(" ", 99)), 99)),"")</f>
        <v/>
      </c>
      <c r="E4412" s="6" t="str">
        <f t="shared" si="137"/>
        <v>Courtney Trujillo</v>
      </c>
      <c r="F4412" s="6" t="s">
        <v>16940</v>
      </c>
      <c r="G4412" s="7" t="s">
        <v>20328</v>
      </c>
      <c r="H4412" s="7" t="s">
        <v>20815</v>
      </c>
    </row>
    <row r="4413" spans="1:8">
      <c r="A4413" s="6" t="s">
        <v>16943</v>
      </c>
      <c r="B4413" s="6" t="str" cm="1">
        <f t="array" ref="B4413">IF(SUM(--ISNUMBER(SEARCH(Honorific,A4413)))&gt;0,LEFT(A4413,FIND(" ",A4413)-1),"")</f>
        <v/>
      </c>
      <c r="C4413" s="6" t="str">
        <f t="shared" si="136"/>
        <v>Curtis Knapp</v>
      </c>
      <c r="D4413" s="6" t="str" cm="1">
        <f t="array" ref="D4413">IF(SUM(--ISNUMBER(SEARCH(Credentials,C4413)))&gt;0,TRIM(RIGHT(SUBSTITUTE(C4413," ",REPT(" ", 99)), 99)),"")</f>
        <v/>
      </c>
      <c r="E4413" s="6" t="str">
        <f t="shared" si="137"/>
        <v>Curtis Knapp</v>
      </c>
      <c r="F4413" s="6" t="s">
        <v>16943</v>
      </c>
      <c r="G4413" s="7" t="s">
        <v>19505</v>
      </c>
      <c r="H4413" s="7" t="s">
        <v>20541</v>
      </c>
    </row>
    <row r="4414" spans="1:8">
      <c r="A4414" s="6" t="s">
        <v>16947</v>
      </c>
      <c r="B4414" s="6" t="str" cm="1">
        <f t="array" ref="B4414">IF(SUM(--ISNUMBER(SEARCH(Honorific,A4414)))&gt;0,LEFT(A4414,FIND(" ",A4414)-1),"")</f>
        <v/>
      </c>
      <c r="C4414" s="6" t="str">
        <f t="shared" si="136"/>
        <v>Jay Brown</v>
      </c>
      <c r="D4414" s="6" t="str" cm="1">
        <f t="array" ref="D4414">IF(SUM(--ISNUMBER(SEARCH(Credentials,C4414)))&gt;0,TRIM(RIGHT(SUBSTITUTE(C4414," ",REPT(" ", 99)), 99)),"")</f>
        <v/>
      </c>
      <c r="E4414" s="6" t="str">
        <f t="shared" si="137"/>
        <v>Jay Brown</v>
      </c>
      <c r="F4414" s="6" t="s">
        <v>16947</v>
      </c>
      <c r="G4414" s="7" t="s">
        <v>20816</v>
      </c>
      <c r="H4414" s="7" t="s">
        <v>19442</v>
      </c>
    </row>
    <row r="4415" spans="1:8">
      <c r="A4415" s="6" t="s">
        <v>16951</v>
      </c>
      <c r="B4415" s="6" t="str" cm="1">
        <f t="array" ref="B4415">IF(SUM(--ISNUMBER(SEARCH(Honorific,A4415)))&gt;0,LEFT(A4415,FIND(" ",A4415)-1),"")</f>
        <v/>
      </c>
      <c r="C4415" s="6" t="str">
        <f t="shared" si="136"/>
        <v>Anthony Cain</v>
      </c>
      <c r="D4415" s="6" t="str" cm="1">
        <f t="array" ref="D4415">IF(SUM(--ISNUMBER(SEARCH(Credentials,C4415)))&gt;0,TRIM(RIGHT(SUBSTITUTE(C4415," ",REPT(" ", 99)), 99)),"")</f>
        <v/>
      </c>
      <c r="E4415" s="6" t="str">
        <f t="shared" si="137"/>
        <v>Anthony Cain</v>
      </c>
      <c r="F4415" s="6" t="s">
        <v>16951</v>
      </c>
      <c r="G4415" s="7" t="s">
        <v>19438</v>
      </c>
      <c r="H4415" s="7" t="s">
        <v>19837</v>
      </c>
    </row>
    <row r="4416" spans="1:8">
      <c r="A4416" s="6" t="s">
        <v>16955</v>
      </c>
      <c r="B4416" s="6" t="str" cm="1">
        <f t="array" ref="B4416">IF(SUM(--ISNUMBER(SEARCH(Honorific,A4416)))&gt;0,LEFT(A4416,FIND(" ",A4416)-1),"")</f>
        <v/>
      </c>
      <c r="C4416" s="6" t="str">
        <f t="shared" si="136"/>
        <v>Ryan Johnston</v>
      </c>
      <c r="D4416" s="6" t="str" cm="1">
        <f t="array" ref="D4416">IF(SUM(--ISNUMBER(SEARCH(Credentials,C4416)))&gt;0,TRIM(RIGHT(SUBSTITUTE(C4416," ",REPT(" ", 99)), 99)),"")</f>
        <v/>
      </c>
      <c r="E4416" s="6" t="str">
        <f t="shared" si="137"/>
        <v>Ryan Johnston</v>
      </c>
      <c r="F4416" s="6" t="s">
        <v>16955</v>
      </c>
      <c r="G4416" s="7" t="s">
        <v>19452</v>
      </c>
      <c r="H4416" s="7" t="s">
        <v>20545</v>
      </c>
    </row>
    <row r="4417" spans="1:8">
      <c r="A4417" s="6" t="s">
        <v>16959</v>
      </c>
      <c r="B4417" s="6" t="str" cm="1">
        <f t="array" ref="B4417">IF(SUM(--ISNUMBER(SEARCH(Honorific,A4417)))&gt;0,LEFT(A4417,FIND(" ",A4417)-1),"")</f>
        <v/>
      </c>
      <c r="C4417" s="6" t="str">
        <f t="shared" si="136"/>
        <v>Jason Hoffman</v>
      </c>
      <c r="D4417" s="6" t="str" cm="1">
        <f t="array" ref="D4417">IF(SUM(--ISNUMBER(SEARCH(Credentials,C4417)))&gt;0,TRIM(RIGHT(SUBSTITUTE(C4417," ",REPT(" ", 99)), 99)),"")</f>
        <v/>
      </c>
      <c r="E4417" s="6" t="str">
        <f t="shared" si="137"/>
        <v>Jason Hoffman</v>
      </c>
      <c r="F4417" s="6" t="s">
        <v>16959</v>
      </c>
      <c r="G4417" s="7" t="s">
        <v>19560</v>
      </c>
      <c r="H4417" s="7" t="s">
        <v>20231</v>
      </c>
    </row>
    <row r="4418" spans="1:8">
      <c r="A4418" s="6" t="s">
        <v>16963</v>
      </c>
      <c r="B4418" s="6" t="str" cm="1">
        <f t="array" ref="B4418">IF(SUM(--ISNUMBER(SEARCH(Honorific,A4418)))&gt;0,LEFT(A4418,FIND(" ",A4418)-1),"")</f>
        <v/>
      </c>
      <c r="C4418" s="6" t="str">
        <f t="shared" si="136"/>
        <v>Nicholas Gonzalez</v>
      </c>
      <c r="D4418" s="6" t="str" cm="1">
        <f t="array" ref="D4418">IF(SUM(--ISNUMBER(SEARCH(Credentials,C4418)))&gt;0,TRIM(RIGHT(SUBSTITUTE(C4418," ",REPT(" ", 99)), 99)),"")</f>
        <v/>
      </c>
      <c r="E4418" s="6" t="str">
        <f t="shared" si="137"/>
        <v>Nicholas Gonzalez</v>
      </c>
      <c r="F4418" s="6" t="s">
        <v>16963</v>
      </c>
      <c r="G4418" s="7" t="s">
        <v>19750</v>
      </c>
      <c r="H4418" s="7" t="s">
        <v>19517</v>
      </c>
    </row>
    <row r="4419" spans="1:8">
      <c r="A4419" s="6" t="s">
        <v>16967</v>
      </c>
      <c r="B4419" s="6" t="str" cm="1">
        <f t="array" ref="B4419">IF(SUM(--ISNUMBER(SEARCH(Honorific,A4419)))&gt;0,LEFT(A4419,FIND(" ",A4419)-1),"")</f>
        <v/>
      </c>
      <c r="C4419" s="6" t="str">
        <f t="shared" ref="C4419:C4482" si="138">IF(B4419="",A4419,RIGHT(A4419,LEN(A4419)-LEN(B4419)-1))</f>
        <v>Nathan Moreno</v>
      </c>
      <c r="D4419" s="6" t="str" cm="1">
        <f t="array" ref="D4419">IF(SUM(--ISNUMBER(SEARCH(Credentials,C4419)))&gt;0,TRIM(RIGHT(SUBSTITUTE(C4419," ",REPT(" ", 99)), 99)),"")</f>
        <v/>
      </c>
      <c r="E4419" s="6" t="str">
        <f t="shared" ref="E4419:E4482" si="139">IF(D4419="",C4419,LEFT(C4419,LEN(C4419)-LEN(D4419)))</f>
        <v>Nathan Moreno</v>
      </c>
      <c r="F4419" s="6" t="s">
        <v>16967</v>
      </c>
      <c r="G4419" s="7" t="s">
        <v>20066</v>
      </c>
      <c r="H4419" s="7" t="s">
        <v>20514</v>
      </c>
    </row>
    <row r="4420" spans="1:8">
      <c r="A4420" s="6" t="s">
        <v>16971</v>
      </c>
      <c r="B4420" s="6" t="str" cm="1">
        <f t="array" ref="B4420">IF(SUM(--ISNUMBER(SEARCH(Honorific,A4420)))&gt;0,LEFT(A4420,FIND(" ",A4420)-1),"")</f>
        <v/>
      </c>
      <c r="C4420" s="6" t="str">
        <f t="shared" si="138"/>
        <v>Amber Hill</v>
      </c>
      <c r="D4420" s="6" t="str" cm="1">
        <f t="array" ref="D4420">IF(SUM(--ISNUMBER(SEARCH(Credentials,C4420)))&gt;0,TRIM(RIGHT(SUBSTITUTE(C4420," ",REPT(" ", 99)), 99)),"")</f>
        <v/>
      </c>
      <c r="E4420" s="6" t="str">
        <f t="shared" si="139"/>
        <v>Amber Hill</v>
      </c>
      <c r="F4420" s="6" t="s">
        <v>16971</v>
      </c>
      <c r="G4420" s="7" t="s">
        <v>20106</v>
      </c>
      <c r="H4420" s="7" t="s">
        <v>19473</v>
      </c>
    </row>
    <row r="4421" spans="1:8">
      <c r="A4421" s="6" t="s">
        <v>16974</v>
      </c>
      <c r="B4421" s="6" t="str" cm="1">
        <f t="array" ref="B4421">IF(SUM(--ISNUMBER(SEARCH(Honorific,A4421)))&gt;0,LEFT(A4421,FIND(" ",A4421)-1),"")</f>
        <v/>
      </c>
      <c r="C4421" s="6" t="str">
        <f t="shared" si="138"/>
        <v>Allison Bean</v>
      </c>
      <c r="D4421" s="6" t="str" cm="1">
        <f t="array" ref="D4421">IF(SUM(--ISNUMBER(SEARCH(Credentials,C4421)))&gt;0,TRIM(RIGHT(SUBSTITUTE(C4421," ",REPT(" ", 99)), 99)),"")</f>
        <v/>
      </c>
      <c r="E4421" s="6" t="str">
        <f t="shared" si="139"/>
        <v>Allison Bean</v>
      </c>
      <c r="F4421" s="6" t="s">
        <v>16974</v>
      </c>
      <c r="G4421" s="7" t="s">
        <v>19807</v>
      </c>
      <c r="H4421" s="7" t="s">
        <v>20337</v>
      </c>
    </row>
    <row r="4422" spans="1:8">
      <c r="A4422" s="6" t="s">
        <v>16978</v>
      </c>
      <c r="B4422" s="6" t="str" cm="1">
        <f t="array" ref="B4422">IF(SUM(--ISNUMBER(SEARCH(Honorific,A4422)))&gt;0,LEFT(A4422,FIND(" ",A4422)-1),"")</f>
        <v>Mrs.</v>
      </c>
      <c r="C4422" s="6" t="str">
        <f t="shared" si="138"/>
        <v>Sherry Ortiz</v>
      </c>
      <c r="D4422" s="6" t="str" cm="1">
        <f t="array" ref="D4422">IF(SUM(--ISNUMBER(SEARCH(Credentials,C4422)))&gt;0,TRIM(RIGHT(SUBSTITUTE(C4422," ",REPT(" ", 99)), 99)),"")</f>
        <v/>
      </c>
      <c r="E4422" s="6" t="str">
        <f t="shared" si="139"/>
        <v>Sherry Ortiz</v>
      </c>
      <c r="F4422" s="6" t="s">
        <v>19392</v>
      </c>
      <c r="G4422" s="7" t="s">
        <v>20385</v>
      </c>
      <c r="H4422" s="7" t="s">
        <v>20269</v>
      </c>
    </row>
    <row r="4423" spans="1:8">
      <c r="A4423" s="6" t="s">
        <v>16982</v>
      </c>
      <c r="B4423" s="6" t="str" cm="1">
        <f t="array" ref="B4423">IF(SUM(--ISNUMBER(SEARCH(Honorific,A4423)))&gt;0,LEFT(A4423,FIND(" ",A4423)-1),"")</f>
        <v/>
      </c>
      <c r="C4423" s="6" t="str">
        <f t="shared" si="138"/>
        <v>Suzanne Johnson</v>
      </c>
      <c r="D4423" s="6" t="str" cm="1">
        <f t="array" ref="D4423">IF(SUM(--ISNUMBER(SEARCH(Credentials,C4423)))&gt;0,TRIM(RIGHT(SUBSTITUTE(C4423," ",REPT(" ", 99)), 99)),"")</f>
        <v/>
      </c>
      <c r="E4423" s="6" t="str">
        <f t="shared" si="139"/>
        <v>Suzanne Johnson</v>
      </c>
      <c r="F4423" s="6" t="s">
        <v>16982</v>
      </c>
      <c r="G4423" s="7" t="s">
        <v>20396</v>
      </c>
      <c r="H4423" s="7" t="s">
        <v>19655</v>
      </c>
    </row>
    <row r="4424" spans="1:8">
      <c r="A4424" s="6" t="s">
        <v>16986</v>
      </c>
      <c r="B4424" s="6" t="str" cm="1">
        <f t="array" ref="B4424">IF(SUM(--ISNUMBER(SEARCH(Honorific,A4424)))&gt;0,LEFT(A4424,FIND(" ",A4424)-1),"")</f>
        <v/>
      </c>
      <c r="C4424" s="6" t="str">
        <f t="shared" si="138"/>
        <v>Lawrence Price</v>
      </c>
      <c r="D4424" s="6" t="str" cm="1">
        <f t="array" ref="D4424">IF(SUM(--ISNUMBER(SEARCH(Credentials,C4424)))&gt;0,TRIM(RIGHT(SUBSTITUTE(C4424," ",REPT(" ", 99)), 99)),"")</f>
        <v/>
      </c>
      <c r="E4424" s="6" t="str">
        <f t="shared" si="139"/>
        <v>Lawrence Price</v>
      </c>
      <c r="F4424" s="6" t="s">
        <v>16986</v>
      </c>
      <c r="G4424" s="7" t="s">
        <v>19912</v>
      </c>
      <c r="H4424" s="7" t="s">
        <v>19534</v>
      </c>
    </row>
    <row r="4425" spans="1:8">
      <c r="A4425" s="6" t="s">
        <v>16990</v>
      </c>
      <c r="B4425" s="6" t="str" cm="1">
        <f t="array" ref="B4425">IF(SUM(--ISNUMBER(SEARCH(Honorific,A4425)))&gt;0,LEFT(A4425,FIND(" ",A4425)-1),"")</f>
        <v/>
      </c>
      <c r="C4425" s="6" t="str">
        <f t="shared" si="138"/>
        <v>Sandra Poole</v>
      </c>
      <c r="D4425" s="6" t="str" cm="1">
        <f t="array" ref="D4425">IF(SUM(--ISNUMBER(SEARCH(Credentials,C4425)))&gt;0,TRIM(RIGHT(SUBSTITUTE(C4425," ",REPT(" ", 99)), 99)),"")</f>
        <v/>
      </c>
      <c r="E4425" s="6" t="str">
        <f t="shared" si="139"/>
        <v>Sandra Poole</v>
      </c>
      <c r="F4425" s="6" t="s">
        <v>16990</v>
      </c>
      <c r="G4425" s="7" t="s">
        <v>20050</v>
      </c>
      <c r="H4425" s="7" t="s">
        <v>19997</v>
      </c>
    </row>
    <row r="4426" spans="1:8">
      <c r="A4426" s="6" t="s">
        <v>16994</v>
      </c>
      <c r="B4426" s="6" t="str" cm="1">
        <f t="array" ref="B4426">IF(SUM(--ISNUMBER(SEARCH(Honorific,A4426)))&gt;0,LEFT(A4426,FIND(" ",A4426)-1),"")</f>
        <v/>
      </c>
      <c r="C4426" s="6" t="str">
        <f t="shared" si="138"/>
        <v>Wendy Ortiz</v>
      </c>
      <c r="D4426" s="6" t="str" cm="1">
        <f t="array" ref="D4426">IF(SUM(--ISNUMBER(SEARCH(Credentials,C4426)))&gt;0,TRIM(RIGHT(SUBSTITUTE(C4426," ",REPT(" ", 99)), 99)),"")</f>
        <v/>
      </c>
      <c r="E4426" s="6" t="str">
        <f t="shared" si="139"/>
        <v>Wendy Ortiz</v>
      </c>
      <c r="F4426" s="6" t="s">
        <v>16994</v>
      </c>
      <c r="G4426" s="7" t="s">
        <v>20238</v>
      </c>
      <c r="H4426" s="7" t="s">
        <v>20269</v>
      </c>
    </row>
    <row r="4427" spans="1:8">
      <c r="A4427" s="6" t="s">
        <v>16998</v>
      </c>
      <c r="B4427" s="6" t="str" cm="1">
        <f t="array" ref="B4427">IF(SUM(--ISNUMBER(SEARCH(Honorific,A4427)))&gt;0,LEFT(A4427,FIND(" ",A4427)-1),"")</f>
        <v/>
      </c>
      <c r="C4427" s="6" t="str">
        <f t="shared" si="138"/>
        <v>William Combs</v>
      </c>
      <c r="D4427" s="6" t="str" cm="1">
        <f t="array" ref="D4427">IF(SUM(--ISNUMBER(SEARCH(Credentials,C4427)))&gt;0,TRIM(RIGHT(SUBSTITUTE(C4427," ",REPT(" ", 99)), 99)),"")</f>
        <v/>
      </c>
      <c r="E4427" s="6" t="str">
        <f t="shared" si="139"/>
        <v>William Combs</v>
      </c>
      <c r="F4427" s="6" t="s">
        <v>16998</v>
      </c>
      <c r="G4427" s="7" t="s">
        <v>19437</v>
      </c>
      <c r="H4427" s="7" t="s">
        <v>20627</v>
      </c>
    </row>
    <row r="4428" spans="1:8">
      <c r="A4428" s="6" t="s">
        <v>17002</v>
      </c>
      <c r="B4428" s="6" t="str" cm="1">
        <f t="array" ref="B4428">IF(SUM(--ISNUMBER(SEARCH(Honorific,A4428)))&gt;0,LEFT(A4428,FIND(" ",A4428)-1),"")</f>
        <v/>
      </c>
      <c r="C4428" s="6" t="str">
        <f t="shared" si="138"/>
        <v>Heather Kennedy</v>
      </c>
      <c r="D4428" s="6" t="str" cm="1">
        <f t="array" ref="D4428">IF(SUM(--ISNUMBER(SEARCH(Credentials,C4428)))&gt;0,TRIM(RIGHT(SUBSTITUTE(C4428," ",REPT(" ", 99)), 99)),"")</f>
        <v/>
      </c>
      <c r="E4428" s="6" t="str">
        <f t="shared" si="139"/>
        <v>Heather Kennedy</v>
      </c>
      <c r="F4428" s="6" t="s">
        <v>17002</v>
      </c>
      <c r="G4428" s="7" t="s">
        <v>19423</v>
      </c>
      <c r="H4428" s="7" t="s">
        <v>20566</v>
      </c>
    </row>
    <row r="4429" spans="1:8">
      <c r="A4429" s="6" t="s">
        <v>17006</v>
      </c>
      <c r="B4429" s="6" t="str" cm="1">
        <f t="array" ref="B4429">IF(SUM(--ISNUMBER(SEARCH(Honorific,A4429)))&gt;0,LEFT(A4429,FIND(" ",A4429)-1),"")</f>
        <v/>
      </c>
      <c r="C4429" s="6" t="str">
        <f t="shared" si="138"/>
        <v>Diana Cook</v>
      </c>
      <c r="D4429" s="6" t="str" cm="1">
        <f t="array" ref="D4429">IF(SUM(--ISNUMBER(SEARCH(Credentials,C4429)))&gt;0,TRIM(RIGHT(SUBSTITUTE(C4429," ",REPT(" ", 99)), 99)),"")</f>
        <v/>
      </c>
      <c r="E4429" s="6" t="str">
        <f t="shared" si="139"/>
        <v>Diana Cook</v>
      </c>
      <c r="F4429" s="6" t="s">
        <v>17006</v>
      </c>
      <c r="G4429" s="7" t="s">
        <v>19470</v>
      </c>
      <c r="H4429" s="7" t="s">
        <v>19783</v>
      </c>
    </row>
    <row r="4430" spans="1:8">
      <c r="A4430" s="6" t="s">
        <v>17009</v>
      </c>
      <c r="B4430" s="6" t="str" cm="1">
        <f t="array" ref="B4430">IF(SUM(--ISNUMBER(SEARCH(Honorific,A4430)))&gt;0,LEFT(A4430,FIND(" ",A4430)-1),"")</f>
        <v/>
      </c>
      <c r="C4430" s="6" t="str">
        <f t="shared" si="138"/>
        <v>Chris Gaines</v>
      </c>
      <c r="D4430" s="6" t="str" cm="1">
        <f t="array" ref="D4430">IF(SUM(--ISNUMBER(SEARCH(Credentials,C4430)))&gt;0,TRIM(RIGHT(SUBSTITUTE(C4430," ",REPT(" ", 99)), 99)),"")</f>
        <v/>
      </c>
      <c r="E4430" s="6" t="str">
        <f t="shared" si="139"/>
        <v>Chris Gaines</v>
      </c>
      <c r="F4430" s="6" t="s">
        <v>17009</v>
      </c>
      <c r="G4430" s="7" t="s">
        <v>20256</v>
      </c>
      <c r="H4430" s="7" t="s">
        <v>20817</v>
      </c>
    </row>
    <row r="4431" spans="1:8">
      <c r="A4431" s="6" t="s">
        <v>17013</v>
      </c>
      <c r="B4431" s="6" t="str" cm="1">
        <f t="array" ref="B4431">IF(SUM(--ISNUMBER(SEARCH(Honorific,A4431)))&gt;0,LEFT(A4431,FIND(" ",A4431)-1),"")</f>
        <v/>
      </c>
      <c r="C4431" s="6" t="str">
        <f t="shared" si="138"/>
        <v>Anthony Martin</v>
      </c>
      <c r="D4431" s="6" t="str" cm="1">
        <f t="array" ref="D4431">IF(SUM(--ISNUMBER(SEARCH(Credentials,C4431)))&gt;0,TRIM(RIGHT(SUBSTITUTE(C4431," ",REPT(" ", 99)), 99)),"")</f>
        <v/>
      </c>
      <c r="E4431" s="6" t="str">
        <f t="shared" si="139"/>
        <v>Anthony Martin</v>
      </c>
      <c r="F4431" s="6" t="s">
        <v>17013</v>
      </c>
      <c r="G4431" s="7" t="s">
        <v>19438</v>
      </c>
      <c r="H4431" s="7" t="s">
        <v>19455</v>
      </c>
    </row>
    <row r="4432" spans="1:8">
      <c r="A4432" s="6" t="s">
        <v>17017</v>
      </c>
      <c r="B4432" s="6" t="str" cm="1">
        <f t="array" ref="B4432">IF(SUM(--ISNUMBER(SEARCH(Honorific,A4432)))&gt;0,LEFT(A4432,FIND(" ",A4432)-1),"")</f>
        <v/>
      </c>
      <c r="C4432" s="6" t="str">
        <f t="shared" si="138"/>
        <v>Thomas Banks</v>
      </c>
      <c r="D4432" s="6" t="str" cm="1">
        <f t="array" ref="D4432">IF(SUM(--ISNUMBER(SEARCH(Credentials,C4432)))&gt;0,TRIM(RIGHT(SUBSTITUTE(C4432," ",REPT(" ", 99)), 99)),"")</f>
        <v/>
      </c>
      <c r="E4432" s="6" t="str">
        <f t="shared" si="139"/>
        <v>Thomas Banks</v>
      </c>
      <c r="F4432" s="6" t="s">
        <v>17017</v>
      </c>
      <c r="G4432" s="7" t="s">
        <v>19488</v>
      </c>
      <c r="H4432" s="7" t="s">
        <v>19572</v>
      </c>
    </row>
    <row r="4433" spans="1:8">
      <c r="A4433" s="6" t="s">
        <v>17021</v>
      </c>
      <c r="B4433" s="6" t="str" cm="1">
        <f t="array" ref="B4433">IF(SUM(--ISNUMBER(SEARCH(Honorific,A4433)))&gt;0,LEFT(A4433,FIND(" ",A4433)-1),"")</f>
        <v/>
      </c>
      <c r="C4433" s="6" t="str">
        <f t="shared" si="138"/>
        <v>Mary Hoover</v>
      </c>
      <c r="D4433" s="6" t="str" cm="1">
        <f t="array" ref="D4433">IF(SUM(--ISNUMBER(SEARCH(Credentials,C4433)))&gt;0,TRIM(RIGHT(SUBSTITUTE(C4433," ",REPT(" ", 99)), 99)),"")</f>
        <v/>
      </c>
      <c r="E4433" s="6" t="str">
        <f t="shared" si="139"/>
        <v>Mary Hoover</v>
      </c>
      <c r="F4433" s="6" t="s">
        <v>17021</v>
      </c>
      <c r="G4433" s="7" t="s">
        <v>19984</v>
      </c>
      <c r="H4433" s="7" t="s">
        <v>20683</v>
      </c>
    </row>
    <row r="4434" spans="1:8">
      <c r="A4434" s="6" t="s">
        <v>17025</v>
      </c>
      <c r="B4434" s="6" t="str" cm="1">
        <f t="array" ref="B4434">IF(SUM(--ISNUMBER(SEARCH(Honorific,A4434)))&gt;0,LEFT(A4434,FIND(" ",A4434)-1),"")</f>
        <v/>
      </c>
      <c r="C4434" s="6" t="str">
        <f t="shared" si="138"/>
        <v>Alice Wiggins</v>
      </c>
      <c r="D4434" s="6" t="str" cm="1">
        <f t="array" ref="D4434">IF(SUM(--ISNUMBER(SEARCH(Credentials,C4434)))&gt;0,TRIM(RIGHT(SUBSTITUTE(C4434," ",REPT(" ", 99)), 99)),"")</f>
        <v/>
      </c>
      <c r="E4434" s="6" t="str">
        <f t="shared" si="139"/>
        <v>Alice Wiggins</v>
      </c>
      <c r="F4434" s="6" t="s">
        <v>17025</v>
      </c>
      <c r="G4434" s="7" t="s">
        <v>20818</v>
      </c>
      <c r="H4434" s="7" t="s">
        <v>20398</v>
      </c>
    </row>
    <row r="4435" spans="1:8">
      <c r="A4435" s="6" t="s">
        <v>17029</v>
      </c>
      <c r="B4435" s="6" t="str" cm="1">
        <f t="array" ref="B4435">IF(SUM(--ISNUMBER(SEARCH(Honorific,A4435)))&gt;0,LEFT(A4435,FIND(" ",A4435)-1),"")</f>
        <v/>
      </c>
      <c r="C4435" s="6" t="str">
        <f t="shared" si="138"/>
        <v>Karla Zavala</v>
      </c>
      <c r="D4435" s="6" t="str" cm="1">
        <f t="array" ref="D4435">IF(SUM(--ISNUMBER(SEARCH(Credentials,C4435)))&gt;0,TRIM(RIGHT(SUBSTITUTE(C4435," ",REPT(" ", 99)), 99)),"")</f>
        <v/>
      </c>
      <c r="E4435" s="6" t="str">
        <f t="shared" si="139"/>
        <v>Karla Zavala</v>
      </c>
      <c r="F4435" s="6" t="s">
        <v>17029</v>
      </c>
      <c r="G4435" s="7" t="s">
        <v>19889</v>
      </c>
      <c r="H4435" s="7" t="s">
        <v>20379</v>
      </c>
    </row>
    <row r="4436" spans="1:8">
      <c r="A4436" s="6" t="s">
        <v>17033</v>
      </c>
      <c r="B4436" s="6" t="str" cm="1">
        <f t="array" ref="B4436">IF(SUM(--ISNUMBER(SEARCH(Honorific,A4436)))&gt;0,LEFT(A4436,FIND(" ",A4436)-1),"")</f>
        <v/>
      </c>
      <c r="C4436" s="6" t="str">
        <f t="shared" si="138"/>
        <v>Matthew Young</v>
      </c>
      <c r="D4436" s="6" t="str" cm="1">
        <f t="array" ref="D4436">IF(SUM(--ISNUMBER(SEARCH(Credentials,C4436)))&gt;0,TRIM(RIGHT(SUBSTITUTE(C4436," ",REPT(" ", 99)), 99)),"")</f>
        <v/>
      </c>
      <c r="E4436" s="6" t="str">
        <f t="shared" si="139"/>
        <v>Matthew Young</v>
      </c>
      <c r="F4436" s="6" t="s">
        <v>17033</v>
      </c>
      <c r="G4436" s="7" t="s">
        <v>19506</v>
      </c>
      <c r="H4436" s="7" t="s">
        <v>19596</v>
      </c>
    </row>
    <row r="4437" spans="1:8">
      <c r="A4437" s="6" t="s">
        <v>17037</v>
      </c>
      <c r="B4437" s="6" t="str" cm="1">
        <f t="array" ref="B4437">IF(SUM(--ISNUMBER(SEARCH(Honorific,A4437)))&gt;0,LEFT(A4437,FIND(" ",A4437)-1),"")</f>
        <v/>
      </c>
      <c r="C4437" s="6" t="str">
        <f t="shared" si="138"/>
        <v>Brian Weber</v>
      </c>
      <c r="D4437" s="6" t="str" cm="1">
        <f t="array" ref="D4437">IF(SUM(--ISNUMBER(SEARCH(Credentials,C4437)))&gt;0,TRIM(RIGHT(SUBSTITUTE(C4437," ",REPT(" ", 99)), 99)),"")</f>
        <v/>
      </c>
      <c r="E4437" s="6" t="str">
        <f t="shared" si="139"/>
        <v>Brian Weber</v>
      </c>
      <c r="F4437" s="6" t="s">
        <v>17037</v>
      </c>
      <c r="G4437" s="7" t="s">
        <v>19555</v>
      </c>
      <c r="H4437" s="7" t="s">
        <v>20313</v>
      </c>
    </row>
    <row r="4438" spans="1:8">
      <c r="A4438" s="6" t="s">
        <v>17041</v>
      </c>
      <c r="B4438" s="6" t="str" cm="1">
        <f t="array" ref="B4438">IF(SUM(--ISNUMBER(SEARCH(Honorific,A4438)))&gt;0,LEFT(A4438,FIND(" ",A4438)-1),"")</f>
        <v/>
      </c>
      <c r="C4438" s="6" t="str">
        <f t="shared" si="138"/>
        <v>Crystal Rosario</v>
      </c>
      <c r="D4438" s="6" t="str" cm="1">
        <f t="array" ref="D4438">IF(SUM(--ISNUMBER(SEARCH(Credentials,C4438)))&gt;0,TRIM(RIGHT(SUBSTITUTE(C4438," ",REPT(" ", 99)), 99)),"")</f>
        <v/>
      </c>
      <c r="E4438" s="6" t="str">
        <f t="shared" si="139"/>
        <v>Crystal Rosario</v>
      </c>
      <c r="F4438" s="6" t="s">
        <v>17041</v>
      </c>
      <c r="G4438" s="7" t="s">
        <v>19562</v>
      </c>
      <c r="H4438" s="7" t="s">
        <v>20784</v>
      </c>
    </row>
    <row r="4439" spans="1:8">
      <c r="A4439" s="6" t="s">
        <v>17045</v>
      </c>
      <c r="B4439" s="6" t="str" cm="1">
        <f t="array" ref="B4439">IF(SUM(--ISNUMBER(SEARCH(Honorific,A4439)))&gt;0,LEFT(A4439,FIND(" ",A4439)-1),"")</f>
        <v>Mr.</v>
      </c>
      <c r="C4439" s="6" t="str">
        <f t="shared" si="138"/>
        <v>Thomas Murray</v>
      </c>
      <c r="D4439" s="6" t="str" cm="1">
        <f t="array" ref="D4439">IF(SUM(--ISNUMBER(SEARCH(Credentials,C4439)))&gt;0,TRIM(RIGHT(SUBSTITUTE(C4439," ",REPT(" ", 99)), 99)),"")</f>
        <v/>
      </c>
      <c r="E4439" s="6" t="str">
        <f t="shared" si="139"/>
        <v>Thomas Murray</v>
      </c>
      <c r="F4439" s="6" t="s">
        <v>19393</v>
      </c>
      <c r="G4439" s="7" t="s">
        <v>19488</v>
      </c>
      <c r="H4439" s="7" t="s">
        <v>19958</v>
      </c>
    </row>
    <row r="4440" spans="1:8">
      <c r="A4440" s="6" t="s">
        <v>17049</v>
      </c>
      <c r="B4440" s="6" t="str" cm="1">
        <f t="array" ref="B4440">IF(SUM(--ISNUMBER(SEARCH(Honorific,A4440)))&gt;0,LEFT(A4440,FIND(" ",A4440)-1),"")</f>
        <v/>
      </c>
      <c r="C4440" s="6" t="str">
        <f t="shared" si="138"/>
        <v>Terry Salazar</v>
      </c>
      <c r="D4440" s="6" t="str" cm="1">
        <f t="array" ref="D4440">IF(SUM(--ISNUMBER(SEARCH(Credentials,C4440)))&gt;0,TRIM(RIGHT(SUBSTITUTE(C4440," ",REPT(" ", 99)), 99)),"")</f>
        <v/>
      </c>
      <c r="E4440" s="6" t="str">
        <f t="shared" si="139"/>
        <v>Terry Salazar</v>
      </c>
      <c r="F4440" s="6" t="s">
        <v>17049</v>
      </c>
      <c r="G4440" s="7" t="s">
        <v>19660</v>
      </c>
      <c r="H4440" s="7" t="s">
        <v>19453</v>
      </c>
    </row>
    <row r="4441" spans="1:8">
      <c r="A4441" s="6" t="s">
        <v>17053</v>
      </c>
      <c r="B4441" s="6" t="str" cm="1">
        <f t="array" ref="B4441">IF(SUM(--ISNUMBER(SEARCH(Honorific,A4441)))&gt;0,LEFT(A4441,FIND(" ",A4441)-1),"")</f>
        <v/>
      </c>
      <c r="C4441" s="6" t="str">
        <f t="shared" si="138"/>
        <v>Alexander Graham</v>
      </c>
      <c r="D4441" s="6" t="str" cm="1">
        <f t="array" ref="D4441">IF(SUM(--ISNUMBER(SEARCH(Credentials,C4441)))&gt;0,TRIM(RIGHT(SUBSTITUTE(C4441," ",REPT(" ", 99)), 99)),"")</f>
        <v/>
      </c>
      <c r="E4441" s="6" t="str">
        <f t="shared" si="139"/>
        <v>Alexander Graham</v>
      </c>
      <c r="F4441" s="6" t="s">
        <v>17053</v>
      </c>
      <c r="G4441" s="7" t="s">
        <v>19614</v>
      </c>
      <c r="H4441" s="7" t="s">
        <v>19645</v>
      </c>
    </row>
    <row r="4442" spans="1:8">
      <c r="A4442" s="6" t="s">
        <v>17057</v>
      </c>
      <c r="B4442" s="6" t="str" cm="1">
        <f t="array" ref="B4442">IF(SUM(--ISNUMBER(SEARCH(Honorific,A4442)))&gt;0,LEFT(A4442,FIND(" ",A4442)-1),"")</f>
        <v/>
      </c>
      <c r="C4442" s="6" t="str">
        <f t="shared" si="138"/>
        <v>Jared Brown</v>
      </c>
      <c r="D4442" s="6" t="str" cm="1">
        <f t="array" ref="D4442">IF(SUM(--ISNUMBER(SEARCH(Credentials,C4442)))&gt;0,TRIM(RIGHT(SUBSTITUTE(C4442," ",REPT(" ", 99)), 99)),"")</f>
        <v/>
      </c>
      <c r="E4442" s="6" t="str">
        <f t="shared" si="139"/>
        <v>Jared Brown</v>
      </c>
      <c r="F4442" s="6" t="s">
        <v>17057</v>
      </c>
      <c r="G4442" s="7" t="s">
        <v>19858</v>
      </c>
      <c r="H4442" s="7" t="s">
        <v>19442</v>
      </c>
    </row>
    <row r="4443" spans="1:8">
      <c r="A4443" s="6" t="s">
        <v>17061</v>
      </c>
      <c r="B4443" s="6" t="str" cm="1">
        <f t="array" ref="B4443">IF(SUM(--ISNUMBER(SEARCH(Honorific,A4443)))&gt;0,LEFT(A4443,FIND(" ",A4443)-1),"")</f>
        <v/>
      </c>
      <c r="C4443" s="6" t="str">
        <f t="shared" si="138"/>
        <v>Rhonda Castro</v>
      </c>
      <c r="D4443" s="6" t="str" cm="1">
        <f t="array" ref="D4443">IF(SUM(--ISNUMBER(SEARCH(Credentials,C4443)))&gt;0,TRIM(RIGHT(SUBSTITUTE(C4443," ",REPT(" ", 99)), 99)),"")</f>
        <v/>
      </c>
      <c r="E4443" s="6" t="str">
        <f t="shared" si="139"/>
        <v>Rhonda Castro</v>
      </c>
      <c r="F4443" s="6" t="s">
        <v>17061</v>
      </c>
      <c r="G4443" s="7" t="s">
        <v>19656</v>
      </c>
      <c r="H4443" s="7" t="s">
        <v>19802</v>
      </c>
    </row>
    <row r="4444" spans="1:8">
      <c r="A4444" s="6" t="s">
        <v>15935</v>
      </c>
      <c r="B4444" s="6" t="str" cm="1">
        <f t="array" ref="B4444">IF(SUM(--ISNUMBER(SEARCH(Honorific,A4444)))&gt;0,LEFT(A4444,FIND(" ",A4444)-1),"")</f>
        <v/>
      </c>
      <c r="C4444" s="6" t="str">
        <f t="shared" si="138"/>
        <v>Robert Price</v>
      </c>
      <c r="D4444" s="6" t="str" cm="1">
        <f t="array" ref="D4444">IF(SUM(--ISNUMBER(SEARCH(Credentials,C4444)))&gt;0,TRIM(RIGHT(SUBSTITUTE(C4444," ",REPT(" ", 99)), 99)),"")</f>
        <v/>
      </c>
      <c r="E4444" s="6" t="str">
        <f t="shared" si="139"/>
        <v>Robert Price</v>
      </c>
      <c r="F4444" s="6" t="s">
        <v>15935</v>
      </c>
      <c r="G4444" s="7" t="s">
        <v>19541</v>
      </c>
      <c r="H4444" s="7" t="s">
        <v>19534</v>
      </c>
    </row>
    <row r="4445" spans="1:8">
      <c r="A4445" s="6" t="s">
        <v>17067</v>
      </c>
      <c r="B4445" s="6" t="str" cm="1">
        <f t="array" ref="B4445">IF(SUM(--ISNUMBER(SEARCH(Honorific,A4445)))&gt;0,LEFT(A4445,FIND(" ",A4445)-1),"")</f>
        <v/>
      </c>
      <c r="C4445" s="6" t="str">
        <f t="shared" si="138"/>
        <v>Curtis Green</v>
      </c>
      <c r="D4445" s="6" t="str" cm="1">
        <f t="array" ref="D4445">IF(SUM(--ISNUMBER(SEARCH(Credentials,C4445)))&gt;0,TRIM(RIGHT(SUBSTITUTE(C4445," ",REPT(" ", 99)), 99)),"")</f>
        <v/>
      </c>
      <c r="E4445" s="6" t="str">
        <f t="shared" si="139"/>
        <v>Curtis Green</v>
      </c>
      <c r="F4445" s="6" t="s">
        <v>17067</v>
      </c>
      <c r="G4445" s="7" t="s">
        <v>19505</v>
      </c>
      <c r="H4445" s="7" t="s">
        <v>19548</v>
      </c>
    </row>
    <row r="4446" spans="1:8">
      <c r="A4446" s="6" t="s">
        <v>17071</v>
      </c>
      <c r="B4446" s="6" t="str" cm="1">
        <f t="array" ref="B4446">IF(SUM(--ISNUMBER(SEARCH(Honorific,A4446)))&gt;0,LEFT(A4446,FIND(" ",A4446)-1),"")</f>
        <v/>
      </c>
      <c r="C4446" s="6" t="str">
        <f t="shared" si="138"/>
        <v>Heidi Brown</v>
      </c>
      <c r="D4446" s="6" t="str" cm="1">
        <f t="array" ref="D4446">IF(SUM(--ISNUMBER(SEARCH(Credentials,C4446)))&gt;0,TRIM(RIGHT(SUBSTITUTE(C4446," ",REPT(" ", 99)), 99)),"")</f>
        <v/>
      </c>
      <c r="E4446" s="6" t="str">
        <f t="shared" si="139"/>
        <v>Heidi Brown</v>
      </c>
      <c r="F4446" s="6" t="s">
        <v>17071</v>
      </c>
      <c r="G4446" s="7" t="s">
        <v>20341</v>
      </c>
      <c r="H4446" s="7" t="s">
        <v>19442</v>
      </c>
    </row>
    <row r="4447" spans="1:8">
      <c r="A4447" s="6" t="s">
        <v>17075</v>
      </c>
      <c r="B4447" s="6" t="str" cm="1">
        <f t="array" ref="B4447">IF(SUM(--ISNUMBER(SEARCH(Honorific,A4447)))&gt;0,LEFT(A4447,FIND(" ",A4447)-1),"")</f>
        <v/>
      </c>
      <c r="C4447" s="6" t="str">
        <f t="shared" si="138"/>
        <v>Jasmine Todd</v>
      </c>
      <c r="D4447" s="6" t="str" cm="1">
        <f t="array" ref="D4447">IF(SUM(--ISNUMBER(SEARCH(Credentials,C4447)))&gt;0,TRIM(RIGHT(SUBSTITUTE(C4447," ",REPT(" ", 99)), 99)),"")</f>
        <v/>
      </c>
      <c r="E4447" s="6" t="str">
        <f t="shared" si="139"/>
        <v>Jasmine Todd</v>
      </c>
      <c r="F4447" s="6" t="s">
        <v>17075</v>
      </c>
      <c r="G4447" s="7" t="s">
        <v>20062</v>
      </c>
      <c r="H4447" s="7" t="s">
        <v>19723</v>
      </c>
    </row>
    <row r="4448" spans="1:8">
      <c r="A4448" s="6" t="s">
        <v>17079</v>
      </c>
      <c r="B4448" s="6" t="str" cm="1">
        <f t="array" ref="B4448">IF(SUM(--ISNUMBER(SEARCH(Honorific,A4448)))&gt;0,LEFT(A4448,FIND(" ",A4448)-1),"")</f>
        <v/>
      </c>
      <c r="C4448" s="6" t="str">
        <f t="shared" si="138"/>
        <v>Robert Anderson</v>
      </c>
      <c r="D4448" s="6" t="str" cm="1">
        <f t="array" ref="D4448">IF(SUM(--ISNUMBER(SEARCH(Credentials,C4448)))&gt;0,TRIM(RIGHT(SUBSTITUTE(C4448," ",REPT(" ", 99)), 99)),"")</f>
        <v/>
      </c>
      <c r="E4448" s="6" t="str">
        <f t="shared" si="139"/>
        <v>Robert Anderson</v>
      </c>
      <c r="F4448" s="6" t="s">
        <v>17079</v>
      </c>
      <c r="G4448" s="7" t="s">
        <v>19541</v>
      </c>
      <c r="H4448" s="7" t="s">
        <v>19519</v>
      </c>
    </row>
    <row r="4449" spans="1:8">
      <c r="A4449" s="6" t="s">
        <v>17082</v>
      </c>
      <c r="B4449" s="6" t="str" cm="1">
        <f t="array" ref="B4449">IF(SUM(--ISNUMBER(SEARCH(Honorific,A4449)))&gt;0,LEFT(A4449,FIND(" ",A4449)-1),"")</f>
        <v>Mr.</v>
      </c>
      <c r="C4449" s="6" t="str">
        <f t="shared" si="138"/>
        <v>Paul Lewis</v>
      </c>
      <c r="D4449" s="6" t="str" cm="1">
        <f t="array" ref="D4449">IF(SUM(--ISNUMBER(SEARCH(Credentials,C4449)))&gt;0,TRIM(RIGHT(SUBSTITUTE(C4449," ",REPT(" ", 99)), 99)),"")</f>
        <v/>
      </c>
      <c r="E4449" s="6" t="str">
        <f t="shared" si="139"/>
        <v>Paul Lewis</v>
      </c>
      <c r="F4449" s="6" t="s">
        <v>19394</v>
      </c>
      <c r="G4449" s="7" t="s">
        <v>19733</v>
      </c>
      <c r="H4449" s="7" t="s">
        <v>19755</v>
      </c>
    </row>
    <row r="4450" spans="1:8">
      <c r="A4450" s="6" t="s">
        <v>17086</v>
      </c>
      <c r="B4450" s="6" t="str" cm="1">
        <f t="array" ref="B4450">IF(SUM(--ISNUMBER(SEARCH(Honorific,A4450)))&gt;0,LEFT(A4450,FIND(" ",A4450)-1),"")</f>
        <v/>
      </c>
      <c r="C4450" s="6" t="str">
        <f t="shared" si="138"/>
        <v>Elizabeth Cooper</v>
      </c>
      <c r="D4450" s="6" t="str" cm="1">
        <f t="array" ref="D4450">IF(SUM(--ISNUMBER(SEARCH(Credentials,C4450)))&gt;0,TRIM(RIGHT(SUBSTITUTE(C4450," ",REPT(" ", 99)), 99)),"")</f>
        <v/>
      </c>
      <c r="E4450" s="6" t="str">
        <f t="shared" si="139"/>
        <v>Elizabeth Cooper</v>
      </c>
      <c r="F4450" s="6" t="s">
        <v>17086</v>
      </c>
      <c r="G4450" s="7" t="s">
        <v>19819</v>
      </c>
      <c r="H4450" s="7" t="s">
        <v>19525</v>
      </c>
    </row>
    <row r="4451" spans="1:8">
      <c r="A4451" s="6" t="s">
        <v>17090</v>
      </c>
      <c r="B4451" s="6" t="str" cm="1">
        <f t="array" ref="B4451">IF(SUM(--ISNUMBER(SEARCH(Honorific,A4451)))&gt;0,LEFT(A4451,FIND(" ",A4451)-1),"")</f>
        <v/>
      </c>
      <c r="C4451" s="6" t="str">
        <f t="shared" si="138"/>
        <v>Jason Walker</v>
      </c>
      <c r="D4451" s="6" t="str" cm="1">
        <f t="array" ref="D4451">IF(SUM(--ISNUMBER(SEARCH(Credentials,C4451)))&gt;0,TRIM(RIGHT(SUBSTITUTE(C4451," ",REPT(" ", 99)), 99)),"")</f>
        <v/>
      </c>
      <c r="E4451" s="6" t="str">
        <f t="shared" si="139"/>
        <v>Jason Walker</v>
      </c>
      <c r="F4451" s="6" t="s">
        <v>17090</v>
      </c>
      <c r="G4451" s="7" t="s">
        <v>19560</v>
      </c>
      <c r="H4451" s="7" t="s">
        <v>19416</v>
      </c>
    </row>
    <row r="4452" spans="1:8">
      <c r="A4452" s="6" t="s">
        <v>17094</v>
      </c>
      <c r="B4452" s="6" t="str" cm="1">
        <f t="array" ref="B4452">IF(SUM(--ISNUMBER(SEARCH(Honorific,A4452)))&gt;0,LEFT(A4452,FIND(" ",A4452)-1),"")</f>
        <v/>
      </c>
      <c r="C4452" s="6" t="str">
        <f t="shared" si="138"/>
        <v>Jennifer Evans</v>
      </c>
      <c r="D4452" s="6" t="str" cm="1">
        <f t="array" ref="D4452">IF(SUM(--ISNUMBER(SEARCH(Credentials,C4452)))&gt;0,TRIM(RIGHT(SUBSTITUTE(C4452," ",REPT(" ", 99)), 99)),"")</f>
        <v/>
      </c>
      <c r="E4452" s="6" t="str">
        <f t="shared" si="139"/>
        <v>Jennifer Evans</v>
      </c>
      <c r="F4452" s="6" t="s">
        <v>17094</v>
      </c>
      <c r="G4452" s="7" t="s">
        <v>19510</v>
      </c>
      <c r="H4452" s="7" t="s">
        <v>19674</v>
      </c>
    </row>
    <row r="4453" spans="1:8">
      <c r="A4453" s="6" t="s">
        <v>17098</v>
      </c>
      <c r="B4453" s="6" t="str" cm="1">
        <f t="array" ref="B4453">IF(SUM(--ISNUMBER(SEARCH(Honorific,A4453)))&gt;0,LEFT(A4453,FIND(" ",A4453)-1),"")</f>
        <v/>
      </c>
      <c r="C4453" s="6" t="str">
        <f t="shared" si="138"/>
        <v>Joan Vazquez</v>
      </c>
      <c r="D4453" s="6" t="str" cm="1">
        <f t="array" ref="D4453">IF(SUM(--ISNUMBER(SEARCH(Credentials,C4453)))&gt;0,TRIM(RIGHT(SUBSTITUTE(C4453," ",REPT(" ", 99)), 99)),"")</f>
        <v/>
      </c>
      <c r="E4453" s="6" t="str">
        <f t="shared" si="139"/>
        <v>Joan Vazquez</v>
      </c>
      <c r="F4453" s="6" t="s">
        <v>17098</v>
      </c>
      <c r="G4453" s="7" t="s">
        <v>20505</v>
      </c>
      <c r="H4453" s="7" t="s">
        <v>20294</v>
      </c>
    </row>
    <row r="4454" spans="1:8">
      <c r="A4454" s="6" t="s">
        <v>17102</v>
      </c>
      <c r="B4454" s="6" t="str" cm="1">
        <f t="array" ref="B4454">IF(SUM(--ISNUMBER(SEARCH(Honorific,A4454)))&gt;0,LEFT(A4454,FIND(" ",A4454)-1),"")</f>
        <v/>
      </c>
      <c r="C4454" s="6" t="str">
        <f t="shared" si="138"/>
        <v>Eric Fritz</v>
      </c>
      <c r="D4454" s="6" t="str" cm="1">
        <f t="array" ref="D4454">IF(SUM(--ISNUMBER(SEARCH(Credentials,C4454)))&gt;0,TRIM(RIGHT(SUBSTITUTE(C4454," ",REPT(" ", 99)), 99)),"")</f>
        <v/>
      </c>
      <c r="E4454" s="6" t="str">
        <f t="shared" si="139"/>
        <v>Eric Fritz</v>
      </c>
      <c r="F4454" s="6" t="s">
        <v>17102</v>
      </c>
      <c r="G4454" s="7" t="s">
        <v>19618</v>
      </c>
      <c r="H4454" s="7" t="s">
        <v>19968</v>
      </c>
    </row>
    <row r="4455" spans="1:8">
      <c r="A4455" s="6" t="s">
        <v>17106</v>
      </c>
      <c r="B4455" s="6" t="str" cm="1">
        <f t="array" ref="B4455">IF(SUM(--ISNUMBER(SEARCH(Honorific,A4455)))&gt;0,LEFT(A4455,FIND(" ",A4455)-1),"")</f>
        <v/>
      </c>
      <c r="C4455" s="6" t="str">
        <f t="shared" si="138"/>
        <v>Michael Williams</v>
      </c>
      <c r="D4455" s="6" t="str" cm="1">
        <f t="array" ref="D4455">IF(SUM(--ISNUMBER(SEARCH(Credentials,C4455)))&gt;0,TRIM(RIGHT(SUBSTITUTE(C4455," ",REPT(" ", 99)), 99)),"")</f>
        <v/>
      </c>
      <c r="E4455" s="6" t="str">
        <f t="shared" si="139"/>
        <v>Michael Williams</v>
      </c>
      <c r="F4455" s="6" t="s">
        <v>17106</v>
      </c>
      <c r="G4455" s="7" t="s">
        <v>19466</v>
      </c>
      <c r="H4455" s="7" t="s">
        <v>19478</v>
      </c>
    </row>
    <row r="4456" spans="1:8">
      <c r="A4456" s="6" t="s">
        <v>17110</v>
      </c>
      <c r="B4456" s="6" t="str" cm="1">
        <f t="array" ref="B4456">IF(SUM(--ISNUMBER(SEARCH(Honorific,A4456)))&gt;0,LEFT(A4456,FIND(" ",A4456)-1),"")</f>
        <v/>
      </c>
      <c r="C4456" s="6" t="str">
        <f t="shared" si="138"/>
        <v>Mary Adams</v>
      </c>
      <c r="D4456" s="6" t="str" cm="1">
        <f t="array" ref="D4456">IF(SUM(--ISNUMBER(SEARCH(Credentials,C4456)))&gt;0,TRIM(RIGHT(SUBSTITUTE(C4456," ",REPT(" ", 99)), 99)),"")</f>
        <v/>
      </c>
      <c r="E4456" s="6" t="str">
        <f t="shared" si="139"/>
        <v>Mary Adams</v>
      </c>
      <c r="F4456" s="6" t="s">
        <v>17110</v>
      </c>
      <c r="G4456" s="7" t="s">
        <v>19984</v>
      </c>
      <c r="H4456" s="7" t="s">
        <v>20041</v>
      </c>
    </row>
    <row r="4457" spans="1:8">
      <c r="A4457" s="6" t="s">
        <v>17113</v>
      </c>
      <c r="B4457" s="6" t="str" cm="1">
        <f t="array" ref="B4457">IF(SUM(--ISNUMBER(SEARCH(Honorific,A4457)))&gt;0,LEFT(A4457,FIND(" ",A4457)-1),"")</f>
        <v/>
      </c>
      <c r="C4457" s="6" t="str">
        <f t="shared" si="138"/>
        <v>Lisa Hicks</v>
      </c>
      <c r="D4457" s="6" t="str" cm="1">
        <f t="array" ref="D4457">IF(SUM(--ISNUMBER(SEARCH(Credentials,C4457)))&gt;0,TRIM(RIGHT(SUBSTITUTE(C4457," ",REPT(" ", 99)), 99)),"")</f>
        <v/>
      </c>
      <c r="E4457" s="6" t="str">
        <f t="shared" si="139"/>
        <v>Lisa Hicks</v>
      </c>
      <c r="F4457" s="6" t="s">
        <v>17113</v>
      </c>
      <c r="G4457" s="7" t="s">
        <v>19425</v>
      </c>
      <c r="H4457" s="7" t="s">
        <v>19893</v>
      </c>
    </row>
    <row r="4458" spans="1:8">
      <c r="A4458" s="6" t="s">
        <v>17117</v>
      </c>
      <c r="B4458" s="6" t="str" cm="1">
        <f t="array" ref="B4458">IF(SUM(--ISNUMBER(SEARCH(Honorific,A4458)))&gt;0,LEFT(A4458,FIND(" ",A4458)-1),"")</f>
        <v/>
      </c>
      <c r="C4458" s="6" t="str">
        <f t="shared" si="138"/>
        <v>Kristina Santos</v>
      </c>
      <c r="D4458" s="6" t="str" cm="1">
        <f t="array" ref="D4458">IF(SUM(--ISNUMBER(SEARCH(Credentials,C4458)))&gt;0,TRIM(RIGHT(SUBSTITUTE(C4458," ",REPT(" ", 99)), 99)),"")</f>
        <v/>
      </c>
      <c r="E4458" s="6" t="str">
        <f t="shared" si="139"/>
        <v>Kristina Santos</v>
      </c>
      <c r="F4458" s="6" t="s">
        <v>17117</v>
      </c>
      <c r="G4458" s="7" t="s">
        <v>20636</v>
      </c>
      <c r="H4458" s="7" t="s">
        <v>19776</v>
      </c>
    </row>
    <row r="4459" spans="1:8">
      <c r="A4459" s="6" t="s">
        <v>10775</v>
      </c>
      <c r="B4459" s="6" t="str" cm="1">
        <f t="array" ref="B4459">IF(SUM(--ISNUMBER(SEARCH(Honorific,A4459)))&gt;0,LEFT(A4459,FIND(" ",A4459)-1),"")</f>
        <v/>
      </c>
      <c r="C4459" s="6" t="str">
        <f t="shared" si="138"/>
        <v>John Anderson</v>
      </c>
      <c r="D4459" s="6" t="str" cm="1">
        <f t="array" ref="D4459">IF(SUM(--ISNUMBER(SEARCH(Credentials,C4459)))&gt;0,TRIM(RIGHT(SUBSTITUTE(C4459," ",REPT(" ", 99)), 99)),"")</f>
        <v/>
      </c>
      <c r="E4459" s="6" t="str">
        <f t="shared" si="139"/>
        <v>John Anderson</v>
      </c>
      <c r="F4459" s="6" t="s">
        <v>10775</v>
      </c>
      <c r="G4459" s="7" t="s">
        <v>19558</v>
      </c>
      <c r="H4459" s="7" t="s">
        <v>19519</v>
      </c>
    </row>
    <row r="4460" spans="1:8">
      <c r="A4460" s="6" t="s">
        <v>17124</v>
      </c>
      <c r="B4460" s="6" t="str" cm="1">
        <f t="array" ref="B4460">IF(SUM(--ISNUMBER(SEARCH(Honorific,A4460)))&gt;0,LEFT(A4460,FIND(" ",A4460)-1),"")</f>
        <v/>
      </c>
      <c r="C4460" s="6" t="str">
        <f t="shared" si="138"/>
        <v>Ryan Castillo</v>
      </c>
      <c r="D4460" s="6" t="str" cm="1">
        <f t="array" ref="D4460">IF(SUM(--ISNUMBER(SEARCH(Credentials,C4460)))&gt;0,TRIM(RIGHT(SUBSTITUTE(C4460," ",REPT(" ", 99)), 99)),"")</f>
        <v/>
      </c>
      <c r="E4460" s="6" t="str">
        <f t="shared" si="139"/>
        <v>Ryan Castillo</v>
      </c>
      <c r="F4460" s="6" t="s">
        <v>17124</v>
      </c>
      <c r="G4460" s="7" t="s">
        <v>19452</v>
      </c>
      <c r="H4460" s="7" t="s">
        <v>19812</v>
      </c>
    </row>
    <row r="4461" spans="1:8">
      <c r="A4461" s="6" t="s">
        <v>17128</v>
      </c>
      <c r="B4461" s="6" t="str" cm="1">
        <f t="array" ref="B4461">IF(SUM(--ISNUMBER(SEARCH(Honorific,A4461)))&gt;0,LEFT(A4461,FIND(" ",A4461)-1),"")</f>
        <v/>
      </c>
      <c r="C4461" s="6" t="str">
        <f t="shared" si="138"/>
        <v>Nathan Turner</v>
      </c>
      <c r="D4461" s="6" t="str" cm="1">
        <f t="array" ref="D4461">IF(SUM(--ISNUMBER(SEARCH(Credentials,C4461)))&gt;0,TRIM(RIGHT(SUBSTITUTE(C4461," ",REPT(" ", 99)), 99)),"")</f>
        <v/>
      </c>
      <c r="E4461" s="6" t="str">
        <f t="shared" si="139"/>
        <v>Nathan Turner</v>
      </c>
      <c r="F4461" s="6" t="s">
        <v>17128</v>
      </c>
      <c r="G4461" s="7" t="s">
        <v>20066</v>
      </c>
      <c r="H4461" s="7" t="s">
        <v>19757</v>
      </c>
    </row>
    <row r="4462" spans="1:8">
      <c r="A4462" s="6" t="s">
        <v>17132</v>
      </c>
      <c r="B4462" s="6" t="str" cm="1">
        <f t="array" ref="B4462">IF(SUM(--ISNUMBER(SEARCH(Honorific,A4462)))&gt;0,LEFT(A4462,FIND(" ",A4462)-1),"")</f>
        <v/>
      </c>
      <c r="C4462" s="6" t="str">
        <f t="shared" si="138"/>
        <v>Lindsey Ford</v>
      </c>
      <c r="D4462" s="6" t="str" cm="1">
        <f t="array" ref="D4462">IF(SUM(--ISNUMBER(SEARCH(Credentials,C4462)))&gt;0,TRIM(RIGHT(SUBSTITUTE(C4462," ",REPT(" ", 99)), 99)),"")</f>
        <v/>
      </c>
      <c r="E4462" s="6" t="str">
        <f t="shared" si="139"/>
        <v>Lindsey Ford</v>
      </c>
      <c r="F4462" s="6" t="s">
        <v>17132</v>
      </c>
      <c r="G4462" s="7" t="s">
        <v>20200</v>
      </c>
      <c r="H4462" s="7" t="s">
        <v>20266</v>
      </c>
    </row>
    <row r="4463" spans="1:8">
      <c r="A4463" s="6" t="s">
        <v>17136</v>
      </c>
      <c r="B4463" s="6" t="str" cm="1">
        <f t="array" ref="B4463">IF(SUM(--ISNUMBER(SEARCH(Honorific,A4463)))&gt;0,LEFT(A4463,FIND(" ",A4463)-1),"")</f>
        <v/>
      </c>
      <c r="C4463" s="6" t="str">
        <f t="shared" si="138"/>
        <v>Karina Wilson</v>
      </c>
      <c r="D4463" s="6" t="str" cm="1">
        <f t="array" ref="D4463">IF(SUM(--ISNUMBER(SEARCH(Credentials,C4463)))&gt;0,TRIM(RIGHT(SUBSTITUTE(C4463," ",REPT(" ", 99)), 99)),"")</f>
        <v/>
      </c>
      <c r="E4463" s="6" t="str">
        <f t="shared" si="139"/>
        <v>Karina Wilson</v>
      </c>
      <c r="F4463" s="6" t="s">
        <v>17136</v>
      </c>
      <c r="G4463" s="7" t="s">
        <v>20819</v>
      </c>
      <c r="H4463" s="7" t="s">
        <v>19563</v>
      </c>
    </row>
    <row r="4464" spans="1:8">
      <c r="A4464" s="6" t="s">
        <v>17140</v>
      </c>
      <c r="B4464" s="6" t="str" cm="1">
        <f t="array" ref="B4464">IF(SUM(--ISNUMBER(SEARCH(Honorific,A4464)))&gt;0,LEFT(A4464,FIND(" ",A4464)-1),"")</f>
        <v/>
      </c>
      <c r="C4464" s="6" t="str">
        <f t="shared" si="138"/>
        <v>Pamela Cabrera</v>
      </c>
      <c r="D4464" s="6" t="str" cm="1">
        <f t="array" ref="D4464">IF(SUM(--ISNUMBER(SEARCH(Credentials,C4464)))&gt;0,TRIM(RIGHT(SUBSTITUTE(C4464," ",REPT(" ", 99)), 99)),"")</f>
        <v/>
      </c>
      <c r="E4464" s="6" t="str">
        <f t="shared" si="139"/>
        <v>Pamela Cabrera</v>
      </c>
      <c r="F4464" s="6" t="s">
        <v>17140</v>
      </c>
      <c r="G4464" s="7" t="s">
        <v>19672</v>
      </c>
      <c r="H4464" s="7" t="s">
        <v>20082</v>
      </c>
    </row>
    <row r="4465" spans="1:8">
      <c r="A4465" s="6" t="s">
        <v>17144</v>
      </c>
      <c r="B4465" s="6" t="str" cm="1">
        <f t="array" ref="B4465">IF(SUM(--ISNUMBER(SEARCH(Honorific,A4465)))&gt;0,LEFT(A4465,FIND(" ",A4465)-1),"")</f>
        <v/>
      </c>
      <c r="C4465" s="6" t="str">
        <f t="shared" si="138"/>
        <v>Grace Brown</v>
      </c>
      <c r="D4465" s="6" t="str" cm="1">
        <f t="array" ref="D4465">IF(SUM(--ISNUMBER(SEARCH(Credentials,C4465)))&gt;0,TRIM(RIGHT(SUBSTITUTE(C4465," ",REPT(" ", 99)), 99)),"")</f>
        <v/>
      </c>
      <c r="E4465" s="6" t="str">
        <f t="shared" si="139"/>
        <v>Grace Brown</v>
      </c>
      <c r="F4465" s="6" t="s">
        <v>17144</v>
      </c>
      <c r="G4465" s="7" t="s">
        <v>20094</v>
      </c>
      <c r="H4465" s="7" t="s">
        <v>19442</v>
      </c>
    </row>
    <row r="4466" spans="1:8">
      <c r="A4466" s="6" t="s">
        <v>17148</v>
      </c>
      <c r="B4466" s="6" t="str" cm="1">
        <f t="array" ref="B4466">IF(SUM(--ISNUMBER(SEARCH(Honorific,A4466)))&gt;0,LEFT(A4466,FIND(" ",A4466)-1),"")</f>
        <v/>
      </c>
      <c r="C4466" s="6" t="str">
        <f t="shared" si="138"/>
        <v>Antonio Rodriguez</v>
      </c>
      <c r="D4466" s="6" t="str" cm="1">
        <f t="array" ref="D4466">IF(SUM(--ISNUMBER(SEARCH(Credentials,C4466)))&gt;0,TRIM(RIGHT(SUBSTITUTE(C4466," ",REPT(" ", 99)), 99)),"")</f>
        <v/>
      </c>
      <c r="E4466" s="6" t="str">
        <f t="shared" si="139"/>
        <v>Antonio Rodriguez</v>
      </c>
      <c r="F4466" s="6" t="s">
        <v>17148</v>
      </c>
      <c r="G4466" s="7" t="s">
        <v>20198</v>
      </c>
      <c r="H4466" s="7" t="s">
        <v>19536</v>
      </c>
    </row>
    <row r="4467" spans="1:8">
      <c r="A4467" s="6" t="s">
        <v>17152</v>
      </c>
      <c r="B4467" s="6" t="str" cm="1">
        <f t="array" ref="B4467">IF(SUM(--ISNUMBER(SEARCH(Honorific,A4467)))&gt;0,LEFT(A4467,FIND(" ",A4467)-1),"")</f>
        <v/>
      </c>
      <c r="C4467" s="6" t="str">
        <f t="shared" si="138"/>
        <v>James Nguyen</v>
      </c>
      <c r="D4467" s="6" t="str" cm="1">
        <f t="array" ref="D4467">IF(SUM(--ISNUMBER(SEARCH(Credentials,C4467)))&gt;0,TRIM(RIGHT(SUBSTITUTE(C4467," ",REPT(" ", 99)), 99)),"")</f>
        <v/>
      </c>
      <c r="E4467" s="6" t="str">
        <f t="shared" si="139"/>
        <v>James Nguyen</v>
      </c>
      <c r="F4467" s="6" t="s">
        <v>17152</v>
      </c>
      <c r="G4467" s="7" t="s">
        <v>19433</v>
      </c>
      <c r="H4467" s="7" t="s">
        <v>19980</v>
      </c>
    </row>
    <row r="4468" spans="1:8">
      <c r="A4468" s="6" t="s">
        <v>17155</v>
      </c>
      <c r="B4468" s="6" t="str" cm="1">
        <f t="array" ref="B4468">IF(SUM(--ISNUMBER(SEARCH(Honorific,A4468)))&gt;0,LEFT(A4468,FIND(" ",A4468)-1),"")</f>
        <v/>
      </c>
      <c r="C4468" s="6" t="str">
        <f t="shared" si="138"/>
        <v>Kevin Robles</v>
      </c>
      <c r="D4468" s="6" t="str" cm="1">
        <f t="array" ref="D4468">IF(SUM(--ISNUMBER(SEARCH(Credentials,C4468)))&gt;0,TRIM(RIGHT(SUBSTITUTE(C4468," ",REPT(" ", 99)), 99)),"")</f>
        <v/>
      </c>
      <c r="E4468" s="6" t="str">
        <f t="shared" si="139"/>
        <v>Kevin Robles</v>
      </c>
      <c r="F4468" s="6" t="s">
        <v>17155</v>
      </c>
      <c r="G4468" s="7" t="s">
        <v>19542</v>
      </c>
      <c r="H4468" s="7" t="s">
        <v>20688</v>
      </c>
    </row>
    <row r="4469" spans="1:8">
      <c r="A4469" s="6" t="s">
        <v>17159</v>
      </c>
      <c r="B4469" s="6" t="str" cm="1">
        <f t="array" ref="B4469">IF(SUM(--ISNUMBER(SEARCH(Honorific,A4469)))&gt;0,LEFT(A4469,FIND(" ",A4469)-1),"")</f>
        <v/>
      </c>
      <c r="C4469" s="6" t="str">
        <f t="shared" si="138"/>
        <v>Melissa Schmidt</v>
      </c>
      <c r="D4469" s="6" t="str" cm="1">
        <f t="array" ref="D4469">IF(SUM(--ISNUMBER(SEARCH(Credentials,C4469)))&gt;0,TRIM(RIGHT(SUBSTITUTE(C4469," ",REPT(" ", 99)), 99)),"")</f>
        <v/>
      </c>
      <c r="E4469" s="6" t="str">
        <f t="shared" si="139"/>
        <v>Melissa Schmidt</v>
      </c>
      <c r="F4469" s="6" t="s">
        <v>17159</v>
      </c>
      <c r="G4469" s="7" t="s">
        <v>19869</v>
      </c>
      <c r="H4469" s="7" t="s">
        <v>20491</v>
      </c>
    </row>
    <row r="4470" spans="1:8">
      <c r="A4470" s="6" t="s">
        <v>17163</v>
      </c>
      <c r="B4470" s="6" t="str" cm="1">
        <f t="array" ref="B4470">IF(SUM(--ISNUMBER(SEARCH(Honorific,A4470)))&gt;0,LEFT(A4470,FIND(" ",A4470)-1),"")</f>
        <v/>
      </c>
      <c r="C4470" s="6" t="str">
        <f t="shared" si="138"/>
        <v>David Perkins</v>
      </c>
      <c r="D4470" s="6" t="str" cm="1">
        <f t="array" ref="D4470">IF(SUM(--ISNUMBER(SEARCH(Credentials,C4470)))&gt;0,TRIM(RIGHT(SUBSTITUTE(C4470," ",REPT(" ", 99)), 99)),"")</f>
        <v/>
      </c>
      <c r="E4470" s="6" t="str">
        <f t="shared" si="139"/>
        <v>David Perkins</v>
      </c>
      <c r="F4470" s="6" t="s">
        <v>17163</v>
      </c>
      <c r="G4470" s="7" t="s">
        <v>19484</v>
      </c>
      <c r="H4470" s="7" t="s">
        <v>19938</v>
      </c>
    </row>
    <row r="4471" spans="1:8">
      <c r="A4471" s="6" t="s">
        <v>17167</v>
      </c>
      <c r="B4471" s="6" t="str" cm="1">
        <f t="array" ref="B4471">IF(SUM(--ISNUMBER(SEARCH(Honorific,A4471)))&gt;0,LEFT(A4471,FIND(" ",A4471)-1),"")</f>
        <v/>
      </c>
      <c r="C4471" s="6" t="str">
        <f t="shared" si="138"/>
        <v>Andre Hogan</v>
      </c>
      <c r="D4471" s="6" t="str" cm="1">
        <f t="array" ref="D4471">IF(SUM(--ISNUMBER(SEARCH(Credentials,C4471)))&gt;0,TRIM(RIGHT(SUBSTITUTE(C4471," ",REPT(" ", 99)), 99)),"")</f>
        <v/>
      </c>
      <c r="E4471" s="6" t="str">
        <f t="shared" si="139"/>
        <v>Andre Hogan</v>
      </c>
      <c r="F4471" s="6" t="s">
        <v>17167</v>
      </c>
      <c r="G4471" s="7" t="s">
        <v>20660</v>
      </c>
      <c r="H4471" s="7" t="s">
        <v>20698</v>
      </c>
    </row>
    <row r="4472" spans="1:8">
      <c r="A4472" s="6" t="s">
        <v>17171</v>
      </c>
      <c r="B4472" s="6" t="str" cm="1">
        <f t="array" ref="B4472">IF(SUM(--ISNUMBER(SEARCH(Honorific,A4472)))&gt;0,LEFT(A4472,FIND(" ",A4472)-1),"")</f>
        <v/>
      </c>
      <c r="C4472" s="6" t="str">
        <f t="shared" si="138"/>
        <v>Mark Wheeler</v>
      </c>
      <c r="D4472" s="6" t="str" cm="1">
        <f t="array" ref="D4472">IF(SUM(--ISNUMBER(SEARCH(Credentials,C4472)))&gt;0,TRIM(RIGHT(SUBSTITUTE(C4472," ",REPT(" ", 99)), 99)),"")</f>
        <v/>
      </c>
      <c r="E4472" s="6" t="str">
        <f t="shared" si="139"/>
        <v>Mark Wheeler</v>
      </c>
      <c r="F4472" s="6" t="s">
        <v>17171</v>
      </c>
      <c r="G4472" s="7" t="s">
        <v>19725</v>
      </c>
      <c r="H4472" s="7" t="s">
        <v>20577</v>
      </c>
    </row>
    <row r="4473" spans="1:8">
      <c r="A4473" s="6" t="s">
        <v>17175</v>
      </c>
      <c r="B4473" s="6" t="str" cm="1">
        <f t="array" ref="B4473">IF(SUM(--ISNUMBER(SEARCH(Honorific,A4473)))&gt;0,LEFT(A4473,FIND(" ",A4473)-1),"")</f>
        <v/>
      </c>
      <c r="C4473" s="6" t="str">
        <f t="shared" si="138"/>
        <v>Michael Anderson</v>
      </c>
      <c r="D4473" s="6" t="str" cm="1">
        <f t="array" ref="D4473">IF(SUM(--ISNUMBER(SEARCH(Credentials,C4473)))&gt;0,TRIM(RIGHT(SUBSTITUTE(C4473," ",REPT(" ", 99)), 99)),"")</f>
        <v/>
      </c>
      <c r="E4473" s="6" t="str">
        <f t="shared" si="139"/>
        <v>Michael Anderson</v>
      </c>
      <c r="F4473" s="6" t="s">
        <v>17175</v>
      </c>
      <c r="G4473" s="7" t="s">
        <v>19466</v>
      </c>
      <c r="H4473" s="7" t="s">
        <v>19519</v>
      </c>
    </row>
    <row r="4474" spans="1:8">
      <c r="A4474" s="6" t="s">
        <v>17179</v>
      </c>
      <c r="B4474" s="6" t="str" cm="1">
        <f t="array" ref="B4474">IF(SUM(--ISNUMBER(SEARCH(Honorific,A4474)))&gt;0,LEFT(A4474,FIND(" ",A4474)-1),"")</f>
        <v/>
      </c>
      <c r="C4474" s="6" t="str">
        <f t="shared" si="138"/>
        <v>Brandon Mullins</v>
      </c>
      <c r="D4474" s="6" t="str" cm="1">
        <f t="array" ref="D4474">IF(SUM(--ISNUMBER(SEARCH(Credentials,C4474)))&gt;0,TRIM(RIGHT(SUBSTITUTE(C4474," ",REPT(" ", 99)), 99)),"")</f>
        <v/>
      </c>
      <c r="E4474" s="6" t="str">
        <f t="shared" si="139"/>
        <v>Brandon Mullins</v>
      </c>
      <c r="F4474" s="6" t="s">
        <v>17179</v>
      </c>
      <c r="G4474" s="7" t="s">
        <v>19603</v>
      </c>
      <c r="H4474" s="7" t="s">
        <v>20006</v>
      </c>
    </row>
    <row r="4475" spans="1:8">
      <c r="A4475" s="6" t="s">
        <v>17183</v>
      </c>
      <c r="B4475" s="6" t="str" cm="1">
        <f t="array" ref="B4475">IF(SUM(--ISNUMBER(SEARCH(Honorific,A4475)))&gt;0,LEFT(A4475,FIND(" ",A4475)-1),"")</f>
        <v/>
      </c>
      <c r="C4475" s="6" t="str">
        <f t="shared" si="138"/>
        <v>Christine Hunter</v>
      </c>
      <c r="D4475" s="6" t="str" cm="1">
        <f t="array" ref="D4475">IF(SUM(--ISNUMBER(SEARCH(Credentials,C4475)))&gt;0,TRIM(RIGHT(SUBSTITUTE(C4475," ",REPT(" ", 99)), 99)),"")</f>
        <v/>
      </c>
      <c r="E4475" s="6" t="str">
        <f t="shared" si="139"/>
        <v>Christine Hunter</v>
      </c>
      <c r="F4475" s="6" t="s">
        <v>17183</v>
      </c>
      <c r="G4475" s="7" t="s">
        <v>19928</v>
      </c>
      <c r="H4475" s="7" t="s">
        <v>19678</v>
      </c>
    </row>
    <row r="4476" spans="1:8">
      <c r="A4476" s="6" t="s">
        <v>17187</v>
      </c>
      <c r="B4476" s="6" t="str" cm="1">
        <f t="array" ref="B4476">IF(SUM(--ISNUMBER(SEARCH(Honorific,A4476)))&gt;0,LEFT(A4476,FIND(" ",A4476)-1),"")</f>
        <v/>
      </c>
      <c r="C4476" s="6" t="str">
        <f t="shared" si="138"/>
        <v>Derek Rivera</v>
      </c>
      <c r="D4476" s="6" t="str" cm="1">
        <f t="array" ref="D4476">IF(SUM(--ISNUMBER(SEARCH(Credentials,C4476)))&gt;0,TRIM(RIGHT(SUBSTITUTE(C4476," ",REPT(" ", 99)), 99)),"")</f>
        <v/>
      </c>
      <c r="E4476" s="6" t="str">
        <f t="shared" si="139"/>
        <v>Derek Rivera</v>
      </c>
      <c r="F4476" s="6" t="s">
        <v>17187</v>
      </c>
      <c r="G4476" s="7" t="s">
        <v>19543</v>
      </c>
      <c r="H4476" s="7" t="s">
        <v>20237</v>
      </c>
    </row>
    <row r="4477" spans="1:8">
      <c r="A4477" s="6" t="s">
        <v>17191</v>
      </c>
      <c r="B4477" s="6" t="str" cm="1">
        <f t="array" ref="B4477">IF(SUM(--ISNUMBER(SEARCH(Honorific,A4477)))&gt;0,LEFT(A4477,FIND(" ",A4477)-1),"")</f>
        <v/>
      </c>
      <c r="C4477" s="6" t="str">
        <f t="shared" si="138"/>
        <v>Michael Mason</v>
      </c>
      <c r="D4477" s="6" t="str" cm="1">
        <f t="array" ref="D4477">IF(SUM(--ISNUMBER(SEARCH(Credentials,C4477)))&gt;0,TRIM(RIGHT(SUBSTITUTE(C4477," ",REPT(" ", 99)), 99)),"")</f>
        <v/>
      </c>
      <c r="E4477" s="6" t="str">
        <f t="shared" si="139"/>
        <v>Michael Mason</v>
      </c>
      <c r="F4477" s="6" t="s">
        <v>17191</v>
      </c>
      <c r="G4477" s="7" t="s">
        <v>19466</v>
      </c>
      <c r="H4477" s="7" t="s">
        <v>19616</v>
      </c>
    </row>
    <row r="4478" spans="1:8">
      <c r="A4478" s="6" t="s">
        <v>17194</v>
      </c>
      <c r="B4478" s="6" t="str" cm="1">
        <f t="array" ref="B4478">IF(SUM(--ISNUMBER(SEARCH(Honorific,A4478)))&gt;0,LEFT(A4478,FIND(" ",A4478)-1),"")</f>
        <v/>
      </c>
      <c r="C4478" s="6" t="str">
        <f t="shared" si="138"/>
        <v>Ruben Johnson</v>
      </c>
      <c r="D4478" s="6" t="str" cm="1">
        <f t="array" ref="D4478">IF(SUM(--ISNUMBER(SEARCH(Credentials,C4478)))&gt;0,TRIM(RIGHT(SUBSTITUTE(C4478," ",REPT(" ", 99)), 99)),"")</f>
        <v/>
      </c>
      <c r="E4478" s="6" t="str">
        <f t="shared" si="139"/>
        <v>Ruben Johnson</v>
      </c>
      <c r="F4478" s="6" t="s">
        <v>17194</v>
      </c>
      <c r="G4478" s="7" t="s">
        <v>20135</v>
      </c>
      <c r="H4478" s="7" t="s">
        <v>19655</v>
      </c>
    </row>
    <row r="4479" spans="1:8">
      <c r="A4479" s="6" t="s">
        <v>17198</v>
      </c>
      <c r="B4479" s="6" t="str" cm="1">
        <f t="array" ref="B4479">IF(SUM(--ISNUMBER(SEARCH(Honorific,A4479)))&gt;0,LEFT(A4479,FIND(" ",A4479)-1),"")</f>
        <v/>
      </c>
      <c r="C4479" s="6" t="str">
        <f t="shared" si="138"/>
        <v>Samantha Dominguez</v>
      </c>
      <c r="D4479" s="6" t="str" cm="1">
        <f t="array" ref="D4479">IF(SUM(--ISNUMBER(SEARCH(Credentials,C4479)))&gt;0,TRIM(RIGHT(SUBSTITUTE(C4479," ",REPT(" ", 99)), 99)),"")</f>
        <v/>
      </c>
      <c r="E4479" s="6" t="str">
        <f t="shared" si="139"/>
        <v>Samantha Dominguez</v>
      </c>
      <c r="F4479" s="6" t="s">
        <v>17198</v>
      </c>
      <c r="G4479" s="7" t="s">
        <v>19533</v>
      </c>
      <c r="H4479" s="7" t="s">
        <v>20474</v>
      </c>
    </row>
    <row r="4480" spans="1:8">
      <c r="A4480" s="6" t="s">
        <v>17202</v>
      </c>
      <c r="B4480" s="6" t="str" cm="1">
        <f t="array" ref="B4480">IF(SUM(--ISNUMBER(SEARCH(Honorific,A4480)))&gt;0,LEFT(A4480,FIND(" ",A4480)-1),"")</f>
        <v/>
      </c>
      <c r="C4480" s="6" t="str">
        <f t="shared" si="138"/>
        <v>Nicholas Moore</v>
      </c>
      <c r="D4480" s="6" t="str" cm="1">
        <f t="array" ref="D4480">IF(SUM(--ISNUMBER(SEARCH(Credentials,C4480)))&gt;0,TRIM(RIGHT(SUBSTITUTE(C4480," ",REPT(" ", 99)), 99)),"")</f>
        <v/>
      </c>
      <c r="E4480" s="6" t="str">
        <f t="shared" si="139"/>
        <v>Nicholas Moore</v>
      </c>
      <c r="F4480" s="6" t="s">
        <v>17202</v>
      </c>
      <c r="G4480" s="7" t="s">
        <v>19750</v>
      </c>
      <c r="H4480" s="7" t="s">
        <v>19891</v>
      </c>
    </row>
    <row r="4481" spans="1:8">
      <c r="A4481" s="6" t="s">
        <v>17206</v>
      </c>
      <c r="B4481" s="6" t="str" cm="1">
        <f t="array" ref="B4481">IF(SUM(--ISNUMBER(SEARCH(Honorific,A4481)))&gt;0,LEFT(A4481,FIND(" ",A4481)-1),"")</f>
        <v/>
      </c>
      <c r="C4481" s="6" t="str">
        <f t="shared" si="138"/>
        <v>Kayla Graham MD</v>
      </c>
      <c r="D4481" s="6" t="str" cm="1">
        <f t="array" ref="D4481">IF(SUM(--ISNUMBER(SEARCH(Credentials,C4481)))&gt;0,TRIM(RIGHT(SUBSTITUTE(C4481," ",REPT(" ", 99)), 99)),"")</f>
        <v>MD</v>
      </c>
      <c r="E4481" s="6" t="str">
        <f t="shared" si="139"/>
        <v xml:space="preserve">Kayla Graham </v>
      </c>
      <c r="F4481" s="6" t="s">
        <v>19395</v>
      </c>
      <c r="G4481" s="7" t="s">
        <v>19441</v>
      </c>
      <c r="H4481" s="7" t="s">
        <v>19645</v>
      </c>
    </row>
    <row r="4482" spans="1:8">
      <c r="A4482" s="6" t="s">
        <v>17210</v>
      </c>
      <c r="B4482" s="6" t="str" cm="1">
        <f t="array" ref="B4482">IF(SUM(--ISNUMBER(SEARCH(Honorific,A4482)))&gt;0,LEFT(A4482,FIND(" ",A4482)-1),"")</f>
        <v/>
      </c>
      <c r="C4482" s="6" t="str">
        <f t="shared" si="138"/>
        <v>Brenda Brown</v>
      </c>
      <c r="D4482" s="6" t="str" cm="1">
        <f t="array" ref="D4482">IF(SUM(--ISNUMBER(SEARCH(Credentials,C4482)))&gt;0,TRIM(RIGHT(SUBSTITUTE(C4482," ",REPT(" ", 99)), 99)),"")</f>
        <v/>
      </c>
      <c r="E4482" s="6" t="str">
        <f t="shared" si="139"/>
        <v>Brenda Brown</v>
      </c>
      <c r="F4482" s="6" t="s">
        <v>17210</v>
      </c>
      <c r="G4482" s="7" t="s">
        <v>19445</v>
      </c>
      <c r="H4482" s="7" t="s">
        <v>19442</v>
      </c>
    </row>
    <row r="4483" spans="1:8">
      <c r="A4483" s="6" t="s">
        <v>17214</v>
      </c>
      <c r="B4483" s="6" t="str" cm="1">
        <f t="array" ref="B4483">IF(SUM(--ISNUMBER(SEARCH(Honorific,A4483)))&gt;0,LEFT(A4483,FIND(" ",A4483)-1),"")</f>
        <v/>
      </c>
      <c r="C4483" s="6" t="str">
        <f t="shared" ref="C4483:C4546" si="140">IF(B4483="",A4483,RIGHT(A4483,LEN(A4483)-LEN(B4483)-1))</f>
        <v>John Montgomery</v>
      </c>
      <c r="D4483" s="6" t="str" cm="1">
        <f t="array" ref="D4483">IF(SUM(--ISNUMBER(SEARCH(Credentials,C4483)))&gt;0,TRIM(RIGHT(SUBSTITUTE(C4483," ",REPT(" ", 99)), 99)),"")</f>
        <v/>
      </c>
      <c r="E4483" s="6" t="str">
        <f t="shared" ref="E4483:E4546" si="141">IF(D4483="",C4483,LEFT(C4483,LEN(C4483)-LEN(D4483)))</f>
        <v>John Montgomery</v>
      </c>
      <c r="F4483" s="6" t="s">
        <v>17214</v>
      </c>
      <c r="G4483" s="7" t="s">
        <v>19558</v>
      </c>
      <c r="H4483" s="7" t="s">
        <v>20183</v>
      </c>
    </row>
    <row r="4484" spans="1:8">
      <c r="A4484" s="6" t="s">
        <v>17217</v>
      </c>
      <c r="B4484" s="6" t="str" cm="1">
        <f t="array" ref="B4484">IF(SUM(--ISNUMBER(SEARCH(Honorific,A4484)))&gt;0,LEFT(A4484,FIND(" ",A4484)-1),"")</f>
        <v/>
      </c>
      <c r="C4484" s="6" t="str">
        <f t="shared" si="140"/>
        <v>Gina Hebert</v>
      </c>
      <c r="D4484" s="6" t="str" cm="1">
        <f t="array" ref="D4484">IF(SUM(--ISNUMBER(SEARCH(Credentials,C4484)))&gt;0,TRIM(RIGHT(SUBSTITUTE(C4484," ",REPT(" ", 99)), 99)),"")</f>
        <v/>
      </c>
      <c r="E4484" s="6" t="str">
        <f t="shared" si="141"/>
        <v>Gina Hebert</v>
      </c>
      <c r="F4484" s="6" t="s">
        <v>17217</v>
      </c>
      <c r="G4484" s="7" t="s">
        <v>20143</v>
      </c>
      <c r="H4484" s="7" t="s">
        <v>20731</v>
      </c>
    </row>
    <row r="4485" spans="1:8">
      <c r="A4485" s="6" t="s">
        <v>17220</v>
      </c>
      <c r="B4485" s="6" t="str" cm="1">
        <f t="array" ref="B4485">IF(SUM(--ISNUMBER(SEARCH(Honorific,A4485)))&gt;0,LEFT(A4485,FIND(" ",A4485)-1),"")</f>
        <v/>
      </c>
      <c r="C4485" s="6" t="str">
        <f t="shared" si="140"/>
        <v>Timothy Davis</v>
      </c>
      <c r="D4485" s="6" t="str" cm="1">
        <f t="array" ref="D4485">IF(SUM(--ISNUMBER(SEARCH(Credentials,C4485)))&gt;0,TRIM(RIGHT(SUBSTITUTE(C4485," ",REPT(" ", 99)), 99)),"")</f>
        <v/>
      </c>
      <c r="E4485" s="6" t="str">
        <f t="shared" si="141"/>
        <v>Timothy Davis</v>
      </c>
      <c r="F4485" s="6" t="s">
        <v>17220</v>
      </c>
      <c r="G4485" s="7" t="s">
        <v>19942</v>
      </c>
      <c r="H4485" s="7" t="s">
        <v>19523</v>
      </c>
    </row>
    <row r="4486" spans="1:8">
      <c r="A4486" s="6" t="s">
        <v>17224</v>
      </c>
      <c r="B4486" s="6" t="str" cm="1">
        <f t="array" ref="B4486">IF(SUM(--ISNUMBER(SEARCH(Honorific,A4486)))&gt;0,LEFT(A4486,FIND(" ",A4486)-1),"")</f>
        <v/>
      </c>
      <c r="C4486" s="6" t="str">
        <f t="shared" si="140"/>
        <v>Matthew Kim</v>
      </c>
      <c r="D4486" s="6" t="str" cm="1">
        <f t="array" ref="D4486">IF(SUM(--ISNUMBER(SEARCH(Credentials,C4486)))&gt;0,TRIM(RIGHT(SUBSTITUTE(C4486," ",REPT(" ", 99)), 99)),"")</f>
        <v/>
      </c>
      <c r="E4486" s="6" t="str">
        <f t="shared" si="141"/>
        <v>Matthew Kim</v>
      </c>
      <c r="F4486" s="6" t="s">
        <v>17224</v>
      </c>
      <c r="G4486" s="7" t="s">
        <v>19506</v>
      </c>
      <c r="H4486" s="7" t="s">
        <v>19841</v>
      </c>
    </row>
    <row r="4487" spans="1:8">
      <c r="A4487" s="6" t="s">
        <v>17227</v>
      </c>
      <c r="B4487" s="6" t="str" cm="1">
        <f t="array" ref="B4487">IF(SUM(--ISNUMBER(SEARCH(Honorific,A4487)))&gt;0,LEFT(A4487,FIND(" ",A4487)-1),"")</f>
        <v/>
      </c>
      <c r="C4487" s="6" t="str">
        <f t="shared" si="140"/>
        <v>Austin Hamilton</v>
      </c>
      <c r="D4487" s="6" t="str" cm="1">
        <f t="array" ref="D4487">IF(SUM(--ISNUMBER(SEARCH(Credentials,C4487)))&gt;0,TRIM(RIGHT(SUBSTITUTE(C4487," ",REPT(" ", 99)), 99)),"")</f>
        <v/>
      </c>
      <c r="E4487" s="6" t="str">
        <f t="shared" si="141"/>
        <v>Austin Hamilton</v>
      </c>
      <c r="F4487" s="6" t="s">
        <v>17227</v>
      </c>
      <c r="G4487" s="7" t="s">
        <v>19671</v>
      </c>
      <c r="H4487" s="7" t="s">
        <v>20343</v>
      </c>
    </row>
    <row r="4488" spans="1:8">
      <c r="A4488" s="6" t="s">
        <v>17231</v>
      </c>
      <c r="B4488" s="6" t="str" cm="1">
        <f t="array" ref="B4488">IF(SUM(--ISNUMBER(SEARCH(Honorific,A4488)))&gt;0,LEFT(A4488,FIND(" ",A4488)-1),"")</f>
        <v/>
      </c>
      <c r="C4488" s="6" t="str">
        <f t="shared" si="140"/>
        <v>Christopher Lawson</v>
      </c>
      <c r="D4488" s="6" t="str" cm="1">
        <f t="array" ref="D4488">IF(SUM(--ISNUMBER(SEARCH(Credentials,C4488)))&gt;0,TRIM(RIGHT(SUBSTITUTE(C4488," ",REPT(" ", 99)), 99)),"")</f>
        <v/>
      </c>
      <c r="E4488" s="6" t="str">
        <f t="shared" si="141"/>
        <v>Christopher Lawson</v>
      </c>
      <c r="F4488" s="6" t="s">
        <v>17231</v>
      </c>
      <c r="G4488" s="7" t="s">
        <v>19682</v>
      </c>
      <c r="H4488" s="7" t="s">
        <v>20736</v>
      </c>
    </row>
    <row r="4489" spans="1:8">
      <c r="A4489" s="6" t="s">
        <v>17235</v>
      </c>
      <c r="B4489" s="6" t="str" cm="1">
        <f t="array" ref="B4489">IF(SUM(--ISNUMBER(SEARCH(Honorific,A4489)))&gt;0,LEFT(A4489,FIND(" ",A4489)-1),"")</f>
        <v/>
      </c>
      <c r="C4489" s="6" t="str">
        <f t="shared" si="140"/>
        <v>James Camacho</v>
      </c>
      <c r="D4489" s="6" t="str" cm="1">
        <f t="array" ref="D4489">IF(SUM(--ISNUMBER(SEARCH(Credentials,C4489)))&gt;0,TRIM(RIGHT(SUBSTITUTE(C4489," ",REPT(" ", 99)), 99)),"")</f>
        <v/>
      </c>
      <c r="E4489" s="6" t="str">
        <f t="shared" si="141"/>
        <v>James Camacho</v>
      </c>
      <c r="F4489" s="6" t="s">
        <v>17235</v>
      </c>
      <c r="G4489" s="7" t="s">
        <v>19433</v>
      </c>
      <c r="H4489" s="7" t="s">
        <v>20288</v>
      </c>
    </row>
    <row r="4490" spans="1:8">
      <c r="A4490" s="6" t="s">
        <v>17239</v>
      </c>
      <c r="B4490" s="6" t="str" cm="1">
        <f t="array" ref="B4490">IF(SUM(--ISNUMBER(SEARCH(Honorific,A4490)))&gt;0,LEFT(A4490,FIND(" ",A4490)-1),"")</f>
        <v/>
      </c>
      <c r="C4490" s="6" t="str">
        <f t="shared" si="140"/>
        <v>Nicholas Newton</v>
      </c>
      <c r="D4490" s="6" t="str" cm="1">
        <f t="array" ref="D4490">IF(SUM(--ISNUMBER(SEARCH(Credentials,C4490)))&gt;0,TRIM(RIGHT(SUBSTITUTE(C4490," ",REPT(" ", 99)), 99)),"")</f>
        <v/>
      </c>
      <c r="E4490" s="6" t="str">
        <f t="shared" si="141"/>
        <v>Nicholas Newton</v>
      </c>
      <c r="F4490" s="6" t="s">
        <v>17239</v>
      </c>
      <c r="G4490" s="7" t="s">
        <v>19750</v>
      </c>
      <c r="H4490" s="7" t="s">
        <v>20664</v>
      </c>
    </row>
    <row r="4491" spans="1:8">
      <c r="A4491" s="6" t="s">
        <v>17243</v>
      </c>
      <c r="B4491" s="6" t="str" cm="1">
        <f t="array" ref="B4491">IF(SUM(--ISNUMBER(SEARCH(Honorific,A4491)))&gt;0,LEFT(A4491,FIND(" ",A4491)-1),"")</f>
        <v/>
      </c>
      <c r="C4491" s="6" t="str">
        <f t="shared" si="140"/>
        <v>Jennifer Yoder</v>
      </c>
      <c r="D4491" s="6" t="str" cm="1">
        <f t="array" ref="D4491">IF(SUM(--ISNUMBER(SEARCH(Credentials,C4491)))&gt;0,TRIM(RIGHT(SUBSTITUTE(C4491," ",REPT(" ", 99)), 99)),"")</f>
        <v/>
      </c>
      <c r="E4491" s="6" t="str">
        <f t="shared" si="141"/>
        <v>Jennifer Yoder</v>
      </c>
      <c r="F4491" s="6" t="s">
        <v>17243</v>
      </c>
      <c r="G4491" s="7" t="s">
        <v>19510</v>
      </c>
      <c r="H4491" s="7" t="s">
        <v>20486</v>
      </c>
    </row>
    <row r="4492" spans="1:8">
      <c r="A4492" s="6" t="s">
        <v>17246</v>
      </c>
      <c r="B4492" s="6" t="str" cm="1">
        <f t="array" ref="B4492">IF(SUM(--ISNUMBER(SEARCH(Honorific,A4492)))&gt;0,LEFT(A4492,FIND(" ",A4492)-1),"")</f>
        <v/>
      </c>
      <c r="C4492" s="6" t="str">
        <f t="shared" si="140"/>
        <v>Mark Mills</v>
      </c>
      <c r="D4492" s="6" t="str" cm="1">
        <f t="array" ref="D4492">IF(SUM(--ISNUMBER(SEARCH(Credentials,C4492)))&gt;0,TRIM(RIGHT(SUBSTITUTE(C4492," ",REPT(" ", 99)), 99)),"")</f>
        <v/>
      </c>
      <c r="E4492" s="6" t="str">
        <f t="shared" si="141"/>
        <v>Mark Mills</v>
      </c>
      <c r="F4492" s="6" t="s">
        <v>17246</v>
      </c>
      <c r="G4492" s="7" t="s">
        <v>19725</v>
      </c>
      <c r="H4492" s="7" t="s">
        <v>19828</v>
      </c>
    </row>
    <row r="4493" spans="1:8">
      <c r="A4493" s="6" t="s">
        <v>17250</v>
      </c>
      <c r="B4493" s="6" t="str" cm="1">
        <f t="array" ref="B4493">IF(SUM(--ISNUMBER(SEARCH(Honorific,A4493)))&gt;0,LEFT(A4493,FIND(" ",A4493)-1),"")</f>
        <v/>
      </c>
      <c r="C4493" s="6" t="str">
        <f t="shared" si="140"/>
        <v>Jill Hale</v>
      </c>
      <c r="D4493" s="6" t="str" cm="1">
        <f t="array" ref="D4493">IF(SUM(--ISNUMBER(SEARCH(Credentials,C4493)))&gt;0,TRIM(RIGHT(SUBSTITUTE(C4493," ",REPT(" ", 99)), 99)),"")</f>
        <v/>
      </c>
      <c r="E4493" s="6" t="str">
        <f t="shared" si="141"/>
        <v>Jill Hale</v>
      </c>
      <c r="F4493" s="6" t="s">
        <v>17250</v>
      </c>
      <c r="G4493" s="7" t="s">
        <v>19986</v>
      </c>
      <c r="H4493" s="7" t="s">
        <v>19434</v>
      </c>
    </row>
    <row r="4494" spans="1:8">
      <c r="A4494" s="6" t="s">
        <v>17253</v>
      </c>
      <c r="B4494" s="6" t="str" cm="1">
        <f t="array" ref="B4494">IF(SUM(--ISNUMBER(SEARCH(Honorific,A4494)))&gt;0,LEFT(A4494,FIND(" ",A4494)-1),"")</f>
        <v>Mr.</v>
      </c>
      <c r="C4494" s="6" t="str">
        <f t="shared" si="140"/>
        <v>Phillip Smith</v>
      </c>
      <c r="D4494" s="6" t="str" cm="1">
        <f t="array" ref="D4494">IF(SUM(--ISNUMBER(SEARCH(Credentials,C4494)))&gt;0,TRIM(RIGHT(SUBSTITUTE(C4494," ",REPT(" ", 99)), 99)),"")</f>
        <v/>
      </c>
      <c r="E4494" s="6" t="str">
        <f t="shared" si="141"/>
        <v>Phillip Smith</v>
      </c>
      <c r="F4494" s="6" t="s">
        <v>19396</v>
      </c>
      <c r="G4494" s="7" t="s">
        <v>19844</v>
      </c>
      <c r="H4494" s="7" t="s">
        <v>19450</v>
      </c>
    </row>
    <row r="4495" spans="1:8">
      <c r="A4495" s="6" t="s">
        <v>17257</v>
      </c>
      <c r="B4495" s="6" t="str" cm="1">
        <f t="array" ref="B4495">IF(SUM(--ISNUMBER(SEARCH(Honorific,A4495)))&gt;0,LEFT(A4495,FIND(" ",A4495)-1),"")</f>
        <v/>
      </c>
      <c r="C4495" s="6" t="str">
        <f t="shared" si="140"/>
        <v>John Mckay</v>
      </c>
      <c r="D4495" s="6" t="str" cm="1">
        <f t="array" ref="D4495">IF(SUM(--ISNUMBER(SEARCH(Credentials,C4495)))&gt;0,TRIM(RIGHT(SUBSTITUTE(C4495," ",REPT(" ", 99)), 99)),"")</f>
        <v/>
      </c>
      <c r="E4495" s="6" t="str">
        <f t="shared" si="141"/>
        <v>John Mckay</v>
      </c>
      <c r="F4495" s="6" t="s">
        <v>17257</v>
      </c>
      <c r="G4495" s="7" t="s">
        <v>19558</v>
      </c>
      <c r="H4495" s="7" t="s">
        <v>20552</v>
      </c>
    </row>
    <row r="4496" spans="1:8">
      <c r="A4496" s="6" t="s">
        <v>17261</v>
      </c>
      <c r="B4496" s="6" t="str" cm="1">
        <f t="array" ref="B4496">IF(SUM(--ISNUMBER(SEARCH(Honorific,A4496)))&gt;0,LEFT(A4496,FIND(" ",A4496)-1),"")</f>
        <v/>
      </c>
      <c r="C4496" s="6" t="str">
        <f t="shared" si="140"/>
        <v>Karen Montoya</v>
      </c>
      <c r="D4496" s="6" t="str" cm="1">
        <f t="array" ref="D4496">IF(SUM(--ISNUMBER(SEARCH(Credentials,C4496)))&gt;0,TRIM(RIGHT(SUBSTITUTE(C4496," ",REPT(" ", 99)), 99)),"")</f>
        <v/>
      </c>
      <c r="E4496" s="6" t="str">
        <f t="shared" si="141"/>
        <v>Karen Montoya</v>
      </c>
      <c r="F4496" s="6" t="s">
        <v>17261</v>
      </c>
      <c r="G4496" s="7" t="s">
        <v>19650</v>
      </c>
      <c r="H4496" s="7" t="s">
        <v>20032</v>
      </c>
    </row>
    <row r="4497" spans="1:8">
      <c r="A4497" s="6" t="s">
        <v>1386</v>
      </c>
      <c r="B4497" s="6" t="str" cm="1">
        <f t="array" ref="B4497">IF(SUM(--ISNUMBER(SEARCH(Honorific,A4497)))&gt;0,LEFT(A4497,FIND(" ",A4497)-1),"")</f>
        <v/>
      </c>
      <c r="C4497" s="6" t="str">
        <f t="shared" si="140"/>
        <v>John Smith</v>
      </c>
      <c r="D4497" s="6" t="str" cm="1">
        <f t="array" ref="D4497">IF(SUM(--ISNUMBER(SEARCH(Credentials,C4497)))&gt;0,TRIM(RIGHT(SUBSTITUTE(C4497," ",REPT(" ", 99)), 99)),"")</f>
        <v/>
      </c>
      <c r="E4497" s="6" t="str">
        <f t="shared" si="141"/>
        <v>John Smith</v>
      </c>
      <c r="F4497" s="6" t="s">
        <v>1386</v>
      </c>
      <c r="G4497" s="7" t="s">
        <v>19558</v>
      </c>
      <c r="H4497" s="7" t="s">
        <v>19450</v>
      </c>
    </row>
    <row r="4498" spans="1:8">
      <c r="A4498" s="6" t="s">
        <v>17267</v>
      </c>
      <c r="B4498" s="6" t="str" cm="1">
        <f t="array" ref="B4498">IF(SUM(--ISNUMBER(SEARCH(Honorific,A4498)))&gt;0,LEFT(A4498,FIND(" ",A4498)-1),"")</f>
        <v/>
      </c>
      <c r="C4498" s="6" t="str">
        <f t="shared" si="140"/>
        <v>Robin Larsen</v>
      </c>
      <c r="D4498" s="6" t="str" cm="1">
        <f t="array" ref="D4498">IF(SUM(--ISNUMBER(SEARCH(Credentials,C4498)))&gt;0,TRIM(RIGHT(SUBSTITUTE(C4498," ",REPT(" ", 99)), 99)),"")</f>
        <v/>
      </c>
      <c r="E4498" s="6" t="str">
        <f t="shared" si="141"/>
        <v>Robin Larsen</v>
      </c>
      <c r="F4498" s="6" t="s">
        <v>17267</v>
      </c>
      <c r="G4498" s="7" t="s">
        <v>20413</v>
      </c>
      <c r="H4498" s="7" t="s">
        <v>20059</v>
      </c>
    </row>
    <row r="4499" spans="1:8">
      <c r="A4499" s="6" t="s">
        <v>17271</v>
      </c>
      <c r="B4499" s="6" t="str" cm="1">
        <f t="array" ref="B4499">IF(SUM(--ISNUMBER(SEARCH(Honorific,A4499)))&gt;0,LEFT(A4499,FIND(" ",A4499)-1),"")</f>
        <v/>
      </c>
      <c r="C4499" s="6" t="str">
        <f t="shared" si="140"/>
        <v>Brandon Fuentes</v>
      </c>
      <c r="D4499" s="6" t="str" cm="1">
        <f t="array" ref="D4499">IF(SUM(--ISNUMBER(SEARCH(Credentials,C4499)))&gt;0,TRIM(RIGHT(SUBSTITUTE(C4499," ",REPT(" ", 99)), 99)),"")</f>
        <v/>
      </c>
      <c r="E4499" s="6" t="str">
        <f t="shared" si="141"/>
        <v>Brandon Fuentes</v>
      </c>
      <c r="F4499" s="6" t="s">
        <v>17271</v>
      </c>
      <c r="G4499" s="7" t="s">
        <v>19603</v>
      </c>
      <c r="H4499" s="7" t="s">
        <v>20397</v>
      </c>
    </row>
    <row r="4500" spans="1:8">
      <c r="A4500" s="6" t="s">
        <v>17275</v>
      </c>
      <c r="B4500" s="6" t="str" cm="1">
        <f t="array" ref="B4500">IF(SUM(--ISNUMBER(SEARCH(Honorific,A4500)))&gt;0,LEFT(A4500,FIND(" ",A4500)-1),"")</f>
        <v/>
      </c>
      <c r="C4500" s="6" t="str">
        <f t="shared" si="140"/>
        <v>William Richard</v>
      </c>
      <c r="D4500" s="6" t="str" cm="1">
        <f t="array" ref="D4500">IF(SUM(--ISNUMBER(SEARCH(Credentials,C4500)))&gt;0,TRIM(RIGHT(SUBSTITUTE(C4500," ",REPT(" ", 99)), 99)),"")</f>
        <v/>
      </c>
      <c r="E4500" s="6" t="str">
        <f t="shared" si="141"/>
        <v>William Richard</v>
      </c>
      <c r="F4500" s="6" t="s">
        <v>17275</v>
      </c>
      <c r="G4500" s="7" t="s">
        <v>19437</v>
      </c>
      <c r="H4500" s="7" t="s">
        <v>19708</v>
      </c>
    </row>
    <row r="4501" spans="1:8">
      <c r="A4501" s="6" t="s">
        <v>17279</v>
      </c>
      <c r="B4501" s="6" t="str" cm="1">
        <f t="array" ref="B4501">IF(SUM(--ISNUMBER(SEARCH(Honorific,A4501)))&gt;0,LEFT(A4501,FIND(" ",A4501)-1),"")</f>
        <v/>
      </c>
      <c r="C4501" s="6" t="str">
        <f t="shared" si="140"/>
        <v>Katrina Perry</v>
      </c>
      <c r="D4501" s="6" t="str" cm="1">
        <f t="array" ref="D4501">IF(SUM(--ISNUMBER(SEARCH(Credentials,C4501)))&gt;0,TRIM(RIGHT(SUBSTITUTE(C4501," ",REPT(" ", 99)), 99)),"")</f>
        <v/>
      </c>
      <c r="E4501" s="6" t="str">
        <f t="shared" si="141"/>
        <v>Katrina Perry</v>
      </c>
      <c r="F4501" s="6" t="s">
        <v>17279</v>
      </c>
      <c r="G4501" s="7" t="s">
        <v>19743</v>
      </c>
      <c r="H4501" s="7" t="s">
        <v>20098</v>
      </c>
    </row>
    <row r="4502" spans="1:8">
      <c r="A4502" s="6" t="s">
        <v>17283</v>
      </c>
      <c r="B4502" s="6" t="str" cm="1">
        <f t="array" ref="B4502">IF(SUM(--ISNUMBER(SEARCH(Honorific,A4502)))&gt;0,LEFT(A4502,FIND(" ",A4502)-1),"")</f>
        <v/>
      </c>
      <c r="C4502" s="6" t="str">
        <f t="shared" si="140"/>
        <v>Michele Tucker</v>
      </c>
      <c r="D4502" s="6" t="str" cm="1">
        <f t="array" ref="D4502">IF(SUM(--ISNUMBER(SEARCH(Credentials,C4502)))&gt;0,TRIM(RIGHT(SUBSTITUTE(C4502," ",REPT(" ", 99)), 99)),"")</f>
        <v/>
      </c>
      <c r="E4502" s="6" t="str">
        <f t="shared" si="141"/>
        <v>Michele Tucker</v>
      </c>
      <c r="F4502" s="6" t="s">
        <v>17283</v>
      </c>
      <c r="G4502" s="7" t="s">
        <v>19885</v>
      </c>
      <c r="H4502" s="7" t="s">
        <v>19786</v>
      </c>
    </row>
    <row r="4503" spans="1:8">
      <c r="A4503" s="6" t="s">
        <v>17287</v>
      </c>
      <c r="B4503" s="6" t="str" cm="1">
        <f t="array" ref="B4503">IF(SUM(--ISNUMBER(SEARCH(Honorific,A4503)))&gt;0,LEFT(A4503,FIND(" ",A4503)-1),"")</f>
        <v/>
      </c>
      <c r="C4503" s="6" t="str">
        <f t="shared" si="140"/>
        <v>Brianna Williams</v>
      </c>
      <c r="D4503" s="6" t="str" cm="1">
        <f t="array" ref="D4503">IF(SUM(--ISNUMBER(SEARCH(Credentials,C4503)))&gt;0,TRIM(RIGHT(SUBSTITUTE(C4503," ",REPT(" ", 99)), 99)),"")</f>
        <v/>
      </c>
      <c r="E4503" s="6" t="str">
        <f t="shared" si="141"/>
        <v>Brianna Williams</v>
      </c>
      <c r="F4503" s="6" t="s">
        <v>17287</v>
      </c>
      <c r="G4503" s="7" t="s">
        <v>20338</v>
      </c>
      <c r="H4503" s="7" t="s">
        <v>19478</v>
      </c>
    </row>
    <row r="4504" spans="1:8">
      <c r="A4504" s="6" t="s">
        <v>17291</v>
      </c>
      <c r="B4504" s="6" t="str" cm="1">
        <f t="array" ref="B4504">IF(SUM(--ISNUMBER(SEARCH(Honorific,A4504)))&gt;0,LEFT(A4504,FIND(" ",A4504)-1),"")</f>
        <v/>
      </c>
      <c r="C4504" s="6" t="str">
        <f t="shared" si="140"/>
        <v>Whitney Bailey</v>
      </c>
      <c r="D4504" s="6" t="str" cm="1">
        <f t="array" ref="D4504">IF(SUM(--ISNUMBER(SEARCH(Credentials,C4504)))&gt;0,TRIM(RIGHT(SUBSTITUTE(C4504," ",REPT(" ", 99)), 99)),"")</f>
        <v/>
      </c>
      <c r="E4504" s="6" t="str">
        <f t="shared" si="141"/>
        <v>Whitney Bailey</v>
      </c>
      <c r="F4504" s="6" t="s">
        <v>17291</v>
      </c>
      <c r="G4504" s="7" t="s">
        <v>19773</v>
      </c>
      <c r="H4504" s="7" t="s">
        <v>19711</v>
      </c>
    </row>
    <row r="4505" spans="1:8">
      <c r="A4505" s="6" t="s">
        <v>17295</v>
      </c>
      <c r="B4505" s="6" t="str" cm="1">
        <f t="array" ref="B4505">IF(SUM(--ISNUMBER(SEARCH(Honorific,A4505)))&gt;0,LEFT(A4505,FIND(" ",A4505)-1),"")</f>
        <v/>
      </c>
      <c r="C4505" s="6" t="str">
        <f t="shared" si="140"/>
        <v>Erika Kelly</v>
      </c>
      <c r="D4505" s="6" t="str" cm="1">
        <f t="array" ref="D4505">IF(SUM(--ISNUMBER(SEARCH(Credentials,C4505)))&gt;0,TRIM(RIGHT(SUBSTITUTE(C4505," ",REPT(" ", 99)), 99)),"")</f>
        <v/>
      </c>
      <c r="E4505" s="6" t="str">
        <f t="shared" si="141"/>
        <v>Erika Kelly</v>
      </c>
      <c r="F4505" s="6" t="s">
        <v>17295</v>
      </c>
      <c r="G4505" s="7" t="s">
        <v>20503</v>
      </c>
      <c r="H4505" s="7" t="s">
        <v>19580</v>
      </c>
    </row>
    <row r="4506" spans="1:8">
      <c r="A4506" s="6" t="s">
        <v>17299</v>
      </c>
      <c r="B4506" s="6" t="str" cm="1">
        <f t="array" ref="B4506">IF(SUM(--ISNUMBER(SEARCH(Honorific,A4506)))&gt;0,LEFT(A4506,FIND(" ",A4506)-1),"")</f>
        <v/>
      </c>
      <c r="C4506" s="6" t="str">
        <f t="shared" si="140"/>
        <v>Timothy Wyatt</v>
      </c>
      <c r="D4506" s="6" t="str" cm="1">
        <f t="array" ref="D4506">IF(SUM(--ISNUMBER(SEARCH(Credentials,C4506)))&gt;0,TRIM(RIGHT(SUBSTITUTE(C4506," ",REPT(" ", 99)), 99)),"")</f>
        <v/>
      </c>
      <c r="E4506" s="6" t="str">
        <f t="shared" si="141"/>
        <v>Timothy Wyatt</v>
      </c>
      <c r="F4506" s="6" t="s">
        <v>17299</v>
      </c>
      <c r="G4506" s="7" t="s">
        <v>19942</v>
      </c>
      <c r="H4506" s="7" t="s">
        <v>19712</v>
      </c>
    </row>
    <row r="4507" spans="1:8">
      <c r="A4507" s="6" t="s">
        <v>17302</v>
      </c>
      <c r="B4507" s="6" t="str" cm="1">
        <f t="array" ref="B4507">IF(SUM(--ISNUMBER(SEARCH(Honorific,A4507)))&gt;0,LEFT(A4507,FIND(" ",A4507)-1),"")</f>
        <v/>
      </c>
      <c r="C4507" s="6" t="str">
        <f t="shared" si="140"/>
        <v>Amanda Jenkins</v>
      </c>
      <c r="D4507" s="6" t="str" cm="1">
        <f t="array" ref="D4507">IF(SUM(--ISNUMBER(SEARCH(Credentials,C4507)))&gt;0,TRIM(RIGHT(SUBSTITUTE(C4507," ",REPT(" ", 99)), 99)),"")</f>
        <v/>
      </c>
      <c r="E4507" s="6" t="str">
        <f t="shared" si="141"/>
        <v>Amanda Jenkins</v>
      </c>
      <c r="F4507" s="6" t="s">
        <v>17302</v>
      </c>
      <c r="G4507" s="7" t="s">
        <v>19435</v>
      </c>
      <c r="H4507" s="7" t="s">
        <v>19592</v>
      </c>
    </row>
    <row r="4508" spans="1:8">
      <c r="A4508" s="6" t="s">
        <v>17306</v>
      </c>
      <c r="B4508" s="6" t="str" cm="1">
        <f t="array" ref="B4508">IF(SUM(--ISNUMBER(SEARCH(Honorific,A4508)))&gt;0,LEFT(A4508,FIND(" ",A4508)-1),"")</f>
        <v/>
      </c>
      <c r="C4508" s="6" t="str">
        <f t="shared" si="140"/>
        <v>Billy Cruz</v>
      </c>
      <c r="D4508" s="6" t="str" cm="1">
        <f t="array" ref="D4508">IF(SUM(--ISNUMBER(SEARCH(Credentials,C4508)))&gt;0,TRIM(RIGHT(SUBSTITUTE(C4508," ",REPT(" ", 99)), 99)),"")</f>
        <v/>
      </c>
      <c r="E4508" s="6" t="str">
        <f t="shared" si="141"/>
        <v>Billy Cruz</v>
      </c>
      <c r="F4508" s="6" t="s">
        <v>17306</v>
      </c>
      <c r="G4508" s="7" t="s">
        <v>20036</v>
      </c>
      <c r="H4508" s="7" t="s">
        <v>19782</v>
      </c>
    </row>
    <row r="4509" spans="1:8">
      <c r="A4509" s="6" t="s">
        <v>17310</v>
      </c>
      <c r="B4509" s="6" t="str" cm="1">
        <f t="array" ref="B4509">IF(SUM(--ISNUMBER(SEARCH(Honorific,A4509)))&gt;0,LEFT(A4509,FIND(" ",A4509)-1),"")</f>
        <v/>
      </c>
      <c r="C4509" s="6" t="str">
        <f t="shared" si="140"/>
        <v>Brett Russell</v>
      </c>
      <c r="D4509" s="6" t="str" cm="1">
        <f t="array" ref="D4509">IF(SUM(--ISNUMBER(SEARCH(Credentials,C4509)))&gt;0,TRIM(RIGHT(SUBSTITUTE(C4509," ",REPT(" ", 99)), 99)),"")</f>
        <v/>
      </c>
      <c r="E4509" s="6" t="str">
        <f t="shared" si="141"/>
        <v>Brett Russell</v>
      </c>
      <c r="F4509" s="6" t="s">
        <v>17310</v>
      </c>
      <c r="G4509" s="7" t="s">
        <v>19637</v>
      </c>
      <c r="H4509" s="7" t="s">
        <v>19803</v>
      </c>
    </row>
    <row r="4510" spans="1:8">
      <c r="A4510" s="6" t="s">
        <v>17314</v>
      </c>
      <c r="B4510" s="6" t="str" cm="1">
        <f t="array" ref="B4510">IF(SUM(--ISNUMBER(SEARCH(Honorific,A4510)))&gt;0,LEFT(A4510,FIND(" ",A4510)-1),"")</f>
        <v/>
      </c>
      <c r="C4510" s="6" t="str">
        <f t="shared" si="140"/>
        <v>Kathryn Mcmillan</v>
      </c>
      <c r="D4510" s="6" t="str" cm="1">
        <f t="array" ref="D4510">IF(SUM(--ISNUMBER(SEARCH(Credentials,C4510)))&gt;0,TRIM(RIGHT(SUBSTITUTE(C4510," ",REPT(" ", 99)), 99)),"")</f>
        <v/>
      </c>
      <c r="E4510" s="6" t="str">
        <f t="shared" si="141"/>
        <v>Kathryn Mcmillan</v>
      </c>
      <c r="F4510" s="6" t="s">
        <v>17314</v>
      </c>
      <c r="G4510" s="7" t="s">
        <v>19415</v>
      </c>
      <c r="H4510" s="7" t="s">
        <v>20768</v>
      </c>
    </row>
    <row r="4511" spans="1:8">
      <c r="A4511" s="6" t="s">
        <v>17318</v>
      </c>
      <c r="B4511" s="6" t="str" cm="1">
        <f t="array" ref="B4511">IF(SUM(--ISNUMBER(SEARCH(Honorific,A4511)))&gt;0,LEFT(A4511,FIND(" ",A4511)-1),"")</f>
        <v/>
      </c>
      <c r="C4511" s="6" t="str">
        <f t="shared" si="140"/>
        <v>Jason Nelson</v>
      </c>
      <c r="D4511" s="6" t="str" cm="1">
        <f t="array" ref="D4511">IF(SUM(--ISNUMBER(SEARCH(Credentials,C4511)))&gt;0,TRIM(RIGHT(SUBSTITUTE(C4511," ",REPT(" ", 99)), 99)),"")</f>
        <v/>
      </c>
      <c r="E4511" s="6" t="str">
        <f t="shared" si="141"/>
        <v>Jason Nelson</v>
      </c>
      <c r="F4511" s="6" t="s">
        <v>17318</v>
      </c>
      <c r="G4511" s="7" t="s">
        <v>19560</v>
      </c>
      <c r="H4511" s="7" t="s">
        <v>20450</v>
      </c>
    </row>
    <row r="4512" spans="1:8">
      <c r="A4512" s="6" t="s">
        <v>17322</v>
      </c>
      <c r="B4512" s="6" t="str" cm="1">
        <f t="array" ref="B4512">IF(SUM(--ISNUMBER(SEARCH(Honorific,A4512)))&gt;0,LEFT(A4512,FIND(" ",A4512)-1),"")</f>
        <v/>
      </c>
      <c r="C4512" s="6" t="str">
        <f t="shared" si="140"/>
        <v>Albert Peters</v>
      </c>
      <c r="D4512" s="6" t="str" cm="1">
        <f t="array" ref="D4512">IF(SUM(--ISNUMBER(SEARCH(Credentials,C4512)))&gt;0,TRIM(RIGHT(SUBSTITUTE(C4512," ",REPT(" ", 99)), 99)),"")</f>
        <v/>
      </c>
      <c r="E4512" s="6" t="str">
        <f t="shared" si="141"/>
        <v>Albert Peters</v>
      </c>
      <c r="F4512" s="6" t="s">
        <v>17322</v>
      </c>
      <c r="G4512" s="7" t="s">
        <v>20447</v>
      </c>
      <c r="H4512" s="7" t="s">
        <v>19764</v>
      </c>
    </row>
    <row r="4513" spans="1:8">
      <c r="A4513" s="6" t="s">
        <v>17326</v>
      </c>
      <c r="B4513" s="6" t="str" cm="1">
        <f t="array" ref="B4513">IF(SUM(--ISNUMBER(SEARCH(Honorific,A4513)))&gt;0,LEFT(A4513,FIND(" ",A4513)-1),"")</f>
        <v/>
      </c>
      <c r="C4513" s="6" t="str">
        <f t="shared" si="140"/>
        <v>Christopher Bailey</v>
      </c>
      <c r="D4513" s="6" t="str" cm="1">
        <f t="array" ref="D4513">IF(SUM(--ISNUMBER(SEARCH(Credentials,C4513)))&gt;0,TRIM(RIGHT(SUBSTITUTE(C4513," ",REPT(" ", 99)), 99)),"")</f>
        <v/>
      </c>
      <c r="E4513" s="6" t="str">
        <f t="shared" si="141"/>
        <v>Christopher Bailey</v>
      </c>
      <c r="F4513" s="6" t="s">
        <v>17326</v>
      </c>
      <c r="G4513" s="7" t="s">
        <v>19682</v>
      </c>
      <c r="H4513" s="7" t="s">
        <v>19711</v>
      </c>
    </row>
    <row r="4514" spans="1:8">
      <c r="A4514" s="6" t="s">
        <v>17329</v>
      </c>
      <c r="B4514" s="6" t="str" cm="1">
        <f t="array" ref="B4514">IF(SUM(--ISNUMBER(SEARCH(Honorific,A4514)))&gt;0,LEFT(A4514,FIND(" ",A4514)-1),"")</f>
        <v/>
      </c>
      <c r="C4514" s="6" t="str">
        <f t="shared" si="140"/>
        <v>Ashley Porter</v>
      </c>
      <c r="D4514" s="6" t="str" cm="1">
        <f t="array" ref="D4514">IF(SUM(--ISNUMBER(SEARCH(Credentials,C4514)))&gt;0,TRIM(RIGHT(SUBSTITUTE(C4514," ",REPT(" ", 99)), 99)),"")</f>
        <v/>
      </c>
      <c r="E4514" s="6" t="str">
        <f t="shared" si="141"/>
        <v>Ashley Porter</v>
      </c>
      <c r="F4514" s="6" t="s">
        <v>17329</v>
      </c>
      <c r="G4514" s="7" t="s">
        <v>19486</v>
      </c>
      <c r="H4514" s="7" t="s">
        <v>19855</v>
      </c>
    </row>
    <row r="4515" spans="1:8">
      <c r="A4515" s="6" t="s">
        <v>17333</v>
      </c>
      <c r="B4515" s="6" t="str" cm="1">
        <f t="array" ref="B4515">IF(SUM(--ISNUMBER(SEARCH(Honorific,A4515)))&gt;0,LEFT(A4515,FIND(" ",A4515)-1),"")</f>
        <v/>
      </c>
      <c r="C4515" s="6" t="str">
        <f t="shared" si="140"/>
        <v>Amanda Middleton</v>
      </c>
      <c r="D4515" s="6" t="str" cm="1">
        <f t="array" ref="D4515">IF(SUM(--ISNUMBER(SEARCH(Credentials,C4515)))&gt;0,TRIM(RIGHT(SUBSTITUTE(C4515," ",REPT(" ", 99)), 99)),"")</f>
        <v/>
      </c>
      <c r="E4515" s="6" t="str">
        <f t="shared" si="141"/>
        <v>Amanda Middleton</v>
      </c>
      <c r="F4515" s="6" t="s">
        <v>17333</v>
      </c>
      <c r="G4515" s="7" t="s">
        <v>19435</v>
      </c>
      <c r="H4515" s="7" t="s">
        <v>20131</v>
      </c>
    </row>
    <row r="4516" spans="1:8">
      <c r="A4516" s="6" t="s">
        <v>17337</v>
      </c>
      <c r="B4516" s="6" t="str" cm="1">
        <f t="array" ref="B4516">IF(SUM(--ISNUMBER(SEARCH(Honorific,A4516)))&gt;0,LEFT(A4516,FIND(" ",A4516)-1),"")</f>
        <v/>
      </c>
      <c r="C4516" s="6" t="str">
        <f t="shared" si="140"/>
        <v>Michael Butler Jr.</v>
      </c>
      <c r="D4516" s="6" t="str" cm="1">
        <f t="array" ref="D4516">IF(SUM(--ISNUMBER(SEARCH(Credentials,C4516)))&gt;0,TRIM(RIGHT(SUBSTITUTE(C4516," ",REPT(" ", 99)), 99)),"")</f>
        <v>Jr.</v>
      </c>
      <c r="E4516" s="6" t="str">
        <f t="shared" si="141"/>
        <v xml:space="preserve">Michael Butler </v>
      </c>
      <c r="F4516" s="6" t="s">
        <v>19397</v>
      </c>
      <c r="G4516" s="7" t="s">
        <v>19466</v>
      </c>
      <c r="H4516" s="7" t="s">
        <v>20461</v>
      </c>
    </row>
    <row r="4517" spans="1:8">
      <c r="A4517" s="6" t="s">
        <v>17340</v>
      </c>
      <c r="B4517" s="6" t="str" cm="1">
        <f t="array" ref="B4517">IF(SUM(--ISNUMBER(SEARCH(Honorific,A4517)))&gt;0,LEFT(A4517,FIND(" ",A4517)-1),"")</f>
        <v/>
      </c>
      <c r="C4517" s="6" t="str">
        <f t="shared" si="140"/>
        <v>Nicholas Wright</v>
      </c>
      <c r="D4517" s="6" t="str" cm="1">
        <f t="array" ref="D4517">IF(SUM(--ISNUMBER(SEARCH(Credentials,C4517)))&gt;0,TRIM(RIGHT(SUBSTITUTE(C4517," ",REPT(" ", 99)), 99)),"")</f>
        <v/>
      </c>
      <c r="E4517" s="6" t="str">
        <f t="shared" si="141"/>
        <v>Nicholas Wright</v>
      </c>
      <c r="F4517" s="6" t="s">
        <v>17340</v>
      </c>
      <c r="G4517" s="7" t="s">
        <v>19750</v>
      </c>
      <c r="H4517" s="7" t="s">
        <v>19420</v>
      </c>
    </row>
    <row r="4518" spans="1:8">
      <c r="A4518" s="6" t="s">
        <v>17343</v>
      </c>
      <c r="B4518" s="6" t="str" cm="1">
        <f t="array" ref="B4518">IF(SUM(--ISNUMBER(SEARCH(Honorific,A4518)))&gt;0,LEFT(A4518,FIND(" ",A4518)-1),"")</f>
        <v/>
      </c>
      <c r="C4518" s="6" t="str">
        <f t="shared" si="140"/>
        <v>Stephanie Haynes</v>
      </c>
      <c r="D4518" s="6" t="str" cm="1">
        <f t="array" ref="D4518">IF(SUM(--ISNUMBER(SEARCH(Credentials,C4518)))&gt;0,TRIM(RIGHT(SUBSTITUTE(C4518," ",REPT(" ", 99)), 99)),"")</f>
        <v/>
      </c>
      <c r="E4518" s="6" t="str">
        <f t="shared" si="141"/>
        <v>Stephanie Haynes</v>
      </c>
      <c r="F4518" s="6" t="s">
        <v>17343</v>
      </c>
      <c r="G4518" s="7" t="s">
        <v>19454</v>
      </c>
      <c r="H4518" s="7" t="s">
        <v>20580</v>
      </c>
    </row>
    <row r="4519" spans="1:8">
      <c r="A4519" s="6" t="s">
        <v>17347</v>
      </c>
      <c r="B4519" s="6" t="str" cm="1">
        <f t="array" ref="B4519">IF(SUM(--ISNUMBER(SEARCH(Honorific,A4519)))&gt;0,LEFT(A4519,FIND(" ",A4519)-1),"")</f>
        <v/>
      </c>
      <c r="C4519" s="6" t="str">
        <f t="shared" si="140"/>
        <v>Deborah Flores</v>
      </c>
      <c r="D4519" s="6" t="str" cm="1">
        <f t="array" ref="D4519">IF(SUM(--ISNUMBER(SEARCH(Credentials,C4519)))&gt;0,TRIM(RIGHT(SUBSTITUTE(C4519," ",REPT(" ", 99)), 99)),"")</f>
        <v/>
      </c>
      <c r="E4519" s="6" t="str">
        <f t="shared" si="141"/>
        <v>Deborah Flores</v>
      </c>
      <c r="F4519" s="6" t="s">
        <v>17347</v>
      </c>
      <c r="G4519" s="7" t="s">
        <v>19963</v>
      </c>
      <c r="H4519" s="7" t="s">
        <v>20083</v>
      </c>
    </row>
    <row r="4520" spans="1:8">
      <c r="A4520" s="6" t="s">
        <v>17350</v>
      </c>
      <c r="B4520" s="6" t="str" cm="1">
        <f t="array" ref="B4520">IF(SUM(--ISNUMBER(SEARCH(Honorific,A4520)))&gt;0,LEFT(A4520,FIND(" ",A4520)-1),"")</f>
        <v/>
      </c>
      <c r="C4520" s="6" t="str">
        <f t="shared" si="140"/>
        <v>Anthony Gray</v>
      </c>
      <c r="D4520" s="6" t="str" cm="1">
        <f t="array" ref="D4520">IF(SUM(--ISNUMBER(SEARCH(Credentials,C4520)))&gt;0,TRIM(RIGHT(SUBSTITUTE(C4520," ",REPT(" ", 99)), 99)),"")</f>
        <v/>
      </c>
      <c r="E4520" s="6" t="str">
        <f t="shared" si="141"/>
        <v>Anthony Gray</v>
      </c>
      <c r="F4520" s="6" t="s">
        <v>17350</v>
      </c>
      <c r="G4520" s="7" t="s">
        <v>19438</v>
      </c>
      <c r="H4520" s="7" t="s">
        <v>19768</v>
      </c>
    </row>
    <row r="4521" spans="1:8">
      <c r="A4521" s="6" t="s">
        <v>17354</v>
      </c>
      <c r="B4521" s="6" t="str" cm="1">
        <f t="array" ref="B4521">IF(SUM(--ISNUMBER(SEARCH(Honorific,A4521)))&gt;0,LEFT(A4521,FIND(" ",A4521)-1),"")</f>
        <v/>
      </c>
      <c r="C4521" s="6" t="str">
        <f t="shared" si="140"/>
        <v>Rodney Nguyen</v>
      </c>
      <c r="D4521" s="6" t="str" cm="1">
        <f t="array" ref="D4521">IF(SUM(--ISNUMBER(SEARCH(Credentials,C4521)))&gt;0,TRIM(RIGHT(SUBSTITUTE(C4521," ",REPT(" ", 99)), 99)),"")</f>
        <v/>
      </c>
      <c r="E4521" s="6" t="str">
        <f t="shared" si="141"/>
        <v>Rodney Nguyen</v>
      </c>
      <c r="F4521" s="6" t="s">
        <v>17354</v>
      </c>
      <c r="G4521" s="7" t="s">
        <v>20309</v>
      </c>
      <c r="H4521" s="7" t="s">
        <v>19980</v>
      </c>
    </row>
    <row r="4522" spans="1:8">
      <c r="A4522" s="6" t="s">
        <v>17358</v>
      </c>
      <c r="B4522" s="6" t="str" cm="1">
        <f t="array" ref="B4522">IF(SUM(--ISNUMBER(SEARCH(Honorific,A4522)))&gt;0,LEFT(A4522,FIND(" ",A4522)-1),"")</f>
        <v/>
      </c>
      <c r="C4522" s="6" t="str">
        <f t="shared" si="140"/>
        <v>Erin Rice</v>
      </c>
      <c r="D4522" s="6" t="str" cm="1">
        <f t="array" ref="D4522">IF(SUM(--ISNUMBER(SEARCH(Credentials,C4522)))&gt;0,TRIM(RIGHT(SUBSTITUTE(C4522," ",REPT(" ", 99)), 99)),"")</f>
        <v/>
      </c>
      <c r="E4522" s="6" t="str">
        <f t="shared" si="141"/>
        <v>Erin Rice</v>
      </c>
      <c r="F4522" s="6" t="s">
        <v>17358</v>
      </c>
      <c r="G4522" s="7" t="s">
        <v>19512</v>
      </c>
      <c r="H4522" s="7" t="s">
        <v>19509</v>
      </c>
    </row>
    <row r="4523" spans="1:8">
      <c r="A4523" s="6" t="s">
        <v>17362</v>
      </c>
      <c r="B4523" s="6" t="str" cm="1">
        <f t="array" ref="B4523">IF(SUM(--ISNUMBER(SEARCH(Honorific,A4523)))&gt;0,LEFT(A4523,FIND(" ",A4523)-1),"")</f>
        <v/>
      </c>
      <c r="C4523" s="6" t="str">
        <f t="shared" si="140"/>
        <v>Elizabeth Wilson</v>
      </c>
      <c r="D4523" s="6" t="str" cm="1">
        <f t="array" ref="D4523">IF(SUM(--ISNUMBER(SEARCH(Credentials,C4523)))&gt;0,TRIM(RIGHT(SUBSTITUTE(C4523," ",REPT(" ", 99)), 99)),"")</f>
        <v/>
      </c>
      <c r="E4523" s="6" t="str">
        <f t="shared" si="141"/>
        <v>Elizabeth Wilson</v>
      </c>
      <c r="F4523" s="6" t="s">
        <v>17362</v>
      </c>
      <c r="G4523" s="7" t="s">
        <v>19819</v>
      </c>
      <c r="H4523" s="7" t="s">
        <v>19563</v>
      </c>
    </row>
    <row r="4524" spans="1:8">
      <c r="A4524" s="6" t="s">
        <v>17366</v>
      </c>
      <c r="B4524" s="6" t="str" cm="1">
        <f t="array" ref="B4524">IF(SUM(--ISNUMBER(SEARCH(Honorific,A4524)))&gt;0,LEFT(A4524,FIND(" ",A4524)-1),"")</f>
        <v/>
      </c>
      <c r="C4524" s="6" t="str">
        <f t="shared" si="140"/>
        <v>Karen Brown</v>
      </c>
      <c r="D4524" s="6" t="str" cm="1">
        <f t="array" ref="D4524">IF(SUM(--ISNUMBER(SEARCH(Credentials,C4524)))&gt;0,TRIM(RIGHT(SUBSTITUTE(C4524," ",REPT(" ", 99)), 99)),"")</f>
        <v/>
      </c>
      <c r="E4524" s="6" t="str">
        <f t="shared" si="141"/>
        <v>Karen Brown</v>
      </c>
      <c r="F4524" s="6" t="s">
        <v>17366</v>
      </c>
      <c r="G4524" s="7" t="s">
        <v>19650</v>
      </c>
      <c r="H4524" s="7" t="s">
        <v>19442</v>
      </c>
    </row>
    <row r="4525" spans="1:8">
      <c r="A4525" s="6" t="s">
        <v>17370</v>
      </c>
      <c r="B4525" s="6" t="str" cm="1">
        <f t="array" ref="B4525">IF(SUM(--ISNUMBER(SEARCH(Honorific,A4525)))&gt;0,LEFT(A4525,FIND(" ",A4525)-1),"")</f>
        <v/>
      </c>
      <c r="C4525" s="6" t="str">
        <f t="shared" si="140"/>
        <v>David Hughes</v>
      </c>
      <c r="D4525" s="6" t="str" cm="1">
        <f t="array" ref="D4525">IF(SUM(--ISNUMBER(SEARCH(Credentials,C4525)))&gt;0,TRIM(RIGHT(SUBSTITUTE(C4525," ",REPT(" ", 99)), 99)),"")</f>
        <v/>
      </c>
      <c r="E4525" s="6" t="str">
        <f t="shared" si="141"/>
        <v>David Hughes</v>
      </c>
      <c r="F4525" s="6" t="s">
        <v>17370</v>
      </c>
      <c r="G4525" s="7" t="s">
        <v>19484</v>
      </c>
      <c r="H4525" s="7" t="s">
        <v>19906</v>
      </c>
    </row>
    <row r="4526" spans="1:8">
      <c r="A4526" s="6" t="s">
        <v>17374</v>
      </c>
      <c r="B4526" s="6" t="str" cm="1">
        <f t="array" ref="B4526">IF(SUM(--ISNUMBER(SEARCH(Honorific,A4526)))&gt;0,LEFT(A4526,FIND(" ",A4526)-1),"")</f>
        <v/>
      </c>
      <c r="C4526" s="6" t="str">
        <f t="shared" si="140"/>
        <v>Leah Wilson</v>
      </c>
      <c r="D4526" s="6" t="str" cm="1">
        <f t="array" ref="D4526">IF(SUM(--ISNUMBER(SEARCH(Credentials,C4526)))&gt;0,TRIM(RIGHT(SUBSTITUTE(C4526," ",REPT(" ", 99)), 99)),"")</f>
        <v/>
      </c>
      <c r="E4526" s="6" t="str">
        <f t="shared" si="141"/>
        <v>Leah Wilson</v>
      </c>
      <c r="F4526" s="6" t="s">
        <v>17374</v>
      </c>
      <c r="G4526" s="7" t="s">
        <v>19695</v>
      </c>
      <c r="H4526" s="7" t="s">
        <v>19563</v>
      </c>
    </row>
    <row r="4527" spans="1:8">
      <c r="A4527" s="6" t="s">
        <v>17378</v>
      </c>
      <c r="B4527" s="6" t="str" cm="1">
        <f t="array" ref="B4527">IF(SUM(--ISNUMBER(SEARCH(Honorific,A4527)))&gt;0,LEFT(A4527,FIND(" ",A4527)-1),"")</f>
        <v/>
      </c>
      <c r="C4527" s="6" t="str">
        <f t="shared" si="140"/>
        <v>Theresa Garcia</v>
      </c>
      <c r="D4527" s="6" t="str" cm="1">
        <f t="array" ref="D4527">IF(SUM(--ISNUMBER(SEARCH(Credentials,C4527)))&gt;0,TRIM(RIGHT(SUBSTITUTE(C4527," ",REPT(" ", 99)), 99)),"")</f>
        <v/>
      </c>
      <c r="E4527" s="6" t="str">
        <f t="shared" si="141"/>
        <v>Theresa Garcia</v>
      </c>
      <c r="F4527" s="6" t="s">
        <v>17378</v>
      </c>
      <c r="G4527" s="7" t="s">
        <v>19907</v>
      </c>
      <c r="H4527" s="7" t="s">
        <v>19641</v>
      </c>
    </row>
    <row r="4528" spans="1:8">
      <c r="A4528" s="6" t="s">
        <v>17382</v>
      </c>
      <c r="B4528" s="6" t="str" cm="1">
        <f t="array" ref="B4528">IF(SUM(--ISNUMBER(SEARCH(Honorific,A4528)))&gt;0,LEFT(A4528,FIND(" ",A4528)-1),"")</f>
        <v/>
      </c>
      <c r="C4528" s="6" t="str">
        <f t="shared" si="140"/>
        <v>Cynthia Shaw</v>
      </c>
      <c r="D4528" s="6" t="str" cm="1">
        <f t="array" ref="D4528">IF(SUM(--ISNUMBER(SEARCH(Credentials,C4528)))&gt;0,TRIM(RIGHT(SUBSTITUTE(C4528," ",REPT(" ", 99)), 99)),"")</f>
        <v/>
      </c>
      <c r="E4528" s="6" t="str">
        <f t="shared" si="141"/>
        <v>Cynthia Shaw</v>
      </c>
      <c r="F4528" s="6" t="s">
        <v>17382</v>
      </c>
      <c r="G4528" s="7" t="s">
        <v>19646</v>
      </c>
      <c r="H4528" s="7" t="s">
        <v>19567</v>
      </c>
    </row>
    <row r="4529" spans="1:8">
      <c r="A4529" s="6" t="s">
        <v>17386</v>
      </c>
      <c r="B4529" s="6" t="str" cm="1">
        <f t="array" ref="B4529">IF(SUM(--ISNUMBER(SEARCH(Honorific,A4529)))&gt;0,LEFT(A4529,FIND(" ",A4529)-1),"")</f>
        <v/>
      </c>
      <c r="C4529" s="6" t="str">
        <f t="shared" si="140"/>
        <v>Lisa Gibson</v>
      </c>
      <c r="D4529" s="6" t="str" cm="1">
        <f t="array" ref="D4529">IF(SUM(--ISNUMBER(SEARCH(Credentials,C4529)))&gt;0,TRIM(RIGHT(SUBSTITUTE(C4529," ",REPT(" ", 99)), 99)),"")</f>
        <v/>
      </c>
      <c r="E4529" s="6" t="str">
        <f t="shared" si="141"/>
        <v>Lisa Gibson</v>
      </c>
      <c r="F4529" s="6" t="s">
        <v>17386</v>
      </c>
      <c r="G4529" s="7" t="s">
        <v>19425</v>
      </c>
      <c r="H4529" s="7" t="s">
        <v>19461</v>
      </c>
    </row>
    <row r="4530" spans="1:8">
      <c r="A4530" s="6" t="s">
        <v>17389</v>
      </c>
      <c r="B4530" s="6" t="str" cm="1">
        <f t="array" ref="B4530">IF(SUM(--ISNUMBER(SEARCH(Honorific,A4530)))&gt;0,LEFT(A4530,FIND(" ",A4530)-1),"")</f>
        <v/>
      </c>
      <c r="C4530" s="6" t="str">
        <f t="shared" si="140"/>
        <v>Gabriel Stewart</v>
      </c>
      <c r="D4530" s="6" t="str" cm="1">
        <f t="array" ref="D4530">IF(SUM(--ISNUMBER(SEARCH(Credentials,C4530)))&gt;0,TRIM(RIGHT(SUBSTITUTE(C4530," ",REPT(" ", 99)), 99)),"")</f>
        <v/>
      </c>
      <c r="E4530" s="6" t="str">
        <f t="shared" si="141"/>
        <v>Gabriel Stewart</v>
      </c>
      <c r="F4530" s="6" t="s">
        <v>17389</v>
      </c>
      <c r="G4530" s="7" t="s">
        <v>20587</v>
      </c>
      <c r="H4530" s="7" t="s">
        <v>19687</v>
      </c>
    </row>
    <row r="4531" spans="1:8">
      <c r="A4531" s="6" t="s">
        <v>17392</v>
      </c>
      <c r="B4531" s="6" t="str" cm="1">
        <f t="array" ref="B4531">IF(SUM(--ISNUMBER(SEARCH(Honorific,A4531)))&gt;0,LEFT(A4531,FIND(" ",A4531)-1),"")</f>
        <v/>
      </c>
      <c r="C4531" s="6" t="str">
        <f t="shared" si="140"/>
        <v>Peter Davis</v>
      </c>
      <c r="D4531" s="6" t="str" cm="1">
        <f t="array" ref="D4531">IF(SUM(--ISNUMBER(SEARCH(Credentials,C4531)))&gt;0,TRIM(RIGHT(SUBSTITUTE(C4531," ",REPT(" ", 99)), 99)),"")</f>
        <v/>
      </c>
      <c r="E4531" s="6" t="str">
        <f t="shared" si="141"/>
        <v>Peter Davis</v>
      </c>
      <c r="F4531" s="6" t="s">
        <v>17392</v>
      </c>
      <c r="G4531" s="7" t="s">
        <v>19860</v>
      </c>
      <c r="H4531" s="7" t="s">
        <v>19523</v>
      </c>
    </row>
    <row r="4532" spans="1:8">
      <c r="A4532" s="6" t="s">
        <v>17395</v>
      </c>
      <c r="B4532" s="6" t="str" cm="1">
        <f t="array" ref="B4532">IF(SUM(--ISNUMBER(SEARCH(Honorific,A4532)))&gt;0,LEFT(A4532,FIND(" ",A4532)-1),"")</f>
        <v/>
      </c>
      <c r="C4532" s="6" t="str">
        <f t="shared" si="140"/>
        <v>Nicole Gibson</v>
      </c>
      <c r="D4532" s="6" t="str" cm="1">
        <f t="array" ref="D4532">IF(SUM(--ISNUMBER(SEARCH(Credentials,C4532)))&gt;0,TRIM(RIGHT(SUBSTITUTE(C4532," ",REPT(" ", 99)), 99)),"")</f>
        <v/>
      </c>
      <c r="E4532" s="6" t="str">
        <f t="shared" si="141"/>
        <v>Nicole Gibson</v>
      </c>
      <c r="F4532" s="6" t="s">
        <v>17395</v>
      </c>
      <c r="G4532" s="7" t="s">
        <v>19670</v>
      </c>
      <c r="H4532" s="7" t="s">
        <v>19461</v>
      </c>
    </row>
    <row r="4533" spans="1:8">
      <c r="A4533" s="6" t="s">
        <v>17399</v>
      </c>
      <c r="B4533" s="6" t="str" cm="1">
        <f t="array" ref="B4533">IF(SUM(--ISNUMBER(SEARCH(Honorific,A4533)))&gt;0,LEFT(A4533,FIND(" ",A4533)-1),"")</f>
        <v>Mrs.</v>
      </c>
      <c r="C4533" s="6" t="str">
        <f t="shared" si="140"/>
        <v>Julie Phillips</v>
      </c>
      <c r="D4533" s="6" t="str" cm="1">
        <f t="array" ref="D4533">IF(SUM(--ISNUMBER(SEARCH(Credentials,C4533)))&gt;0,TRIM(RIGHT(SUBSTITUTE(C4533," ",REPT(" ", 99)), 99)),"")</f>
        <v/>
      </c>
      <c r="E4533" s="6" t="str">
        <f t="shared" si="141"/>
        <v>Julie Phillips</v>
      </c>
      <c r="F4533" s="6" t="s">
        <v>19398</v>
      </c>
      <c r="G4533" s="7" t="s">
        <v>19679</v>
      </c>
      <c r="H4533" s="7" t="s">
        <v>19577</v>
      </c>
    </row>
    <row r="4534" spans="1:8">
      <c r="A4534" s="6" t="s">
        <v>17403</v>
      </c>
      <c r="B4534" s="6" t="str" cm="1">
        <f t="array" ref="B4534">IF(SUM(--ISNUMBER(SEARCH(Honorific,A4534)))&gt;0,LEFT(A4534,FIND(" ",A4534)-1),"")</f>
        <v/>
      </c>
      <c r="C4534" s="6" t="str">
        <f t="shared" si="140"/>
        <v>Mike Rodgers</v>
      </c>
      <c r="D4534" s="6" t="str" cm="1">
        <f t="array" ref="D4534">IF(SUM(--ISNUMBER(SEARCH(Credentials,C4534)))&gt;0,TRIM(RIGHT(SUBSTITUTE(C4534," ",REPT(" ", 99)), 99)),"")</f>
        <v/>
      </c>
      <c r="E4534" s="6" t="str">
        <f t="shared" si="141"/>
        <v>Mike Rodgers</v>
      </c>
      <c r="F4534" s="6" t="s">
        <v>17403</v>
      </c>
      <c r="G4534" s="7" t="s">
        <v>20752</v>
      </c>
      <c r="H4534" s="7" t="s">
        <v>19945</v>
      </c>
    </row>
    <row r="4535" spans="1:8">
      <c r="A4535" s="6" t="s">
        <v>17407</v>
      </c>
      <c r="B4535" s="6" t="str" cm="1">
        <f t="array" ref="B4535">IF(SUM(--ISNUMBER(SEARCH(Honorific,A4535)))&gt;0,LEFT(A4535,FIND(" ",A4535)-1),"")</f>
        <v/>
      </c>
      <c r="C4535" s="6" t="str">
        <f t="shared" si="140"/>
        <v>Trevor Cruz</v>
      </c>
      <c r="D4535" s="6" t="str" cm="1">
        <f t="array" ref="D4535">IF(SUM(--ISNUMBER(SEARCH(Credentials,C4535)))&gt;0,TRIM(RIGHT(SUBSTITUTE(C4535," ",REPT(" ", 99)), 99)),"")</f>
        <v/>
      </c>
      <c r="E4535" s="6" t="str">
        <f t="shared" si="141"/>
        <v>Trevor Cruz</v>
      </c>
      <c r="F4535" s="6" t="s">
        <v>17407</v>
      </c>
      <c r="G4535" s="7" t="s">
        <v>19479</v>
      </c>
      <c r="H4535" s="7" t="s">
        <v>19782</v>
      </c>
    </row>
    <row r="4536" spans="1:8">
      <c r="A4536" s="6" t="s">
        <v>17411</v>
      </c>
      <c r="B4536" s="6" t="str" cm="1">
        <f t="array" ref="B4536">IF(SUM(--ISNUMBER(SEARCH(Honorific,A4536)))&gt;0,LEFT(A4536,FIND(" ",A4536)-1),"")</f>
        <v/>
      </c>
      <c r="C4536" s="6" t="str">
        <f t="shared" si="140"/>
        <v>Zachary Marshall</v>
      </c>
      <c r="D4536" s="6" t="str" cm="1">
        <f t="array" ref="D4536">IF(SUM(--ISNUMBER(SEARCH(Credentials,C4536)))&gt;0,TRIM(RIGHT(SUBSTITUTE(C4536," ",REPT(" ", 99)), 99)),"")</f>
        <v/>
      </c>
      <c r="E4536" s="6" t="str">
        <f t="shared" si="141"/>
        <v>Zachary Marshall</v>
      </c>
      <c r="F4536" s="6" t="s">
        <v>17411</v>
      </c>
      <c r="G4536" s="7" t="s">
        <v>19477</v>
      </c>
      <c r="H4536" s="7" t="s">
        <v>19982</v>
      </c>
    </row>
    <row r="4537" spans="1:8">
      <c r="A4537" s="6" t="s">
        <v>17415</v>
      </c>
      <c r="B4537" s="6" t="str" cm="1">
        <f t="array" ref="B4537">IF(SUM(--ISNUMBER(SEARCH(Honorific,A4537)))&gt;0,LEFT(A4537,FIND(" ",A4537)-1),"")</f>
        <v/>
      </c>
      <c r="C4537" s="6" t="str">
        <f t="shared" si="140"/>
        <v>Christopher Henderson</v>
      </c>
      <c r="D4537" s="6" t="str" cm="1">
        <f t="array" ref="D4537">IF(SUM(--ISNUMBER(SEARCH(Credentials,C4537)))&gt;0,TRIM(RIGHT(SUBSTITUTE(C4537," ",REPT(" ", 99)), 99)),"")</f>
        <v/>
      </c>
      <c r="E4537" s="6" t="str">
        <f t="shared" si="141"/>
        <v>Christopher Henderson</v>
      </c>
      <c r="F4537" s="6" t="s">
        <v>17415</v>
      </c>
      <c r="G4537" s="7" t="s">
        <v>19682</v>
      </c>
      <c r="H4537" s="7" t="s">
        <v>19769</v>
      </c>
    </row>
    <row r="4538" spans="1:8">
      <c r="A4538" s="6" t="s">
        <v>17419</v>
      </c>
      <c r="B4538" s="6" t="str" cm="1">
        <f t="array" ref="B4538">IF(SUM(--ISNUMBER(SEARCH(Honorific,A4538)))&gt;0,LEFT(A4538,FIND(" ",A4538)-1),"")</f>
        <v/>
      </c>
      <c r="C4538" s="6" t="str">
        <f t="shared" si="140"/>
        <v>Lee Martin</v>
      </c>
      <c r="D4538" s="6" t="str" cm="1">
        <f t="array" ref="D4538">IF(SUM(--ISNUMBER(SEARCH(Credentials,C4538)))&gt;0,TRIM(RIGHT(SUBSTITUTE(C4538," ",REPT(" ", 99)), 99)),"")</f>
        <v/>
      </c>
      <c r="E4538" s="6" t="str">
        <f t="shared" si="141"/>
        <v>Lee Martin</v>
      </c>
      <c r="F4538" s="6" t="s">
        <v>17419</v>
      </c>
      <c r="G4538" s="7" t="s">
        <v>19424</v>
      </c>
      <c r="H4538" s="7" t="s">
        <v>19455</v>
      </c>
    </row>
    <row r="4539" spans="1:8">
      <c r="A4539" s="6" t="s">
        <v>17422</v>
      </c>
      <c r="B4539" s="6" t="str" cm="1">
        <f t="array" ref="B4539">IF(SUM(--ISNUMBER(SEARCH(Honorific,A4539)))&gt;0,LEFT(A4539,FIND(" ",A4539)-1),"")</f>
        <v/>
      </c>
      <c r="C4539" s="6" t="str">
        <f t="shared" si="140"/>
        <v>Wesley Robles</v>
      </c>
      <c r="D4539" s="6" t="str" cm="1">
        <f t="array" ref="D4539">IF(SUM(--ISNUMBER(SEARCH(Credentials,C4539)))&gt;0,TRIM(RIGHT(SUBSTITUTE(C4539," ",REPT(" ", 99)), 99)),"")</f>
        <v/>
      </c>
      <c r="E4539" s="6" t="str">
        <f t="shared" si="141"/>
        <v>Wesley Robles</v>
      </c>
      <c r="F4539" s="6" t="s">
        <v>17422</v>
      </c>
      <c r="G4539" s="7" t="s">
        <v>20700</v>
      </c>
      <c r="H4539" s="7" t="s">
        <v>20688</v>
      </c>
    </row>
    <row r="4540" spans="1:8">
      <c r="A4540" s="6" t="s">
        <v>17426</v>
      </c>
      <c r="B4540" s="6" t="str" cm="1">
        <f t="array" ref="B4540">IF(SUM(--ISNUMBER(SEARCH(Honorific,A4540)))&gt;0,LEFT(A4540,FIND(" ",A4540)-1),"")</f>
        <v/>
      </c>
      <c r="C4540" s="6" t="str">
        <f t="shared" si="140"/>
        <v>Samuel Schwartz</v>
      </c>
      <c r="D4540" s="6" t="str" cm="1">
        <f t="array" ref="D4540">IF(SUM(--ISNUMBER(SEARCH(Credentials,C4540)))&gt;0,TRIM(RIGHT(SUBSTITUTE(C4540," ",REPT(" ", 99)), 99)),"")</f>
        <v/>
      </c>
      <c r="E4540" s="6" t="str">
        <f t="shared" si="141"/>
        <v>Samuel Schwartz</v>
      </c>
      <c r="F4540" s="6" t="s">
        <v>17426</v>
      </c>
      <c r="G4540" s="7" t="s">
        <v>19593</v>
      </c>
      <c r="H4540" s="7" t="s">
        <v>20040</v>
      </c>
    </row>
    <row r="4541" spans="1:8">
      <c r="A4541" s="6" t="s">
        <v>17430</v>
      </c>
      <c r="B4541" s="6" t="str" cm="1">
        <f t="array" ref="B4541">IF(SUM(--ISNUMBER(SEARCH(Honorific,A4541)))&gt;0,LEFT(A4541,FIND(" ",A4541)-1),"")</f>
        <v/>
      </c>
      <c r="C4541" s="6" t="str">
        <f t="shared" si="140"/>
        <v>Fernando Mcintyre</v>
      </c>
      <c r="D4541" s="6" t="str" cm="1">
        <f t="array" ref="D4541">IF(SUM(--ISNUMBER(SEARCH(Credentials,C4541)))&gt;0,TRIM(RIGHT(SUBSTITUTE(C4541," ",REPT(" ", 99)), 99)),"")</f>
        <v/>
      </c>
      <c r="E4541" s="6" t="str">
        <f t="shared" si="141"/>
        <v>Fernando Mcintyre</v>
      </c>
      <c r="F4541" s="6" t="s">
        <v>17430</v>
      </c>
      <c r="G4541" s="7" t="s">
        <v>20820</v>
      </c>
      <c r="H4541" s="7" t="s">
        <v>20479</v>
      </c>
    </row>
    <row r="4542" spans="1:8">
      <c r="A4542" s="6" t="s">
        <v>17433</v>
      </c>
      <c r="B4542" s="6" t="str" cm="1">
        <f t="array" ref="B4542">IF(SUM(--ISNUMBER(SEARCH(Honorific,A4542)))&gt;0,LEFT(A4542,FIND(" ",A4542)-1),"")</f>
        <v/>
      </c>
      <c r="C4542" s="6" t="str">
        <f t="shared" si="140"/>
        <v>Hector Turner</v>
      </c>
      <c r="D4542" s="6" t="str" cm="1">
        <f t="array" ref="D4542">IF(SUM(--ISNUMBER(SEARCH(Credentials,C4542)))&gt;0,TRIM(RIGHT(SUBSTITUTE(C4542," ",REPT(" ", 99)), 99)),"")</f>
        <v/>
      </c>
      <c r="E4542" s="6" t="str">
        <f t="shared" si="141"/>
        <v>Hector Turner</v>
      </c>
      <c r="F4542" s="6" t="s">
        <v>17433</v>
      </c>
      <c r="G4542" s="7" t="s">
        <v>20372</v>
      </c>
      <c r="H4542" s="7" t="s">
        <v>19757</v>
      </c>
    </row>
    <row r="4543" spans="1:8">
      <c r="A4543" s="6" t="s">
        <v>17437</v>
      </c>
      <c r="B4543" s="6" t="str" cm="1">
        <f t="array" ref="B4543">IF(SUM(--ISNUMBER(SEARCH(Honorific,A4543)))&gt;0,LEFT(A4543,FIND(" ",A4543)-1),"")</f>
        <v/>
      </c>
      <c r="C4543" s="6" t="str">
        <f t="shared" si="140"/>
        <v>Sean Stewart</v>
      </c>
      <c r="D4543" s="6" t="str" cm="1">
        <f t="array" ref="D4543">IF(SUM(--ISNUMBER(SEARCH(Credentials,C4543)))&gt;0,TRIM(RIGHT(SUBSTITUTE(C4543," ",REPT(" ", 99)), 99)),"")</f>
        <v/>
      </c>
      <c r="E4543" s="6" t="str">
        <f t="shared" si="141"/>
        <v>Sean Stewart</v>
      </c>
      <c r="F4543" s="6" t="s">
        <v>17437</v>
      </c>
      <c r="G4543" s="7" t="s">
        <v>19651</v>
      </c>
      <c r="H4543" s="7" t="s">
        <v>19687</v>
      </c>
    </row>
    <row r="4544" spans="1:8">
      <c r="A4544" s="6" t="s">
        <v>17441</v>
      </c>
      <c r="B4544" s="6" t="str" cm="1">
        <f t="array" ref="B4544">IF(SUM(--ISNUMBER(SEARCH(Honorific,A4544)))&gt;0,LEFT(A4544,FIND(" ",A4544)-1),"")</f>
        <v/>
      </c>
      <c r="C4544" s="6" t="str">
        <f t="shared" si="140"/>
        <v>Lauren Sandoval</v>
      </c>
      <c r="D4544" s="6" t="str" cm="1">
        <f t="array" ref="D4544">IF(SUM(--ISNUMBER(SEARCH(Credentials,C4544)))&gt;0,TRIM(RIGHT(SUBSTITUTE(C4544," ",REPT(" ", 99)), 99)),"")</f>
        <v/>
      </c>
      <c r="E4544" s="6" t="str">
        <f t="shared" si="141"/>
        <v>Lauren Sandoval</v>
      </c>
      <c r="F4544" s="6" t="s">
        <v>17441</v>
      </c>
      <c r="G4544" s="7" t="s">
        <v>19504</v>
      </c>
      <c r="H4544" s="7" t="s">
        <v>20423</v>
      </c>
    </row>
    <row r="4545" spans="1:8">
      <c r="A4545" s="6" t="s">
        <v>17445</v>
      </c>
      <c r="B4545" s="6" t="str" cm="1">
        <f t="array" ref="B4545">IF(SUM(--ISNUMBER(SEARCH(Honorific,A4545)))&gt;0,LEFT(A4545,FIND(" ",A4545)-1),"")</f>
        <v/>
      </c>
      <c r="C4545" s="6" t="str">
        <f t="shared" si="140"/>
        <v>Michele Russo</v>
      </c>
      <c r="D4545" s="6" t="str" cm="1">
        <f t="array" ref="D4545">IF(SUM(--ISNUMBER(SEARCH(Credentials,C4545)))&gt;0,TRIM(RIGHT(SUBSTITUTE(C4545," ",REPT(" ", 99)), 99)),"")</f>
        <v/>
      </c>
      <c r="E4545" s="6" t="str">
        <f t="shared" si="141"/>
        <v>Michele Russo</v>
      </c>
      <c r="F4545" s="6" t="s">
        <v>17445</v>
      </c>
      <c r="G4545" s="7" t="s">
        <v>19885</v>
      </c>
      <c r="H4545" s="7" t="s">
        <v>20204</v>
      </c>
    </row>
    <row r="4546" spans="1:8">
      <c r="A4546" s="6" t="s">
        <v>17449</v>
      </c>
      <c r="B4546" s="6" t="str" cm="1">
        <f t="array" ref="B4546">IF(SUM(--ISNUMBER(SEARCH(Honorific,A4546)))&gt;0,LEFT(A4546,FIND(" ",A4546)-1),"")</f>
        <v/>
      </c>
      <c r="C4546" s="6" t="str">
        <f t="shared" si="140"/>
        <v>Jason Howell</v>
      </c>
      <c r="D4546" s="6" t="str" cm="1">
        <f t="array" ref="D4546">IF(SUM(--ISNUMBER(SEARCH(Credentials,C4546)))&gt;0,TRIM(RIGHT(SUBSTITUTE(C4546," ",REPT(" ", 99)), 99)),"")</f>
        <v/>
      </c>
      <c r="E4546" s="6" t="str">
        <f t="shared" si="141"/>
        <v>Jason Howell</v>
      </c>
      <c r="F4546" s="6" t="s">
        <v>17449</v>
      </c>
      <c r="G4546" s="7" t="s">
        <v>19560</v>
      </c>
      <c r="H4546" s="7" t="s">
        <v>19619</v>
      </c>
    </row>
    <row r="4547" spans="1:8">
      <c r="A4547" s="6" t="s">
        <v>17453</v>
      </c>
      <c r="B4547" s="6" t="str" cm="1">
        <f t="array" ref="B4547">IF(SUM(--ISNUMBER(SEARCH(Honorific,A4547)))&gt;0,LEFT(A4547,FIND(" ",A4547)-1),"")</f>
        <v/>
      </c>
      <c r="C4547" s="6" t="str">
        <f t="shared" ref="C4547:C4610" si="142">IF(B4547="",A4547,RIGHT(A4547,LEN(A4547)-LEN(B4547)-1))</f>
        <v>Robert Morales</v>
      </c>
      <c r="D4547" s="6" t="str" cm="1">
        <f t="array" ref="D4547">IF(SUM(--ISNUMBER(SEARCH(Credentials,C4547)))&gt;0,TRIM(RIGHT(SUBSTITUTE(C4547," ",REPT(" ", 99)), 99)),"")</f>
        <v/>
      </c>
      <c r="E4547" s="6" t="str">
        <f t="shared" ref="E4547:E4610" si="143">IF(D4547="",C4547,LEFT(C4547,LEN(C4547)-LEN(D4547)))</f>
        <v>Robert Morales</v>
      </c>
      <c r="F4547" s="6" t="s">
        <v>17453</v>
      </c>
      <c r="G4547" s="7" t="s">
        <v>19541</v>
      </c>
      <c r="H4547" s="7" t="s">
        <v>19513</v>
      </c>
    </row>
    <row r="4548" spans="1:8">
      <c r="A4548" s="6" t="s">
        <v>17457</v>
      </c>
      <c r="B4548" s="6" t="str" cm="1">
        <f t="array" ref="B4548">IF(SUM(--ISNUMBER(SEARCH(Honorific,A4548)))&gt;0,LEFT(A4548,FIND(" ",A4548)-1),"")</f>
        <v/>
      </c>
      <c r="C4548" s="6" t="str">
        <f t="shared" si="142"/>
        <v>Dawn Hunter</v>
      </c>
      <c r="D4548" s="6" t="str" cm="1">
        <f t="array" ref="D4548">IF(SUM(--ISNUMBER(SEARCH(Credentials,C4548)))&gt;0,TRIM(RIGHT(SUBSTITUTE(C4548," ",REPT(" ", 99)), 99)),"")</f>
        <v/>
      </c>
      <c r="E4548" s="6" t="str">
        <f t="shared" si="143"/>
        <v>Dawn Hunter</v>
      </c>
      <c r="F4548" s="6" t="s">
        <v>17457</v>
      </c>
      <c r="G4548" s="7" t="s">
        <v>19865</v>
      </c>
      <c r="H4548" s="7" t="s">
        <v>19678</v>
      </c>
    </row>
    <row r="4549" spans="1:8">
      <c r="A4549" s="6" t="s">
        <v>17461</v>
      </c>
      <c r="B4549" s="6" t="str" cm="1">
        <f t="array" ref="B4549">IF(SUM(--ISNUMBER(SEARCH(Honorific,A4549)))&gt;0,LEFT(A4549,FIND(" ",A4549)-1),"")</f>
        <v/>
      </c>
      <c r="C4549" s="6" t="str">
        <f t="shared" si="142"/>
        <v>Sharon Mcgee</v>
      </c>
      <c r="D4549" s="6" t="str" cm="1">
        <f t="array" ref="D4549">IF(SUM(--ISNUMBER(SEARCH(Credentials,C4549)))&gt;0,TRIM(RIGHT(SUBSTITUTE(C4549," ",REPT(" ", 99)), 99)),"")</f>
        <v/>
      </c>
      <c r="E4549" s="6" t="str">
        <f t="shared" si="143"/>
        <v>Sharon Mcgee</v>
      </c>
      <c r="F4549" s="6" t="s">
        <v>17461</v>
      </c>
      <c r="G4549" s="7" t="s">
        <v>19584</v>
      </c>
      <c r="H4549" s="7" t="s">
        <v>19554</v>
      </c>
    </row>
    <row r="4550" spans="1:8">
      <c r="A4550" s="6" t="s">
        <v>17465</v>
      </c>
      <c r="B4550" s="6" t="str" cm="1">
        <f t="array" ref="B4550">IF(SUM(--ISNUMBER(SEARCH(Honorific,A4550)))&gt;0,LEFT(A4550,FIND(" ",A4550)-1),"")</f>
        <v/>
      </c>
      <c r="C4550" s="6" t="str">
        <f t="shared" si="142"/>
        <v>Elizabeth Farrell</v>
      </c>
      <c r="D4550" s="6" t="str" cm="1">
        <f t="array" ref="D4550">IF(SUM(--ISNUMBER(SEARCH(Credentials,C4550)))&gt;0,TRIM(RIGHT(SUBSTITUTE(C4550," ",REPT(" ", 99)), 99)),"")</f>
        <v/>
      </c>
      <c r="E4550" s="6" t="str">
        <f t="shared" si="143"/>
        <v>Elizabeth Farrell</v>
      </c>
      <c r="F4550" s="6" t="s">
        <v>17465</v>
      </c>
      <c r="G4550" s="7" t="s">
        <v>19819</v>
      </c>
      <c r="H4550" s="7" t="s">
        <v>19422</v>
      </c>
    </row>
    <row r="4551" spans="1:8">
      <c r="A4551" s="6" t="s">
        <v>17469</v>
      </c>
      <c r="B4551" s="6" t="str" cm="1">
        <f t="array" ref="B4551">IF(SUM(--ISNUMBER(SEARCH(Honorific,A4551)))&gt;0,LEFT(A4551,FIND(" ",A4551)-1),"")</f>
        <v/>
      </c>
      <c r="C4551" s="6" t="str">
        <f t="shared" si="142"/>
        <v>Cheyenne Townsend</v>
      </c>
      <c r="D4551" s="6" t="str" cm="1">
        <f t="array" ref="D4551">IF(SUM(--ISNUMBER(SEARCH(Credentials,C4551)))&gt;0,TRIM(RIGHT(SUBSTITUTE(C4551," ",REPT(" ", 99)), 99)),"")</f>
        <v/>
      </c>
      <c r="E4551" s="6" t="str">
        <f t="shared" si="143"/>
        <v>Cheyenne Townsend</v>
      </c>
      <c r="F4551" s="6" t="s">
        <v>17469</v>
      </c>
      <c r="G4551" s="7" t="s">
        <v>20666</v>
      </c>
      <c r="H4551" s="7" t="s">
        <v>20063</v>
      </c>
    </row>
    <row r="4552" spans="1:8">
      <c r="A4552" s="6" t="s">
        <v>17473</v>
      </c>
      <c r="B4552" s="6" t="str" cm="1">
        <f t="array" ref="B4552">IF(SUM(--ISNUMBER(SEARCH(Honorific,A4552)))&gt;0,LEFT(A4552,FIND(" ",A4552)-1),"")</f>
        <v/>
      </c>
      <c r="C4552" s="6" t="str">
        <f t="shared" si="142"/>
        <v>Karen Brooks</v>
      </c>
      <c r="D4552" s="6" t="str" cm="1">
        <f t="array" ref="D4552">IF(SUM(--ISNUMBER(SEARCH(Credentials,C4552)))&gt;0,TRIM(RIGHT(SUBSTITUTE(C4552," ",REPT(" ", 99)), 99)),"")</f>
        <v/>
      </c>
      <c r="E4552" s="6" t="str">
        <f t="shared" si="143"/>
        <v>Karen Brooks</v>
      </c>
      <c r="F4552" s="6" t="s">
        <v>17473</v>
      </c>
      <c r="G4552" s="7" t="s">
        <v>19650</v>
      </c>
      <c r="H4552" s="7" t="s">
        <v>19931</v>
      </c>
    </row>
    <row r="4553" spans="1:8">
      <c r="A4553" s="6" t="s">
        <v>17477</v>
      </c>
      <c r="B4553" s="6" t="str" cm="1">
        <f t="array" ref="B4553">IF(SUM(--ISNUMBER(SEARCH(Honorific,A4553)))&gt;0,LEFT(A4553,FIND(" ",A4553)-1),"")</f>
        <v/>
      </c>
      <c r="C4553" s="6" t="str">
        <f t="shared" si="142"/>
        <v>Sandra Rangel</v>
      </c>
      <c r="D4553" s="6" t="str" cm="1">
        <f t="array" ref="D4553">IF(SUM(--ISNUMBER(SEARCH(Credentials,C4553)))&gt;0,TRIM(RIGHT(SUBSTITUTE(C4553," ",REPT(" ", 99)), 99)),"")</f>
        <v/>
      </c>
      <c r="E4553" s="6" t="str">
        <f t="shared" si="143"/>
        <v>Sandra Rangel</v>
      </c>
      <c r="F4553" s="6" t="s">
        <v>17477</v>
      </c>
      <c r="G4553" s="7" t="s">
        <v>20050</v>
      </c>
      <c r="H4553" s="7" t="s">
        <v>20290</v>
      </c>
    </row>
    <row r="4554" spans="1:8">
      <c r="A4554" s="6" t="s">
        <v>17481</v>
      </c>
      <c r="B4554" s="6" t="str" cm="1">
        <f t="array" ref="B4554">IF(SUM(--ISNUMBER(SEARCH(Honorific,A4554)))&gt;0,LEFT(A4554,FIND(" ",A4554)-1),"")</f>
        <v/>
      </c>
      <c r="C4554" s="6" t="str">
        <f t="shared" si="142"/>
        <v>Jennifer Montgomery</v>
      </c>
      <c r="D4554" s="6" t="str" cm="1">
        <f t="array" ref="D4554">IF(SUM(--ISNUMBER(SEARCH(Credentials,C4554)))&gt;0,TRIM(RIGHT(SUBSTITUTE(C4554," ",REPT(" ", 99)), 99)),"")</f>
        <v/>
      </c>
      <c r="E4554" s="6" t="str">
        <f t="shared" si="143"/>
        <v>Jennifer Montgomery</v>
      </c>
      <c r="F4554" s="6" t="s">
        <v>17481</v>
      </c>
      <c r="G4554" s="7" t="s">
        <v>19510</v>
      </c>
      <c r="H4554" s="7" t="s">
        <v>20183</v>
      </c>
    </row>
    <row r="4555" spans="1:8">
      <c r="A4555" s="6" t="s">
        <v>17484</v>
      </c>
      <c r="B4555" s="6" t="str" cm="1">
        <f t="array" ref="B4555">IF(SUM(--ISNUMBER(SEARCH(Honorific,A4555)))&gt;0,LEFT(A4555,FIND(" ",A4555)-1),"")</f>
        <v/>
      </c>
      <c r="C4555" s="6" t="str">
        <f t="shared" si="142"/>
        <v>Taylor Hunter</v>
      </c>
      <c r="D4555" s="6" t="str" cm="1">
        <f t="array" ref="D4555">IF(SUM(--ISNUMBER(SEARCH(Credentials,C4555)))&gt;0,TRIM(RIGHT(SUBSTITUTE(C4555," ",REPT(" ", 99)), 99)),"")</f>
        <v/>
      </c>
      <c r="E4555" s="6" t="str">
        <f t="shared" si="143"/>
        <v>Taylor Hunter</v>
      </c>
      <c r="F4555" s="6" t="s">
        <v>17484</v>
      </c>
      <c r="G4555" s="7" t="s">
        <v>19500</v>
      </c>
      <c r="H4555" s="7" t="s">
        <v>19678</v>
      </c>
    </row>
    <row r="4556" spans="1:8">
      <c r="A4556" s="6" t="s">
        <v>17488</v>
      </c>
      <c r="B4556" s="6" t="str" cm="1">
        <f t="array" ref="B4556">IF(SUM(--ISNUMBER(SEARCH(Honorific,A4556)))&gt;0,LEFT(A4556,FIND(" ",A4556)-1),"")</f>
        <v/>
      </c>
      <c r="C4556" s="6" t="str">
        <f t="shared" si="142"/>
        <v>Geoffrey Smith</v>
      </c>
      <c r="D4556" s="6" t="str" cm="1">
        <f t="array" ref="D4556">IF(SUM(--ISNUMBER(SEARCH(Credentials,C4556)))&gt;0,TRIM(RIGHT(SUBSTITUTE(C4556," ",REPT(" ", 99)), 99)),"")</f>
        <v/>
      </c>
      <c r="E4556" s="6" t="str">
        <f t="shared" si="143"/>
        <v>Geoffrey Smith</v>
      </c>
      <c r="F4556" s="6" t="s">
        <v>17488</v>
      </c>
      <c r="G4556" s="7" t="s">
        <v>20386</v>
      </c>
      <c r="H4556" s="7" t="s">
        <v>19450</v>
      </c>
    </row>
    <row r="4557" spans="1:8">
      <c r="A4557" s="6" t="s">
        <v>17491</v>
      </c>
      <c r="B4557" s="6" t="str" cm="1">
        <f t="array" ref="B4557">IF(SUM(--ISNUMBER(SEARCH(Honorific,A4557)))&gt;0,LEFT(A4557,FIND(" ",A4557)-1),"")</f>
        <v/>
      </c>
      <c r="C4557" s="6" t="str">
        <f t="shared" si="142"/>
        <v>Jon Daugherty</v>
      </c>
      <c r="D4557" s="6" t="str" cm="1">
        <f t="array" ref="D4557">IF(SUM(--ISNUMBER(SEARCH(Credentials,C4557)))&gt;0,TRIM(RIGHT(SUBSTITUTE(C4557," ",REPT(" ", 99)), 99)),"")</f>
        <v/>
      </c>
      <c r="E4557" s="6" t="str">
        <f t="shared" si="143"/>
        <v>Jon Daugherty</v>
      </c>
      <c r="F4557" s="6" t="s">
        <v>17491</v>
      </c>
      <c r="G4557" s="7" t="s">
        <v>20633</v>
      </c>
      <c r="H4557" s="7" t="s">
        <v>20739</v>
      </c>
    </row>
    <row r="4558" spans="1:8">
      <c r="A4558" s="6" t="s">
        <v>17495</v>
      </c>
      <c r="B4558" s="6" t="str" cm="1">
        <f t="array" ref="B4558">IF(SUM(--ISNUMBER(SEARCH(Honorific,A4558)))&gt;0,LEFT(A4558,FIND(" ",A4558)-1),"")</f>
        <v/>
      </c>
      <c r="C4558" s="6" t="str">
        <f t="shared" si="142"/>
        <v>Matthew Allen</v>
      </c>
      <c r="D4558" s="6" t="str" cm="1">
        <f t="array" ref="D4558">IF(SUM(--ISNUMBER(SEARCH(Credentials,C4558)))&gt;0,TRIM(RIGHT(SUBSTITUTE(C4558," ",REPT(" ", 99)), 99)),"")</f>
        <v/>
      </c>
      <c r="E4558" s="6" t="str">
        <f t="shared" si="143"/>
        <v>Matthew Allen</v>
      </c>
      <c r="F4558" s="6" t="s">
        <v>17495</v>
      </c>
      <c r="G4558" s="7" t="s">
        <v>19506</v>
      </c>
      <c r="H4558" s="7" t="s">
        <v>19635</v>
      </c>
    </row>
    <row r="4559" spans="1:8">
      <c r="A4559" s="6" t="s">
        <v>17498</v>
      </c>
      <c r="B4559" s="6" t="str" cm="1">
        <f t="array" ref="B4559">IF(SUM(--ISNUMBER(SEARCH(Honorific,A4559)))&gt;0,LEFT(A4559,FIND(" ",A4559)-1),"")</f>
        <v/>
      </c>
      <c r="C4559" s="6" t="str">
        <f t="shared" si="142"/>
        <v>Andrew Ortiz</v>
      </c>
      <c r="D4559" s="6" t="str" cm="1">
        <f t="array" ref="D4559">IF(SUM(--ISNUMBER(SEARCH(Credentials,C4559)))&gt;0,TRIM(RIGHT(SUBSTITUTE(C4559," ",REPT(" ", 99)), 99)),"")</f>
        <v/>
      </c>
      <c r="E4559" s="6" t="str">
        <f t="shared" si="143"/>
        <v>Andrew Ortiz</v>
      </c>
      <c r="F4559" s="6" t="s">
        <v>17498</v>
      </c>
      <c r="G4559" s="7" t="s">
        <v>19612</v>
      </c>
      <c r="H4559" s="7" t="s">
        <v>20269</v>
      </c>
    </row>
    <row r="4560" spans="1:8">
      <c r="A4560" s="6" t="s">
        <v>17501</v>
      </c>
      <c r="B4560" s="6" t="str" cm="1">
        <f t="array" ref="B4560">IF(SUM(--ISNUMBER(SEARCH(Honorific,A4560)))&gt;0,LEFT(A4560,FIND(" ",A4560)-1),"")</f>
        <v/>
      </c>
      <c r="C4560" s="6" t="str">
        <f t="shared" si="142"/>
        <v>Brian Harris</v>
      </c>
      <c r="D4560" s="6" t="str" cm="1">
        <f t="array" ref="D4560">IF(SUM(--ISNUMBER(SEARCH(Credentials,C4560)))&gt;0,TRIM(RIGHT(SUBSTITUTE(C4560," ",REPT(" ", 99)), 99)),"")</f>
        <v/>
      </c>
      <c r="E4560" s="6" t="str">
        <f t="shared" si="143"/>
        <v>Brian Harris</v>
      </c>
      <c r="F4560" s="6" t="s">
        <v>17501</v>
      </c>
      <c r="G4560" s="7" t="s">
        <v>19555</v>
      </c>
      <c r="H4560" s="7" t="s">
        <v>19925</v>
      </c>
    </row>
    <row r="4561" spans="1:8">
      <c r="A4561" s="6" t="s">
        <v>17505</v>
      </c>
      <c r="B4561" s="6" t="str" cm="1">
        <f t="array" ref="B4561">IF(SUM(--ISNUMBER(SEARCH(Honorific,A4561)))&gt;0,LEFT(A4561,FIND(" ",A4561)-1),"")</f>
        <v/>
      </c>
      <c r="C4561" s="6" t="str">
        <f t="shared" si="142"/>
        <v>Kathy Clark</v>
      </c>
      <c r="D4561" s="6" t="str" cm="1">
        <f t="array" ref="D4561">IF(SUM(--ISNUMBER(SEARCH(Credentials,C4561)))&gt;0,TRIM(RIGHT(SUBSTITUTE(C4561," ",REPT(" ", 99)), 99)),"")</f>
        <v/>
      </c>
      <c r="E4561" s="6" t="str">
        <f t="shared" si="143"/>
        <v>Kathy Clark</v>
      </c>
      <c r="F4561" s="6" t="s">
        <v>17505</v>
      </c>
      <c r="G4561" s="7" t="s">
        <v>19514</v>
      </c>
      <c r="H4561" s="7" t="s">
        <v>19647</v>
      </c>
    </row>
    <row r="4562" spans="1:8">
      <c r="A4562" s="6" t="s">
        <v>17509</v>
      </c>
      <c r="B4562" s="6" t="str" cm="1">
        <f t="array" ref="B4562">IF(SUM(--ISNUMBER(SEARCH(Honorific,A4562)))&gt;0,LEFT(A4562,FIND(" ",A4562)-1),"")</f>
        <v/>
      </c>
      <c r="C4562" s="6" t="str">
        <f t="shared" si="142"/>
        <v>Cynthia Torres</v>
      </c>
      <c r="D4562" s="6" t="str" cm="1">
        <f t="array" ref="D4562">IF(SUM(--ISNUMBER(SEARCH(Credentials,C4562)))&gt;0,TRIM(RIGHT(SUBSTITUTE(C4562," ",REPT(" ", 99)), 99)),"")</f>
        <v/>
      </c>
      <c r="E4562" s="6" t="str">
        <f t="shared" si="143"/>
        <v>Cynthia Torres</v>
      </c>
      <c r="F4562" s="6" t="s">
        <v>17509</v>
      </c>
      <c r="G4562" s="7" t="s">
        <v>19646</v>
      </c>
      <c r="H4562" s="7" t="s">
        <v>20025</v>
      </c>
    </row>
    <row r="4563" spans="1:8">
      <c r="A4563" s="6" t="s">
        <v>17513</v>
      </c>
      <c r="B4563" s="6" t="str" cm="1">
        <f t="array" ref="B4563">IF(SUM(--ISNUMBER(SEARCH(Honorific,A4563)))&gt;0,LEFT(A4563,FIND(" ",A4563)-1),"")</f>
        <v/>
      </c>
      <c r="C4563" s="6" t="str">
        <f t="shared" si="142"/>
        <v>John Hernandez</v>
      </c>
      <c r="D4563" s="6" t="str" cm="1">
        <f t="array" ref="D4563">IF(SUM(--ISNUMBER(SEARCH(Credentials,C4563)))&gt;0,TRIM(RIGHT(SUBSTITUTE(C4563," ",REPT(" ", 99)), 99)),"")</f>
        <v/>
      </c>
      <c r="E4563" s="6" t="str">
        <f t="shared" si="143"/>
        <v>John Hernandez</v>
      </c>
      <c r="F4563" s="6" t="s">
        <v>17513</v>
      </c>
      <c r="G4563" s="7" t="s">
        <v>19558</v>
      </c>
      <c r="H4563" s="7" t="s">
        <v>19444</v>
      </c>
    </row>
    <row r="4564" spans="1:8">
      <c r="A4564" s="6" t="s">
        <v>17517</v>
      </c>
      <c r="B4564" s="6" t="str" cm="1">
        <f t="array" ref="B4564">IF(SUM(--ISNUMBER(SEARCH(Honorific,A4564)))&gt;0,LEFT(A4564,FIND(" ",A4564)-1),"")</f>
        <v/>
      </c>
      <c r="C4564" s="6" t="str">
        <f t="shared" si="142"/>
        <v>Ariel Sanchez</v>
      </c>
      <c r="D4564" s="6" t="str" cm="1">
        <f t="array" ref="D4564">IF(SUM(--ISNUMBER(SEARCH(Credentials,C4564)))&gt;0,TRIM(RIGHT(SUBSTITUTE(C4564," ",REPT(" ", 99)), 99)),"")</f>
        <v/>
      </c>
      <c r="E4564" s="6" t="str">
        <f t="shared" si="143"/>
        <v>Ariel Sanchez</v>
      </c>
      <c r="F4564" s="6" t="s">
        <v>17517</v>
      </c>
      <c r="G4564" s="7" t="s">
        <v>20821</v>
      </c>
      <c r="H4564" s="7" t="s">
        <v>19474</v>
      </c>
    </row>
    <row r="4565" spans="1:8">
      <c r="A4565" s="6" t="s">
        <v>17521</v>
      </c>
      <c r="B4565" s="6" t="str" cm="1">
        <f t="array" ref="B4565">IF(SUM(--ISNUMBER(SEARCH(Honorific,A4565)))&gt;0,LEFT(A4565,FIND(" ",A4565)-1),"")</f>
        <v/>
      </c>
      <c r="C4565" s="6" t="str">
        <f t="shared" si="142"/>
        <v>David Ross</v>
      </c>
      <c r="D4565" s="6" t="str" cm="1">
        <f t="array" ref="D4565">IF(SUM(--ISNUMBER(SEARCH(Credentials,C4565)))&gt;0,TRIM(RIGHT(SUBSTITUTE(C4565," ",REPT(" ", 99)), 99)),"")</f>
        <v/>
      </c>
      <c r="E4565" s="6" t="str">
        <f t="shared" si="143"/>
        <v>David Ross</v>
      </c>
      <c r="F4565" s="6" t="s">
        <v>17521</v>
      </c>
      <c r="G4565" s="7" t="s">
        <v>19484</v>
      </c>
      <c r="H4565" s="7" t="s">
        <v>19574</v>
      </c>
    </row>
    <row r="4566" spans="1:8">
      <c r="A4566" s="6" t="s">
        <v>17525</v>
      </c>
      <c r="B4566" s="6" t="str" cm="1">
        <f t="array" ref="B4566">IF(SUM(--ISNUMBER(SEARCH(Honorific,A4566)))&gt;0,LEFT(A4566,FIND(" ",A4566)-1),"")</f>
        <v/>
      </c>
      <c r="C4566" s="6" t="str">
        <f t="shared" si="142"/>
        <v>Todd Robinson</v>
      </c>
      <c r="D4566" s="6" t="str" cm="1">
        <f t="array" ref="D4566">IF(SUM(--ISNUMBER(SEARCH(Credentials,C4566)))&gt;0,TRIM(RIGHT(SUBSTITUTE(C4566," ",REPT(" ", 99)), 99)),"")</f>
        <v/>
      </c>
      <c r="E4566" s="6" t="str">
        <f t="shared" si="143"/>
        <v>Todd Robinson</v>
      </c>
      <c r="F4566" s="6" t="s">
        <v>17525</v>
      </c>
      <c r="G4566" s="7" t="s">
        <v>19723</v>
      </c>
      <c r="H4566" s="7" t="s">
        <v>19430</v>
      </c>
    </row>
    <row r="4567" spans="1:8">
      <c r="A4567" s="6" t="s">
        <v>17529</v>
      </c>
      <c r="B4567" s="6" t="str" cm="1">
        <f t="array" ref="B4567">IF(SUM(--ISNUMBER(SEARCH(Honorific,A4567)))&gt;0,LEFT(A4567,FIND(" ",A4567)-1),"")</f>
        <v/>
      </c>
      <c r="C4567" s="6" t="str">
        <f t="shared" si="142"/>
        <v>Renee Jordan</v>
      </c>
      <c r="D4567" s="6" t="str" cm="1">
        <f t="array" ref="D4567">IF(SUM(--ISNUMBER(SEARCH(Credentials,C4567)))&gt;0,TRIM(RIGHT(SUBSTITUTE(C4567," ",REPT(" ", 99)), 99)),"")</f>
        <v/>
      </c>
      <c r="E4567" s="6" t="str">
        <f t="shared" si="143"/>
        <v>Renee Jordan</v>
      </c>
      <c r="F4567" s="6" t="s">
        <v>17529</v>
      </c>
      <c r="G4567" s="7" t="s">
        <v>19431</v>
      </c>
      <c r="H4567" s="7" t="s">
        <v>19781</v>
      </c>
    </row>
    <row r="4568" spans="1:8">
      <c r="A4568" s="6" t="s">
        <v>17533</v>
      </c>
      <c r="B4568" s="6" t="str" cm="1">
        <f t="array" ref="B4568">IF(SUM(--ISNUMBER(SEARCH(Honorific,A4568)))&gt;0,LEFT(A4568,FIND(" ",A4568)-1),"")</f>
        <v/>
      </c>
      <c r="C4568" s="6" t="str">
        <f t="shared" si="142"/>
        <v>Brandon Roberts</v>
      </c>
      <c r="D4568" s="6" t="str" cm="1">
        <f t="array" ref="D4568">IF(SUM(--ISNUMBER(SEARCH(Credentials,C4568)))&gt;0,TRIM(RIGHT(SUBSTITUTE(C4568," ",REPT(" ", 99)), 99)),"")</f>
        <v/>
      </c>
      <c r="E4568" s="6" t="str">
        <f t="shared" si="143"/>
        <v>Brandon Roberts</v>
      </c>
      <c r="F4568" s="6" t="s">
        <v>17533</v>
      </c>
      <c r="G4568" s="7" t="s">
        <v>19603</v>
      </c>
      <c r="H4568" s="7" t="s">
        <v>19900</v>
      </c>
    </row>
    <row r="4569" spans="1:8">
      <c r="A4569" s="6" t="s">
        <v>17537</v>
      </c>
      <c r="B4569" s="6" t="str" cm="1">
        <f t="array" ref="B4569">IF(SUM(--ISNUMBER(SEARCH(Honorific,A4569)))&gt;0,LEFT(A4569,FIND(" ",A4569)-1),"")</f>
        <v/>
      </c>
      <c r="C4569" s="6" t="str">
        <f t="shared" si="142"/>
        <v>Daniel Owens</v>
      </c>
      <c r="D4569" s="6" t="str" cm="1">
        <f t="array" ref="D4569">IF(SUM(--ISNUMBER(SEARCH(Credentials,C4569)))&gt;0,TRIM(RIGHT(SUBSTITUTE(C4569," ",REPT(" ", 99)), 99)),"")</f>
        <v/>
      </c>
      <c r="E4569" s="6" t="str">
        <f t="shared" si="143"/>
        <v>Daniel Owens</v>
      </c>
      <c r="F4569" s="6" t="s">
        <v>17537</v>
      </c>
      <c r="G4569" s="7" t="s">
        <v>19492</v>
      </c>
      <c r="H4569" s="7" t="s">
        <v>19758</v>
      </c>
    </row>
    <row r="4570" spans="1:8">
      <c r="A4570" s="6" t="s">
        <v>11792</v>
      </c>
      <c r="B4570" s="6" t="str" cm="1">
        <f t="array" ref="B4570">IF(SUM(--ISNUMBER(SEARCH(Honorific,A4570)))&gt;0,LEFT(A4570,FIND(" ",A4570)-1),"")</f>
        <v/>
      </c>
      <c r="C4570" s="6" t="str">
        <f t="shared" si="142"/>
        <v>Christopher James</v>
      </c>
      <c r="D4570" s="6" t="str" cm="1">
        <f t="array" ref="D4570">IF(SUM(--ISNUMBER(SEARCH(Credentials,C4570)))&gt;0,TRIM(RIGHT(SUBSTITUTE(C4570," ",REPT(" ", 99)), 99)),"")</f>
        <v/>
      </c>
      <c r="E4570" s="6" t="str">
        <f t="shared" si="143"/>
        <v>Christopher James</v>
      </c>
      <c r="F4570" s="6" t="s">
        <v>11792</v>
      </c>
      <c r="G4570" s="7" t="s">
        <v>19682</v>
      </c>
      <c r="H4570" s="7" t="s">
        <v>19433</v>
      </c>
    </row>
    <row r="4571" spans="1:8">
      <c r="A4571" s="6" t="s">
        <v>17543</v>
      </c>
      <c r="B4571" s="6" t="str" cm="1">
        <f t="array" ref="B4571">IF(SUM(--ISNUMBER(SEARCH(Honorific,A4571)))&gt;0,LEFT(A4571,FIND(" ",A4571)-1),"")</f>
        <v/>
      </c>
      <c r="C4571" s="6" t="str">
        <f t="shared" si="142"/>
        <v>Cindy Harris</v>
      </c>
      <c r="D4571" s="6" t="str" cm="1">
        <f t="array" ref="D4571">IF(SUM(--ISNUMBER(SEARCH(Credentials,C4571)))&gt;0,TRIM(RIGHT(SUBSTITUTE(C4571," ",REPT(" ", 99)), 99)),"")</f>
        <v/>
      </c>
      <c r="E4571" s="6" t="str">
        <f t="shared" si="143"/>
        <v>Cindy Harris</v>
      </c>
      <c r="F4571" s="6" t="s">
        <v>17543</v>
      </c>
      <c r="G4571" s="7" t="s">
        <v>20368</v>
      </c>
      <c r="H4571" s="7" t="s">
        <v>19925</v>
      </c>
    </row>
    <row r="4572" spans="1:8">
      <c r="A4572" s="6" t="s">
        <v>17547</v>
      </c>
      <c r="B4572" s="6" t="str" cm="1">
        <f t="array" ref="B4572">IF(SUM(--ISNUMBER(SEARCH(Honorific,A4572)))&gt;0,LEFT(A4572,FIND(" ",A4572)-1),"")</f>
        <v/>
      </c>
      <c r="C4572" s="6" t="str">
        <f t="shared" si="142"/>
        <v>Brent Lewis</v>
      </c>
      <c r="D4572" s="6" t="str" cm="1">
        <f t="array" ref="D4572">IF(SUM(--ISNUMBER(SEARCH(Credentials,C4572)))&gt;0,TRIM(RIGHT(SUBSTITUTE(C4572," ",REPT(" ", 99)), 99)),"")</f>
        <v/>
      </c>
      <c r="E4572" s="6" t="str">
        <f t="shared" si="143"/>
        <v>Brent Lewis</v>
      </c>
      <c r="F4572" s="6" t="s">
        <v>17547</v>
      </c>
      <c r="G4572" s="7" t="s">
        <v>20422</v>
      </c>
      <c r="H4572" s="7" t="s">
        <v>19755</v>
      </c>
    </row>
    <row r="4573" spans="1:8">
      <c r="A4573" s="6" t="s">
        <v>17551</v>
      </c>
      <c r="B4573" s="6" t="str" cm="1">
        <f t="array" ref="B4573">IF(SUM(--ISNUMBER(SEARCH(Honorific,A4573)))&gt;0,LEFT(A4573,FIND(" ",A4573)-1),"")</f>
        <v/>
      </c>
      <c r="C4573" s="6" t="str">
        <f t="shared" si="142"/>
        <v>Brandi Stewart</v>
      </c>
      <c r="D4573" s="6" t="str" cm="1">
        <f t="array" ref="D4573">IF(SUM(--ISNUMBER(SEARCH(Credentials,C4573)))&gt;0,TRIM(RIGHT(SUBSTITUTE(C4573," ",REPT(" ", 99)), 99)),"")</f>
        <v/>
      </c>
      <c r="E4573" s="6" t="str">
        <f t="shared" si="143"/>
        <v>Brandi Stewart</v>
      </c>
      <c r="F4573" s="6" t="s">
        <v>17551</v>
      </c>
      <c r="G4573" s="7" t="s">
        <v>20675</v>
      </c>
      <c r="H4573" s="7" t="s">
        <v>19687</v>
      </c>
    </row>
    <row r="4574" spans="1:8">
      <c r="A4574" s="6" t="s">
        <v>17555</v>
      </c>
      <c r="B4574" s="6" t="str" cm="1">
        <f t="array" ref="B4574">IF(SUM(--ISNUMBER(SEARCH(Honorific,A4574)))&gt;0,LEFT(A4574,FIND(" ",A4574)-1),"")</f>
        <v/>
      </c>
      <c r="C4574" s="6" t="str">
        <f t="shared" si="142"/>
        <v>James Hudson</v>
      </c>
      <c r="D4574" s="6" t="str" cm="1">
        <f t="array" ref="D4574">IF(SUM(--ISNUMBER(SEARCH(Credentials,C4574)))&gt;0,TRIM(RIGHT(SUBSTITUTE(C4574," ",REPT(" ", 99)), 99)),"")</f>
        <v/>
      </c>
      <c r="E4574" s="6" t="str">
        <f t="shared" si="143"/>
        <v>James Hudson</v>
      </c>
      <c r="F4574" s="6" t="s">
        <v>17555</v>
      </c>
      <c r="G4574" s="7" t="s">
        <v>19433</v>
      </c>
      <c r="H4574" s="7" t="s">
        <v>19808</v>
      </c>
    </row>
    <row r="4575" spans="1:8">
      <c r="A4575" s="6" t="s">
        <v>17559</v>
      </c>
      <c r="B4575" s="6" t="str" cm="1">
        <f t="array" ref="B4575">IF(SUM(--ISNUMBER(SEARCH(Honorific,A4575)))&gt;0,LEFT(A4575,FIND(" ",A4575)-1),"")</f>
        <v/>
      </c>
      <c r="C4575" s="6" t="str">
        <f t="shared" si="142"/>
        <v>Christopher Williams</v>
      </c>
      <c r="D4575" s="6" t="str" cm="1">
        <f t="array" ref="D4575">IF(SUM(--ISNUMBER(SEARCH(Credentials,C4575)))&gt;0,TRIM(RIGHT(SUBSTITUTE(C4575," ",REPT(" ", 99)), 99)),"")</f>
        <v/>
      </c>
      <c r="E4575" s="6" t="str">
        <f t="shared" si="143"/>
        <v>Christopher Williams</v>
      </c>
      <c r="F4575" s="6" t="s">
        <v>17559</v>
      </c>
      <c r="G4575" s="7" t="s">
        <v>19682</v>
      </c>
      <c r="H4575" s="7" t="s">
        <v>19478</v>
      </c>
    </row>
    <row r="4576" spans="1:8">
      <c r="A4576" s="6" t="s">
        <v>17563</v>
      </c>
      <c r="B4576" s="6" t="str" cm="1">
        <f t="array" ref="B4576">IF(SUM(--ISNUMBER(SEARCH(Honorific,A4576)))&gt;0,LEFT(A4576,FIND(" ",A4576)-1),"")</f>
        <v/>
      </c>
      <c r="C4576" s="6" t="str">
        <f t="shared" si="142"/>
        <v>Stephen Hamilton</v>
      </c>
      <c r="D4576" s="6" t="str" cm="1">
        <f t="array" ref="D4576">IF(SUM(--ISNUMBER(SEARCH(Credentials,C4576)))&gt;0,TRIM(RIGHT(SUBSTITUTE(C4576," ",REPT(" ", 99)), 99)),"")</f>
        <v/>
      </c>
      <c r="E4576" s="6" t="str">
        <f t="shared" si="143"/>
        <v>Stephen Hamilton</v>
      </c>
      <c r="F4576" s="6" t="s">
        <v>17563</v>
      </c>
      <c r="G4576" s="7" t="s">
        <v>19633</v>
      </c>
      <c r="H4576" s="7" t="s">
        <v>20343</v>
      </c>
    </row>
    <row r="4577" spans="1:8">
      <c r="A4577" s="6" t="s">
        <v>17567</v>
      </c>
      <c r="B4577" s="6" t="str" cm="1">
        <f t="array" ref="B4577">IF(SUM(--ISNUMBER(SEARCH(Honorific,A4577)))&gt;0,LEFT(A4577,FIND(" ",A4577)-1),"")</f>
        <v/>
      </c>
      <c r="C4577" s="6" t="str">
        <f t="shared" si="142"/>
        <v>Susan Hicks</v>
      </c>
      <c r="D4577" s="6" t="str" cm="1">
        <f t="array" ref="D4577">IF(SUM(--ISNUMBER(SEARCH(Credentials,C4577)))&gt;0,TRIM(RIGHT(SUBSTITUTE(C4577," ",REPT(" ", 99)), 99)),"")</f>
        <v/>
      </c>
      <c r="E4577" s="6" t="str">
        <f t="shared" si="143"/>
        <v>Susan Hicks</v>
      </c>
      <c r="F4577" s="6" t="s">
        <v>17567</v>
      </c>
      <c r="G4577" s="7" t="s">
        <v>19601</v>
      </c>
      <c r="H4577" s="7" t="s">
        <v>19893</v>
      </c>
    </row>
    <row r="4578" spans="1:8">
      <c r="A4578" s="6" t="s">
        <v>17571</v>
      </c>
      <c r="B4578" s="6" t="str" cm="1">
        <f t="array" ref="B4578">IF(SUM(--ISNUMBER(SEARCH(Honorific,A4578)))&gt;0,LEFT(A4578,FIND(" ",A4578)-1),"")</f>
        <v/>
      </c>
      <c r="C4578" s="6" t="str">
        <f t="shared" si="142"/>
        <v>Rita Hernandez</v>
      </c>
      <c r="D4578" s="6" t="str" cm="1">
        <f t="array" ref="D4578">IF(SUM(--ISNUMBER(SEARCH(Credentials,C4578)))&gt;0,TRIM(RIGHT(SUBSTITUTE(C4578," ",REPT(" ", 99)), 99)),"")</f>
        <v/>
      </c>
      <c r="E4578" s="6" t="str">
        <f t="shared" si="143"/>
        <v>Rita Hernandez</v>
      </c>
      <c r="F4578" s="6" t="s">
        <v>17571</v>
      </c>
      <c r="G4578" s="7" t="s">
        <v>20374</v>
      </c>
      <c r="H4578" s="7" t="s">
        <v>19444</v>
      </c>
    </row>
    <row r="4579" spans="1:8">
      <c r="A4579" s="6" t="s">
        <v>17575</v>
      </c>
      <c r="B4579" s="6" t="str" cm="1">
        <f t="array" ref="B4579">IF(SUM(--ISNUMBER(SEARCH(Honorific,A4579)))&gt;0,LEFT(A4579,FIND(" ",A4579)-1),"")</f>
        <v/>
      </c>
      <c r="C4579" s="6" t="str">
        <f t="shared" si="142"/>
        <v>Willie Green</v>
      </c>
      <c r="D4579" s="6" t="str" cm="1">
        <f t="array" ref="D4579">IF(SUM(--ISNUMBER(SEARCH(Credentials,C4579)))&gt;0,TRIM(RIGHT(SUBSTITUTE(C4579," ",REPT(" ", 99)), 99)),"")</f>
        <v/>
      </c>
      <c r="E4579" s="6" t="str">
        <f t="shared" si="143"/>
        <v>Willie Green</v>
      </c>
      <c r="F4579" s="6" t="s">
        <v>17575</v>
      </c>
      <c r="G4579" s="7" t="s">
        <v>19800</v>
      </c>
      <c r="H4579" s="7" t="s">
        <v>19548</v>
      </c>
    </row>
    <row r="4580" spans="1:8">
      <c r="A4580" s="6" t="s">
        <v>17579</v>
      </c>
      <c r="B4580" s="6" t="str" cm="1">
        <f t="array" ref="B4580">IF(SUM(--ISNUMBER(SEARCH(Honorific,A4580)))&gt;0,LEFT(A4580,FIND(" ",A4580)-1),"")</f>
        <v/>
      </c>
      <c r="C4580" s="6" t="str">
        <f t="shared" si="142"/>
        <v>Ronald Stephens</v>
      </c>
      <c r="D4580" s="6" t="str" cm="1">
        <f t="array" ref="D4580">IF(SUM(--ISNUMBER(SEARCH(Credentials,C4580)))&gt;0,TRIM(RIGHT(SUBSTITUTE(C4580," ",REPT(" ", 99)), 99)),"")</f>
        <v/>
      </c>
      <c r="E4580" s="6" t="str">
        <f t="shared" si="143"/>
        <v>Ronald Stephens</v>
      </c>
      <c r="F4580" s="6" t="s">
        <v>17579</v>
      </c>
      <c r="G4580" s="7" t="s">
        <v>19535</v>
      </c>
      <c r="H4580" s="7" t="s">
        <v>19632</v>
      </c>
    </row>
    <row r="4581" spans="1:8">
      <c r="A4581" s="6" t="s">
        <v>17583</v>
      </c>
      <c r="B4581" s="6" t="str" cm="1">
        <f t="array" ref="B4581">IF(SUM(--ISNUMBER(SEARCH(Honorific,A4581)))&gt;0,LEFT(A4581,FIND(" ",A4581)-1),"")</f>
        <v/>
      </c>
      <c r="C4581" s="6" t="str">
        <f t="shared" si="142"/>
        <v>Ann Robles</v>
      </c>
      <c r="D4581" s="6" t="str" cm="1">
        <f t="array" ref="D4581">IF(SUM(--ISNUMBER(SEARCH(Credentials,C4581)))&gt;0,TRIM(RIGHT(SUBSTITUTE(C4581," ",REPT(" ", 99)), 99)),"")</f>
        <v/>
      </c>
      <c r="E4581" s="6" t="str">
        <f t="shared" si="143"/>
        <v>Ann Robles</v>
      </c>
      <c r="F4581" s="6" t="s">
        <v>17583</v>
      </c>
      <c r="G4581" s="7" t="s">
        <v>19683</v>
      </c>
      <c r="H4581" s="7" t="s">
        <v>20688</v>
      </c>
    </row>
    <row r="4582" spans="1:8">
      <c r="A4582" s="6" t="s">
        <v>4539</v>
      </c>
      <c r="B4582" s="6" t="str" cm="1">
        <f t="array" ref="B4582">IF(SUM(--ISNUMBER(SEARCH(Honorific,A4582)))&gt;0,LEFT(A4582,FIND(" ",A4582)-1),"")</f>
        <v/>
      </c>
      <c r="C4582" s="6" t="str">
        <f t="shared" si="142"/>
        <v>Nicole Lee</v>
      </c>
      <c r="D4582" s="6" t="str" cm="1">
        <f t="array" ref="D4582">IF(SUM(--ISNUMBER(SEARCH(Credentials,C4582)))&gt;0,TRIM(RIGHT(SUBSTITUTE(C4582," ",REPT(" ", 99)), 99)),"")</f>
        <v/>
      </c>
      <c r="E4582" s="6" t="str">
        <f t="shared" si="143"/>
        <v>Nicole Lee</v>
      </c>
      <c r="F4582" s="6" t="s">
        <v>4539</v>
      </c>
      <c r="G4582" s="7" t="s">
        <v>19670</v>
      </c>
      <c r="H4582" s="7" t="s">
        <v>19424</v>
      </c>
    </row>
    <row r="4583" spans="1:8">
      <c r="A4583" s="6" t="s">
        <v>17590</v>
      </c>
      <c r="B4583" s="6" t="str" cm="1">
        <f t="array" ref="B4583">IF(SUM(--ISNUMBER(SEARCH(Honorific,A4583)))&gt;0,LEFT(A4583,FIND(" ",A4583)-1),"")</f>
        <v/>
      </c>
      <c r="C4583" s="6" t="str">
        <f t="shared" si="142"/>
        <v>Brandon Hobbs</v>
      </c>
      <c r="D4583" s="6" t="str" cm="1">
        <f t="array" ref="D4583">IF(SUM(--ISNUMBER(SEARCH(Credentials,C4583)))&gt;0,TRIM(RIGHT(SUBSTITUTE(C4583," ",REPT(" ", 99)), 99)),"")</f>
        <v/>
      </c>
      <c r="E4583" s="6" t="str">
        <f t="shared" si="143"/>
        <v>Brandon Hobbs</v>
      </c>
      <c r="F4583" s="6" t="s">
        <v>17590</v>
      </c>
      <c r="G4583" s="7" t="s">
        <v>19603</v>
      </c>
      <c r="H4583" s="7" t="s">
        <v>20822</v>
      </c>
    </row>
    <row r="4584" spans="1:8">
      <c r="A4584" s="6" t="s">
        <v>17594</v>
      </c>
      <c r="B4584" s="6" t="str" cm="1">
        <f t="array" ref="B4584">IF(SUM(--ISNUMBER(SEARCH(Honorific,A4584)))&gt;0,LEFT(A4584,FIND(" ",A4584)-1),"")</f>
        <v/>
      </c>
      <c r="C4584" s="6" t="str">
        <f t="shared" si="142"/>
        <v>Corey Oconnell</v>
      </c>
      <c r="D4584" s="6" t="str" cm="1">
        <f t="array" ref="D4584">IF(SUM(--ISNUMBER(SEARCH(Credentials,C4584)))&gt;0,TRIM(RIGHT(SUBSTITUTE(C4584," ",REPT(" ", 99)), 99)),"")</f>
        <v/>
      </c>
      <c r="E4584" s="6" t="str">
        <f t="shared" si="143"/>
        <v>Corey Oconnell</v>
      </c>
      <c r="F4584" s="6" t="s">
        <v>17594</v>
      </c>
      <c r="G4584" s="7" t="s">
        <v>19720</v>
      </c>
      <c r="H4584" s="7" t="s">
        <v>20360</v>
      </c>
    </row>
    <row r="4585" spans="1:8">
      <c r="A4585" s="6" t="s">
        <v>17598</v>
      </c>
      <c r="B4585" s="6" t="str" cm="1">
        <f t="array" ref="B4585">IF(SUM(--ISNUMBER(SEARCH(Honorific,A4585)))&gt;0,LEFT(A4585,FIND(" ",A4585)-1),"")</f>
        <v/>
      </c>
      <c r="C4585" s="6" t="str">
        <f t="shared" si="142"/>
        <v>Justin Hudson</v>
      </c>
      <c r="D4585" s="6" t="str" cm="1">
        <f t="array" ref="D4585">IF(SUM(--ISNUMBER(SEARCH(Credentials,C4585)))&gt;0,TRIM(RIGHT(SUBSTITUTE(C4585," ",REPT(" ", 99)), 99)),"")</f>
        <v/>
      </c>
      <c r="E4585" s="6" t="str">
        <f t="shared" si="143"/>
        <v>Justin Hudson</v>
      </c>
      <c r="F4585" s="6" t="s">
        <v>17598</v>
      </c>
      <c r="G4585" s="7" t="s">
        <v>19526</v>
      </c>
      <c r="H4585" s="7" t="s">
        <v>19808</v>
      </c>
    </row>
    <row r="4586" spans="1:8">
      <c r="A4586" s="6" t="s">
        <v>17602</v>
      </c>
      <c r="B4586" s="6" t="str" cm="1">
        <f t="array" ref="B4586">IF(SUM(--ISNUMBER(SEARCH(Honorific,A4586)))&gt;0,LEFT(A4586,FIND(" ",A4586)-1),"")</f>
        <v/>
      </c>
      <c r="C4586" s="6" t="str">
        <f t="shared" si="142"/>
        <v>Randy Taylor</v>
      </c>
      <c r="D4586" s="6" t="str" cm="1">
        <f t="array" ref="D4586">IF(SUM(--ISNUMBER(SEARCH(Credentials,C4586)))&gt;0,TRIM(RIGHT(SUBSTITUTE(C4586," ",REPT(" ", 99)), 99)),"")</f>
        <v/>
      </c>
      <c r="E4586" s="6" t="str">
        <f t="shared" si="143"/>
        <v>Randy Taylor</v>
      </c>
      <c r="F4586" s="6" t="s">
        <v>17602</v>
      </c>
      <c r="G4586" s="7" t="s">
        <v>19675</v>
      </c>
      <c r="H4586" s="7" t="s">
        <v>19500</v>
      </c>
    </row>
    <row r="4587" spans="1:8">
      <c r="A4587" s="6" t="s">
        <v>7710</v>
      </c>
      <c r="B4587" s="6" t="str" cm="1">
        <f t="array" ref="B4587">IF(SUM(--ISNUMBER(SEARCH(Honorific,A4587)))&gt;0,LEFT(A4587,FIND(" ",A4587)-1),"")</f>
        <v/>
      </c>
      <c r="C4587" s="6" t="str">
        <f t="shared" si="142"/>
        <v>Michael Perez</v>
      </c>
      <c r="D4587" s="6" t="str" cm="1">
        <f t="array" ref="D4587">IF(SUM(--ISNUMBER(SEARCH(Credentials,C4587)))&gt;0,TRIM(RIGHT(SUBSTITUTE(C4587," ",REPT(" ", 99)), 99)),"")</f>
        <v/>
      </c>
      <c r="E4587" s="6" t="str">
        <f t="shared" si="143"/>
        <v>Michael Perez</v>
      </c>
      <c r="F4587" s="6" t="s">
        <v>7710</v>
      </c>
      <c r="G4587" s="7" t="s">
        <v>19466</v>
      </c>
      <c r="H4587" s="7" t="s">
        <v>19760</v>
      </c>
    </row>
    <row r="4588" spans="1:8">
      <c r="A4588" s="6" t="s">
        <v>17608</v>
      </c>
      <c r="B4588" s="6" t="str" cm="1">
        <f t="array" ref="B4588">IF(SUM(--ISNUMBER(SEARCH(Honorific,A4588)))&gt;0,LEFT(A4588,FIND(" ",A4588)-1),"")</f>
        <v/>
      </c>
      <c r="C4588" s="6" t="str">
        <f t="shared" si="142"/>
        <v>Sydney Joseph</v>
      </c>
      <c r="D4588" s="6" t="str" cm="1">
        <f t="array" ref="D4588">IF(SUM(--ISNUMBER(SEARCH(Credentials,C4588)))&gt;0,TRIM(RIGHT(SUBSTITUTE(C4588," ",REPT(" ", 99)), 99)),"")</f>
        <v/>
      </c>
      <c r="E4588" s="6" t="str">
        <f t="shared" si="143"/>
        <v>Sydney Joseph</v>
      </c>
      <c r="F4588" s="6" t="s">
        <v>17608</v>
      </c>
      <c r="G4588" s="7" t="s">
        <v>19449</v>
      </c>
      <c r="H4588" s="7" t="s">
        <v>19642</v>
      </c>
    </row>
    <row r="4589" spans="1:8">
      <c r="A4589" s="6" t="s">
        <v>17612</v>
      </c>
      <c r="B4589" s="6" t="str" cm="1">
        <f t="array" ref="B4589">IF(SUM(--ISNUMBER(SEARCH(Honorific,A4589)))&gt;0,LEFT(A4589,FIND(" ",A4589)-1),"")</f>
        <v/>
      </c>
      <c r="C4589" s="6" t="str">
        <f t="shared" si="142"/>
        <v>Corey Morales</v>
      </c>
      <c r="D4589" s="6" t="str" cm="1">
        <f t="array" ref="D4589">IF(SUM(--ISNUMBER(SEARCH(Credentials,C4589)))&gt;0,TRIM(RIGHT(SUBSTITUTE(C4589," ",REPT(" ", 99)), 99)),"")</f>
        <v/>
      </c>
      <c r="E4589" s="6" t="str">
        <f t="shared" si="143"/>
        <v>Corey Morales</v>
      </c>
      <c r="F4589" s="6" t="s">
        <v>17612</v>
      </c>
      <c r="G4589" s="7" t="s">
        <v>19720</v>
      </c>
      <c r="H4589" s="7" t="s">
        <v>19513</v>
      </c>
    </row>
    <row r="4590" spans="1:8">
      <c r="A4590" s="6" t="s">
        <v>17616</v>
      </c>
      <c r="B4590" s="6" t="str" cm="1">
        <f t="array" ref="B4590">IF(SUM(--ISNUMBER(SEARCH(Honorific,A4590)))&gt;0,LEFT(A4590,FIND(" ",A4590)-1),"")</f>
        <v>Mr.</v>
      </c>
      <c r="C4590" s="6" t="str">
        <f t="shared" si="142"/>
        <v>David Sanders</v>
      </c>
      <c r="D4590" s="6" t="str" cm="1">
        <f t="array" ref="D4590">IF(SUM(--ISNUMBER(SEARCH(Credentials,C4590)))&gt;0,TRIM(RIGHT(SUBSTITUTE(C4590," ",REPT(" ", 99)), 99)),"")</f>
        <v/>
      </c>
      <c r="E4590" s="6" t="str">
        <f t="shared" si="143"/>
        <v>David Sanders</v>
      </c>
      <c r="F4590" s="6" t="s">
        <v>19399</v>
      </c>
      <c r="G4590" s="7" t="s">
        <v>19484</v>
      </c>
      <c r="H4590" s="7" t="s">
        <v>20096</v>
      </c>
    </row>
    <row r="4591" spans="1:8">
      <c r="A4591" s="6" t="s">
        <v>17620</v>
      </c>
      <c r="B4591" s="6" t="str" cm="1">
        <f t="array" ref="B4591">IF(SUM(--ISNUMBER(SEARCH(Honorific,A4591)))&gt;0,LEFT(A4591,FIND(" ",A4591)-1),"")</f>
        <v/>
      </c>
      <c r="C4591" s="6" t="str">
        <f t="shared" si="142"/>
        <v>Joseph James</v>
      </c>
      <c r="D4591" s="6" t="str" cm="1">
        <f t="array" ref="D4591">IF(SUM(--ISNUMBER(SEARCH(Credentials,C4591)))&gt;0,TRIM(RIGHT(SUBSTITUTE(C4591," ",REPT(" ", 99)), 99)),"")</f>
        <v/>
      </c>
      <c r="E4591" s="6" t="str">
        <f t="shared" si="143"/>
        <v>Joseph James</v>
      </c>
      <c r="F4591" s="6" t="s">
        <v>17620</v>
      </c>
      <c r="G4591" s="7" t="s">
        <v>19642</v>
      </c>
      <c r="H4591" s="7" t="s">
        <v>19433</v>
      </c>
    </row>
    <row r="4592" spans="1:8">
      <c r="A4592" s="6" t="s">
        <v>17624</v>
      </c>
      <c r="B4592" s="6" t="str" cm="1">
        <f t="array" ref="B4592">IF(SUM(--ISNUMBER(SEARCH(Honorific,A4592)))&gt;0,LEFT(A4592,FIND(" ",A4592)-1),"")</f>
        <v/>
      </c>
      <c r="C4592" s="6" t="str">
        <f t="shared" si="142"/>
        <v>Lisa Wiley</v>
      </c>
      <c r="D4592" s="6" t="str" cm="1">
        <f t="array" ref="D4592">IF(SUM(--ISNUMBER(SEARCH(Credentials,C4592)))&gt;0,TRIM(RIGHT(SUBSTITUTE(C4592," ",REPT(" ", 99)), 99)),"")</f>
        <v/>
      </c>
      <c r="E4592" s="6" t="str">
        <f t="shared" si="143"/>
        <v>Lisa Wiley</v>
      </c>
      <c r="F4592" s="6" t="s">
        <v>17624</v>
      </c>
      <c r="G4592" s="7" t="s">
        <v>19425</v>
      </c>
      <c r="H4592" s="7" t="s">
        <v>20463</v>
      </c>
    </row>
    <row r="4593" spans="1:8">
      <c r="A4593" s="6" t="s">
        <v>17628</v>
      </c>
      <c r="B4593" s="6" t="str" cm="1">
        <f t="array" ref="B4593">IF(SUM(--ISNUMBER(SEARCH(Honorific,A4593)))&gt;0,LEFT(A4593,FIND(" ",A4593)-1),"")</f>
        <v/>
      </c>
      <c r="C4593" s="6" t="str">
        <f t="shared" si="142"/>
        <v>Alejandra Coleman</v>
      </c>
      <c r="D4593" s="6" t="str" cm="1">
        <f t="array" ref="D4593">IF(SUM(--ISNUMBER(SEARCH(Credentials,C4593)))&gt;0,TRIM(RIGHT(SUBSTITUTE(C4593," ",REPT(" ", 99)), 99)),"")</f>
        <v/>
      </c>
      <c r="E4593" s="6" t="str">
        <f t="shared" si="143"/>
        <v>Alejandra Coleman</v>
      </c>
      <c r="F4593" s="6" t="s">
        <v>17628</v>
      </c>
      <c r="G4593" s="7" t="s">
        <v>20549</v>
      </c>
      <c r="H4593" s="7" t="s">
        <v>19681</v>
      </c>
    </row>
    <row r="4594" spans="1:8">
      <c r="A4594" s="6" t="s">
        <v>17632</v>
      </c>
      <c r="B4594" s="6" t="str" cm="1">
        <f t="array" ref="B4594">IF(SUM(--ISNUMBER(SEARCH(Honorific,A4594)))&gt;0,LEFT(A4594,FIND(" ",A4594)-1),"")</f>
        <v/>
      </c>
      <c r="C4594" s="6" t="str">
        <f t="shared" si="142"/>
        <v>Gilbert Armstrong</v>
      </c>
      <c r="D4594" s="6" t="str" cm="1">
        <f t="array" ref="D4594">IF(SUM(--ISNUMBER(SEARCH(Credentials,C4594)))&gt;0,TRIM(RIGHT(SUBSTITUTE(C4594," ",REPT(" ", 99)), 99)),"")</f>
        <v/>
      </c>
      <c r="E4594" s="6" t="str">
        <f t="shared" si="143"/>
        <v>Gilbert Armstrong</v>
      </c>
      <c r="F4594" s="6" t="s">
        <v>17632</v>
      </c>
      <c r="G4594" s="7" t="s">
        <v>20248</v>
      </c>
      <c r="H4594" s="7" t="s">
        <v>20145</v>
      </c>
    </row>
    <row r="4595" spans="1:8">
      <c r="A4595" s="6" t="s">
        <v>17636</v>
      </c>
      <c r="B4595" s="6" t="str" cm="1">
        <f t="array" ref="B4595">IF(SUM(--ISNUMBER(SEARCH(Honorific,A4595)))&gt;0,LEFT(A4595,FIND(" ",A4595)-1),"")</f>
        <v/>
      </c>
      <c r="C4595" s="6" t="str">
        <f t="shared" si="142"/>
        <v>Crystal Garrison</v>
      </c>
      <c r="D4595" s="6" t="str" cm="1">
        <f t="array" ref="D4595">IF(SUM(--ISNUMBER(SEARCH(Credentials,C4595)))&gt;0,TRIM(RIGHT(SUBSTITUTE(C4595," ",REPT(" ", 99)), 99)),"")</f>
        <v/>
      </c>
      <c r="E4595" s="6" t="str">
        <f t="shared" si="143"/>
        <v>Crystal Garrison</v>
      </c>
      <c r="F4595" s="6" t="s">
        <v>17636</v>
      </c>
      <c r="G4595" s="7" t="s">
        <v>19562</v>
      </c>
      <c r="H4595" s="7" t="s">
        <v>20823</v>
      </c>
    </row>
    <row r="4596" spans="1:8">
      <c r="A4596" s="6" t="s">
        <v>17640</v>
      </c>
      <c r="B4596" s="6" t="str" cm="1">
        <f t="array" ref="B4596">IF(SUM(--ISNUMBER(SEARCH(Honorific,A4596)))&gt;0,LEFT(A4596,FIND(" ",A4596)-1),"")</f>
        <v/>
      </c>
      <c r="C4596" s="6" t="str">
        <f t="shared" si="142"/>
        <v>Maria Green</v>
      </c>
      <c r="D4596" s="6" t="str" cm="1">
        <f t="array" ref="D4596">IF(SUM(--ISNUMBER(SEARCH(Credentials,C4596)))&gt;0,TRIM(RIGHT(SUBSTITUTE(C4596," ",REPT(" ", 99)), 99)),"")</f>
        <v/>
      </c>
      <c r="E4596" s="6" t="str">
        <f t="shared" si="143"/>
        <v>Maria Green</v>
      </c>
      <c r="F4596" s="6" t="s">
        <v>17640</v>
      </c>
      <c r="G4596" s="7" t="s">
        <v>19490</v>
      </c>
      <c r="H4596" s="7" t="s">
        <v>19548</v>
      </c>
    </row>
    <row r="4597" spans="1:8">
      <c r="A4597" s="6" t="s">
        <v>5197</v>
      </c>
      <c r="B4597" s="6" t="str" cm="1">
        <f t="array" ref="B4597">IF(SUM(--ISNUMBER(SEARCH(Honorific,A4597)))&gt;0,LEFT(A4597,FIND(" ",A4597)-1),"")</f>
        <v/>
      </c>
      <c r="C4597" s="6" t="str">
        <f t="shared" si="142"/>
        <v>Mark Campbell</v>
      </c>
      <c r="D4597" s="6" t="str" cm="1">
        <f t="array" ref="D4597">IF(SUM(--ISNUMBER(SEARCH(Credentials,C4597)))&gt;0,TRIM(RIGHT(SUBSTITUTE(C4597," ",REPT(" ", 99)), 99)),"")</f>
        <v/>
      </c>
      <c r="E4597" s="6" t="str">
        <f t="shared" si="143"/>
        <v>Mark Campbell</v>
      </c>
      <c r="F4597" s="6" t="s">
        <v>5197</v>
      </c>
      <c r="G4597" s="7" t="s">
        <v>19725</v>
      </c>
      <c r="H4597" s="7" t="s">
        <v>19886</v>
      </c>
    </row>
    <row r="4598" spans="1:8">
      <c r="A4598" s="6" t="s">
        <v>17646</v>
      </c>
      <c r="B4598" s="6" t="str" cm="1">
        <f t="array" ref="B4598">IF(SUM(--ISNUMBER(SEARCH(Honorific,A4598)))&gt;0,LEFT(A4598,FIND(" ",A4598)-1),"")</f>
        <v/>
      </c>
      <c r="C4598" s="6" t="str">
        <f t="shared" si="142"/>
        <v>Sherry Coleman</v>
      </c>
      <c r="D4598" s="6" t="str" cm="1">
        <f t="array" ref="D4598">IF(SUM(--ISNUMBER(SEARCH(Credentials,C4598)))&gt;0,TRIM(RIGHT(SUBSTITUTE(C4598," ",REPT(" ", 99)), 99)),"")</f>
        <v/>
      </c>
      <c r="E4598" s="6" t="str">
        <f t="shared" si="143"/>
        <v>Sherry Coleman</v>
      </c>
      <c r="F4598" s="6" t="s">
        <v>17646</v>
      </c>
      <c r="G4598" s="7" t="s">
        <v>20385</v>
      </c>
      <c r="H4598" s="7" t="s">
        <v>19681</v>
      </c>
    </row>
    <row r="4599" spans="1:8">
      <c r="A4599" s="6" t="s">
        <v>17650</v>
      </c>
      <c r="B4599" s="6" t="str" cm="1">
        <f t="array" ref="B4599">IF(SUM(--ISNUMBER(SEARCH(Honorific,A4599)))&gt;0,LEFT(A4599,FIND(" ",A4599)-1),"")</f>
        <v/>
      </c>
      <c r="C4599" s="6" t="str">
        <f t="shared" si="142"/>
        <v>Eric Scott</v>
      </c>
      <c r="D4599" s="6" t="str" cm="1">
        <f t="array" ref="D4599">IF(SUM(--ISNUMBER(SEARCH(Credentials,C4599)))&gt;0,TRIM(RIGHT(SUBSTITUTE(C4599," ",REPT(" ", 99)), 99)),"")</f>
        <v/>
      </c>
      <c r="E4599" s="6" t="str">
        <f t="shared" si="143"/>
        <v>Eric Scott</v>
      </c>
      <c r="F4599" s="6" t="s">
        <v>17650</v>
      </c>
      <c r="G4599" s="7" t="s">
        <v>19618</v>
      </c>
      <c r="H4599" s="7" t="s">
        <v>19573</v>
      </c>
    </row>
    <row r="4600" spans="1:8">
      <c r="A4600" s="6" t="s">
        <v>17654</v>
      </c>
      <c r="B4600" s="6" t="str" cm="1">
        <f t="array" ref="B4600">IF(SUM(--ISNUMBER(SEARCH(Honorific,A4600)))&gt;0,LEFT(A4600,FIND(" ",A4600)-1),"")</f>
        <v/>
      </c>
      <c r="C4600" s="6" t="str">
        <f t="shared" si="142"/>
        <v>Robert Rogers</v>
      </c>
      <c r="D4600" s="6" t="str" cm="1">
        <f t="array" ref="D4600">IF(SUM(--ISNUMBER(SEARCH(Credentials,C4600)))&gt;0,TRIM(RIGHT(SUBSTITUTE(C4600," ",REPT(" ", 99)), 99)),"")</f>
        <v/>
      </c>
      <c r="E4600" s="6" t="str">
        <f t="shared" si="143"/>
        <v>Robert Rogers</v>
      </c>
      <c r="F4600" s="6" t="s">
        <v>17654</v>
      </c>
      <c r="G4600" s="7" t="s">
        <v>19541</v>
      </c>
      <c r="H4600" s="7" t="s">
        <v>19703</v>
      </c>
    </row>
    <row r="4601" spans="1:8">
      <c r="A4601" s="6" t="s">
        <v>17658</v>
      </c>
      <c r="B4601" s="6" t="str" cm="1">
        <f t="array" ref="B4601">IF(SUM(--ISNUMBER(SEARCH(Honorific,A4601)))&gt;0,LEFT(A4601,FIND(" ",A4601)-1),"")</f>
        <v/>
      </c>
      <c r="C4601" s="6" t="str">
        <f t="shared" si="142"/>
        <v>Sarah Fields</v>
      </c>
      <c r="D4601" s="6" t="str" cm="1">
        <f t="array" ref="D4601">IF(SUM(--ISNUMBER(SEARCH(Credentials,C4601)))&gt;0,TRIM(RIGHT(SUBSTITUTE(C4601," ",REPT(" ", 99)), 99)),"")</f>
        <v/>
      </c>
      <c r="E4601" s="6" t="str">
        <f t="shared" si="143"/>
        <v>Sarah Fields</v>
      </c>
      <c r="F4601" s="6" t="s">
        <v>17658</v>
      </c>
      <c r="G4601" s="7" t="s">
        <v>19665</v>
      </c>
      <c r="H4601" s="7" t="s">
        <v>20502</v>
      </c>
    </row>
    <row r="4602" spans="1:8">
      <c r="A4602" s="6" t="s">
        <v>17661</v>
      </c>
      <c r="B4602" s="6" t="str" cm="1">
        <f t="array" ref="B4602">IF(SUM(--ISNUMBER(SEARCH(Honorific,A4602)))&gt;0,LEFT(A4602,FIND(" ",A4602)-1),"")</f>
        <v>Miss</v>
      </c>
      <c r="C4602" s="6" t="str">
        <f t="shared" si="142"/>
        <v>Anna Alvarez</v>
      </c>
      <c r="D4602" s="6" t="str" cm="1">
        <f t="array" ref="D4602">IF(SUM(--ISNUMBER(SEARCH(Credentials,C4602)))&gt;0,TRIM(RIGHT(SUBSTITUTE(C4602," ",REPT(" ", 99)), 99)),"")</f>
        <v/>
      </c>
      <c r="E4602" s="6" t="str">
        <f t="shared" si="143"/>
        <v>Anna Alvarez</v>
      </c>
      <c r="F4602" s="6" t="s">
        <v>19400</v>
      </c>
      <c r="G4602" s="7" t="s">
        <v>19582</v>
      </c>
      <c r="H4602" s="7" t="s">
        <v>20049</v>
      </c>
    </row>
    <row r="4603" spans="1:8">
      <c r="A4603" s="6" t="s">
        <v>17665</v>
      </c>
      <c r="B4603" s="6" t="str" cm="1">
        <f t="array" ref="B4603">IF(SUM(--ISNUMBER(SEARCH(Honorific,A4603)))&gt;0,LEFT(A4603,FIND(" ",A4603)-1),"")</f>
        <v/>
      </c>
      <c r="C4603" s="6" t="str">
        <f t="shared" si="142"/>
        <v>Charles Lee</v>
      </c>
      <c r="D4603" s="6" t="str" cm="1">
        <f t="array" ref="D4603">IF(SUM(--ISNUMBER(SEARCH(Credentials,C4603)))&gt;0,TRIM(RIGHT(SUBSTITUTE(C4603," ",REPT(" ", 99)), 99)),"")</f>
        <v/>
      </c>
      <c r="E4603" s="6" t="str">
        <f t="shared" si="143"/>
        <v>Charles Lee</v>
      </c>
      <c r="F4603" s="6" t="s">
        <v>17665</v>
      </c>
      <c r="G4603" s="7" t="s">
        <v>19524</v>
      </c>
      <c r="H4603" s="7" t="s">
        <v>19424</v>
      </c>
    </row>
    <row r="4604" spans="1:8">
      <c r="A4604" s="6" t="s">
        <v>17669</v>
      </c>
      <c r="B4604" s="6" t="str" cm="1">
        <f t="array" ref="B4604">IF(SUM(--ISNUMBER(SEARCH(Honorific,A4604)))&gt;0,LEFT(A4604,FIND(" ",A4604)-1),"")</f>
        <v/>
      </c>
      <c r="C4604" s="6" t="str">
        <f t="shared" si="142"/>
        <v>Sandra White</v>
      </c>
      <c r="D4604" s="6" t="str" cm="1">
        <f t="array" ref="D4604">IF(SUM(--ISNUMBER(SEARCH(Credentials,C4604)))&gt;0,TRIM(RIGHT(SUBSTITUTE(C4604," ",REPT(" ", 99)), 99)),"")</f>
        <v/>
      </c>
      <c r="E4604" s="6" t="str">
        <f t="shared" si="143"/>
        <v>Sandra White</v>
      </c>
      <c r="F4604" s="6" t="s">
        <v>17669</v>
      </c>
      <c r="G4604" s="7" t="s">
        <v>20050</v>
      </c>
      <c r="H4604" s="7" t="s">
        <v>19502</v>
      </c>
    </row>
    <row r="4605" spans="1:8">
      <c r="A4605" s="6" t="s">
        <v>17673</v>
      </c>
      <c r="B4605" s="6" t="str" cm="1">
        <f t="array" ref="B4605">IF(SUM(--ISNUMBER(SEARCH(Honorific,A4605)))&gt;0,LEFT(A4605,FIND(" ",A4605)-1),"")</f>
        <v/>
      </c>
      <c r="C4605" s="6" t="str">
        <f t="shared" si="142"/>
        <v>David Walters</v>
      </c>
      <c r="D4605" s="6" t="str" cm="1">
        <f t="array" ref="D4605">IF(SUM(--ISNUMBER(SEARCH(Credentials,C4605)))&gt;0,TRIM(RIGHT(SUBSTITUTE(C4605," ",REPT(" ", 99)), 99)),"")</f>
        <v/>
      </c>
      <c r="E4605" s="6" t="str">
        <f t="shared" si="143"/>
        <v>David Walters</v>
      </c>
      <c r="F4605" s="6" t="s">
        <v>17673</v>
      </c>
      <c r="G4605" s="7" t="s">
        <v>19484</v>
      </c>
      <c r="H4605" s="7" t="s">
        <v>20308</v>
      </c>
    </row>
    <row r="4606" spans="1:8">
      <c r="A4606" s="6" t="s">
        <v>17677</v>
      </c>
      <c r="B4606" s="6" t="str" cm="1">
        <f t="array" ref="B4606">IF(SUM(--ISNUMBER(SEARCH(Honorific,A4606)))&gt;0,LEFT(A4606,FIND(" ",A4606)-1),"")</f>
        <v/>
      </c>
      <c r="C4606" s="6" t="str">
        <f t="shared" si="142"/>
        <v>Brandon Parker</v>
      </c>
      <c r="D4606" s="6" t="str" cm="1">
        <f t="array" ref="D4606">IF(SUM(--ISNUMBER(SEARCH(Credentials,C4606)))&gt;0,TRIM(RIGHT(SUBSTITUTE(C4606," ",REPT(" ", 99)), 99)),"")</f>
        <v/>
      </c>
      <c r="E4606" s="6" t="str">
        <f t="shared" si="143"/>
        <v>Brandon Parker</v>
      </c>
      <c r="F4606" s="6" t="s">
        <v>17677</v>
      </c>
      <c r="G4606" s="7" t="s">
        <v>19603</v>
      </c>
      <c r="H4606" s="7" t="s">
        <v>20012</v>
      </c>
    </row>
    <row r="4607" spans="1:8">
      <c r="A4607" s="6" t="s">
        <v>17680</v>
      </c>
      <c r="B4607" s="6" t="str" cm="1">
        <f t="array" ref="B4607">IF(SUM(--ISNUMBER(SEARCH(Honorific,A4607)))&gt;0,LEFT(A4607,FIND(" ",A4607)-1),"")</f>
        <v/>
      </c>
      <c r="C4607" s="6" t="str">
        <f t="shared" si="142"/>
        <v>Haley Carroll</v>
      </c>
      <c r="D4607" s="6" t="str" cm="1">
        <f t="array" ref="D4607">IF(SUM(--ISNUMBER(SEARCH(Credentials,C4607)))&gt;0,TRIM(RIGHT(SUBSTITUTE(C4607," ",REPT(" ", 99)), 99)),"")</f>
        <v/>
      </c>
      <c r="E4607" s="6" t="str">
        <f t="shared" si="143"/>
        <v>Haley Carroll</v>
      </c>
      <c r="F4607" s="6" t="s">
        <v>17680</v>
      </c>
      <c r="G4607" s="7" t="s">
        <v>20164</v>
      </c>
      <c r="H4607" s="7" t="s">
        <v>19673</v>
      </c>
    </row>
    <row r="4608" spans="1:8">
      <c r="A4608" s="6" t="s">
        <v>17683</v>
      </c>
      <c r="B4608" s="6" t="str" cm="1">
        <f t="array" ref="B4608">IF(SUM(--ISNUMBER(SEARCH(Honorific,A4608)))&gt;0,LEFT(A4608,FIND(" ",A4608)-1),"")</f>
        <v/>
      </c>
      <c r="C4608" s="6" t="str">
        <f t="shared" si="142"/>
        <v>Zachary Watkins</v>
      </c>
      <c r="D4608" s="6" t="str" cm="1">
        <f t="array" ref="D4608">IF(SUM(--ISNUMBER(SEARCH(Credentials,C4608)))&gt;0,TRIM(RIGHT(SUBSTITUTE(C4608," ",REPT(" ", 99)), 99)),"")</f>
        <v/>
      </c>
      <c r="E4608" s="6" t="str">
        <f t="shared" si="143"/>
        <v>Zachary Watkins</v>
      </c>
      <c r="F4608" s="6" t="s">
        <v>17683</v>
      </c>
      <c r="G4608" s="7" t="s">
        <v>19477</v>
      </c>
      <c r="H4608" s="7" t="s">
        <v>20271</v>
      </c>
    </row>
    <row r="4609" spans="1:8">
      <c r="A4609" s="6" t="s">
        <v>17687</v>
      </c>
      <c r="B4609" s="6" t="str" cm="1">
        <f t="array" ref="B4609">IF(SUM(--ISNUMBER(SEARCH(Honorific,A4609)))&gt;0,LEFT(A4609,FIND(" ",A4609)-1),"")</f>
        <v/>
      </c>
      <c r="C4609" s="6" t="str">
        <f t="shared" si="142"/>
        <v>Christina Mendoza</v>
      </c>
      <c r="D4609" s="6" t="str" cm="1">
        <f t="array" ref="D4609">IF(SUM(--ISNUMBER(SEARCH(Credentials,C4609)))&gt;0,TRIM(RIGHT(SUBSTITUTE(C4609," ",REPT(" ", 99)), 99)),"")</f>
        <v/>
      </c>
      <c r="E4609" s="6" t="str">
        <f t="shared" si="143"/>
        <v>Christina Mendoza</v>
      </c>
      <c r="F4609" s="6" t="s">
        <v>17687</v>
      </c>
      <c r="G4609" s="7" t="s">
        <v>19429</v>
      </c>
      <c r="H4609" s="7" t="s">
        <v>20301</v>
      </c>
    </row>
    <row r="4610" spans="1:8">
      <c r="A4610" s="6" t="s">
        <v>17691</v>
      </c>
      <c r="B4610" s="6" t="str" cm="1">
        <f t="array" ref="B4610">IF(SUM(--ISNUMBER(SEARCH(Honorific,A4610)))&gt;0,LEFT(A4610,FIND(" ",A4610)-1),"")</f>
        <v/>
      </c>
      <c r="C4610" s="6" t="str">
        <f t="shared" si="142"/>
        <v>Ronald Stafford</v>
      </c>
      <c r="D4610" s="6" t="str" cm="1">
        <f t="array" ref="D4610">IF(SUM(--ISNUMBER(SEARCH(Credentials,C4610)))&gt;0,TRIM(RIGHT(SUBSTITUTE(C4610," ",REPT(" ", 99)), 99)),"")</f>
        <v/>
      </c>
      <c r="E4610" s="6" t="str">
        <f t="shared" si="143"/>
        <v>Ronald Stafford</v>
      </c>
      <c r="F4610" s="6" t="s">
        <v>17691</v>
      </c>
      <c r="G4610" s="7" t="s">
        <v>19535</v>
      </c>
      <c r="H4610" s="7" t="s">
        <v>19805</v>
      </c>
    </row>
    <row r="4611" spans="1:8">
      <c r="A4611" s="6" t="s">
        <v>17695</v>
      </c>
      <c r="B4611" s="6" t="str" cm="1">
        <f t="array" ref="B4611">IF(SUM(--ISNUMBER(SEARCH(Honorific,A4611)))&gt;0,LEFT(A4611,FIND(" ",A4611)-1),"")</f>
        <v/>
      </c>
      <c r="C4611" s="6" t="str">
        <f t="shared" ref="C4611:C4674" si="144">IF(B4611="",A4611,RIGHT(A4611,LEN(A4611)-LEN(B4611)-1))</f>
        <v>Janet Gray</v>
      </c>
      <c r="D4611" s="6" t="str" cm="1">
        <f t="array" ref="D4611">IF(SUM(--ISNUMBER(SEARCH(Credentials,C4611)))&gt;0,TRIM(RIGHT(SUBSTITUTE(C4611," ",REPT(" ", 99)), 99)),"")</f>
        <v/>
      </c>
      <c r="E4611" s="6" t="str">
        <f t="shared" ref="E4611:E4674" si="145">IF(D4611="",C4611,LEFT(C4611,LEN(C4611)-LEN(D4611)))</f>
        <v>Janet Gray</v>
      </c>
      <c r="F4611" s="6" t="s">
        <v>17695</v>
      </c>
      <c r="G4611" s="7" t="s">
        <v>19729</v>
      </c>
      <c r="H4611" s="7" t="s">
        <v>19768</v>
      </c>
    </row>
    <row r="4612" spans="1:8">
      <c r="A4612" s="6" t="s">
        <v>17699</v>
      </c>
      <c r="B4612" s="6" t="str" cm="1">
        <f t="array" ref="B4612">IF(SUM(--ISNUMBER(SEARCH(Honorific,A4612)))&gt;0,LEFT(A4612,FIND(" ",A4612)-1),"")</f>
        <v/>
      </c>
      <c r="C4612" s="6" t="str">
        <f t="shared" si="144"/>
        <v>Paul Wolf</v>
      </c>
      <c r="D4612" s="6" t="str" cm="1">
        <f t="array" ref="D4612">IF(SUM(--ISNUMBER(SEARCH(Credentials,C4612)))&gt;0,TRIM(RIGHT(SUBSTITUTE(C4612," ",REPT(" ", 99)), 99)),"")</f>
        <v/>
      </c>
      <c r="E4612" s="6" t="str">
        <f t="shared" si="145"/>
        <v>Paul Wolf</v>
      </c>
      <c r="F4612" s="6" t="s">
        <v>17699</v>
      </c>
      <c r="G4612" s="7" t="s">
        <v>19733</v>
      </c>
      <c r="H4612" s="7" t="s">
        <v>20824</v>
      </c>
    </row>
    <row r="4613" spans="1:8">
      <c r="A4613" s="6" t="s">
        <v>5026</v>
      </c>
      <c r="B4613" s="6" t="str" cm="1">
        <f t="array" ref="B4613">IF(SUM(--ISNUMBER(SEARCH(Honorific,A4613)))&gt;0,LEFT(A4613,FIND(" ",A4613)-1),"")</f>
        <v/>
      </c>
      <c r="C4613" s="6" t="str">
        <f t="shared" si="144"/>
        <v>Michael Wright</v>
      </c>
      <c r="D4613" s="6" t="str" cm="1">
        <f t="array" ref="D4613">IF(SUM(--ISNUMBER(SEARCH(Credentials,C4613)))&gt;0,TRIM(RIGHT(SUBSTITUTE(C4613," ",REPT(" ", 99)), 99)),"")</f>
        <v/>
      </c>
      <c r="E4613" s="6" t="str">
        <f t="shared" si="145"/>
        <v>Michael Wright</v>
      </c>
      <c r="F4613" s="6" t="s">
        <v>5026</v>
      </c>
      <c r="G4613" s="7" t="s">
        <v>19466</v>
      </c>
      <c r="H4613" s="7" t="s">
        <v>19420</v>
      </c>
    </row>
    <row r="4614" spans="1:8">
      <c r="A4614" s="6" t="s">
        <v>17705</v>
      </c>
      <c r="B4614" s="6" t="str" cm="1">
        <f t="array" ref="B4614">IF(SUM(--ISNUMBER(SEARCH(Honorific,A4614)))&gt;0,LEFT(A4614,FIND(" ",A4614)-1),"")</f>
        <v/>
      </c>
      <c r="C4614" s="6" t="str">
        <f t="shared" si="144"/>
        <v>Jose Price</v>
      </c>
      <c r="D4614" s="6" t="str" cm="1">
        <f t="array" ref="D4614">IF(SUM(--ISNUMBER(SEARCH(Credentials,C4614)))&gt;0,TRIM(RIGHT(SUBSTITUTE(C4614," ",REPT(" ", 99)), 99)),"")</f>
        <v/>
      </c>
      <c r="E4614" s="6" t="str">
        <f t="shared" si="145"/>
        <v>Jose Price</v>
      </c>
      <c r="F4614" s="6" t="s">
        <v>17705</v>
      </c>
      <c r="G4614" s="7" t="s">
        <v>19748</v>
      </c>
      <c r="H4614" s="7" t="s">
        <v>19534</v>
      </c>
    </row>
    <row r="4615" spans="1:8">
      <c r="A4615" s="6" t="s">
        <v>17708</v>
      </c>
      <c r="B4615" s="6" t="str" cm="1">
        <f t="array" ref="B4615">IF(SUM(--ISNUMBER(SEARCH(Honorific,A4615)))&gt;0,LEFT(A4615,FIND(" ",A4615)-1),"")</f>
        <v/>
      </c>
      <c r="C4615" s="6" t="str">
        <f t="shared" si="144"/>
        <v>Julie Roy</v>
      </c>
      <c r="D4615" s="6" t="str" cm="1">
        <f t="array" ref="D4615">IF(SUM(--ISNUMBER(SEARCH(Credentials,C4615)))&gt;0,TRIM(RIGHT(SUBSTITUTE(C4615," ",REPT(" ", 99)), 99)),"")</f>
        <v/>
      </c>
      <c r="E4615" s="6" t="str">
        <f t="shared" si="145"/>
        <v>Julie Roy</v>
      </c>
      <c r="F4615" s="6" t="s">
        <v>17708</v>
      </c>
      <c r="G4615" s="7" t="s">
        <v>19679</v>
      </c>
      <c r="H4615" s="7" t="s">
        <v>20187</v>
      </c>
    </row>
    <row r="4616" spans="1:8">
      <c r="A4616" s="6" t="s">
        <v>17712</v>
      </c>
      <c r="B4616" s="6" t="str" cm="1">
        <f t="array" ref="B4616">IF(SUM(--ISNUMBER(SEARCH(Honorific,A4616)))&gt;0,LEFT(A4616,FIND(" ",A4616)-1),"")</f>
        <v/>
      </c>
      <c r="C4616" s="6" t="str">
        <f t="shared" si="144"/>
        <v>Susan Turner</v>
      </c>
      <c r="D4616" s="6" t="str" cm="1">
        <f t="array" ref="D4616">IF(SUM(--ISNUMBER(SEARCH(Credentials,C4616)))&gt;0,TRIM(RIGHT(SUBSTITUTE(C4616," ",REPT(" ", 99)), 99)),"")</f>
        <v/>
      </c>
      <c r="E4616" s="6" t="str">
        <f t="shared" si="145"/>
        <v>Susan Turner</v>
      </c>
      <c r="F4616" s="6" t="s">
        <v>17712</v>
      </c>
      <c r="G4616" s="7" t="s">
        <v>19601</v>
      </c>
      <c r="H4616" s="7" t="s">
        <v>19757</v>
      </c>
    </row>
    <row r="4617" spans="1:8">
      <c r="A4617" s="6" t="s">
        <v>17715</v>
      </c>
      <c r="B4617" s="6" t="str" cm="1">
        <f t="array" ref="B4617">IF(SUM(--ISNUMBER(SEARCH(Honorific,A4617)))&gt;0,LEFT(A4617,FIND(" ",A4617)-1),"")</f>
        <v/>
      </c>
      <c r="C4617" s="6" t="str">
        <f t="shared" si="144"/>
        <v>Steven Pineda</v>
      </c>
      <c r="D4617" s="6" t="str" cm="1">
        <f t="array" ref="D4617">IF(SUM(--ISNUMBER(SEARCH(Credentials,C4617)))&gt;0,TRIM(RIGHT(SUBSTITUTE(C4617," ",REPT(" ", 99)), 99)),"")</f>
        <v/>
      </c>
      <c r="E4617" s="6" t="str">
        <f t="shared" si="145"/>
        <v>Steven Pineda</v>
      </c>
      <c r="F4617" s="6" t="s">
        <v>17715</v>
      </c>
      <c r="G4617" s="7" t="s">
        <v>19767</v>
      </c>
      <c r="H4617" s="7" t="s">
        <v>20367</v>
      </c>
    </row>
    <row r="4618" spans="1:8">
      <c r="A4618" s="6" t="s">
        <v>17719</v>
      </c>
      <c r="B4618" s="6" t="str" cm="1">
        <f t="array" ref="B4618">IF(SUM(--ISNUMBER(SEARCH(Honorific,A4618)))&gt;0,LEFT(A4618,FIND(" ",A4618)-1),"")</f>
        <v/>
      </c>
      <c r="C4618" s="6" t="str">
        <f t="shared" si="144"/>
        <v>Timothy Brown MD</v>
      </c>
      <c r="D4618" s="6" t="str" cm="1">
        <f t="array" ref="D4618">IF(SUM(--ISNUMBER(SEARCH(Credentials,C4618)))&gt;0,TRIM(RIGHT(SUBSTITUTE(C4618," ",REPT(" ", 99)), 99)),"")</f>
        <v>MD</v>
      </c>
      <c r="E4618" s="6" t="str">
        <f t="shared" si="145"/>
        <v xml:space="preserve">Timothy Brown </v>
      </c>
      <c r="F4618" s="6" t="s">
        <v>19401</v>
      </c>
      <c r="G4618" s="7" t="s">
        <v>19942</v>
      </c>
      <c r="H4618" s="7" t="s">
        <v>19442</v>
      </c>
    </row>
    <row r="4619" spans="1:8">
      <c r="A4619" s="6" t="s">
        <v>17723</v>
      </c>
      <c r="B4619" s="6" t="str" cm="1">
        <f t="array" ref="B4619">IF(SUM(--ISNUMBER(SEARCH(Honorific,A4619)))&gt;0,LEFT(A4619,FIND(" ",A4619)-1),"")</f>
        <v/>
      </c>
      <c r="C4619" s="6" t="str">
        <f t="shared" si="144"/>
        <v>Maria Gordon</v>
      </c>
      <c r="D4619" s="6" t="str" cm="1">
        <f t="array" ref="D4619">IF(SUM(--ISNUMBER(SEARCH(Credentials,C4619)))&gt;0,TRIM(RIGHT(SUBSTITUTE(C4619," ",REPT(" ", 99)), 99)),"")</f>
        <v/>
      </c>
      <c r="E4619" s="6" t="str">
        <f t="shared" si="145"/>
        <v>Maria Gordon</v>
      </c>
      <c r="F4619" s="6" t="s">
        <v>17723</v>
      </c>
      <c r="G4619" s="7" t="s">
        <v>19490</v>
      </c>
      <c r="H4619" s="7" t="s">
        <v>20249</v>
      </c>
    </row>
    <row r="4620" spans="1:8">
      <c r="A4620" s="6" t="s">
        <v>17727</v>
      </c>
      <c r="B4620" s="6" t="str" cm="1">
        <f t="array" ref="B4620">IF(SUM(--ISNUMBER(SEARCH(Honorific,A4620)))&gt;0,LEFT(A4620,FIND(" ",A4620)-1),"")</f>
        <v/>
      </c>
      <c r="C4620" s="6" t="str">
        <f t="shared" si="144"/>
        <v>Michael Cervantes</v>
      </c>
      <c r="D4620" s="6" t="str" cm="1">
        <f t="array" ref="D4620">IF(SUM(--ISNUMBER(SEARCH(Credentials,C4620)))&gt;0,TRIM(RIGHT(SUBSTITUTE(C4620," ",REPT(" ", 99)), 99)),"")</f>
        <v/>
      </c>
      <c r="E4620" s="6" t="str">
        <f t="shared" si="145"/>
        <v>Michael Cervantes</v>
      </c>
      <c r="F4620" s="6" t="s">
        <v>17727</v>
      </c>
      <c r="G4620" s="7" t="s">
        <v>19466</v>
      </c>
      <c r="H4620" s="7" t="s">
        <v>19465</v>
      </c>
    </row>
    <row r="4621" spans="1:8">
      <c r="A4621" s="6" t="s">
        <v>17731</v>
      </c>
      <c r="B4621" s="6" t="str" cm="1">
        <f t="array" ref="B4621">IF(SUM(--ISNUMBER(SEARCH(Honorific,A4621)))&gt;0,LEFT(A4621,FIND(" ",A4621)-1),"")</f>
        <v/>
      </c>
      <c r="C4621" s="6" t="str">
        <f t="shared" si="144"/>
        <v>Mark Mclaughlin</v>
      </c>
      <c r="D4621" s="6" t="str" cm="1">
        <f t="array" ref="D4621">IF(SUM(--ISNUMBER(SEARCH(Credentials,C4621)))&gt;0,TRIM(RIGHT(SUBSTITUTE(C4621," ",REPT(" ", 99)), 99)),"")</f>
        <v/>
      </c>
      <c r="E4621" s="6" t="str">
        <f t="shared" si="145"/>
        <v>Mark Mclaughlin</v>
      </c>
      <c r="F4621" s="6" t="s">
        <v>17731</v>
      </c>
      <c r="G4621" s="7" t="s">
        <v>19725</v>
      </c>
      <c r="H4621" s="7" t="s">
        <v>19476</v>
      </c>
    </row>
    <row r="4622" spans="1:8">
      <c r="A4622" s="6" t="s">
        <v>17734</v>
      </c>
      <c r="B4622" s="6" t="str" cm="1">
        <f t="array" ref="B4622">IF(SUM(--ISNUMBER(SEARCH(Honorific,A4622)))&gt;0,LEFT(A4622,FIND(" ",A4622)-1),"")</f>
        <v/>
      </c>
      <c r="C4622" s="6" t="str">
        <f t="shared" si="144"/>
        <v>Matthew Buchanan</v>
      </c>
      <c r="D4622" s="6" t="str" cm="1">
        <f t="array" ref="D4622">IF(SUM(--ISNUMBER(SEARCH(Credentials,C4622)))&gt;0,TRIM(RIGHT(SUBSTITUTE(C4622," ",REPT(" ", 99)), 99)),"")</f>
        <v/>
      </c>
      <c r="E4622" s="6" t="str">
        <f t="shared" si="145"/>
        <v>Matthew Buchanan</v>
      </c>
      <c r="F4622" s="6" t="s">
        <v>17734</v>
      </c>
      <c r="G4622" s="7" t="s">
        <v>19506</v>
      </c>
      <c r="H4622" s="7" t="s">
        <v>20119</v>
      </c>
    </row>
    <row r="4623" spans="1:8">
      <c r="A4623" s="6" t="s">
        <v>17738</v>
      </c>
      <c r="B4623" s="6" t="str" cm="1">
        <f t="array" ref="B4623">IF(SUM(--ISNUMBER(SEARCH(Honorific,A4623)))&gt;0,LEFT(A4623,FIND(" ",A4623)-1),"")</f>
        <v/>
      </c>
      <c r="C4623" s="6" t="str">
        <f t="shared" si="144"/>
        <v>Brian Lloyd</v>
      </c>
      <c r="D4623" s="6" t="str" cm="1">
        <f t="array" ref="D4623">IF(SUM(--ISNUMBER(SEARCH(Credentials,C4623)))&gt;0,TRIM(RIGHT(SUBSTITUTE(C4623," ",REPT(" ", 99)), 99)),"")</f>
        <v/>
      </c>
      <c r="E4623" s="6" t="str">
        <f t="shared" si="145"/>
        <v>Brian Lloyd</v>
      </c>
      <c r="F4623" s="6" t="s">
        <v>17738</v>
      </c>
      <c r="G4623" s="7" t="s">
        <v>19555</v>
      </c>
      <c r="H4623" s="7" t="s">
        <v>20179</v>
      </c>
    </row>
    <row r="4624" spans="1:8">
      <c r="A4624" s="6" t="s">
        <v>6364</v>
      </c>
      <c r="B4624" s="6" t="str" cm="1">
        <f t="array" ref="B4624">IF(SUM(--ISNUMBER(SEARCH(Honorific,A4624)))&gt;0,LEFT(A4624,FIND(" ",A4624)-1),"")</f>
        <v/>
      </c>
      <c r="C4624" s="6" t="str">
        <f t="shared" si="144"/>
        <v>Charles Ramirez</v>
      </c>
      <c r="D4624" s="6" t="str" cm="1">
        <f t="array" ref="D4624">IF(SUM(--ISNUMBER(SEARCH(Credentials,C4624)))&gt;0,TRIM(RIGHT(SUBSTITUTE(C4624," ",REPT(" ", 99)), 99)),"")</f>
        <v/>
      </c>
      <c r="E4624" s="6" t="str">
        <f t="shared" si="145"/>
        <v>Charles Ramirez</v>
      </c>
      <c r="F4624" s="6" t="s">
        <v>6364</v>
      </c>
      <c r="G4624" s="7" t="s">
        <v>19524</v>
      </c>
      <c r="H4624" s="7" t="s">
        <v>19809</v>
      </c>
    </row>
    <row r="4625" spans="1:8">
      <c r="A4625" s="6" t="s">
        <v>17745</v>
      </c>
      <c r="B4625" s="6" t="str" cm="1">
        <f t="array" ref="B4625">IF(SUM(--ISNUMBER(SEARCH(Honorific,A4625)))&gt;0,LEFT(A4625,FIND(" ",A4625)-1),"")</f>
        <v/>
      </c>
      <c r="C4625" s="6" t="str">
        <f t="shared" si="144"/>
        <v>Clinton Bell</v>
      </c>
      <c r="D4625" s="6" t="str" cm="1">
        <f t="array" ref="D4625">IF(SUM(--ISNUMBER(SEARCH(Credentials,C4625)))&gt;0,TRIM(RIGHT(SUBSTITUTE(C4625," ",REPT(" ", 99)), 99)),"")</f>
        <v/>
      </c>
      <c r="E4625" s="6" t="str">
        <f t="shared" si="145"/>
        <v>Clinton Bell</v>
      </c>
      <c r="F4625" s="6" t="s">
        <v>17745</v>
      </c>
      <c r="G4625" s="7" t="s">
        <v>20258</v>
      </c>
      <c r="H4625" s="7" t="s">
        <v>20019</v>
      </c>
    </row>
    <row r="4626" spans="1:8">
      <c r="A4626" s="6" t="s">
        <v>17749</v>
      </c>
      <c r="B4626" s="6" t="str" cm="1">
        <f t="array" ref="B4626">IF(SUM(--ISNUMBER(SEARCH(Honorific,A4626)))&gt;0,LEFT(A4626,FIND(" ",A4626)-1),"")</f>
        <v/>
      </c>
      <c r="C4626" s="6" t="str">
        <f t="shared" si="144"/>
        <v>Patrick Wells</v>
      </c>
      <c r="D4626" s="6" t="str" cm="1">
        <f t="array" ref="D4626">IF(SUM(--ISNUMBER(SEARCH(Credentials,C4626)))&gt;0,TRIM(RIGHT(SUBSTITUTE(C4626," ",REPT(" ", 99)), 99)),"")</f>
        <v/>
      </c>
      <c r="E4626" s="6" t="str">
        <f t="shared" si="145"/>
        <v>Patrick Wells</v>
      </c>
      <c r="F4626" s="6" t="s">
        <v>17749</v>
      </c>
      <c r="G4626" s="7" t="s">
        <v>19975</v>
      </c>
      <c r="H4626" s="7" t="s">
        <v>20142</v>
      </c>
    </row>
    <row r="4627" spans="1:8">
      <c r="A4627" s="6" t="s">
        <v>17753</v>
      </c>
      <c r="B4627" s="6" t="str" cm="1">
        <f t="array" ref="B4627">IF(SUM(--ISNUMBER(SEARCH(Honorific,A4627)))&gt;0,LEFT(A4627,FIND(" ",A4627)-1),"")</f>
        <v/>
      </c>
      <c r="C4627" s="6" t="str">
        <f t="shared" si="144"/>
        <v>Katelyn Livingston</v>
      </c>
      <c r="D4627" s="6" t="str" cm="1">
        <f t="array" ref="D4627">IF(SUM(--ISNUMBER(SEARCH(Credentials,C4627)))&gt;0,TRIM(RIGHT(SUBSTITUTE(C4627," ",REPT(" ", 99)), 99)),"")</f>
        <v/>
      </c>
      <c r="E4627" s="6" t="str">
        <f t="shared" si="145"/>
        <v>Katelyn Livingston</v>
      </c>
      <c r="F4627" s="6" t="s">
        <v>17753</v>
      </c>
      <c r="G4627" s="7" t="s">
        <v>20732</v>
      </c>
      <c r="H4627" s="7" t="s">
        <v>20825</v>
      </c>
    </row>
    <row r="4628" spans="1:8">
      <c r="A4628" s="6" t="s">
        <v>17757</v>
      </c>
      <c r="B4628" s="6" t="str" cm="1">
        <f t="array" ref="B4628">IF(SUM(--ISNUMBER(SEARCH(Honorific,A4628)))&gt;0,LEFT(A4628,FIND(" ",A4628)-1),"")</f>
        <v/>
      </c>
      <c r="C4628" s="6" t="str">
        <f t="shared" si="144"/>
        <v>Charles Simpson</v>
      </c>
      <c r="D4628" s="6" t="str" cm="1">
        <f t="array" ref="D4628">IF(SUM(--ISNUMBER(SEARCH(Credentials,C4628)))&gt;0,TRIM(RIGHT(SUBSTITUTE(C4628," ",REPT(" ", 99)), 99)),"")</f>
        <v/>
      </c>
      <c r="E4628" s="6" t="str">
        <f t="shared" si="145"/>
        <v>Charles Simpson</v>
      </c>
      <c r="F4628" s="6" t="s">
        <v>17757</v>
      </c>
      <c r="G4628" s="7" t="s">
        <v>19524</v>
      </c>
      <c r="H4628" s="7" t="s">
        <v>19770</v>
      </c>
    </row>
    <row r="4629" spans="1:8">
      <c r="A4629" s="6" t="s">
        <v>17761</v>
      </c>
      <c r="B4629" s="6" t="str" cm="1">
        <f t="array" ref="B4629">IF(SUM(--ISNUMBER(SEARCH(Honorific,A4629)))&gt;0,LEFT(A4629,FIND(" ",A4629)-1),"")</f>
        <v/>
      </c>
      <c r="C4629" s="6" t="str">
        <f t="shared" si="144"/>
        <v>Jennifer Hicks</v>
      </c>
      <c r="D4629" s="6" t="str" cm="1">
        <f t="array" ref="D4629">IF(SUM(--ISNUMBER(SEARCH(Credentials,C4629)))&gt;0,TRIM(RIGHT(SUBSTITUTE(C4629," ",REPT(" ", 99)), 99)),"")</f>
        <v/>
      </c>
      <c r="E4629" s="6" t="str">
        <f t="shared" si="145"/>
        <v>Jennifer Hicks</v>
      </c>
      <c r="F4629" s="6" t="s">
        <v>17761</v>
      </c>
      <c r="G4629" s="7" t="s">
        <v>19510</v>
      </c>
      <c r="H4629" s="7" t="s">
        <v>19893</v>
      </c>
    </row>
    <row r="4630" spans="1:8">
      <c r="A4630" s="6" t="s">
        <v>17765</v>
      </c>
      <c r="B4630" s="6" t="str" cm="1">
        <f t="array" ref="B4630">IF(SUM(--ISNUMBER(SEARCH(Honorific,A4630)))&gt;0,LEFT(A4630,FIND(" ",A4630)-1),"")</f>
        <v/>
      </c>
      <c r="C4630" s="6" t="str">
        <f t="shared" si="144"/>
        <v>Jonathan Cruz</v>
      </c>
      <c r="D4630" s="6" t="str" cm="1">
        <f t="array" ref="D4630">IF(SUM(--ISNUMBER(SEARCH(Credentials,C4630)))&gt;0,TRIM(RIGHT(SUBSTITUTE(C4630," ",REPT(" ", 99)), 99)),"")</f>
        <v/>
      </c>
      <c r="E4630" s="6" t="str">
        <f t="shared" si="145"/>
        <v>Jonathan Cruz</v>
      </c>
      <c r="F4630" s="6" t="s">
        <v>17765</v>
      </c>
      <c r="G4630" s="7" t="s">
        <v>19787</v>
      </c>
      <c r="H4630" s="7" t="s">
        <v>19782</v>
      </c>
    </row>
    <row r="4631" spans="1:8">
      <c r="A4631" s="6" t="s">
        <v>17768</v>
      </c>
      <c r="B4631" s="6" t="str" cm="1">
        <f t="array" ref="B4631">IF(SUM(--ISNUMBER(SEARCH(Honorific,A4631)))&gt;0,LEFT(A4631,FIND(" ",A4631)-1),"")</f>
        <v/>
      </c>
      <c r="C4631" s="6" t="str">
        <f t="shared" si="144"/>
        <v>Kyle Day</v>
      </c>
      <c r="D4631" s="6" t="str" cm="1">
        <f t="array" ref="D4631">IF(SUM(--ISNUMBER(SEARCH(Credentials,C4631)))&gt;0,TRIM(RIGHT(SUBSTITUTE(C4631," ",REPT(" ", 99)), 99)),"")</f>
        <v/>
      </c>
      <c r="E4631" s="6" t="str">
        <f t="shared" si="145"/>
        <v>Kyle Day</v>
      </c>
      <c r="F4631" s="6" t="s">
        <v>17768</v>
      </c>
      <c r="G4631" s="7" t="s">
        <v>19516</v>
      </c>
      <c r="H4631" s="7" t="s">
        <v>20207</v>
      </c>
    </row>
    <row r="4632" spans="1:8">
      <c r="A4632" s="6" t="s">
        <v>17772</v>
      </c>
      <c r="B4632" s="6" t="str" cm="1">
        <f t="array" ref="B4632">IF(SUM(--ISNUMBER(SEARCH(Honorific,A4632)))&gt;0,LEFT(A4632,FIND(" ",A4632)-1),"")</f>
        <v/>
      </c>
      <c r="C4632" s="6" t="str">
        <f t="shared" si="144"/>
        <v>Kimberly Luna</v>
      </c>
      <c r="D4632" s="6" t="str" cm="1">
        <f t="array" ref="D4632">IF(SUM(--ISNUMBER(SEARCH(Credentials,C4632)))&gt;0,TRIM(RIGHT(SUBSTITUTE(C4632," ",REPT(" ", 99)), 99)),"")</f>
        <v/>
      </c>
      <c r="E4632" s="6" t="str">
        <f t="shared" si="145"/>
        <v>Kimberly Luna</v>
      </c>
      <c r="F4632" s="6" t="s">
        <v>17772</v>
      </c>
      <c r="G4632" s="7" t="s">
        <v>19458</v>
      </c>
      <c r="H4632" s="7" t="s">
        <v>20758</v>
      </c>
    </row>
    <row r="4633" spans="1:8">
      <c r="A4633" s="6" t="s">
        <v>17775</v>
      </c>
      <c r="B4633" s="6" t="str" cm="1">
        <f t="array" ref="B4633">IF(SUM(--ISNUMBER(SEARCH(Honorific,A4633)))&gt;0,LEFT(A4633,FIND(" ",A4633)-1),"")</f>
        <v/>
      </c>
      <c r="C4633" s="6" t="str">
        <f t="shared" si="144"/>
        <v>Sandy King</v>
      </c>
      <c r="D4633" s="6" t="str" cm="1">
        <f t="array" ref="D4633">IF(SUM(--ISNUMBER(SEARCH(Credentials,C4633)))&gt;0,TRIM(RIGHT(SUBSTITUTE(C4633," ",REPT(" ", 99)), 99)),"")</f>
        <v/>
      </c>
      <c r="E4633" s="6" t="str">
        <f t="shared" si="145"/>
        <v>Sandy King</v>
      </c>
      <c r="F4633" s="6" t="s">
        <v>17775</v>
      </c>
      <c r="G4633" s="7" t="s">
        <v>20826</v>
      </c>
      <c r="H4633" s="7" t="s">
        <v>20195</v>
      </c>
    </row>
    <row r="4634" spans="1:8">
      <c r="A4634" s="6" t="s">
        <v>17778</v>
      </c>
      <c r="B4634" s="6" t="str" cm="1">
        <f t="array" ref="B4634">IF(SUM(--ISNUMBER(SEARCH(Honorific,A4634)))&gt;0,LEFT(A4634,FIND(" ",A4634)-1),"")</f>
        <v/>
      </c>
      <c r="C4634" s="6" t="str">
        <f t="shared" si="144"/>
        <v>Michael Houston</v>
      </c>
      <c r="D4634" s="6" t="str" cm="1">
        <f t="array" ref="D4634">IF(SUM(--ISNUMBER(SEARCH(Credentials,C4634)))&gt;0,TRIM(RIGHT(SUBSTITUTE(C4634," ",REPT(" ", 99)), 99)),"")</f>
        <v/>
      </c>
      <c r="E4634" s="6" t="str">
        <f t="shared" si="145"/>
        <v>Michael Houston</v>
      </c>
      <c r="F4634" s="6" t="s">
        <v>17778</v>
      </c>
      <c r="G4634" s="7" t="s">
        <v>19466</v>
      </c>
      <c r="H4634" s="7" t="s">
        <v>19611</v>
      </c>
    </row>
    <row r="4635" spans="1:8">
      <c r="A4635" s="6" t="s">
        <v>17781</v>
      </c>
      <c r="B4635" s="6" t="str" cm="1">
        <f t="array" ref="B4635">IF(SUM(--ISNUMBER(SEARCH(Honorific,A4635)))&gt;0,LEFT(A4635,FIND(" ",A4635)-1),"")</f>
        <v/>
      </c>
      <c r="C4635" s="6" t="str">
        <f t="shared" si="144"/>
        <v>Steven Ward</v>
      </c>
      <c r="D4635" s="6" t="str" cm="1">
        <f t="array" ref="D4635">IF(SUM(--ISNUMBER(SEARCH(Credentials,C4635)))&gt;0,TRIM(RIGHT(SUBSTITUTE(C4635," ",REPT(" ", 99)), 99)),"")</f>
        <v/>
      </c>
      <c r="E4635" s="6" t="str">
        <f t="shared" si="145"/>
        <v>Steven Ward</v>
      </c>
      <c r="F4635" s="6" t="s">
        <v>17781</v>
      </c>
      <c r="G4635" s="7" t="s">
        <v>19767</v>
      </c>
      <c r="H4635" s="7" t="s">
        <v>19740</v>
      </c>
    </row>
    <row r="4636" spans="1:8">
      <c r="A4636" s="6" t="s">
        <v>17785</v>
      </c>
      <c r="B4636" s="6" t="str" cm="1">
        <f t="array" ref="B4636">IF(SUM(--ISNUMBER(SEARCH(Honorific,A4636)))&gt;0,LEFT(A4636,FIND(" ",A4636)-1),"")</f>
        <v/>
      </c>
      <c r="C4636" s="6" t="str">
        <f t="shared" si="144"/>
        <v>Tanya Hall</v>
      </c>
      <c r="D4636" s="6" t="str" cm="1">
        <f t="array" ref="D4636">IF(SUM(--ISNUMBER(SEARCH(Credentials,C4636)))&gt;0,TRIM(RIGHT(SUBSTITUTE(C4636," ",REPT(" ", 99)), 99)),"")</f>
        <v/>
      </c>
      <c r="E4636" s="6" t="str">
        <f t="shared" si="145"/>
        <v>Tanya Hall</v>
      </c>
      <c r="F4636" s="6" t="s">
        <v>17785</v>
      </c>
      <c r="G4636" s="7" t="s">
        <v>20449</v>
      </c>
      <c r="H4636" s="7" t="s">
        <v>19585</v>
      </c>
    </row>
    <row r="4637" spans="1:8">
      <c r="A4637" s="6" t="s">
        <v>17789</v>
      </c>
      <c r="B4637" s="6" t="str" cm="1">
        <f t="array" ref="B4637">IF(SUM(--ISNUMBER(SEARCH(Honorific,A4637)))&gt;0,LEFT(A4637,FIND(" ",A4637)-1),"")</f>
        <v/>
      </c>
      <c r="C4637" s="6" t="str">
        <f t="shared" si="144"/>
        <v>Janice Garcia</v>
      </c>
      <c r="D4637" s="6" t="str" cm="1">
        <f t="array" ref="D4637">IF(SUM(--ISNUMBER(SEARCH(Credentials,C4637)))&gt;0,TRIM(RIGHT(SUBSTITUTE(C4637," ",REPT(" ", 99)), 99)),"")</f>
        <v/>
      </c>
      <c r="E4637" s="6" t="str">
        <f t="shared" si="145"/>
        <v>Janice Garcia</v>
      </c>
      <c r="F4637" s="6" t="s">
        <v>17789</v>
      </c>
      <c r="G4637" s="7" t="s">
        <v>20381</v>
      </c>
      <c r="H4637" s="7" t="s">
        <v>19641</v>
      </c>
    </row>
    <row r="4638" spans="1:8">
      <c r="A4638" s="6" t="s">
        <v>17793</v>
      </c>
      <c r="B4638" s="6" t="str" cm="1">
        <f t="array" ref="B4638">IF(SUM(--ISNUMBER(SEARCH(Honorific,A4638)))&gt;0,LEFT(A4638,FIND(" ",A4638)-1),"")</f>
        <v/>
      </c>
      <c r="C4638" s="6" t="str">
        <f t="shared" si="144"/>
        <v>Justin Murphy</v>
      </c>
      <c r="D4638" s="6" t="str" cm="1">
        <f t="array" ref="D4638">IF(SUM(--ISNUMBER(SEARCH(Credentials,C4638)))&gt;0,TRIM(RIGHT(SUBSTITUTE(C4638," ",REPT(" ", 99)), 99)),"")</f>
        <v/>
      </c>
      <c r="E4638" s="6" t="str">
        <f t="shared" si="145"/>
        <v>Justin Murphy</v>
      </c>
      <c r="F4638" s="6" t="s">
        <v>17793</v>
      </c>
      <c r="G4638" s="7" t="s">
        <v>19526</v>
      </c>
      <c r="H4638" s="7" t="s">
        <v>20252</v>
      </c>
    </row>
    <row r="4639" spans="1:8">
      <c r="A4639" s="6" t="s">
        <v>17797</v>
      </c>
      <c r="B4639" s="6" t="str" cm="1">
        <f t="array" ref="B4639">IF(SUM(--ISNUMBER(SEARCH(Honorific,A4639)))&gt;0,LEFT(A4639,FIND(" ",A4639)-1),"")</f>
        <v/>
      </c>
      <c r="C4639" s="6" t="str">
        <f t="shared" si="144"/>
        <v>Laura Robertson</v>
      </c>
      <c r="D4639" s="6" t="str" cm="1">
        <f t="array" ref="D4639">IF(SUM(--ISNUMBER(SEARCH(Credentials,C4639)))&gt;0,TRIM(RIGHT(SUBSTITUTE(C4639," ",REPT(" ", 99)), 99)),"")</f>
        <v/>
      </c>
      <c r="E4639" s="6" t="str">
        <f t="shared" si="145"/>
        <v>Laura Robertson</v>
      </c>
      <c r="F4639" s="6" t="s">
        <v>17797</v>
      </c>
      <c r="G4639" s="7" t="s">
        <v>19587</v>
      </c>
      <c r="H4639" s="7" t="s">
        <v>19459</v>
      </c>
    </row>
    <row r="4640" spans="1:8">
      <c r="A4640" s="6" t="s">
        <v>17801</v>
      </c>
      <c r="B4640" s="6" t="str" cm="1">
        <f t="array" ref="B4640">IF(SUM(--ISNUMBER(SEARCH(Honorific,A4640)))&gt;0,LEFT(A4640,FIND(" ",A4640)-1),"")</f>
        <v/>
      </c>
      <c r="C4640" s="6" t="str">
        <f t="shared" si="144"/>
        <v>Seth Choi</v>
      </c>
      <c r="D4640" s="6" t="str" cm="1">
        <f t="array" ref="D4640">IF(SUM(--ISNUMBER(SEARCH(Credentials,C4640)))&gt;0,TRIM(RIGHT(SUBSTITUTE(C4640," ",REPT(" ", 99)), 99)),"")</f>
        <v/>
      </c>
      <c r="E4640" s="6" t="str">
        <f t="shared" si="145"/>
        <v>Seth Choi</v>
      </c>
      <c r="F4640" s="6" t="s">
        <v>17801</v>
      </c>
      <c r="G4640" s="7" t="s">
        <v>19911</v>
      </c>
      <c r="H4640" s="7" t="s">
        <v>19966</v>
      </c>
    </row>
    <row r="4641" spans="1:8">
      <c r="A4641" s="6" t="s">
        <v>17805</v>
      </c>
      <c r="B4641" s="6" t="str" cm="1">
        <f t="array" ref="B4641">IF(SUM(--ISNUMBER(SEARCH(Honorific,A4641)))&gt;0,LEFT(A4641,FIND(" ",A4641)-1),"")</f>
        <v/>
      </c>
      <c r="C4641" s="6" t="str">
        <f t="shared" si="144"/>
        <v>Shane Allen</v>
      </c>
      <c r="D4641" s="6" t="str" cm="1">
        <f t="array" ref="D4641">IF(SUM(--ISNUMBER(SEARCH(Credentials,C4641)))&gt;0,TRIM(RIGHT(SUBSTITUTE(C4641," ",REPT(" ", 99)), 99)),"")</f>
        <v/>
      </c>
      <c r="E4641" s="6" t="str">
        <f t="shared" si="145"/>
        <v>Shane Allen</v>
      </c>
      <c r="F4641" s="6" t="s">
        <v>17805</v>
      </c>
      <c r="G4641" s="7" t="s">
        <v>20170</v>
      </c>
      <c r="H4641" s="7" t="s">
        <v>19635</v>
      </c>
    </row>
    <row r="4642" spans="1:8">
      <c r="A4642" s="6" t="s">
        <v>17809</v>
      </c>
      <c r="B4642" s="6" t="str" cm="1">
        <f t="array" ref="B4642">IF(SUM(--ISNUMBER(SEARCH(Honorific,A4642)))&gt;0,LEFT(A4642,FIND(" ",A4642)-1),"")</f>
        <v/>
      </c>
      <c r="C4642" s="6" t="str">
        <f t="shared" si="144"/>
        <v>Jeffrey Carr</v>
      </c>
      <c r="D4642" s="6" t="str" cm="1">
        <f t="array" ref="D4642">IF(SUM(--ISNUMBER(SEARCH(Credentials,C4642)))&gt;0,TRIM(RIGHT(SUBSTITUTE(C4642," ",REPT(" ", 99)), 99)),"")</f>
        <v/>
      </c>
      <c r="E4642" s="6" t="str">
        <f t="shared" si="145"/>
        <v>Jeffrey Carr</v>
      </c>
      <c r="F4642" s="6" t="s">
        <v>17809</v>
      </c>
      <c r="G4642" s="7" t="s">
        <v>19924</v>
      </c>
      <c r="H4642" s="7" t="s">
        <v>19550</v>
      </c>
    </row>
    <row r="4643" spans="1:8">
      <c r="A4643" s="6" t="s">
        <v>17812</v>
      </c>
      <c r="B4643" s="6" t="str" cm="1">
        <f t="array" ref="B4643">IF(SUM(--ISNUMBER(SEARCH(Honorific,A4643)))&gt;0,LEFT(A4643,FIND(" ",A4643)-1),"")</f>
        <v/>
      </c>
      <c r="C4643" s="6" t="str">
        <f t="shared" si="144"/>
        <v>Eddie Moreno</v>
      </c>
      <c r="D4643" s="6" t="str" cm="1">
        <f t="array" ref="D4643">IF(SUM(--ISNUMBER(SEARCH(Credentials,C4643)))&gt;0,TRIM(RIGHT(SUBSTITUTE(C4643," ",REPT(" ", 99)), 99)),"")</f>
        <v/>
      </c>
      <c r="E4643" s="6" t="str">
        <f t="shared" si="145"/>
        <v>Eddie Moreno</v>
      </c>
      <c r="F4643" s="6" t="s">
        <v>17812</v>
      </c>
      <c r="G4643" s="7" t="s">
        <v>20827</v>
      </c>
      <c r="H4643" s="7" t="s">
        <v>20514</v>
      </c>
    </row>
    <row r="4644" spans="1:8">
      <c r="A4644" s="6" t="s">
        <v>17815</v>
      </c>
      <c r="B4644" s="6" t="str" cm="1">
        <f t="array" ref="B4644">IF(SUM(--ISNUMBER(SEARCH(Honorific,A4644)))&gt;0,LEFT(A4644,FIND(" ",A4644)-1),"")</f>
        <v/>
      </c>
      <c r="C4644" s="6" t="str">
        <f t="shared" si="144"/>
        <v>Leslie Wade</v>
      </c>
      <c r="D4644" s="6" t="str" cm="1">
        <f t="array" ref="D4644">IF(SUM(--ISNUMBER(SEARCH(Credentials,C4644)))&gt;0,TRIM(RIGHT(SUBSTITUTE(C4644," ",REPT(" ", 99)), 99)),"")</f>
        <v/>
      </c>
      <c r="E4644" s="6" t="str">
        <f t="shared" si="145"/>
        <v>Leslie Wade</v>
      </c>
      <c r="F4644" s="6" t="s">
        <v>17815</v>
      </c>
      <c r="G4644" s="7" t="s">
        <v>19644</v>
      </c>
      <c r="H4644" s="7" t="s">
        <v>20716</v>
      </c>
    </row>
    <row r="4645" spans="1:8">
      <c r="A4645" s="6" t="s">
        <v>17818</v>
      </c>
      <c r="B4645" s="6" t="str" cm="1">
        <f t="array" ref="B4645">IF(SUM(--ISNUMBER(SEARCH(Honorific,A4645)))&gt;0,LEFT(A4645,FIND(" ",A4645)-1),"")</f>
        <v/>
      </c>
      <c r="C4645" s="6" t="str">
        <f t="shared" si="144"/>
        <v>Jennifer Ward</v>
      </c>
      <c r="D4645" s="6" t="str" cm="1">
        <f t="array" ref="D4645">IF(SUM(--ISNUMBER(SEARCH(Credentials,C4645)))&gt;0,TRIM(RIGHT(SUBSTITUTE(C4645," ",REPT(" ", 99)), 99)),"")</f>
        <v/>
      </c>
      <c r="E4645" s="6" t="str">
        <f t="shared" si="145"/>
        <v>Jennifer Ward</v>
      </c>
      <c r="F4645" s="6" t="s">
        <v>17818</v>
      </c>
      <c r="G4645" s="7" t="s">
        <v>19510</v>
      </c>
      <c r="H4645" s="7" t="s">
        <v>19740</v>
      </c>
    </row>
    <row r="4646" spans="1:8">
      <c r="A4646" s="6" t="s">
        <v>17822</v>
      </c>
      <c r="B4646" s="6" t="str" cm="1">
        <f t="array" ref="B4646">IF(SUM(--ISNUMBER(SEARCH(Honorific,A4646)))&gt;0,LEFT(A4646,FIND(" ",A4646)-1),"")</f>
        <v/>
      </c>
      <c r="C4646" s="6" t="str">
        <f t="shared" si="144"/>
        <v>Michael Friedman</v>
      </c>
      <c r="D4646" s="6" t="str" cm="1">
        <f t="array" ref="D4646">IF(SUM(--ISNUMBER(SEARCH(Credentials,C4646)))&gt;0,TRIM(RIGHT(SUBSTITUTE(C4646," ",REPT(" ", 99)), 99)),"")</f>
        <v/>
      </c>
      <c r="E4646" s="6" t="str">
        <f t="shared" si="145"/>
        <v>Michael Friedman</v>
      </c>
      <c r="F4646" s="6" t="s">
        <v>17822</v>
      </c>
      <c r="G4646" s="7" t="s">
        <v>19466</v>
      </c>
      <c r="H4646" s="7" t="s">
        <v>19915</v>
      </c>
    </row>
    <row r="4647" spans="1:8">
      <c r="A4647" s="6" t="s">
        <v>17826</v>
      </c>
      <c r="B4647" s="6" t="str" cm="1">
        <f t="array" ref="B4647">IF(SUM(--ISNUMBER(SEARCH(Honorific,A4647)))&gt;0,LEFT(A4647,FIND(" ",A4647)-1),"")</f>
        <v/>
      </c>
      <c r="C4647" s="6" t="str">
        <f t="shared" si="144"/>
        <v>James Collins</v>
      </c>
      <c r="D4647" s="6" t="str" cm="1">
        <f t="array" ref="D4647">IF(SUM(--ISNUMBER(SEARCH(Credentials,C4647)))&gt;0,TRIM(RIGHT(SUBSTITUTE(C4647," ",REPT(" ", 99)), 99)),"")</f>
        <v/>
      </c>
      <c r="E4647" s="6" t="str">
        <f t="shared" si="145"/>
        <v>James Collins</v>
      </c>
      <c r="F4647" s="6" t="s">
        <v>17826</v>
      </c>
      <c r="G4647" s="7" t="s">
        <v>19433</v>
      </c>
      <c r="H4647" s="7" t="s">
        <v>19772</v>
      </c>
    </row>
    <row r="4648" spans="1:8">
      <c r="A4648" s="6" t="s">
        <v>17830</v>
      </c>
      <c r="B4648" s="6" t="str" cm="1">
        <f t="array" ref="B4648">IF(SUM(--ISNUMBER(SEARCH(Honorific,A4648)))&gt;0,LEFT(A4648,FIND(" ",A4648)-1),"")</f>
        <v/>
      </c>
      <c r="C4648" s="6" t="str">
        <f t="shared" si="144"/>
        <v>Cheyenne Maddox</v>
      </c>
      <c r="D4648" s="6" t="str" cm="1">
        <f t="array" ref="D4648">IF(SUM(--ISNUMBER(SEARCH(Credentials,C4648)))&gt;0,TRIM(RIGHT(SUBSTITUTE(C4648," ",REPT(" ", 99)), 99)),"")</f>
        <v/>
      </c>
      <c r="E4648" s="6" t="str">
        <f t="shared" si="145"/>
        <v>Cheyenne Maddox</v>
      </c>
      <c r="F4648" s="6" t="s">
        <v>17830</v>
      </c>
      <c r="G4648" s="7" t="s">
        <v>20666</v>
      </c>
      <c r="H4648" s="7" t="s">
        <v>20243</v>
      </c>
    </row>
    <row r="4649" spans="1:8">
      <c r="A4649" s="6" t="s">
        <v>17834</v>
      </c>
      <c r="B4649" s="6" t="str" cm="1">
        <f t="array" ref="B4649">IF(SUM(--ISNUMBER(SEARCH(Honorific,A4649)))&gt;0,LEFT(A4649,FIND(" ",A4649)-1),"")</f>
        <v/>
      </c>
      <c r="C4649" s="6" t="str">
        <f t="shared" si="144"/>
        <v>Alexander Powell</v>
      </c>
      <c r="D4649" s="6" t="str" cm="1">
        <f t="array" ref="D4649">IF(SUM(--ISNUMBER(SEARCH(Credentials,C4649)))&gt;0,TRIM(RIGHT(SUBSTITUTE(C4649," ",REPT(" ", 99)), 99)),"")</f>
        <v/>
      </c>
      <c r="E4649" s="6" t="str">
        <f t="shared" si="145"/>
        <v>Alexander Powell</v>
      </c>
      <c r="F4649" s="6" t="s">
        <v>17834</v>
      </c>
      <c r="G4649" s="7" t="s">
        <v>19614</v>
      </c>
      <c r="H4649" s="7" t="s">
        <v>19604</v>
      </c>
    </row>
    <row r="4650" spans="1:8">
      <c r="A4650" s="6" t="s">
        <v>17838</v>
      </c>
      <c r="B4650" s="6" t="str" cm="1">
        <f t="array" ref="B4650">IF(SUM(--ISNUMBER(SEARCH(Honorific,A4650)))&gt;0,LEFT(A4650,FIND(" ",A4650)-1),"")</f>
        <v/>
      </c>
      <c r="C4650" s="6" t="str">
        <f t="shared" si="144"/>
        <v>Evan Burnett</v>
      </c>
      <c r="D4650" s="6" t="str" cm="1">
        <f t="array" ref="D4650">IF(SUM(--ISNUMBER(SEARCH(Credentials,C4650)))&gt;0,TRIM(RIGHT(SUBSTITUTE(C4650," ",REPT(" ", 99)), 99)),"")</f>
        <v/>
      </c>
      <c r="E4650" s="6" t="str">
        <f t="shared" si="145"/>
        <v>Evan Burnett</v>
      </c>
      <c r="F4650" s="6" t="s">
        <v>17838</v>
      </c>
      <c r="G4650" s="7" t="s">
        <v>20569</v>
      </c>
      <c r="H4650" s="7" t="s">
        <v>20402</v>
      </c>
    </row>
    <row r="4651" spans="1:8">
      <c r="A4651" s="6" t="s">
        <v>17842</v>
      </c>
      <c r="B4651" s="6" t="str" cm="1">
        <f t="array" ref="B4651">IF(SUM(--ISNUMBER(SEARCH(Honorific,A4651)))&gt;0,LEFT(A4651,FIND(" ",A4651)-1),"")</f>
        <v/>
      </c>
      <c r="C4651" s="6" t="str">
        <f t="shared" si="144"/>
        <v>Tracy Norman</v>
      </c>
      <c r="D4651" s="6" t="str" cm="1">
        <f t="array" ref="D4651">IF(SUM(--ISNUMBER(SEARCH(Credentials,C4651)))&gt;0,TRIM(RIGHT(SUBSTITUTE(C4651," ",REPT(" ", 99)), 99)),"")</f>
        <v/>
      </c>
      <c r="E4651" s="6" t="str">
        <f t="shared" si="145"/>
        <v>Tracy Norman</v>
      </c>
      <c r="F4651" s="6" t="s">
        <v>17842</v>
      </c>
      <c r="G4651" s="7" t="s">
        <v>19697</v>
      </c>
      <c r="H4651" s="7" t="s">
        <v>20326</v>
      </c>
    </row>
    <row r="4652" spans="1:8">
      <c r="A4652" s="6" t="s">
        <v>17846</v>
      </c>
      <c r="B4652" s="6" t="str" cm="1">
        <f t="array" ref="B4652">IF(SUM(--ISNUMBER(SEARCH(Honorific,A4652)))&gt;0,LEFT(A4652,FIND(" ",A4652)-1),"")</f>
        <v/>
      </c>
      <c r="C4652" s="6" t="str">
        <f t="shared" si="144"/>
        <v>Tyler Griffin</v>
      </c>
      <c r="D4652" s="6" t="str" cm="1">
        <f t="array" ref="D4652">IF(SUM(--ISNUMBER(SEARCH(Credentials,C4652)))&gt;0,TRIM(RIGHT(SUBSTITUTE(C4652," ",REPT(" ", 99)), 99)),"")</f>
        <v/>
      </c>
      <c r="E4652" s="6" t="str">
        <f t="shared" si="145"/>
        <v>Tyler Griffin</v>
      </c>
      <c r="F4652" s="6" t="s">
        <v>17846</v>
      </c>
      <c r="G4652" s="7" t="s">
        <v>19699</v>
      </c>
      <c r="H4652" s="7" t="s">
        <v>19469</v>
      </c>
    </row>
    <row r="4653" spans="1:8">
      <c r="A4653" s="6" t="s">
        <v>17850</v>
      </c>
      <c r="B4653" s="6" t="str" cm="1">
        <f t="array" ref="B4653">IF(SUM(--ISNUMBER(SEARCH(Honorific,A4653)))&gt;0,LEFT(A4653,FIND(" ",A4653)-1),"")</f>
        <v/>
      </c>
      <c r="C4653" s="6" t="str">
        <f t="shared" si="144"/>
        <v>Shelby Mendoza</v>
      </c>
      <c r="D4653" s="6" t="str" cm="1">
        <f t="array" ref="D4653">IF(SUM(--ISNUMBER(SEARCH(Credentials,C4653)))&gt;0,TRIM(RIGHT(SUBSTITUTE(C4653," ",REPT(" ", 99)), 99)),"")</f>
        <v/>
      </c>
      <c r="E4653" s="6" t="str">
        <f t="shared" si="145"/>
        <v>Shelby Mendoza</v>
      </c>
      <c r="F4653" s="6" t="s">
        <v>17850</v>
      </c>
      <c r="G4653" s="7" t="s">
        <v>20578</v>
      </c>
      <c r="H4653" s="7" t="s">
        <v>20301</v>
      </c>
    </row>
    <row r="4654" spans="1:8">
      <c r="A4654" s="6" t="s">
        <v>17854</v>
      </c>
      <c r="B4654" s="6" t="str" cm="1">
        <f t="array" ref="B4654">IF(SUM(--ISNUMBER(SEARCH(Honorific,A4654)))&gt;0,LEFT(A4654,FIND(" ",A4654)-1),"")</f>
        <v/>
      </c>
      <c r="C4654" s="6" t="str">
        <f t="shared" si="144"/>
        <v>Stephen Reyes</v>
      </c>
      <c r="D4654" s="6" t="str" cm="1">
        <f t="array" ref="D4654">IF(SUM(--ISNUMBER(SEARCH(Credentials,C4654)))&gt;0,TRIM(RIGHT(SUBSTITUTE(C4654," ",REPT(" ", 99)), 99)),"")</f>
        <v/>
      </c>
      <c r="E4654" s="6" t="str">
        <f t="shared" si="145"/>
        <v>Stephen Reyes</v>
      </c>
      <c r="F4654" s="6" t="s">
        <v>17854</v>
      </c>
      <c r="G4654" s="7" t="s">
        <v>19633</v>
      </c>
      <c r="H4654" s="7" t="s">
        <v>19583</v>
      </c>
    </row>
    <row r="4655" spans="1:8">
      <c r="A4655" s="6" t="s">
        <v>17858</v>
      </c>
      <c r="B4655" s="6" t="str" cm="1">
        <f t="array" ref="B4655">IF(SUM(--ISNUMBER(SEARCH(Honorific,A4655)))&gt;0,LEFT(A4655,FIND(" ",A4655)-1),"")</f>
        <v/>
      </c>
      <c r="C4655" s="6" t="str">
        <f t="shared" si="144"/>
        <v>Rebecca Ewing</v>
      </c>
      <c r="D4655" s="6" t="str" cm="1">
        <f t="array" ref="D4655">IF(SUM(--ISNUMBER(SEARCH(Credentials,C4655)))&gt;0,TRIM(RIGHT(SUBSTITUTE(C4655," ",REPT(" ", 99)), 99)),"")</f>
        <v/>
      </c>
      <c r="E4655" s="6" t="str">
        <f t="shared" si="145"/>
        <v>Rebecca Ewing</v>
      </c>
      <c r="F4655" s="6" t="s">
        <v>17858</v>
      </c>
      <c r="G4655" s="7" t="s">
        <v>19531</v>
      </c>
      <c r="H4655" s="7" t="s">
        <v>20659</v>
      </c>
    </row>
    <row r="4656" spans="1:8">
      <c r="A4656" s="6" t="s">
        <v>17862</v>
      </c>
      <c r="B4656" s="6" t="str" cm="1">
        <f t="array" ref="B4656">IF(SUM(--ISNUMBER(SEARCH(Honorific,A4656)))&gt;0,LEFT(A4656,FIND(" ",A4656)-1),"")</f>
        <v/>
      </c>
      <c r="C4656" s="6" t="str">
        <f t="shared" si="144"/>
        <v>David Mccoy</v>
      </c>
      <c r="D4656" s="6" t="str" cm="1">
        <f t="array" ref="D4656">IF(SUM(--ISNUMBER(SEARCH(Credentials,C4656)))&gt;0,TRIM(RIGHT(SUBSTITUTE(C4656," ",REPT(" ", 99)), 99)),"")</f>
        <v/>
      </c>
      <c r="E4656" s="6" t="str">
        <f t="shared" si="145"/>
        <v>David Mccoy</v>
      </c>
      <c r="F4656" s="6" t="s">
        <v>17862</v>
      </c>
      <c r="G4656" s="7" t="s">
        <v>19484</v>
      </c>
      <c r="H4656" s="7" t="s">
        <v>19732</v>
      </c>
    </row>
    <row r="4657" spans="1:8">
      <c r="A4657" s="6" t="s">
        <v>17866</v>
      </c>
      <c r="B4657" s="6" t="str" cm="1">
        <f t="array" ref="B4657">IF(SUM(--ISNUMBER(SEARCH(Honorific,A4657)))&gt;0,LEFT(A4657,FIND(" ",A4657)-1),"")</f>
        <v/>
      </c>
      <c r="C4657" s="6" t="str">
        <f t="shared" si="144"/>
        <v>Anna Trevino</v>
      </c>
      <c r="D4657" s="6" t="str" cm="1">
        <f t="array" ref="D4657">IF(SUM(--ISNUMBER(SEARCH(Credentials,C4657)))&gt;0,TRIM(RIGHT(SUBSTITUTE(C4657," ",REPT(" ", 99)), 99)),"")</f>
        <v/>
      </c>
      <c r="E4657" s="6" t="str">
        <f t="shared" si="145"/>
        <v>Anna Trevino</v>
      </c>
      <c r="F4657" s="6" t="s">
        <v>17866</v>
      </c>
      <c r="G4657" s="7" t="s">
        <v>19582</v>
      </c>
      <c r="H4657" s="7" t="s">
        <v>20593</v>
      </c>
    </row>
    <row r="4658" spans="1:8">
      <c r="A4658" s="6" t="s">
        <v>17870</v>
      </c>
      <c r="B4658" s="6" t="str" cm="1">
        <f t="array" ref="B4658">IF(SUM(--ISNUMBER(SEARCH(Honorific,A4658)))&gt;0,LEFT(A4658,FIND(" ",A4658)-1),"")</f>
        <v/>
      </c>
      <c r="C4658" s="6" t="str">
        <f t="shared" si="144"/>
        <v>Jose Avila</v>
      </c>
      <c r="D4658" s="6" t="str" cm="1">
        <f t="array" ref="D4658">IF(SUM(--ISNUMBER(SEARCH(Credentials,C4658)))&gt;0,TRIM(RIGHT(SUBSTITUTE(C4658," ",REPT(" ", 99)), 99)),"")</f>
        <v/>
      </c>
      <c r="E4658" s="6" t="str">
        <f t="shared" si="145"/>
        <v>Jose Avila</v>
      </c>
      <c r="F4658" s="6" t="s">
        <v>17870</v>
      </c>
      <c r="G4658" s="7" t="s">
        <v>19748</v>
      </c>
      <c r="H4658" s="7" t="s">
        <v>20608</v>
      </c>
    </row>
    <row r="4659" spans="1:8">
      <c r="A4659" s="6" t="s">
        <v>17874</v>
      </c>
      <c r="B4659" s="6" t="str" cm="1">
        <f t="array" ref="B4659">IF(SUM(--ISNUMBER(SEARCH(Honorific,A4659)))&gt;0,LEFT(A4659,FIND(" ",A4659)-1),"")</f>
        <v/>
      </c>
      <c r="C4659" s="6" t="str">
        <f t="shared" si="144"/>
        <v>Joann Burke</v>
      </c>
      <c r="D4659" s="6" t="str" cm="1">
        <f t="array" ref="D4659">IF(SUM(--ISNUMBER(SEARCH(Credentials,C4659)))&gt;0,TRIM(RIGHT(SUBSTITUTE(C4659," ",REPT(" ", 99)), 99)),"")</f>
        <v/>
      </c>
      <c r="E4659" s="6" t="str">
        <f t="shared" si="145"/>
        <v>Joann Burke</v>
      </c>
      <c r="F4659" s="6" t="s">
        <v>17874</v>
      </c>
      <c r="G4659" s="7" t="s">
        <v>20421</v>
      </c>
      <c r="H4659" s="7" t="s">
        <v>20678</v>
      </c>
    </row>
    <row r="4660" spans="1:8">
      <c r="A4660" s="6" t="s">
        <v>17878</v>
      </c>
      <c r="B4660" s="6" t="str" cm="1">
        <f t="array" ref="B4660">IF(SUM(--ISNUMBER(SEARCH(Honorific,A4660)))&gt;0,LEFT(A4660,FIND(" ",A4660)-1),"")</f>
        <v/>
      </c>
      <c r="C4660" s="6" t="str">
        <f t="shared" si="144"/>
        <v>Jon Thompson</v>
      </c>
      <c r="D4660" s="6" t="str" cm="1">
        <f t="array" ref="D4660">IF(SUM(--ISNUMBER(SEARCH(Credentials,C4660)))&gt;0,TRIM(RIGHT(SUBSTITUTE(C4660," ",REPT(" ", 99)), 99)),"")</f>
        <v/>
      </c>
      <c r="E4660" s="6" t="str">
        <f t="shared" si="145"/>
        <v>Jon Thompson</v>
      </c>
      <c r="F4660" s="6" t="s">
        <v>17878</v>
      </c>
      <c r="G4660" s="7" t="s">
        <v>20633</v>
      </c>
      <c r="H4660" s="7" t="s">
        <v>19880</v>
      </c>
    </row>
    <row r="4661" spans="1:8">
      <c r="A4661" s="6" t="s">
        <v>17882</v>
      </c>
      <c r="B4661" s="6" t="str" cm="1">
        <f t="array" ref="B4661">IF(SUM(--ISNUMBER(SEARCH(Honorific,A4661)))&gt;0,LEFT(A4661,FIND(" ",A4661)-1),"")</f>
        <v/>
      </c>
      <c r="C4661" s="6" t="str">
        <f t="shared" si="144"/>
        <v>Steven Roberson</v>
      </c>
      <c r="D4661" s="6" t="str" cm="1">
        <f t="array" ref="D4661">IF(SUM(--ISNUMBER(SEARCH(Credentials,C4661)))&gt;0,TRIM(RIGHT(SUBSTITUTE(C4661," ",REPT(" ", 99)), 99)),"")</f>
        <v/>
      </c>
      <c r="E4661" s="6" t="str">
        <f t="shared" si="145"/>
        <v>Steven Roberson</v>
      </c>
      <c r="F4661" s="6" t="s">
        <v>17882</v>
      </c>
      <c r="G4661" s="7" t="s">
        <v>19767</v>
      </c>
      <c r="H4661" s="7" t="s">
        <v>20755</v>
      </c>
    </row>
    <row r="4662" spans="1:8">
      <c r="A4662" s="6" t="s">
        <v>17886</v>
      </c>
      <c r="B4662" s="6" t="str" cm="1">
        <f t="array" ref="B4662">IF(SUM(--ISNUMBER(SEARCH(Honorific,A4662)))&gt;0,LEFT(A4662,FIND(" ",A4662)-1),"")</f>
        <v/>
      </c>
      <c r="C4662" s="6" t="str">
        <f t="shared" si="144"/>
        <v>Christy Page</v>
      </c>
      <c r="D4662" s="6" t="str" cm="1">
        <f t="array" ref="D4662">IF(SUM(--ISNUMBER(SEARCH(Credentials,C4662)))&gt;0,TRIM(RIGHT(SUBSTITUTE(C4662," ",REPT(" ", 99)), 99)),"")</f>
        <v/>
      </c>
      <c r="E4662" s="6" t="str">
        <f t="shared" si="145"/>
        <v>Christy Page</v>
      </c>
      <c r="F4662" s="6" t="s">
        <v>17886</v>
      </c>
      <c r="G4662" s="7" t="s">
        <v>20737</v>
      </c>
      <c r="H4662" s="7" t="s">
        <v>20324</v>
      </c>
    </row>
    <row r="4663" spans="1:8">
      <c r="A4663" s="6" t="s">
        <v>17890</v>
      </c>
      <c r="B4663" s="6" t="str" cm="1">
        <f t="array" ref="B4663">IF(SUM(--ISNUMBER(SEARCH(Honorific,A4663)))&gt;0,LEFT(A4663,FIND(" ",A4663)-1),"")</f>
        <v/>
      </c>
      <c r="C4663" s="6" t="str">
        <f t="shared" si="144"/>
        <v>Krystal Vang</v>
      </c>
      <c r="D4663" s="6" t="str" cm="1">
        <f t="array" ref="D4663">IF(SUM(--ISNUMBER(SEARCH(Credentials,C4663)))&gt;0,TRIM(RIGHT(SUBSTITUTE(C4663," ",REPT(" ", 99)), 99)),"")</f>
        <v/>
      </c>
      <c r="E4663" s="6" t="str">
        <f t="shared" si="145"/>
        <v>Krystal Vang</v>
      </c>
      <c r="F4663" s="6" t="s">
        <v>17890</v>
      </c>
      <c r="G4663" s="7" t="s">
        <v>20518</v>
      </c>
      <c r="H4663" s="7" t="s">
        <v>20312</v>
      </c>
    </row>
    <row r="4664" spans="1:8">
      <c r="A4664" s="6" t="s">
        <v>17894</v>
      </c>
      <c r="B4664" s="6" t="str" cm="1">
        <f t="array" ref="B4664">IF(SUM(--ISNUMBER(SEARCH(Honorific,A4664)))&gt;0,LEFT(A4664,FIND(" ",A4664)-1),"")</f>
        <v/>
      </c>
      <c r="C4664" s="6" t="str">
        <f t="shared" si="144"/>
        <v>John Bryant</v>
      </c>
      <c r="D4664" s="6" t="str" cm="1">
        <f t="array" ref="D4664">IF(SUM(--ISNUMBER(SEARCH(Credentials,C4664)))&gt;0,TRIM(RIGHT(SUBSTITUTE(C4664," ",REPT(" ", 99)), 99)),"")</f>
        <v/>
      </c>
      <c r="E4664" s="6" t="str">
        <f t="shared" si="145"/>
        <v>John Bryant</v>
      </c>
      <c r="F4664" s="6" t="s">
        <v>17894</v>
      </c>
      <c r="G4664" s="7" t="s">
        <v>19558</v>
      </c>
      <c r="H4664" s="7" t="s">
        <v>19692</v>
      </c>
    </row>
    <row r="4665" spans="1:8">
      <c r="A4665" s="6" t="s">
        <v>17898</v>
      </c>
      <c r="B4665" s="6" t="str" cm="1">
        <f t="array" ref="B4665">IF(SUM(--ISNUMBER(SEARCH(Honorific,A4665)))&gt;0,LEFT(A4665,FIND(" ",A4665)-1),"")</f>
        <v/>
      </c>
      <c r="C4665" s="6" t="str">
        <f t="shared" si="144"/>
        <v>Jennifer Velasquez</v>
      </c>
      <c r="D4665" s="6" t="str" cm="1">
        <f t="array" ref="D4665">IF(SUM(--ISNUMBER(SEARCH(Credentials,C4665)))&gt;0,TRIM(RIGHT(SUBSTITUTE(C4665," ",REPT(" ", 99)), 99)),"")</f>
        <v/>
      </c>
      <c r="E4665" s="6" t="str">
        <f t="shared" si="145"/>
        <v>Jennifer Velasquez</v>
      </c>
      <c r="F4665" s="6" t="s">
        <v>17898</v>
      </c>
      <c r="G4665" s="7" t="s">
        <v>19510</v>
      </c>
      <c r="H4665" s="7" t="s">
        <v>20208</v>
      </c>
    </row>
    <row r="4666" spans="1:8">
      <c r="A4666" s="6" t="s">
        <v>17901</v>
      </c>
      <c r="B4666" s="6" t="str" cm="1">
        <f t="array" ref="B4666">IF(SUM(--ISNUMBER(SEARCH(Honorific,A4666)))&gt;0,LEFT(A4666,FIND(" ",A4666)-1),"")</f>
        <v/>
      </c>
      <c r="C4666" s="6" t="str">
        <f t="shared" si="144"/>
        <v>Nicholas Smith</v>
      </c>
      <c r="D4666" s="6" t="str" cm="1">
        <f t="array" ref="D4666">IF(SUM(--ISNUMBER(SEARCH(Credentials,C4666)))&gt;0,TRIM(RIGHT(SUBSTITUTE(C4666," ",REPT(" ", 99)), 99)),"")</f>
        <v/>
      </c>
      <c r="E4666" s="6" t="str">
        <f t="shared" si="145"/>
        <v>Nicholas Smith</v>
      </c>
      <c r="F4666" s="6" t="s">
        <v>17901</v>
      </c>
      <c r="G4666" s="7" t="s">
        <v>19750</v>
      </c>
      <c r="H4666" s="7" t="s">
        <v>19450</v>
      </c>
    </row>
    <row r="4667" spans="1:8">
      <c r="A4667" s="6" t="s">
        <v>17905</v>
      </c>
      <c r="B4667" s="6" t="str" cm="1">
        <f t="array" ref="B4667">IF(SUM(--ISNUMBER(SEARCH(Honorific,A4667)))&gt;0,LEFT(A4667,FIND(" ",A4667)-1),"")</f>
        <v/>
      </c>
      <c r="C4667" s="6" t="str">
        <f t="shared" si="144"/>
        <v>Robin Smith</v>
      </c>
      <c r="D4667" s="6" t="str" cm="1">
        <f t="array" ref="D4667">IF(SUM(--ISNUMBER(SEARCH(Credentials,C4667)))&gt;0,TRIM(RIGHT(SUBSTITUTE(C4667," ",REPT(" ", 99)), 99)),"")</f>
        <v/>
      </c>
      <c r="E4667" s="6" t="str">
        <f t="shared" si="145"/>
        <v>Robin Smith</v>
      </c>
      <c r="F4667" s="6" t="s">
        <v>17905</v>
      </c>
      <c r="G4667" s="7" t="s">
        <v>20413</v>
      </c>
      <c r="H4667" s="7" t="s">
        <v>19450</v>
      </c>
    </row>
    <row r="4668" spans="1:8">
      <c r="A4668" s="6" t="s">
        <v>17909</v>
      </c>
      <c r="B4668" s="6" t="str" cm="1">
        <f t="array" ref="B4668">IF(SUM(--ISNUMBER(SEARCH(Honorific,A4668)))&gt;0,LEFT(A4668,FIND(" ",A4668)-1),"")</f>
        <v/>
      </c>
      <c r="C4668" s="6" t="str">
        <f t="shared" si="144"/>
        <v>Thomas Harrison</v>
      </c>
      <c r="D4668" s="6" t="str" cm="1">
        <f t="array" ref="D4668">IF(SUM(--ISNUMBER(SEARCH(Credentials,C4668)))&gt;0,TRIM(RIGHT(SUBSTITUTE(C4668," ",REPT(" ", 99)), 99)),"")</f>
        <v/>
      </c>
      <c r="E4668" s="6" t="str">
        <f t="shared" si="145"/>
        <v>Thomas Harrison</v>
      </c>
      <c r="F4668" s="6" t="s">
        <v>17909</v>
      </c>
      <c r="G4668" s="7" t="s">
        <v>19488</v>
      </c>
      <c r="H4668" s="7" t="s">
        <v>19929</v>
      </c>
    </row>
    <row r="4669" spans="1:8">
      <c r="A4669" s="6" t="s">
        <v>17913</v>
      </c>
      <c r="B4669" s="6" t="str" cm="1">
        <f t="array" ref="B4669">IF(SUM(--ISNUMBER(SEARCH(Honorific,A4669)))&gt;0,LEFT(A4669,FIND(" ",A4669)-1),"")</f>
        <v/>
      </c>
      <c r="C4669" s="6" t="str">
        <f t="shared" si="144"/>
        <v>Aaron Chandler</v>
      </c>
      <c r="D4669" s="6" t="str" cm="1">
        <f t="array" ref="D4669">IF(SUM(--ISNUMBER(SEARCH(Credentials,C4669)))&gt;0,TRIM(RIGHT(SUBSTITUTE(C4669," ",REPT(" ", 99)), 99)),"")</f>
        <v/>
      </c>
      <c r="E4669" s="6" t="str">
        <f t="shared" si="145"/>
        <v>Aaron Chandler</v>
      </c>
      <c r="F4669" s="6" t="s">
        <v>17913</v>
      </c>
      <c r="G4669" s="7" t="s">
        <v>20176</v>
      </c>
      <c r="H4669" s="7" t="s">
        <v>20101</v>
      </c>
    </row>
    <row r="4670" spans="1:8">
      <c r="A4670" s="6" t="s">
        <v>17917</v>
      </c>
      <c r="B4670" s="6" t="str" cm="1">
        <f t="array" ref="B4670">IF(SUM(--ISNUMBER(SEARCH(Honorific,A4670)))&gt;0,LEFT(A4670,FIND(" ",A4670)-1),"")</f>
        <v/>
      </c>
      <c r="C4670" s="6" t="str">
        <f t="shared" si="144"/>
        <v>Bryan Gomez</v>
      </c>
      <c r="D4670" s="6" t="str" cm="1">
        <f t="array" ref="D4670">IF(SUM(--ISNUMBER(SEARCH(Credentials,C4670)))&gt;0,TRIM(RIGHT(SUBSTITUTE(C4670," ",REPT(" ", 99)), 99)),"")</f>
        <v/>
      </c>
      <c r="E4670" s="6" t="str">
        <f t="shared" si="145"/>
        <v>Bryan Gomez</v>
      </c>
      <c r="F4670" s="6" t="s">
        <v>17917</v>
      </c>
      <c r="G4670" s="7" t="s">
        <v>20113</v>
      </c>
      <c r="H4670" s="7" t="s">
        <v>19662</v>
      </c>
    </row>
    <row r="4671" spans="1:8">
      <c r="A4671" s="6" t="s">
        <v>17921</v>
      </c>
      <c r="B4671" s="6" t="str" cm="1">
        <f t="array" ref="B4671">IF(SUM(--ISNUMBER(SEARCH(Honorific,A4671)))&gt;0,LEFT(A4671,FIND(" ",A4671)-1),"")</f>
        <v/>
      </c>
      <c r="C4671" s="6" t="str">
        <f t="shared" si="144"/>
        <v>Jeffrey Simmons</v>
      </c>
      <c r="D4671" s="6" t="str" cm="1">
        <f t="array" ref="D4671">IF(SUM(--ISNUMBER(SEARCH(Credentials,C4671)))&gt;0,TRIM(RIGHT(SUBSTITUTE(C4671," ",REPT(" ", 99)), 99)),"")</f>
        <v/>
      </c>
      <c r="E4671" s="6" t="str">
        <f t="shared" si="145"/>
        <v>Jeffrey Simmons</v>
      </c>
      <c r="F4671" s="6" t="s">
        <v>17921</v>
      </c>
      <c r="G4671" s="7" t="s">
        <v>19924</v>
      </c>
      <c r="H4671" s="7" t="s">
        <v>20081</v>
      </c>
    </row>
    <row r="4672" spans="1:8">
      <c r="A4672" s="6" t="s">
        <v>17925</v>
      </c>
      <c r="B4672" s="6" t="str" cm="1">
        <f t="array" ref="B4672">IF(SUM(--ISNUMBER(SEARCH(Honorific,A4672)))&gt;0,LEFT(A4672,FIND(" ",A4672)-1),"")</f>
        <v/>
      </c>
      <c r="C4672" s="6" t="str">
        <f t="shared" si="144"/>
        <v>Joseph Swanson</v>
      </c>
      <c r="D4672" s="6" t="str" cm="1">
        <f t="array" ref="D4672">IF(SUM(--ISNUMBER(SEARCH(Credentials,C4672)))&gt;0,TRIM(RIGHT(SUBSTITUTE(C4672," ",REPT(" ", 99)), 99)),"")</f>
        <v/>
      </c>
      <c r="E4672" s="6" t="str">
        <f t="shared" si="145"/>
        <v>Joseph Swanson</v>
      </c>
      <c r="F4672" s="6" t="s">
        <v>17925</v>
      </c>
      <c r="G4672" s="7" t="s">
        <v>19642</v>
      </c>
      <c r="H4672" s="7" t="s">
        <v>19816</v>
      </c>
    </row>
    <row r="4673" spans="1:8">
      <c r="A4673" s="6" t="s">
        <v>17929</v>
      </c>
      <c r="B4673" s="6" t="str" cm="1">
        <f t="array" ref="B4673">IF(SUM(--ISNUMBER(SEARCH(Honorific,A4673)))&gt;0,LEFT(A4673,FIND(" ",A4673)-1),"")</f>
        <v/>
      </c>
      <c r="C4673" s="6" t="str">
        <f t="shared" si="144"/>
        <v>Barry Lewis</v>
      </c>
      <c r="D4673" s="6" t="str" cm="1">
        <f t="array" ref="D4673">IF(SUM(--ISNUMBER(SEARCH(Credentials,C4673)))&gt;0,TRIM(RIGHT(SUBSTITUTE(C4673," ",REPT(" ", 99)), 99)),"")</f>
        <v/>
      </c>
      <c r="E4673" s="6" t="str">
        <f t="shared" si="145"/>
        <v>Barry Lewis</v>
      </c>
      <c r="F4673" s="6" t="s">
        <v>17929</v>
      </c>
      <c r="G4673" s="7" t="s">
        <v>19622</v>
      </c>
      <c r="H4673" s="7" t="s">
        <v>19755</v>
      </c>
    </row>
    <row r="4674" spans="1:8">
      <c r="A4674" s="6" t="s">
        <v>17933</v>
      </c>
      <c r="B4674" s="6" t="str" cm="1">
        <f t="array" ref="B4674">IF(SUM(--ISNUMBER(SEARCH(Honorific,A4674)))&gt;0,LEFT(A4674,FIND(" ",A4674)-1),"")</f>
        <v>Mr.</v>
      </c>
      <c r="C4674" s="6" t="str">
        <f t="shared" si="144"/>
        <v>William Jones</v>
      </c>
      <c r="D4674" s="6" t="str" cm="1">
        <f t="array" ref="D4674">IF(SUM(--ISNUMBER(SEARCH(Credentials,C4674)))&gt;0,TRIM(RIGHT(SUBSTITUTE(C4674," ",REPT(" ", 99)), 99)),"")</f>
        <v/>
      </c>
      <c r="E4674" s="6" t="str">
        <f t="shared" si="145"/>
        <v>William Jones</v>
      </c>
      <c r="F4674" s="6" t="s">
        <v>19402</v>
      </c>
      <c r="G4674" s="7" t="s">
        <v>19437</v>
      </c>
      <c r="H4674" s="7" t="s">
        <v>19613</v>
      </c>
    </row>
    <row r="4675" spans="1:8">
      <c r="A4675" s="6" t="s">
        <v>17936</v>
      </c>
      <c r="B4675" s="6" t="str" cm="1">
        <f t="array" ref="B4675">IF(SUM(--ISNUMBER(SEARCH(Honorific,A4675)))&gt;0,LEFT(A4675,FIND(" ",A4675)-1),"")</f>
        <v/>
      </c>
      <c r="C4675" s="6" t="str">
        <f t="shared" ref="C4675:C4738" si="146">IF(B4675="",A4675,RIGHT(A4675,LEN(A4675)-LEN(B4675)-1))</f>
        <v>Valerie Jackson</v>
      </c>
      <c r="D4675" s="6" t="str" cm="1">
        <f t="array" ref="D4675">IF(SUM(--ISNUMBER(SEARCH(Credentials,C4675)))&gt;0,TRIM(RIGHT(SUBSTITUTE(C4675," ",REPT(" ", 99)), 99)),"")</f>
        <v/>
      </c>
      <c r="E4675" s="6" t="str">
        <f t="shared" ref="E4675:E4738" si="147">IF(D4675="",C4675,LEFT(C4675,LEN(C4675)-LEN(D4675)))</f>
        <v>Valerie Jackson</v>
      </c>
      <c r="F4675" s="6" t="s">
        <v>17936</v>
      </c>
      <c r="G4675" s="7" t="s">
        <v>19690</v>
      </c>
      <c r="H4675" s="7" t="s">
        <v>19779</v>
      </c>
    </row>
    <row r="4676" spans="1:8">
      <c r="A4676" s="6" t="s">
        <v>17940</v>
      </c>
      <c r="B4676" s="6" t="str" cm="1">
        <f t="array" ref="B4676">IF(SUM(--ISNUMBER(SEARCH(Honorific,A4676)))&gt;0,LEFT(A4676,FIND(" ",A4676)-1),"")</f>
        <v/>
      </c>
      <c r="C4676" s="6" t="str">
        <f t="shared" si="146"/>
        <v>Jennifer Howard</v>
      </c>
      <c r="D4676" s="6" t="str" cm="1">
        <f t="array" ref="D4676">IF(SUM(--ISNUMBER(SEARCH(Credentials,C4676)))&gt;0,TRIM(RIGHT(SUBSTITUTE(C4676," ",REPT(" ", 99)), 99)),"")</f>
        <v/>
      </c>
      <c r="E4676" s="6" t="str">
        <f t="shared" si="147"/>
        <v>Jennifer Howard</v>
      </c>
      <c r="F4676" s="6" t="s">
        <v>17940</v>
      </c>
      <c r="G4676" s="7" t="s">
        <v>19510</v>
      </c>
      <c r="H4676" s="7" t="s">
        <v>19834</v>
      </c>
    </row>
    <row r="4677" spans="1:8">
      <c r="A4677" s="6" t="s">
        <v>17944</v>
      </c>
      <c r="B4677" s="6" t="str" cm="1">
        <f t="array" ref="B4677">IF(SUM(--ISNUMBER(SEARCH(Honorific,A4677)))&gt;0,LEFT(A4677,FIND(" ",A4677)-1),"")</f>
        <v/>
      </c>
      <c r="C4677" s="6" t="str">
        <f t="shared" si="146"/>
        <v>Gabriel Rodriguez</v>
      </c>
      <c r="D4677" s="6" t="str" cm="1">
        <f t="array" ref="D4677">IF(SUM(--ISNUMBER(SEARCH(Credentials,C4677)))&gt;0,TRIM(RIGHT(SUBSTITUTE(C4677," ",REPT(" ", 99)), 99)),"")</f>
        <v/>
      </c>
      <c r="E4677" s="6" t="str">
        <f t="shared" si="147"/>
        <v>Gabriel Rodriguez</v>
      </c>
      <c r="F4677" s="6" t="s">
        <v>17944</v>
      </c>
      <c r="G4677" s="7" t="s">
        <v>20587</v>
      </c>
      <c r="H4677" s="7" t="s">
        <v>19536</v>
      </c>
    </row>
    <row r="4678" spans="1:8">
      <c r="A4678" s="6" t="s">
        <v>4735</v>
      </c>
      <c r="B4678" s="6" t="str" cm="1">
        <f t="array" ref="B4678">IF(SUM(--ISNUMBER(SEARCH(Honorific,A4678)))&gt;0,LEFT(A4678,FIND(" ",A4678)-1),"")</f>
        <v/>
      </c>
      <c r="C4678" s="6" t="str">
        <f t="shared" si="146"/>
        <v>David Hall</v>
      </c>
      <c r="D4678" s="6" t="str" cm="1">
        <f t="array" ref="D4678">IF(SUM(--ISNUMBER(SEARCH(Credentials,C4678)))&gt;0,TRIM(RIGHT(SUBSTITUTE(C4678," ",REPT(" ", 99)), 99)),"")</f>
        <v/>
      </c>
      <c r="E4678" s="6" t="str">
        <f t="shared" si="147"/>
        <v>David Hall</v>
      </c>
      <c r="F4678" s="6" t="s">
        <v>4735</v>
      </c>
      <c r="G4678" s="7" t="s">
        <v>19484</v>
      </c>
      <c r="H4678" s="7" t="s">
        <v>19585</v>
      </c>
    </row>
    <row r="4679" spans="1:8">
      <c r="A4679" s="6" t="s">
        <v>17951</v>
      </c>
      <c r="B4679" s="6" t="str" cm="1">
        <f t="array" ref="B4679">IF(SUM(--ISNUMBER(SEARCH(Honorific,A4679)))&gt;0,LEFT(A4679,FIND(" ",A4679)-1),"")</f>
        <v/>
      </c>
      <c r="C4679" s="6" t="str">
        <f t="shared" si="146"/>
        <v>Heather Webb</v>
      </c>
      <c r="D4679" s="6" t="str" cm="1">
        <f t="array" ref="D4679">IF(SUM(--ISNUMBER(SEARCH(Credentials,C4679)))&gt;0,TRIM(RIGHT(SUBSTITUTE(C4679," ",REPT(" ", 99)), 99)),"")</f>
        <v/>
      </c>
      <c r="E4679" s="6" t="str">
        <f t="shared" si="147"/>
        <v>Heather Webb</v>
      </c>
      <c r="F4679" s="6" t="s">
        <v>17951</v>
      </c>
      <c r="G4679" s="7" t="s">
        <v>19423</v>
      </c>
      <c r="H4679" s="7" t="s">
        <v>19937</v>
      </c>
    </row>
    <row r="4680" spans="1:8">
      <c r="A4680" s="6" t="s">
        <v>17955</v>
      </c>
      <c r="B4680" s="6" t="str" cm="1">
        <f t="array" ref="B4680">IF(SUM(--ISNUMBER(SEARCH(Honorific,A4680)))&gt;0,LEFT(A4680,FIND(" ",A4680)-1),"")</f>
        <v/>
      </c>
      <c r="C4680" s="6" t="str">
        <f t="shared" si="146"/>
        <v>Michelle Brandt</v>
      </c>
      <c r="D4680" s="6" t="str" cm="1">
        <f t="array" ref="D4680">IF(SUM(--ISNUMBER(SEARCH(Credentials,C4680)))&gt;0,TRIM(RIGHT(SUBSTITUTE(C4680," ",REPT(" ", 99)), 99)),"")</f>
        <v/>
      </c>
      <c r="E4680" s="6" t="str">
        <f t="shared" si="147"/>
        <v>Michelle Brandt</v>
      </c>
      <c r="F4680" s="6" t="s">
        <v>17955</v>
      </c>
      <c r="G4680" s="7" t="s">
        <v>19693</v>
      </c>
      <c r="H4680" s="7" t="s">
        <v>20828</v>
      </c>
    </row>
    <row r="4681" spans="1:8">
      <c r="A4681" s="6" t="s">
        <v>17959</v>
      </c>
      <c r="B4681" s="6" t="str" cm="1">
        <f t="array" ref="B4681">IF(SUM(--ISNUMBER(SEARCH(Honorific,A4681)))&gt;0,LEFT(A4681,FIND(" ",A4681)-1),"")</f>
        <v/>
      </c>
      <c r="C4681" s="6" t="str">
        <f t="shared" si="146"/>
        <v>Matthew Mitchell</v>
      </c>
      <c r="D4681" s="6" t="str" cm="1">
        <f t="array" ref="D4681">IF(SUM(--ISNUMBER(SEARCH(Credentials,C4681)))&gt;0,TRIM(RIGHT(SUBSTITUTE(C4681," ",REPT(" ", 99)), 99)),"")</f>
        <v/>
      </c>
      <c r="E4681" s="6" t="str">
        <f t="shared" si="147"/>
        <v>Matthew Mitchell</v>
      </c>
      <c r="F4681" s="6" t="s">
        <v>17959</v>
      </c>
      <c r="G4681" s="7" t="s">
        <v>19506</v>
      </c>
      <c r="H4681" s="7" t="s">
        <v>20095</v>
      </c>
    </row>
    <row r="4682" spans="1:8">
      <c r="A4682" s="6" t="s">
        <v>17963</v>
      </c>
      <c r="B4682" s="6" t="str" cm="1">
        <f t="array" ref="B4682">IF(SUM(--ISNUMBER(SEARCH(Honorific,A4682)))&gt;0,LEFT(A4682,FIND(" ",A4682)-1),"")</f>
        <v/>
      </c>
      <c r="C4682" s="6" t="str">
        <f t="shared" si="146"/>
        <v>Richard Weiss</v>
      </c>
      <c r="D4682" s="6" t="str" cm="1">
        <f t="array" ref="D4682">IF(SUM(--ISNUMBER(SEARCH(Credentials,C4682)))&gt;0,TRIM(RIGHT(SUBSTITUTE(C4682," ",REPT(" ", 99)), 99)),"")</f>
        <v/>
      </c>
      <c r="E4682" s="6" t="str">
        <f t="shared" si="147"/>
        <v>Richard Weiss</v>
      </c>
      <c r="F4682" s="6" t="s">
        <v>17963</v>
      </c>
      <c r="G4682" s="7" t="s">
        <v>19708</v>
      </c>
      <c r="H4682" s="7" t="s">
        <v>20519</v>
      </c>
    </row>
    <row r="4683" spans="1:8">
      <c r="A4683" s="6" t="s">
        <v>17967</v>
      </c>
      <c r="B4683" s="6" t="str" cm="1">
        <f t="array" ref="B4683">IF(SUM(--ISNUMBER(SEARCH(Honorific,A4683)))&gt;0,LEFT(A4683,FIND(" ",A4683)-1),"")</f>
        <v/>
      </c>
      <c r="C4683" s="6" t="str">
        <f t="shared" si="146"/>
        <v>Jessica Greene</v>
      </c>
      <c r="D4683" s="6" t="str" cm="1">
        <f t="array" ref="D4683">IF(SUM(--ISNUMBER(SEARCH(Credentials,C4683)))&gt;0,TRIM(RIGHT(SUBSTITUTE(C4683," ",REPT(" ", 99)), 99)),"")</f>
        <v/>
      </c>
      <c r="E4683" s="6" t="str">
        <f t="shared" si="147"/>
        <v>Jessica Greene</v>
      </c>
      <c r="F4683" s="6" t="s">
        <v>17967</v>
      </c>
      <c r="G4683" s="7" t="s">
        <v>19664</v>
      </c>
      <c r="H4683" s="7" t="s">
        <v>20350</v>
      </c>
    </row>
    <row r="4684" spans="1:8">
      <c r="A4684" s="6" t="s">
        <v>13806</v>
      </c>
      <c r="B4684" s="6" t="str" cm="1">
        <f t="array" ref="B4684">IF(SUM(--ISNUMBER(SEARCH(Honorific,A4684)))&gt;0,LEFT(A4684,FIND(" ",A4684)-1),"")</f>
        <v/>
      </c>
      <c r="C4684" s="6" t="str">
        <f t="shared" si="146"/>
        <v>Robert Olson</v>
      </c>
      <c r="D4684" s="6" t="str" cm="1">
        <f t="array" ref="D4684">IF(SUM(--ISNUMBER(SEARCH(Credentials,C4684)))&gt;0,TRIM(RIGHT(SUBSTITUTE(C4684," ",REPT(" ", 99)), 99)),"")</f>
        <v/>
      </c>
      <c r="E4684" s="6" t="str">
        <f t="shared" si="147"/>
        <v>Robert Olson</v>
      </c>
      <c r="F4684" s="6" t="s">
        <v>13806</v>
      </c>
      <c r="G4684" s="7" t="s">
        <v>19541</v>
      </c>
      <c r="H4684" s="7" t="s">
        <v>20257</v>
      </c>
    </row>
    <row r="4685" spans="1:8">
      <c r="A4685" s="6" t="s">
        <v>17974</v>
      </c>
      <c r="B4685" s="6" t="str" cm="1">
        <f t="array" ref="B4685">IF(SUM(--ISNUMBER(SEARCH(Honorific,A4685)))&gt;0,LEFT(A4685,FIND(" ",A4685)-1),"")</f>
        <v/>
      </c>
      <c r="C4685" s="6" t="str">
        <f t="shared" si="146"/>
        <v>Sandy Williams</v>
      </c>
      <c r="D4685" s="6" t="str" cm="1">
        <f t="array" ref="D4685">IF(SUM(--ISNUMBER(SEARCH(Credentials,C4685)))&gt;0,TRIM(RIGHT(SUBSTITUTE(C4685," ",REPT(" ", 99)), 99)),"")</f>
        <v/>
      </c>
      <c r="E4685" s="6" t="str">
        <f t="shared" si="147"/>
        <v>Sandy Williams</v>
      </c>
      <c r="F4685" s="6" t="s">
        <v>17974</v>
      </c>
      <c r="G4685" s="7" t="s">
        <v>20826</v>
      </c>
      <c r="H4685" s="7" t="s">
        <v>19478</v>
      </c>
    </row>
    <row r="4686" spans="1:8">
      <c r="A4686" s="6" t="s">
        <v>17978</v>
      </c>
      <c r="B4686" s="6" t="str" cm="1">
        <f t="array" ref="B4686">IF(SUM(--ISNUMBER(SEARCH(Honorific,A4686)))&gt;0,LEFT(A4686,FIND(" ",A4686)-1),"")</f>
        <v/>
      </c>
      <c r="C4686" s="6" t="str">
        <f t="shared" si="146"/>
        <v>Matthew Oconnor</v>
      </c>
      <c r="D4686" s="6" t="str" cm="1">
        <f t="array" ref="D4686">IF(SUM(--ISNUMBER(SEARCH(Credentials,C4686)))&gt;0,TRIM(RIGHT(SUBSTITUTE(C4686," ",REPT(" ", 99)), 99)),"")</f>
        <v/>
      </c>
      <c r="E4686" s="6" t="str">
        <f t="shared" si="147"/>
        <v>Matthew Oconnor</v>
      </c>
      <c r="F4686" s="6" t="s">
        <v>17978</v>
      </c>
      <c r="G4686" s="7" t="s">
        <v>19506</v>
      </c>
      <c r="H4686" s="7" t="s">
        <v>20072</v>
      </c>
    </row>
    <row r="4687" spans="1:8">
      <c r="A4687" s="6" t="s">
        <v>17982</v>
      </c>
      <c r="B4687" s="6" t="str" cm="1">
        <f t="array" ref="B4687">IF(SUM(--ISNUMBER(SEARCH(Honorific,A4687)))&gt;0,LEFT(A4687,FIND(" ",A4687)-1),"")</f>
        <v/>
      </c>
      <c r="C4687" s="6" t="str">
        <f t="shared" si="146"/>
        <v>Caitlin Reed</v>
      </c>
      <c r="D4687" s="6" t="str" cm="1">
        <f t="array" ref="D4687">IF(SUM(--ISNUMBER(SEARCH(Credentials,C4687)))&gt;0,TRIM(RIGHT(SUBSTITUTE(C4687," ",REPT(" ", 99)), 99)),"")</f>
        <v/>
      </c>
      <c r="E4687" s="6" t="str">
        <f t="shared" si="147"/>
        <v>Caitlin Reed</v>
      </c>
      <c r="F4687" s="6" t="s">
        <v>17982</v>
      </c>
      <c r="G4687" s="7" t="s">
        <v>20473</v>
      </c>
      <c r="H4687" s="7" t="s">
        <v>19626</v>
      </c>
    </row>
    <row r="4688" spans="1:8">
      <c r="A4688" s="6" t="s">
        <v>17986</v>
      </c>
      <c r="B4688" s="6" t="str" cm="1">
        <f t="array" ref="B4688">IF(SUM(--ISNUMBER(SEARCH(Honorific,A4688)))&gt;0,LEFT(A4688,FIND(" ",A4688)-1),"")</f>
        <v/>
      </c>
      <c r="C4688" s="6" t="str">
        <f t="shared" si="146"/>
        <v>Laura Davidson</v>
      </c>
      <c r="D4688" s="6" t="str" cm="1">
        <f t="array" ref="D4688">IF(SUM(--ISNUMBER(SEARCH(Credentials,C4688)))&gt;0,TRIM(RIGHT(SUBSTITUTE(C4688," ",REPT(" ", 99)), 99)),"")</f>
        <v/>
      </c>
      <c r="E4688" s="6" t="str">
        <f t="shared" si="147"/>
        <v>Laura Davidson</v>
      </c>
      <c r="F4688" s="6" t="s">
        <v>17986</v>
      </c>
      <c r="G4688" s="7" t="s">
        <v>19587</v>
      </c>
      <c r="H4688" s="7" t="s">
        <v>19615</v>
      </c>
    </row>
    <row r="4689" spans="1:8">
      <c r="A4689" s="6" t="s">
        <v>17990</v>
      </c>
      <c r="B4689" s="6" t="str" cm="1">
        <f t="array" ref="B4689">IF(SUM(--ISNUMBER(SEARCH(Honorific,A4689)))&gt;0,LEFT(A4689,FIND(" ",A4689)-1),"")</f>
        <v/>
      </c>
      <c r="C4689" s="6" t="str">
        <f t="shared" si="146"/>
        <v>Scott Bradshaw</v>
      </c>
      <c r="D4689" s="6" t="str" cm="1">
        <f t="array" ref="D4689">IF(SUM(--ISNUMBER(SEARCH(Credentials,C4689)))&gt;0,TRIM(RIGHT(SUBSTITUTE(C4689," ",REPT(" ", 99)), 99)),"")</f>
        <v/>
      </c>
      <c r="E4689" s="6" t="str">
        <f t="shared" si="147"/>
        <v>Scott Bradshaw</v>
      </c>
      <c r="F4689" s="6" t="s">
        <v>17990</v>
      </c>
      <c r="G4689" s="7" t="s">
        <v>19573</v>
      </c>
      <c r="H4689" s="7" t="s">
        <v>20403</v>
      </c>
    </row>
    <row r="4690" spans="1:8">
      <c r="A4690" s="6" t="s">
        <v>17994</v>
      </c>
      <c r="B4690" s="6" t="str" cm="1">
        <f t="array" ref="B4690">IF(SUM(--ISNUMBER(SEARCH(Honorific,A4690)))&gt;0,LEFT(A4690,FIND(" ",A4690)-1),"")</f>
        <v/>
      </c>
      <c r="C4690" s="6" t="str">
        <f t="shared" si="146"/>
        <v>Judith Patterson</v>
      </c>
      <c r="D4690" s="6" t="str" cm="1">
        <f t="array" ref="D4690">IF(SUM(--ISNUMBER(SEARCH(Credentials,C4690)))&gt;0,TRIM(RIGHT(SUBSTITUTE(C4690," ",REPT(" ", 99)), 99)),"")</f>
        <v/>
      </c>
      <c r="E4690" s="6" t="str">
        <f t="shared" si="147"/>
        <v>Judith Patterson</v>
      </c>
      <c r="F4690" s="6" t="s">
        <v>17994</v>
      </c>
      <c r="G4690" s="7" t="s">
        <v>20687</v>
      </c>
      <c r="H4690" s="7" t="s">
        <v>20079</v>
      </c>
    </row>
    <row r="4691" spans="1:8">
      <c r="A4691" s="6" t="s">
        <v>17998</v>
      </c>
      <c r="B4691" s="6" t="str" cm="1">
        <f t="array" ref="B4691">IF(SUM(--ISNUMBER(SEARCH(Honorific,A4691)))&gt;0,LEFT(A4691,FIND(" ",A4691)-1),"")</f>
        <v/>
      </c>
      <c r="C4691" s="6" t="str">
        <f t="shared" si="146"/>
        <v>Jamie Harding</v>
      </c>
      <c r="D4691" s="6" t="str" cm="1">
        <f t="array" ref="D4691">IF(SUM(--ISNUMBER(SEARCH(Credentials,C4691)))&gt;0,TRIM(RIGHT(SUBSTITUTE(C4691," ",REPT(" ", 99)), 99)),"")</f>
        <v/>
      </c>
      <c r="E4691" s="6" t="str">
        <f t="shared" si="147"/>
        <v>Jamie Harding</v>
      </c>
      <c r="F4691" s="6" t="s">
        <v>17998</v>
      </c>
      <c r="G4691" s="7" t="s">
        <v>19854</v>
      </c>
      <c r="H4691" s="7" t="s">
        <v>20765</v>
      </c>
    </row>
    <row r="4692" spans="1:8">
      <c r="A4692" s="6" t="s">
        <v>18002</v>
      </c>
      <c r="B4692" s="6" t="str" cm="1">
        <f t="array" ref="B4692">IF(SUM(--ISNUMBER(SEARCH(Honorific,A4692)))&gt;0,LEFT(A4692,FIND(" ",A4692)-1),"")</f>
        <v/>
      </c>
      <c r="C4692" s="6" t="str">
        <f t="shared" si="146"/>
        <v>Todd Pham</v>
      </c>
      <c r="D4692" s="6" t="str" cm="1">
        <f t="array" ref="D4692">IF(SUM(--ISNUMBER(SEARCH(Credentials,C4692)))&gt;0,TRIM(RIGHT(SUBSTITUTE(C4692," ",REPT(" ", 99)), 99)),"")</f>
        <v/>
      </c>
      <c r="E4692" s="6" t="str">
        <f t="shared" si="147"/>
        <v>Todd Pham</v>
      </c>
      <c r="F4692" s="6" t="s">
        <v>18002</v>
      </c>
      <c r="G4692" s="7" t="s">
        <v>19723</v>
      </c>
      <c r="H4692" s="7" t="s">
        <v>20120</v>
      </c>
    </row>
    <row r="4693" spans="1:8">
      <c r="A4693" s="6" t="s">
        <v>18005</v>
      </c>
      <c r="B4693" s="6" t="str" cm="1">
        <f t="array" ref="B4693">IF(SUM(--ISNUMBER(SEARCH(Honorific,A4693)))&gt;0,LEFT(A4693,FIND(" ",A4693)-1),"")</f>
        <v/>
      </c>
      <c r="C4693" s="6" t="str">
        <f t="shared" si="146"/>
        <v>Morgan Jordan</v>
      </c>
      <c r="D4693" s="6" t="str" cm="1">
        <f t="array" ref="D4693">IF(SUM(--ISNUMBER(SEARCH(Credentials,C4693)))&gt;0,TRIM(RIGHT(SUBSTITUTE(C4693," ",REPT(" ", 99)), 99)),"")</f>
        <v/>
      </c>
      <c r="E4693" s="6" t="str">
        <f t="shared" si="147"/>
        <v>Morgan Jordan</v>
      </c>
      <c r="F4693" s="6" t="s">
        <v>18005</v>
      </c>
      <c r="G4693" s="7" t="s">
        <v>19735</v>
      </c>
      <c r="H4693" s="7" t="s">
        <v>19781</v>
      </c>
    </row>
    <row r="4694" spans="1:8">
      <c r="A4694" s="6" t="s">
        <v>18009</v>
      </c>
      <c r="B4694" s="6" t="str" cm="1">
        <f t="array" ref="B4694">IF(SUM(--ISNUMBER(SEARCH(Honorific,A4694)))&gt;0,LEFT(A4694,FIND(" ",A4694)-1),"")</f>
        <v/>
      </c>
      <c r="C4694" s="6" t="str">
        <f t="shared" si="146"/>
        <v>Sean Banks</v>
      </c>
      <c r="D4694" s="6" t="str" cm="1">
        <f t="array" ref="D4694">IF(SUM(--ISNUMBER(SEARCH(Credentials,C4694)))&gt;0,TRIM(RIGHT(SUBSTITUTE(C4694," ",REPT(" ", 99)), 99)),"")</f>
        <v/>
      </c>
      <c r="E4694" s="6" t="str">
        <f t="shared" si="147"/>
        <v>Sean Banks</v>
      </c>
      <c r="F4694" s="6" t="s">
        <v>18009</v>
      </c>
      <c r="G4694" s="7" t="s">
        <v>19651</v>
      </c>
      <c r="H4694" s="7" t="s">
        <v>19572</v>
      </c>
    </row>
    <row r="4695" spans="1:8">
      <c r="A4695" s="6" t="s">
        <v>18013</v>
      </c>
      <c r="B4695" s="6" t="str" cm="1">
        <f t="array" ref="B4695">IF(SUM(--ISNUMBER(SEARCH(Honorific,A4695)))&gt;0,LEFT(A4695,FIND(" ",A4695)-1),"")</f>
        <v/>
      </c>
      <c r="C4695" s="6" t="str">
        <f t="shared" si="146"/>
        <v>Michele Wiggins</v>
      </c>
      <c r="D4695" s="6" t="str" cm="1">
        <f t="array" ref="D4695">IF(SUM(--ISNUMBER(SEARCH(Credentials,C4695)))&gt;0,TRIM(RIGHT(SUBSTITUTE(C4695," ",REPT(" ", 99)), 99)),"")</f>
        <v/>
      </c>
      <c r="E4695" s="6" t="str">
        <f t="shared" si="147"/>
        <v>Michele Wiggins</v>
      </c>
      <c r="F4695" s="6" t="s">
        <v>18013</v>
      </c>
      <c r="G4695" s="7" t="s">
        <v>19885</v>
      </c>
      <c r="H4695" s="7" t="s">
        <v>20398</v>
      </c>
    </row>
    <row r="4696" spans="1:8">
      <c r="A4696" s="6" t="s">
        <v>18017</v>
      </c>
      <c r="B4696" s="6" t="str" cm="1">
        <f t="array" ref="B4696">IF(SUM(--ISNUMBER(SEARCH(Honorific,A4696)))&gt;0,LEFT(A4696,FIND(" ",A4696)-1),"")</f>
        <v/>
      </c>
      <c r="C4696" s="6" t="str">
        <f t="shared" si="146"/>
        <v>Melissa Warren</v>
      </c>
      <c r="D4696" s="6" t="str" cm="1">
        <f t="array" ref="D4696">IF(SUM(--ISNUMBER(SEARCH(Credentials,C4696)))&gt;0,TRIM(RIGHT(SUBSTITUTE(C4696," ",REPT(" ", 99)), 99)),"")</f>
        <v/>
      </c>
      <c r="E4696" s="6" t="str">
        <f t="shared" si="147"/>
        <v>Melissa Warren</v>
      </c>
      <c r="F4696" s="6" t="s">
        <v>18017</v>
      </c>
      <c r="G4696" s="7" t="s">
        <v>19869</v>
      </c>
      <c r="H4696" s="7" t="s">
        <v>19751</v>
      </c>
    </row>
    <row r="4697" spans="1:8">
      <c r="A4697" s="6" t="s">
        <v>18021</v>
      </c>
      <c r="B4697" s="6" t="str" cm="1">
        <f t="array" ref="B4697">IF(SUM(--ISNUMBER(SEARCH(Honorific,A4697)))&gt;0,LEFT(A4697,FIND(" ",A4697)-1),"")</f>
        <v/>
      </c>
      <c r="C4697" s="6" t="str">
        <f t="shared" si="146"/>
        <v>Roy Brown</v>
      </c>
      <c r="D4697" s="6" t="str" cm="1">
        <f t="array" ref="D4697">IF(SUM(--ISNUMBER(SEARCH(Credentials,C4697)))&gt;0,TRIM(RIGHT(SUBSTITUTE(C4697," ",REPT(" ", 99)), 99)),"")</f>
        <v/>
      </c>
      <c r="E4697" s="6" t="str">
        <f t="shared" si="147"/>
        <v>Roy Brown</v>
      </c>
      <c r="F4697" s="6" t="s">
        <v>18021</v>
      </c>
      <c r="G4697" s="7" t="s">
        <v>20187</v>
      </c>
      <c r="H4697" s="7" t="s">
        <v>19442</v>
      </c>
    </row>
    <row r="4698" spans="1:8">
      <c r="A4698" s="6" t="s">
        <v>18025</v>
      </c>
      <c r="B4698" s="6" t="str" cm="1">
        <f t="array" ref="B4698">IF(SUM(--ISNUMBER(SEARCH(Honorific,A4698)))&gt;0,LEFT(A4698,FIND(" ",A4698)-1),"")</f>
        <v/>
      </c>
      <c r="C4698" s="6" t="str">
        <f t="shared" si="146"/>
        <v>Daniel Byrd</v>
      </c>
      <c r="D4698" s="6" t="str" cm="1">
        <f t="array" ref="D4698">IF(SUM(--ISNUMBER(SEARCH(Credentials,C4698)))&gt;0,TRIM(RIGHT(SUBSTITUTE(C4698," ",REPT(" ", 99)), 99)),"")</f>
        <v/>
      </c>
      <c r="E4698" s="6" t="str">
        <f t="shared" si="147"/>
        <v>Daniel Byrd</v>
      </c>
      <c r="F4698" s="6" t="s">
        <v>18025</v>
      </c>
      <c r="G4698" s="7" t="s">
        <v>19492</v>
      </c>
      <c r="H4698" s="7" t="s">
        <v>19897</v>
      </c>
    </row>
    <row r="4699" spans="1:8">
      <c r="A4699" s="6" t="s">
        <v>18029</v>
      </c>
      <c r="B4699" s="6" t="str" cm="1">
        <f t="array" ref="B4699">IF(SUM(--ISNUMBER(SEARCH(Honorific,A4699)))&gt;0,LEFT(A4699,FIND(" ",A4699)-1),"")</f>
        <v/>
      </c>
      <c r="C4699" s="6" t="str">
        <f t="shared" si="146"/>
        <v>Cheryl Johnson</v>
      </c>
      <c r="D4699" s="6" t="str" cm="1">
        <f t="array" ref="D4699">IF(SUM(--ISNUMBER(SEARCH(Credentials,C4699)))&gt;0,TRIM(RIGHT(SUBSTITUTE(C4699," ",REPT(" ", 99)), 99)),"")</f>
        <v/>
      </c>
      <c r="E4699" s="6" t="str">
        <f t="shared" si="147"/>
        <v>Cheryl Johnson</v>
      </c>
      <c r="F4699" s="6" t="s">
        <v>18029</v>
      </c>
      <c r="G4699" s="7" t="s">
        <v>20026</v>
      </c>
      <c r="H4699" s="7" t="s">
        <v>19655</v>
      </c>
    </row>
    <row r="4700" spans="1:8">
      <c r="A4700" s="6" t="s">
        <v>18033</v>
      </c>
      <c r="B4700" s="6" t="str" cm="1">
        <f t="array" ref="B4700">IF(SUM(--ISNUMBER(SEARCH(Honorific,A4700)))&gt;0,LEFT(A4700,FIND(" ",A4700)-1),"")</f>
        <v/>
      </c>
      <c r="C4700" s="6" t="str">
        <f t="shared" si="146"/>
        <v>Vanessa Wood</v>
      </c>
      <c r="D4700" s="6" t="str" cm="1">
        <f t="array" ref="D4700">IF(SUM(--ISNUMBER(SEARCH(Credentials,C4700)))&gt;0,TRIM(RIGHT(SUBSTITUTE(C4700," ",REPT(" ", 99)), 99)),"")</f>
        <v/>
      </c>
      <c r="E4700" s="6" t="str">
        <f t="shared" si="147"/>
        <v>Vanessa Wood</v>
      </c>
      <c r="F4700" s="6" t="s">
        <v>18033</v>
      </c>
      <c r="G4700" s="7" t="s">
        <v>19462</v>
      </c>
      <c r="H4700" s="7" t="s">
        <v>20084</v>
      </c>
    </row>
    <row r="4701" spans="1:8">
      <c r="A4701" s="6" t="s">
        <v>18037</v>
      </c>
      <c r="B4701" s="6" t="str" cm="1">
        <f t="array" ref="B4701">IF(SUM(--ISNUMBER(SEARCH(Honorific,A4701)))&gt;0,LEFT(A4701,FIND(" ",A4701)-1),"")</f>
        <v/>
      </c>
      <c r="C4701" s="6" t="str">
        <f t="shared" si="146"/>
        <v>Kimberly Cantu</v>
      </c>
      <c r="D4701" s="6" t="str" cm="1">
        <f t="array" ref="D4701">IF(SUM(--ISNUMBER(SEARCH(Credentials,C4701)))&gt;0,TRIM(RIGHT(SUBSTITUTE(C4701," ",REPT(" ", 99)), 99)),"")</f>
        <v/>
      </c>
      <c r="E4701" s="6" t="str">
        <f t="shared" si="147"/>
        <v>Kimberly Cantu</v>
      </c>
      <c r="F4701" s="6" t="s">
        <v>18037</v>
      </c>
      <c r="G4701" s="7" t="s">
        <v>19458</v>
      </c>
      <c r="H4701" s="7" t="s">
        <v>20650</v>
      </c>
    </row>
    <row r="4702" spans="1:8">
      <c r="A4702" s="6" t="s">
        <v>17501</v>
      </c>
      <c r="B4702" s="6" t="str" cm="1">
        <f t="array" ref="B4702">IF(SUM(--ISNUMBER(SEARCH(Honorific,A4702)))&gt;0,LEFT(A4702,FIND(" ",A4702)-1),"")</f>
        <v/>
      </c>
      <c r="C4702" s="6" t="str">
        <f t="shared" si="146"/>
        <v>Brian Harris</v>
      </c>
      <c r="D4702" s="6" t="str" cm="1">
        <f t="array" ref="D4702">IF(SUM(--ISNUMBER(SEARCH(Credentials,C4702)))&gt;0,TRIM(RIGHT(SUBSTITUTE(C4702," ",REPT(" ", 99)), 99)),"")</f>
        <v/>
      </c>
      <c r="E4702" s="6" t="str">
        <f t="shared" si="147"/>
        <v>Brian Harris</v>
      </c>
      <c r="F4702" s="6" t="s">
        <v>17501</v>
      </c>
      <c r="G4702" s="7" t="s">
        <v>19555</v>
      </c>
      <c r="H4702" s="7" t="s">
        <v>19925</v>
      </c>
    </row>
    <row r="4703" spans="1:8">
      <c r="A4703" s="6" t="s">
        <v>18044</v>
      </c>
      <c r="B4703" s="6" t="str" cm="1">
        <f t="array" ref="B4703">IF(SUM(--ISNUMBER(SEARCH(Honorific,A4703)))&gt;0,LEFT(A4703,FIND(" ",A4703)-1),"")</f>
        <v/>
      </c>
      <c r="C4703" s="6" t="str">
        <f t="shared" si="146"/>
        <v>Charlotte Martinez</v>
      </c>
      <c r="D4703" s="6" t="str" cm="1">
        <f t="array" ref="D4703">IF(SUM(--ISNUMBER(SEARCH(Credentials,C4703)))&gt;0,TRIM(RIGHT(SUBSTITUTE(C4703," ",REPT(" ", 99)), 99)),"")</f>
        <v/>
      </c>
      <c r="E4703" s="6" t="str">
        <f t="shared" si="147"/>
        <v>Charlotte Martinez</v>
      </c>
      <c r="F4703" s="6" t="s">
        <v>18044</v>
      </c>
      <c r="G4703" s="7" t="s">
        <v>20829</v>
      </c>
      <c r="H4703" s="7" t="s">
        <v>19728</v>
      </c>
    </row>
    <row r="4704" spans="1:8">
      <c r="A4704" s="6" t="s">
        <v>18048</v>
      </c>
      <c r="B4704" s="6" t="str" cm="1">
        <f t="array" ref="B4704">IF(SUM(--ISNUMBER(SEARCH(Honorific,A4704)))&gt;0,LEFT(A4704,FIND(" ",A4704)-1),"")</f>
        <v/>
      </c>
      <c r="C4704" s="6" t="str">
        <f t="shared" si="146"/>
        <v>Angela Garcia</v>
      </c>
      <c r="D4704" s="6" t="str" cm="1">
        <f t="array" ref="D4704">IF(SUM(--ISNUMBER(SEARCH(Credentials,C4704)))&gt;0,TRIM(RIGHT(SUBSTITUTE(C4704," ",REPT(" ", 99)), 99)),"")</f>
        <v/>
      </c>
      <c r="E4704" s="6" t="str">
        <f t="shared" si="147"/>
        <v>Angela Garcia</v>
      </c>
      <c r="F4704" s="6" t="s">
        <v>18048</v>
      </c>
      <c r="G4704" s="7" t="s">
        <v>19746</v>
      </c>
      <c r="H4704" s="7" t="s">
        <v>19641</v>
      </c>
    </row>
    <row r="4705" spans="1:8">
      <c r="A4705" s="6" t="s">
        <v>18052</v>
      </c>
      <c r="B4705" s="6" t="str" cm="1">
        <f t="array" ref="B4705">IF(SUM(--ISNUMBER(SEARCH(Honorific,A4705)))&gt;0,LEFT(A4705,FIND(" ",A4705)-1),"")</f>
        <v/>
      </c>
      <c r="C4705" s="6" t="str">
        <f t="shared" si="146"/>
        <v>Amber White</v>
      </c>
      <c r="D4705" s="6" t="str" cm="1">
        <f t="array" ref="D4705">IF(SUM(--ISNUMBER(SEARCH(Credentials,C4705)))&gt;0,TRIM(RIGHT(SUBSTITUTE(C4705," ",REPT(" ", 99)), 99)),"")</f>
        <v/>
      </c>
      <c r="E4705" s="6" t="str">
        <f t="shared" si="147"/>
        <v>Amber White</v>
      </c>
      <c r="F4705" s="6" t="s">
        <v>18052</v>
      </c>
      <c r="G4705" s="7" t="s">
        <v>20106</v>
      </c>
      <c r="H4705" s="7" t="s">
        <v>19502</v>
      </c>
    </row>
    <row r="4706" spans="1:8">
      <c r="A4706" s="6" t="s">
        <v>18056</v>
      </c>
      <c r="B4706" s="6" t="str" cm="1">
        <f t="array" ref="B4706">IF(SUM(--ISNUMBER(SEARCH(Honorific,A4706)))&gt;0,LEFT(A4706,FIND(" ",A4706)-1),"")</f>
        <v/>
      </c>
      <c r="C4706" s="6" t="str">
        <f t="shared" si="146"/>
        <v>Steven Stafford</v>
      </c>
      <c r="D4706" s="6" t="str" cm="1">
        <f t="array" ref="D4706">IF(SUM(--ISNUMBER(SEARCH(Credentials,C4706)))&gt;0,TRIM(RIGHT(SUBSTITUTE(C4706," ",REPT(" ", 99)), 99)),"")</f>
        <v/>
      </c>
      <c r="E4706" s="6" t="str">
        <f t="shared" si="147"/>
        <v>Steven Stafford</v>
      </c>
      <c r="F4706" s="6" t="s">
        <v>18056</v>
      </c>
      <c r="G4706" s="7" t="s">
        <v>19767</v>
      </c>
      <c r="H4706" s="7" t="s">
        <v>19805</v>
      </c>
    </row>
    <row r="4707" spans="1:8">
      <c r="A4707" s="6" t="s">
        <v>18060</v>
      </c>
      <c r="B4707" s="6" t="str" cm="1">
        <f t="array" ref="B4707">IF(SUM(--ISNUMBER(SEARCH(Honorific,A4707)))&gt;0,LEFT(A4707,FIND(" ",A4707)-1),"")</f>
        <v/>
      </c>
      <c r="C4707" s="6" t="str">
        <f t="shared" si="146"/>
        <v>Connie Murphy</v>
      </c>
      <c r="D4707" s="6" t="str" cm="1">
        <f t="array" ref="D4707">IF(SUM(--ISNUMBER(SEARCH(Credentials,C4707)))&gt;0,TRIM(RIGHT(SUBSTITUTE(C4707," ",REPT(" ", 99)), 99)),"")</f>
        <v/>
      </c>
      <c r="E4707" s="6" t="str">
        <f t="shared" si="147"/>
        <v>Connie Murphy</v>
      </c>
      <c r="F4707" s="6" t="s">
        <v>18060</v>
      </c>
      <c r="G4707" s="7" t="s">
        <v>20218</v>
      </c>
      <c r="H4707" s="7" t="s">
        <v>20252</v>
      </c>
    </row>
    <row r="4708" spans="1:8">
      <c r="A4708" s="6" t="s">
        <v>14407</v>
      </c>
      <c r="B4708" s="6" t="str" cm="1">
        <f t="array" ref="B4708">IF(SUM(--ISNUMBER(SEARCH(Honorific,A4708)))&gt;0,LEFT(A4708,FIND(" ",A4708)-1),"")</f>
        <v/>
      </c>
      <c r="C4708" s="6" t="str">
        <f t="shared" si="146"/>
        <v>Steven Turner</v>
      </c>
      <c r="D4708" s="6" t="str" cm="1">
        <f t="array" ref="D4708">IF(SUM(--ISNUMBER(SEARCH(Credentials,C4708)))&gt;0,TRIM(RIGHT(SUBSTITUTE(C4708," ",REPT(" ", 99)), 99)),"")</f>
        <v/>
      </c>
      <c r="E4708" s="6" t="str">
        <f t="shared" si="147"/>
        <v>Steven Turner</v>
      </c>
      <c r="F4708" s="6" t="s">
        <v>14407</v>
      </c>
      <c r="G4708" s="7" t="s">
        <v>19767</v>
      </c>
      <c r="H4708" s="7" t="s">
        <v>19757</v>
      </c>
    </row>
    <row r="4709" spans="1:8">
      <c r="A4709" s="6" t="s">
        <v>18066</v>
      </c>
      <c r="B4709" s="6" t="str" cm="1">
        <f t="array" ref="B4709">IF(SUM(--ISNUMBER(SEARCH(Honorific,A4709)))&gt;0,LEFT(A4709,FIND(" ",A4709)-1),"")</f>
        <v/>
      </c>
      <c r="C4709" s="6" t="str">
        <f t="shared" si="146"/>
        <v>Melissa Mann</v>
      </c>
      <c r="D4709" s="6" t="str" cm="1">
        <f t="array" ref="D4709">IF(SUM(--ISNUMBER(SEARCH(Credentials,C4709)))&gt;0,TRIM(RIGHT(SUBSTITUTE(C4709," ",REPT(" ", 99)), 99)),"")</f>
        <v/>
      </c>
      <c r="E4709" s="6" t="str">
        <f t="shared" si="147"/>
        <v>Melissa Mann</v>
      </c>
      <c r="F4709" s="6" t="s">
        <v>18066</v>
      </c>
      <c r="G4709" s="7" t="s">
        <v>19869</v>
      </c>
      <c r="H4709" s="7" t="s">
        <v>20665</v>
      </c>
    </row>
    <row r="4710" spans="1:8">
      <c r="A4710" s="6" t="s">
        <v>18070</v>
      </c>
      <c r="B4710" s="6" t="str" cm="1">
        <f t="array" ref="B4710">IF(SUM(--ISNUMBER(SEARCH(Honorific,A4710)))&gt;0,LEFT(A4710,FIND(" ",A4710)-1),"")</f>
        <v/>
      </c>
      <c r="C4710" s="6" t="str">
        <f t="shared" si="146"/>
        <v>Kaitlin Rodriguez</v>
      </c>
      <c r="D4710" s="6" t="str" cm="1">
        <f t="array" ref="D4710">IF(SUM(--ISNUMBER(SEARCH(Credentials,C4710)))&gt;0,TRIM(RIGHT(SUBSTITUTE(C4710," ",REPT(" ", 99)), 99)),"")</f>
        <v/>
      </c>
      <c r="E4710" s="6" t="str">
        <f t="shared" si="147"/>
        <v>Kaitlin Rodriguez</v>
      </c>
      <c r="F4710" s="6" t="s">
        <v>18070</v>
      </c>
      <c r="G4710" s="7" t="s">
        <v>20830</v>
      </c>
      <c r="H4710" s="7" t="s">
        <v>19536</v>
      </c>
    </row>
    <row r="4711" spans="1:8">
      <c r="A4711" s="6" t="s">
        <v>18074</v>
      </c>
      <c r="B4711" s="6" t="str" cm="1">
        <f t="array" ref="B4711">IF(SUM(--ISNUMBER(SEARCH(Honorific,A4711)))&gt;0,LEFT(A4711,FIND(" ",A4711)-1),"")</f>
        <v/>
      </c>
      <c r="C4711" s="6" t="str">
        <f t="shared" si="146"/>
        <v>Cynthia Bennett MD</v>
      </c>
      <c r="D4711" s="6" t="str" cm="1">
        <f t="array" ref="D4711">IF(SUM(--ISNUMBER(SEARCH(Credentials,C4711)))&gt;0,TRIM(RIGHT(SUBSTITUTE(C4711," ",REPT(" ", 99)), 99)),"")</f>
        <v>MD</v>
      </c>
      <c r="E4711" s="6" t="str">
        <f t="shared" si="147"/>
        <v xml:space="preserve">Cynthia Bennett </v>
      </c>
      <c r="F4711" s="6" t="s">
        <v>19403</v>
      </c>
      <c r="G4711" s="7" t="s">
        <v>19646</v>
      </c>
      <c r="H4711" s="7" t="s">
        <v>19890</v>
      </c>
    </row>
    <row r="4712" spans="1:8">
      <c r="A4712" s="6" t="s">
        <v>13087</v>
      </c>
      <c r="B4712" s="6" t="str" cm="1">
        <f t="array" ref="B4712">IF(SUM(--ISNUMBER(SEARCH(Honorific,A4712)))&gt;0,LEFT(A4712,FIND(" ",A4712)-1),"")</f>
        <v/>
      </c>
      <c r="C4712" s="6" t="str">
        <f t="shared" si="146"/>
        <v>Donna Johnson</v>
      </c>
      <c r="D4712" s="6" t="str" cm="1">
        <f t="array" ref="D4712">IF(SUM(--ISNUMBER(SEARCH(Credentials,C4712)))&gt;0,TRIM(RIGHT(SUBSTITUTE(C4712," ",REPT(" ", 99)), 99)),"")</f>
        <v/>
      </c>
      <c r="E4712" s="6" t="str">
        <f t="shared" si="147"/>
        <v>Donna Johnson</v>
      </c>
      <c r="F4712" s="6" t="s">
        <v>13087</v>
      </c>
      <c r="G4712" s="7" t="s">
        <v>20160</v>
      </c>
      <c r="H4712" s="7" t="s">
        <v>19655</v>
      </c>
    </row>
    <row r="4713" spans="1:8">
      <c r="A4713" s="6" t="s">
        <v>18081</v>
      </c>
      <c r="B4713" s="6" t="str" cm="1">
        <f t="array" ref="B4713">IF(SUM(--ISNUMBER(SEARCH(Honorific,A4713)))&gt;0,LEFT(A4713,FIND(" ",A4713)-1),"")</f>
        <v/>
      </c>
      <c r="C4713" s="6" t="str">
        <f t="shared" si="146"/>
        <v>Teresa Munoz</v>
      </c>
      <c r="D4713" s="6" t="str" cm="1">
        <f t="array" ref="D4713">IF(SUM(--ISNUMBER(SEARCH(Credentials,C4713)))&gt;0,TRIM(RIGHT(SUBSTITUTE(C4713," ",REPT(" ", 99)), 99)),"")</f>
        <v/>
      </c>
      <c r="E4713" s="6" t="str">
        <f t="shared" si="147"/>
        <v>Teresa Munoz</v>
      </c>
      <c r="F4713" s="6" t="s">
        <v>18081</v>
      </c>
      <c r="G4713" s="7" t="s">
        <v>19917</v>
      </c>
      <c r="H4713" s="7" t="s">
        <v>19908</v>
      </c>
    </row>
    <row r="4714" spans="1:8">
      <c r="A4714" s="6" t="s">
        <v>18085</v>
      </c>
      <c r="B4714" s="6" t="str" cm="1">
        <f t="array" ref="B4714">IF(SUM(--ISNUMBER(SEARCH(Honorific,A4714)))&gt;0,LEFT(A4714,FIND(" ",A4714)-1),"")</f>
        <v/>
      </c>
      <c r="C4714" s="6" t="str">
        <f t="shared" si="146"/>
        <v>Angela Evans</v>
      </c>
      <c r="D4714" s="6" t="str" cm="1">
        <f t="array" ref="D4714">IF(SUM(--ISNUMBER(SEARCH(Credentials,C4714)))&gt;0,TRIM(RIGHT(SUBSTITUTE(C4714," ",REPT(" ", 99)), 99)),"")</f>
        <v/>
      </c>
      <c r="E4714" s="6" t="str">
        <f t="shared" si="147"/>
        <v>Angela Evans</v>
      </c>
      <c r="F4714" s="6" t="s">
        <v>18085</v>
      </c>
      <c r="G4714" s="7" t="s">
        <v>19746</v>
      </c>
      <c r="H4714" s="7" t="s">
        <v>19674</v>
      </c>
    </row>
    <row r="4715" spans="1:8">
      <c r="A4715" s="6" t="s">
        <v>18089</v>
      </c>
      <c r="B4715" s="6" t="str" cm="1">
        <f t="array" ref="B4715">IF(SUM(--ISNUMBER(SEARCH(Honorific,A4715)))&gt;0,LEFT(A4715,FIND(" ",A4715)-1),"")</f>
        <v/>
      </c>
      <c r="C4715" s="6" t="str">
        <f t="shared" si="146"/>
        <v>Wendy Nielsen</v>
      </c>
      <c r="D4715" s="6" t="str" cm="1">
        <f t="array" ref="D4715">IF(SUM(--ISNUMBER(SEARCH(Credentials,C4715)))&gt;0,TRIM(RIGHT(SUBSTITUTE(C4715," ",REPT(" ", 99)), 99)),"")</f>
        <v/>
      </c>
      <c r="E4715" s="6" t="str">
        <f t="shared" si="147"/>
        <v>Wendy Nielsen</v>
      </c>
      <c r="F4715" s="6" t="s">
        <v>18089</v>
      </c>
      <c r="G4715" s="7" t="s">
        <v>20238</v>
      </c>
      <c r="H4715" s="7" t="s">
        <v>20209</v>
      </c>
    </row>
    <row r="4716" spans="1:8">
      <c r="A4716" s="6" t="s">
        <v>18093</v>
      </c>
      <c r="B4716" s="6" t="str" cm="1">
        <f t="array" ref="B4716">IF(SUM(--ISNUMBER(SEARCH(Honorific,A4716)))&gt;0,LEFT(A4716,FIND(" ",A4716)-1),"")</f>
        <v/>
      </c>
      <c r="C4716" s="6" t="str">
        <f t="shared" si="146"/>
        <v>Maxwell Flores</v>
      </c>
      <c r="D4716" s="6" t="str" cm="1">
        <f t="array" ref="D4716">IF(SUM(--ISNUMBER(SEARCH(Credentials,C4716)))&gt;0,TRIM(RIGHT(SUBSTITUTE(C4716," ",REPT(" ", 99)), 99)),"")</f>
        <v/>
      </c>
      <c r="E4716" s="6" t="str">
        <f t="shared" si="147"/>
        <v>Maxwell Flores</v>
      </c>
      <c r="F4716" s="6" t="s">
        <v>18093</v>
      </c>
      <c r="G4716" s="7" t="s">
        <v>20339</v>
      </c>
      <c r="H4716" s="7" t="s">
        <v>20083</v>
      </c>
    </row>
    <row r="4717" spans="1:8">
      <c r="A4717" s="6" t="s">
        <v>18096</v>
      </c>
      <c r="B4717" s="6" t="str" cm="1">
        <f t="array" ref="B4717">IF(SUM(--ISNUMBER(SEARCH(Honorific,A4717)))&gt;0,LEFT(A4717,FIND(" ",A4717)-1),"")</f>
        <v/>
      </c>
      <c r="C4717" s="6" t="str">
        <f t="shared" si="146"/>
        <v>Louis Freeman</v>
      </c>
      <c r="D4717" s="6" t="str" cm="1">
        <f t="array" ref="D4717">IF(SUM(--ISNUMBER(SEARCH(Credentials,C4717)))&gt;0,TRIM(RIGHT(SUBSTITUTE(C4717," ",REPT(" ", 99)), 99)),"")</f>
        <v/>
      </c>
      <c r="E4717" s="6" t="str">
        <f t="shared" si="147"/>
        <v>Louis Freeman</v>
      </c>
      <c r="F4717" s="6" t="s">
        <v>18096</v>
      </c>
      <c r="G4717" s="7" t="s">
        <v>19895</v>
      </c>
      <c r="H4717" s="7" t="s">
        <v>19658</v>
      </c>
    </row>
    <row r="4718" spans="1:8">
      <c r="A4718" s="6" t="s">
        <v>18100</v>
      </c>
      <c r="B4718" s="6" t="str" cm="1">
        <f t="array" ref="B4718">IF(SUM(--ISNUMBER(SEARCH(Honorific,A4718)))&gt;0,LEFT(A4718,FIND(" ",A4718)-1),"")</f>
        <v/>
      </c>
      <c r="C4718" s="6" t="str">
        <f t="shared" si="146"/>
        <v>Marcus Rodriguez</v>
      </c>
      <c r="D4718" s="6" t="str" cm="1">
        <f t="array" ref="D4718">IF(SUM(--ISNUMBER(SEARCH(Credentials,C4718)))&gt;0,TRIM(RIGHT(SUBSTITUTE(C4718," ",REPT(" ", 99)), 99)),"")</f>
        <v/>
      </c>
      <c r="E4718" s="6" t="str">
        <f t="shared" si="147"/>
        <v>Marcus Rodriguez</v>
      </c>
      <c r="F4718" s="6" t="s">
        <v>18100</v>
      </c>
      <c r="G4718" s="7" t="s">
        <v>19998</v>
      </c>
      <c r="H4718" s="7" t="s">
        <v>19536</v>
      </c>
    </row>
    <row r="4719" spans="1:8">
      <c r="A4719" s="6" t="s">
        <v>18103</v>
      </c>
      <c r="B4719" s="6" t="str" cm="1">
        <f t="array" ref="B4719">IF(SUM(--ISNUMBER(SEARCH(Honorific,A4719)))&gt;0,LEFT(A4719,FIND(" ",A4719)-1),"")</f>
        <v/>
      </c>
      <c r="C4719" s="6" t="str">
        <f t="shared" si="146"/>
        <v>Cristina Simmons</v>
      </c>
      <c r="D4719" s="6" t="str" cm="1">
        <f t="array" ref="D4719">IF(SUM(--ISNUMBER(SEARCH(Credentials,C4719)))&gt;0,TRIM(RIGHT(SUBSTITUTE(C4719," ",REPT(" ", 99)), 99)),"")</f>
        <v/>
      </c>
      <c r="E4719" s="6" t="str">
        <f t="shared" si="147"/>
        <v>Cristina Simmons</v>
      </c>
      <c r="F4719" s="6" t="s">
        <v>18103</v>
      </c>
      <c r="G4719" s="7" t="s">
        <v>20597</v>
      </c>
      <c r="H4719" s="7" t="s">
        <v>20081</v>
      </c>
    </row>
    <row r="4720" spans="1:8">
      <c r="A4720" s="6" t="s">
        <v>18107</v>
      </c>
      <c r="B4720" s="6" t="str" cm="1">
        <f t="array" ref="B4720">IF(SUM(--ISNUMBER(SEARCH(Honorific,A4720)))&gt;0,LEFT(A4720,FIND(" ",A4720)-1),"")</f>
        <v/>
      </c>
      <c r="C4720" s="6" t="str">
        <f t="shared" si="146"/>
        <v>Jon Bush</v>
      </c>
      <c r="D4720" s="6" t="str" cm="1">
        <f t="array" ref="D4720">IF(SUM(--ISNUMBER(SEARCH(Credentials,C4720)))&gt;0,TRIM(RIGHT(SUBSTITUTE(C4720," ",REPT(" ", 99)), 99)),"")</f>
        <v/>
      </c>
      <c r="E4720" s="6" t="str">
        <f t="shared" si="147"/>
        <v>Jon Bush</v>
      </c>
      <c r="F4720" s="6" t="s">
        <v>18107</v>
      </c>
      <c r="G4720" s="7" t="s">
        <v>20633</v>
      </c>
      <c r="H4720" s="7" t="s">
        <v>20010</v>
      </c>
    </row>
    <row r="4721" spans="1:8">
      <c r="A4721" s="6" t="s">
        <v>18111</v>
      </c>
      <c r="B4721" s="6" t="str" cm="1">
        <f t="array" ref="B4721">IF(SUM(--ISNUMBER(SEARCH(Honorific,A4721)))&gt;0,LEFT(A4721,FIND(" ",A4721)-1),"")</f>
        <v/>
      </c>
      <c r="C4721" s="6" t="str">
        <f t="shared" si="146"/>
        <v>Charlotte Dean</v>
      </c>
      <c r="D4721" s="6" t="str" cm="1">
        <f t="array" ref="D4721">IF(SUM(--ISNUMBER(SEARCH(Credentials,C4721)))&gt;0,TRIM(RIGHT(SUBSTITUTE(C4721," ",REPT(" ", 99)), 99)),"")</f>
        <v/>
      </c>
      <c r="E4721" s="6" t="str">
        <f t="shared" si="147"/>
        <v>Charlotte Dean</v>
      </c>
      <c r="F4721" s="6" t="s">
        <v>18111</v>
      </c>
      <c r="G4721" s="7" t="s">
        <v>20829</v>
      </c>
      <c r="H4721" s="7" t="s">
        <v>19933</v>
      </c>
    </row>
    <row r="4722" spans="1:8">
      <c r="A4722" s="6" t="s">
        <v>18115</v>
      </c>
      <c r="B4722" s="6" t="str" cm="1">
        <f t="array" ref="B4722">IF(SUM(--ISNUMBER(SEARCH(Honorific,A4722)))&gt;0,LEFT(A4722,FIND(" ",A4722)-1),"")</f>
        <v/>
      </c>
      <c r="C4722" s="6" t="str">
        <f t="shared" si="146"/>
        <v>Dana Perez</v>
      </c>
      <c r="D4722" s="6" t="str" cm="1">
        <f t="array" ref="D4722">IF(SUM(--ISNUMBER(SEARCH(Credentials,C4722)))&gt;0,TRIM(RIGHT(SUBSTITUTE(C4722," ",REPT(" ", 99)), 99)),"")</f>
        <v/>
      </c>
      <c r="E4722" s="6" t="str">
        <f t="shared" si="147"/>
        <v>Dana Perez</v>
      </c>
      <c r="F4722" s="6" t="s">
        <v>18115</v>
      </c>
      <c r="G4722" s="7" t="s">
        <v>20307</v>
      </c>
      <c r="H4722" s="7" t="s">
        <v>19760</v>
      </c>
    </row>
    <row r="4723" spans="1:8">
      <c r="A4723" s="6" t="s">
        <v>18119</v>
      </c>
      <c r="B4723" s="6" t="str" cm="1">
        <f t="array" ref="B4723">IF(SUM(--ISNUMBER(SEARCH(Honorific,A4723)))&gt;0,LEFT(A4723,FIND(" ",A4723)-1),"")</f>
        <v/>
      </c>
      <c r="C4723" s="6" t="str">
        <f t="shared" si="146"/>
        <v>Jill Ware</v>
      </c>
      <c r="D4723" s="6" t="str" cm="1">
        <f t="array" ref="D4723">IF(SUM(--ISNUMBER(SEARCH(Credentials,C4723)))&gt;0,TRIM(RIGHT(SUBSTITUTE(C4723," ",REPT(" ", 99)), 99)),"")</f>
        <v/>
      </c>
      <c r="E4723" s="6" t="str">
        <f t="shared" si="147"/>
        <v>Jill Ware</v>
      </c>
      <c r="F4723" s="6" t="s">
        <v>18119</v>
      </c>
      <c r="G4723" s="7" t="s">
        <v>19986</v>
      </c>
      <c r="H4723" s="7" t="s">
        <v>20524</v>
      </c>
    </row>
    <row r="4724" spans="1:8">
      <c r="A4724" s="6" t="s">
        <v>18123</v>
      </c>
      <c r="B4724" s="6" t="str" cm="1">
        <f t="array" ref="B4724">IF(SUM(--ISNUMBER(SEARCH(Honorific,A4724)))&gt;0,LEFT(A4724,FIND(" ",A4724)-1),"")</f>
        <v/>
      </c>
      <c r="C4724" s="6" t="str">
        <f t="shared" si="146"/>
        <v>Alexis Wong</v>
      </c>
      <c r="D4724" s="6" t="str" cm="1">
        <f t="array" ref="D4724">IF(SUM(--ISNUMBER(SEARCH(Credentials,C4724)))&gt;0,TRIM(RIGHT(SUBSTITUTE(C4724," ",REPT(" ", 99)), 99)),"")</f>
        <v/>
      </c>
      <c r="E4724" s="6" t="str">
        <f t="shared" si="147"/>
        <v>Alexis Wong</v>
      </c>
      <c r="F4724" s="6" t="s">
        <v>18123</v>
      </c>
      <c r="G4724" s="7" t="s">
        <v>19657</v>
      </c>
      <c r="H4724" s="7" t="s">
        <v>19436</v>
      </c>
    </row>
    <row r="4725" spans="1:8">
      <c r="A4725" s="6" t="s">
        <v>18127</v>
      </c>
      <c r="B4725" s="6" t="str" cm="1">
        <f t="array" ref="B4725">IF(SUM(--ISNUMBER(SEARCH(Honorific,A4725)))&gt;0,LEFT(A4725,FIND(" ",A4725)-1),"")</f>
        <v/>
      </c>
      <c r="C4725" s="6" t="str">
        <f t="shared" si="146"/>
        <v>Crystal Morgan</v>
      </c>
      <c r="D4725" s="6" t="str" cm="1">
        <f t="array" ref="D4725">IF(SUM(--ISNUMBER(SEARCH(Credentials,C4725)))&gt;0,TRIM(RIGHT(SUBSTITUTE(C4725," ",REPT(" ", 99)), 99)),"")</f>
        <v/>
      </c>
      <c r="E4725" s="6" t="str">
        <f t="shared" si="147"/>
        <v>Crystal Morgan</v>
      </c>
      <c r="F4725" s="6" t="s">
        <v>18127</v>
      </c>
      <c r="G4725" s="7" t="s">
        <v>19562</v>
      </c>
      <c r="H4725" s="7" t="s">
        <v>19735</v>
      </c>
    </row>
    <row r="4726" spans="1:8">
      <c r="A4726" s="6" t="s">
        <v>18131</v>
      </c>
      <c r="B4726" s="6" t="str" cm="1">
        <f t="array" ref="B4726">IF(SUM(--ISNUMBER(SEARCH(Honorific,A4726)))&gt;0,LEFT(A4726,FIND(" ",A4726)-1),"")</f>
        <v/>
      </c>
      <c r="C4726" s="6" t="str">
        <f t="shared" si="146"/>
        <v>Victoria Savage</v>
      </c>
      <c r="D4726" s="6" t="str" cm="1">
        <f t="array" ref="D4726">IF(SUM(--ISNUMBER(SEARCH(Credentials,C4726)))&gt;0,TRIM(RIGHT(SUBSTITUTE(C4726," ",REPT(" ", 99)), 99)),"")</f>
        <v/>
      </c>
      <c r="E4726" s="6" t="str">
        <f t="shared" si="147"/>
        <v>Victoria Savage</v>
      </c>
      <c r="F4726" s="6" t="s">
        <v>18131</v>
      </c>
      <c r="G4726" s="7" t="s">
        <v>19815</v>
      </c>
      <c r="H4726" s="7" t="s">
        <v>20382</v>
      </c>
    </row>
    <row r="4727" spans="1:8">
      <c r="A4727" s="6" t="s">
        <v>18135</v>
      </c>
      <c r="B4727" s="6" t="str" cm="1">
        <f t="array" ref="B4727">IF(SUM(--ISNUMBER(SEARCH(Honorific,A4727)))&gt;0,LEFT(A4727,FIND(" ",A4727)-1),"")</f>
        <v/>
      </c>
      <c r="C4727" s="6" t="str">
        <f t="shared" si="146"/>
        <v>Diana Hayes</v>
      </c>
      <c r="D4727" s="6" t="str" cm="1">
        <f t="array" ref="D4727">IF(SUM(--ISNUMBER(SEARCH(Credentials,C4727)))&gt;0,TRIM(RIGHT(SUBSTITUTE(C4727," ",REPT(" ", 99)), 99)),"")</f>
        <v/>
      </c>
      <c r="E4727" s="6" t="str">
        <f t="shared" si="147"/>
        <v>Diana Hayes</v>
      </c>
      <c r="F4727" s="6" t="s">
        <v>18135</v>
      </c>
      <c r="G4727" s="7" t="s">
        <v>19470</v>
      </c>
      <c r="H4727" s="7" t="s">
        <v>20115</v>
      </c>
    </row>
    <row r="4728" spans="1:8">
      <c r="A4728" s="6" t="s">
        <v>18139</v>
      </c>
      <c r="B4728" s="6" t="str" cm="1">
        <f t="array" ref="B4728">IF(SUM(--ISNUMBER(SEARCH(Honorific,A4728)))&gt;0,LEFT(A4728,FIND(" ",A4728)-1),"")</f>
        <v/>
      </c>
      <c r="C4728" s="6" t="str">
        <f t="shared" si="146"/>
        <v>Nancy Lane</v>
      </c>
      <c r="D4728" s="6" t="str" cm="1">
        <f t="array" ref="D4728">IF(SUM(--ISNUMBER(SEARCH(Credentials,C4728)))&gt;0,TRIM(RIGHT(SUBSTITUTE(C4728," ",REPT(" ", 99)), 99)),"")</f>
        <v/>
      </c>
      <c r="E4728" s="6" t="str">
        <f t="shared" si="147"/>
        <v>Nancy Lane</v>
      </c>
      <c r="F4728" s="6" t="s">
        <v>18139</v>
      </c>
      <c r="G4728" s="7" t="s">
        <v>19464</v>
      </c>
      <c r="H4728" s="7" t="s">
        <v>19821</v>
      </c>
    </row>
    <row r="4729" spans="1:8">
      <c r="A4729" s="6" t="s">
        <v>18143</v>
      </c>
      <c r="B4729" s="6" t="str" cm="1">
        <f t="array" ref="B4729">IF(SUM(--ISNUMBER(SEARCH(Honorific,A4729)))&gt;0,LEFT(A4729,FIND(" ",A4729)-1),"")</f>
        <v/>
      </c>
      <c r="C4729" s="6" t="str">
        <f t="shared" si="146"/>
        <v>Thomas Sharp</v>
      </c>
      <c r="D4729" s="6" t="str" cm="1">
        <f t="array" ref="D4729">IF(SUM(--ISNUMBER(SEARCH(Credentials,C4729)))&gt;0,TRIM(RIGHT(SUBSTITUTE(C4729," ",REPT(" ", 99)), 99)),"")</f>
        <v/>
      </c>
      <c r="E4729" s="6" t="str">
        <f t="shared" si="147"/>
        <v>Thomas Sharp</v>
      </c>
      <c r="F4729" s="6" t="s">
        <v>18143</v>
      </c>
      <c r="G4729" s="7" t="s">
        <v>19488</v>
      </c>
      <c r="H4729" s="7" t="s">
        <v>19842</v>
      </c>
    </row>
    <row r="4730" spans="1:8">
      <c r="A4730" s="6" t="s">
        <v>18147</v>
      </c>
      <c r="B4730" s="6" t="str" cm="1">
        <f t="array" ref="B4730">IF(SUM(--ISNUMBER(SEARCH(Honorific,A4730)))&gt;0,LEFT(A4730,FIND(" ",A4730)-1),"")</f>
        <v/>
      </c>
      <c r="C4730" s="6" t="str">
        <f t="shared" si="146"/>
        <v>John Myers</v>
      </c>
      <c r="D4730" s="6" t="str" cm="1">
        <f t="array" ref="D4730">IF(SUM(--ISNUMBER(SEARCH(Credentials,C4730)))&gt;0,TRIM(RIGHT(SUBSTITUTE(C4730," ",REPT(" ", 99)), 99)),"")</f>
        <v/>
      </c>
      <c r="E4730" s="6" t="str">
        <f t="shared" si="147"/>
        <v>John Myers</v>
      </c>
      <c r="F4730" s="6" t="s">
        <v>18147</v>
      </c>
      <c r="G4730" s="7" t="s">
        <v>19558</v>
      </c>
      <c r="H4730" s="7" t="s">
        <v>20000</v>
      </c>
    </row>
    <row r="4731" spans="1:8">
      <c r="A4731" s="6" t="s">
        <v>18151</v>
      </c>
      <c r="B4731" s="6" t="str" cm="1">
        <f t="array" ref="B4731">IF(SUM(--ISNUMBER(SEARCH(Honorific,A4731)))&gt;0,LEFT(A4731,FIND(" ",A4731)-1),"")</f>
        <v/>
      </c>
      <c r="C4731" s="6" t="str">
        <f t="shared" si="146"/>
        <v>Victor Bowers</v>
      </c>
      <c r="D4731" s="6" t="str" cm="1">
        <f t="array" ref="D4731">IF(SUM(--ISNUMBER(SEARCH(Credentials,C4731)))&gt;0,TRIM(RIGHT(SUBSTITUTE(C4731," ",REPT(" ", 99)), 99)),"")</f>
        <v/>
      </c>
      <c r="E4731" s="6" t="str">
        <f t="shared" si="147"/>
        <v>Victor Bowers</v>
      </c>
      <c r="F4731" s="6" t="s">
        <v>18151</v>
      </c>
      <c r="G4731" s="7" t="s">
        <v>19685</v>
      </c>
      <c r="H4731" s="7" t="s">
        <v>20412</v>
      </c>
    </row>
    <row r="4732" spans="1:8">
      <c r="A4732" s="6" t="s">
        <v>18155</v>
      </c>
      <c r="B4732" s="6" t="str" cm="1">
        <f t="array" ref="B4732">IF(SUM(--ISNUMBER(SEARCH(Honorific,A4732)))&gt;0,LEFT(A4732,FIND(" ",A4732)-1),"")</f>
        <v/>
      </c>
      <c r="C4732" s="6" t="str">
        <f t="shared" si="146"/>
        <v>Stephen Melton</v>
      </c>
      <c r="D4732" s="6" t="str" cm="1">
        <f t="array" ref="D4732">IF(SUM(--ISNUMBER(SEARCH(Credentials,C4732)))&gt;0,TRIM(RIGHT(SUBSTITUTE(C4732," ",REPT(" ", 99)), 99)),"")</f>
        <v/>
      </c>
      <c r="E4732" s="6" t="str">
        <f t="shared" si="147"/>
        <v>Stephen Melton</v>
      </c>
      <c r="F4732" s="6" t="s">
        <v>18155</v>
      </c>
      <c r="G4732" s="7" t="s">
        <v>19633</v>
      </c>
      <c r="H4732" s="7" t="s">
        <v>20233</v>
      </c>
    </row>
    <row r="4733" spans="1:8">
      <c r="A4733" s="6" t="s">
        <v>18159</v>
      </c>
      <c r="B4733" s="6" t="str" cm="1">
        <f t="array" ref="B4733">IF(SUM(--ISNUMBER(SEARCH(Honorific,A4733)))&gt;0,LEFT(A4733,FIND(" ",A4733)-1),"")</f>
        <v/>
      </c>
      <c r="C4733" s="6" t="str">
        <f t="shared" si="146"/>
        <v>Samantha Barton</v>
      </c>
      <c r="D4733" s="6" t="str" cm="1">
        <f t="array" ref="D4733">IF(SUM(--ISNUMBER(SEARCH(Credentials,C4733)))&gt;0,TRIM(RIGHT(SUBSTITUTE(C4733," ",REPT(" ", 99)), 99)),"")</f>
        <v/>
      </c>
      <c r="E4733" s="6" t="str">
        <f t="shared" si="147"/>
        <v>Samantha Barton</v>
      </c>
      <c r="F4733" s="6" t="s">
        <v>18159</v>
      </c>
      <c r="G4733" s="7" t="s">
        <v>19533</v>
      </c>
      <c r="H4733" s="7" t="s">
        <v>20607</v>
      </c>
    </row>
    <row r="4734" spans="1:8">
      <c r="A4734" s="6" t="s">
        <v>18162</v>
      </c>
      <c r="B4734" s="6" t="str" cm="1">
        <f t="array" ref="B4734">IF(SUM(--ISNUMBER(SEARCH(Honorific,A4734)))&gt;0,LEFT(A4734,FIND(" ",A4734)-1),"")</f>
        <v/>
      </c>
      <c r="C4734" s="6" t="str">
        <f t="shared" si="146"/>
        <v>Justin Spencer</v>
      </c>
      <c r="D4734" s="6" t="str" cm="1">
        <f t="array" ref="D4734">IF(SUM(--ISNUMBER(SEARCH(Credentials,C4734)))&gt;0,TRIM(RIGHT(SUBSTITUTE(C4734," ",REPT(" ", 99)), 99)),"")</f>
        <v/>
      </c>
      <c r="E4734" s="6" t="str">
        <f t="shared" si="147"/>
        <v>Justin Spencer</v>
      </c>
      <c r="F4734" s="6" t="s">
        <v>18162</v>
      </c>
      <c r="G4734" s="7" t="s">
        <v>19526</v>
      </c>
      <c r="H4734" s="7" t="s">
        <v>20234</v>
      </c>
    </row>
    <row r="4735" spans="1:8">
      <c r="A4735" s="6" t="s">
        <v>18166</v>
      </c>
      <c r="B4735" s="6" t="str" cm="1">
        <f t="array" ref="B4735">IF(SUM(--ISNUMBER(SEARCH(Honorific,A4735)))&gt;0,LEFT(A4735,FIND(" ",A4735)-1),"")</f>
        <v/>
      </c>
      <c r="C4735" s="6" t="str">
        <f t="shared" si="146"/>
        <v>Bruce Hood</v>
      </c>
      <c r="D4735" s="6" t="str" cm="1">
        <f t="array" ref="D4735">IF(SUM(--ISNUMBER(SEARCH(Credentials,C4735)))&gt;0,TRIM(RIGHT(SUBSTITUTE(C4735," ",REPT(" ", 99)), 99)),"")</f>
        <v/>
      </c>
      <c r="E4735" s="6" t="str">
        <f t="shared" si="147"/>
        <v>Bruce Hood</v>
      </c>
      <c r="F4735" s="6" t="s">
        <v>18166</v>
      </c>
      <c r="G4735" s="7" t="s">
        <v>19566</v>
      </c>
      <c r="H4735" s="7" t="s">
        <v>20435</v>
      </c>
    </row>
    <row r="4736" spans="1:8">
      <c r="A4736" s="6" t="s">
        <v>18170</v>
      </c>
      <c r="B4736" s="6" t="str" cm="1">
        <f t="array" ref="B4736">IF(SUM(--ISNUMBER(SEARCH(Honorific,A4736)))&gt;0,LEFT(A4736,FIND(" ",A4736)-1),"")</f>
        <v/>
      </c>
      <c r="C4736" s="6" t="str">
        <f t="shared" si="146"/>
        <v>Vanessa Santiago</v>
      </c>
      <c r="D4736" s="6" t="str" cm="1">
        <f t="array" ref="D4736">IF(SUM(--ISNUMBER(SEARCH(Credentials,C4736)))&gt;0,TRIM(RIGHT(SUBSTITUTE(C4736," ",REPT(" ", 99)), 99)),"")</f>
        <v/>
      </c>
      <c r="E4736" s="6" t="str">
        <f t="shared" si="147"/>
        <v>Vanessa Santiago</v>
      </c>
      <c r="F4736" s="6" t="s">
        <v>18170</v>
      </c>
      <c r="G4736" s="7" t="s">
        <v>19462</v>
      </c>
      <c r="H4736" s="7" t="s">
        <v>20190</v>
      </c>
    </row>
    <row r="4737" spans="1:8">
      <c r="A4737" s="6" t="s">
        <v>18174</v>
      </c>
      <c r="B4737" s="6" t="str" cm="1">
        <f t="array" ref="B4737">IF(SUM(--ISNUMBER(SEARCH(Honorific,A4737)))&gt;0,LEFT(A4737,FIND(" ",A4737)-1),"")</f>
        <v/>
      </c>
      <c r="C4737" s="6" t="str">
        <f t="shared" si="146"/>
        <v>Jeffrey Wallace</v>
      </c>
      <c r="D4737" s="6" t="str" cm="1">
        <f t="array" ref="D4737">IF(SUM(--ISNUMBER(SEARCH(Credentials,C4737)))&gt;0,TRIM(RIGHT(SUBSTITUTE(C4737," ",REPT(" ", 99)), 99)),"")</f>
        <v/>
      </c>
      <c r="E4737" s="6" t="str">
        <f t="shared" si="147"/>
        <v>Jeffrey Wallace</v>
      </c>
      <c r="F4737" s="6" t="s">
        <v>18174</v>
      </c>
      <c r="G4737" s="7" t="s">
        <v>19924</v>
      </c>
      <c r="H4737" s="7" t="s">
        <v>19765</v>
      </c>
    </row>
    <row r="4738" spans="1:8">
      <c r="A4738" s="6" t="s">
        <v>18178</v>
      </c>
      <c r="B4738" s="6" t="str" cm="1">
        <f t="array" ref="B4738">IF(SUM(--ISNUMBER(SEARCH(Honorific,A4738)))&gt;0,LEFT(A4738,FIND(" ",A4738)-1),"")</f>
        <v/>
      </c>
      <c r="C4738" s="6" t="str">
        <f t="shared" si="146"/>
        <v>David Murphy</v>
      </c>
      <c r="D4738" s="6" t="str" cm="1">
        <f t="array" ref="D4738">IF(SUM(--ISNUMBER(SEARCH(Credentials,C4738)))&gt;0,TRIM(RIGHT(SUBSTITUTE(C4738," ",REPT(" ", 99)), 99)),"")</f>
        <v/>
      </c>
      <c r="E4738" s="6" t="str">
        <f t="shared" si="147"/>
        <v>David Murphy</v>
      </c>
      <c r="F4738" s="6" t="s">
        <v>18178</v>
      </c>
      <c r="G4738" s="7" t="s">
        <v>19484</v>
      </c>
      <c r="H4738" s="7" t="s">
        <v>20252</v>
      </c>
    </row>
    <row r="4739" spans="1:8">
      <c r="A4739" s="6" t="s">
        <v>18181</v>
      </c>
      <c r="B4739" s="6" t="str" cm="1">
        <f t="array" ref="B4739">IF(SUM(--ISNUMBER(SEARCH(Honorific,A4739)))&gt;0,LEFT(A4739,FIND(" ",A4739)-1),"")</f>
        <v/>
      </c>
      <c r="C4739" s="6" t="str">
        <f t="shared" ref="C4739:C4802" si="148">IF(B4739="",A4739,RIGHT(A4739,LEN(A4739)-LEN(B4739)-1))</f>
        <v>Joshua Leonard</v>
      </c>
      <c r="D4739" s="6" t="str" cm="1">
        <f t="array" ref="D4739">IF(SUM(--ISNUMBER(SEARCH(Credentials,C4739)))&gt;0,TRIM(RIGHT(SUBSTITUTE(C4739," ",REPT(" ", 99)), 99)),"")</f>
        <v/>
      </c>
      <c r="E4739" s="6" t="str">
        <f t="shared" ref="E4739:E4802" si="149">IF(D4739="",C4739,LEFT(C4739,LEN(C4739)-LEN(D4739)))</f>
        <v>Joshua Leonard</v>
      </c>
      <c r="F4739" s="6" t="s">
        <v>18181</v>
      </c>
      <c r="G4739" s="7" t="s">
        <v>19718</v>
      </c>
      <c r="H4739" s="7" t="s">
        <v>19447</v>
      </c>
    </row>
    <row r="4740" spans="1:8">
      <c r="A4740" s="6" t="s">
        <v>18185</v>
      </c>
      <c r="B4740" s="6" t="str" cm="1">
        <f t="array" ref="B4740">IF(SUM(--ISNUMBER(SEARCH(Honorific,A4740)))&gt;0,LEFT(A4740,FIND(" ",A4740)-1),"")</f>
        <v/>
      </c>
      <c r="C4740" s="6" t="str">
        <f t="shared" si="148"/>
        <v>Samantha Smith</v>
      </c>
      <c r="D4740" s="6" t="str" cm="1">
        <f t="array" ref="D4740">IF(SUM(--ISNUMBER(SEARCH(Credentials,C4740)))&gt;0,TRIM(RIGHT(SUBSTITUTE(C4740," ",REPT(" ", 99)), 99)),"")</f>
        <v/>
      </c>
      <c r="E4740" s="6" t="str">
        <f t="shared" si="149"/>
        <v>Samantha Smith</v>
      </c>
      <c r="F4740" s="6" t="s">
        <v>18185</v>
      </c>
      <c r="G4740" s="7" t="s">
        <v>19533</v>
      </c>
      <c r="H4740" s="7" t="s">
        <v>19450</v>
      </c>
    </row>
    <row r="4741" spans="1:8">
      <c r="A4741" s="6" t="s">
        <v>18188</v>
      </c>
      <c r="B4741" s="6" t="str" cm="1">
        <f t="array" ref="B4741">IF(SUM(--ISNUMBER(SEARCH(Honorific,A4741)))&gt;0,LEFT(A4741,FIND(" ",A4741)-1),"")</f>
        <v/>
      </c>
      <c r="C4741" s="6" t="str">
        <f t="shared" si="148"/>
        <v>Jason Turner</v>
      </c>
      <c r="D4741" s="6" t="str" cm="1">
        <f t="array" ref="D4741">IF(SUM(--ISNUMBER(SEARCH(Credentials,C4741)))&gt;0,TRIM(RIGHT(SUBSTITUTE(C4741," ",REPT(" ", 99)), 99)),"")</f>
        <v/>
      </c>
      <c r="E4741" s="6" t="str">
        <f t="shared" si="149"/>
        <v>Jason Turner</v>
      </c>
      <c r="F4741" s="6" t="s">
        <v>18188</v>
      </c>
      <c r="G4741" s="7" t="s">
        <v>19560</v>
      </c>
      <c r="H4741" s="7" t="s">
        <v>19757</v>
      </c>
    </row>
    <row r="4742" spans="1:8">
      <c r="A4742" s="6" t="s">
        <v>18192</v>
      </c>
      <c r="B4742" s="6" t="str" cm="1">
        <f t="array" ref="B4742">IF(SUM(--ISNUMBER(SEARCH(Honorific,A4742)))&gt;0,LEFT(A4742,FIND(" ",A4742)-1),"")</f>
        <v/>
      </c>
      <c r="C4742" s="6" t="str">
        <f t="shared" si="148"/>
        <v>Richard Johnson</v>
      </c>
      <c r="D4742" s="6" t="str" cm="1">
        <f t="array" ref="D4742">IF(SUM(--ISNUMBER(SEARCH(Credentials,C4742)))&gt;0,TRIM(RIGHT(SUBSTITUTE(C4742," ",REPT(" ", 99)), 99)),"")</f>
        <v/>
      </c>
      <c r="E4742" s="6" t="str">
        <f t="shared" si="149"/>
        <v>Richard Johnson</v>
      </c>
      <c r="F4742" s="6" t="s">
        <v>18192</v>
      </c>
      <c r="G4742" s="7" t="s">
        <v>19708</v>
      </c>
      <c r="H4742" s="7" t="s">
        <v>19655</v>
      </c>
    </row>
    <row r="4743" spans="1:8">
      <c r="A4743" s="6" t="s">
        <v>18196</v>
      </c>
      <c r="B4743" s="6" t="str" cm="1">
        <f t="array" ref="B4743">IF(SUM(--ISNUMBER(SEARCH(Honorific,A4743)))&gt;0,LEFT(A4743,FIND(" ",A4743)-1),"")</f>
        <v/>
      </c>
      <c r="C4743" s="6" t="str">
        <f t="shared" si="148"/>
        <v>Victoria Price</v>
      </c>
      <c r="D4743" s="6" t="str" cm="1">
        <f t="array" ref="D4743">IF(SUM(--ISNUMBER(SEARCH(Credentials,C4743)))&gt;0,TRIM(RIGHT(SUBSTITUTE(C4743," ",REPT(" ", 99)), 99)),"")</f>
        <v/>
      </c>
      <c r="E4743" s="6" t="str">
        <f t="shared" si="149"/>
        <v>Victoria Price</v>
      </c>
      <c r="F4743" s="6" t="s">
        <v>18196</v>
      </c>
      <c r="G4743" s="7" t="s">
        <v>19815</v>
      </c>
      <c r="H4743" s="7" t="s">
        <v>19534</v>
      </c>
    </row>
    <row r="4744" spans="1:8">
      <c r="A4744" s="6" t="s">
        <v>18200</v>
      </c>
      <c r="B4744" s="6" t="str" cm="1">
        <f t="array" ref="B4744">IF(SUM(--ISNUMBER(SEARCH(Honorific,A4744)))&gt;0,LEFT(A4744,FIND(" ",A4744)-1),"")</f>
        <v/>
      </c>
      <c r="C4744" s="6" t="str">
        <f t="shared" si="148"/>
        <v>Samantha Lucas</v>
      </c>
      <c r="D4744" s="6" t="str" cm="1">
        <f t="array" ref="D4744">IF(SUM(--ISNUMBER(SEARCH(Credentials,C4744)))&gt;0,TRIM(RIGHT(SUBSTITUTE(C4744," ",REPT(" ", 99)), 99)),"")</f>
        <v/>
      </c>
      <c r="E4744" s="6" t="str">
        <f t="shared" si="149"/>
        <v>Samantha Lucas</v>
      </c>
      <c r="F4744" s="6" t="s">
        <v>18200</v>
      </c>
      <c r="G4744" s="7" t="s">
        <v>19533</v>
      </c>
      <c r="H4744" s="7" t="s">
        <v>19595</v>
      </c>
    </row>
    <row r="4745" spans="1:8">
      <c r="A4745" s="6" t="s">
        <v>18204</v>
      </c>
      <c r="B4745" s="6" t="str" cm="1">
        <f t="array" ref="B4745">IF(SUM(--ISNUMBER(SEARCH(Honorific,A4745)))&gt;0,LEFT(A4745,FIND(" ",A4745)-1),"")</f>
        <v/>
      </c>
      <c r="C4745" s="6" t="str">
        <f t="shared" si="148"/>
        <v>Joshua Jones</v>
      </c>
      <c r="D4745" s="6" t="str" cm="1">
        <f t="array" ref="D4745">IF(SUM(--ISNUMBER(SEARCH(Credentials,C4745)))&gt;0,TRIM(RIGHT(SUBSTITUTE(C4745," ",REPT(" ", 99)), 99)),"")</f>
        <v/>
      </c>
      <c r="E4745" s="6" t="str">
        <f t="shared" si="149"/>
        <v>Joshua Jones</v>
      </c>
      <c r="F4745" s="6" t="s">
        <v>18204</v>
      </c>
      <c r="G4745" s="7" t="s">
        <v>19718</v>
      </c>
      <c r="H4745" s="7" t="s">
        <v>19613</v>
      </c>
    </row>
    <row r="4746" spans="1:8">
      <c r="A4746" s="6" t="s">
        <v>18208</v>
      </c>
      <c r="B4746" s="6" t="str" cm="1">
        <f t="array" ref="B4746">IF(SUM(--ISNUMBER(SEARCH(Honorific,A4746)))&gt;0,LEFT(A4746,FIND(" ",A4746)-1),"")</f>
        <v/>
      </c>
      <c r="C4746" s="6" t="str">
        <f t="shared" si="148"/>
        <v>Jason Everett</v>
      </c>
      <c r="D4746" s="6" t="str" cm="1">
        <f t="array" ref="D4746">IF(SUM(--ISNUMBER(SEARCH(Credentials,C4746)))&gt;0,TRIM(RIGHT(SUBSTITUTE(C4746," ",REPT(" ", 99)), 99)),"")</f>
        <v/>
      </c>
      <c r="E4746" s="6" t="str">
        <f t="shared" si="149"/>
        <v>Jason Everett</v>
      </c>
      <c r="F4746" s="6" t="s">
        <v>18208</v>
      </c>
      <c r="G4746" s="7" t="s">
        <v>19560</v>
      </c>
      <c r="H4746" s="7" t="s">
        <v>19948</v>
      </c>
    </row>
    <row r="4747" spans="1:8">
      <c r="A4747" s="6" t="s">
        <v>18212</v>
      </c>
      <c r="B4747" s="6" t="str" cm="1">
        <f t="array" ref="B4747">IF(SUM(--ISNUMBER(SEARCH(Honorific,A4747)))&gt;0,LEFT(A4747,FIND(" ",A4747)-1),"")</f>
        <v/>
      </c>
      <c r="C4747" s="6" t="str">
        <f t="shared" si="148"/>
        <v>Ricardo Norman</v>
      </c>
      <c r="D4747" s="6" t="str" cm="1">
        <f t="array" ref="D4747">IF(SUM(--ISNUMBER(SEARCH(Credentials,C4747)))&gt;0,TRIM(RIGHT(SUBSTITUTE(C4747," ",REPT(" ", 99)), 99)),"")</f>
        <v/>
      </c>
      <c r="E4747" s="6" t="str">
        <f t="shared" si="149"/>
        <v>Ricardo Norman</v>
      </c>
      <c r="F4747" s="6" t="s">
        <v>18212</v>
      </c>
      <c r="G4747" s="7" t="s">
        <v>19443</v>
      </c>
      <c r="H4747" s="7" t="s">
        <v>20326</v>
      </c>
    </row>
    <row r="4748" spans="1:8">
      <c r="A4748" s="6" t="s">
        <v>18216</v>
      </c>
      <c r="B4748" s="6" t="str" cm="1">
        <f t="array" ref="B4748">IF(SUM(--ISNUMBER(SEARCH(Honorific,A4748)))&gt;0,LEFT(A4748,FIND(" ",A4748)-1),"")</f>
        <v>Dr.</v>
      </c>
      <c r="C4748" s="6" t="str">
        <f t="shared" si="148"/>
        <v>James Houston</v>
      </c>
      <c r="D4748" s="6" t="str" cm="1">
        <f t="array" ref="D4748">IF(SUM(--ISNUMBER(SEARCH(Credentials,C4748)))&gt;0,TRIM(RIGHT(SUBSTITUTE(C4748," ",REPT(" ", 99)), 99)),"")</f>
        <v/>
      </c>
      <c r="E4748" s="6" t="str">
        <f t="shared" si="149"/>
        <v>James Houston</v>
      </c>
      <c r="F4748" s="6" t="s">
        <v>19404</v>
      </c>
      <c r="G4748" s="7" t="s">
        <v>19433</v>
      </c>
      <c r="H4748" s="7" t="s">
        <v>19611</v>
      </c>
    </row>
    <row r="4749" spans="1:8">
      <c r="A4749" s="6" t="s">
        <v>18220</v>
      </c>
      <c r="B4749" s="6" t="str" cm="1">
        <f t="array" ref="B4749">IF(SUM(--ISNUMBER(SEARCH(Honorific,A4749)))&gt;0,LEFT(A4749,FIND(" ",A4749)-1),"")</f>
        <v/>
      </c>
      <c r="C4749" s="6" t="str">
        <f t="shared" si="148"/>
        <v>Bradley Mcconnell</v>
      </c>
      <c r="D4749" s="6" t="str" cm="1">
        <f t="array" ref="D4749">IF(SUM(--ISNUMBER(SEARCH(Credentials,C4749)))&gt;0,TRIM(RIGHT(SUBSTITUTE(C4749," ",REPT(" ", 99)), 99)),"")</f>
        <v/>
      </c>
      <c r="E4749" s="6" t="str">
        <f t="shared" si="149"/>
        <v>Bradley Mcconnell</v>
      </c>
      <c r="F4749" s="6" t="s">
        <v>18220</v>
      </c>
      <c r="G4749" s="7" t="s">
        <v>19620</v>
      </c>
      <c r="H4749" s="7" t="s">
        <v>19790</v>
      </c>
    </row>
    <row r="4750" spans="1:8">
      <c r="A4750" s="6" t="s">
        <v>18224</v>
      </c>
      <c r="B4750" s="6" t="str" cm="1">
        <f t="array" ref="B4750">IF(SUM(--ISNUMBER(SEARCH(Honorific,A4750)))&gt;0,LEFT(A4750,FIND(" ",A4750)-1),"")</f>
        <v/>
      </c>
      <c r="C4750" s="6" t="str">
        <f t="shared" si="148"/>
        <v>Collin Smith</v>
      </c>
      <c r="D4750" s="6" t="str" cm="1">
        <f t="array" ref="D4750">IF(SUM(--ISNUMBER(SEARCH(Credentials,C4750)))&gt;0,TRIM(RIGHT(SUBSTITUTE(C4750," ",REPT(" ", 99)), 99)),"")</f>
        <v/>
      </c>
      <c r="E4750" s="6" t="str">
        <f t="shared" si="149"/>
        <v>Collin Smith</v>
      </c>
      <c r="F4750" s="6" t="s">
        <v>18224</v>
      </c>
      <c r="G4750" s="7" t="s">
        <v>20560</v>
      </c>
      <c r="H4750" s="7" t="s">
        <v>19450</v>
      </c>
    </row>
    <row r="4751" spans="1:8">
      <c r="A4751" s="6" t="s">
        <v>18228</v>
      </c>
      <c r="B4751" s="6" t="str" cm="1">
        <f t="array" ref="B4751">IF(SUM(--ISNUMBER(SEARCH(Honorific,A4751)))&gt;0,LEFT(A4751,FIND(" ",A4751)-1),"")</f>
        <v/>
      </c>
      <c r="C4751" s="6" t="str">
        <f t="shared" si="148"/>
        <v>David Thompson</v>
      </c>
      <c r="D4751" s="6" t="str" cm="1">
        <f t="array" ref="D4751">IF(SUM(--ISNUMBER(SEARCH(Credentials,C4751)))&gt;0,TRIM(RIGHT(SUBSTITUTE(C4751," ",REPT(" ", 99)), 99)),"")</f>
        <v/>
      </c>
      <c r="E4751" s="6" t="str">
        <f t="shared" si="149"/>
        <v>David Thompson</v>
      </c>
      <c r="F4751" s="6" t="s">
        <v>18228</v>
      </c>
      <c r="G4751" s="7" t="s">
        <v>19484</v>
      </c>
      <c r="H4751" s="7" t="s">
        <v>19880</v>
      </c>
    </row>
    <row r="4752" spans="1:8">
      <c r="A4752" s="6" t="s">
        <v>18232</v>
      </c>
      <c r="B4752" s="6" t="str" cm="1">
        <f t="array" ref="B4752">IF(SUM(--ISNUMBER(SEARCH(Honorific,A4752)))&gt;0,LEFT(A4752,FIND(" ",A4752)-1),"")</f>
        <v/>
      </c>
      <c r="C4752" s="6" t="str">
        <f t="shared" si="148"/>
        <v>Daniel Campos</v>
      </c>
      <c r="D4752" s="6" t="str" cm="1">
        <f t="array" ref="D4752">IF(SUM(--ISNUMBER(SEARCH(Credentials,C4752)))&gt;0,TRIM(RIGHT(SUBSTITUTE(C4752," ",REPT(" ", 99)), 99)),"")</f>
        <v/>
      </c>
      <c r="E4752" s="6" t="str">
        <f t="shared" si="149"/>
        <v>Daniel Campos</v>
      </c>
      <c r="F4752" s="6" t="s">
        <v>18232</v>
      </c>
      <c r="G4752" s="7" t="s">
        <v>19492</v>
      </c>
      <c r="H4752" s="7" t="s">
        <v>20383</v>
      </c>
    </row>
    <row r="4753" spans="1:8">
      <c r="A4753" s="6" t="s">
        <v>18236</v>
      </c>
      <c r="B4753" s="6" t="str" cm="1">
        <f t="array" ref="B4753">IF(SUM(--ISNUMBER(SEARCH(Honorific,A4753)))&gt;0,LEFT(A4753,FIND(" ",A4753)-1),"")</f>
        <v/>
      </c>
      <c r="C4753" s="6" t="str">
        <f t="shared" si="148"/>
        <v>Joseph Phillips</v>
      </c>
      <c r="D4753" s="6" t="str" cm="1">
        <f t="array" ref="D4753">IF(SUM(--ISNUMBER(SEARCH(Credentials,C4753)))&gt;0,TRIM(RIGHT(SUBSTITUTE(C4753," ",REPT(" ", 99)), 99)),"")</f>
        <v/>
      </c>
      <c r="E4753" s="6" t="str">
        <f t="shared" si="149"/>
        <v>Joseph Phillips</v>
      </c>
      <c r="F4753" s="6" t="s">
        <v>18236</v>
      </c>
      <c r="G4753" s="7" t="s">
        <v>19642</v>
      </c>
      <c r="H4753" s="7" t="s">
        <v>19577</v>
      </c>
    </row>
    <row r="4754" spans="1:8">
      <c r="A4754" s="6" t="s">
        <v>18240</v>
      </c>
      <c r="B4754" s="6" t="str" cm="1">
        <f t="array" ref="B4754">IF(SUM(--ISNUMBER(SEARCH(Honorific,A4754)))&gt;0,LEFT(A4754,FIND(" ",A4754)-1),"")</f>
        <v/>
      </c>
      <c r="C4754" s="6" t="str">
        <f t="shared" si="148"/>
        <v>Victoria Douglas</v>
      </c>
      <c r="D4754" s="6" t="str" cm="1">
        <f t="array" ref="D4754">IF(SUM(--ISNUMBER(SEARCH(Credentials,C4754)))&gt;0,TRIM(RIGHT(SUBSTITUTE(C4754," ",REPT(" ", 99)), 99)),"")</f>
        <v/>
      </c>
      <c r="E4754" s="6" t="str">
        <f t="shared" si="149"/>
        <v>Victoria Douglas</v>
      </c>
      <c r="F4754" s="6" t="s">
        <v>18240</v>
      </c>
      <c r="G4754" s="7" t="s">
        <v>19815</v>
      </c>
      <c r="H4754" s="7" t="s">
        <v>19698</v>
      </c>
    </row>
    <row r="4755" spans="1:8">
      <c r="A4755" s="6" t="s">
        <v>18244</v>
      </c>
      <c r="B4755" s="6" t="str" cm="1">
        <f t="array" ref="B4755">IF(SUM(--ISNUMBER(SEARCH(Honorific,A4755)))&gt;0,LEFT(A4755,FIND(" ",A4755)-1),"")</f>
        <v/>
      </c>
      <c r="C4755" s="6" t="str">
        <f t="shared" si="148"/>
        <v>Philip Foster</v>
      </c>
      <c r="D4755" s="6" t="str" cm="1">
        <f t="array" ref="D4755">IF(SUM(--ISNUMBER(SEARCH(Credentials,C4755)))&gt;0,TRIM(RIGHT(SUBSTITUTE(C4755," ",REPT(" ", 99)), 99)),"")</f>
        <v/>
      </c>
      <c r="E4755" s="6" t="str">
        <f t="shared" si="149"/>
        <v>Philip Foster</v>
      </c>
      <c r="F4755" s="6" t="s">
        <v>18244</v>
      </c>
      <c r="G4755" s="7" t="s">
        <v>20158</v>
      </c>
      <c r="H4755" s="7" t="s">
        <v>19493</v>
      </c>
    </row>
    <row r="4756" spans="1:8">
      <c r="A4756" s="6" t="s">
        <v>18248</v>
      </c>
      <c r="B4756" s="6" t="str" cm="1">
        <f t="array" ref="B4756">IF(SUM(--ISNUMBER(SEARCH(Honorific,A4756)))&gt;0,LEFT(A4756,FIND(" ",A4756)-1),"")</f>
        <v/>
      </c>
      <c r="C4756" s="6" t="str">
        <f t="shared" si="148"/>
        <v>Bridget Weber</v>
      </c>
      <c r="D4756" s="6" t="str" cm="1">
        <f t="array" ref="D4756">IF(SUM(--ISNUMBER(SEARCH(Credentials,C4756)))&gt;0,TRIM(RIGHT(SUBSTITUTE(C4756," ",REPT(" ", 99)), 99)),"")</f>
        <v/>
      </c>
      <c r="E4756" s="6" t="str">
        <f t="shared" si="149"/>
        <v>Bridget Weber</v>
      </c>
      <c r="F4756" s="6" t="s">
        <v>18248</v>
      </c>
      <c r="G4756" s="7" t="s">
        <v>20634</v>
      </c>
      <c r="H4756" s="7" t="s">
        <v>20313</v>
      </c>
    </row>
    <row r="4757" spans="1:8">
      <c r="A4757" s="6" t="s">
        <v>18252</v>
      </c>
      <c r="B4757" s="6" t="str" cm="1">
        <f t="array" ref="B4757">IF(SUM(--ISNUMBER(SEARCH(Honorific,A4757)))&gt;0,LEFT(A4757,FIND(" ",A4757)-1),"")</f>
        <v/>
      </c>
      <c r="C4757" s="6" t="str">
        <f t="shared" si="148"/>
        <v>Cynthia Whitney</v>
      </c>
      <c r="D4757" s="6" t="str" cm="1">
        <f t="array" ref="D4757">IF(SUM(--ISNUMBER(SEARCH(Credentials,C4757)))&gt;0,TRIM(RIGHT(SUBSTITUTE(C4757," ",REPT(" ", 99)), 99)),"")</f>
        <v/>
      </c>
      <c r="E4757" s="6" t="str">
        <f t="shared" si="149"/>
        <v>Cynthia Whitney</v>
      </c>
      <c r="F4757" s="6" t="s">
        <v>18252</v>
      </c>
      <c r="G4757" s="7" t="s">
        <v>19646</v>
      </c>
      <c r="H4757" s="7" t="s">
        <v>19773</v>
      </c>
    </row>
    <row r="4758" spans="1:8">
      <c r="A4758" s="6" t="s">
        <v>18256</v>
      </c>
      <c r="B4758" s="6" t="str" cm="1">
        <f t="array" ref="B4758">IF(SUM(--ISNUMBER(SEARCH(Honorific,A4758)))&gt;0,LEFT(A4758,FIND(" ",A4758)-1),"")</f>
        <v/>
      </c>
      <c r="C4758" s="6" t="str">
        <f t="shared" si="148"/>
        <v>Jimmy Clark</v>
      </c>
      <c r="D4758" s="6" t="str" cm="1">
        <f t="array" ref="D4758">IF(SUM(--ISNUMBER(SEARCH(Credentials,C4758)))&gt;0,TRIM(RIGHT(SUBSTITUTE(C4758," ",REPT(" ", 99)), 99)),"")</f>
        <v/>
      </c>
      <c r="E4758" s="6" t="str">
        <f t="shared" si="149"/>
        <v>Jimmy Clark</v>
      </c>
      <c r="F4758" s="6" t="s">
        <v>18256</v>
      </c>
      <c r="G4758" s="7" t="s">
        <v>20080</v>
      </c>
      <c r="H4758" s="7" t="s">
        <v>19647</v>
      </c>
    </row>
    <row r="4759" spans="1:8">
      <c r="A4759" s="6" t="s">
        <v>18260</v>
      </c>
      <c r="B4759" s="6" t="str" cm="1">
        <f t="array" ref="B4759">IF(SUM(--ISNUMBER(SEARCH(Honorific,A4759)))&gt;0,LEFT(A4759,FIND(" ",A4759)-1),"")</f>
        <v/>
      </c>
      <c r="C4759" s="6" t="str">
        <f t="shared" si="148"/>
        <v>Rhonda Lee</v>
      </c>
      <c r="D4759" s="6" t="str" cm="1">
        <f t="array" ref="D4759">IF(SUM(--ISNUMBER(SEARCH(Credentials,C4759)))&gt;0,TRIM(RIGHT(SUBSTITUTE(C4759," ",REPT(" ", 99)), 99)),"")</f>
        <v/>
      </c>
      <c r="E4759" s="6" t="str">
        <f t="shared" si="149"/>
        <v>Rhonda Lee</v>
      </c>
      <c r="F4759" s="6" t="s">
        <v>18260</v>
      </c>
      <c r="G4759" s="7" t="s">
        <v>19656</v>
      </c>
      <c r="H4759" s="7" t="s">
        <v>19424</v>
      </c>
    </row>
    <row r="4760" spans="1:8">
      <c r="A4760" s="6" t="s">
        <v>18264</v>
      </c>
      <c r="B4760" s="6" t="str" cm="1">
        <f t="array" ref="B4760">IF(SUM(--ISNUMBER(SEARCH(Honorific,A4760)))&gt;0,LEFT(A4760,FIND(" ",A4760)-1),"")</f>
        <v/>
      </c>
      <c r="C4760" s="6" t="str">
        <f t="shared" si="148"/>
        <v>Michael Duran</v>
      </c>
      <c r="D4760" s="6" t="str" cm="1">
        <f t="array" ref="D4760">IF(SUM(--ISNUMBER(SEARCH(Credentials,C4760)))&gt;0,TRIM(RIGHT(SUBSTITUTE(C4760," ",REPT(" ", 99)), 99)),"")</f>
        <v/>
      </c>
      <c r="E4760" s="6" t="str">
        <f t="shared" si="149"/>
        <v>Michael Duran</v>
      </c>
      <c r="F4760" s="6" t="s">
        <v>18264</v>
      </c>
      <c r="G4760" s="7" t="s">
        <v>19466</v>
      </c>
      <c r="H4760" s="7" t="s">
        <v>19766</v>
      </c>
    </row>
    <row r="4761" spans="1:8">
      <c r="A4761" s="6" t="s">
        <v>18268</v>
      </c>
      <c r="B4761" s="6" t="str" cm="1">
        <f t="array" ref="B4761">IF(SUM(--ISNUMBER(SEARCH(Honorific,A4761)))&gt;0,LEFT(A4761,FIND(" ",A4761)-1),"")</f>
        <v/>
      </c>
      <c r="C4761" s="6" t="str">
        <f t="shared" si="148"/>
        <v>Julia Galvan</v>
      </c>
      <c r="D4761" s="6" t="str" cm="1">
        <f t="array" ref="D4761">IF(SUM(--ISNUMBER(SEARCH(Credentials,C4761)))&gt;0,TRIM(RIGHT(SUBSTITUTE(C4761," ",REPT(" ", 99)), 99)),"")</f>
        <v/>
      </c>
      <c r="E4761" s="6" t="str">
        <f t="shared" si="149"/>
        <v>Julia Galvan</v>
      </c>
      <c r="F4761" s="6" t="s">
        <v>18268</v>
      </c>
      <c r="G4761" s="7" t="s">
        <v>20168</v>
      </c>
      <c r="H4761" s="7" t="s">
        <v>20395</v>
      </c>
    </row>
    <row r="4762" spans="1:8">
      <c r="A4762" s="6" t="s">
        <v>18272</v>
      </c>
      <c r="B4762" s="6" t="str" cm="1">
        <f t="array" ref="B4762">IF(SUM(--ISNUMBER(SEARCH(Honorific,A4762)))&gt;0,LEFT(A4762,FIND(" ",A4762)-1),"")</f>
        <v/>
      </c>
      <c r="C4762" s="6" t="str">
        <f t="shared" si="148"/>
        <v>Andrew Scott</v>
      </c>
      <c r="D4762" s="6" t="str" cm="1">
        <f t="array" ref="D4762">IF(SUM(--ISNUMBER(SEARCH(Credentials,C4762)))&gt;0,TRIM(RIGHT(SUBSTITUTE(C4762," ",REPT(" ", 99)), 99)),"")</f>
        <v/>
      </c>
      <c r="E4762" s="6" t="str">
        <f t="shared" si="149"/>
        <v>Andrew Scott</v>
      </c>
      <c r="F4762" s="6" t="s">
        <v>18272</v>
      </c>
      <c r="G4762" s="7" t="s">
        <v>19612</v>
      </c>
      <c r="H4762" s="7" t="s">
        <v>19573</v>
      </c>
    </row>
    <row r="4763" spans="1:8">
      <c r="A4763" s="6" t="s">
        <v>18276</v>
      </c>
      <c r="B4763" s="6" t="str" cm="1">
        <f t="array" ref="B4763">IF(SUM(--ISNUMBER(SEARCH(Honorific,A4763)))&gt;0,LEFT(A4763,FIND(" ",A4763)-1),"")</f>
        <v/>
      </c>
      <c r="C4763" s="6" t="str">
        <f t="shared" si="148"/>
        <v>Craig White</v>
      </c>
      <c r="D4763" s="6" t="str" cm="1">
        <f t="array" ref="D4763">IF(SUM(--ISNUMBER(SEARCH(Credentials,C4763)))&gt;0,TRIM(RIGHT(SUBSTITUTE(C4763," ",REPT(" ", 99)), 99)),"")</f>
        <v/>
      </c>
      <c r="E4763" s="6" t="str">
        <f t="shared" si="149"/>
        <v>Craig White</v>
      </c>
      <c r="F4763" s="6" t="s">
        <v>18276</v>
      </c>
      <c r="G4763" s="7" t="s">
        <v>19570</v>
      </c>
      <c r="H4763" s="7" t="s">
        <v>19502</v>
      </c>
    </row>
    <row r="4764" spans="1:8">
      <c r="A4764" s="6" t="s">
        <v>18280</v>
      </c>
      <c r="B4764" s="6" t="str" cm="1">
        <f t="array" ref="B4764">IF(SUM(--ISNUMBER(SEARCH(Honorific,A4764)))&gt;0,LEFT(A4764,FIND(" ",A4764)-1),"")</f>
        <v/>
      </c>
      <c r="C4764" s="6" t="str">
        <f t="shared" si="148"/>
        <v>Barbara Campbell</v>
      </c>
      <c r="D4764" s="6" t="str" cm="1">
        <f t="array" ref="D4764">IF(SUM(--ISNUMBER(SEARCH(Credentials,C4764)))&gt;0,TRIM(RIGHT(SUBSTITUTE(C4764," ",REPT(" ", 99)), 99)),"")</f>
        <v/>
      </c>
      <c r="E4764" s="6" t="str">
        <f t="shared" si="149"/>
        <v>Barbara Campbell</v>
      </c>
      <c r="F4764" s="6" t="s">
        <v>18280</v>
      </c>
      <c r="G4764" s="7" t="s">
        <v>19727</v>
      </c>
      <c r="H4764" s="7" t="s">
        <v>19886</v>
      </c>
    </row>
    <row r="4765" spans="1:8">
      <c r="A4765" s="6" t="s">
        <v>8331</v>
      </c>
      <c r="B4765" s="6" t="str" cm="1">
        <f t="array" ref="B4765">IF(SUM(--ISNUMBER(SEARCH(Honorific,A4765)))&gt;0,LEFT(A4765,FIND(" ",A4765)-1),"")</f>
        <v/>
      </c>
      <c r="C4765" s="6" t="str">
        <f t="shared" si="148"/>
        <v>Rebecca Barnes</v>
      </c>
      <c r="D4765" s="6" t="str" cm="1">
        <f t="array" ref="D4765">IF(SUM(--ISNUMBER(SEARCH(Credentials,C4765)))&gt;0,TRIM(RIGHT(SUBSTITUTE(C4765," ",REPT(" ", 99)), 99)),"")</f>
        <v/>
      </c>
      <c r="E4765" s="6" t="str">
        <f t="shared" si="149"/>
        <v>Rebecca Barnes</v>
      </c>
      <c r="F4765" s="6" t="s">
        <v>8331</v>
      </c>
      <c r="G4765" s="7" t="s">
        <v>19531</v>
      </c>
      <c r="H4765" s="7" t="s">
        <v>19448</v>
      </c>
    </row>
    <row r="4766" spans="1:8">
      <c r="A4766" s="6" t="s">
        <v>18287</v>
      </c>
      <c r="B4766" s="6" t="str" cm="1">
        <f t="array" ref="B4766">IF(SUM(--ISNUMBER(SEARCH(Honorific,A4766)))&gt;0,LEFT(A4766,FIND(" ",A4766)-1),"")</f>
        <v/>
      </c>
      <c r="C4766" s="6" t="str">
        <f t="shared" si="148"/>
        <v>Michele King</v>
      </c>
      <c r="D4766" s="6" t="str" cm="1">
        <f t="array" ref="D4766">IF(SUM(--ISNUMBER(SEARCH(Credentials,C4766)))&gt;0,TRIM(RIGHT(SUBSTITUTE(C4766," ",REPT(" ", 99)), 99)),"")</f>
        <v/>
      </c>
      <c r="E4766" s="6" t="str">
        <f t="shared" si="149"/>
        <v>Michele King</v>
      </c>
      <c r="F4766" s="6" t="s">
        <v>18287</v>
      </c>
      <c r="G4766" s="7" t="s">
        <v>19885</v>
      </c>
      <c r="H4766" s="7" t="s">
        <v>20195</v>
      </c>
    </row>
    <row r="4767" spans="1:8">
      <c r="A4767" s="6" t="s">
        <v>18291</v>
      </c>
      <c r="B4767" s="6" t="str" cm="1">
        <f t="array" ref="B4767">IF(SUM(--ISNUMBER(SEARCH(Honorific,A4767)))&gt;0,LEFT(A4767,FIND(" ",A4767)-1),"")</f>
        <v/>
      </c>
      <c r="C4767" s="6" t="str">
        <f t="shared" si="148"/>
        <v>Stephanie Frey</v>
      </c>
      <c r="D4767" s="6" t="str" cm="1">
        <f t="array" ref="D4767">IF(SUM(--ISNUMBER(SEARCH(Credentials,C4767)))&gt;0,TRIM(RIGHT(SUBSTITUTE(C4767," ",REPT(" ", 99)), 99)),"")</f>
        <v/>
      </c>
      <c r="E4767" s="6" t="str">
        <f t="shared" si="149"/>
        <v>Stephanie Frey</v>
      </c>
      <c r="F4767" s="6" t="s">
        <v>18291</v>
      </c>
      <c r="G4767" s="7" t="s">
        <v>19454</v>
      </c>
      <c r="H4767" s="7" t="s">
        <v>20831</v>
      </c>
    </row>
    <row r="4768" spans="1:8">
      <c r="A4768" s="6" t="s">
        <v>18295</v>
      </c>
      <c r="B4768" s="6" t="str" cm="1">
        <f t="array" ref="B4768">IF(SUM(--ISNUMBER(SEARCH(Honorific,A4768)))&gt;0,LEFT(A4768,FIND(" ",A4768)-1),"")</f>
        <v/>
      </c>
      <c r="C4768" s="6" t="str">
        <f t="shared" si="148"/>
        <v>Dennis Goodman</v>
      </c>
      <c r="D4768" s="6" t="str" cm="1">
        <f t="array" ref="D4768">IF(SUM(--ISNUMBER(SEARCH(Credentials,C4768)))&gt;0,TRIM(RIGHT(SUBSTITUTE(C4768," ",REPT(" ", 99)), 99)),"")</f>
        <v/>
      </c>
      <c r="E4768" s="6" t="str">
        <f t="shared" si="149"/>
        <v>Dennis Goodman</v>
      </c>
      <c r="F4768" s="6" t="s">
        <v>18295</v>
      </c>
      <c r="G4768" s="7" t="s">
        <v>19709</v>
      </c>
      <c r="H4768" s="7" t="s">
        <v>19704</v>
      </c>
    </row>
    <row r="4769" spans="1:8">
      <c r="A4769" s="6" t="s">
        <v>18299</v>
      </c>
      <c r="B4769" s="6" t="str" cm="1">
        <f t="array" ref="B4769">IF(SUM(--ISNUMBER(SEARCH(Honorific,A4769)))&gt;0,LEFT(A4769,FIND(" ",A4769)-1),"")</f>
        <v/>
      </c>
      <c r="C4769" s="6" t="str">
        <f t="shared" si="148"/>
        <v>Jaime Hamilton</v>
      </c>
      <c r="D4769" s="6" t="str" cm="1">
        <f t="array" ref="D4769">IF(SUM(--ISNUMBER(SEARCH(Credentials,C4769)))&gt;0,TRIM(RIGHT(SUBSTITUTE(C4769," ",REPT(" ", 99)), 99)),"")</f>
        <v/>
      </c>
      <c r="E4769" s="6" t="str">
        <f t="shared" si="149"/>
        <v>Jaime Hamilton</v>
      </c>
      <c r="F4769" s="6" t="s">
        <v>18299</v>
      </c>
      <c r="G4769" s="7" t="s">
        <v>20674</v>
      </c>
      <c r="H4769" s="7" t="s">
        <v>20343</v>
      </c>
    </row>
    <row r="4770" spans="1:8">
      <c r="A4770" s="6" t="s">
        <v>18303</v>
      </c>
      <c r="B4770" s="6" t="str" cm="1">
        <f t="array" ref="B4770">IF(SUM(--ISNUMBER(SEARCH(Honorific,A4770)))&gt;0,LEFT(A4770,FIND(" ",A4770)-1),"")</f>
        <v/>
      </c>
      <c r="C4770" s="6" t="str">
        <f t="shared" si="148"/>
        <v>Molly Moore</v>
      </c>
      <c r="D4770" s="6" t="str" cm="1">
        <f t="array" ref="D4770">IF(SUM(--ISNUMBER(SEARCH(Credentials,C4770)))&gt;0,TRIM(RIGHT(SUBSTITUTE(C4770," ",REPT(" ", 99)), 99)),"")</f>
        <v/>
      </c>
      <c r="E4770" s="6" t="str">
        <f t="shared" si="149"/>
        <v>Molly Moore</v>
      </c>
      <c r="F4770" s="6" t="s">
        <v>18303</v>
      </c>
      <c r="G4770" s="7" t="s">
        <v>19784</v>
      </c>
      <c r="H4770" s="7" t="s">
        <v>19891</v>
      </c>
    </row>
    <row r="4771" spans="1:8">
      <c r="A4771" s="6" t="s">
        <v>18307</v>
      </c>
      <c r="B4771" s="6" t="str" cm="1">
        <f t="array" ref="B4771">IF(SUM(--ISNUMBER(SEARCH(Honorific,A4771)))&gt;0,LEFT(A4771,FIND(" ",A4771)-1),"")</f>
        <v/>
      </c>
      <c r="C4771" s="6" t="str">
        <f t="shared" si="148"/>
        <v>Cynthia Powell</v>
      </c>
      <c r="D4771" s="6" t="str" cm="1">
        <f t="array" ref="D4771">IF(SUM(--ISNUMBER(SEARCH(Credentials,C4771)))&gt;0,TRIM(RIGHT(SUBSTITUTE(C4771," ",REPT(" ", 99)), 99)),"")</f>
        <v/>
      </c>
      <c r="E4771" s="6" t="str">
        <f t="shared" si="149"/>
        <v>Cynthia Powell</v>
      </c>
      <c r="F4771" s="6" t="s">
        <v>18307</v>
      </c>
      <c r="G4771" s="7" t="s">
        <v>19646</v>
      </c>
      <c r="H4771" s="7" t="s">
        <v>19604</v>
      </c>
    </row>
    <row r="4772" spans="1:8">
      <c r="A4772" s="6" t="s">
        <v>18311</v>
      </c>
      <c r="B4772" s="6" t="str" cm="1">
        <f t="array" ref="B4772">IF(SUM(--ISNUMBER(SEARCH(Honorific,A4772)))&gt;0,LEFT(A4772,FIND(" ",A4772)-1),"")</f>
        <v/>
      </c>
      <c r="C4772" s="6" t="str">
        <f t="shared" si="148"/>
        <v>Kyle Tapia</v>
      </c>
      <c r="D4772" s="6" t="str" cm="1">
        <f t="array" ref="D4772">IF(SUM(--ISNUMBER(SEARCH(Credentials,C4772)))&gt;0,TRIM(RIGHT(SUBSTITUTE(C4772," ",REPT(" ", 99)), 99)),"")</f>
        <v/>
      </c>
      <c r="E4772" s="6" t="str">
        <f t="shared" si="149"/>
        <v>Kyle Tapia</v>
      </c>
      <c r="F4772" s="6" t="s">
        <v>18311</v>
      </c>
      <c r="G4772" s="7" t="s">
        <v>19516</v>
      </c>
      <c r="H4772" s="7" t="s">
        <v>20640</v>
      </c>
    </row>
    <row r="4773" spans="1:8">
      <c r="A4773" s="6" t="s">
        <v>18315</v>
      </c>
      <c r="B4773" s="6" t="str" cm="1">
        <f t="array" ref="B4773">IF(SUM(--ISNUMBER(SEARCH(Honorific,A4773)))&gt;0,LEFT(A4773,FIND(" ",A4773)-1),"")</f>
        <v/>
      </c>
      <c r="C4773" s="6" t="str">
        <f t="shared" si="148"/>
        <v>Mark Weeks</v>
      </c>
      <c r="D4773" s="6" t="str" cm="1">
        <f t="array" ref="D4773">IF(SUM(--ISNUMBER(SEARCH(Credentials,C4773)))&gt;0,TRIM(RIGHT(SUBSTITUTE(C4773," ",REPT(" ", 99)), 99)),"")</f>
        <v/>
      </c>
      <c r="E4773" s="6" t="str">
        <f t="shared" si="149"/>
        <v>Mark Weeks</v>
      </c>
      <c r="F4773" s="6" t="s">
        <v>18315</v>
      </c>
      <c r="G4773" s="7" t="s">
        <v>19725</v>
      </c>
      <c r="H4773" s="7" t="s">
        <v>20742</v>
      </c>
    </row>
    <row r="4774" spans="1:8">
      <c r="A4774" s="6" t="s">
        <v>18319</v>
      </c>
      <c r="B4774" s="6" t="str" cm="1">
        <f t="array" ref="B4774">IF(SUM(--ISNUMBER(SEARCH(Honorific,A4774)))&gt;0,LEFT(A4774,FIND(" ",A4774)-1),"")</f>
        <v/>
      </c>
      <c r="C4774" s="6" t="str">
        <f t="shared" si="148"/>
        <v>David Patterson</v>
      </c>
      <c r="D4774" s="6" t="str" cm="1">
        <f t="array" ref="D4774">IF(SUM(--ISNUMBER(SEARCH(Credentials,C4774)))&gt;0,TRIM(RIGHT(SUBSTITUTE(C4774," ",REPT(" ", 99)), 99)),"")</f>
        <v/>
      </c>
      <c r="E4774" s="6" t="str">
        <f t="shared" si="149"/>
        <v>David Patterson</v>
      </c>
      <c r="F4774" s="6" t="s">
        <v>18319</v>
      </c>
      <c r="G4774" s="7" t="s">
        <v>19484</v>
      </c>
      <c r="H4774" s="7" t="s">
        <v>20079</v>
      </c>
    </row>
    <row r="4775" spans="1:8">
      <c r="A4775" s="6" t="s">
        <v>2262</v>
      </c>
      <c r="B4775" s="6" t="str" cm="1">
        <f t="array" ref="B4775">IF(SUM(--ISNUMBER(SEARCH(Honorific,A4775)))&gt;0,LEFT(A4775,FIND(" ",A4775)-1),"")</f>
        <v/>
      </c>
      <c r="C4775" s="6" t="str">
        <f t="shared" si="148"/>
        <v>Christopher Parker</v>
      </c>
      <c r="D4775" s="6" t="str" cm="1">
        <f t="array" ref="D4775">IF(SUM(--ISNUMBER(SEARCH(Credentials,C4775)))&gt;0,TRIM(RIGHT(SUBSTITUTE(C4775," ",REPT(" ", 99)), 99)),"")</f>
        <v/>
      </c>
      <c r="E4775" s="6" t="str">
        <f t="shared" si="149"/>
        <v>Christopher Parker</v>
      </c>
      <c r="F4775" s="6" t="s">
        <v>2262</v>
      </c>
      <c r="G4775" s="7" t="s">
        <v>19682</v>
      </c>
      <c r="H4775" s="7" t="s">
        <v>20012</v>
      </c>
    </row>
    <row r="4776" spans="1:8">
      <c r="A4776" s="6" t="s">
        <v>872</v>
      </c>
      <c r="B4776" s="6" t="str" cm="1">
        <f t="array" ref="B4776">IF(SUM(--ISNUMBER(SEARCH(Honorific,A4776)))&gt;0,LEFT(A4776,FIND(" ",A4776)-1),"")</f>
        <v/>
      </c>
      <c r="C4776" s="6" t="str">
        <f t="shared" si="148"/>
        <v>Robert Johnson</v>
      </c>
      <c r="D4776" s="6" t="str" cm="1">
        <f t="array" ref="D4776">IF(SUM(--ISNUMBER(SEARCH(Credentials,C4776)))&gt;0,TRIM(RIGHT(SUBSTITUTE(C4776," ",REPT(" ", 99)), 99)),"")</f>
        <v/>
      </c>
      <c r="E4776" s="6" t="str">
        <f t="shared" si="149"/>
        <v>Robert Johnson</v>
      </c>
      <c r="F4776" s="6" t="s">
        <v>872</v>
      </c>
      <c r="G4776" s="7" t="s">
        <v>19541</v>
      </c>
      <c r="H4776" s="7" t="s">
        <v>19655</v>
      </c>
    </row>
    <row r="4777" spans="1:8">
      <c r="A4777" s="6" t="s">
        <v>18328</v>
      </c>
      <c r="B4777" s="6" t="str" cm="1">
        <f t="array" ref="B4777">IF(SUM(--ISNUMBER(SEARCH(Honorific,A4777)))&gt;0,LEFT(A4777,FIND(" ",A4777)-1),"")</f>
        <v/>
      </c>
      <c r="C4777" s="6" t="str">
        <f t="shared" si="148"/>
        <v>Christopher Glover</v>
      </c>
      <c r="D4777" s="6" t="str" cm="1">
        <f t="array" ref="D4777">IF(SUM(--ISNUMBER(SEARCH(Credentials,C4777)))&gt;0,TRIM(RIGHT(SUBSTITUTE(C4777," ",REPT(" ", 99)), 99)),"")</f>
        <v/>
      </c>
      <c r="E4777" s="6" t="str">
        <f t="shared" si="149"/>
        <v>Christopher Glover</v>
      </c>
      <c r="F4777" s="6" t="s">
        <v>18328</v>
      </c>
      <c r="G4777" s="7" t="s">
        <v>19682</v>
      </c>
      <c r="H4777" s="7" t="s">
        <v>19663</v>
      </c>
    </row>
    <row r="4778" spans="1:8">
      <c r="A4778" s="6" t="s">
        <v>18332</v>
      </c>
      <c r="B4778" s="6" t="str" cm="1">
        <f t="array" ref="B4778">IF(SUM(--ISNUMBER(SEARCH(Honorific,A4778)))&gt;0,LEFT(A4778,FIND(" ",A4778)-1),"")</f>
        <v/>
      </c>
      <c r="C4778" s="6" t="str">
        <f t="shared" si="148"/>
        <v>Michael Holland</v>
      </c>
      <c r="D4778" s="6" t="str" cm="1">
        <f t="array" ref="D4778">IF(SUM(--ISNUMBER(SEARCH(Credentials,C4778)))&gt;0,TRIM(RIGHT(SUBSTITUTE(C4778," ",REPT(" ", 99)), 99)),"")</f>
        <v/>
      </c>
      <c r="E4778" s="6" t="str">
        <f t="shared" si="149"/>
        <v>Michael Holland</v>
      </c>
      <c r="F4778" s="6" t="s">
        <v>18332</v>
      </c>
      <c r="G4778" s="7" t="s">
        <v>19466</v>
      </c>
      <c r="H4778" s="7" t="s">
        <v>19952</v>
      </c>
    </row>
    <row r="4779" spans="1:8">
      <c r="A4779" s="6" t="s">
        <v>18336</v>
      </c>
      <c r="B4779" s="6" t="str" cm="1">
        <f t="array" ref="B4779">IF(SUM(--ISNUMBER(SEARCH(Honorific,A4779)))&gt;0,LEFT(A4779,FIND(" ",A4779)-1),"")</f>
        <v/>
      </c>
      <c r="C4779" s="6" t="str">
        <f t="shared" si="148"/>
        <v>Morgan Ramirez</v>
      </c>
      <c r="D4779" s="6" t="str" cm="1">
        <f t="array" ref="D4779">IF(SUM(--ISNUMBER(SEARCH(Credentials,C4779)))&gt;0,TRIM(RIGHT(SUBSTITUTE(C4779," ",REPT(" ", 99)), 99)),"")</f>
        <v/>
      </c>
      <c r="E4779" s="6" t="str">
        <f t="shared" si="149"/>
        <v>Morgan Ramirez</v>
      </c>
      <c r="F4779" s="6" t="s">
        <v>18336</v>
      </c>
      <c r="G4779" s="7" t="s">
        <v>19735</v>
      </c>
      <c r="H4779" s="7" t="s">
        <v>19809</v>
      </c>
    </row>
    <row r="4780" spans="1:8">
      <c r="A4780" s="6" t="s">
        <v>5279</v>
      </c>
      <c r="B4780" s="6" t="str" cm="1">
        <f t="array" ref="B4780">IF(SUM(--ISNUMBER(SEARCH(Honorific,A4780)))&gt;0,LEFT(A4780,FIND(" ",A4780)-1),"")</f>
        <v/>
      </c>
      <c r="C4780" s="6" t="str">
        <f t="shared" si="148"/>
        <v>Sherry Martin</v>
      </c>
      <c r="D4780" s="6" t="str" cm="1">
        <f t="array" ref="D4780">IF(SUM(--ISNUMBER(SEARCH(Credentials,C4780)))&gt;0,TRIM(RIGHT(SUBSTITUTE(C4780," ",REPT(" ", 99)), 99)),"")</f>
        <v/>
      </c>
      <c r="E4780" s="6" t="str">
        <f t="shared" si="149"/>
        <v>Sherry Martin</v>
      </c>
      <c r="F4780" s="6" t="s">
        <v>5279</v>
      </c>
      <c r="G4780" s="7" t="s">
        <v>20385</v>
      </c>
      <c r="H4780" s="7" t="s">
        <v>19455</v>
      </c>
    </row>
    <row r="4781" spans="1:8">
      <c r="A4781" s="6" t="s">
        <v>2751</v>
      </c>
      <c r="B4781" s="6" t="str" cm="1">
        <f t="array" ref="B4781">IF(SUM(--ISNUMBER(SEARCH(Honorific,A4781)))&gt;0,LEFT(A4781,FIND(" ",A4781)-1),"")</f>
        <v/>
      </c>
      <c r="C4781" s="6" t="str">
        <f t="shared" si="148"/>
        <v>Paul Williams</v>
      </c>
      <c r="D4781" s="6" t="str" cm="1">
        <f t="array" ref="D4781">IF(SUM(--ISNUMBER(SEARCH(Credentials,C4781)))&gt;0,TRIM(RIGHT(SUBSTITUTE(C4781," ",REPT(" ", 99)), 99)),"")</f>
        <v/>
      </c>
      <c r="E4781" s="6" t="str">
        <f t="shared" si="149"/>
        <v>Paul Williams</v>
      </c>
      <c r="F4781" s="6" t="s">
        <v>2751</v>
      </c>
      <c r="G4781" s="7" t="s">
        <v>19733</v>
      </c>
      <c r="H4781" s="7" t="s">
        <v>19478</v>
      </c>
    </row>
    <row r="4782" spans="1:8">
      <c r="A4782" s="6" t="s">
        <v>18346</v>
      </c>
      <c r="B4782" s="6" t="str" cm="1">
        <f t="array" ref="B4782">IF(SUM(--ISNUMBER(SEARCH(Honorific,A4782)))&gt;0,LEFT(A4782,FIND(" ",A4782)-1),"")</f>
        <v/>
      </c>
      <c r="C4782" s="6" t="str">
        <f t="shared" si="148"/>
        <v>Alicia White</v>
      </c>
      <c r="D4782" s="6" t="str" cm="1">
        <f t="array" ref="D4782">IF(SUM(--ISNUMBER(SEARCH(Credentials,C4782)))&gt;0,TRIM(RIGHT(SUBSTITUTE(C4782," ",REPT(" ", 99)), 99)),"")</f>
        <v/>
      </c>
      <c r="E4782" s="6" t="str">
        <f t="shared" si="149"/>
        <v>Alicia White</v>
      </c>
      <c r="F4782" s="6" t="s">
        <v>18346</v>
      </c>
      <c r="G4782" s="7" t="s">
        <v>20034</v>
      </c>
      <c r="H4782" s="7" t="s">
        <v>19502</v>
      </c>
    </row>
    <row r="4783" spans="1:8">
      <c r="A4783" s="6" t="s">
        <v>18350</v>
      </c>
      <c r="B4783" s="6" t="str" cm="1">
        <f t="array" ref="B4783">IF(SUM(--ISNUMBER(SEARCH(Honorific,A4783)))&gt;0,LEFT(A4783,FIND(" ",A4783)-1),"")</f>
        <v/>
      </c>
      <c r="C4783" s="6" t="str">
        <f t="shared" si="148"/>
        <v>Samantha Bennett</v>
      </c>
      <c r="D4783" s="6" t="str" cm="1">
        <f t="array" ref="D4783">IF(SUM(--ISNUMBER(SEARCH(Credentials,C4783)))&gt;0,TRIM(RIGHT(SUBSTITUTE(C4783," ",REPT(" ", 99)), 99)),"")</f>
        <v/>
      </c>
      <c r="E4783" s="6" t="str">
        <f t="shared" si="149"/>
        <v>Samantha Bennett</v>
      </c>
      <c r="F4783" s="6" t="s">
        <v>18350</v>
      </c>
      <c r="G4783" s="7" t="s">
        <v>19533</v>
      </c>
      <c r="H4783" s="7" t="s">
        <v>19890</v>
      </c>
    </row>
    <row r="4784" spans="1:8">
      <c r="A4784" s="6" t="s">
        <v>18354</v>
      </c>
      <c r="B4784" s="6" t="str" cm="1">
        <f t="array" ref="B4784">IF(SUM(--ISNUMBER(SEARCH(Honorific,A4784)))&gt;0,LEFT(A4784,FIND(" ",A4784)-1),"")</f>
        <v/>
      </c>
      <c r="C4784" s="6" t="str">
        <f t="shared" si="148"/>
        <v>William Branch</v>
      </c>
      <c r="D4784" s="6" t="str" cm="1">
        <f t="array" ref="D4784">IF(SUM(--ISNUMBER(SEARCH(Credentials,C4784)))&gt;0,TRIM(RIGHT(SUBSTITUTE(C4784," ",REPT(" ", 99)), 99)),"")</f>
        <v/>
      </c>
      <c r="E4784" s="6" t="str">
        <f t="shared" si="149"/>
        <v>William Branch</v>
      </c>
      <c r="F4784" s="6" t="s">
        <v>18354</v>
      </c>
      <c r="G4784" s="7" t="s">
        <v>19437</v>
      </c>
      <c r="H4784" s="7" t="s">
        <v>20832</v>
      </c>
    </row>
    <row r="4785" spans="1:8">
      <c r="A4785" s="6" t="s">
        <v>18358</v>
      </c>
      <c r="B4785" s="6" t="str" cm="1">
        <f t="array" ref="B4785">IF(SUM(--ISNUMBER(SEARCH(Honorific,A4785)))&gt;0,LEFT(A4785,FIND(" ",A4785)-1),"")</f>
        <v/>
      </c>
      <c r="C4785" s="6" t="str">
        <f t="shared" si="148"/>
        <v>William Meyer</v>
      </c>
      <c r="D4785" s="6" t="str" cm="1">
        <f t="array" ref="D4785">IF(SUM(--ISNUMBER(SEARCH(Credentials,C4785)))&gt;0,TRIM(RIGHT(SUBSTITUTE(C4785," ",REPT(" ", 99)), 99)),"")</f>
        <v/>
      </c>
      <c r="E4785" s="6" t="str">
        <f t="shared" si="149"/>
        <v>William Meyer</v>
      </c>
      <c r="F4785" s="6" t="s">
        <v>18358</v>
      </c>
      <c r="G4785" s="7" t="s">
        <v>19437</v>
      </c>
      <c r="H4785" s="7" t="s">
        <v>19920</v>
      </c>
    </row>
    <row r="4786" spans="1:8">
      <c r="A4786" s="6" t="s">
        <v>18361</v>
      </c>
      <c r="B4786" s="6" t="str" cm="1">
        <f t="array" ref="B4786">IF(SUM(--ISNUMBER(SEARCH(Honorific,A4786)))&gt;0,LEFT(A4786,FIND(" ",A4786)-1),"")</f>
        <v/>
      </c>
      <c r="C4786" s="6" t="str">
        <f t="shared" si="148"/>
        <v>Pamela Reid</v>
      </c>
      <c r="D4786" s="6" t="str" cm="1">
        <f t="array" ref="D4786">IF(SUM(--ISNUMBER(SEARCH(Credentials,C4786)))&gt;0,TRIM(RIGHT(SUBSTITUTE(C4786," ",REPT(" ", 99)), 99)),"")</f>
        <v/>
      </c>
      <c r="E4786" s="6" t="str">
        <f t="shared" si="149"/>
        <v>Pamela Reid</v>
      </c>
      <c r="F4786" s="6" t="s">
        <v>18361</v>
      </c>
      <c r="G4786" s="7" t="s">
        <v>19672</v>
      </c>
      <c r="H4786" s="7" t="s">
        <v>20416</v>
      </c>
    </row>
    <row r="4787" spans="1:8">
      <c r="A4787" s="6" t="s">
        <v>18365</v>
      </c>
      <c r="B4787" s="6" t="str" cm="1">
        <f t="array" ref="B4787">IF(SUM(--ISNUMBER(SEARCH(Honorific,A4787)))&gt;0,LEFT(A4787,FIND(" ",A4787)-1),"")</f>
        <v/>
      </c>
      <c r="C4787" s="6" t="str">
        <f t="shared" si="148"/>
        <v>Kelly Romero</v>
      </c>
      <c r="D4787" s="6" t="str" cm="1">
        <f t="array" ref="D4787">IF(SUM(--ISNUMBER(SEARCH(Credentials,C4787)))&gt;0,TRIM(RIGHT(SUBSTITUTE(C4787," ",REPT(" ", 99)), 99)),"")</f>
        <v/>
      </c>
      <c r="E4787" s="6" t="str">
        <f t="shared" si="149"/>
        <v>Kelly Romero</v>
      </c>
      <c r="F4787" s="6" t="s">
        <v>18365</v>
      </c>
      <c r="G4787" s="7" t="s">
        <v>19580</v>
      </c>
      <c r="H4787" s="7" t="s">
        <v>19511</v>
      </c>
    </row>
    <row r="4788" spans="1:8">
      <c r="A4788" s="6" t="s">
        <v>18368</v>
      </c>
      <c r="B4788" s="6" t="str" cm="1">
        <f t="array" ref="B4788">IF(SUM(--ISNUMBER(SEARCH(Honorific,A4788)))&gt;0,LEFT(A4788,FIND(" ",A4788)-1),"")</f>
        <v/>
      </c>
      <c r="C4788" s="6" t="str">
        <f t="shared" si="148"/>
        <v>Michael Bridges</v>
      </c>
      <c r="D4788" s="6" t="str" cm="1">
        <f t="array" ref="D4788">IF(SUM(--ISNUMBER(SEARCH(Credentials,C4788)))&gt;0,TRIM(RIGHT(SUBSTITUTE(C4788," ",REPT(" ", 99)), 99)),"")</f>
        <v/>
      </c>
      <c r="E4788" s="6" t="str">
        <f t="shared" si="149"/>
        <v>Michael Bridges</v>
      </c>
      <c r="F4788" s="6" t="s">
        <v>18368</v>
      </c>
      <c r="G4788" s="7" t="s">
        <v>19466</v>
      </c>
      <c r="H4788" s="7" t="s">
        <v>20680</v>
      </c>
    </row>
    <row r="4789" spans="1:8">
      <c r="A4789" s="6" t="s">
        <v>18372</v>
      </c>
      <c r="B4789" s="6" t="str" cm="1">
        <f t="array" ref="B4789">IF(SUM(--ISNUMBER(SEARCH(Honorific,A4789)))&gt;0,LEFT(A4789,FIND(" ",A4789)-1),"")</f>
        <v/>
      </c>
      <c r="C4789" s="6" t="str">
        <f t="shared" si="148"/>
        <v>Zachary Dennis</v>
      </c>
      <c r="D4789" s="6" t="str" cm="1">
        <f t="array" ref="D4789">IF(SUM(--ISNUMBER(SEARCH(Credentials,C4789)))&gt;0,TRIM(RIGHT(SUBSTITUTE(C4789," ",REPT(" ", 99)), 99)),"")</f>
        <v/>
      </c>
      <c r="E4789" s="6" t="str">
        <f t="shared" si="149"/>
        <v>Zachary Dennis</v>
      </c>
      <c r="F4789" s="6" t="s">
        <v>18372</v>
      </c>
      <c r="G4789" s="7" t="s">
        <v>19477</v>
      </c>
      <c r="H4789" s="7" t="s">
        <v>19709</v>
      </c>
    </row>
    <row r="4790" spans="1:8">
      <c r="A4790" s="6" t="s">
        <v>18376</v>
      </c>
      <c r="B4790" s="6" t="str" cm="1">
        <f t="array" ref="B4790">IF(SUM(--ISNUMBER(SEARCH(Honorific,A4790)))&gt;0,LEFT(A4790,FIND(" ",A4790)-1),"")</f>
        <v/>
      </c>
      <c r="C4790" s="6" t="str">
        <f t="shared" si="148"/>
        <v>Michael Cortez</v>
      </c>
      <c r="D4790" s="6" t="str" cm="1">
        <f t="array" ref="D4790">IF(SUM(--ISNUMBER(SEARCH(Credentials,C4790)))&gt;0,TRIM(RIGHT(SUBSTITUTE(C4790," ",REPT(" ", 99)), 99)),"")</f>
        <v/>
      </c>
      <c r="E4790" s="6" t="str">
        <f t="shared" si="149"/>
        <v>Michael Cortez</v>
      </c>
      <c r="F4790" s="6" t="s">
        <v>18376</v>
      </c>
      <c r="G4790" s="7" t="s">
        <v>19466</v>
      </c>
      <c r="H4790" s="7" t="s">
        <v>19988</v>
      </c>
    </row>
    <row r="4791" spans="1:8">
      <c r="A4791" s="6" t="s">
        <v>18380</v>
      </c>
      <c r="B4791" s="6" t="str" cm="1">
        <f t="array" ref="B4791">IF(SUM(--ISNUMBER(SEARCH(Honorific,A4791)))&gt;0,LEFT(A4791,FIND(" ",A4791)-1),"")</f>
        <v/>
      </c>
      <c r="C4791" s="6" t="str">
        <f t="shared" si="148"/>
        <v>Michelle Taylor</v>
      </c>
      <c r="D4791" s="6" t="str" cm="1">
        <f t="array" ref="D4791">IF(SUM(--ISNUMBER(SEARCH(Credentials,C4791)))&gt;0,TRIM(RIGHT(SUBSTITUTE(C4791," ",REPT(" ", 99)), 99)),"")</f>
        <v/>
      </c>
      <c r="E4791" s="6" t="str">
        <f t="shared" si="149"/>
        <v>Michelle Taylor</v>
      </c>
      <c r="F4791" s="6" t="s">
        <v>18380</v>
      </c>
      <c r="G4791" s="7" t="s">
        <v>19693</v>
      </c>
      <c r="H4791" s="7" t="s">
        <v>19500</v>
      </c>
    </row>
    <row r="4792" spans="1:8">
      <c r="A4792" s="6" t="s">
        <v>18384</v>
      </c>
      <c r="B4792" s="6" t="str" cm="1">
        <f t="array" ref="B4792">IF(SUM(--ISNUMBER(SEARCH(Honorific,A4792)))&gt;0,LEFT(A4792,FIND(" ",A4792)-1),"")</f>
        <v/>
      </c>
      <c r="C4792" s="6" t="str">
        <f t="shared" si="148"/>
        <v>Jason Barnes</v>
      </c>
      <c r="D4792" s="6" t="str" cm="1">
        <f t="array" ref="D4792">IF(SUM(--ISNUMBER(SEARCH(Credentials,C4792)))&gt;0,TRIM(RIGHT(SUBSTITUTE(C4792," ",REPT(" ", 99)), 99)),"")</f>
        <v/>
      </c>
      <c r="E4792" s="6" t="str">
        <f t="shared" si="149"/>
        <v>Jason Barnes</v>
      </c>
      <c r="F4792" s="6" t="s">
        <v>18384</v>
      </c>
      <c r="G4792" s="7" t="s">
        <v>19560</v>
      </c>
      <c r="H4792" s="7" t="s">
        <v>19448</v>
      </c>
    </row>
    <row r="4793" spans="1:8">
      <c r="A4793" s="6" t="s">
        <v>18388</v>
      </c>
      <c r="B4793" s="6" t="str" cm="1">
        <f t="array" ref="B4793">IF(SUM(--ISNUMBER(SEARCH(Honorific,A4793)))&gt;0,LEFT(A4793,FIND(" ",A4793)-1),"")</f>
        <v/>
      </c>
      <c r="C4793" s="6" t="str">
        <f t="shared" si="148"/>
        <v>Tammy Bender</v>
      </c>
      <c r="D4793" s="6" t="str" cm="1">
        <f t="array" ref="D4793">IF(SUM(--ISNUMBER(SEARCH(Credentials,C4793)))&gt;0,TRIM(RIGHT(SUBSTITUTE(C4793," ",REPT(" ", 99)), 99)),"")</f>
        <v/>
      </c>
      <c r="E4793" s="6" t="str">
        <f t="shared" si="149"/>
        <v>Tammy Bender</v>
      </c>
      <c r="F4793" s="6" t="s">
        <v>18388</v>
      </c>
      <c r="G4793" s="7" t="s">
        <v>19996</v>
      </c>
      <c r="H4793" s="7" t="s">
        <v>20833</v>
      </c>
    </row>
    <row r="4794" spans="1:8">
      <c r="A4794" s="6" t="s">
        <v>18392</v>
      </c>
      <c r="B4794" s="6" t="str" cm="1">
        <f t="array" ref="B4794">IF(SUM(--ISNUMBER(SEARCH(Honorific,A4794)))&gt;0,LEFT(A4794,FIND(" ",A4794)-1),"")</f>
        <v/>
      </c>
      <c r="C4794" s="6" t="str">
        <f t="shared" si="148"/>
        <v>Danielle Thomas</v>
      </c>
      <c r="D4794" s="6" t="str" cm="1">
        <f t="array" ref="D4794">IF(SUM(--ISNUMBER(SEARCH(Credentials,C4794)))&gt;0,TRIM(RIGHT(SUBSTITUTE(C4794," ",REPT(" ", 99)), 99)),"")</f>
        <v/>
      </c>
      <c r="E4794" s="6" t="str">
        <f t="shared" si="149"/>
        <v>Danielle Thomas</v>
      </c>
      <c r="F4794" s="6" t="s">
        <v>18392</v>
      </c>
      <c r="G4794" s="7" t="s">
        <v>19629</v>
      </c>
      <c r="H4794" s="7" t="s">
        <v>19488</v>
      </c>
    </row>
    <row r="4795" spans="1:8">
      <c r="A4795" s="6" t="s">
        <v>15511</v>
      </c>
      <c r="B4795" s="6" t="str" cm="1">
        <f t="array" ref="B4795">IF(SUM(--ISNUMBER(SEARCH(Honorific,A4795)))&gt;0,LEFT(A4795,FIND(" ",A4795)-1),"")</f>
        <v/>
      </c>
      <c r="C4795" s="6" t="str">
        <f t="shared" si="148"/>
        <v>Ryan Davis</v>
      </c>
      <c r="D4795" s="6" t="str" cm="1">
        <f t="array" ref="D4795">IF(SUM(--ISNUMBER(SEARCH(Credentials,C4795)))&gt;0,TRIM(RIGHT(SUBSTITUTE(C4795," ",REPT(" ", 99)), 99)),"")</f>
        <v/>
      </c>
      <c r="E4795" s="6" t="str">
        <f t="shared" si="149"/>
        <v>Ryan Davis</v>
      </c>
      <c r="F4795" s="6" t="s">
        <v>15511</v>
      </c>
      <c r="G4795" s="7" t="s">
        <v>19452</v>
      </c>
      <c r="H4795" s="7" t="s">
        <v>19523</v>
      </c>
    </row>
    <row r="4796" spans="1:8">
      <c r="A4796" s="6" t="s">
        <v>18399</v>
      </c>
      <c r="B4796" s="6" t="str" cm="1">
        <f t="array" ref="B4796">IF(SUM(--ISNUMBER(SEARCH(Honorific,A4796)))&gt;0,LEFT(A4796,FIND(" ",A4796)-1),"")</f>
        <v/>
      </c>
      <c r="C4796" s="6" t="str">
        <f t="shared" si="148"/>
        <v>Jeffrey Coleman</v>
      </c>
      <c r="D4796" s="6" t="str" cm="1">
        <f t="array" ref="D4796">IF(SUM(--ISNUMBER(SEARCH(Credentials,C4796)))&gt;0,TRIM(RIGHT(SUBSTITUTE(C4796," ",REPT(" ", 99)), 99)),"")</f>
        <v/>
      </c>
      <c r="E4796" s="6" t="str">
        <f t="shared" si="149"/>
        <v>Jeffrey Coleman</v>
      </c>
      <c r="F4796" s="6" t="s">
        <v>18399</v>
      </c>
      <c r="G4796" s="7" t="s">
        <v>19924</v>
      </c>
      <c r="H4796" s="7" t="s">
        <v>19681</v>
      </c>
    </row>
    <row r="4797" spans="1:8">
      <c r="A4797" s="6" t="s">
        <v>7033</v>
      </c>
      <c r="B4797" s="6" t="str" cm="1">
        <f t="array" ref="B4797">IF(SUM(--ISNUMBER(SEARCH(Honorific,A4797)))&gt;0,LEFT(A4797,FIND(" ",A4797)-1),"")</f>
        <v/>
      </c>
      <c r="C4797" s="6" t="str">
        <f t="shared" si="148"/>
        <v>Robert Lane</v>
      </c>
      <c r="D4797" s="6" t="str" cm="1">
        <f t="array" ref="D4797">IF(SUM(--ISNUMBER(SEARCH(Credentials,C4797)))&gt;0,TRIM(RIGHT(SUBSTITUTE(C4797," ",REPT(" ", 99)), 99)),"")</f>
        <v/>
      </c>
      <c r="E4797" s="6" t="str">
        <f t="shared" si="149"/>
        <v>Robert Lane</v>
      </c>
      <c r="F4797" s="6" t="s">
        <v>7033</v>
      </c>
      <c r="G4797" s="7" t="s">
        <v>19541</v>
      </c>
      <c r="H4797" s="7" t="s">
        <v>19821</v>
      </c>
    </row>
    <row r="4798" spans="1:8">
      <c r="A4798" s="6" t="s">
        <v>18405</v>
      </c>
      <c r="B4798" s="6" t="str" cm="1">
        <f t="array" ref="B4798">IF(SUM(--ISNUMBER(SEARCH(Honorific,A4798)))&gt;0,LEFT(A4798,FIND(" ",A4798)-1),"")</f>
        <v/>
      </c>
      <c r="C4798" s="6" t="str">
        <f t="shared" si="148"/>
        <v>Christopher Harris</v>
      </c>
      <c r="D4798" s="6" t="str" cm="1">
        <f t="array" ref="D4798">IF(SUM(--ISNUMBER(SEARCH(Credentials,C4798)))&gt;0,TRIM(RIGHT(SUBSTITUTE(C4798," ",REPT(" ", 99)), 99)),"")</f>
        <v/>
      </c>
      <c r="E4798" s="6" t="str">
        <f t="shared" si="149"/>
        <v>Christopher Harris</v>
      </c>
      <c r="F4798" s="6" t="s">
        <v>18405</v>
      </c>
      <c r="G4798" s="7" t="s">
        <v>19682</v>
      </c>
      <c r="H4798" s="7" t="s">
        <v>19925</v>
      </c>
    </row>
    <row r="4799" spans="1:8">
      <c r="A4799" s="6" t="s">
        <v>18409</v>
      </c>
      <c r="B4799" s="6" t="str" cm="1">
        <f t="array" ref="B4799">IF(SUM(--ISNUMBER(SEARCH(Honorific,A4799)))&gt;0,LEFT(A4799,FIND(" ",A4799)-1),"")</f>
        <v/>
      </c>
      <c r="C4799" s="6" t="str">
        <f t="shared" si="148"/>
        <v>William Williams</v>
      </c>
      <c r="D4799" s="6" t="str" cm="1">
        <f t="array" ref="D4799">IF(SUM(--ISNUMBER(SEARCH(Credentials,C4799)))&gt;0,TRIM(RIGHT(SUBSTITUTE(C4799," ",REPT(" ", 99)), 99)),"")</f>
        <v/>
      </c>
      <c r="E4799" s="6" t="str">
        <f t="shared" si="149"/>
        <v>William Williams</v>
      </c>
      <c r="F4799" s="6" t="s">
        <v>18409</v>
      </c>
      <c r="G4799" s="7" t="s">
        <v>19437</v>
      </c>
      <c r="H4799" s="7" t="s">
        <v>19478</v>
      </c>
    </row>
    <row r="4800" spans="1:8">
      <c r="A4800" s="6" t="s">
        <v>14155</v>
      </c>
      <c r="B4800" s="6" t="str" cm="1">
        <f t="array" ref="B4800">IF(SUM(--ISNUMBER(SEARCH(Honorific,A4800)))&gt;0,LEFT(A4800,FIND(" ",A4800)-1),"")</f>
        <v/>
      </c>
      <c r="C4800" s="6" t="str">
        <f t="shared" si="148"/>
        <v>Jennifer Taylor</v>
      </c>
      <c r="D4800" s="6" t="str" cm="1">
        <f t="array" ref="D4800">IF(SUM(--ISNUMBER(SEARCH(Credentials,C4800)))&gt;0,TRIM(RIGHT(SUBSTITUTE(C4800," ",REPT(" ", 99)), 99)),"")</f>
        <v/>
      </c>
      <c r="E4800" s="6" t="str">
        <f t="shared" si="149"/>
        <v>Jennifer Taylor</v>
      </c>
      <c r="F4800" s="6" t="s">
        <v>14155</v>
      </c>
      <c r="G4800" s="7" t="s">
        <v>19510</v>
      </c>
      <c r="H4800" s="7" t="s">
        <v>19500</v>
      </c>
    </row>
    <row r="4801" spans="1:8">
      <c r="A4801" s="6" t="s">
        <v>18416</v>
      </c>
      <c r="B4801" s="6" t="str" cm="1">
        <f t="array" ref="B4801">IF(SUM(--ISNUMBER(SEARCH(Honorific,A4801)))&gt;0,LEFT(A4801,FIND(" ",A4801)-1),"")</f>
        <v/>
      </c>
      <c r="C4801" s="6" t="str">
        <f t="shared" si="148"/>
        <v>Charles Mendoza</v>
      </c>
      <c r="D4801" s="6" t="str" cm="1">
        <f t="array" ref="D4801">IF(SUM(--ISNUMBER(SEARCH(Credentials,C4801)))&gt;0,TRIM(RIGHT(SUBSTITUTE(C4801," ",REPT(" ", 99)), 99)),"")</f>
        <v/>
      </c>
      <c r="E4801" s="6" t="str">
        <f t="shared" si="149"/>
        <v>Charles Mendoza</v>
      </c>
      <c r="F4801" s="6" t="s">
        <v>18416</v>
      </c>
      <c r="G4801" s="7" t="s">
        <v>19524</v>
      </c>
      <c r="H4801" s="7" t="s">
        <v>20301</v>
      </c>
    </row>
    <row r="4802" spans="1:8">
      <c r="A4802" s="6" t="s">
        <v>18420</v>
      </c>
      <c r="B4802" s="6" t="str" cm="1">
        <f t="array" ref="B4802">IF(SUM(--ISNUMBER(SEARCH(Honorific,A4802)))&gt;0,LEFT(A4802,FIND(" ",A4802)-1),"")</f>
        <v/>
      </c>
      <c r="C4802" s="6" t="str">
        <f t="shared" si="148"/>
        <v>Brenda Hanna</v>
      </c>
      <c r="D4802" s="6" t="str" cm="1">
        <f t="array" ref="D4802">IF(SUM(--ISNUMBER(SEARCH(Credentials,C4802)))&gt;0,TRIM(RIGHT(SUBSTITUTE(C4802," ",REPT(" ", 99)), 99)),"")</f>
        <v/>
      </c>
      <c r="E4802" s="6" t="str">
        <f t="shared" si="149"/>
        <v>Brenda Hanna</v>
      </c>
      <c r="F4802" s="6" t="s">
        <v>18420</v>
      </c>
      <c r="G4802" s="7" t="s">
        <v>19445</v>
      </c>
      <c r="H4802" s="7" t="s">
        <v>20834</v>
      </c>
    </row>
    <row r="4803" spans="1:8">
      <c r="A4803" s="6" t="s">
        <v>18424</v>
      </c>
      <c r="B4803" s="6" t="str" cm="1">
        <f t="array" ref="B4803">IF(SUM(--ISNUMBER(SEARCH(Honorific,A4803)))&gt;0,LEFT(A4803,FIND(" ",A4803)-1),"")</f>
        <v/>
      </c>
      <c r="C4803" s="6" t="str">
        <f t="shared" ref="C4803:C4866" si="150">IF(B4803="",A4803,RIGHT(A4803,LEN(A4803)-LEN(B4803)-1))</f>
        <v>Aaron Patton</v>
      </c>
      <c r="D4803" s="6" t="str" cm="1">
        <f t="array" ref="D4803">IF(SUM(--ISNUMBER(SEARCH(Credentials,C4803)))&gt;0,TRIM(RIGHT(SUBSTITUTE(C4803," ",REPT(" ", 99)), 99)),"")</f>
        <v/>
      </c>
      <c r="E4803" s="6" t="str">
        <f t="shared" ref="E4803:E4866" si="151">IF(D4803="",C4803,LEFT(C4803,LEN(C4803)-LEN(D4803)))</f>
        <v>Aaron Patton</v>
      </c>
      <c r="F4803" s="6" t="s">
        <v>18424</v>
      </c>
      <c r="G4803" s="7" t="s">
        <v>20176</v>
      </c>
      <c r="H4803" s="7" t="s">
        <v>20431</v>
      </c>
    </row>
    <row r="4804" spans="1:8">
      <c r="A4804" s="6" t="s">
        <v>18428</v>
      </c>
      <c r="B4804" s="6" t="str" cm="1">
        <f t="array" ref="B4804">IF(SUM(--ISNUMBER(SEARCH(Honorific,A4804)))&gt;0,LEFT(A4804,FIND(" ",A4804)-1),"")</f>
        <v/>
      </c>
      <c r="C4804" s="6" t="str">
        <f t="shared" si="150"/>
        <v>Tracy Lynch</v>
      </c>
      <c r="D4804" s="6" t="str" cm="1">
        <f t="array" ref="D4804">IF(SUM(--ISNUMBER(SEARCH(Credentials,C4804)))&gt;0,TRIM(RIGHT(SUBSTITUTE(C4804," ",REPT(" ", 99)), 99)),"")</f>
        <v/>
      </c>
      <c r="E4804" s="6" t="str">
        <f t="shared" si="151"/>
        <v>Tracy Lynch</v>
      </c>
      <c r="F4804" s="6" t="s">
        <v>18428</v>
      </c>
      <c r="G4804" s="7" t="s">
        <v>19697</v>
      </c>
      <c r="H4804" s="7" t="s">
        <v>20364</v>
      </c>
    </row>
    <row r="4805" spans="1:8">
      <c r="A4805" s="6" t="s">
        <v>18432</v>
      </c>
      <c r="B4805" s="6" t="str" cm="1">
        <f t="array" ref="B4805">IF(SUM(--ISNUMBER(SEARCH(Honorific,A4805)))&gt;0,LEFT(A4805,FIND(" ",A4805)-1),"")</f>
        <v/>
      </c>
      <c r="C4805" s="6" t="str">
        <f t="shared" si="150"/>
        <v>Megan Ward</v>
      </c>
      <c r="D4805" s="6" t="str" cm="1">
        <f t="array" ref="D4805">IF(SUM(--ISNUMBER(SEARCH(Credentials,C4805)))&gt;0,TRIM(RIGHT(SUBSTITUTE(C4805," ",REPT(" ", 99)), 99)),"")</f>
        <v/>
      </c>
      <c r="E4805" s="6" t="str">
        <f t="shared" si="151"/>
        <v>Megan Ward</v>
      </c>
      <c r="F4805" s="6" t="s">
        <v>18432</v>
      </c>
      <c r="G4805" s="7" t="s">
        <v>19494</v>
      </c>
      <c r="H4805" s="7" t="s">
        <v>19740</v>
      </c>
    </row>
    <row r="4806" spans="1:8">
      <c r="A4806" s="6" t="s">
        <v>18436</v>
      </c>
      <c r="B4806" s="6" t="str" cm="1">
        <f t="array" ref="B4806">IF(SUM(--ISNUMBER(SEARCH(Honorific,A4806)))&gt;0,LEFT(A4806,FIND(" ",A4806)-1),"")</f>
        <v/>
      </c>
      <c r="C4806" s="6" t="str">
        <f t="shared" si="150"/>
        <v>Aaron Juarez</v>
      </c>
      <c r="D4806" s="6" t="str" cm="1">
        <f t="array" ref="D4806">IF(SUM(--ISNUMBER(SEARCH(Credentials,C4806)))&gt;0,TRIM(RIGHT(SUBSTITUTE(C4806," ",REPT(" ", 99)), 99)),"")</f>
        <v/>
      </c>
      <c r="E4806" s="6" t="str">
        <f t="shared" si="151"/>
        <v>Aaron Juarez</v>
      </c>
      <c r="F4806" s="6" t="s">
        <v>18436</v>
      </c>
      <c r="G4806" s="7" t="s">
        <v>20176</v>
      </c>
      <c r="H4806" s="7" t="s">
        <v>20274</v>
      </c>
    </row>
    <row r="4807" spans="1:8">
      <c r="A4807" s="6" t="s">
        <v>18439</v>
      </c>
      <c r="B4807" s="6" t="str" cm="1">
        <f t="array" ref="B4807">IF(SUM(--ISNUMBER(SEARCH(Honorific,A4807)))&gt;0,LEFT(A4807,FIND(" ",A4807)-1),"")</f>
        <v/>
      </c>
      <c r="C4807" s="6" t="str">
        <f t="shared" si="150"/>
        <v>Jordan Logan</v>
      </c>
      <c r="D4807" s="6" t="str" cm="1">
        <f t="array" ref="D4807">IF(SUM(--ISNUMBER(SEARCH(Credentials,C4807)))&gt;0,TRIM(RIGHT(SUBSTITUTE(C4807," ",REPT(" ", 99)), 99)),"")</f>
        <v/>
      </c>
      <c r="E4807" s="6" t="str">
        <f t="shared" si="151"/>
        <v>Jordan Logan</v>
      </c>
      <c r="F4807" s="6" t="s">
        <v>18439</v>
      </c>
      <c r="G4807" s="7" t="s">
        <v>19781</v>
      </c>
      <c r="H4807" s="7" t="s">
        <v>19793</v>
      </c>
    </row>
    <row r="4808" spans="1:8">
      <c r="A4808" s="6" t="s">
        <v>18443</v>
      </c>
      <c r="B4808" s="6" t="str" cm="1">
        <f t="array" ref="B4808">IF(SUM(--ISNUMBER(SEARCH(Honorific,A4808)))&gt;0,LEFT(A4808,FIND(" ",A4808)-1),"")</f>
        <v/>
      </c>
      <c r="C4808" s="6" t="str">
        <f t="shared" si="150"/>
        <v>Pamela Johnson</v>
      </c>
      <c r="D4808" s="6" t="str" cm="1">
        <f t="array" ref="D4808">IF(SUM(--ISNUMBER(SEARCH(Credentials,C4808)))&gt;0,TRIM(RIGHT(SUBSTITUTE(C4808," ",REPT(" ", 99)), 99)),"")</f>
        <v/>
      </c>
      <c r="E4808" s="6" t="str">
        <f t="shared" si="151"/>
        <v>Pamela Johnson</v>
      </c>
      <c r="F4808" s="6" t="s">
        <v>18443</v>
      </c>
      <c r="G4808" s="7" t="s">
        <v>19672</v>
      </c>
      <c r="H4808" s="7" t="s">
        <v>19655</v>
      </c>
    </row>
    <row r="4809" spans="1:8">
      <c r="A4809" s="6" t="s">
        <v>18447</v>
      </c>
      <c r="B4809" s="6" t="str" cm="1">
        <f t="array" ref="B4809">IF(SUM(--ISNUMBER(SEARCH(Honorific,A4809)))&gt;0,LEFT(A4809,FIND(" ",A4809)-1),"")</f>
        <v/>
      </c>
      <c r="C4809" s="6" t="str">
        <f t="shared" si="150"/>
        <v>Kirsten Martinez</v>
      </c>
      <c r="D4809" s="6" t="str" cm="1">
        <f t="array" ref="D4809">IF(SUM(--ISNUMBER(SEARCH(Credentials,C4809)))&gt;0,TRIM(RIGHT(SUBSTITUTE(C4809," ",REPT(" ", 99)), 99)),"")</f>
        <v/>
      </c>
      <c r="E4809" s="6" t="str">
        <f t="shared" si="151"/>
        <v>Kirsten Martinez</v>
      </c>
      <c r="F4809" s="6" t="s">
        <v>18447</v>
      </c>
      <c r="G4809" s="7" t="s">
        <v>20497</v>
      </c>
      <c r="H4809" s="7" t="s">
        <v>19728</v>
      </c>
    </row>
    <row r="4810" spans="1:8">
      <c r="A4810" s="6" t="s">
        <v>18451</v>
      </c>
      <c r="B4810" s="6" t="str" cm="1">
        <f t="array" ref="B4810">IF(SUM(--ISNUMBER(SEARCH(Honorific,A4810)))&gt;0,LEFT(A4810,FIND(" ",A4810)-1),"")</f>
        <v/>
      </c>
      <c r="C4810" s="6" t="str">
        <f t="shared" si="150"/>
        <v>Joshua Fisher</v>
      </c>
      <c r="D4810" s="6" t="str" cm="1">
        <f t="array" ref="D4810">IF(SUM(--ISNUMBER(SEARCH(Credentials,C4810)))&gt;0,TRIM(RIGHT(SUBSTITUTE(C4810," ",REPT(" ", 99)), 99)),"")</f>
        <v/>
      </c>
      <c r="E4810" s="6" t="str">
        <f t="shared" si="151"/>
        <v>Joshua Fisher</v>
      </c>
      <c r="F4810" s="6" t="s">
        <v>18451</v>
      </c>
      <c r="G4810" s="7" t="s">
        <v>19718</v>
      </c>
      <c r="H4810" s="7" t="s">
        <v>19731</v>
      </c>
    </row>
    <row r="4811" spans="1:8">
      <c r="A4811" s="6" t="s">
        <v>18455</v>
      </c>
      <c r="B4811" s="6" t="str" cm="1">
        <f t="array" ref="B4811">IF(SUM(--ISNUMBER(SEARCH(Honorific,A4811)))&gt;0,LEFT(A4811,FIND(" ",A4811)-1),"")</f>
        <v/>
      </c>
      <c r="C4811" s="6" t="str">
        <f t="shared" si="150"/>
        <v>Ryan Hanson</v>
      </c>
      <c r="D4811" s="6" t="str" cm="1">
        <f t="array" ref="D4811">IF(SUM(--ISNUMBER(SEARCH(Credentials,C4811)))&gt;0,TRIM(RIGHT(SUBSTITUTE(C4811," ",REPT(" ", 99)), 99)),"")</f>
        <v/>
      </c>
      <c r="E4811" s="6" t="str">
        <f t="shared" si="151"/>
        <v>Ryan Hanson</v>
      </c>
      <c r="F4811" s="6" t="s">
        <v>18455</v>
      </c>
      <c r="G4811" s="7" t="s">
        <v>19452</v>
      </c>
      <c r="H4811" s="7" t="s">
        <v>20835</v>
      </c>
    </row>
    <row r="4812" spans="1:8">
      <c r="A4812" s="6" t="s">
        <v>18459</v>
      </c>
      <c r="B4812" s="6" t="str" cm="1">
        <f t="array" ref="B4812">IF(SUM(--ISNUMBER(SEARCH(Honorific,A4812)))&gt;0,LEFT(A4812,FIND(" ",A4812)-1),"")</f>
        <v/>
      </c>
      <c r="C4812" s="6" t="str">
        <f t="shared" si="150"/>
        <v>Danielle Chapman</v>
      </c>
      <c r="D4812" s="6" t="str" cm="1">
        <f t="array" ref="D4812">IF(SUM(--ISNUMBER(SEARCH(Credentials,C4812)))&gt;0,TRIM(RIGHT(SUBSTITUTE(C4812," ",REPT(" ", 99)), 99)),"")</f>
        <v/>
      </c>
      <c r="E4812" s="6" t="str">
        <f t="shared" si="151"/>
        <v>Danielle Chapman</v>
      </c>
      <c r="F4812" s="6" t="s">
        <v>18459</v>
      </c>
      <c r="G4812" s="7" t="s">
        <v>19629</v>
      </c>
      <c r="H4812" s="7" t="s">
        <v>19866</v>
      </c>
    </row>
    <row r="4813" spans="1:8">
      <c r="A4813" s="6" t="s">
        <v>18463</v>
      </c>
      <c r="B4813" s="6" t="str" cm="1">
        <f t="array" ref="B4813">IF(SUM(--ISNUMBER(SEARCH(Honorific,A4813)))&gt;0,LEFT(A4813,FIND(" ",A4813)-1),"")</f>
        <v/>
      </c>
      <c r="C4813" s="6" t="str">
        <f t="shared" si="150"/>
        <v>Cindy Watkins</v>
      </c>
      <c r="D4813" s="6" t="str" cm="1">
        <f t="array" ref="D4813">IF(SUM(--ISNUMBER(SEARCH(Credentials,C4813)))&gt;0,TRIM(RIGHT(SUBSTITUTE(C4813," ",REPT(" ", 99)), 99)),"")</f>
        <v/>
      </c>
      <c r="E4813" s="6" t="str">
        <f t="shared" si="151"/>
        <v>Cindy Watkins</v>
      </c>
      <c r="F4813" s="6" t="s">
        <v>18463</v>
      </c>
      <c r="G4813" s="7" t="s">
        <v>20368</v>
      </c>
      <c r="H4813" s="7" t="s">
        <v>20271</v>
      </c>
    </row>
    <row r="4814" spans="1:8">
      <c r="A4814" s="6" t="s">
        <v>18467</v>
      </c>
      <c r="B4814" s="6" t="str" cm="1">
        <f t="array" ref="B4814">IF(SUM(--ISNUMBER(SEARCH(Honorific,A4814)))&gt;0,LEFT(A4814,FIND(" ",A4814)-1),"")</f>
        <v/>
      </c>
      <c r="C4814" s="6" t="str">
        <f t="shared" si="150"/>
        <v>Kristina Edwards</v>
      </c>
      <c r="D4814" s="6" t="str" cm="1">
        <f t="array" ref="D4814">IF(SUM(--ISNUMBER(SEARCH(Credentials,C4814)))&gt;0,TRIM(RIGHT(SUBSTITUTE(C4814," ",REPT(" ", 99)), 99)),"")</f>
        <v/>
      </c>
      <c r="E4814" s="6" t="str">
        <f t="shared" si="151"/>
        <v>Kristina Edwards</v>
      </c>
      <c r="F4814" s="6" t="s">
        <v>18467</v>
      </c>
      <c r="G4814" s="7" t="s">
        <v>20636</v>
      </c>
      <c r="H4814" s="7" t="s">
        <v>19817</v>
      </c>
    </row>
    <row r="4815" spans="1:8">
      <c r="A4815" s="6" t="s">
        <v>18471</v>
      </c>
      <c r="B4815" s="6" t="str" cm="1">
        <f t="array" ref="B4815">IF(SUM(--ISNUMBER(SEARCH(Honorific,A4815)))&gt;0,LEFT(A4815,FIND(" ",A4815)-1),"")</f>
        <v/>
      </c>
      <c r="C4815" s="6" t="str">
        <f t="shared" si="150"/>
        <v>Jillian Chapman</v>
      </c>
      <c r="D4815" s="6" t="str" cm="1">
        <f t="array" ref="D4815">IF(SUM(--ISNUMBER(SEARCH(Credentials,C4815)))&gt;0,TRIM(RIGHT(SUBSTITUTE(C4815," ",REPT(" ", 99)), 99)),"")</f>
        <v/>
      </c>
      <c r="E4815" s="6" t="str">
        <f t="shared" si="151"/>
        <v>Jillian Chapman</v>
      </c>
      <c r="F4815" s="6" t="s">
        <v>18471</v>
      </c>
      <c r="G4815" s="7" t="s">
        <v>20836</v>
      </c>
      <c r="H4815" s="7" t="s">
        <v>19866</v>
      </c>
    </row>
    <row r="4816" spans="1:8">
      <c r="A4816" s="6" t="s">
        <v>18475</v>
      </c>
      <c r="B4816" s="6" t="str" cm="1">
        <f t="array" ref="B4816">IF(SUM(--ISNUMBER(SEARCH(Honorific,A4816)))&gt;0,LEFT(A4816,FIND(" ",A4816)-1),"")</f>
        <v/>
      </c>
      <c r="C4816" s="6" t="str">
        <f t="shared" si="150"/>
        <v>Scott Knapp</v>
      </c>
      <c r="D4816" s="6" t="str" cm="1">
        <f t="array" ref="D4816">IF(SUM(--ISNUMBER(SEARCH(Credentials,C4816)))&gt;0,TRIM(RIGHT(SUBSTITUTE(C4816," ",REPT(" ", 99)), 99)),"")</f>
        <v/>
      </c>
      <c r="E4816" s="6" t="str">
        <f t="shared" si="151"/>
        <v>Scott Knapp</v>
      </c>
      <c r="F4816" s="6" t="s">
        <v>18475</v>
      </c>
      <c r="G4816" s="7" t="s">
        <v>19573</v>
      </c>
      <c r="H4816" s="7" t="s">
        <v>20541</v>
      </c>
    </row>
    <row r="4817" spans="1:8">
      <c r="A4817" s="6" t="s">
        <v>18479</v>
      </c>
      <c r="B4817" s="6" t="str" cm="1">
        <f t="array" ref="B4817">IF(SUM(--ISNUMBER(SEARCH(Honorific,A4817)))&gt;0,LEFT(A4817,FIND(" ",A4817)-1),"")</f>
        <v/>
      </c>
      <c r="C4817" s="6" t="str">
        <f t="shared" si="150"/>
        <v>Michelle Barrett</v>
      </c>
      <c r="D4817" s="6" t="str" cm="1">
        <f t="array" ref="D4817">IF(SUM(--ISNUMBER(SEARCH(Credentials,C4817)))&gt;0,TRIM(RIGHT(SUBSTITUTE(C4817," ",REPT(" ", 99)), 99)),"")</f>
        <v/>
      </c>
      <c r="E4817" s="6" t="str">
        <f t="shared" si="151"/>
        <v>Michelle Barrett</v>
      </c>
      <c r="F4817" s="6" t="s">
        <v>18479</v>
      </c>
      <c r="G4817" s="7" t="s">
        <v>19693</v>
      </c>
      <c r="H4817" s="7" t="s">
        <v>20064</v>
      </c>
    </row>
    <row r="4818" spans="1:8">
      <c r="A4818" s="6" t="s">
        <v>18483</v>
      </c>
      <c r="B4818" s="6" t="str" cm="1">
        <f t="array" ref="B4818">IF(SUM(--ISNUMBER(SEARCH(Honorific,A4818)))&gt;0,LEFT(A4818,FIND(" ",A4818)-1),"")</f>
        <v/>
      </c>
      <c r="C4818" s="6" t="str">
        <f t="shared" si="150"/>
        <v>Dominique Malone</v>
      </c>
      <c r="D4818" s="6" t="str" cm="1">
        <f t="array" ref="D4818">IF(SUM(--ISNUMBER(SEARCH(Credentials,C4818)))&gt;0,TRIM(RIGHT(SUBSTITUTE(C4818," ",REPT(" ", 99)), 99)),"")</f>
        <v/>
      </c>
      <c r="E4818" s="6" t="str">
        <f t="shared" si="151"/>
        <v>Dominique Malone</v>
      </c>
      <c r="F4818" s="6" t="s">
        <v>18483</v>
      </c>
      <c r="G4818" s="7" t="s">
        <v>20798</v>
      </c>
      <c r="H4818" s="7" t="s">
        <v>20144</v>
      </c>
    </row>
    <row r="4819" spans="1:8">
      <c r="A4819" s="6" t="s">
        <v>18487</v>
      </c>
      <c r="B4819" s="6" t="str" cm="1">
        <f t="array" ref="B4819">IF(SUM(--ISNUMBER(SEARCH(Honorific,A4819)))&gt;0,LEFT(A4819,FIND(" ",A4819)-1),"")</f>
        <v/>
      </c>
      <c r="C4819" s="6" t="str">
        <f t="shared" si="150"/>
        <v>Victoria Ferguson</v>
      </c>
      <c r="D4819" s="6" t="str" cm="1">
        <f t="array" ref="D4819">IF(SUM(--ISNUMBER(SEARCH(Credentials,C4819)))&gt;0,TRIM(RIGHT(SUBSTITUTE(C4819," ",REPT(" ", 99)), 99)),"")</f>
        <v/>
      </c>
      <c r="E4819" s="6" t="str">
        <f t="shared" si="151"/>
        <v>Victoria Ferguson</v>
      </c>
      <c r="F4819" s="6" t="s">
        <v>18487</v>
      </c>
      <c r="G4819" s="7" t="s">
        <v>19815</v>
      </c>
      <c r="H4819" s="7" t="s">
        <v>19485</v>
      </c>
    </row>
    <row r="4820" spans="1:8">
      <c r="A4820" s="6" t="s">
        <v>18490</v>
      </c>
      <c r="B4820" s="6" t="str" cm="1">
        <f t="array" ref="B4820">IF(SUM(--ISNUMBER(SEARCH(Honorific,A4820)))&gt;0,LEFT(A4820,FIND(" ",A4820)-1),"")</f>
        <v/>
      </c>
      <c r="C4820" s="6" t="str">
        <f t="shared" si="150"/>
        <v>Carrie Alexander</v>
      </c>
      <c r="D4820" s="6" t="str" cm="1">
        <f t="array" ref="D4820">IF(SUM(--ISNUMBER(SEARCH(Credentials,C4820)))&gt;0,TRIM(RIGHT(SUBSTITUTE(C4820," ",REPT(" ", 99)), 99)),"")</f>
        <v/>
      </c>
      <c r="E4820" s="6" t="str">
        <f t="shared" si="151"/>
        <v>Carrie Alexander</v>
      </c>
      <c r="F4820" s="6" t="s">
        <v>18490</v>
      </c>
      <c r="G4820" s="7" t="s">
        <v>19497</v>
      </c>
      <c r="H4820" s="7" t="s">
        <v>19614</v>
      </c>
    </row>
    <row r="4821" spans="1:8">
      <c r="A4821" s="6" t="s">
        <v>18494</v>
      </c>
      <c r="B4821" s="6" t="str" cm="1">
        <f t="array" ref="B4821">IF(SUM(--ISNUMBER(SEARCH(Honorific,A4821)))&gt;0,LEFT(A4821,FIND(" ",A4821)-1),"")</f>
        <v/>
      </c>
      <c r="C4821" s="6" t="str">
        <f t="shared" si="150"/>
        <v>Justin Sosa</v>
      </c>
      <c r="D4821" s="6" t="str" cm="1">
        <f t="array" ref="D4821">IF(SUM(--ISNUMBER(SEARCH(Credentials,C4821)))&gt;0,TRIM(RIGHT(SUBSTITUTE(C4821," ",REPT(" ", 99)), 99)),"")</f>
        <v/>
      </c>
      <c r="E4821" s="6" t="str">
        <f t="shared" si="151"/>
        <v>Justin Sosa</v>
      </c>
      <c r="F4821" s="6" t="s">
        <v>18494</v>
      </c>
      <c r="G4821" s="7" t="s">
        <v>19526</v>
      </c>
      <c r="H4821" s="7" t="s">
        <v>20623</v>
      </c>
    </row>
    <row r="4822" spans="1:8">
      <c r="A4822" s="6" t="s">
        <v>18498</v>
      </c>
      <c r="B4822" s="6" t="str" cm="1">
        <f t="array" ref="B4822">IF(SUM(--ISNUMBER(SEARCH(Honorific,A4822)))&gt;0,LEFT(A4822,FIND(" ",A4822)-1),"")</f>
        <v/>
      </c>
      <c r="C4822" s="6" t="str">
        <f t="shared" si="150"/>
        <v>John Scott</v>
      </c>
      <c r="D4822" s="6" t="str" cm="1">
        <f t="array" ref="D4822">IF(SUM(--ISNUMBER(SEARCH(Credentials,C4822)))&gt;0,TRIM(RIGHT(SUBSTITUTE(C4822," ",REPT(" ", 99)), 99)),"")</f>
        <v/>
      </c>
      <c r="E4822" s="6" t="str">
        <f t="shared" si="151"/>
        <v>John Scott</v>
      </c>
      <c r="F4822" s="6" t="s">
        <v>18498</v>
      </c>
      <c r="G4822" s="7" t="s">
        <v>19558</v>
      </c>
      <c r="H4822" s="7" t="s">
        <v>19573</v>
      </c>
    </row>
    <row r="4823" spans="1:8">
      <c r="A4823" s="6" t="s">
        <v>18502</v>
      </c>
      <c r="B4823" s="6" t="str" cm="1">
        <f t="array" ref="B4823">IF(SUM(--ISNUMBER(SEARCH(Honorific,A4823)))&gt;0,LEFT(A4823,FIND(" ",A4823)-1),"")</f>
        <v/>
      </c>
      <c r="C4823" s="6" t="str">
        <f t="shared" si="150"/>
        <v>Matthew Sharp</v>
      </c>
      <c r="D4823" s="6" t="str" cm="1">
        <f t="array" ref="D4823">IF(SUM(--ISNUMBER(SEARCH(Credentials,C4823)))&gt;0,TRIM(RIGHT(SUBSTITUTE(C4823," ",REPT(" ", 99)), 99)),"")</f>
        <v/>
      </c>
      <c r="E4823" s="6" t="str">
        <f t="shared" si="151"/>
        <v>Matthew Sharp</v>
      </c>
      <c r="F4823" s="6" t="s">
        <v>18502</v>
      </c>
      <c r="G4823" s="7" t="s">
        <v>19506</v>
      </c>
      <c r="H4823" s="7" t="s">
        <v>19842</v>
      </c>
    </row>
    <row r="4824" spans="1:8">
      <c r="A4824" s="6" t="s">
        <v>18506</v>
      </c>
      <c r="B4824" s="6" t="str" cm="1">
        <f t="array" ref="B4824">IF(SUM(--ISNUMBER(SEARCH(Honorific,A4824)))&gt;0,LEFT(A4824,FIND(" ",A4824)-1),"")</f>
        <v/>
      </c>
      <c r="C4824" s="6" t="str">
        <f t="shared" si="150"/>
        <v>Rachael Garner</v>
      </c>
      <c r="D4824" s="6" t="str" cm="1">
        <f t="array" ref="D4824">IF(SUM(--ISNUMBER(SEARCH(Credentials,C4824)))&gt;0,TRIM(RIGHT(SUBSTITUTE(C4824," ",REPT(" ", 99)), 99)),"")</f>
        <v/>
      </c>
      <c r="E4824" s="6" t="str">
        <f t="shared" si="151"/>
        <v>Rachael Garner</v>
      </c>
      <c r="F4824" s="6" t="s">
        <v>18506</v>
      </c>
      <c r="G4824" s="7" t="s">
        <v>20067</v>
      </c>
      <c r="H4824" s="7" t="s">
        <v>20392</v>
      </c>
    </row>
    <row r="4825" spans="1:8">
      <c r="A4825" s="6" t="s">
        <v>18510</v>
      </c>
      <c r="B4825" s="6" t="str" cm="1">
        <f t="array" ref="B4825">IF(SUM(--ISNUMBER(SEARCH(Honorific,A4825)))&gt;0,LEFT(A4825,FIND(" ",A4825)-1),"")</f>
        <v/>
      </c>
      <c r="C4825" s="6" t="str">
        <f t="shared" si="150"/>
        <v>Alexandra Yoder</v>
      </c>
      <c r="D4825" s="6" t="str" cm="1">
        <f t="array" ref="D4825">IF(SUM(--ISNUMBER(SEARCH(Credentials,C4825)))&gt;0,TRIM(RIGHT(SUBSTITUTE(C4825," ",REPT(" ", 99)), 99)),"")</f>
        <v/>
      </c>
      <c r="E4825" s="6" t="str">
        <f t="shared" si="151"/>
        <v>Alexandra Yoder</v>
      </c>
      <c r="F4825" s="6" t="s">
        <v>18510</v>
      </c>
      <c r="G4825" s="7" t="s">
        <v>20123</v>
      </c>
      <c r="H4825" s="7" t="s">
        <v>20486</v>
      </c>
    </row>
    <row r="4826" spans="1:8">
      <c r="A4826" s="6" t="s">
        <v>18514</v>
      </c>
      <c r="B4826" s="6" t="str" cm="1">
        <f t="array" ref="B4826">IF(SUM(--ISNUMBER(SEARCH(Honorific,A4826)))&gt;0,LEFT(A4826,FIND(" ",A4826)-1),"")</f>
        <v/>
      </c>
      <c r="C4826" s="6" t="str">
        <f t="shared" si="150"/>
        <v>Barry Bell</v>
      </c>
      <c r="D4826" s="6" t="str" cm="1">
        <f t="array" ref="D4826">IF(SUM(--ISNUMBER(SEARCH(Credentials,C4826)))&gt;0,TRIM(RIGHT(SUBSTITUTE(C4826," ",REPT(" ", 99)), 99)),"")</f>
        <v/>
      </c>
      <c r="E4826" s="6" t="str">
        <f t="shared" si="151"/>
        <v>Barry Bell</v>
      </c>
      <c r="F4826" s="6" t="s">
        <v>18514</v>
      </c>
      <c r="G4826" s="7" t="s">
        <v>19622</v>
      </c>
      <c r="H4826" s="7" t="s">
        <v>20019</v>
      </c>
    </row>
    <row r="4827" spans="1:8">
      <c r="A4827" s="6" t="s">
        <v>18518</v>
      </c>
      <c r="B4827" s="6" t="str" cm="1">
        <f t="array" ref="B4827">IF(SUM(--ISNUMBER(SEARCH(Honorific,A4827)))&gt;0,LEFT(A4827,FIND(" ",A4827)-1),"")</f>
        <v/>
      </c>
      <c r="C4827" s="6" t="str">
        <f t="shared" si="150"/>
        <v>Cynthia Hill</v>
      </c>
      <c r="D4827" s="6" t="str" cm="1">
        <f t="array" ref="D4827">IF(SUM(--ISNUMBER(SEARCH(Credentials,C4827)))&gt;0,TRIM(RIGHT(SUBSTITUTE(C4827," ",REPT(" ", 99)), 99)),"")</f>
        <v/>
      </c>
      <c r="E4827" s="6" t="str">
        <f t="shared" si="151"/>
        <v>Cynthia Hill</v>
      </c>
      <c r="F4827" s="6" t="s">
        <v>18518</v>
      </c>
      <c r="G4827" s="7" t="s">
        <v>19646</v>
      </c>
      <c r="H4827" s="7" t="s">
        <v>19473</v>
      </c>
    </row>
    <row r="4828" spans="1:8">
      <c r="A4828" s="6" t="s">
        <v>18522</v>
      </c>
      <c r="B4828" s="6" t="str" cm="1">
        <f t="array" ref="B4828">IF(SUM(--ISNUMBER(SEARCH(Honorific,A4828)))&gt;0,LEFT(A4828,FIND(" ",A4828)-1),"")</f>
        <v/>
      </c>
      <c r="C4828" s="6" t="str">
        <f t="shared" si="150"/>
        <v>Stephanie Smith</v>
      </c>
      <c r="D4828" s="6" t="str" cm="1">
        <f t="array" ref="D4828">IF(SUM(--ISNUMBER(SEARCH(Credentials,C4828)))&gt;0,TRIM(RIGHT(SUBSTITUTE(C4828," ",REPT(" ", 99)), 99)),"")</f>
        <v/>
      </c>
      <c r="E4828" s="6" t="str">
        <f t="shared" si="151"/>
        <v>Stephanie Smith</v>
      </c>
      <c r="F4828" s="6" t="s">
        <v>18522</v>
      </c>
      <c r="G4828" s="7" t="s">
        <v>19454</v>
      </c>
      <c r="H4828" s="7" t="s">
        <v>19450</v>
      </c>
    </row>
    <row r="4829" spans="1:8">
      <c r="A4829" s="6" t="s">
        <v>18526</v>
      </c>
      <c r="B4829" s="6" t="str" cm="1">
        <f t="array" ref="B4829">IF(SUM(--ISNUMBER(SEARCH(Honorific,A4829)))&gt;0,LEFT(A4829,FIND(" ",A4829)-1),"")</f>
        <v/>
      </c>
      <c r="C4829" s="6" t="str">
        <f t="shared" si="150"/>
        <v>Daniel Stanley</v>
      </c>
      <c r="D4829" s="6" t="str" cm="1">
        <f t="array" ref="D4829">IF(SUM(--ISNUMBER(SEARCH(Credentials,C4829)))&gt;0,TRIM(RIGHT(SUBSTITUTE(C4829," ",REPT(" ", 99)), 99)),"")</f>
        <v/>
      </c>
      <c r="E4829" s="6" t="str">
        <f t="shared" si="151"/>
        <v>Daniel Stanley</v>
      </c>
      <c r="F4829" s="6" t="s">
        <v>18526</v>
      </c>
      <c r="G4829" s="7" t="s">
        <v>19492</v>
      </c>
      <c r="H4829" s="7" t="s">
        <v>19940</v>
      </c>
    </row>
    <row r="4830" spans="1:8">
      <c r="A4830" s="6" t="s">
        <v>18529</v>
      </c>
      <c r="B4830" s="6" t="str" cm="1">
        <f t="array" ref="B4830">IF(SUM(--ISNUMBER(SEARCH(Honorific,A4830)))&gt;0,LEFT(A4830,FIND(" ",A4830)-1),"")</f>
        <v/>
      </c>
      <c r="C4830" s="6" t="str">
        <f t="shared" si="150"/>
        <v>Angela Hayden</v>
      </c>
      <c r="D4830" s="6" t="str" cm="1">
        <f t="array" ref="D4830">IF(SUM(--ISNUMBER(SEARCH(Credentials,C4830)))&gt;0,TRIM(RIGHT(SUBSTITUTE(C4830," ",REPT(" ", 99)), 99)),"")</f>
        <v/>
      </c>
      <c r="E4830" s="6" t="str">
        <f t="shared" si="151"/>
        <v>Angela Hayden</v>
      </c>
      <c r="F4830" s="6" t="s">
        <v>18529</v>
      </c>
      <c r="G4830" s="7" t="s">
        <v>19746</v>
      </c>
      <c r="H4830" s="7" t="s">
        <v>20351</v>
      </c>
    </row>
    <row r="4831" spans="1:8">
      <c r="A4831" s="6" t="s">
        <v>18533</v>
      </c>
      <c r="B4831" s="6" t="str" cm="1">
        <f t="array" ref="B4831">IF(SUM(--ISNUMBER(SEARCH(Honorific,A4831)))&gt;0,LEFT(A4831,FIND(" ",A4831)-1),"")</f>
        <v/>
      </c>
      <c r="C4831" s="6" t="str">
        <f t="shared" si="150"/>
        <v>Adam Smith</v>
      </c>
      <c r="D4831" s="6" t="str" cm="1">
        <f t="array" ref="D4831">IF(SUM(--ISNUMBER(SEARCH(Credentials,C4831)))&gt;0,TRIM(RIGHT(SUBSTITUTE(C4831," ",REPT(" ", 99)), 99)),"")</f>
        <v/>
      </c>
      <c r="E4831" s="6" t="str">
        <f t="shared" si="151"/>
        <v>Adam Smith</v>
      </c>
      <c r="F4831" s="6" t="s">
        <v>18533</v>
      </c>
      <c r="G4831" s="7" t="s">
        <v>20149</v>
      </c>
      <c r="H4831" s="7" t="s">
        <v>19450</v>
      </c>
    </row>
    <row r="4832" spans="1:8">
      <c r="A4832" s="6" t="s">
        <v>18537</v>
      </c>
      <c r="B4832" s="6" t="str" cm="1">
        <f t="array" ref="B4832">IF(SUM(--ISNUMBER(SEARCH(Honorific,A4832)))&gt;0,LEFT(A4832,FIND(" ",A4832)-1),"")</f>
        <v/>
      </c>
      <c r="C4832" s="6" t="str">
        <f t="shared" si="150"/>
        <v>Brandon Miller</v>
      </c>
      <c r="D4832" s="6" t="str" cm="1">
        <f t="array" ref="D4832">IF(SUM(--ISNUMBER(SEARCH(Credentials,C4832)))&gt;0,TRIM(RIGHT(SUBSTITUTE(C4832," ",REPT(" ", 99)), 99)),"")</f>
        <v/>
      </c>
      <c r="E4832" s="6" t="str">
        <f t="shared" si="151"/>
        <v>Brandon Miller</v>
      </c>
      <c r="F4832" s="6" t="s">
        <v>18537</v>
      </c>
      <c r="G4832" s="7" t="s">
        <v>19603</v>
      </c>
      <c r="H4832" s="7" t="s">
        <v>19568</v>
      </c>
    </row>
    <row r="4833" spans="1:8">
      <c r="A4833" s="6" t="s">
        <v>18540</v>
      </c>
      <c r="B4833" s="6" t="str" cm="1">
        <f t="array" ref="B4833">IF(SUM(--ISNUMBER(SEARCH(Honorific,A4833)))&gt;0,LEFT(A4833,FIND(" ",A4833)-1),"")</f>
        <v/>
      </c>
      <c r="C4833" s="6" t="str">
        <f t="shared" si="150"/>
        <v>Aimee Smith</v>
      </c>
      <c r="D4833" s="6" t="str" cm="1">
        <f t="array" ref="D4833">IF(SUM(--ISNUMBER(SEARCH(Credentials,C4833)))&gt;0,TRIM(RIGHT(SUBSTITUTE(C4833," ",REPT(" ", 99)), 99)),"")</f>
        <v/>
      </c>
      <c r="E4833" s="6" t="str">
        <f t="shared" si="151"/>
        <v>Aimee Smith</v>
      </c>
      <c r="F4833" s="6" t="s">
        <v>18540</v>
      </c>
      <c r="G4833" s="7" t="s">
        <v>20837</v>
      </c>
      <c r="H4833" s="7" t="s">
        <v>19450</v>
      </c>
    </row>
    <row r="4834" spans="1:8">
      <c r="A4834" s="6" t="s">
        <v>18544</v>
      </c>
      <c r="B4834" s="6" t="str" cm="1">
        <f t="array" ref="B4834">IF(SUM(--ISNUMBER(SEARCH(Honorific,A4834)))&gt;0,LEFT(A4834,FIND(" ",A4834)-1),"")</f>
        <v/>
      </c>
      <c r="C4834" s="6" t="str">
        <f t="shared" si="150"/>
        <v>William Whitehead</v>
      </c>
      <c r="D4834" s="6" t="str" cm="1">
        <f t="array" ref="D4834">IF(SUM(--ISNUMBER(SEARCH(Credentials,C4834)))&gt;0,TRIM(RIGHT(SUBSTITUTE(C4834," ",REPT(" ", 99)), 99)),"")</f>
        <v/>
      </c>
      <c r="E4834" s="6" t="str">
        <f t="shared" si="151"/>
        <v>William Whitehead</v>
      </c>
      <c r="F4834" s="6" t="s">
        <v>18544</v>
      </c>
      <c r="G4834" s="7" t="s">
        <v>19437</v>
      </c>
      <c r="H4834" s="7" t="s">
        <v>19999</v>
      </c>
    </row>
    <row r="4835" spans="1:8">
      <c r="A4835" s="6" t="s">
        <v>18548</v>
      </c>
      <c r="B4835" s="6" t="str" cm="1">
        <f t="array" ref="B4835">IF(SUM(--ISNUMBER(SEARCH(Honorific,A4835)))&gt;0,LEFT(A4835,FIND(" ",A4835)-1),"")</f>
        <v>Dr.</v>
      </c>
      <c r="C4835" s="6" t="str">
        <f t="shared" si="150"/>
        <v>Ashley Odom</v>
      </c>
      <c r="D4835" s="6" t="str" cm="1">
        <f t="array" ref="D4835">IF(SUM(--ISNUMBER(SEARCH(Credentials,C4835)))&gt;0,TRIM(RIGHT(SUBSTITUTE(C4835," ",REPT(" ", 99)), 99)),"")</f>
        <v/>
      </c>
      <c r="E4835" s="6" t="str">
        <f t="shared" si="151"/>
        <v>Ashley Odom</v>
      </c>
      <c r="F4835" s="6" t="s">
        <v>19405</v>
      </c>
      <c r="G4835" s="7" t="s">
        <v>19486</v>
      </c>
      <c r="H4835" s="7" t="s">
        <v>20838</v>
      </c>
    </row>
    <row r="4836" spans="1:8">
      <c r="A4836" s="6" t="s">
        <v>18552</v>
      </c>
      <c r="B4836" s="6" t="str" cm="1">
        <f t="array" ref="B4836">IF(SUM(--ISNUMBER(SEARCH(Honorific,A4836)))&gt;0,LEFT(A4836,FIND(" ",A4836)-1),"")</f>
        <v/>
      </c>
      <c r="C4836" s="6" t="str">
        <f t="shared" si="150"/>
        <v>Melissa Becker</v>
      </c>
      <c r="D4836" s="6" t="str" cm="1">
        <f t="array" ref="D4836">IF(SUM(--ISNUMBER(SEARCH(Credentials,C4836)))&gt;0,TRIM(RIGHT(SUBSTITUTE(C4836," ",REPT(" ", 99)), 99)),"")</f>
        <v/>
      </c>
      <c r="E4836" s="6" t="str">
        <f t="shared" si="151"/>
        <v>Melissa Becker</v>
      </c>
      <c r="F4836" s="6" t="s">
        <v>18552</v>
      </c>
      <c r="G4836" s="7" t="s">
        <v>19869</v>
      </c>
      <c r="H4836" s="7" t="s">
        <v>20756</v>
      </c>
    </row>
    <row r="4837" spans="1:8">
      <c r="A4837" s="6" t="s">
        <v>18556</v>
      </c>
      <c r="B4837" s="6" t="str" cm="1">
        <f t="array" ref="B4837">IF(SUM(--ISNUMBER(SEARCH(Honorific,A4837)))&gt;0,LEFT(A4837,FIND(" ",A4837)-1),"")</f>
        <v/>
      </c>
      <c r="C4837" s="6" t="str">
        <f t="shared" si="150"/>
        <v>Jack Brady</v>
      </c>
      <c r="D4837" s="6" t="str" cm="1">
        <f t="array" ref="D4837">IF(SUM(--ISNUMBER(SEARCH(Credentials,C4837)))&gt;0,TRIM(RIGHT(SUBSTITUTE(C4837," ",REPT(" ", 99)), 99)),"")</f>
        <v/>
      </c>
      <c r="E4837" s="6" t="str">
        <f t="shared" si="151"/>
        <v>Jack Brady</v>
      </c>
      <c r="F4837" s="6" t="s">
        <v>18556</v>
      </c>
      <c r="G4837" s="7" t="s">
        <v>20554</v>
      </c>
      <c r="H4837" s="7" t="s">
        <v>20606</v>
      </c>
    </row>
    <row r="4838" spans="1:8">
      <c r="A4838" s="6" t="s">
        <v>18559</v>
      </c>
      <c r="B4838" s="6" t="str" cm="1">
        <f t="array" ref="B4838">IF(SUM(--ISNUMBER(SEARCH(Honorific,A4838)))&gt;0,LEFT(A4838,FIND(" ",A4838)-1),"")</f>
        <v/>
      </c>
      <c r="C4838" s="6" t="str">
        <f t="shared" si="150"/>
        <v>Rebecca Coleman</v>
      </c>
      <c r="D4838" s="6" t="str" cm="1">
        <f t="array" ref="D4838">IF(SUM(--ISNUMBER(SEARCH(Credentials,C4838)))&gt;0,TRIM(RIGHT(SUBSTITUTE(C4838," ",REPT(" ", 99)), 99)),"")</f>
        <v/>
      </c>
      <c r="E4838" s="6" t="str">
        <f t="shared" si="151"/>
        <v>Rebecca Coleman</v>
      </c>
      <c r="F4838" s="6" t="s">
        <v>18559</v>
      </c>
      <c r="G4838" s="7" t="s">
        <v>19531</v>
      </c>
      <c r="H4838" s="7" t="s">
        <v>19681</v>
      </c>
    </row>
    <row r="4839" spans="1:8">
      <c r="A4839" s="6" t="s">
        <v>18563</v>
      </c>
      <c r="B4839" s="6" t="str" cm="1">
        <f t="array" ref="B4839">IF(SUM(--ISNUMBER(SEARCH(Honorific,A4839)))&gt;0,LEFT(A4839,FIND(" ",A4839)-1),"")</f>
        <v/>
      </c>
      <c r="C4839" s="6" t="str">
        <f t="shared" si="150"/>
        <v>Kristy Pennington MD</v>
      </c>
      <c r="D4839" s="6" t="str" cm="1">
        <f t="array" ref="D4839">IF(SUM(--ISNUMBER(SEARCH(Credentials,C4839)))&gt;0,TRIM(RIGHT(SUBSTITUTE(C4839," ",REPT(" ", 99)), 99)),"")</f>
        <v>MD</v>
      </c>
      <c r="E4839" s="6" t="str">
        <f t="shared" si="151"/>
        <v xml:space="preserve">Kristy Pennington </v>
      </c>
      <c r="F4839" s="6" t="s">
        <v>19406</v>
      </c>
      <c r="G4839" s="7" t="s">
        <v>20002</v>
      </c>
      <c r="H4839" s="7" t="s">
        <v>20282</v>
      </c>
    </row>
    <row r="4840" spans="1:8">
      <c r="A4840" s="6" t="s">
        <v>18567</v>
      </c>
      <c r="B4840" s="6" t="str" cm="1">
        <f t="array" ref="B4840">IF(SUM(--ISNUMBER(SEARCH(Honorific,A4840)))&gt;0,LEFT(A4840,FIND(" ",A4840)-1),"")</f>
        <v/>
      </c>
      <c r="C4840" s="6" t="str">
        <f t="shared" si="150"/>
        <v>Paul Fleming</v>
      </c>
      <c r="D4840" s="6" t="str" cm="1">
        <f t="array" ref="D4840">IF(SUM(--ISNUMBER(SEARCH(Credentials,C4840)))&gt;0,TRIM(RIGHT(SUBSTITUTE(C4840," ",REPT(" ", 99)), 99)),"")</f>
        <v/>
      </c>
      <c r="E4840" s="6" t="str">
        <f t="shared" si="151"/>
        <v>Paul Fleming</v>
      </c>
      <c r="F4840" s="6" t="s">
        <v>18567</v>
      </c>
      <c r="G4840" s="7" t="s">
        <v>19733</v>
      </c>
      <c r="H4840" s="7" t="s">
        <v>20075</v>
      </c>
    </row>
    <row r="4841" spans="1:8">
      <c r="A4841" s="6" t="s">
        <v>18571</v>
      </c>
      <c r="B4841" s="6" t="str" cm="1">
        <f t="array" ref="B4841">IF(SUM(--ISNUMBER(SEARCH(Honorific,A4841)))&gt;0,LEFT(A4841,FIND(" ",A4841)-1),"")</f>
        <v/>
      </c>
      <c r="C4841" s="6" t="str">
        <f t="shared" si="150"/>
        <v>Peter Logan</v>
      </c>
      <c r="D4841" s="6" t="str" cm="1">
        <f t="array" ref="D4841">IF(SUM(--ISNUMBER(SEARCH(Credentials,C4841)))&gt;0,TRIM(RIGHT(SUBSTITUTE(C4841," ",REPT(" ", 99)), 99)),"")</f>
        <v/>
      </c>
      <c r="E4841" s="6" t="str">
        <f t="shared" si="151"/>
        <v>Peter Logan</v>
      </c>
      <c r="F4841" s="6" t="s">
        <v>18571</v>
      </c>
      <c r="G4841" s="7" t="s">
        <v>19860</v>
      </c>
      <c r="H4841" s="7" t="s">
        <v>19793</v>
      </c>
    </row>
    <row r="4842" spans="1:8">
      <c r="A4842" s="6" t="s">
        <v>18575</v>
      </c>
      <c r="B4842" s="6" t="str" cm="1">
        <f t="array" ref="B4842">IF(SUM(--ISNUMBER(SEARCH(Honorific,A4842)))&gt;0,LEFT(A4842,FIND(" ",A4842)-1),"")</f>
        <v/>
      </c>
      <c r="C4842" s="6" t="str">
        <f t="shared" si="150"/>
        <v>Holly Thornton</v>
      </c>
      <c r="D4842" s="6" t="str" cm="1">
        <f t="array" ref="D4842">IF(SUM(--ISNUMBER(SEARCH(Credentials,C4842)))&gt;0,TRIM(RIGHT(SUBSTITUTE(C4842," ",REPT(" ", 99)), 99)),"")</f>
        <v/>
      </c>
      <c r="E4842" s="6" t="str">
        <f t="shared" si="151"/>
        <v>Holly Thornton</v>
      </c>
      <c r="F4842" s="6" t="s">
        <v>18575</v>
      </c>
      <c r="G4842" s="7" t="s">
        <v>19756</v>
      </c>
      <c r="H4842" s="7" t="s">
        <v>19941</v>
      </c>
    </row>
    <row r="4843" spans="1:8">
      <c r="A4843" s="6" t="s">
        <v>18579</v>
      </c>
      <c r="B4843" s="6" t="str" cm="1">
        <f t="array" ref="B4843">IF(SUM(--ISNUMBER(SEARCH(Honorific,A4843)))&gt;0,LEFT(A4843,FIND(" ",A4843)-1),"")</f>
        <v/>
      </c>
      <c r="C4843" s="6" t="str">
        <f t="shared" si="150"/>
        <v>Jennifer Serrano</v>
      </c>
      <c r="D4843" s="6" t="str" cm="1">
        <f t="array" ref="D4843">IF(SUM(--ISNUMBER(SEARCH(Credentials,C4843)))&gt;0,TRIM(RIGHT(SUBSTITUTE(C4843," ",REPT(" ", 99)), 99)),"")</f>
        <v/>
      </c>
      <c r="E4843" s="6" t="str">
        <f t="shared" si="151"/>
        <v>Jennifer Serrano</v>
      </c>
      <c r="F4843" s="6" t="s">
        <v>18579</v>
      </c>
      <c r="G4843" s="7" t="s">
        <v>19510</v>
      </c>
      <c r="H4843" s="7" t="s">
        <v>20839</v>
      </c>
    </row>
    <row r="4844" spans="1:8">
      <c r="A4844" s="6" t="s">
        <v>18583</v>
      </c>
      <c r="B4844" s="6" t="str" cm="1">
        <f t="array" ref="B4844">IF(SUM(--ISNUMBER(SEARCH(Honorific,A4844)))&gt;0,LEFT(A4844,FIND(" ",A4844)-1),"")</f>
        <v/>
      </c>
      <c r="C4844" s="6" t="str">
        <f t="shared" si="150"/>
        <v>Jason Wilkerson</v>
      </c>
      <c r="D4844" s="6" t="str" cm="1">
        <f t="array" ref="D4844">IF(SUM(--ISNUMBER(SEARCH(Credentials,C4844)))&gt;0,TRIM(RIGHT(SUBSTITUTE(C4844," ",REPT(" ", 99)), 99)),"")</f>
        <v/>
      </c>
      <c r="E4844" s="6" t="str">
        <f t="shared" si="151"/>
        <v>Jason Wilkerson</v>
      </c>
      <c r="F4844" s="6" t="s">
        <v>18583</v>
      </c>
      <c r="G4844" s="7" t="s">
        <v>19560</v>
      </c>
      <c r="H4844" s="7" t="s">
        <v>20013</v>
      </c>
    </row>
    <row r="4845" spans="1:8">
      <c r="A4845" s="6" t="s">
        <v>18587</v>
      </c>
      <c r="B4845" s="6" t="str" cm="1">
        <f t="array" ref="B4845">IF(SUM(--ISNUMBER(SEARCH(Honorific,A4845)))&gt;0,LEFT(A4845,FIND(" ",A4845)-1),"")</f>
        <v/>
      </c>
      <c r="C4845" s="6" t="str">
        <f t="shared" si="150"/>
        <v>Jesse Martinez</v>
      </c>
      <c r="D4845" s="6" t="str" cm="1">
        <f t="array" ref="D4845">IF(SUM(--ISNUMBER(SEARCH(Credentials,C4845)))&gt;0,TRIM(RIGHT(SUBSTITUTE(C4845," ",REPT(" ", 99)), 99)),"")</f>
        <v/>
      </c>
      <c r="E4845" s="6" t="str">
        <f t="shared" si="151"/>
        <v>Jesse Martinez</v>
      </c>
      <c r="F4845" s="6" t="s">
        <v>18587</v>
      </c>
      <c r="G4845" s="7" t="s">
        <v>20203</v>
      </c>
      <c r="H4845" s="7" t="s">
        <v>19728</v>
      </c>
    </row>
    <row r="4846" spans="1:8">
      <c r="A4846" s="6" t="s">
        <v>18590</v>
      </c>
      <c r="B4846" s="6" t="str" cm="1">
        <f t="array" ref="B4846">IF(SUM(--ISNUMBER(SEARCH(Honorific,A4846)))&gt;0,LEFT(A4846,FIND(" ",A4846)-1),"")</f>
        <v/>
      </c>
      <c r="C4846" s="6" t="str">
        <f t="shared" si="150"/>
        <v>Courtney Cameron</v>
      </c>
      <c r="D4846" s="6" t="str" cm="1">
        <f t="array" ref="D4846">IF(SUM(--ISNUMBER(SEARCH(Credentials,C4846)))&gt;0,TRIM(RIGHT(SUBSTITUTE(C4846," ",REPT(" ", 99)), 99)),"")</f>
        <v/>
      </c>
      <c r="E4846" s="6" t="str">
        <f t="shared" si="151"/>
        <v>Courtney Cameron</v>
      </c>
      <c r="F4846" s="6" t="s">
        <v>18590</v>
      </c>
      <c r="G4846" s="7" t="s">
        <v>20328</v>
      </c>
      <c r="H4846" s="7" t="s">
        <v>19992</v>
      </c>
    </row>
    <row r="4847" spans="1:8">
      <c r="A4847" s="6" t="s">
        <v>18594</v>
      </c>
      <c r="B4847" s="6" t="str" cm="1">
        <f t="array" ref="B4847">IF(SUM(--ISNUMBER(SEARCH(Honorific,A4847)))&gt;0,LEFT(A4847,FIND(" ",A4847)-1),"")</f>
        <v/>
      </c>
      <c r="C4847" s="6" t="str">
        <f t="shared" si="150"/>
        <v>Robin Martinez</v>
      </c>
      <c r="D4847" s="6" t="str" cm="1">
        <f t="array" ref="D4847">IF(SUM(--ISNUMBER(SEARCH(Credentials,C4847)))&gt;0,TRIM(RIGHT(SUBSTITUTE(C4847," ",REPT(" ", 99)), 99)),"")</f>
        <v/>
      </c>
      <c r="E4847" s="6" t="str">
        <f t="shared" si="151"/>
        <v>Robin Martinez</v>
      </c>
      <c r="F4847" s="6" t="s">
        <v>18594</v>
      </c>
      <c r="G4847" s="7" t="s">
        <v>20413</v>
      </c>
      <c r="H4847" s="7" t="s">
        <v>19728</v>
      </c>
    </row>
    <row r="4848" spans="1:8">
      <c r="A4848" s="6" t="s">
        <v>18598</v>
      </c>
      <c r="B4848" s="6" t="str" cm="1">
        <f t="array" ref="B4848">IF(SUM(--ISNUMBER(SEARCH(Honorific,A4848)))&gt;0,LEFT(A4848,FIND(" ",A4848)-1),"")</f>
        <v/>
      </c>
      <c r="C4848" s="6" t="str">
        <f t="shared" si="150"/>
        <v>Jacqueline Rivera</v>
      </c>
      <c r="D4848" s="6" t="str" cm="1">
        <f t="array" ref="D4848">IF(SUM(--ISNUMBER(SEARCH(Credentials,C4848)))&gt;0,TRIM(RIGHT(SUBSTITUTE(C4848," ",REPT(" ", 99)), 99)),"")</f>
        <v/>
      </c>
      <c r="E4848" s="6" t="str">
        <f t="shared" si="151"/>
        <v>Jacqueline Rivera</v>
      </c>
      <c r="F4848" s="6" t="s">
        <v>18598</v>
      </c>
      <c r="G4848" s="7" t="s">
        <v>19482</v>
      </c>
      <c r="H4848" s="7" t="s">
        <v>20237</v>
      </c>
    </row>
    <row r="4849" spans="1:8">
      <c r="A4849" s="6" t="s">
        <v>18602</v>
      </c>
      <c r="B4849" s="6" t="str" cm="1">
        <f t="array" ref="B4849">IF(SUM(--ISNUMBER(SEARCH(Honorific,A4849)))&gt;0,LEFT(A4849,FIND(" ",A4849)-1),"")</f>
        <v/>
      </c>
      <c r="C4849" s="6" t="str">
        <f t="shared" si="150"/>
        <v>Lisa Marsh MD</v>
      </c>
      <c r="D4849" s="6" t="str" cm="1">
        <f t="array" ref="D4849">IF(SUM(--ISNUMBER(SEARCH(Credentials,C4849)))&gt;0,TRIM(RIGHT(SUBSTITUTE(C4849," ",REPT(" ", 99)), 99)),"")</f>
        <v>MD</v>
      </c>
      <c r="E4849" s="6" t="str">
        <f t="shared" si="151"/>
        <v xml:space="preserve">Lisa Marsh </v>
      </c>
      <c r="F4849" s="6" t="s">
        <v>19407</v>
      </c>
      <c r="G4849" s="7" t="s">
        <v>19425</v>
      </c>
      <c r="H4849" s="7" t="s">
        <v>20161</v>
      </c>
    </row>
    <row r="4850" spans="1:8">
      <c r="A4850" s="6" t="s">
        <v>18606</v>
      </c>
      <c r="B4850" s="6" t="str" cm="1">
        <f t="array" ref="B4850">IF(SUM(--ISNUMBER(SEARCH(Honorific,A4850)))&gt;0,LEFT(A4850,FIND(" ",A4850)-1),"")</f>
        <v/>
      </c>
      <c r="C4850" s="6" t="str">
        <f t="shared" si="150"/>
        <v>Catherine Atkinson</v>
      </c>
      <c r="D4850" s="6" t="str" cm="1">
        <f t="array" ref="D4850">IF(SUM(--ISNUMBER(SEARCH(Credentials,C4850)))&gt;0,TRIM(RIGHT(SUBSTITUTE(C4850," ",REPT(" ", 99)), 99)),"")</f>
        <v/>
      </c>
      <c r="E4850" s="6" t="str">
        <f t="shared" si="151"/>
        <v>Catherine Atkinson</v>
      </c>
      <c r="F4850" s="6" t="s">
        <v>18606</v>
      </c>
      <c r="G4850" s="7" t="s">
        <v>20225</v>
      </c>
      <c r="H4850" s="7" t="s">
        <v>20217</v>
      </c>
    </row>
    <row r="4851" spans="1:8">
      <c r="A4851" s="6" t="s">
        <v>18610</v>
      </c>
      <c r="B4851" s="6" t="str" cm="1">
        <f t="array" ref="B4851">IF(SUM(--ISNUMBER(SEARCH(Honorific,A4851)))&gt;0,LEFT(A4851,FIND(" ",A4851)-1),"")</f>
        <v/>
      </c>
      <c r="C4851" s="6" t="str">
        <f t="shared" si="150"/>
        <v>Heather Lopez</v>
      </c>
      <c r="D4851" s="6" t="str" cm="1">
        <f t="array" ref="D4851">IF(SUM(--ISNUMBER(SEARCH(Credentials,C4851)))&gt;0,TRIM(RIGHT(SUBSTITUTE(C4851," ",REPT(" ", 99)), 99)),"")</f>
        <v/>
      </c>
      <c r="E4851" s="6" t="str">
        <f t="shared" si="151"/>
        <v>Heather Lopez</v>
      </c>
      <c r="F4851" s="6" t="s">
        <v>18610</v>
      </c>
      <c r="G4851" s="7" t="s">
        <v>19423</v>
      </c>
      <c r="H4851" s="7" t="s">
        <v>19600</v>
      </c>
    </row>
    <row r="4852" spans="1:8">
      <c r="A4852" s="6" t="s">
        <v>18613</v>
      </c>
      <c r="B4852" s="6" t="str" cm="1">
        <f t="array" ref="B4852">IF(SUM(--ISNUMBER(SEARCH(Honorific,A4852)))&gt;0,LEFT(A4852,FIND(" ",A4852)-1),"")</f>
        <v/>
      </c>
      <c r="C4852" s="6" t="str">
        <f t="shared" si="150"/>
        <v>Emily Hall</v>
      </c>
      <c r="D4852" s="6" t="str" cm="1">
        <f t="array" ref="D4852">IF(SUM(--ISNUMBER(SEARCH(Credentials,C4852)))&gt;0,TRIM(RIGHT(SUBSTITUTE(C4852," ",REPT(" ", 99)), 99)),"")</f>
        <v/>
      </c>
      <c r="E4852" s="6" t="str">
        <f t="shared" si="151"/>
        <v>Emily Hall</v>
      </c>
      <c r="F4852" s="6" t="s">
        <v>18613</v>
      </c>
      <c r="G4852" s="7" t="s">
        <v>20058</v>
      </c>
      <c r="H4852" s="7" t="s">
        <v>19585</v>
      </c>
    </row>
    <row r="4853" spans="1:8">
      <c r="A4853" s="6" t="s">
        <v>18617</v>
      </c>
      <c r="B4853" s="6" t="str" cm="1">
        <f t="array" ref="B4853">IF(SUM(--ISNUMBER(SEARCH(Honorific,A4853)))&gt;0,LEFT(A4853,FIND(" ",A4853)-1),"")</f>
        <v/>
      </c>
      <c r="C4853" s="6" t="str">
        <f t="shared" si="150"/>
        <v>Ryan Rivera</v>
      </c>
      <c r="D4853" s="6" t="str" cm="1">
        <f t="array" ref="D4853">IF(SUM(--ISNUMBER(SEARCH(Credentials,C4853)))&gt;0,TRIM(RIGHT(SUBSTITUTE(C4853," ",REPT(" ", 99)), 99)),"")</f>
        <v/>
      </c>
      <c r="E4853" s="6" t="str">
        <f t="shared" si="151"/>
        <v>Ryan Rivera</v>
      </c>
      <c r="F4853" s="6" t="s">
        <v>18617</v>
      </c>
      <c r="G4853" s="7" t="s">
        <v>19452</v>
      </c>
      <c r="H4853" s="7" t="s">
        <v>20237</v>
      </c>
    </row>
    <row r="4854" spans="1:8">
      <c r="A4854" s="6" t="s">
        <v>18621</v>
      </c>
      <c r="B4854" s="6" t="str" cm="1">
        <f t="array" ref="B4854">IF(SUM(--ISNUMBER(SEARCH(Honorific,A4854)))&gt;0,LEFT(A4854,FIND(" ",A4854)-1),"")</f>
        <v/>
      </c>
      <c r="C4854" s="6" t="str">
        <f t="shared" si="150"/>
        <v>Patricia Walters</v>
      </c>
      <c r="D4854" s="6" t="str" cm="1">
        <f t="array" ref="D4854">IF(SUM(--ISNUMBER(SEARCH(Credentials,C4854)))&gt;0,TRIM(RIGHT(SUBSTITUTE(C4854," ",REPT(" ", 99)), 99)),"")</f>
        <v/>
      </c>
      <c r="E4854" s="6" t="str">
        <f t="shared" si="151"/>
        <v>Patricia Walters</v>
      </c>
      <c r="F4854" s="6" t="s">
        <v>18621</v>
      </c>
      <c r="G4854" s="7" t="s">
        <v>19967</v>
      </c>
      <c r="H4854" s="7" t="s">
        <v>20308</v>
      </c>
    </row>
    <row r="4855" spans="1:8">
      <c r="A4855" s="6" t="s">
        <v>18625</v>
      </c>
      <c r="B4855" s="6" t="str" cm="1">
        <f t="array" ref="B4855">IF(SUM(--ISNUMBER(SEARCH(Honorific,A4855)))&gt;0,LEFT(A4855,FIND(" ",A4855)-1),"")</f>
        <v/>
      </c>
      <c r="C4855" s="6" t="str">
        <f t="shared" si="150"/>
        <v>Amanda Rowe</v>
      </c>
      <c r="D4855" s="6" t="str" cm="1">
        <f t="array" ref="D4855">IF(SUM(--ISNUMBER(SEARCH(Credentials,C4855)))&gt;0,TRIM(RIGHT(SUBSTITUTE(C4855," ",REPT(" ", 99)), 99)),"")</f>
        <v/>
      </c>
      <c r="E4855" s="6" t="str">
        <f t="shared" si="151"/>
        <v>Amanda Rowe</v>
      </c>
      <c r="F4855" s="6" t="s">
        <v>18625</v>
      </c>
      <c r="G4855" s="7" t="s">
        <v>19435</v>
      </c>
      <c r="H4855" s="7" t="s">
        <v>19707</v>
      </c>
    </row>
    <row r="4856" spans="1:8">
      <c r="A4856" s="6" t="s">
        <v>18629</v>
      </c>
      <c r="B4856" s="6" t="str" cm="1">
        <f t="array" ref="B4856">IF(SUM(--ISNUMBER(SEARCH(Honorific,A4856)))&gt;0,LEFT(A4856,FIND(" ",A4856)-1),"")</f>
        <v/>
      </c>
      <c r="C4856" s="6" t="str">
        <f t="shared" si="150"/>
        <v>Jeffrey Cortez</v>
      </c>
      <c r="D4856" s="6" t="str" cm="1">
        <f t="array" ref="D4856">IF(SUM(--ISNUMBER(SEARCH(Credentials,C4856)))&gt;0,TRIM(RIGHT(SUBSTITUTE(C4856," ",REPT(" ", 99)), 99)),"")</f>
        <v/>
      </c>
      <c r="E4856" s="6" t="str">
        <f t="shared" si="151"/>
        <v>Jeffrey Cortez</v>
      </c>
      <c r="F4856" s="6" t="s">
        <v>18629</v>
      </c>
      <c r="G4856" s="7" t="s">
        <v>19924</v>
      </c>
      <c r="H4856" s="7" t="s">
        <v>19988</v>
      </c>
    </row>
    <row r="4857" spans="1:8">
      <c r="A4857" s="6" t="s">
        <v>18633</v>
      </c>
      <c r="B4857" s="6" t="str" cm="1">
        <f t="array" ref="B4857">IF(SUM(--ISNUMBER(SEARCH(Honorific,A4857)))&gt;0,LEFT(A4857,FIND(" ",A4857)-1),"")</f>
        <v/>
      </c>
      <c r="C4857" s="6" t="str">
        <f t="shared" si="150"/>
        <v>Brianna Ballard</v>
      </c>
      <c r="D4857" s="6" t="str" cm="1">
        <f t="array" ref="D4857">IF(SUM(--ISNUMBER(SEARCH(Credentials,C4857)))&gt;0,TRIM(RIGHT(SUBSTITUTE(C4857," ",REPT(" ", 99)), 99)),"")</f>
        <v/>
      </c>
      <c r="E4857" s="6" t="str">
        <f t="shared" si="151"/>
        <v>Brianna Ballard</v>
      </c>
      <c r="F4857" s="6" t="s">
        <v>18633</v>
      </c>
      <c r="G4857" s="7" t="s">
        <v>20338</v>
      </c>
      <c r="H4857" s="7" t="s">
        <v>20335</v>
      </c>
    </row>
    <row r="4858" spans="1:8">
      <c r="A4858" s="6" t="s">
        <v>18637</v>
      </c>
      <c r="B4858" s="6" t="str" cm="1">
        <f t="array" ref="B4858">IF(SUM(--ISNUMBER(SEARCH(Honorific,A4858)))&gt;0,LEFT(A4858,FIND(" ",A4858)-1),"")</f>
        <v/>
      </c>
      <c r="C4858" s="6" t="str">
        <f t="shared" si="150"/>
        <v>Danielle Knox</v>
      </c>
      <c r="D4858" s="6" t="str" cm="1">
        <f t="array" ref="D4858">IF(SUM(--ISNUMBER(SEARCH(Credentials,C4858)))&gt;0,TRIM(RIGHT(SUBSTITUTE(C4858," ",REPT(" ", 99)), 99)),"")</f>
        <v/>
      </c>
      <c r="E4858" s="6" t="str">
        <f t="shared" si="151"/>
        <v>Danielle Knox</v>
      </c>
      <c r="F4858" s="6" t="s">
        <v>18637</v>
      </c>
      <c r="G4858" s="7" t="s">
        <v>19629</v>
      </c>
      <c r="H4858" s="7" t="s">
        <v>20298</v>
      </c>
    </row>
    <row r="4859" spans="1:8">
      <c r="A4859" s="6" t="s">
        <v>18641</v>
      </c>
      <c r="B4859" s="6" t="str" cm="1">
        <f t="array" ref="B4859">IF(SUM(--ISNUMBER(SEARCH(Honorific,A4859)))&gt;0,LEFT(A4859,FIND(" ",A4859)-1),"")</f>
        <v/>
      </c>
      <c r="C4859" s="6" t="str">
        <f t="shared" si="150"/>
        <v>Crystal Smith</v>
      </c>
      <c r="D4859" s="6" t="str" cm="1">
        <f t="array" ref="D4859">IF(SUM(--ISNUMBER(SEARCH(Credentials,C4859)))&gt;0,TRIM(RIGHT(SUBSTITUTE(C4859," ",REPT(" ", 99)), 99)),"")</f>
        <v/>
      </c>
      <c r="E4859" s="6" t="str">
        <f t="shared" si="151"/>
        <v>Crystal Smith</v>
      </c>
      <c r="F4859" s="6" t="s">
        <v>18641</v>
      </c>
      <c r="G4859" s="7" t="s">
        <v>19562</v>
      </c>
      <c r="H4859" s="7" t="s">
        <v>19450</v>
      </c>
    </row>
    <row r="4860" spans="1:8">
      <c r="A4860" s="6" t="s">
        <v>18644</v>
      </c>
      <c r="B4860" s="6" t="str" cm="1">
        <f t="array" ref="B4860">IF(SUM(--ISNUMBER(SEARCH(Honorific,A4860)))&gt;0,LEFT(A4860,FIND(" ",A4860)-1),"")</f>
        <v/>
      </c>
      <c r="C4860" s="6" t="str">
        <f t="shared" si="150"/>
        <v>Barbara Nelson</v>
      </c>
      <c r="D4860" s="6" t="str" cm="1">
        <f t="array" ref="D4860">IF(SUM(--ISNUMBER(SEARCH(Credentials,C4860)))&gt;0,TRIM(RIGHT(SUBSTITUTE(C4860," ",REPT(" ", 99)), 99)),"")</f>
        <v/>
      </c>
      <c r="E4860" s="6" t="str">
        <f t="shared" si="151"/>
        <v>Barbara Nelson</v>
      </c>
      <c r="F4860" s="6" t="s">
        <v>18644</v>
      </c>
      <c r="G4860" s="7" t="s">
        <v>19727</v>
      </c>
      <c r="H4860" s="7" t="s">
        <v>20450</v>
      </c>
    </row>
    <row r="4861" spans="1:8">
      <c r="A4861" s="6" t="s">
        <v>18647</v>
      </c>
      <c r="B4861" s="6" t="str" cm="1">
        <f t="array" ref="B4861">IF(SUM(--ISNUMBER(SEARCH(Honorific,A4861)))&gt;0,LEFT(A4861,FIND(" ",A4861)-1),"")</f>
        <v/>
      </c>
      <c r="C4861" s="6" t="str">
        <f t="shared" si="150"/>
        <v>Todd Hernandez</v>
      </c>
      <c r="D4861" s="6" t="str" cm="1">
        <f t="array" ref="D4861">IF(SUM(--ISNUMBER(SEARCH(Credentials,C4861)))&gt;0,TRIM(RIGHT(SUBSTITUTE(C4861," ",REPT(" ", 99)), 99)),"")</f>
        <v/>
      </c>
      <c r="E4861" s="6" t="str">
        <f t="shared" si="151"/>
        <v>Todd Hernandez</v>
      </c>
      <c r="F4861" s="6" t="s">
        <v>18647</v>
      </c>
      <c r="G4861" s="7" t="s">
        <v>19723</v>
      </c>
      <c r="H4861" s="7" t="s">
        <v>19444</v>
      </c>
    </row>
    <row r="4862" spans="1:8">
      <c r="A4862" s="6" t="s">
        <v>18651</v>
      </c>
      <c r="B4862" s="6" t="str" cm="1">
        <f t="array" ref="B4862">IF(SUM(--ISNUMBER(SEARCH(Honorific,A4862)))&gt;0,LEFT(A4862,FIND(" ",A4862)-1),"")</f>
        <v/>
      </c>
      <c r="C4862" s="6" t="str">
        <f t="shared" si="150"/>
        <v>Vanessa Kramer</v>
      </c>
      <c r="D4862" s="6" t="str" cm="1">
        <f t="array" ref="D4862">IF(SUM(--ISNUMBER(SEARCH(Credentials,C4862)))&gt;0,TRIM(RIGHT(SUBSTITUTE(C4862," ",REPT(" ", 99)), 99)),"")</f>
        <v/>
      </c>
      <c r="E4862" s="6" t="str">
        <f t="shared" si="151"/>
        <v>Vanessa Kramer</v>
      </c>
      <c r="F4862" s="6" t="s">
        <v>18651</v>
      </c>
      <c r="G4862" s="7" t="s">
        <v>19462</v>
      </c>
      <c r="H4862" s="7" t="s">
        <v>20840</v>
      </c>
    </row>
    <row r="4863" spans="1:8">
      <c r="A4863" s="6" t="s">
        <v>18655</v>
      </c>
      <c r="B4863" s="6" t="str" cm="1">
        <f t="array" ref="B4863">IF(SUM(--ISNUMBER(SEARCH(Honorific,A4863)))&gt;0,LEFT(A4863,FIND(" ",A4863)-1),"")</f>
        <v/>
      </c>
      <c r="C4863" s="6" t="str">
        <f t="shared" si="150"/>
        <v>Christine Johnson</v>
      </c>
      <c r="D4863" s="6" t="str" cm="1">
        <f t="array" ref="D4863">IF(SUM(--ISNUMBER(SEARCH(Credentials,C4863)))&gt;0,TRIM(RIGHT(SUBSTITUTE(C4863," ",REPT(" ", 99)), 99)),"")</f>
        <v/>
      </c>
      <c r="E4863" s="6" t="str">
        <f t="shared" si="151"/>
        <v>Christine Johnson</v>
      </c>
      <c r="F4863" s="6" t="s">
        <v>18655</v>
      </c>
      <c r="G4863" s="7" t="s">
        <v>19928</v>
      </c>
      <c r="H4863" s="7" t="s">
        <v>19655</v>
      </c>
    </row>
    <row r="4864" spans="1:8">
      <c r="A4864" s="6" t="s">
        <v>18659</v>
      </c>
      <c r="B4864" s="6" t="str" cm="1">
        <f t="array" ref="B4864">IF(SUM(--ISNUMBER(SEARCH(Honorific,A4864)))&gt;0,LEFT(A4864,FIND(" ",A4864)-1),"")</f>
        <v/>
      </c>
      <c r="C4864" s="6" t="str">
        <f t="shared" si="150"/>
        <v>Shawn Atkins</v>
      </c>
      <c r="D4864" s="6" t="str" cm="1">
        <f t="array" ref="D4864">IF(SUM(--ISNUMBER(SEARCH(Credentials,C4864)))&gt;0,TRIM(RIGHT(SUBSTITUTE(C4864," ",REPT(" ", 99)), 99)),"")</f>
        <v/>
      </c>
      <c r="E4864" s="6" t="str">
        <f t="shared" si="151"/>
        <v>Shawn Atkins</v>
      </c>
      <c r="F4864" s="6" t="s">
        <v>18659</v>
      </c>
      <c r="G4864" s="7" t="s">
        <v>19985</v>
      </c>
      <c r="H4864" s="7" t="s">
        <v>19581</v>
      </c>
    </row>
    <row r="4865" spans="1:8">
      <c r="A4865" s="6" t="s">
        <v>18663</v>
      </c>
      <c r="B4865" s="6" t="str" cm="1">
        <f t="array" ref="B4865">IF(SUM(--ISNUMBER(SEARCH(Honorific,A4865)))&gt;0,LEFT(A4865,FIND(" ",A4865)-1),"")</f>
        <v/>
      </c>
      <c r="C4865" s="6" t="str">
        <f t="shared" si="150"/>
        <v>Stephanie Brown</v>
      </c>
      <c r="D4865" s="6" t="str" cm="1">
        <f t="array" ref="D4865">IF(SUM(--ISNUMBER(SEARCH(Credentials,C4865)))&gt;0,TRIM(RIGHT(SUBSTITUTE(C4865," ",REPT(" ", 99)), 99)),"")</f>
        <v/>
      </c>
      <c r="E4865" s="6" t="str">
        <f t="shared" si="151"/>
        <v>Stephanie Brown</v>
      </c>
      <c r="F4865" s="6" t="s">
        <v>18663</v>
      </c>
      <c r="G4865" s="7" t="s">
        <v>19454</v>
      </c>
      <c r="H4865" s="7" t="s">
        <v>19442</v>
      </c>
    </row>
    <row r="4866" spans="1:8">
      <c r="A4866" s="6" t="s">
        <v>18666</v>
      </c>
      <c r="B4866" s="6" t="str" cm="1">
        <f t="array" ref="B4866">IF(SUM(--ISNUMBER(SEARCH(Honorific,A4866)))&gt;0,LEFT(A4866,FIND(" ",A4866)-1),"")</f>
        <v/>
      </c>
      <c r="C4866" s="6" t="str">
        <f t="shared" si="150"/>
        <v>Patrick Moreno</v>
      </c>
      <c r="D4866" s="6" t="str" cm="1">
        <f t="array" ref="D4866">IF(SUM(--ISNUMBER(SEARCH(Credentials,C4866)))&gt;0,TRIM(RIGHT(SUBSTITUTE(C4866," ",REPT(" ", 99)), 99)),"")</f>
        <v/>
      </c>
      <c r="E4866" s="6" t="str">
        <f t="shared" si="151"/>
        <v>Patrick Moreno</v>
      </c>
      <c r="F4866" s="6" t="s">
        <v>18666</v>
      </c>
      <c r="G4866" s="7" t="s">
        <v>19975</v>
      </c>
      <c r="H4866" s="7" t="s">
        <v>20514</v>
      </c>
    </row>
    <row r="4867" spans="1:8">
      <c r="A4867" s="6" t="s">
        <v>18670</v>
      </c>
      <c r="B4867" s="6" t="str" cm="1">
        <f t="array" ref="B4867">IF(SUM(--ISNUMBER(SEARCH(Honorific,A4867)))&gt;0,LEFT(A4867,FIND(" ",A4867)-1),"")</f>
        <v/>
      </c>
      <c r="C4867" s="6" t="str">
        <f t="shared" ref="C4867:C4930" si="152">IF(B4867="",A4867,RIGHT(A4867,LEN(A4867)-LEN(B4867)-1))</f>
        <v>Natalie Williamson</v>
      </c>
      <c r="D4867" s="6" t="str" cm="1">
        <f t="array" ref="D4867">IF(SUM(--ISNUMBER(SEARCH(Credentials,C4867)))&gt;0,TRIM(RIGHT(SUBSTITUTE(C4867," ",REPT(" ", 99)), 99)),"")</f>
        <v/>
      </c>
      <c r="E4867" s="6" t="str">
        <f t="shared" ref="E4867:E4930" si="153">IF(D4867="",C4867,LEFT(C4867,LEN(C4867)-LEN(D4867)))</f>
        <v>Natalie Williamson</v>
      </c>
      <c r="F4867" s="6" t="s">
        <v>18670</v>
      </c>
      <c r="G4867" s="7" t="s">
        <v>19977</v>
      </c>
      <c r="H4867" s="7" t="s">
        <v>19959</v>
      </c>
    </row>
    <row r="4868" spans="1:8">
      <c r="A4868" s="6" t="s">
        <v>18674</v>
      </c>
      <c r="B4868" s="6" t="str" cm="1">
        <f t="array" ref="B4868">IF(SUM(--ISNUMBER(SEARCH(Honorific,A4868)))&gt;0,LEFT(A4868,FIND(" ",A4868)-1),"")</f>
        <v/>
      </c>
      <c r="C4868" s="6" t="str">
        <f t="shared" si="152"/>
        <v>Travis Matthews</v>
      </c>
      <c r="D4868" s="6" t="str" cm="1">
        <f t="array" ref="D4868">IF(SUM(--ISNUMBER(SEARCH(Credentials,C4868)))&gt;0,TRIM(RIGHT(SUBSTITUTE(C4868," ",REPT(" ", 99)), 99)),"")</f>
        <v/>
      </c>
      <c r="E4868" s="6" t="str">
        <f t="shared" si="153"/>
        <v>Travis Matthews</v>
      </c>
      <c r="F4868" s="6" t="s">
        <v>18674</v>
      </c>
      <c r="G4868" s="7" t="s">
        <v>19468</v>
      </c>
      <c r="H4868" s="7" t="s">
        <v>20024</v>
      </c>
    </row>
    <row r="4869" spans="1:8">
      <c r="A4869" s="6" t="s">
        <v>18678</v>
      </c>
      <c r="B4869" s="6" t="str" cm="1">
        <f t="array" ref="B4869">IF(SUM(--ISNUMBER(SEARCH(Honorific,A4869)))&gt;0,LEFT(A4869,FIND(" ",A4869)-1),"")</f>
        <v/>
      </c>
      <c r="C4869" s="6" t="str">
        <f t="shared" si="152"/>
        <v>Nicholas Church</v>
      </c>
      <c r="D4869" s="6" t="str" cm="1">
        <f t="array" ref="D4869">IF(SUM(--ISNUMBER(SEARCH(Credentials,C4869)))&gt;0,TRIM(RIGHT(SUBSTITUTE(C4869," ",REPT(" ", 99)), 99)),"")</f>
        <v/>
      </c>
      <c r="E4869" s="6" t="str">
        <f t="shared" si="153"/>
        <v>Nicholas Church</v>
      </c>
      <c r="F4869" s="6" t="s">
        <v>18678</v>
      </c>
      <c r="G4869" s="7" t="s">
        <v>19750</v>
      </c>
      <c r="H4869" s="7" t="s">
        <v>19527</v>
      </c>
    </row>
    <row r="4870" spans="1:8">
      <c r="A4870" s="6" t="s">
        <v>18682</v>
      </c>
      <c r="B4870" s="6" t="str" cm="1">
        <f t="array" ref="B4870">IF(SUM(--ISNUMBER(SEARCH(Honorific,A4870)))&gt;0,LEFT(A4870,FIND(" ",A4870)-1),"")</f>
        <v/>
      </c>
      <c r="C4870" s="6" t="str">
        <f t="shared" si="152"/>
        <v>Richard Day</v>
      </c>
      <c r="D4870" s="6" t="str" cm="1">
        <f t="array" ref="D4870">IF(SUM(--ISNUMBER(SEARCH(Credentials,C4870)))&gt;0,TRIM(RIGHT(SUBSTITUTE(C4870," ",REPT(" ", 99)), 99)),"")</f>
        <v/>
      </c>
      <c r="E4870" s="6" t="str">
        <f t="shared" si="153"/>
        <v>Richard Day</v>
      </c>
      <c r="F4870" s="6" t="s">
        <v>18682</v>
      </c>
      <c r="G4870" s="7" t="s">
        <v>19708</v>
      </c>
      <c r="H4870" s="7" t="s">
        <v>20207</v>
      </c>
    </row>
    <row r="4871" spans="1:8">
      <c r="A4871" s="6" t="s">
        <v>18686</v>
      </c>
      <c r="B4871" s="6" t="str" cm="1">
        <f t="array" ref="B4871">IF(SUM(--ISNUMBER(SEARCH(Honorific,A4871)))&gt;0,LEFT(A4871,FIND(" ",A4871)-1),"")</f>
        <v/>
      </c>
      <c r="C4871" s="6" t="str">
        <f t="shared" si="152"/>
        <v>Cory Gonzalez</v>
      </c>
      <c r="D4871" s="6" t="str" cm="1">
        <f t="array" ref="D4871">IF(SUM(--ISNUMBER(SEARCH(Credentials,C4871)))&gt;0,TRIM(RIGHT(SUBSTITUTE(C4871," ",REPT(" ", 99)), 99)),"")</f>
        <v/>
      </c>
      <c r="E4871" s="6" t="str">
        <f t="shared" si="153"/>
        <v>Cory Gonzalez</v>
      </c>
      <c r="F4871" s="6" t="s">
        <v>18686</v>
      </c>
      <c r="G4871" s="7" t="s">
        <v>20521</v>
      </c>
      <c r="H4871" s="7" t="s">
        <v>19517</v>
      </c>
    </row>
    <row r="4872" spans="1:8">
      <c r="A4872" s="6" t="s">
        <v>18690</v>
      </c>
      <c r="B4872" s="6" t="str" cm="1">
        <f t="array" ref="B4872">IF(SUM(--ISNUMBER(SEARCH(Honorific,A4872)))&gt;0,LEFT(A4872,FIND(" ",A4872)-1),"")</f>
        <v/>
      </c>
      <c r="C4872" s="6" t="str">
        <f t="shared" si="152"/>
        <v>Stephen White</v>
      </c>
      <c r="D4872" s="6" t="str" cm="1">
        <f t="array" ref="D4872">IF(SUM(--ISNUMBER(SEARCH(Credentials,C4872)))&gt;0,TRIM(RIGHT(SUBSTITUTE(C4872," ",REPT(" ", 99)), 99)),"")</f>
        <v/>
      </c>
      <c r="E4872" s="6" t="str">
        <f t="shared" si="153"/>
        <v>Stephen White</v>
      </c>
      <c r="F4872" s="6" t="s">
        <v>18690</v>
      </c>
      <c r="G4872" s="7" t="s">
        <v>19633</v>
      </c>
      <c r="H4872" s="7" t="s">
        <v>19502</v>
      </c>
    </row>
    <row r="4873" spans="1:8">
      <c r="A4873" s="6" t="s">
        <v>14481</v>
      </c>
      <c r="B4873" s="6" t="str" cm="1">
        <f t="array" ref="B4873">IF(SUM(--ISNUMBER(SEARCH(Honorific,A4873)))&gt;0,LEFT(A4873,FIND(" ",A4873)-1),"")</f>
        <v/>
      </c>
      <c r="C4873" s="6" t="str">
        <f t="shared" si="152"/>
        <v>Jennifer Perez</v>
      </c>
      <c r="D4873" s="6" t="str" cm="1">
        <f t="array" ref="D4873">IF(SUM(--ISNUMBER(SEARCH(Credentials,C4873)))&gt;0,TRIM(RIGHT(SUBSTITUTE(C4873," ",REPT(" ", 99)), 99)),"")</f>
        <v/>
      </c>
      <c r="E4873" s="6" t="str">
        <f t="shared" si="153"/>
        <v>Jennifer Perez</v>
      </c>
      <c r="F4873" s="6" t="s">
        <v>14481</v>
      </c>
      <c r="G4873" s="7" t="s">
        <v>19510</v>
      </c>
      <c r="H4873" s="7" t="s">
        <v>19760</v>
      </c>
    </row>
    <row r="4874" spans="1:8">
      <c r="A4874" s="6" t="s">
        <v>18697</v>
      </c>
      <c r="B4874" s="6" t="str" cm="1">
        <f t="array" ref="B4874">IF(SUM(--ISNUMBER(SEARCH(Honorific,A4874)))&gt;0,LEFT(A4874,FIND(" ",A4874)-1),"")</f>
        <v/>
      </c>
      <c r="C4874" s="6" t="str">
        <f t="shared" si="152"/>
        <v>Brendan Stein</v>
      </c>
      <c r="D4874" s="6" t="str" cm="1">
        <f t="array" ref="D4874">IF(SUM(--ISNUMBER(SEARCH(Credentials,C4874)))&gt;0,TRIM(RIGHT(SUBSTITUTE(C4874," ",REPT(" ", 99)), 99)),"")</f>
        <v/>
      </c>
      <c r="E4874" s="6" t="str">
        <f t="shared" si="153"/>
        <v>Brendan Stein</v>
      </c>
      <c r="F4874" s="6" t="s">
        <v>18697</v>
      </c>
      <c r="G4874" s="7" t="s">
        <v>20841</v>
      </c>
      <c r="H4874" s="7" t="s">
        <v>20842</v>
      </c>
    </row>
    <row r="4875" spans="1:8">
      <c r="A4875" s="6" t="s">
        <v>18701</v>
      </c>
      <c r="B4875" s="6" t="str" cm="1">
        <f t="array" ref="B4875">IF(SUM(--ISNUMBER(SEARCH(Honorific,A4875)))&gt;0,LEFT(A4875,FIND(" ",A4875)-1),"")</f>
        <v/>
      </c>
      <c r="C4875" s="6" t="str">
        <f t="shared" si="152"/>
        <v>Jonathan Howard</v>
      </c>
      <c r="D4875" s="6" t="str" cm="1">
        <f t="array" ref="D4875">IF(SUM(--ISNUMBER(SEARCH(Credentials,C4875)))&gt;0,TRIM(RIGHT(SUBSTITUTE(C4875," ",REPT(" ", 99)), 99)),"")</f>
        <v/>
      </c>
      <c r="E4875" s="6" t="str">
        <f t="shared" si="153"/>
        <v>Jonathan Howard</v>
      </c>
      <c r="F4875" s="6" t="s">
        <v>18701</v>
      </c>
      <c r="G4875" s="7" t="s">
        <v>19787</v>
      </c>
      <c r="H4875" s="7" t="s">
        <v>19834</v>
      </c>
    </row>
    <row r="4876" spans="1:8">
      <c r="A4876" s="6" t="s">
        <v>18705</v>
      </c>
      <c r="B4876" s="6" t="str" cm="1">
        <f t="array" ref="B4876">IF(SUM(--ISNUMBER(SEARCH(Honorific,A4876)))&gt;0,LEFT(A4876,FIND(" ",A4876)-1),"")</f>
        <v/>
      </c>
      <c r="C4876" s="6" t="str">
        <f t="shared" si="152"/>
        <v>Elaine Torres</v>
      </c>
      <c r="D4876" s="6" t="str" cm="1">
        <f t="array" ref="D4876">IF(SUM(--ISNUMBER(SEARCH(Credentials,C4876)))&gt;0,TRIM(RIGHT(SUBSTITUTE(C4876," ",REPT(" ", 99)), 99)),"")</f>
        <v/>
      </c>
      <c r="E4876" s="6" t="str">
        <f t="shared" si="153"/>
        <v>Elaine Torres</v>
      </c>
      <c r="F4876" s="6" t="s">
        <v>18705</v>
      </c>
      <c r="G4876" s="7" t="s">
        <v>20728</v>
      </c>
      <c r="H4876" s="7" t="s">
        <v>20025</v>
      </c>
    </row>
    <row r="4877" spans="1:8">
      <c r="A4877" s="6" t="s">
        <v>18709</v>
      </c>
      <c r="B4877" s="6" t="str" cm="1">
        <f t="array" ref="B4877">IF(SUM(--ISNUMBER(SEARCH(Honorific,A4877)))&gt;0,LEFT(A4877,FIND(" ",A4877)-1),"")</f>
        <v/>
      </c>
      <c r="C4877" s="6" t="str">
        <f t="shared" si="152"/>
        <v>Michael Proctor</v>
      </c>
      <c r="D4877" s="6" t="str" cm="1">
        <f t="array" ref="D4877">IF(SUM(--ISNUMBER(SEARCH(Credentials,C4877)))&gt;0,TRIM(RIGHT(SUBSTITUTE(C4877," ",REPT(" ", 99)), 99)),"")</f>
        <v/>
      </c>
      <c r="E4877" s="6" t="str">
        <f t="shared" si="153"/>
        <v>Michael Proctor</v>
      </c>
      <c r="F4877" s="6" t="s">
        <v>18709</v>
      </c>
      <c r="G4877" s="7" t="s">
        <v>19466</v>
      </c>
      <c r="H4877" s="7" t="s">
        <v>20843</v>
      </c>
    </row>
    <row r="4878" spans="1:8">
      <c r="A4878" s="6" t="s">
        <v>18713</v>
      </c>
      <c r="B4878" s="6" t="str" cm="1">
        <f t="array" ref="B4878">IF(SUM(--ISNUMBER(SEARCH(Honorific,A4878)))&gt;0,LEFT(A4878,FIND(" ",A4878)-1),"")</f>
        <v/>
      </c>
      <c r="C4878" s="6" t="str">
        <f t="shared" si="152"/>
        <v>Kimberly Finley</v>
      </c>
      <c r="D4878" s="6" t="str" cm="1">
        <f t="array" ref="D4878">IF(SUM(--ISNUMBER(SEARCH(Credentials,C4878)))&gt;0,TRIM(RIGHT(SUBSTITUTE(C4878," ",REPT(" ", 99)), 99)),"")</f>
        <v/>
      </c>
      <c r="E4878" s="6" t="str">
        <f t="shared" si="153"/>
        <v>Kimberly Finley</v>
      </c>
      <c r="F4878" s="6" t="s">
        <v>18713</v>
      </c>
      <c r="G4878" s="7" t="s">
        <v>19458</v>
      </c>
      <c r="H4878" s="7" t="s">
        <v>20586</v>
      </c>
    </row>
    <row r="4879" spans="1:8">
      <c r="A4879" s="6" t="s">
        <v>18717</v>
      </c>
      <c r="B4879" s="6" t="str" cm="1">
        <f t="array" ref="B4879">IF(SUM(--ISNUMBER(SEARCH(Honorific,A4879)))&gt;0,LEFT(A4879,FIND(" ",A4879)-1),"")</f>
        <v/>
      </c>
      <c r="C4879" s="6" t="str">
        <f t="shared" si="152"/>
        <v>Eric Andrade</v>
      </c>
      <c r="D4879" s="6" t="str" cm="1">
        <f t="array" ref="D4879">IF(SUM(--ISNUMBER(SEARCH(Credentials,C4879)))&gt;0,TRIM(RIGHT(SUBSTITUTE(C4879," ",REPT(" ", 99)), 99)),"")</f>
        <v/>
      </c>
      <c r="E4879" s="6" t="str">
        <f t="shared" si="153"/>
        <v>Eric Andrade</v>
      </c>
      <c r="F4879" s="6" t="s">
        <v>18717</v>
      </c>
      <c r="G4879" s="7" t="s">
        <v>19618</v>
      </c>
      <c r="H4879" s="7" t="s">
        <v>20443</v>
      </c>
    </row>
    <row r="4880" spans="1:8">
      <c r="A4880" s="6" t="s">
        <v>18721</v>
      </c>
      <c r="B4880" s="6" t="str" cm="1">
        <f t="array" ref="B4880">IF(SUM(--ISNUMBER(SEARCH(Honorific,A4880)))&gt;0,LEFT(A4880,FIND(" ",A4880)-1),"")</f>
        <v/>
      </c>
      <c r="C4880" s="6" t="str">
        <f t="shared" si="152"/>
        <v>Randy Miller</v>
      </c>
      <c r="D4880" s="6" t="str" cm="1">
        <f t="array" ref="D4880">IF(SUM(--ISNUMBER(SEARCH(Credentials,C4880)))&gt;0,TRIM(RIGHT(SUBSTITUTE(C4880," ",REPT(" ", 99)), 99)),"")</f>
        <v/>
      </c>
      <c r="E4880" s="6" t="str">
        <f t="shared" si="153"/>
        <v>Randy Miller</v>
      </c>
      <c r="F4880" s="6" t="s">
        <v>18721</v>
      </c>
      <c r="G4880" s="7" t="s">
        <v>19675</v>
      </c>
      <c r="H4880" s="7" t="s">
        <v>19568</v>
      </c>
    </row>
    <row r="4881" spans="1:8">
      <c r="A4881" s="6" t="s">
        <v>18724</v>
      </c>
      <c r="B4881" s="6" t="str" cm="1">
        <f t="array" ref="B4881">IF(SUM(--ISNUMBER(SEARCH(Honorific,A4881)))&gt;0,LEFT(A4881,FIND(" ",A4881)-1),"")</f>
        <v/>
      </c>
      <c r="C4881" s="6" t="str">
        <f t="shared" si="152"/>
        <v>Laura Joseph</v>
      </c>
      <c r="D4881" s="6" t="str" cm="1">
        <f t="array" ref="D4881">IF(SUM(--ISNUMBER(SEARCH(Credentials,C4881)))&gt;0,TRIM(RIGHT(SUBSTITUTE(C4881," ",REPT(" ", 99)), 99)),"")</f>
        <v/>
      </c>
      <c r="E4881" s="6" t="str">
        <f t="shared" si="153"/>
        <v>Laura Joseph</v>
      </c>
      <c r="F4881" s="6" t="s">
        <v>18724</v>
      </c>
      <c r="G4881" s="7" t="s">
        <v>19587</v>
      </c>
      <c r="H4881" s="7" t="s">
        <v>19642</v>
      </c>
    </row>
    <row r="4882" spans="1:8">
      <c r="A4882" s="6" t="s">
        <v>18728</v>
      </c>
      <c r="B4882" s="6" t="str" cm="1">
        <f t="array" ref="B4882">IF(SUM(--ISNUMBER(SEARCH(Honorific,A4882)))&gt;0,LEFT(A4882,FIND(" ",A4882)-1),"")</f>
        <v/>
      </c>
      <c r="C4882" s="6" t="str">
        <f t="shared" si="152"/>
        <v>Jennifer Malone</v>
      </c>
      <c r="D4882" s="6" t="str" cm="1">
        <f t="array" ref="D4882">IF(SUM(--ISNUMBER(SEARCH(Credentials,C4882)))&gt;0,TRIM(RIGHT(SUBSTITUTE(C4882," ",REPT(" ", 99)), 99)),"")</f>
        <v/>
      </c>
      <c r="E4882" s="6" t="str">
        <f t="shared" si="153"/>
        <v>Jennifer Malone</v>
      </c>
      <c r="F4882" s="6" t="s">
        <v>18728</v>
      </c>
      <c r="G4882" s="7" t="s">
        <v>19510</v>
      </c>
      <c r="H4882" s="7" t="s">
        <v>20144</v>
      </c>
    </row>
    <row r="4883" spans="1:8">
      <c r="A4883" s="6" t="s">
        <v>18732</v>
      </c>
      <c r="B4883" s="6" t="str" cm="1">
        <f t="array" ref="B4883">IF(SUM(--ISNUMBER(SEARCH(Honorific,A4883)))&gt;0,LEFT(A4883,FIND(" ",A4883)-1),"")</f>
        <v/>
      </c>
      <c r="C4883" s="6" t="str">
        <f t="shared" si="152"/>
        <v>Sharon Lawrence</v>
      </c>
      <c r="D4883" s="6" t="str" cm="1">
        <f t="array" ref="D4883">IF(SUM(--ISNUMBER(SEARCH(Credentials,C4883)))&gt;0,TRIM(RIGHT(SUBSTITUTE(C4883," ",REPT(" ", 99)), 99)),"")</f>
        <v/>
      </c>
      <c r="E4883" s="6" t="str">
        <f t="shared" si="153"/>
        <v>Sharon Lawrence</v>
      </c>
      <c r="F4883" s="6" t="s">
        <v>18732</v>
      </c>
      <c r="G4883" s="7" t="s">
        <v>19584</v>
      </c>
      <c r="H4883" s="7" t="s">
        <v>19912</v>
      </c>
    </row>
    <row r="4884" spans="1:8">
      <c r="A4884" s="6" t="s">
        <v>18736</v>
      </c>
      <c r="B4884" s="6" t="str" cm="1">
        <f t="array" ref="B4884">IF(SUM(--ISNUMBER(SEARCH(Honorific,A4884)))&gt;0,LEFT(A4884,FIND(" ",A4884)-1),"")</f>
        <v/>
      </c>
      <c r="C4884" s="6" t="str">
        <f t="shared" si="152"/>
        <v>Adam West</v>
      </c>
      <c r="D4884" s="6" t="str" cm="1">
        <f t="array" ref="D4884">IF(SUM(--ISNUMBER(SEARCH(Credentials,C4884)))&gt;0,TRIM(RIGHT(SUBSTITUTE(C4884," ",REPT(" ", 99)), 99)),"")</f>
        <v/>
      </c>
      <c r="E4884" s="6" t="str">
        <f t="shared" si="153"/>
        <v>Adam West</v>
      </c>
      <c r="F4884" s="6" t="s">
        <v>18736</v>
      </c>
      <c r="G4884" s="7" t="s">
        <v>20149</v>
      </c>
      <c r="H4884" s="7" t="s">
        <v>20303</v>
      </c>
    </row>
    <row r="4885" spans="1:8">
      <c r="A4885" s="6" t="s">
        <v>18739</v>
      </c>
      <c r="B4885" s="6" t="str" cm="1">
        <f t="array" ref="B4885">IF(SUM(--ISNUMBER(SEARCH(Honorific,A4885)))&gt;0,LEFT(A4885,FIND(" ",A4885)-1),"")</f>
        <v/>
      </c>
      <c r="C4885" s="6" t="str">
        <f t="shared" si="152"/>
        <v>Sarah Hickman</v>
      </c>
      <c r="D4885" s="6" t="str" cm="1">
        <f t="array" ref="D4885">IF(SUM(--ISNUMBER(SEARCH(Credentials,C4885)))&gt;0,TRIM(RIGHT(SUBSTITUTE(C4885," ",REPT(" ", 99)), 99)),"")</f>
        <v/>
      </c>
      <c r="E4885" s="6" t="str">
        <f t="shared" si="153"/>
        <v>Sarah Hickman</v>
      </c>
      <c r="F4885" s="6" t="s">
        <v>18739</v>
      </c>
      <c r="G4885" s="7" t="s">
        <v>19665</v>
      </c>
      <c r="H4885" s="7" t="s">
        <v>19868</v>
      </c>
    </row>
    <row r="4886" spans="1:8">
      <c r="A4886" s="6" t="s">
        <v>18743</v>
      </c>
      <c r="B4886" s="6" t="str" cm="1">
        <f t="array" ref="B4886">IF(SUM(--ISNUMBER(SEARCH(Honorific,A4886)))&gt;0,LEFT(A4886,FIND(" ",A4886)-1),"")</f>
        <v>Dr.</v>
      </c>
      <c r="C4886" s="6" t="str">
        <f t="shared" si="152"/>
        <v>Michelle James</v>
      </c>
      <c r="D4886" s="6" t="str" cm="1">
        <f t="array" ref="D4886">IF(SUM(--ISNUMBER(SEARCH(Credentials,C4886)))&gt;0,TRIM(RIGHT(SUBSTITUTE(C4886," ",REPT(" ", 99)), 99)),"")</f>
        <v/>
      </c>
      <c r="E4886" s="6" t="str">
        <f t="shared" si="153"/>
        <v>Michelle James</v>
      </c>
      <c r="F4886" s="6" t="s">
        <v>19287</v>
      </c>
      <c r="G4886" s="7" t="s">
        <v>19693</v>
      </c>
      <c r="H4886" s="7" t="s">
        <v>19433</v>
      </c>
    </row>
    <row r="4887" spans="1:8">
      <c r="A4887" s="6" t="s">
        <v>18747</v>
      </c>
      <c r="B4887" s="6" t="str" cm="1">
        <f t="array" ref="B4887">IF(SUM(--ISNUMBER(SEARCH(Honorific,A4887)))&gt;0,LEFT(A4887,FIND(" ",A4887)-1),"")</f>
        <v/>
      </c>
      <c r="C4887" s="6" t="str">
        <f t="shared" si="152"/>
        <v>Joseph Huber</v>
      </c>
      <c r="D4887" s="6" t="str" cm="1">
        <f t="array" ref="D4887">IF(SUM(--ISNUMBER(SEARCH(Credentials,C4887)))&gt;0,TRIM(RIGHT(SUBSTITUTE(C4887," ",REPT(" ", 99)), 99)),"")</f>
        <v/>
      </c>
      <c r="E4887" s="6" t="str">
        <f t="shared" si="153"/>
        <v>Joseph Huber</v>
      </c>
      <c r="F4887" s="6" t="s">
        <v>18747</v>
      </c>
      <c r="G4887" s="7" t="s">
        <v>19642</v>
      </c>
      <c r="H4887" s="7" t="s">
        <v>20414</v>
      </c>
    </row>
    <row r="4888" spans="1:8">
      <c r="A4888" s="6" t="s">
        <v>18751</v>
      </c>
      <c r="B4888" s="6" t="str" cm="1">
        <f t="array" ref="B4888">IF(SUM(--ISNUMBER(SEARCH(Honorific,A4888)))&gt;0,LEFT(A4888,FIND(" ",A4888)-1),"")</f>
        <v/>
      </c>
      <c r="C4888" s="6" t="str">
        <f t="shared" si="152"/>
        <v>Kenneth Sharp</v>
      </c>
      <c r="D4888" s="6" t="str" cm="1">
        <f t="array" ref="D4888">IF(SUM(--ISNUMBER(SEARCH(Credentials,C4888)))&gt;0,TRIM(RIGHT(SUBSTITUTE(C4888," ",REPT(" ", 99)), 99)),"")</f>
        <v/>
      </c>
      <c r="E4888" s="6" t="str">
        <f t="shared" si="153"/>
        <v>Kenneth Sharp</v>
      </c>
      <c r="F4888" s="6" t="s">
        <v>18751</v>
      </c>
      <c r="G4888" s="7" t="s">
        <v>20318</v>
      </c>
      <c r="H4888" s="7" t="s">
        <v>19842</v>
      </c>
    </row>
    <row r="4889" spans="1:8">
      <c r="A4889" s="6" t="s">
        <v>18755</v>
      </c>
      <c r="B4889" s="6" t="str" cm="1">
        <f t="array" ref="B4889">IF(SUM(--ISNUMBER(SEARCH(Honorific,A4889)))&gt;0,LEFT(A4889,FIND(" ",A4889)-1),"")</f>
        <v/>
      </c>
      <c r="C4889" s="6" t="str">
        <f t="shared" si="152"/>
        <v>James Bailey</v>
      </c>
      <c r="D4889" s="6" t="str" cm="1">
        <f t="array" ref="D4889">IF(SUM(--ISNUMBER(SEARCH(Credentials,C4889)))&gt;0,TRIM(RIGHT(SUBSTITUTE(C4889," ",REPT(" ", 99)), 99)),"")</f>
        <v/>
      </c>
      <c r="E4889" s="6" t="str">
        <f t="shared" si="153"/>
        <v>James Bailey</v>
      </c>
      <c r="F4889" s="6" t="s">
        <v>18755</v>
      </c>
      <c r="G4889" s="7" t="s">
        <v>19433</v>
      </c>
      <c r="H4889" s="7" t="s">
        <v>19711</v>
      </c>
    </row>
    <row r="4890" spans="1:8">
      <c r="A4890" s="6" t="s">
        <v>18758</v>
      </c>
      <c r="B4890" s="6" t="str" cm="1">
        <f t="array" ref="B4890">IF(SUM(--ISNUMBER(SEARCH(Honorific,A4890)))&gt;0,LEFT(A4890,FIND(" ",A4890)-1),"")</f>
        <v/>
      </c>
      <c r="C4890" s="6" t="str">
        <f t="shared" si="152"/>
        <v>April Schultz</v>
      </c>
      <c r="D4890" s="6" t="str" cm="1">
        <f t="array" ref="D4890">IF(SUM(--ISNUMBER(SEARCH(Credentials,C4890)))&gt;0,TRIM(RIGHT(SUBSTITUTE(C4890," ",REPT(" ", 99)), 99)),"")</f>
        <v/>
      </c>
      <c r="E4890" s="6" t="str">
        <f t="shared" si="153"/>
        <v>April Schultz</v>
      </c>
      <c r="F4890" s="6" t="s">
        <v>18758</v>
      </c>
      <c r="G4890" s="7" t="s">
        <v>19427</v>
      </c>
      <c r="H4890" s="7" t="s">
        <v>20268</v>
      </c>
    </row>
    <row r="4891" spans="1:8">
      <c r="A4891" s="6" t="s">
        <v>18762</v>
      </c>
      <c r="B4891" s="6" t="str" cm="1">
        <f t="array" ref="B4891">IF(SUM(--ISNUMBER(SEARCH(Honorific,A4891)))&gt;0,LEFT(A4891,FIND(" ",A4891)-1),"")</f>
        <v/>
      </c>
      <c r="C4891" s="6" t="str">
        <f t="shared" si="152"/>
        <v>Barbara Brown</v>
      </c>
      <c r="D4891" s="6" t="str" cm="1">
        <f t="array" ref="D4891">IF(SUM(--ISNUMBER(SEARCH(Credentials,C4891)))&gt;0,TRIM(RIGHT(SUBSTITUTE(C4891," ",REPT(" ", 99)), 99)),"")</f>
        <v/>
      </c>
      <c r="E4891" s="6" t="str">
        <f t="shared" si="153"/>
        <v>Barbara Brown</v>
      </c>
      <c r="F4891" s="6" t="s">
        <v>18762</v>
      </c>
      <c r="G4891" s="7" t="s">
        <v>19727</v>
      </c>
      <c r="H4891" s="7" t="s">
        <v>19442</v>
      </c>
    </row>
    <row r="4892" spans="1:8">
      <c r="A4892" s="6" t="s">
        <v>18766</v>
      </c>
      <c r="B4892" s="6" t="str" cm="1">
        <f t="array" ref="B4892">IF(SUM(--ISNUMBER(SEARCH(Honorific,A4892)))&gt;0,LEFT(A4892,FIND(" ",A4892)-1),"")</f>
        <v/>
      </c>
      <c r="C4892" s="6" t="str">
        <f t="shared" si="152"/>
        <v>Jamie Gill</v>
      </c>
      <c r="D4892" s="6" t="str" cm="1">
        <f t="array" ref="D4892">IF(SUM(--ISNUMBER(SEARCH(Credentials,C4892)))&gt;0,TRIM(RIGHT(SUBSTITUTE(C4892," ",REPT(" ", 99)), 99)),"")</f>
        <v/>
      </c>
      <c r="E4892" s="6" t="str">
        <f t="shared" si="153"/>
        <v>Jamie Gill</v>
      </c>
      <c r="F4892" s="6" t="s">
        <v>18766</v>
      </c>
      <c r="G4892" s="7" t="s">
        <v>19854</v>
      </c>
      <c r="H4892" s="7" t="s">
        <v>20844</v>
      </c>
    </row>
    <row r="4893" spans="1:8">
      <c r="A4893" s="6" t="s">
        <v>18770</v>
      </c>
      <c r="B4893" s="6" t="str" cm="1">
        <f t="array" ref="B4893">IF(SUM(--ISNUMBER(SEARCH(Honorific,A4893)))&gt;0,LEFT(A4893,FIND(" ",A4893)-1),"")</f>
        <v/>
      </c>
      <c r="C4893" s="6" t="str">
        <f t="shared" si="152"/>
        <v>Andrew Nguyen</v>
      </c>
      <c r="D4893" s="6" t="str" cm="1">
        <f t="array" ref="D4893">IF(SUM(--ISNUMBER(SEARCH(Credentials,C4893)))&gt;0,TRIM(RIGHT(SUBSTITUTE(C4893," ",REPT(" ", 99)), 99)),"")</f>
        <v/>
      </c>
      <c r="E4893" s="6" t="str">
        <f t="shared" si="153"/>
        <v>Andrew Nguyen</v>
      </c>
      <c r="F4893" s="6" t="s">
        <v>18770</v>
      </c>
      <c r="G4893" s="7" t="s">
        <v>19612</v>
      </c>
      <c r="H4893" s="7" t="s">
        <v>19980</v>
      </c>
    </row>
    <row r="4894" spans="1:8">
      <c r="A4894" s="6" t="s">
        <v>18774</v>
      </c>
      <c r="B4894" s="6" t="str" cm="1">
        <f t="array" ref="B4894">IF(SUM(--ISNUMBER(SEARCH(Honorific,A4894)))&gt;0,LEFT(A4894,FIND(" ",A4894)-1),"")</f>
        <v/>
      </c>
      <c r="C4894" s="6" t="str">
        <f t="shared" si="152"/>
        <v>Stephanie Evans</v>
      </c>
      <c r="D4894" s="6" t="str" cm="1">
        <f t="array" ref="D4894">IF(SUM(--ISNUMBER(SEARCH(Credentials,C4894)))&gt;0,TRIM(RIGHT(SUBSTITUTE(C4894," ",REPT(" ", 99)), 99)),"")</f>
        <v/>
      </c>
      <c r="E4894" s="6" t="str">
        <f t="shared" si="153"/>
        <v>Stephanie Evans</v>
      </c>
      <c r="F4894" s="6" t="s">
        <v>18774</v>
      </c>
      <c r="G4894" s="7" t="s">
        <v>19454</v>
      </c>
      <c r="H4894" s="7" t="s">
        <v>19674</v>
      </c>
    </row>
    <row r="4895" spans="1:8">
      <c r="A4895" s="6" t="s">
        <v>18778</v>
      </c>
      <c r="B4895" s="6" t="str" cm="1">
        <f t="array" ref="B4895">IF(SUM(--ISNUMBER(SEARCH(Honorific,A4895)))&gt;0,LEFT(A4895,FIND(" ",A4895)-1),"")</f>
        <v/>
      </c>
      <c r="C4895" s="6" t="str">
        <f t="shared" si="152"/>
        <v>Tommy Rogers</v>
      </c>
      <c r="D4895" s="6" t="str" cm="1">
        <f t="array" ref="D4895">IF(SUM(--ISNUMBER(SEARCH(Credentials,C4895)))&gt;0,TRIM(RIGHT(SUBSTITUTE(C4895," ",REPT(" ", 99)), 99)),"")</f>
        <v/>
      </c>
      <c r="E4895" s="6" t="str">
        <f t="shared" si="153"/>
        <v>Tommy Rogers</v>
      </c>
      <c r="F4895" s="6" t="s">
        <v>18778</v>
      </c>
      <c r="G4895" s="7" t="s">
        <v>19836</v>
      </c>
      <c r="H4895" s="7" t="s">
        <v>19703</v>
      </c>
    </row>
    <row r="4896" spans="1:8">
      <c r="A4896" s="6" t="s">
        <v>18782</v>
      </c>
      <c r="B4896" s="6" t="str" cm="1">
        <f t="array" ref="B4896">IF(SUM(--ISNUMBER(SEARCH(Honorific,A4896)))&gt;0,LEFT(A4896,FIND(" ",A4896)-1),"")</f>
        <v/>
      </c>
      <c r="C4896" s="6" t="str">
        <f t="shared" si="152"/>
        <v>Troy White</v>
      </c>
      <c r="D4896" s="6" t="str" cm="1">
        <f t="array" ref="D4896">IF(SUM(--ISNUMBER(SEARCH(Credentials,C4896)))&gt;0,TRIM(RIGHT(SUBSTITUTE(C4896," ",REPT(" ", 99)), 99)),"")</f>
        <v/>
      </c>
      <c r="E4896" s="6" t="str">
        <f t="shared" si="153"/>
        <v>Troy White</v>
      </c>
      <c r="F4896" s="6" t="s">
        <v>18782</v>
      </c>
      <c r="G4896" s="7" t="s">
        <v>19724</v>
      </c>
      <c r="H4896" s="7" t="s">
        <v>19502</v>
      </c>
    </row>
    <row r="4897" spans="1:8">
      <c r="A4897" s="6" t="s">
        <v>18786</v>
      </c>
      <c r="B4897" s="6" t="str" cm="1">
        <f t="array" ref="B4897">IF(SUM(--ISNUMBER(SEARCH(Honorific,A4897)))&gt;0,LEFT(A4897,FIND(" ",A4897)-1),"")</f>
        <v/>
      </c>
      <c r="C4897" s="6" t="str">
        <f t="shared" si="152"/>
        <v>Holly Snyder</v>
      </c>
      <c r="D4897" s="6" t="str" cm="1">
        <f t="array" ref="D4897">IF(SUM(--ISNUMBER(SEARCH(Credentials,C4897)))&gt;0,TRIM(RIGHT(SUBSTITUTE(C4897," ",REPT(" ", 99)), 99)),"")</f>
        <v/>
      </c>
      <c r="E4897" s="6" t="str">
        <f t="shared" si="153"/>
        <v>Holly Snyder</v>
      </c>
      <c r="F4897" s="6" t="s">
        <v>18786</v>
      </c>
      <c r="G4897" s="7" t="s">
        <v>19756</v>
      </c>
      <c r="H4897" s="7" t="s">
        <v>20388</v>
      </c>
    </row>
    <row r="4898" spans="1:8">
      <c r="A4898" s="6" t="s">
        <v>18790</v>
      </c>
      <c r="B4898" s="6" t="str" cm="1">
        <f t="array" ref="B4898">IF(SUM(--ISNUMBER(SEARCH(Honorific,A4898)))&gt;0,LEFT(A4898,FIND(" ",A4898)-1),"")</f>
        <v/>
      </c>
      <c r="C4898" s="6" t="str">
        <f t="shared" si="152"/>
        <v>Timothy Vazquez</v>
      </c>
      <c r="D4898" s="6" t="str" cm="1">
        <f t="array" ref="D4898">IF(SUM(--ISNUMBER(SEARCH(Credentials,C4898)))&gt;0,TRIM(RIGHT(SUBSTITUTE(C4898," ",REPT(" ", 99)), 99)),"")</f>
        <v/>
      </c>
      <c r="E4898" s="6" t="str">
        <f t="shared" si="153"/>
        <v>Timothy Vazquez</v>
      </c>
      <c r="F4898" s="6" t="s">
        <v>18790</v>
      </c>
      <c r="G4898" s="7" t="s">
        <v>19942</v>
      </c>
      <c r="H4898" s="7" t="s">
        <v>20294</v>
      </c>
    </row>
    <row r="4899" spans="1:8">
      <c r="A4899" s="6" t="s">
        <v>18794</v>
      </c>
      <c r="B4899" s="6" t="str" cm="1">
        <f t="array" ref="B4899">IF(SUM(--ISNUMBER(SEARCH(Honorific,A4899)))&gt;0,LEFT(A4899,FIND(" ",A4899)-1),"")</f>
        <v/>
      </c>
      <c r="C4899" s="6" t="str">
        <f t="shared" si="152"/>
        <v>Patricia Heath</v>
      </c>
      <c r="D4899" s="6" t="str" cm="1">
        <f t="array" ref="D4899">IF(SUM(--ISNUMBER(SEARCH(Credentials,C4899)))&gt;0,TRIM(RIGHT(SUBSTITUTE(C4899," ",REPT(" ", 99)), 99)),"")</f>
        <v/>
      </c>
      <c r="E4899" s="6" t="str">
        <f t="shared" si="153"/>
        <v>Patricia Heath</v>
      </c>
      <c r="F4899" s="6" t="s">
        <v>18794</v>
      </c>
      <c r="G4899" s="7" t="s">
        <v>19967</v>
      </c>
      <c r="H4899" s="7" t="s">
        <v>20631</v>
      </c>
    </row>
    <row r="4900" spans="1:8">
      <c r="A4900" s="6" t="s">
        <v>18798</v>
      </c>
      <c r="B4900" s="6" t="str" cm="1">
        <f t="array" ref="B4900">IF(SUM(--ISNUMBER(SEARCH(Honorific,A4900)))&gt;0,LEFT(A4900,FIND(" ",A4900)-1),"")</f>
        <v/>
      </c>
      <c r="C4900" s="6" t="str">
        <f t="shared" si="152"/>
        <v>Anita Patterson</v>
      </c>
      <c r="D4900" s="6" t="str" cm="1">
        <f t="array" ref="D4900">IF(SUM(--ISNUMBER(SEARCH(Credentials,C4900)))&gt;0,TRIM(RIGHT(SUBSTITUTE(C4900," ",REPT(" ", 99)), 99)),"")</f>
        <v/>
      </c>
      <c r="E4900" s="6" t="str">
        <f t="shared" si="153"/>
        <v>Anita Patterson</v>
      </c>
      <c r="F4900" s="6" t="s">
        <v>18798</v>
      </c>
      <c r="G4900" s="7" t="s">
        <v>20240</v>
      </c>
      <c r="H4900" s="7" t="s">
        <v>20079</v>
      </c>
    </row>
    <row r="4901" spans="1:8">
      <c r="A4901" s="6" t="s">
        <v>18801</v>
      </c>
      <c r="B4901" s="6" t="str" cm="1">
        <f t="array" ref="B4901">IF(SUM(--ISNUMBER(SEARCH(Honorific,A4901)))&gt;0,LEFT(A4901,FIND(" ",A4901)-1),"")</f>
        <v/>
      </c>
      <c r="C4901" s="6" t="str">
        <f t="shared" si="152"/>
        <v>Mario James</v>
      </c>
      <c r="D4901" s="6" t="str" cm="1">
        <f t="array" ref="D4901">IF(SUM(--ISNUMBER(SEARCH(Credentials,C4901)))&gt;0,TRIM(RIGHT(SUBSTITUTE(C4901," ",REPT(" ", 99)), 99)),"")</f>
        <v/>
      </c>
      <c r="E4901" s="6" t="str">
        <f t="shared" si="153"/>
        <v>Mario James</v>
      </c>
      <c r="F4901" s="6" t="s">
        <v>18801</v>
      </c>
      <c r="G4901" s="7" t="s">
        <v>20348</v>
      </c>
      <c r="H4901" s="7" t="s">
        <v>19433</v>
      </c>
    </row>
    <row r="4902" spans="1:8">
      <c r="A4902" s="6" t="s">
        <v>18805</v>
      </c>
      <c r="B4902" s="6" t="str" cm="1">
        <f t="array" ref="B4902">IF(SUM(--ISNUMBER(SEARCH(Honorific,A4902)))&gt;0,LEFT(A4902,FIND(" ",A4902)-1),"")</f>
        <v/>
      </c>
      <c r="C4902" s="6" t="str">
        <f t="shared" si="152"/>
        <v>Jennifer Thompson</v>
      </c>
      <c r="D4902" s="6" t="str" cm="1">
        <f t="array" ref="D4902">IF(SUM(--ISNUMBER(SEARCH(Credentials,C4902)))&gt;0,TRIM(RIGHT(SUBSTITUTE(C4902," ",REPT(" ", 99)), 99)),"")</f>
        <v/>
      </c>
      <c r="E4902" s="6" t="str">
        <f t="shared" si="153"/>
        <v>Jennifer Thompson</v>
      </c>
      <c r="F4902" s="6" t="s">
        <v>18805</v>
      </c>
      <c r="G4902" s="7" t="s">
        <v>19510</v>
      </c>
      <c r="H4902" s="7" t="s">
        <v>19880</v>
      </c>
    </row>
    <row r="4903" spans="1:8">
      <c r="A4903" s="6" t="s">
        <v>18809</v>
      </c>
      <c r="B4903" s="6" t="str" cm="1">
        <f t="array" ref="B4903">IF(SUM(--ISNUMBER(SEARCH(Honorific,A4903)))&gt;0,LEFT(A4903,FIND(" ",A4903)-1),"")</f>
        <v/>
      </c>
      <c r="C4903" s="6" t="str">
        <f t="shared" si="152"/>
        <v>Steven Kennedy</v>
      </c>
      <c r="D4903" s="6" t="str" cm="1">
        <f t="array" ref="D4903">IF(SUM(--ISNUMBER(SEARCH(Credentials,C4903)))&gt;0,TRIM(RIGHT(SUBSTITUTE(C4903," ",REPT(" ", 99)), 99)),"")</f>
        <v/>
      </c>
      <c r="E4903" s="6" t="str">
        <f t="shared" si="153"/>
        <v>Steven Kennedy</v>
      </c>
      <c r="F4903" s="6" t="s">
        <v>18809</v>
      </c>
      <c r="G4903" s="7" t="s">
        <v>19767</v>
      </c>
      <c r="H4903" s="7" t="s">
        <v>20566</v>
      </c>
    </row>
    <row r="4904" spans="1:8">
      <c r="A4904" s="6" t="s">
        <v>15223</v>
      </c>
      <c r="B4904" s="6" t="str" cm="1">
        <f t="array" ref="B4904">IF(SUM(--ISNUMBER(SEARCH(Honorific,A4904)))&gt;0,LEFT(A4904,FIND(" ",A4904)-1),"")</f>
        <v/>
      </c>
      <c r="C4904" s="6" t="str">
        <f t="shared" si="152"/>
        <v>Jessica Phillips</v>
      </c>
      <c r="D4904" s="6" t="str" cm="1">
        <f t="array" ref="D4904">IF(SUM(--ISNUMBER(SEARCH(Credentials,C4904)))&gt;0,TRIM(RIGHT(SUBSTITUTE(C4904," ",REPT(" ", 99)), 99)),"")</f>
        <v/>
      </c>
      <c r="E4904" s="6" t="str">
        <f t="shared" si="153"/>
        <v>Jessica Phillips</v>
      </c>
      <c r="F4904" s="6" t="s">
        <v>15223</v>
      </c>
      <c r="G4904" s="7" t="s">
        <v>19664</v>
      </c>
      <c r="H4904" s="7" t="s">
        <v>19577</v>
      </c>
    </row>
    <row r="4905" spans="1:8">
      <c r="A4905" s="6" t="s">
        <v>18816</v>
      </c>
      <c r="B4905" s="6" t="str" cm="1">
        <f t="array" ref="B4905">IF(SUM(--ISNUMBER(SEARCH(Honorific,A4905)))&gt;0,LEFT(A4905,FIND(" ",A4905)-1),"")</f>
        <v/>
      </c>
      <c r="C4905" s="6" t="str">
        <f t="shared" si="152"/>
        <v>John Peterson</v>
      </c>
      <c r="D4905" s="6" t="str" cm="1">
        <f t="array" ref="D4905">IF(SUM(--ISNUMBER(SEARCH(Credentials,C4905)))&gt;0,TRIM(RIGHT(SUBSTITUTE(C4905," ",REPT(" ", 99)), 99)),"")</f>
        <v/>
      </c>
      <c r="E4905" s="6" t="str">
        <f t="shared" si="153"/>
        <v>John Peterson</v>
      </c>
      <c r="F4905" s="6" t="s">
        <v>18816</v>
      </c>
      <c r="G4905" s="7" t="s">
        <v>19558</v>
      </c>
      <c r="H4905" s="7" t="s">
        <v>19749</v>
      </c>
    </row>
    <row r="4906" spans="1:8">
      <c r="A4906" s="6" t="s">
        <v>18820</v>
      </c>
      <c r="B4906" s="6" t="str" cm="1">
        <f t="array" ref="B4906">IF(SUM(--ISNUMBER(SEARCH(Honorific,A4906)))&gt;0,LEFT(A4906,FIND(" ",A4906)-1),"")</f>
        <v/>
      </c>
      <c r="C4906" s="6" t="str">
        <f t="shared" si="152"/>
        <v>Andrew Horn</v>
      </c>
      <c r="D4906" s="6" t="str" cm="1">
        <f t="array" ref="D4906">IF(SUM(--ISNUMBER(SEARCH(Credentials,C4906)))&gt;0,TRIM(RIGHT(SUBSTITUTE(C4906," ",REPT(" ", 99)), 99)),"")</f>
        <v/>
      </c>
      <c r="E4906" s="6" t="str">
        <f t="shared" si="153"/>
        <v>Andrew Horn</v>
      </c>
      <c r="F4906" s="6" t="s">
        <v>18820</v>
      </c>
      <c r="G4906" s="7" t="s">
        <v>19612</v>
      </c>
      <c r="H4906" s="7" t="s">
        <v>20845</v>
      </c>
    </row>
    <row r="4907" spans="1:8">
      <c r="A4907" s="6" t="s">
        <v>18824</v>
      </c>
      <c r="B4907" s="6" t="str" cm="1">
        <f t="array" ref="B4907">IF(SUM(--ISNUMBER(SEARCH(Honorific,A4907)))&gt;0,LEFT(A4907,FIND(" ",A4907)-1),"")</f>
        <v/>
      </c>
      <c r="C4907" s="6" t="str">
        <f t="shared" si="152"/>
        <v>Danielle Hamilton</v>
      </c>
      <c r="D4907" s="6" t="str" cm="1">
        <f t="array" ref="D4907">IF(SUM(--ISNUMBER(SEARCH(Credentials,C4907)))&gt;0,TRIM(RIGHT(SUBSTITUTE(C4907," ",REPT(" ", 99)), 99)),"")</f>
        <v/>
      </c>
      <c r="E4907" s="6" t="str">
        <f t="shared" si="153"/>
        <v>Danielle Hamilton</v>
      </c>
      <c r="F4907" s="6" t="s">
        <v>18824</v>
      </c>
      <c r="G4907" s="7" t="s">
        <v>19629</v>
      </c>
      <c r="H4907" s="7" t="s">
        <v>20343</v>
      </c>
    </row>
    <row r="4908" spans="1:8">
      <c r="A4908" s="6" t="s">
        <v>18827</v>
      </c>
      <c r="B4908" s="6" t="str" cm="1">
        <f t="array" ref="B4908">IF(SUM(--ISNUMBER(SEARCH(Honorific,A4908)))&gt;0,LEFT(A4908,FIND(" ",A4908)-1),"")</f>
        <v/>
      </c>
      <c r="C4908" s="6" t="str">
        <f t="shared" si="152"/>
        <v>Michelle Atkinson</v>
      </c>
      <c r="D4908" s="6" t="str" cm="1">
        <f t="array" ref="D4908">IF(SUM(--ISNUMBER(SEARCH(Credentials,C4908)))&gt;0,TRIM(RIGHT(SUBSTITUTE(C4908," ",REPT(" ", 99)), 99)),"")</f>
        <v/>
      </c>
      <c r="E4908" s="6" t="str">
        <f t="shared" si="153"/>
        <v>Michelle Atkinson</v>
      </c>
      <c r="F4908" s="6" t="s">
        <v>18827</v>
      </c>
      <c r="G4908" s="7" t="s">
        <v>19693</v>
      </c>
      <c r="H4908" s="7" t="s">
        <v>20217</v>
      </c>
    </row>
    <row r="4909" spans="1:8">
      <c r="A4909" s="6" t="s">
        <v>18831</v>
      </c>
      <c r="B4909" s="6" t="str" cm="1">
        <f t="array" ref="B4909">IF(SUM(--ISNUMBER(SEARCH(Honorific,A4909)))&gt;0,LEFT(A4909,FIND(" ",A4909)-1),"")</f>
        <v/>
      </c>
      <c r="C4909" s="6" t="str">
        <f t="shared" si="152"/>
        <v>Joseph Brown</v>
      </c>
      <c r="D4909" s="6" t="str" cm="1">
        <f t="array" ref="D4909">IF(SUM(--ISNUMBER(SEARCH(Credentials,C4909)))&gt;0,TRIM(RIGHT(SUBSTITUTE(C4909," ",REPT(" ", 99)), 99)),"")</f>
        <v/>
      </c>
      <c r="E4909" s="6" t="str">
        <f t="shared" si="153"/>
        <v>Joseph Brown</v>
      </c>
      <c r="F4909" s="6" t="s">
        <v>18831</v>
      </c>
      <c r="G4909" s="7" t="s">
        <v>19642</v>
      </c>
      <c r="H4909" s="7" t="s">
        <v>19442</v>
      </c>
    </row>
    <row r="4910" spans="1:8">
      <c r="A4910" s="6" t="s">
        <v>18835</v>
      </c>
      <c r="B4910" s="6" t="str" cm="1">
        <f t="array" ref="B4910">IF(SUM(--ISNUMBER(SEARCH(Honorific,A4910)))&gt;0,LEFT(A4910,FIND(" ",A4910)-1),"")</f>
        <v/>
      </c>
      <c r="C4910" s="6" t="str">
        <f t="shared" si="152"/>
        <v>Chad Ingram</v>
      </c>
      <c r="D4910" s="6" t="str" cm="1">
        <f t="array" ref="D4910">IF(SUM(--ISNUMBER(SEARCH(Credentials,C4910)))&gt;0,TRIM(RIGHT(SUBSTITUTE(C4910," ",REPT(" ", 99)), 99)),"")</f>
        <v/>
      </c>
      <c r="E4910" s="6" t="str">
        <f t="shared" si="153"/>
        <v>Chad Ingram</v>
      </c>
      <c r="F4910" s="6" t="s">
        <v>20870</v>
      </c>
      <c r="G4910" s="7" t="s">
        <v>20146</v>
      </c>
      <c r="H4910" s="7"/>
    </row>
    <row r="4911" spans="1:8">
      <c r="A4911" s="6" t="s">
        <v>18839</v>
      </c>
      <c r="B4911" s="6" t="str" cm="1">
        <f t="array" ref="B4911">IF(SUM(--ISNUMBER(SEARCH(Honorific,A4911)))&gt;0,LEFT(A4911,FIND(" ",A4911)-1),"")</f>
        <v/>
      </c>
      <c r="C4911" s="6" t="str">
        <f t="shared" si="152"/>
        <v>Haley Allen</v>
      </c>
      <c r="D4911" s="6" t="str" cm="1">
        <f t="array" ref="D4911">IF(SUM(--ISNUMBER(SEARCH(Credentials,C4911)))&gt;0,TRIM(RIGHT(SUBSTITUTE(C4911," ",REPT(" ", 99)), 99)),"")</f>
        <v/>
      </c>
      <c r="E4911" s="6" t="str">
        <f t="shared" si="153"/>
        <v>Haley Allen</v>
      </c>
      <c r="F4911" s="6" t="s">
        <v>18839</v>
      </c>
      <c r="G4911" s="7" t="s">
        <v>20164</v>
      </c>
      <c r="H4911" s="7" t="s">
        <v>19635</v>
      </c>
    </row>
    <row r="4912" spans="1:8">
      <c r="A4912" s="6" t="s">
        <v>12653</v>
      </c>
      <c r="B4912" s="6" t="str" cm="1">
        <f t="array" ref="B4912">IF(SUM(--ISNUMBER(SEARCH(Honorific,A4912)))&gt;0,LEFT(A4912,FIND(" ",A4912)-1),"")</f>
        <v/>
      </c>
      <c r="C4912" s="6" t="str">
        <f t="shared" si="152"/>
        <v>Jeffery Johnson</v>
      </c>
      <c r="D4912" s="6" t="str" cm="1">
        <f t="array" ref="D4912">IF(SUM(--ISNUMBER(SEARCH(Credentials,C4912)))&gt;0,TRIM(RIGHT(SUBSTITUTE(C4912," ",REPT(" ", 99)), 99)),"")</f>
        <v/>
      </c>
      <c r="E4912" s="6" t="str">
        <f t="shared" si="153"/>
        <v>Jeffery Johnson</v>
      </c>
      <c r="F4912" s="6" t="s">
        <v>12653</v>
      </c>
      <c r="G4912" s="7" t="s">
        <v>20285</v>
      </c>
      <c r="H4912" s="7" t="s">
        <v>19655</v>
      </c>
    </row>
    <row r="4913" spans="1:8">
      <c r="A4913" s="6" t="s">
        <v>18846</v>
      </c>
      <c r="B4913" s="6" t="str" cm="1">
        <f t="array" ref="B4913">IF(SUM(--ISNUMBER(SEARCH(Honorific,A4913)))&gt;0,LEFT(A4913,FIND(" ",A4913)-1),"")</f>
        <v/>
      </c>
      <c r="C4913" s="6" t="str">
        <f t="shared" si="152"/>
        <v>Karen Dean</v>
      </c>
      <c r="D4913" s="6" t="str" cm="1">
        <f t="array" ref="D4913">IF(SUM(--ISNUMBER(SEARCH(Credentials,C4913)))&gt;0,TRIM(RIGHT(SUBSTITUTE(C4913," ",REPT(" ", 99)), 99)),"")</f>
        <v/>
      </c>
      <c r="E4913" s="6" t="str">
        <f t="shared" si="153"/>
        <v>Karen Dean</v>
      </c>
      <c r="F4913" s="6" t="s">
        <v>18846</v>
      </c>
      <c r="G4913" s="7" t="s">
        <v>19650</v>
      </c>
      <c r="H4913" s="7" t="s">
        <v>19933</v>
      </c>
    </row>
    <row r="4914" spans="1:8">
      <c r="A4914" s="6" t="s">
        <v>18850</v>
      </c>
      <c r="B4914" s="6" t="str" cm="1">
        <f t="array" ref="B4914">IF(SUM(--ISNUMBER(SEARCH(Honorific,A4914)))&gt;0,LEFT(A4914,FIND(" ",A4914)-1),"")</f>
        <v/>
      </c>
      <c r="C4914" s="6" t="str">
        <f t="shared" si="152"/>
        <v>Laura Garcia</v>
      </c>
      <c r="D4914" s="6" t="str" cm="1">
        <f t="array" ref="D4914">IF(SUM(--ISNUMBER(SEARCH(Credentials,C4914)))&gt;0,TRIM(RIGHT(SUBSTITUTE(C4914," ",REPT(" ", 99)), 99)),"")</f>
        <v/>
      </c>
      <c r="E4914" s="6" t="str">
        <f t="shared" si="153"/>
        <v>Laura Garcia</v>
      </c>
      <c r="F4914" s="6" t="s">
        <v>18850</v>
      </c>
      <c r="G4914" s="7" t="s">
        <v>19587</v>
      </c>
      <c r="H4914" s="7" t="s">
        <v>19641</v>
      </c>
    </row>
    <row r="4915" spans="1:8">
      <c r="A4915" s="6" t="s">
        <v>18854</v>
      </c>
      <c r="B4915" s="6" t="str" cm="1">
        <f t="array" ref="B4915">IF(SUM(--ISNUMBER(SEARCH(Honorific,A4915)))&gt;0,LEFT(A4915,FIND(" ",A4915)-1),"")</f>
        <v>Mrs.</v>
      </c>
      <c r="C4915" s="6" t="str">
        <f t="shared" si="152"/>
        <v>Kelly Hart</v>
      </c>
      <c r="D4915" s="6" t="str" cm="1">
        <f t="array" ref="D4915">IF(SUM(--ISNUMBER(SEARCH(Credentials,C4915)))&gt;0,TRIM(RIGHT(SUBSTITUTE(C4915," ",REPT(" ", 99)), 99)),"")</f>
        <v/>
      </c>
      <c r="E4915" s="6" t="str">
        <f t="shared" si="153"/>
        <v>Kelly Hart</v>
      </c>
      <c r="F4915" s="6" t="s">
        <v>19408</v>
      </c>
      <c r="G4915" s="7" t="s">
        <v>19580</v>
      </c>
      <c r="H4915" s="7" t="s">
        <v>19621</v>
      </c>
    </row>
    <row r="4916" spans="1:8">
      <c r="A4916" s="6" t="s">
        <v>18858</v>
      </c>
      <c r="B4916" s="6" t="str" cm="1">
        <f t="array" ref="B4916">IF(SUM(--ISNUMBER(SEARCH(Honorific,A4916)))&gt;0,LEFT(A4916,FIND(" ",A4916)-1),"")</f>
        <v/>
      </c>
      <c r="C4916" s="6" t="str">
        <f t="shared" si="152"/>
        <v>Mary Holland</v>
      </c>
      <c r="D4916" s="6" t="str" cm="1">
        <f t="array" ref="D4916">IF(SUM(--ISNUMBER(SEARCH(Credentials,C4916)))&gt;0,TRIM(RIGHT(SUBSTITUTE(C4916," ",REPT(" ", 99)), 99)),"")</f>
        <v/>
      </c>
      <c r="E4916" s="6" t="str">
        <f t="shared" si="153"/>
        <v>Mary Holland</v>
      </c>
      <c r="F4916" s="6" t="s">
        <v>18858</v>
      </c>
      <c r="G4916" s="7" t="s">
        <v>19984</v>
      </c>
      <c r="H4916" s="7" t="s">
        <v>19952</v>
      </c>
    </row>
    <row r="4917" spans="1:8">
      <c r="A4917" s="6" t="s">
        <v>18862</v>
      </c>
      <c r="B4917" s="6" t="str" cm="1">
        <f t="array" ref="B4917">IF(SUM(--ISNUMBER(SEARCH(Honorific,A4917)))&gt;0,LEFT(A4917,FIND(" ",A4917)-1),"")</f>
        <v/>
      </c>
      <c r="C4917" s="6" t="str">
        <f t="shared" si="152"/>
        <v>Jordan Roberts</v>
      </c>
      <c r="D4917" s="6" t="str" cm="1">
        <f t="array" ref="D4917">IF(SUM(--ISNUMBER(SEARCH(Credentials,C4917)))&gt;0,TRIM(RIGHT(SUBSTITUTE(C4917," ",REPT(" ", 99)), 99)),"")</f>
        <v/>
      </c>
      <c r="E4917" s="6" t="str">
        <f t="shared" si="153"/>
        <v>Jordan Roberts</v>
      </c>
      <c r="F4917" s="6" t="s">
        <v>18862</v>
      </c>
      <c r="G4917" s="7" t="s">
        <v>19781</v>
      </c>
      <c r="H4917" s="7" t="s">
        <v>19900</v>
      </c>
    </row>
    <row r="4918" spans="1:8">
      <c r="A4918" s="6" t="s">
        <v>18866</v>
      </c>
      <c r="B4918" s="6" t="str" cm="1">
        <f t="array" ref="B4918">IF(SUM(--ISNUMBER(SEARCH(Honorific,A4918)))&gt;0,LEFT(A4918,FIND(" ",A4918)-1),"")</f>
        <v/>
      </c>
      <c r="C4918" s="6" t="str">
        <f t="shared" si="152"/>
        <v>John Mendoza</v>
      </c>
      <c r="D4918" s="6" t="str" cm="1">
        <f t="array" ref="D4918">IF(SUM(--ISNUMBER(SEARCH(Credentials,C4918)))&gt;0,TRIM(RIGHT(SUBSTITUTE(C4918," ",REPT(" ", 99)), 99)),"")</f>
        <v/>
      </c>
      <c r="E4918" s="6" t="str">
        <f t="shared" si="153"/>
        <v>John Mendoza</v>
      </c>
      <c r="F4918" s="6" t="s">
        <v>18866</v>
      </c>
      <c r="G4918" s="7" t="s">
        <v>19558</v>
      </c>
      <c r="H4918" s="7" t="s">
        <v>20301</v>
      </c>
    </row>
    <row r="4919" spans="1:8">
      <c r="A4919" s="6" t="s">
        <v>18870</v>
      </c>
      <c r="B4919" s="6" t="str" cm="1">
        <f t="array" ref="B4919">IF(SUM(--ISNUMBER(SEARCH(Honorific,A4919)))&gt;0,LEFT(A4919,FIND(" ",A4919)-1),"")</f>
        <v/>
      </c>
      <c r="C4919" s="6" t="str">
        <f t="shared" si="152"/>
        <v>Holly Gibson</v>
      </c>
      <c r="D4919" s="6" t="str" cm="1">
        <f t="array" ref="D4919">IF(SUM(--ISNUMBER(SEARCH(Credentials,C4919)))&gt;0,TRIM(RIGHT(SUBSTITUTE(C4919," ",REPT(" ", 99)), 99)),"")</f>
        <v/>
      </c>
      <c r="E4919" s="6" t="str">
        <f t="shared" si="153"/>
        <v>Holly Gibson</v>
      </c>
      <c r="F4919" s="6" t="s">
        <v>18870</v>
      </c>
      <c r="G4919" s="7" t="s">
        <v>19756</v>
      </c>
      <c r="H4919" s="7" t="s">
        <v>19461</v>
      </c>
    </row>
    <row r="4920" spans="1:8">
      <c r="A4920" s="6" t="s">
        <v>18874</v>
      </c>
      <c r="B4920" s="6" t="str" cm="1">
        <f t="array" ref="B4920">IF(SUM(--ISNUMBER(SEARCH(Honorific,A4920)))&gt;0,LEFT(A4920,FIND(" ",A4920)-1),"")</f>
        <v/>
      </c>
      <c r="C4920" s="6" t="str">
        <f t="shared" si="152"/>
        <v>Christina Weiss</v>
      </c>
      <c r="D4920" s="6" t="str" cm="1">
        <f t="array" ref="D4920">IF(SUM(--ISNUMBER(SEARCH(Credentials,C4920)))&gt;0,TRIM(RIGHT(SUBSTITUTE(C4920," ",REPT(" ", 99)), 99)),"")</f>
        <v/>
      </c>
      <c r="E4920" s="6" t="str">
        <f t="shared" si="153"/>
        <v>Christina Weiss</v>
      </c>
      <c r="F4920" s="6" t="s">
        <v>18874</v>
      </c>
      <c r="G4920" s="7" t="s">
        <v>19429</v>
      </c>
      <c r="H4920" s="7" t="s">
        <v>20519</v>
      </c>
    </row>
    <row r="4921" spans="1:8">
      <c r="A4921" s="6" t="s">
        <v>18878</v>
      </c>
      <c r="B4921" s="6" t="str" cm="1">
        <f t="array" ref="B4921">IF(SUM(--ISNUMBER(SEARCH(Honorific,A4921)))&gt;0,LEFT(A4921,FIND(" ",A4921)-1),"")</f>
        <v/>
      </c>
      <c r="C4921" s="6" t="str">
        <f t="shared" si="152"/>
        <v>William Vincent</v>
      </c>
      <c r="D4921" s="6" t="str" cm="1">
        <f t="array" ref="D4921">IF(SUM(--ISNUMBER(SEARCH(Credentials,C4921)))&gt;0,TRIM(RIGHT(SUBSTITUTE(C4921," ",REPT(" ", 99)), 99)),"")</f>
        <v/>
      </c>
      <c r="E4921" s="6" t="str">
        <f t="shared" si="153"/>
        <v>William Vincent</v>
      </c>
      <c r="F4921" s="6" t="s">
        <v>18878</v>
      </c>
      <c r="G4921" s="7" t="s">
        <v>19437</v>
      </c>
      <c r="H4921" s="7" t="s">
        <v>19668</v>
      </c>
    </row>
    <row r="4922" spans="1:8">
      <c r="A4922" s="6" t="s">
        <v>18882</v>
      </c>
      <c r="B4922" s="6" t="str" cm="1">
        <f t="array" ref="B4922">IF(SUM(--ISNUMBER(SEARCH(Honorific,A4922)))&gt;0,LEFT(A4922,FIND(" ",A4922)-1),"")</f>
        <v/>
      </c>
      <c r="C4922" s="6" t="str">
        <f t="shared" si="152"/>
        <v>Sharon Joyce</v>
      </c>
      <c r="D4922" s="6" t="str" cm="1">
        <f t="array" ref="D4922">IF(SUM(--ISNUMBER(SEARCH(Credentials,C4922)))&gt;0,TRIM(RIGHT(SUBSTITUTE(C4922," ",REPT(" ", 99)), 99)),"")</f>
        <v/>
      </c>
      <c r="E4922" s="6" t="str">
        <f t="shared" si="153"/>
        <v>Sharon Joyce</v>
      </c>
      <c r="F4922" s="6" t="s">
        <v>18882</v>
      </c>
      <c r="G4922" s="7" t="s">
        <v>19584</v>
      </c>
      <c r="H4922" s="7" t="s">
        <v>20690</v>
      </c>
    </row>
    <row r="4923" spans="1:8">
      <c r="A4923" s="6" t="s">
        <v>18886</v>
      </c>
      <c r="B4923" s="6" t="str" cm="1">
        <f t="array" ref="B4923">IF(SUM(--ISNUMBER(SEARCH(Honorific,A4923)))&gt;0,LEFT(A4923,FIND(" ",A4923)-1),"")</f>
        <v/>
      </c>
      <c r="C4923" s="6" t="str">
        <f t="shared" si="152"/>
        <v>Garrett Dixon</v>
      </c>
      <c r="D4923" s="6" t="str" cm="1">
        <f t="array" ref="D4923">IF(SUM(--ISNUMBER(SEARCH(Credentials,C4923)))&gt;0,TRIM(RIGHT(SUBSTITUTE(C4923," ",REPT(" ", 99)), 99)),"")</f>
        <v/>
      </c>
      <c r="E4923" s="6" t="str">
        <f t="shared" si="153"/>
        <v>Garrett Dixon</v>
      </c>
      <c r="F4923" s="6" t="s">
        <v>18886</v>
      </c>
      <c r="G4923" s="7" t="s">
        <v>19624</v>
      </c>
      <c r="H4923" s="7" t="s">
        <v>19602</v>
      </c>
    </row>
    <row r="4924" spans="1:8">
      <c r="A4924" s="6" t="s">
        <v>18889</v>
      </c>
      <c r="B4924" s="6" t="str" cm="1">
        <f t="array" ref="B4924">IF(SUM(--ISNUMBER(SEARCH(Honorific,A4924)))&gt;0,LEFT(A4924,FIND(" ",A4924)-1),"")</f>
        <v/>
      </c>
      <c r="C4924" s="6" t="str">
        <f t="shared" si="152"/>
        <v>Kathleen Taylor</v>
      </c>
      <c r="D4924" s="6" t="str" cm="1">
        <f t="array" ref="D4924">IF(SUM(--ISNUMBER(SEARCH(Credentials,C4924)))&gt;0,TRIM(RIGHT(SUBSTITUTE(C4924," ",REPT(" ", 99)), 99)),"")</f>
        <v/>
      </c>
      <c r="E4924" s="6" t="str">
        <f t="shared" si="153"/>
        <v>Kathleen Taylor</v>
      </c>
      <c r="F4924" s="6" t="s">
        <v>18889</v>
      </c>
      <c r="G4924" s="7" t="s">
        <v>20054</v>
      </c>
      <c r="H4924" s="7" t="s">
        <v>19500</v>
      </c>
    </row>
    <row r="4925" spans="1:8">
      <c r="A4925" s="6" t="s">
        <v>18892</v>
      </c>
      <c r="B4925" s="6" t="str" cm="1">
        <f t="array" ref="B4925">IF(SUM(--ISNUMBER(SEARCH(Honorific,A4925)))&gt;0,LEFT(A4925,FIND(" ",A4925)-1),"")</f>
        <v/>
      </c>
      <c r="C4925" s="6" t="str">
        <f t="shared" si="152"/>
        <v>Kristine Mayo</v>
      </c>
      <c r="D4925" s="6" t="str" cm="1">
        <f t="array" ref="D4925">IF(SUM(--ISNUMBER(SEARCH(Credentials,C4925)))&gt;0,TRIM(RIGHT(SUBSTITUTE(C4925," ",REPT(" ", 99)), 99)),"")</f>
        <v/>
      </c>
      <c r="E4925" s="6" t="str">
        <f t="shared" si="153"/>
        <v>Kristine Mayo</v>
      </c>
      <c r="F4925" s="6" t="s">
        <v>18892</v>
      </c>
      <c r="G4925" s="7" t="s">
        <v>20323</v>
      </c>
      <c r="H4925" s="7" t="s">
        <v>20846</v>
      </c>
    </row>
    <row r="4926" spans="1:8">
      <c r="A4926" s="6" t="s">
        <v>18896</v>
      </c>
      <c r="B4926" s="6" t="str" cm="1">
        <f t="array" ref="B4926">IF(SUM(--ISNUMBER(SEARCH(Honorific,A4926)))&gt;0,LEFT(A4926,FIND(" ",A4926)-1),"")</f>
        <v/>
      </c>
      <c r="C4926" s="6" t="str">
        <f t="shared" si="152"/>
        <v>Frank Cardenas</v>
      </c>
      <c r="D4926" s="6" t="str" cm="1">
        <f t="array" ref="D4926">IF(SUM(--ISNUMBER(SEARCH(Credentials,C4926)))&gt;0,TRIM(RIGHT(SUBSTITUTE(C4926," ",REPT(" ", 99)), 99)),"")</f>
        <v/>
      </c>
      <c r="E4926" s="6" t="str">
        <f t="shared" si="153"/>
        <v>Frank Cardenas</v>
      </c>
      <c r="F4926" s="6" t="s">
        <v>18896</v>
      </c>
      <c r="G4926" s="7" t="s">
        <v>20434</v>
      </c>
      <c r="H4926" s="7" t="s">
        <v>19922</v>
      </c>
    </row>
    <row r="4927" spans="1:8">
      <c r="A4927" s="6" t="s">
        <v>18900</v>
      </c>
      <c r="B4927" s="6" t="str" cm="1">
        <f t="array" ref="B4927">IF(SUM(--ISNUMBER(SEARCH(Honorific,A4927)))&gt;0,LEFT(A4927,FIND(" ",A4927)-1),"")</f>
        <v/>
      </c>
      <c r="C4927" s="6" t="str">
        <f t="shared" si="152"/>
        <v>Bianca Washington</v>
      </c>
      <c r="D4927" s="6" t="str" cm="1">
        <f t="array" ref="D4927">IF(SUM(--ISNUMBER(SEARCH(Credentials,C4927)))&gt;0,TRIM(RIGHT(SUBSTITUTE(C4927," ",REPT(" ", 99)), 99)),"")</f>
        <v/>
      </c>
      <c r="E4927" s="6" t="str">
        <f t="shared" si="153"/>
        <v>Bianca Washington</v>
      </c>
      <c r="F4927" s="6" t="s">
        <v>18900</v>
      </c>
      <c r="G4927" s="7" t="s">
        <v>20744</v>
      </c>
      <c r="H4927" s="7" t="s">
        <v>20299</v>
      </c>
    </row>
    <row r="4928" spans="1:8">
      <c r="A4928" s="6" t="s">
        <v>18904</v>
      </c>
      <c r="B4928" s="6" t="str" cm="1">
        <f t="array" ref="B4928">IF(SUM(--ISNUMBER(SEARCH(Honorific,A4928)))&gt;0,LEFT(A4928,FIND(" ",A4928)-1),"")</f>
        <v/>
      </c>
      <c r="C4928" s="6" t="str">
        <f t="shared" si="152"/>
        <v>Andre Gonzales</v>
      </c>
      <c r="D4928" s="6" t="str" cm="1">
        <f t="array" ref="D4928">IF(SUM(--ISNUMBER(SEARCH(Credentials,C4928)))&gt;0,TRIM(RIGHT(SUBSTITUTE(C4928," ",REPT(" ", 99)), 99)),"")</f>
        <v/>
      </c>
      <c r="E4928" s="6" t="str">
        <f t="shared" si="153"/>
        <v>Andre Gonzales</v>
      </c>
      <c r="F4928" s="6" t="s">
        <v>18904</v>
      </c>
      <c r="G4928" s="7" t="s">
        <v>20660</v>
      </c>
      <c r="H4928" s="7" t="s">
        <v>19721</v>
      </c>
    </row>
    <row r="4929" spans="1:8">
      <c r="A4929" s="6" t="s">
        <v>18908</v>
      </c>
      <c r="B4929" s="6" t="str" cm="1">
        <f t="array" ref="B4929">IF(SUM(--ISNUMBER(SEARCH(Honorific,A4929)))&gt;0,LEFT(A4929,FIND(" ",A4929)-1),"")</f>
        <v/>
      </c>
      <c r="C4929" s="6" t="str">
        <f t="shared" si="152"/>
        <v>Matthew Rodriguez</v>
      </c>
      <c r="D4929" s="6" t="str" cm="1">
        <f t="array" ref="D4929">IF(SUM(--ISNUMBER(SEARCH(Credentials,C4929)))&gt;0,TRIM(RIGHT(SUBSTITUTE(C4929," ",REPT(" ", 99)), 99)),"")</f>
        <v/>
      </c>
      <c r="E4929" s="6" t="str">
        <f t="shared" si="153"/>
        <v>Matthew Rodriguez</v>
      </c>
      <c r="F4929" s="6" t="s">
        <v>18908</v>
      </c>
      <c r="G4929" s="7" t="s">
        <v>19506</v>
      </c>
      <c r="H4929" s="7" t="s">
        <v>19536</v>
      </c>
    </row>
    <row r="4930" spans="1:8">
      <c r="A4930" s="6" t="s">
        <v>18912</v>
      </c>
      <c r="B4930" s="6" t="str" cm="1">
        <f t="array" ref="B4930">IF(SUM(--ISNUMBER(SEARCH(Honorific,A4930)))&gt;0,LEFT(A4930,FIND(" ",A4930)-1),"")</f>
        <v/>
      </c>
      <c r="C4930" s="6" t="str">
        <f t="shared" si="152"/>
        <v>Joshua Terry</v>
      </c>
      <c r="D4930" s="6" t="str" cm="1">
        <f t="array" ref="D4930">IF(SUM(--ISNUMBER(SEARCH(Credentials,C4930)))&gt;0,TRIM(RIGHT(SUBSTITUTE(C4930," ",REPT(" ", 99)), 99)),"")</f>
        <v/>
      </c>
      <c r="E4930" s="6" t="str">
        <f t="shared" si="153"/>
        <v>Joshua Terry</v>
      </c>
      <c r="F4930" s="6" t="s">
        <v>18912</v>
      </c>
      <c r="G4930" s="7" t="s">
        <v>19718</v>
      </c>
      <c r="H4930" s="7" t="s">
        <v>19660</v>
      </c>
    </row>
    <row r="4931" spans="1:8">
      <c r="A4931" s="6" t="s">
        <v>18915</v>
      </c>
      <c r="B4931" s="6" t="str" cm="1">
        <f t="array" ref="B4931">IF(SUM(--ISNUMBER(SEARCH(Honorific,A4931)))&gt;0,LEFT(A4931,FIND(" ",A4931)-1),"")</f>
        <v/>
      </c>
      <c r="C4931" s="6" t="str">
        <f t="shared" ref="C4931:C4994" si="154">IF(B4931="",A4931,RIGHT(A4931,LEN(A4931)-LEN(B4931)-1))</f>
        <v>Kaitlyn Briggs</v>
      </c>
      <c r="D4931" s="6" t="str" cm="1">
        <f t="array" ref="D4931">IF(SUM(--ISNUMBER(SEARCH(Credentials,C4931)))&gt;0,TRIM(RIGHT(SUBSTITUTE(C4931," ",REPT(" ", 99)), 99)),"")</f>
        <v/>
      </c>
      <c r="E4931" s="6" t="str">
        <f t="shared" ref="E4931:E4994" si="155">IF(D4931="",C4931,LEFT(C4931,LEN(C4931)-LEN(D4931)))</f>
        <v>Kaitlyn Briggs</v>
      </c>
      <c r="F4931" s="6" t="s">
        <v>18915</v>
      </c>
      <c r="G4931" s="7" t="s">
        <v>19785</v>
      </c>
      <c r="H4931" s="7" t="s">
        <v>20847</v>
      </c>
    </row>
    <row r="4932" spans="1:8">
      <c r="A4932" s="6" t="s">
        <v>18919</v>
      </c>
      <c r="B4932" s="6" t="str" cm="1">
        <f t="array" ref="B4932">IF(SUM(--ISNUMBER(SEARCH(Honorific,A4932)))&gt;0,LEFT(A4932,FIND(" ",A4932)-1),"")</f>
        <v/>
      </c>
      <c r="C4932" s="6" t="str">
        <f t="shared" si="154"/>
        <v>Vincent Owens</v>
      </c>
      <c r="D4932" s="6" t="str" cm="1">
        <f t="array" ref="D4932">IF(SUM(--ISNUMBER(SEARCH(Credentials,C4932)))&gt;0,TRIM(RIGHT(SUBSTITUTE(C4932," ",REPT(" ", 99)), 99)),"")</f>
        <v/>
      </c>
      <c r="E4932" s="6" t="str">
        <f t="shared" si="155"/>
        <v>Vincent Owens</v>
      </c>
      <c r="F4932" s="6" t="s">
        <v>18919</v>
      </c>
      <c r="G4932" s="7" t="s">
        <v>19668</v>
      </c>
      <c r="H4932" s="7" t="s">
        <v>19758</v>
      </c>
    </row>
    <row r="4933" spans="1:8">
      <c r="A4933" s="6" t="s">
        <v>18923</v>
      </c>
      <c r="B4933" s="6" t="str" cm="1">
        <f t="array" ref="B4933">IF(SUM(--ISNUMBER(SEARCH(Honorific,A4933)))&gt;0,LEFT(A4933,FIND(" ",A4933)-1),"")</f>
        <v/>
      </c>
      <c r="C4933" s="6" t="str">
        <f t="shared" si="154"/>
        <v>Amber Bennett</v>
      </c>
      <c r="D4933" s="6" t="str" cm="1">
        <f t="array" ref="D4933">IF(SUM(--ISNUMBER(SEARCH(Credentials,C4933)))&gt;0,TRIM(RIGHT(SUBSTITUTE(C4933," ",REPT(" ", 99)), 99)),"")</f>
        <v/>
      </c>
      <c r="E4933" s="6" t="str">
        <f t="shared" si="155"/>
        <v>Amber Bennett</v>
      </c>
      <c r="F4933" s="6" t="s">
        <v>18923</v>
      </c>
      <c r="G4933" s="7" t="s">
        <v>20106</v>
      </c>
      <c r="H4933" s="7" t="s">
        <v>19890</v>
      </c>
    </row>
    <row r="4934" spans="1:8">
      <c r="A4934" s="6" t="s">
        <v>18927</v>
      </c>
      <c r="B4934" s="6" t="str" cm="1">
        <f t="array" ref="B4934">IF(SUM(--ISNUMBER(SEARCH(Honorific,A4934)))&gt;0,LEFT(A4934,FIND(" ",A4934)-1),"")</f>
        <v/>
      </c>
      <c r="C4934" s="6" t="str">
        <f t="shared" si="154"/>
        <v>Renee Bryan</v>
      </c>
      <c r="D4934" s="6" t="str" cm="1">
        <f t="array" ref="D4934">IF(SUM(--ISNUMBER(SEARCH(Credentials,C4934)))&gt;0,TRIM(RIGHT(SUBSTITUTE(C4934," ",REPT(" ", 99)), 99)),"")</f>
        <v/>
      </c>
      <c r="E4934" s="6" t="str">
        <f t="shared" si="155"/>
        <v>Renee Bryan</v>
      </c>
      <c r="F4934" s="6" t="s">
        <v>18927</v>
      </c>
      <c r="G4934" s="7" t="s">
        <v>19431</v>
      </c>
      <c r="H4934" s="7" t="s">
        <v>20113</v>
      </c>
    </row>
    <row r="4935" spans="1:8">
      <c r="A4935" s="6" t="s">
        <v>18931</v>
      </c>
      <c r="B4935" s="6" t="str" cm="1">
        <f t="array" ref="B4935">IF(SUM(--ISNUMBER(SEARCH(Honorific,A4935)))&gt;0,LEFT(A4935,FIND(" ",A4935)-1),"")</f>
        <v/>
      </c>
      <c r="C4935" s="6" t="str">
        <f t="shared" si="154"/>
        <v>John Barnett</v>
      </c>
      <c r="D4935" s="6" t="str" cm="1">
        <f t="array" ref="D4935">IF(SUM(--ISNUMBER(SEARCH(Credentials,C4935)))&gt;0,TRIM(RIGHT(SUBSTITUTE(C4935," ",REPT(" ", 99)), 99)),"")</f>
        <v/>
      </c>
      <c r="E4935" s="6" t="str">
        <f t="shared" si="155"/>
        <v>John Barnett</v>
      </c>
      <c r="F4935" s="6" t="s">
        <v>18931</v>
      </c>
      <c r="G4935" s="7" t="s">
        <v>19558</v>
      </c>
      <c r="H4935" s="7" t="s">
        <v>20073</v>
      </c>
    </row>
    <row r="4936" spans="1:8">
      <c r="A4936" s="6" t="s">
        <v>18935</v>
      </c>
      <c r="B4936" s="6" t="str" cm="1">
        <f t="array" ref="B4936">IF(SUM(--ISNUMBER(SEARCH(Honorific,A4936)))&gt;0,LEFT(A4936,FIND(" ",A4936)-1),"")</f>
        <v/>
      </c>
      <c r="C4936" s="6" t="str">
        <f t="shared" si="154"/>
        <v>Christina Cherry</v>
      </c>
      <c r="D4936" s="6" t="str" cm="1">
        <f t="array" ref="D4936">IF(SUM(--ISNUMBER(SEARCH(Credentials,C4936)))&gt;0,TRIM(RIGHT(SUBSTITUTE(C4936," ",REPT(" ", 99)), 99)),"")</f>
        <v/>
      </c>
      <c r="E4936" s="6" t="str">
        <f t="shared" si="155"/>
        <v>Christina Cherry</v>
      </c>
      <c r="F4936" s="6" t="s">
        <v>18935</v>
      </c>
      <c r="G4936" s="7" t="s">
        <v>19429</v>
      </c>
      <c r="H4936" s="7" t="s">
        <v>20629</v>
      </c>
    </row>
    <row r="4937" spans="1:8">
      <c r="A4937" s="6" t="s">
        <v>18939</v>
      </c>
      <c r="B4937" s="6" t="str" cm="1">
        <f t="array" ref="B4937">IF(SUM(--ISNUMBER(SEARCH(Honorific,A4937)))&gt;0,LEFT(A4937,FIND(" ",A4937)-1),"")</f>
        <v/>
      </c>
      <c r="C4937" s="6" t="str">
        <f t="shared" si="154"/>
        <v>Christina Simon</v>
      </c>
      <c r="D4937" s="6" t="str" cm="1">
        <f t="array" ref="D4937">IF(SUM(--ISNUMBER(SEARCH(Credentials,C4937)))&gt;0,TRIM(RIGHT(SUBSTITUTE(C4937," ",REPT(" ", 99)), 99)),"")</f>
        <v/>
      </c>
      <c r="E4937" s="6" t="str">
        <f t="shared" si="155"/>
        <v>Christina Simon</v>
      </c>
      <c r="F4937" s="6" t="s">
        <v>18939</v>
      </c>
      <c r="G4937" s="7" t="s">
        <v>19429</v>
      </c>
      <c r="H4937" s="7" t="s">
        <v>19827</v>
      </c>
    </row>
    <row r="4938" spans="1:8">
      <c r="A4938" s="6" t="s">
        <v>18943</v>
      </c>
      <c r="B4938" s="6" t="str" cm="1">
        <f t="array" ref="B4938">IF(SUM(--ISNUMBER(SEARCH(Honorific,A4938)))&gt;0,LEFT(A4938,FIND(" ",A4938)-1),"")</f>
        <v/>
      </c>
      <c r="C4938" s="6" t="str">
        <f t="shared" si="154"/>
        <v>Amy James</v>
      </c>
      <c r="D4938" s="6" t="str" cm="1">
        <f t="array" ref="D4938">IF(SUM(--ISNUMBER(SEARCH(Credentials,C4938)))&gt;0,TRIM(RIGHT(SUBSTITUTE(C4938," ",REPT(" ", 99)), 99)),"")</f>
        <v/>
      </c>
      <c r="E4938" s="6" t="str">
        <f t="shared" si="155"/>
        <v>Amy James</v>
      </c>
      <c r="F4938" s="6" t="s">
        <v>18943</v>
      </c>
      <c r="G4938" s="7" t="s">
        <v>19789</v>
      </c>
      <c r="H4938" s="7" t="s">
        <v>19433</v>
      </c>
    </row>
    <row r="4939" spans="1:8">
      <c r="A4939" s="6" t="s">
        <v>18947</v>
      </c>
      <c r="B4939" s="6" t="str" cm="1">
        <f t="array" ref="B4939">IF(SUM(--ISNUMBER(SEARCH(Honorific,A4939)))&gt;0,LEFT(A4939,FIND(" ",A4939)-1),"")</f>
        <v/>
      </c>
      <c r="C4939" s="6" t="str">
        <f t="shared" si="154"/>
        <v>Tara Chase</v>
      </c>
      <c r="D4939" s="6" t="str" cm="1">
        <f t="array" ref="D4939">IF(SUM(--ISNUMBER(SEARCH(Credentials,C4939)))&gt;0,TRIM(RIGHT(SUBSTITUTE(C4939," ",REPT(" ", 99)), 99)),"")</f>
        <v/>
      </c>
      <c r="E4939" s="6" t="str">
        <f t="shared" si="155"/>
        <v>Tara Chase</v>
      </c>
      <c r="F4939" s="6" t="s">
        <v>18947</v>
      </c>
      <c r="G4939" s="7" t="s">
        <v>19605</v>
      </c>
      <c r="H4939" s="7" t="s">
        <v>20409</v>
      </c>
    </row>
    <row r="4940" spans="1:8">
      <c r="A4940" s="6" t="s">
        <v>18951</v>
      </c>
      <c r="B4940" s="6" t="str" cm="1">
        <f t="array" ref="B4940">IF(SUM(--ISNUMBER(SEARCH(Honorific,A4940)))&gt;0,LEFT(A4940,FIND(" ",A4940)-1),"")</f>
        <v/>
      </c>
      <c r="C4940" s="6" t="str">
        <f t="shared" si="154"/>
        <v>Maurice Lee</v>
      </c>
      <c r="D4940" s="6" t="str" cm="1">
        <f t="array" ref="D4940">IF(SUM(--ISNUMBER(SEARCH(Credentials,C4940)))&gt;0,TRIM(RIGHT(SUBSTITUTE(C4940," ",REPT(" ", 99)), 99)),"")</f>
        <v/>
      </c>
      <c r="E4940" s="6" t="str">
        <f t="shared" si="155"/>
        <v>Maurice Lee</v>
      </c>
      <c r="F4940" s="6" t="s">
        <v>18951</v>
      </c>
      <c r="G4940" s="7" t="s">
        <v>20654</v>
      </c>
      <c r="H4940" s="7" t="s">
        <v>19424</v>
      </c>
    </row>
    <row r="4941" spans="1:8">
      <c r="A4941" s="6" t="s">
        <v>18955</v>
      </c>
      <c r="B4941" s="6" t="str" cm="1">
        <f t="array" ref="B4941">IF(SUM(--ISNUMBER(SEARCH(Honorific,A4941)))&gt;0,LEFT(A4941,FIND(" ",A4941)-1),"")</f>
        <v/>
      </c>
      <c r="C4941" s="6" t="str">
        <f t="shared" si="154"/>
        <v>Amy Shannon</v>
      </c>
      <c r="D4941" s="6" t="str" cm="1">
        <f t="array" ref="D4941">IF(SUM(--ISNUMBER(SEARCH(Credentials,C4941)))&gt;0,TRIM(RIGHT(SUBSTITUTE(C4941," ",REPT(" ", 99)), 99)),"")</f>
        <v/>
      </c>
      <c r="E4941" s="6" t="str">
        <f t="shared" si="155"/>
        <v>Amy Shannon</v>
      </c>
      <c r="F4941" s="6" t="s">
        <v>18955</v>
      </c>
      <c r="G4941" s="7" t="s">
        <v>19789</v>
      </c>
      <c r="H4941" s="7" t="s">
        <v>20122</v>
      </c>
    </row>
    <row r="4942" spans="1:8">
      <c r="A4942" s="6" t="s">
        <v>18958</v>
      </c>
      <c r="B4942" s="6" t="str" cm="1">
        <f t="array" ref="B4942">IF(SUM(--ISNUMBER(SEARCH(Honorific,A4942)))&gt;0,LEFT(A4942,FIND(" ",A4942)-1),"")</f>
        <v/>
      </c>
      <c r="C4942" s="6" t="str">
        <f t="shared" si="154"/>
        <v>Patricia Berger</v>
      </c>
      <c r="D4942" s="6" t="str" cm="1">
        <f t="array" ref="D4942">IF(SUM(--ISNUMBER(SEARCH(Credentials,C4942)))&gt;0,TRIM(RIGHT(SUBSTITUTE(C4942," ",REPT(" ", 99)), 99)),"")</f>
        <v/>
      </c>
      <c r="E4942" s="6" t="str">
        <f t="shared" si="155"/>
        <v>Patricia Berger</v>
      </c>
      <c r="F4942" s="6" t="s">
        <v>18958</v>
      </c>
      <c r="G4942" s="7" t="s">
        <v>19967</v>
      </c>
      <c r="H4942" s="7" t="s">
        <v>20454</v>
      </c>
    </row>
    <row r="4943" spans="1:8">
      <c r="A4943" s="6" t="s">
        <v>18962</v>
      </c>
      <c r="B4943" s="6" t="str" cm="1">
        <f t="array" ref="B4943">IF(SUM(--ISNUMBER(SEARCH(Honorific,A4943)))&gt;0,LEFT(A4943,FIND(" ",A4943)-1),"")</f>
        <v/>
      </c>
      <c r="C4943" s="6" t="str">
        <f t="shared" si="154"/>
        <v>Darrell King</v>
      </c>
      <c r="D4943" s="6" t="str" cm="1">
        <f t="array" ref="D4943">IF(SUM(--ISNUMBER(SEARCH(Credentials,C4943)))&gt;0,TRIM(RIGHT(SUBSTITUTE(C4943," ",REPT(" ", 99)), 99)),"")</f>
        <v/>
      </c>
      <c r="E4943" s="6" t="str">
        <f t="shared" si="155"/>
        <v>Darrell King</v>
      </c>
      <c r="F4943" s="6" t="s">
        <v>18962</v>
      </c>
      <c r="G4943" s="7" t="s">
        <v>20420</v>
      </c>
      <c r="H4943" s="7" t="s">
        <v>20195</v>
      </c>
    </row>
    <row r="4944" spans="1:8">
      <c r="A4944" s="6" t="s">
        <v>18966</v>
      </c>
      <c r="B4944" s="6" t="str" cm="1">
        <f t="array" ref="B4944">IF(SUM(--ISNUMBER(SEARCH(Honorific,A4944)))&gt;0,LEFT(A4944,FIND(" ",A4944)-1),"")</f>
        <v/>
      </c>
      <c r="C4944" s="6" t="str">
        <f t="shared" si="154"/>
        <v>Christopher Webb</v>
      </c>
      <c r="D4944" s="6" t="str" cm="1">
        <f t="array" ref="D4944">IF(SUM(--ISNUMBER(SEARCH(Credentials,C4944)))&gt;0,TRIM(RIGHT(SUBSTITUTE(C4944," ",REPT(" ", 99)), 99)),"")</f>
        <v/>
      </c>
      <c r="E4944" s="6" t="str">
        <f t="shared" si="155"/>
        <v>Christopher Webb</v>
      </c>
      <c r="F4944" s="6" t="s">
        <v>18966</v>
      </c>
      <c r="G4944" s="7" t="s">
        <v>19682</v>
      </c>
      <c r="H4944" s="7" t="s">
        <v>19937</v>
      </c>
    </row>
    <row r="4945" spans="1:8">
      <c r="A4945" s="6" t="s">
        <v>18970</v>
      </c>
      <c r="B4945" s="6" t="str" cm="1">
        <f t="array" ref="B4945">IF(SUM(--ISNUMBER(SEARCH(Honorific,A4945)))&gt;0,LEFT(A4945,FIND(" ",A4945)-1),"")</f>
        <v/>
      </c>
      <c r="C4945" s="6" t="str">
        <f t="shared" si="154"/>
        <v>Henry Wade</v>
      </c>
      <c r="D4945" s="6" t="str" cm="1">
        <f t="array" ref="D4945">IF(SUM(--ISNUMBER(SEARCH(Credentials,C4945)))&gt;0,TRIM(RIGHT(SUBSTITUTE(C4945," ",REPT(" ", 99)), 99)),"")</f>
        <v/>
      </c>
      <c r="E4945" s="6" t="str">
        <f t="shared" si="155"/>
        <v>Henry Wade</v>
      </c>
      <c r="F4945" s="6" t="s">
        <v>18970</v>
      </c>
      <c r="G4945" s="7" t="s">
        <v>19552</v>
      </c>
      <c r="H4945" s="7" t="s">
        <v>20716</v>
      </c>
    </row>
    <row r="4946" spans="1:8">
      <c r="A4946" s="6" t="s">
        <v>18973</v>
      </c>
      <c r="B4946" s="6" t="str" cm="1">
        <f t="array" ref="B4946">IF(SUM(--ISNUMBER(SEARCH(Honorific,A4946)))&gt;0,LEFT(A4946,FIND(" ",A4946)-1),"")</f>
        <v/>
      </c>
      <c r="C4946" s="6" t="str">
        <f t="shared" si="154"/>
        <v>Thomas Terry</v>
      </c>
      <c r="D4946" s="6" t="str" cm="1">
        <f t="array" ref="D4946">IF(SUM(--ISNUMBER(SEARCH(Credentials,C4946)))&gt;0,TRIM(RIGHT(SUBSTITUTE(C4946," ",REPT(" ", 99)), 99)),"")</f>
        <v/>
      </c>
      <c r="E4946" s="6" t="str">
        <f t="shared" si="155"/>
        <v>Thomas Terry</v>
      </c>
      <c r="F4946" s="6" t="s">
        <v>18973</v>
      </c>
      <c r="G4946" s="7" t="s">
        <v>19488</v>
      </c>
      <c r="H4946" s="7" t="s">
        <v>19660</v>
      </c>
    </row>
    <row r="4947" spans="1:8">
      <c r="A4947" s="6" t="s">
        <v>18977</v>
      </c>
      <c r="B4947" s="6" t="str" cm="1">
        <f t="array" ref="B4947">IF(SUM(--ISNUMBER(SEARCH(Honorific,A4947)))&gt;0,LEFT(A4947,FIND(" ",A4947)-1),"")</f>
        <v/>
      </c>
      <c r="C4947" s="6" t="str">
        <f t="shared" si="154"/>
        <v>Darren Medina</v>
      </c>
      <c r="D4947" s="6" t="str" cm="1">
        <f t="array" ref="D4947">IF(SUM(--ISNUMBER(SEARCH(Credentials,C4947)))&gt;0,TRIM(RIGHT(SUBSTITUTE(C4947," ",REPT(" ", 99)), 99)),"")</f>
        <v/>
      </c>
      <c r="E4947" s="6" t="str">
        <f t="shared" si="155"/>
        <v>Darren Medina</v>
      </c>
      <c r="F4947" s="6" t="s">
        <v>18977</v>
      </c>
      <c r="G4947" s="7" t="s">
        <v>19970</v>
      </c>
      <c r="H4947" s="7" t="s">
        <v>19706</v>
      </c>
    </row>
    <row r="4948" spans="1:8">
      <c r="A4948" s="6" t="s">
        <v>18981</v>
      </c>
      <c r="B4948" s="6" t="str" cm="1">
        <f t="array" ref="B4948">IF(SUM(--ISNUMBER(SEARCH(Honorific,A4948)))&gt;0,LEFT(A4948,FIND(" ",A4948)-1),"")</f>
        <v/>
      </c>
      <c r="C4948" s="6" t="str">
        <f t="shared" si="154"/>
        <v>Troy Daniel</v>
      </c>
      <c r="D4948" s="6" t="str" cm="1">
        <f t="array" ref="D4948">IF(SUM(--ISNUMBER(SEARCH(Credentials,C4948)))&gt;0,TRIM(RIGHT(SUBSTITUTE(C4948," ",REPT(" ", 99)), 99)),"")</f>
        <v/>
      </c>
      <c r="E4948" s="6" t="str">
        <f t="shared" si="155"/>
        <v>Troy Daniel</v>
      </c>
      <c r="F4948" s="6" t="s">
        <v>18981</v>
      </c>
      <c r="G4948" s="7" t="s">
        <v>19724</v>
      </c>
      <c r="H4948" s="7" t="s">
        <v>19492</v>
      </c>
    </row>
    <row r="4949" spans="1:8">
      <c r="A4949" s="6" t="s">
        <v>18985</v>
      </c>
      <c r="B4949" s="6" t="str" cm="1">
        <f t="array" ref="B4949">IF(SUM(--ISNUMBER(SEARCH(Honorific,A4949)))&gt;0,LEFT(A4949,FIND(" ",A4949)-1),"")</f>
        <v/>
      </c>
      <c r="C4949" s="6" t="str">
        <f t="shared" si="154"/>
        <v>Robert Sharp</v>
      </c>
      <c r="D4949" s="6" t="str" cm="1">
        <f t="array" ref="D4949">IF(SUM(--ISNUMBER(SEARCH(Credentials,C4949)))&gt;0,TRIM(RIGHT(SUBSTITUTE(C4949," ",REPT(" ", 99)), 99)),"")</f>
        <v/>
      </c>
      <c r="E4949" s="6" t="str">
        <f t="shared" si="155"/>
        <v>Robert Sharp</v>
      </c>
      <c r="F4949" s="6" t="s">
        <v>18985</v>
      </c>
      <c r="G4949" s="7" t="s">
        <v>19541</v>
      </c>
      <c r="H4949" s="7" t="s">
        <v>19842</v>
      </c>
    </row>
    <row r="4950" spans="1:8">
      <c r="A4950" s="6" t="s">
        <v>18989</v>
      </c>
      <c r="B4950" s="6" t="str" cm="1">
        <f t="array" ref="B4950">IF(SUM(--ISNUMBER(SEARCH(Honorific,A4950)))&gt;0,LEFT(A4950,FIND(" ",A4950)-1),"")</f>
        <v/>
      </c>
      <c r="C4950" s="6" t="str">
        <f t="shared" si="154"/>
        <v>Terri Berry</v>
      </c>
      <c r="D4950" s="6" t="str" cm="1">
        <f t="array" ref="D4950">IF(SUM(--ISNUMBER(SEARCH(Credentials,C4950)))&gt;0,TRIM(RIGHT(SUBSTITUTE(C4950," ",REPT(" ", 99)), 99)),"")</f>
        <v/>
      </c>
      <c r="E4950" s="6" t="str">
        <f t="shared" si="155"/>
        <v>Terri Berry</v>
      </c>
      <c r="F4950" s="6" t="s">
        <v>18989</v>
      </c>
      <c r="G4950" s="7" t="s">
        <v>19981</v>
      </c>
      <c r="H4950" s="7" t="s">
        <v>19451</v>
      </c>
    </row>
    <row r="4951" spans="1:8">
      <c r="A4951" s="6" t="s">
        <v>18993</v>
      </c>
      <c r="B4951" s="6" t="str" cm="1">
        <f t="array" ref="B4951">IF(SUM(--ISNUMBER(SEARCH(Honorific,A4951)))&gt;0,LEFT(A4951,FIND(" ",A4951)-1),"")</f>
        <v/>
      </c>
      <c r="C4951" s="6" t="str">
        <f t="shared" si="154"/>
        <v>Brett Riley</v>
      </c>
      <c r="D4951" s="6" t="str" cm="1">
        <f t="array" ref="D4951">IF(SUM(--ISNUMBER(SEARCH(Credentials,C4951)))&gt;0,TRIM(RIGHT(SUBSTITUTE(C4951," ",REPT(" ", 99)), 99)),"")</f>
        <v/>
      </c>
      <c r="E4951" s="6" t="str">
        <f t="shared" si="155"/>
        <v>Brett Riley</v>
      </c>
      <c r="F4951" s="6" t="s">
        <v>18993</v>
      </c>
      <c r="G4951" s="7" t="s">
        <v>19637</v>
      </c>
      <c r="H4951" s="7" t="s">
        <v>20023</v>
      </c>
    </row>
    <row r="4952" spans="1:8">
      <c r="A4952" s="6" t="s">
        <v>18997</v>
      </c>
      <c r="B4952" s="6" t="str" cm="1">
        <f t="array" ref="B4952">IF(SUM(--ISNUMBER(SEARCH(Honorific,A4952)))&gt;0,LEFT(A4952,FIND(" ",A4952)-1),"")</f>
        <v/>
      </c>
      <c r="C4952" s="6" t="str">
        <f t="shared" si="154"/>
        <v>Peter Taylor</v>
      </c>
      <c r="D4952" s="6" t="str" cm="1">
        <f t="array" ref="D4952">IF(SUM(--ISNUMBER(SEARCH(Credentials,C4952)))&gt;0,TRIM(RIGHT(SUBSTITUTE(C4952," ",REPT(" ", 99)), 99)),"")</f>
        <v/>
      </c>
      <c r="E4952" s="6" t="str">
        <f t="shared" si="155"/>
        <v>Peter Taylor</v>
      </c>
      <c r="F4952" s="6" t="s">
        <v>18997</v>
      </c>
      <c r="G4952" s="7" t="s">
        <v>19860</v>
      </c>
      <c r="H4952" s="7" t="s">
        <v>19500</v>
      </c>
    </row>
    <row r="4953" spans="1:8">
      <c r="A4953" s="6" t="s">
        <v>19001</v>
      </c>
      <c r="B4953" s="6" t="str" cm="1">
        <f t="array" ref="B4953">IF(SUM(--ISNUMBER(SEARCH(Honorific,A4953)))&gt;0,LEFT(A4953,FIND(" ",A4953)-1),"")</f>
        <v/>
      </c>
      <c r="C4953" s="6" t="str">
        <f t="shared" si="154"/>
        <v>Michael Rosales</v>
      </c>
      <c r="D4953" s="6" t="str" cm="1">
        <f t="array" ref="D4953">IF(SUM(--ISNUMBER(SEARCH(Credentials,C4953)))&gt;0,TRIM(RIGHT(SUBSTITUTE(C4953," ",REPT(" ", 99)), 99)),"")</f>
        <v/>
      </c>
      <c r="E4953" s="6" t="str">
        <f t="shared" si="155"/>
        <v>Michael Rosales</v>
      </c>
      <c r="F4953" s="6" t="s">
        <v>19001</v>
      </c>
      <c r="G4953" s="7" t="s">
        <v>19466</v>
      </c>
      <c r="H4953" s="7" t="s">
        <v>20702</v>
      </c>
    </row>
    <row r="4954" spans="1:8">
      <c r="A4954" s="6" t="s">
        <v>19005</v>
      </c>
      <c r="B4954" s="6" t="str" cm="1">
        <f t="array" ref="B4954">IF(SUM(--ISNUMBER(SEARCH(Honorific,A4954)))&gt;0,LEFT(A4954,FIND(" ",A4954)-1),"")</f>
        <v/>
      </c>
      <c r="C4954" s="6" t="str">
        <f t="shared" si="154"/>
        <v>Heather Gonzalez</v>
      </c>
      <c r="D4954" s="6" t="str" cm="1">
        <f t="array" ref="D4954">IF(SUM(--ISNUMBER(SEARCH(Credentials,C4954)))&gt;0,TRIM(RIGHT(SUBSTITUTE(C4954," ",REPT(" ", 99)), 99)),"")</f>
        <v/>
      </c>
      <c r="E4954" s="6" t="str">
        <f t="shared" si="155"/>
        <v>Heather Gonzalez</v>
      </c>
      <c r="F4954" s="6" t="s">
        <v>19005</v>
      </c>
      <c r="G4954" s="7" t="s">
        <v>19423</v>
      </c>
      <c r="H4954" s="7" t="s">
        <v>19517</v>
      </c>
    </row>
    <row r="4955" spans="1:8">
      <c r="A4955" s="6" t="s">
        <v>19008</v>
      </c>
      <c r="B4955" s="6" t="str" cm="1">
        <f t="array" ref="B4955">IF(SUM(--ISNUMBER(SEARCH(Honorific,A4955)))&gt;0,LEFT(A4955,FIND(" ",A4955)-1),"")</f>
        <v/>
      </c>
      <c r="C4955" s="6" t="str">
        <f t="shared" si="154"/>
        <v>Jeremiah Dillon</v>
      </c>
      <c r="D4955" s="6" t="str" cm="1">
        <f t="array" ref="D4955">IF(SUM(--ISNUMBER(SEARCH(Credentials,C4955)))&gt;0,TRIM(RIGHT(SUBSTITUTE(C4955," ",REPT(" ", 99)), 99)),"")</f>
        <v/>
      </c>
      <c r="E4955" s="6" t="str">
        <f t="shared" si="155"/>
        <v>Jeremiah Dillon</v>
      </c>
      <c r="F4955" s="6" t="s">
        <v>19008</v>
      </c>
      <c r="G4955" s="7" t="s">
        <v>20638</v>
      </c>
      <c r="H4955" s="7" t="s">
        <v>19910</v>
      </c>
    </row>
    <row r="4956" spans="1:8">
      <c r="A4956" s="6" t="s">
        <v>19012</v>
      </c>
      <c r="B4956" s="6" t="str" cm="1">
        <f t="array" ref="B4956">IF(SUM(--ISNUMBER(SEARCH(Honorific,A4956)))&gt;0,LEFT(A4956,FIND(" ",A4956)-1),"")</f>
        <v/>
      </c>
      <c r="C4956" s="6" t="str">
        <f t="shared" si="154"/>
        <v>Lauren Braun MD</v>
      </c>
      <c r="D4956" s="6" t="str" cm="1">
        <f t="array" ref="D4956">IF(SUM(--ISNUMBER(SEARCH(Credentials,C4956)))&gt;0,TRIM(RIGHT(SUBSTITUTE(C4956," ",REPT(" ", 99)), 99)),"")</f>
        <v>MD</v>
      </c>
      <c r="E4956" s="6" t="str">
        <f t="shared" si="155"/>
        <v xml:space="preserve">Lauren Braun </v>
      </c>
      <c r="F4956" s="6" t="s">
        <v>19409</v>
      </c>
      <c r="G4956" s="7" t="s">
        <v>19504</v>
      </c>
      <c r="H4956" s="7" t="s">
        <v>20530</v>
      </c>
    </row>
    <row r="4957" spans="1:8">
      <c r="A4957" s="6" t="s">
        <v>19016</v>
      </c>
      <c r="B4957" s="6" t="str" cm="1">
        <f t="array" ref="B4957">IF(SUM(--ISNUMBER(SEARCH(Honorific,A4957)))&gt;0,LEFT(A4957,FIND(" ",A4957)-1),"")</f>
        <v/>
      </c>
      <c r="C4957" s="6" t="str">
        <f t="shared" si="154"/>
        <v>Alec Hill</v>
      </c>
      <c r="D4957" s="6" t="str" cm="1">
        <f t="array" ref="D4957">IF(SUM(--ISNUMBER(SEARCH(Credentials,C4957)))&gt;0,TRIM(RIGHT(SUBSTITUTE(C4957," ",REPT(" ", 99)), 99)),"")</f>
        <v/>
      </c>
      <c r="E4957" s="6" t="str">
        <f t="shared" si="155"/>
        <v>Alec Hill</v>
      </c>
      <c r="F4957" s="6" t="s">
        <v>19016</v>
      </c>
      <c r="G4957" s="7" t="s">
        <v>20188</v>
      </c>
      <c r="H4957" s="7" t="s">
        <v>19473</v>
      </c>
    </row>
    <row r="4958" spans="1:8">
      <c r="A4958" s="6" t="s">
        <v>19020</v>
      </c>
      <c r="B4958" s="6" t="str" cm="1">
        <f t="array" ref="B4958">IF(SUM(--ISNUMBER(SEARCH(Honorific,A4958)))&gt;0,LEFT(A4958,FIND(" ",A4958)-1),"")</f>
        <v/>
      </c>
      <c r="C4958" s="6" t="str">
        <f t="shared" si="154"/>
        <v>Anthony Reeves</v>
      </c>
      <c r="D4958" s="6" t="str" cm="1">
        <f t="array" ref="D4958">IF(SUM(--ISNUMBER(SEARCH(Credentials,C4958)))&gt;0,TRIM(RIGHT(SUBSTITUTE(C4958," ",REPT(" ", 99)), 99)),"")</f>
        <v/>
      </c>
      <c r="E4958" s="6" t="str">
        <f t="shared" si="155"/>
        <v>Anthony Reeves</v>
      </c>
      <c r="F4958" s="6" t="s">
        <v>19020</v>
      </c>
      <c r="G4958" s="7" t="s">
        <v>19438</v>
      </c>
      <c r="H4958" s="7" t="s">
        <v>20047</v>
      </c>
    </row>
    <row r="4959" spans="1:8">
      <c r="A4959" s="6" t="s">
        <v>19024</v>
      </c>
      <c r="B4959" s="6" t="str" cm="1">
        <f t="array" ref="B4959">IF(SUM(--ISNUMBER(SEARCH(Honorific,A4959)))&gt;0,LEFT(A4959,FIND(" ",A4959)-1),"")</f>
        <v/>
      </c>
      <c r="C4959" s="6" t="str">
        <f t="shared" si="154"/>
        <v>Mary Jones</v>
      </c>
      <c r="D4959" s="6" t="str" cm="1">
        <f t="array" ref="D4959">IF(SUM(--ISNUMBER(SEARCH(Credentials,C4959)))&gt;0,TRIM(RIGHT(SUBSTITUTE(C4959," ",REPT(" ", 99)), 99)),"")</f>
        <v/>
      </c>
      <c r="E4959" s="6" t="str">
        <f t="shared" si="155"/>
        <v>Mary Jones</v>
      </c>
      <c r="F4959" s="6" t="s">
        <v>19024</v>
      </c>
      <c r="G4959" s="7" t="s">
        <v>19984</v>
      </c>
      <c r="H4959" s="7" t="s">
        <v>19613</v>
      </c>
    </row>
    <row r="4960" spans="1:8">
      <c r="A4960" s="6" t="s">
        <v>19027</v>
      </c>
      <c r="B4960" s="6" t="str" cm="1">
        <f t="array" ref="B4960">IF(SUM(--ISNUMBER(SEARCH(Honorific,A4960)))&gt;0,LEFT(A4960,FIND(" ",A4960)-1),"")</f>
        <v/>
      </c>
      <c r="C4960" s="6" t="str">
        <f t="shared" si="154"/>
        <v>Dale Espinoza</v>
      </c>
      <c r="D4960" s="6" t="str" cm="1">
        <f t="array" ref="D4960">IF(SUM(--ISNUMBER(SEARCH(Credentials,C4960)))&gt;0,TRIM(RIGHT(SUBSTITUTE(C4960," ",REPT(" ", 99)), 99)),"")</f>
        <v/>
      </c>
      <c r="E4960" s="6" t="str">
        <f t="shared" si="155"/>
        <v>Dale Espinoza</v>
      </c>
      <c r="F4960" s="6" t="s">
        <v>19027</v>
      </c>
      <c r="G4960" s="7" t="s">
        <v>20615</v>
      </c>
      <c r="H4960" s="7" t="s">
        <v>20645</v>
      </c>
    </row>
    <row r="4961" spans="1:8">
      <c r="A4961" s="6" t="s">
        <v>19031</v>
      </c>
      <c r="B4961" s="6" t="str" cm="1">
        <f t="array" ref="B4961">IF(SUM(--ISNUMBER(SEARCH(Honorific,A4961)))&gt;0,LEFT(A4961,FIND(" ",A4961)-1),"")</f>
        <v/>
      </c>
      <c r="C4961" s="6" t="str">
        <f t="shared" si="154"/>
        <v>Ralph Carey</v>
      </c>
      <c r="D4961" s="6" t="str" cm="1">
        <f t="array" ref="D4961">IF(SUM(--ISNUMBER(SEARCH(Credentials,C4961)))&gt;0,TRIM(RIGHT(SUBSTITUTE(C4961," ",REPT(" ", 99)), 99)),"")</f>
        <v/>
      </c>
      <c r="E4961" s="6" t="str">
        <f t="shared" si="155"/>
        <v>Ralph Carey</v>
      </c>
      <c r="F4961" s="6" t="s">
        <v>19031</v>
      </c>
      <c r="G4961" s="7" t="s">
        <v>20848</v>
      </c>
      <c r="H4961" s="7" t="s">
        <v>19715</v>
      </c>
    </row>
    <row r="4962" spans="1:8">
      <c r="A4962" s="6" t="s">
        <v>19035</v>
      </c>
      <c r="B4962" s="6" t="str" cm="1">
        <f t="array" ref="B4962">IF(SUM(--ISNUMBER(SEARCH(Honorific,A4962)))&gt;0,LEFT(A4962,FIND(" ",A4962)-1),"")</f>
        <v/>
      </c>
      <c r="C4962" s="6" t="str">
        <f t="shared" si="154"/>
        <v>Joel Norris</v>
      </c>
      <c r="D4962" s="6" t="str" cm="1">
        <f t="array" ref="D4962">IF(SUM(--ISNUMBER(SEARCH(Credentials,C4962)))&gt;0,TRIM(RIGHT(SUBSTITUTE(C4962," ",REPT(" ", 99)), 99)),"")</f>
        <v/>
      </c>
      <c r="E4962" s="6" t="str">
        <f t="shared" si="155"/>
        <v>Joel Norris</v>
      </c>
      <c r="F4962" s="6" t="s">
        <v>19035</v>
      </c>
      <c r="G4962" s="7" t="s">
        <v>19853</v>
      </c>
      <c r="H4962" s="7" t="s">
        <v>20774</v>
      </c>
    </row>
    <row r="4963" spans="1:8">
      <c r="A4963" s="6" t="s">
        <v>19039</v>
      </c>
      <c r="B4963" s="6" t="str" cm="1">
        <f t="array" ref="B4963">IF(SUM(--ISNUMBER(SEARCH(Honorific,A4963)))&gt;0,LEFT(A4963,FIND(" ",A4963)-1),"")</f>
        <v/>
      </c>
      <c r="C4963" s="6" t="str">
        <f t="shared" si="154"/>
        <v>Joshua Pace</v>
      </c>
      <c r="D4963" s="6" t="str" cm="1">
        <f t="array" ref="D4963">IF(SUM(--ISNUMBER(SEARCH(Credentials,C4963)))&gt;0,TRIM(RIGHT(SUBSTITUTE(C4963," ",REPT(" ", 99)), 99)),"")</f>
        <v/>
      </c>
      <c r="E4963" s="6" t="str">
        <f t="shared" si="155"/>
        <v>Joshua Pace</v>
      </c>
      <c r="F4963" s="6" t="s">
        <v>19039</v>
      </c>
      <c r="G4963" s="7" t="s">
        <v>19718</v>
      </c>
      <c r="H4963" s="7" t="s">
        <v>20111</v>
      </c>
    </row>
    <row r="4964" spans="1:8">
      <c r="A4964" s="6" t="s">
        <v>19043</v>
      </c>
      <c r="B4964" s="6" t="str" cm="1">
        <f t="array" ref="B4964">IF(SUM(--ISNUMBER(SEARCH(Honorific,A4964)))&gt;0,LEFT(A4964,FIND(" ",A4964)-1),"")</f>
        <v/>
      </c>
      <c r="C4964" s="6" t="str">
        <f t="shared" si="154"/>
        <v>Shelly Young</v>
      </c>
      <c r="D4964" s="6" t="str" cm="1">
        <f t="array" ref="D4964">IF(SUM(--ISNUMBER(SEARCH(Credentials,C4964)))&gt;0,TRIM(RIGHT(SUBSTITUTE(C4964," ",REPT(" ", 99)), 99)),"")</f>
        <v/>
      </c>
      <c r="E4964" s="6" t="str">
        <f t="shared" si="155"/>
        <v>Shelly Young</v>
      </c>
      <c r="F4964" s="6" t="s">
        <v>19043</v>
      </c>
      <c r="G4964" s="7" t="s">
        <v>19578</v>
      </c>
      <c r="H4964" s="7" t="s">
        <v>19596</v>
      </c>
    </row>
    <row r="4965" spans="1:8">
      <c r="A4965" s="6" t="s">
        <v>19047</v>
      </c>
      <c r="B4965" s="6" t="str" cm="1">
        <f t="array" ref="B4965">IF(SUM(--ISNUMBER(SEARCH(Honorific,A4965)))&gt;0,LEFT(A4965,FIND(" ",A4965)-1),"")</f>
        <v/>
      </c>
      <c r="C4965" s="6" t="str">
        <f t="shared" si="154"/>
        <v>Terry Collins</v>
      </c>
      <c r="D4965" s="6" t="str" cm="1">
        <f t="array" ref="D4965">IF(SUM(--ISNUMBER(SEARCH(Credentials,C4965)))&gt;0,TRIM(RIGHT(SUBSTITUTE(C4965," ",REPT(" ", 99)), 99)),"")</f>
        <v/>
      </c>
      <c r="E4965" s="6" t="str">
        <f t="shared" si="155"/>
        <v>Terry Collins</v>
      </c>
      <c r="F4965" s="6" t="s">
        <v>19047</v>
      </c>
      <c r="G4965" s="7" t="s">
        <v>19660</v>
      </c>
      <c r="H4965" s="7" t="s">
        <v>19772</v>
      </c>
    </row>
    <row r="4966" spans="1:8">
      <c r="A4966" s="6" t="s">
        <v>19051</v>
      </c>
      <c r="B4966" s="6" t="str" cm="1">
        <f t="array" ref="B4966">IF(SUM(--ISNUMBER(SEARCH(Honorific,A4966)))&gt;0,LEFT(A4966,FIND(" ",A4966)-1),"")</f>
        <v/>
      </c>
      <c r="C4966" s="6" t="str">
        <f t="shared" si="154"/>
        <v>George Smith</v>
      </c>
      <c r="D4966" s="6" t="str" cm="1">
        <f t="array" ref="D4966">IF(SUM(--ISNUMBER(SEARCH(Credentials,C4966)))&gt;0,TRIM(RIGHT(SUBSTITUTE(C4966," ",REPT(" ", 99)), 99)),"")</f>
        <v/>
      </c>
      <c r="E4966" s="6" t="str">
        <f t="shared" si="155"/>
        <v>George Smith</v>
      </c>
      <c r="F4966" s="6" t="s">
        <v>19051</v>
      </c>
      <c r="G4966" s="7" t="s">
        <v>19949</v>
      </c>
      <c r="H4966" s="7" t="s">
        <v>19450</v>
      </c>
    </row>
    <row r="4967" spans="1:8">
      <c r="A4967" s="6" t="s">
        <v>19055</v>
      </c>
      <c r="B4967" s="6" t="str" cm="1">
        <f t="array" ref="B4967">IF(SUM(--ISNUMBER(SEARCH(Honorific,A4967)))&gt;0,LEFT(A4967,FIND(" ",A4967)-1),"")</f>
        <v/>
      </c>
      <c r="C4967" s="6" t="str">
        <f t="shared" si="154"/>
        <v>Jason Bailey</v>
      </c>
      <c r="D4967" s="6" t="str" cm="1">
        <f t="array" ref="D4967">IF(SUM(--ISNUMBER(SEARCH(Credentials,C4967)))&gt;0,TRIM(RIGHT(SUBSTITUTE(C4967," ",REPT(" ", 99)), 99)),"")</f>
        <v/>
      </c>
      <c r="E4967" s="6" t="str">
        <f t="shared" si="155"/>
        <v>Jason Bailey</v>
      </c>
      <c r="F4967" s="6" t="s">
        <v>19055</v>
      </c>
      <c r="G4967" s="7" t="s">
        <v>19560</v>
      </c>
      <c r="H4967" s="7" t="s">
        <v>19711</v>
      </c>
    </row>
    <row r="4968" spans="1:8">
      <c r="A4968" s="6" t="s">
        <v>19059</v>
      </c>
      <c r="B4968" s="6" t="str" cm="1">
        <f t="array" ref="B4968">IF(SUM(--ISNUMBER(SEARCH(Honorific,A4968)))&gt;0,LEFT(A4968,FIND(" ",A4968)-1),"")</f>
        <v/>
      </c>
      <c r="C4968" s="6" t="str">
        <f t="shared" si="154"/>
        <v>Bradley Massey</v>
      </c>
      <c r="D4968" s="6" t="str" cm="1">
        <f t="array" ref="D4968">IF(SUM(--ISNUMBER(SEARCH(Credentials,C4968)))&gt;0,TRIM(RIGHT(SUBSTITUTE(C4968," ",REPT(" ", 99)), 99)),"")</f>
        <v/>
      </c>
      <c r="E4968" s="6" t="str">
        <f t="shared" si="155"/>
        <v>Bradley Massey</v>
      </c>
      <c r="F4968" s="6" t="s">
        <v>19059</v>
      </c>
      <c r="G4968" s="7" t="s">
        <v>19620</v>
      </c>
      <c r="H4968" s="7" t="s">
        <v>20375</v>
      </c>
    </row>
    <row r="4969" spans="1:8">
      <c r="A4969" s="6" t="s">
        <v>19062</v>
      </c>
      <c r="B4969" s="6" t="str" cm="1">
        <f t="array" ref="B4969">IF(SUM(--ISNUMBER(SEARCH(Honorific,A4969)))&gt;0,LEFT(A4969,FIND(" ",A4969)-1),"")</f>
        <v/>
      </c>
      <c r="C4969" s="6" t="str">
        <f t="shared" si="154"/>
        <v>Mary Long</v>
      </c>
      <c r="D4969" s="6" t="str" cm="1">
        <f t="array" ref="D4969">IF(SUM(--ISNUMBER(SEARCH(Credentials,C4969)))&gt;0,TRIM(RIGHT(SUBSTITUTE(C4969," ",REPT(" ", 99)), 99)),"")</f>
        <v/>
      </c>
      <c r="E4969" s="6" t="str">
        <f t="shared" si="155"/>
        <v>Mary Long</v>
      </c>
      <c r="F4969" s="6" t="s">
        <v>19062</v>
      </c>
      <c r="G4969" s="7" t="s">
        <v>19984</v>
      </c>
      <c r="H4969" s="7" t="s">
        <v>19547</v>
      </c>
    </row>
    <row r="4970" spans="1:8">
      <c r="A4970" s="6" t="s">
        <v>19066</v>
      </c>
      <c r="B4970" s="6" t="str" cm="1">
        <f t="array" ref="B4970">IF(SUM(--ISNUMBER(SEARCH(Honorific,A4970)))&gt;0,LEFT(A4970,FIND(" ",A4970)-1),"")</f>
        <v/>
      </c>
      <c r="C4970" s="6" t="str">
        <f t="shared" si="154"/>
        <v>Jason Black</v>
      </c>
      <c r="D4970" s="6" t="str" cm="1">
        <f t="array" ref="D4970">IF(SUM(--ISNUMBER(SEARCH(Credentials,C4970)))&gt;0,TRIM(RIGHT(SUBSTITUTE(C4970," ",REPT(" ", 99)), 99)),"")</f>
        <v/>
      </c>
      <c r="E4970" s="6" t="str">
        <f t="shared" si="155"/>
        <v>Jason Black</v>
      </c>
      <c r="F4970" s="6" t="s">
        <v>19066</v>
      </c>
      <c r="G4970" s="7" t="s">
        <v>19560</v>
      </c>
      <c r="H4970" s="7" t="s">
        <v>19754</v>
      </c>
    </row>
    <row r="4971" spans="1:8">
      <c r="A4971" s="6" t="s">
        <v>19069</v>
      </c>
      <c r="B4971" s="6" t="str" cm="1">
        <f t="array" ref="B4971">IF(SUM(--ISNUMBER(SEARCH(Honorific,A4971)))&gt;0,LEFT(A4971,FIND(" ",A4971)-1),"")</f>
        <v/>
      </c>
      <c r="C4971" s="6" t="str">
        <f t="shared" si="154"/>
        <v>Jeremy Clements</v>
      </c>
      <c r="D4971" s="6" t="str" cm="1">
        <f t="array" ref="D4971">IF(SUM(--ISNUMBER(SEARCH(Credentials,C4971)))&gt;0,TRIM(RIGHT(SUBSTITUTE(C4971," ",REPT(" ", 99)), 99)),"")</f>
        <v/>
      </c>
      <c r="E4971" s="6" t="str">
        <f t="shared" si="155"/>
        <v>Jeremy Clements</v>
      </c>
      <c r="F4971" s="6" t="s">
        <v>19069</v>
      </c>
      <c r="G4971" s="7" t="s">
        <v>19857</v>
      </c>
      <c r="H4971" s="7" t="s">
        <v>20342</v>
      </c>
    </row>
    <row r="4972" spans="1:8">
      <c r="A4972" s="6" t="s">
        <v>19072</v>
      </c>
      <c r="B4972" s="6" t="str" cm="1">
        <f t="array" ref="B4972">IF(SUM(--ISNUMBER(SEARCH(Honorific,A4972)))&gt;0,LEFT(A4972,FIND(" ",A4972)-1),"")</f>
        <v/>
      </c>
      <c r="C4972" s="6" t="str">
        <f t="shared" si="154"/>
        <v>Briana Jones</v>
      </c>
      <c r="D4972" s="6" t="str" cm="1">
        <f t="array" ref="D4972">IF(SUM(--ISNUMBER(SEARCH(Credentials,C4972)))&gt;0,TRIM(RIGHT(SUBSTITUTE(C4972," ",REPT(" ", 99)), 99)),"")</f>
        <v/>
      </c>
      <c r="E4972" s="6" t="str">
        <f t="shared" si="155"/>
        <v>Briana Jones</v>
      </c>
      <c r="F4972" s="6" t="s">
        <v>19072</v>
      </c>
      <c r="G4972" s="7" t="s">
        <v>20748</v>
      </c>
      <c r="H4972" s="7" t="s">
        <v>19613</v>
      </c>
    </row>
    <row r="4973" spans="1:8">
      <c r="A4973" s="6" t="s">
        <v>19076</v>
      </c>
      <c r="B4973" s="6" t="str" cm="1">
        <f t="array" ref="B4973">IF(SUM(--ISNUMBER(SEARCH(Honorific,A4973)))&gt;0,LEFT(A4973,FIND(" ",A4973)-1),"")</f>
        <v/>
      </c>
      <c r="C4973" s="6" t="str">
        <f t="shared" si="154"/>
        <v>Lisa Lin</v>
      </c>
      <c r="D4973" s="6" t="str" cm="1">
        <f t="array" ref="D4973">IF(SUM(--ISNUMBER(SEARCH(Credentials,C4973)))&gt;0,TRIM(RIGHT(SUBSTITUTE(C4973," ",REPT(" ", 99)), 99)),"")</f>
        <v/>
      </c>
      <c r="E4973" s="6" t="str">
        <f t="shared" si="155"/>
        <v>Lisa Lin</v>
      </c>
      <c r="F4973" s="6" t="s">
        <v>19076</v>
      </c>
      <c r="G4973" s="7" t="s">
        <v>19425</v>
      </c>
      <c r="H4973" s="7" t="s">
        <v>20194</v>
      </c>
    </row>
    <row r="4974" spans="1:8">
      <c r="A4974" s="6" t="s">
        <v>19079</v>
      </c>
      <c r="B4974" s="6" t="str" cm="1">
        <f t="array" ref="B4974">IF(SUM(--ISNUMBER(SEARCH(Honorific,A4974)))&gt;0,LEFT(A4974,FIND(" ",A4974)-1),"")</f>
        <v/>
      </c>
      <c r="C4974" s="6" t="str">
        <f t="shared" si="154"/>
        <v>Reginald Jacobs</v>
      </c>
      <c r="D4974" s="6" t="str" cm="1">
        <f t="array" ref="D4974">IF(SUM(--ISNUMBER(SEARCH(Credentials,C4974)))&gt;0,TRIM(RIGHT(SUBSTITUTE(C4974," ",REPT(" ", 99)), 99)),"")</f>
        <v/>
      </c>
      <c r="E4974" s="6" t="str">
        <f t="shared" si="155"/>
        <v>Reginald Jacobs</v>
      </c>
      <c r="F4974" s="6" t="s">
        <v>19079</v>
      </c>
      <c r="G4974" s="7" t="s">
        <v>20691</v>
      </c>
      <c r="H4974" s="7" t="s">
        <v>20281</v>
      </c>
    </row>
    <row r="4975" spans="1:8">
      <c r="A4975" s="6" t="s">
        <v>19083</v>
      </c>
      <c r="B4975" s="6" t="str" cm="1">
        <f t="array" ref="B4975">IF(SUM(--ISNUMBER(SEARCH(Honorific,A4975)))&gt;0,LEFT(A4975,FIND(" ",A4975)-1),"")</f>
        <v/>
      </c>
      <c r="C4975" s="6" t="str">
        <f t="shared" si="154"/>
        <v>Marcus Herrera</v>
      </c>
      <c r="D4975" s="6" t="str" cm="1">
        <f t="array" ref="D4975">IF(SUM(--ISNUMBER(SEARCH(Credentials,C4975)))&gt;0,TRIM(RIGHT(SUBSTITUTE(C4975," ",REPT(" ", 99)), 99)),"")</f>
        <v/>
      </c>
      <c r="E4975" s="6" t="str">
        <f t="shared" si="155"/>
        <v>Marcus Herrera</v>
      </c>
      <c r="F4975" s="6" t="s">
        <v>19083</v>
      </c>
      <c r="G4975" s="7" t="s">
        <v>19998</v>
      </c>
      <c r="H4975" s="7" t="s">
        <v>19899</v>
      </c>
    </row>
    <row r="4976" spans="1:8">
      <c r="A4976" s="6" t="s">
        <v>19087</v>
      </c>
      <c r="B4976" s="6" t="str" cm="1">
        <f t="array" ref="B4976">IF(SUM(--ISNUMBER(SEARCH(Honorific,A4976)))&gt;0,LEFT(A4976,FIND(" ",A4976)-1),"")</f>
        <v/>
      </c>
      <c r="C4976" s="6" t="str">
        <f t="shared" si="154"/>
        <v>Renee Knapp</v>
      </c>
      <c r="D4976" s="6" t="str" cm="1">
        <f t="array" ref="D4976">IF(SUM(--ISNUMBER(SEARCH(Credentials,C4976)))&gt;0,TRIM(RIGHT(SUBSTITUTE(C4976," ",REPT(" ", 99)), 99)),"")</f>
        <v/>
      </c>
      <c r="E4976" s="6" t="str">
        <f t="shared" si="155"/>
        <v>Renee Knapp</v>
      </c>
      <c r="F4976" s="6" t="s">
        <v>19087</v>
      </c>
      <c r="G4976" s="7" t="s">
        <v>19431</v>
      </c>
      <c r="H4976" s="7" t="s">
        <v>20541</v>
      </c>
    </row>
    <row r="4977" spans="1:8">
      <c r="A4977" s="6" t="s">
        <v>19091</v>
      </c>
      <c r="B4977" s="6" t="str" cm="1">
        <f t="array" ref="B4977">IF(SUM(--ISNUMBER(SEARCH(Honorific,A4977)))&gt;0,LEFT(A4977,FIND(" ",A4977)-1),"")</f>
        <v/>
      </c>
      <c r="C4977" s="6" t="str">
        <f t="shared" si="154"/>
        <v>Betty Cox MD</v>
      </c>
      <c r="D4977" s="6" t="str" cm="1">
        <f t="array" ref="D4977">IF(SUM(--ISNUMBER(SEARCH(Credentials,C4977)))&gt;0,TRIM(RIGHT(SUBSTITUTE(C4977," ",REPT(" ", 99)), 99)),"")</f>
        <v>MD</v>
      </c>
      <c r="E4977" s="6" t="str">
        <f t="shared" si="155"/>
        <v xml:space="preserve">Betty Cox </v>
      </c>
      <c r="F4977" s="6" t="s">
        <v>19410</v>
      </c>
      <c r="G4977" s="7" t="s">
        <v>20771</v>
      </c>
      <c r="H4977" s="7" t="s">
        <v>19537</v>
      </c>
    </row>
    <row r="4978" spans="1:8">
      <c r="A4978" s="6" t="s">
        <v>19095</v>
      </c>
      <c r="B4978" s="6" t="str" cm="1">
        <f t="array" ref="B4978">IF(SUM(--ISNUMBER(SEARCH(Honorific,A4978)))&gt;0,LEFT(A4978,FIND(" ",A4978)-1),"")</f>
        <v/>
      </c>
      <c r="C4978" s="6" t="str">
        <f t="shared" si="154"/>
        <v>Patricia Tanner</v>
      </c>
      <c r="D4978" s="6" t="str" cm="1">
        <f t="array" ref="D4978">IF(SUM(--ISNUMBER(SEARCH(Credentials,C4978)))&gt;0,TRIM(RIGHT(SUBSTITUTE(C4978," ",REPT(" ", 99)), 99)),"")</f>
        <v/>
      </c>
      <c r="E4978" s="6" t="str">
        <f t="shared" si="155"/>
        <v>Patricia Tanner</v>
      </c>
      <c r="F4978" s="6" t="s">
        <v>19095</v>
      </c>
      <c r="G4978" s="7" t="s">
        <v>19967</v>
      </c>
      <c r="H4978" s="7" t="s">
        <v>20400</v>
      </c>
    </row>
    <row r="4979" spans="1:8">
      <c r="A4979" s="6" t="s">
        <v>19099</v>
      </c>
      <c r="B4979" s="6" t="str" cm="1">
        <f t="array" ref="B4979">IF(SUM(--ISNUMBER(SEARCH(Honorific,A4979)))&gt;0,LEFT(A4979,FIND(" ",A4979)-1),"")</f>
        <v/>
      </c>
      <c r="C4979" s="6" t="str">
        <f t="shared" si="154"/>
        <v>Bradley Carter</v>
      </c>
      <c r="D4979" s="6" t="str" cm="1">
        <f t="array" ref="D4979">IF(SUM(--ISNUMBER(SEARCH(Credentials,C4979)))&gt;0,TRIM(RIGHT(SUBSTITUTE(C4979," ",REPT(" ", 99)), 99)),"")</f>
        <v/>
      </c>
      <c r="E4979" s="6" t="str">
        <f t="shared" si="155"/>
        <v>Bradley Carter</v>
      </c>
      <c r="F4979" s="6" t="s">
        <v>19099</v>
      </c>
      <c r="G4979" s="7" t="s">
        <v>19620</v>
      </c>
      <c r="H4979" s="7" t="s">
        <v>19496</v>
      </c>
    </row>
    <row r="4980" spans="1:8">
      <c r="A4980" s="6" t="s">
        <v>19103</v>
      </c>
      <c r="B4980" s="6" t="str" cm="1">
        <f t="array" ref="B4980">IF(SUM(--ISNUMBER(SEARCH(Honorific,A4980)))&gt;0,LEFT(A4980,FIND(" ",A4980)-1),"")</f>
        <v/>
      </c>
      <c r="C4980" s="6" t="str">
        <f t="shared" si="154"/>
        <v>Allison Boyle</v>
      </c>
      <c r="D4980" s="6" t="str" cm="1">
        <f t="array" ref="D4980">IF(SUM(--ISNUMBER(SEARCH(Credentials,C4980)))&gt;0,TRIM(RIGHT(SUBSTITUTE(C4980," ",REPT(" ", 99)), 99)),"")</f>
        <v/>
      </c>
      <c r="E4980" s="6" t="str">
        <f t="shared" si="155"/>
        <v>Allison Boyle</v>
      </c>
      <c r="F4980" s="6" t="s">
        <v>19103</v>
      </c>
      <c r="G4980" s="7" t="s">
        <v>19807</v>
      </c>
      <c r="H4980" s="7" t="s">
        <v>20347</v>
      </c>
    </row>
    <row r="4981" spans="1:8">
      <c r="A4981" s="6" t="s">
        <v>19107</v>
      </c>
      <c r="B4981" s="6" t="str" cm="1">
        <f t="array" ref="B4981">IF(SUM(--ISNUMBER(SEARCH(Honorific,A4981)))&gt;0,LEFT(A4981,FIND(" ",A4981)-1),"")</f>
        <v/>
      </c>
      <c r="C4981" s="6" t="str">
        <f t="shared" si="154"/>
        <v>Charles Roth</v>
      </c>
      <c r="D4981" s="6" t="str" cm="1">
        <f t="array" ref="D4981">IF(SUM(--ISNUMBER(SEARCH(Credentials,C4981)))&gt;0,TRIM(RIGHT(SUBSTITUTE(C4981," ",REPT(" ", 99)), 99)),"")</f>
        <v/>
      </c>
      <c r="E4981" s="6" t="str">
        <f t="shared" si="155"/>
        <v>Charles Roth</v>
      </c>
      <c r="F4981" s="6" t="s">
        <v>19107</v>
      </c>
      <c r="G4981" s="7" t="s">
        <v>19524</v>
      </c>
      <c r="H4981" s="7" t="s">
        <v>20293</v>
      </c>
    </row>
    <row r="4982" spans="1:8">
      <c r="A4982" s="6" t="s">
        <v>19111</v>
      </c>
      <c r="B4982" s="6" t="str" cm="1">
        <f t="array" ref="B4982">IF(SUM(--ISNUMBER(SEARCH(Honorific,A4982)))&gt;0,LEFT(A4982,FIND(" ",A4982)-1),"")</f>
        <v/>
      </c>
      <c r="C4982" s="6" t="str">
        <f t="shared" si="154"/>
        <v>Patrick Brown</v>
      </c>
      <c r="D4982" s="6" t="str" cm="1">
        <f t="array" ref="D4982">IF(SUM(--ISNUMBER(SEARCH(Credentials,C4982)))&gt;0,TRIM(RIGHT(SUBSTITUTE(C4982," ",REPT(" ", 99)), 99)),"")</f>
        <v/>
      </c>
      <c r="E4982" s="6" t="str">
        <f t="shared" si="155"/>
        <v>Patrick Brown</v>
      </c>
      <c r="F4982" s="6" t="s">
        <v>19111</v>
      </c>
      <c r="G4982" s="7" t="s">
        <v>19975</v>
      </c>
      <c r="H4982" s="7" t="s">
        <v>19442</v>
      </c>
    </row>
    <row r="4983" spans="1:8">
      <c r="A4983" s="6" t="s">
        <v>19115</v>
      </c>
      <c r="B4983" s="6" t="str" cm="1">
        <f t="array" ref="B4983">IF(SUM(--ISNUMBER(SEARCH(Honorific,A4983)))&gt;0,LEFT(A4983,FIND(" ",A4983)-1),"")</f>
        <v>Mr.</v>
      </c>
      <c r="C4983" s="6" t="str">
        <f t="shared" si="154"/>
        <v>Robert Meyer</v>
      </c>
      <c r="D4983" s="6" t="str" cm="1">
        <f t="array" ref="D4983">IF(SUM(--ISNUMBER(SEARCH(Credentials,C4983)))&gt;0,TRIM(RIGHT(SUBSTITUTE(C4983," ",REPT(" ", 99)), 99)),"")</f>
        <v/>
      </c>
      <c r="E4983" s="6" t="str">
        <f t="shared" si="155"/>
        <v>Robert Meyer</v>
      </c>
      <c r="F4983" s="6" t="s">
        <v>19411</v>
      </c>
      <c r="G4983" s="7" t="s">
        <v>19541</v>
      </c>
      <c r="H4983" s="7" t="s">
        <v>19920</v>
      </c>
    </row>
    <row r="4984" spans="1:8">
      <c r="A4984" s="6" t="s">
        <v>19119</v>
      </c>
      <c r="B4984" s="6" t="str" cm="1">
        <f t="array" ref="B4984">IF(SUM(--ISNUMBER(SEARCH(Honorific,A4984)))&gt;0,LEFT(A4984,FIND(" ",A4984)-1),"")</f>
        <v/>
      </c>
      <c r="C4984" s="6" t="str">
        <f t="shared" si="154"/>
        <v>James Brown</v>
      </c>
      <c r="D4984" s="6" t="str" cm="1">
        <f t="array" ref="D4984">IF(SUM(--ISNUMBER(SEARCH(Credentials,C4984)))&gt;0,TRIM(RIGHT(SUBSTITUTE(C4984," ",REPT(" ", 99)), 99)),"")</f>
        <v/>
      </c>
      <c r="E4984" s="6" t="str">
        <f t="shared" si="155"/>
        <v>James Brown</v>
      </c>
      <c r="F4984" s="6" t="s">
        <v>19119</v>
      </c>
      <c r="G4984" s="7" t="s">
        <v>19433</v>
      </c>
      <c r="H4984" s="7" t="s">
        <v>19442</v>
      </c>
    </row>
    <row r="4985" spans="1:8">
      <c r="A4985" s="6" t="s">
        <v>19123</v>
      </c>
      <c r="B4985" s="6" t="str" cm="1">
        <f t="array" ref="B4985">IF(SUM(--ISNUMBER(SEARCH(Honorific,A4985)))&gt;0,LEFT(A4985,FIND(" ",A4985)-1),"")</f>
        <v/>
      </c>
      <c r="C4985" s="6" t="str">
        <f t="shared" si="154"/>
        <v>Rachel Martin DDS</v>
      </c>
      <c r="D4985" s="6" t="str" cm="1">
        <f t="array" ref="D4985">IF(SUM(--ISNUMBER(SEARCH(Credentials,C4985)))&gt;0,TRIM(RIGHT(SUBSTITUTE(C4985," ",REPT(" ", 99)), 99)),"")</f>
        <v>DDS</v>
      </c>
      <c r="E4985" s="6" t="str">
        <f t="shared" si="155"/>
        <v xml:space="preserve">Rachel Martin </v>
      </c>
      <c r="F4985" s="6" t="s">
        <v>19412</v>
      </c>
      <c r="G4985" s="7" t="s">
        <v>19661</v>
      </c>
      <c r="H4985" s="7" t="s">
        <v>19455</v>
      </c>
    </row>
    <row r="4986" spans="1:8">
      <c r="A4986" s="6" t="s">
        <v>19126</v>
      </c>
      <c r="B4986" s="6" t="str" cm="1">
        <f t="array" ref="B4986">IF(SUM(--ISNUMBER(SEARCH(Honorific,A4986)))&gt;0,LEFT(A4986,FIND(" ",A4986)-1),"")</f>
        <v/>
      </c>
      <c r="C4986" s="6" t="str">
        <f t="shared" si="154"/>
        <v>Ronald Parsons</v>
      </c>
      <c r="D4986" s="6" t="str" cm="1">
        <f t="array" ref="D4986">IF(SUM(--ISNUMBER(SEARCH(Credentials,C4986)))&gt;0,TRIM(RIGHT(SUBSTITUTE(C4986," ",REPT(" ", 99)), 99)),"")</f>
        <v/>
      </c>
      <c r="E4986" s="6" t="str">
        <f t="shared" si="155"/>
        <v>Ronald Parsons</v>
      </c>
      <c r="F4986" s="6" t="s">
        <v>19126</v>
      </c>
      <c r="G4986" s="7" t="s">
        <v>19535</v>
      </c>
      <c r="H4986" s="7" t="s">
        <v>20097</v>
      </c>
    </row>
    <row r="4987" spans="1:8">
      <c r="A4987" s="6" t="s">
        <v>11580</v>
      </c>
      <c r="B4987" s="6" t="str" cm="1">
        <f t="array" ref="B4987">IF(SUM(--ISNUMBER(SEARCH(Honorific,A4987)))&gt;0,LEFT(A4987,FIND(" ",A4987)-1),"")</f>
        <v/>
      </c>
      <c r="C4987" s="6" t="str">
        <f t="shared" si="154"/>
        <v>Jessica Smith</v>
      </c>
      <c r="D4987" s="6" t="str" cm="1">
        <f t="array" ref="D4987">IF(SUM(--ISNUMBER(SEARCH(Credentials,C4987)))&gt;0,TRIM(RIGHT(SUBSTITUTE(C4987," ",REPT(" ", 99)), 99)),"")</f>
        <v/>
      </c>
      <c r="E4987" s="6" t="str">
        <f t="shared" si="155"/>
        <v>Jessica Smith</v>
      </c>
      <c r="F4987" s="6" t="s">
        <v>11580</v>
      </c>
      <c r="G4987" s="7" t="s">
        <v>19664</v>
      </c>
      <c r="H4987" s="7" t="s">
        <v>19450</v>
      </c>
    </row>
    <row r="4988" spans="1:8">
      <c r="A4988" s="6" t="s">
        <v>19133</v>
      </c>
      <c r="B4988" s="6" t="str" cm="1">
        <f t="array" ref="B4988">IF(SUM(--ISNUMBER(SEARCH(Honorific,A4988)))&gt;0,LEFT(A4988,FIND(" ",A4988)-1),"")</f>
        <v/>
      </c>
      <c r="C4988" s="6" t="str">
        <f t="shared" si="154"/>
        <v>Kevin Calhoun</v>
      </c>
      <c r="D4988" s="6" t="str" cm="1">
        <f t="array" ref="D4988">IF(SUM(--ISNUMBER(SEARCH(Credentials,C4988)))&gt;0,TRIM(RIGHT(SUBSTITUTE(C4988," ",REPT(" ", 99)), 99)),"")</f>
        <v/>
      </c>
      <c r="E4988" s="6" t="str">
        <f t="shared" si="155"/>
        <v>Kevin Calhoun</v>
      </c>
      <c r="F4988" s="6" t="s">
        <v>19133</v>
      </c>
      <c r="G4988" s="7" t="s">
        <v>19542</v>
      </c>
      <c r="H4988" s="7" t="s">
        <v>20499</v>
      </c>
    </row>
    <row r="4989" spans="1:8">
      <c r="A4989" s="6" t="s">
        <v>19137</v>
      </c>
      <c r="B4989" s="6" t="str" cm="1">
        <f t="array" ref="B4989">IF(SUM(--ISNUMBER(SEARCH(Honorific,A4989)))&gt;0,LEFT(A4989,FIND(" ",A4989)-1),"")</f>
        <v/>
      </c>
      <c r="C4989" s="6" t="str">
        <f t="shared" si="154"/>
        <v>Jeremy Hughes</v>
      </c>
      <c r="D4989" s="6" t="str" cm="1">
        <f t="array" ref="D4989">IF(SUM(--ISNUMBER(SEARCH(Credentials,C4989)))&gt;0,TRIM(RIGHT(SUBSTITUTE(C4989," ",REPT(" ", 99)), 99)),"")</f>
        <v/>
      </c>
      <c r="E4989" s="6" t="str">
        <f t="shared" si="155"/>
        <v>Jeremy Hughes</v>
      </c>
      <c r="F4989" s="6" t="s">
        <v>19137</v>
      </c>
      <c r="G4989" s="7" t="s">
        <v>19857</v>
      </c>
      <c r="H4989" s="7" t="s">
        <v>19906</v>
      </c>
    </row>
    <row r="4990" spans="1:8">
      <c r="A4990" s="6" t="s">
        <v>19141</v>
      </c>
      <c r="B4990" s="6" t="str" cm="1">
        <f t="array" ref="B4990">IF(SUM(--ISNUMBER(SEARCH(Honorific,A4990)))&gt;0,LEFT(A4990,FIND(" ",A4990)-1),"")</f>
        <v/>
      </c>
      <c r="C4990" s="6" t="str">
        <f t="shared" si="154"/>
        <v>Scott Brooks</v>
      </c>
      <c r="D4990" s="6" t="str" cm="1">
        <f t="array" ref="D4990">IF(SUM(--ISNUMBER(SEARCH(Credentials,C4990)))&gt;0,TRIM(RIGHT(SUBSTITUTE(C4990," ",REPT(" ", 99)), 99)),"")</f>
        <v/>
      </c>
      <c r="E4990" s="6" t="str">
        <f t="shared" si="155"/>
        <v>Scott Brooks</v>
      </c>
      <c r="F4990" s="6" t="s">
        <v>19141</v>
      </c>
      <c r="G4990" s="7" t="s">
        <v>19573</v>
      </c>
      <c r="H4990" s="7" t="s">
        <v>19931</v>
      </c>
    </row>
    <row r="4991" spans="1:8">
      <c r="A4991" s="6" t="s">
        <v>19145</v>
      </c>
      <c r="B4991" s="6" t="str" cm="1">
        <f t="array" ref="B4991">IF(SUM(--ISNUMBER(SEARCH(Honorific,A4991)))&gt;0,LEFT(A4991,FIND(" ",A4991)-1),"")</f>
        <v/>
      </c>
      <c r="C4991" s="6" t="str">
        <f t="shared" si="154"/>
        <v>Justin Padilla</v>
      </c>
      <c r="D4991" s="6" t="str" cm="1">
        <f t="array" ref="D4991">IF(SUM(--ISNUMBER(SEARCH(Credentials,C4991)))&gt;0,TRIM(RIGHT(SUBSTITUTE(C4991," ",REPT(" ", 99)), 99)),"")</f>
        <v/>
      </c>
      <c r="E4991" s="6" t="str">
        <f t="shared" si="155"/>
        <v>Justin Padilla</v>
      </c>
      <c r="F4991" s="6" t="s">
        <v>19145</v>
      </c>
      <c r="G4991" s="7" t="s">
        <v>19526</v>
      </c>
      <c r="H4991" s="7" t="s">
        <v>19483</v>
      </c>
    </row>
    <row r="4992" spans="1:8">
      <c r="A4992" s="6" t="s">
        <v>19149</v>
      </c>
      <c r="B4992" s="6" t="str" cm="1">
        <f t="array" ref="B4992">IF(SUM(--ISNUMBER(SEARCH(Honorific,A4992)))&gt;0,LEFT(A4992,FIND(" ",A4992)-1),"")</f>
        <v/>
      </c>
      <c r="C4992" s="6" t="str">
        <f t="shared" si="154"/>
        <v>Elizabeth Downs</v>
      </c>
      <c r="D4992" s="6" t="str" cm="1">
        <f t="array" ref="D4992">IF(SUM(--ISNUMBER(SEARCH(Credentials,C4992)))&gt;0,TRIM(RIGHT(SUBSTITUTE(C4992," ",REPT(" ", 99)), 99)),"")</f>
        <v/>
      </c>
      <c r="E4992" s="6" t="str">
        <f t="shared" si="155"/>
        <v>Elizabeth Downs</v>
      </c>
      <c r="F4992" s="6" t="s">
        <v>19149</v>
      </c>
      <c r="G4992" s="7" t="s">
        <v>19819</v>
      </c>
      <c r="H4992" s="7" t="s">
        <v>20112</v>
      </c>
    </row>
    <row r="4993" spans="1:8">
      <c r="A4993" s="6" t="s">
        <v>19153</v>
      </c>
      <c r="B4993" s="6" t="str" cm="1">
        <f t="array" ref="B4993">IF(SUM(--ISNUMBER(SEARCH(Honorific,A4993)))&gt;0,LEFT(A4993,FIND(" ",A4993)-1),"")</f>
        <v/>
      </c>
      <c r="C4993" s="6" t="str">
        <f t="shared" si="154"/>
        <v>Alejandro Ayala</v>
      </c>
      <c r="D4993" s="6" t="str" cm="1">
        <f t="array" ref="D4993">IF(SUM(--ISNUMBER(SEARCH(Credentials,C4993)))&gt;0,TRIM(RIGHT(SUBSTITUTE(C4993," ",REPT(" ", 99)), 99)),"")</f>
        <v/>
      </c>
      <c r="E4993" s="6" t="str">
        <f t="shared" si="155"/>
        <v>Alejandro Ayala</v>
      </c>
      <c r="F4993" s="6" t="s">
        <v>19153</v>
      </c>
      <c r="G4993" s="7" t="s">
        <v>19588</v>
      </c>
      <c r="H4993" s="7" t="s">
        <v>20186</v>
      </c>
    </row>
    <row r="4994" spans="1:8">
      <c r="A4994" s="6" t="s">
        <v>935</v>
      </c>
      <c r="B4994" s="6" t="str" cm="1">
        <f t="array" ref="B4994">IF(SUM(--ISNUMBER(SEARCH(Honorific,A4994)))&gt;0,LEFT(A4994,FIND(" ",A4994)-1),"")</f>
        <v/>
      </c>
      <c r="C4994" s="6" t="str">
        <f t="shared" si="154"/>
        <v>Nicholas Scott</v>
      </c>
      <c r="D4994" s="6" t="str" cm="1">
        <f t="array" ref="D4994">IF(SUM(--ISNUMBER(SEARCH(Credentials,C4994)))&gt;0,TRIM(RIGHT(SUBSTITUTE(C4994," ",REPT(" ", 99)), 99)),"")</f>
        <v/>
      </c>
      <c r="E4994" s="6" t="str">
        <f t="shared" si="155"/>
        <v>Nicholas Scott</v>
      </c>
      <c r="F4994" s="6" t="s">
        <v>935</v>
      </c>
      <c r="G4994" s="7" t="s">
        <v>19750</v>
      </c>
      <c r="H4994" s="7" t="s">
        <v>19573</v>
      </c>
    </row>
    <row r="4995" spans="1:8">
      <c r="A4995" s="6" t="s">
        <v>19158</v>
      </c>
      <c r="B4995" s="6" t="str" cm="1">
        <f t="array" ref="B4995">IF(SUM(--ISNUMBER(SEARCH(Honorific,A4995)))&gt;0,LEFT(A4995,FIND(" ",A4995)-1),"")</f>
        <v/>
      </c>
      <c r="C4995" s="6" t="str">
        <f t="shared" ref="C4995:C5001" si="156">IF(B4995="",A4995,RIGHT(A4995,LEN(A4995)-LEN(B4995)-1))</f>
        <v>Brandon King</v>
      </c>
      <c r="D4995" s="6" t="str" cm="1">
        <f t="array" ref="D4995">IF(SUM(--ISNUMBER(SEARCH(Credentials,C4995)))&gt;0,TRIM(RIGHT(SUBSTITUTE(C4995," ",REPT(" ", 99)), 99)),"")</f>
        <v/>
      </c>
      <c r="E4995" s="6" t="str">
        <f t="shared" ref="E4995:E5001" si="157">IF(D4995="",C4995,LEFT(C4995,LEN(C4995)-LEN(D4995)))</f>
        <v>Brandon King</v>
      </c>
      <c r="F4995" s="6" t="s">
        <v>19158</v>
      </c>
      <c r="G4995" s="7" t="s">
        <v>19603</v>
      </c>
      <c r="H4995" s="7" t="s">
        <v>20195</v>
      </c>
    </row>
    <row r="4996" spans="1:8">
      <c r="A4996" s="6" t="s">
        <v>19162</v>
      </c>
      <c r="B4996" s="6" t="str" cm="1">
        <f t="array" ref="B4996">IF(SUM(--ISNUMBER(SEARCH(Honorific,A4996)))&gt;0,LEFT(A4996,FIND(" ",A4996)-1),"")</f>
        <v/>
      </c>
      <c r="C4996" s="6" t="str">
        <f t="shared" si="156"/>
        <v>Hannah Edwards</v>
      </c>
      <c r="D4996" s="6" t="str" cm="1">
        <f t="array" ref="D4996">IF(SUM(--ISNUMBER(SEARCH(Credentials,C4996)))&gt;0,TRIM(RIGHT(SUBSTITUTE(C4996," ",REPT(" ", 99)), 99)),"")</f>
        <v/>
      </c>
      <c r="E4996" s="6" t="str">
        <f t="shared" si="157"/>
        <v>Hannah Edwards</v>
      </c>
      <c r="F4996" s="6" t="s">
        <v>19162</v>
      </c>
      <c r="G4996" s="7" t="s">
        <v>19623</v>
      </c>
      <c r="H4996" s="7" t="s">
        <v>19817</v>
      </c>
    </row>
    <row r="4997" spans="1:8">
      <c r="A4997" s="6" t="s">
        <v>19166</v>
      </c>
      <c r="B4997" s="6" t="str" cm="1">
        <f t="array" ref="B4997">IF(SUM(--ISNUMBER(SEARCH(Honorific,A4997)))&gt;0,LEFT(A4997,FIND(" ",A4997)-1),"")</f>
        <v/>
      </c>
      <c r="C4997" s="6" t="str">
        <f t="shared" si="156"/>
        <v>Becky Johnson</v>
      </c>
      <c r="D4997" s="6" t="str" cm="1">
        <f t="array" ref="D4997">IF(SUM(--ISNUMBER(SEARCH(Credentials,C4997)))&gt;0,TRIM(RIGHT(SUBSTITUTE(C4997," ",REPT(" ", 99)), 99)),"")</f>
        <v/>
      </c>
      <c r="E4997" s="6" t="str">
        <f t="shared" si="157"/>
        <v>Becky Johnson</v>
      </c>
      <c r="F4997" s="6" t="s">
        <v>19166</v>
      </c>
      <c r="G4997" s="7" t="s">
        <v>19549</v>
      </c>
      <c r="H4997" s="7" t="s">
        <v>19655</v>
      </c>
    </row>
    <row r="4998" spans="1:8">
      <c r="A4998" s="6" t="s">
        <v>19170</v>
      </c>
      <c r="B4998" s="6" t="str" cm="1">
        <f t="array" ref="B4998">IF(SUM(--ISNUMBER(SEARCH(Honorific,A4998)))&gt;0,LEFT(A4998,FIND(" ",A4998)-1),"")</f>
        <v/>
      </c>
      <c r="C4998" s="6" t="str">
        <f t="shared" si="156"/>
        <v>Brandi Moody</v>
      </c>
      <c r="D4998" s="6" t="str" cm="1">
        <f t="array" ref="D4998">IF(SUM(--ISNUMBER(SEARCH(Credentials,C4998)))&gt;0,TRIM(RIGHT(SUBSTITUTE(C4998," ",REPT(" ", 99)), 99)),"")</f>
        <v/>
      </c>
      <c r="E4998" s="6" t="str">
        <f t="shared" si="157"/>
        <v>Brandi Moody</v>
      </c>
      <c r="F4998" s="6" t="s">
        <v>19170</v>
      </c>
      <c r="G4998" s="7" t="s">
        <v>20675</v>
      </c>
      <c r="H4998" s="7" t="s">
        <v>19521</v>
      </c>
    </row>
    <row r="4999" spans="1:8">
      <c r="A4999" s="6" t="s">
        <v>19174</v>
      </c>
      <c r="B4999" s="6" t="str" cm="1">
        <f t="array" ref="B4999">IF(SUM(--ISNUMBER(SEARCH(Honorific,A4999)))&gt;0,LEFT(A4999,FIND(" ",A4999)-1),"")</f>
        <v/>
      </c>
      <c r="C4999" s="6" t="str">
        <f t="shared" si="156"/>
        <v>Robin Hodges</v>
      </c>
      <c r="D4999" s="6" t="str" cm="1">
        <f t="array" ref="D4999">IF(SUM(--ISNUMBER(SEARCH(Credentials,C4999)))&gt;0,TRIM(RIGHT(SUBSTITUTE(C4999," ",REPT(" ", 99)), 99)),"")</f>
        <v/>
      </c>
      <c r="E4999" s="6" t="str">
        <f t="shared" si="157"/>
        <v>Robin Hodges</v>
      </c>
      <c r="F4999" s="6" t="s">
        <v>19174</v>
      </c>
      <c r="G4999" s="7" t="s">
        <v>20413</v>
      </c>
      <c r="H4999" s="7" t="s">
        <v>20216</v>
      </c>
    </row>
    <row r="5000" spans="1:8">
      <c r="A5000" s="6" t="s">
        <v>19178</v>
      </c>
      <c r="B5000" s="6" t="str" cm="1">
        <f t="array" ref="B5000">IF(SUM(--ISNUMBER(SEARCH(Honorific,A5000)))&gt;0,LEFT(A5000,FIND(" ",A5000)-1),"")</f>
        <v/>
      </c>
      <c r="C5000" s="6" t="str">
        <f t="shared" si="156"/>
        <v>Summer Duncan</v>
      </c>
      <c r="D5000" s="6" t="str" cm="1">
        <f t="array" ref="D5000">IF(SUM(--ISNUMBER(SEARCH(Credentials,C5000)))&gt;0,TRIM(RIGHT(SUBSTITUTE(C5000," ",REPT(" ", 99)), 99)),"")</f>
        <v/>
      </c>
      <c r="E5000" s="6" t="str">
        <f t="shared" si="157"/>
        <v>Summer Duncan</v>
      </c>
      <c r="F5000" s="6" t="s">
        <v>19178</v>
      </c>
      <c r="G5000" s="7" t="s">
        <v>20581</v>
      </c>
      <c r="H5000" s="7" t="s">
        <v>20074</v>
      </c>
    </row>
    <row r="5001" spans="1:8">
      <c r="A5001" s="6" t="s">
        <v>19182</v>
      </c>
      <c r="B5001" s="6" t="str" cm="1">
        <f t="array" ref="B5001">IF(SUM(--ISNUMBER(SEARCH(Honorific,A5001)))&gt;0,LEFT(A5001,FIND(" ",A5001)-1),"")</f>
        <v/>
      </c>
      <c r="C5001" s="6" t="str">
        <f t="shared" si="156"/>
        <v>Kelly Kemp</v>
      </c>
      <c r="D5001" s="6" t="str" cm="1">
        <f t="array" ref="D5001">IF(SUM(--ISNUMBER(SEARCH(Credentials,C5001)))&gt;0,TRIM(RIGHT(SUBSTITUTE(C5001," ",REPT(" ", 99)), 99)),"")</f>
        <v/>
      </c>
      <c r="E5001" s="6" t="str">
        <f t="shared" si="157"/>
        <v>Kelly Kemp</v>
      </c>
      <c r="F5001" s="6" t="s">
        <v>19182</v>
      </c>
      <c r="G5001" s="7" t="s">
        <v>19580</v>
      </c>
      <c r="H5001" s="7" t="s">
        <v>20717</v>
      </c>
    </row>
  </sheetData>
  <autoFilter ref="A1:H5001" xr:uid="{00000000-0001-0000-01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H5001"/>
  <sheetViews>
    <sheetView tabSelected="1" topLeftCell="B1" workbookViewId="0">
      <selection activeCell="M16" sqref="M16"/>
    </sheetView>
  </sheetViews>
  <sheetFormatPr defaultRowHeight="15"/>
  <cols>
    <col min="1" max="1" width="32.88671875" customWidth="1"/>
    <col min="2" max="3" width="22.6640625" style="1" customWidth="1"/>
    <col min="4" max="4" width="29.88671875" bestFit="1" customWidth="1"/>
    <col min="5" max="5" width="28.21875" bestFit="1" customWidth="1"/>
    <col min="6" max="6" width="19.88671875" bestFit="1" customWidth="1"/>
    <col min="7" max="7" width="8.77734375" customWidth="1"/>
    <col min="8" max="8" width="12.44140625" customWidth="1"/>
  </cols>
  <sheetData>
    <row r="1" spans="1:8" ht="16.5" thickBot="1">
      <c r="A1" s="3" t="s">
        <v>1</v>
      </c>
      <c r="B1" s="8" t="s">
        <v>40732</v>
      </c>
      <c r="C1" s="8" t="s">
        <v>25732</v>
      </c>
      <c r="D1" s="3" t="s">
        <v>25727</v>
      </c>
      <c r="E1" s="3" t="s">
        <v>25731</v>
      </c>
      <c r="F1" s="3" t="s">
        <v>25728</v>
      </c>
      <c r="G1" s="3" t="s">
        <v>25729</v>
      </c>
      <c r="H1" s="3" t="s">
        <v>25730</v>
      </c>
    </row>
    <row r="2" spans="1:8" ht="45">
      <c r="A2" s="1" t="s">
        <v>5</v>
      </c>
      <c r="B2" s="1" t="str">
        <f>SUBSTITUTE(A2,CHAR(10),";")</f>
        <v>358 Christopher Run Apt. 556;Lake Robertshire, TX 21311</v>
      </c>
      <c r="C2" s="1" t="s">
        <v>25733</v>
      </c>
      <c r="D2" s="4" t="s">
        <v>30733</v>
      </c>
      <c r="E2" s="4" t="s">
        <v>30734</v>
      </c>
      <c r="F2" s="9" t="str">
        <f>IF(RIGHT(LEFT(E2,3),2)="PO",LEFT(E2,3),LEFT(E2,LEN(E2)-10))</f>
        <v>Lake Robertshire</v>
      </c>
      <c r="G2" t="str">
        <f>LEFT(RIGHT(E2, 8), 2)</f>
        <v>TX</v>
      </c>
      <c r="H2" t="str">
        <f>RIGHT(E2, 5)</f>
        <v>21311</v>
      </c>
    </row>
    <row r="3" spans="1:8" ht="30">
      <c r="A3" s="1" t="s">
        <v>9</v>
      </c>
      <c r="B3" s="1" t="str">
        <f t="shared" ref="B3:B66" si="0">SUBSTITUTE(A3,CHAR(10),";")</f>
        <v>8818 Combs Land Apt. 707;New Tammy, NM 23771</v>
      </c>
      <c r="C3" s="1" t="s">
        <v>25734</v>
      </c>
      <c r="D3" s="4" t="s">
        <v>30735</v>
      </c>
      <c r="E3" s="4" t="s">
        <v>30736</v>
      </c>
      <c r="F3" s="9" t="str">
        <f t="shared" ref="F3:F66" si="1">IF(RIGHT(LEFT(E3,3),2)="PO",LEFT(E3,3),LEFT(E3,LEN(E3)-10))</f>
        <v>New Tammy</v>
      </c>
      <c r="G3" t="str">
        <f t="shared" ref="G3:G66" si="2">LEFT(RIGHT(E3, 8), 2)</f>
        <v>NM</v>
      </c>
      <c r="H3" t="str">
        <f t="shared" ref="H3:H66" si="3">RIGHT(E3, 5)</f>
        <v>23771</v>
      </c>
    </row>
    <row r="4" spans="1:8" ht="30">
      <c r="A4" s="1" t="s">
        <v>12</v>
      </c>
      <c r="B4" s="1" t="str">
        <f t="shared" si="0"/>
        <v>49399 Jones Station;New Angelastad, AR 49403</v>
      </c>
      <c r="C4" s="1" t="s">
        <v>25735</v>
      </c>
      <c r="D4" s="4" t="s">
        <v>30737</v>
      </c>
      <c r="E4" s="4" t="s">
        <v>30738</v>
      </c>
      <c r="F4" s="9" t="str">
        <f t="shared" si="1"/>
        <v>New Angelastad</v>
      </c>
      <c r="G4" t="str">
        <f t="shared" si="2"/>
        <v>AR</v>
      </c>
      <c r="H4" t="str">
        <f t="shared" si="3"/>
        <v>49403</v>
      </c>
    </row>
    <row r="5" spans="1:8" ht="30">
      <c r="A5" s="1" t="s">
        <v>16</v>
      </c>
      <c r="B5" s="1" t="str">
        <f t="shared" si="0"/>
        <v>8113 Baker Estates;New Shannon, SD 31991</v>
      </c>
      <c r="C5" s="1" t="s">
        <v>25736</v>
      </c>
      <c r="D5" s="4" t="s">
        <v>30739</v>
      </c>
      <c r="E5" s="4" t="s">
        <v>30740</v>
      </c>
      <c r="F5" s="9" t="str">
        <f t="shared" si="1"/>
        <v>New Shannon</v>
      </c>
      <c r="G5" t="str">
        <f t="shared" si="2"/>
        <v>SD</v>
      </c>
      <c r="H5" t="str">
        <f t="shared" si="3"/>
        <v>31991</v>
      </c>
    </row>
    <row r="6" spans="1:8" ht="30">
      <c r="A6" s="1" t="s">
        <v>20</v>
      </c>
      <c r="B6" s="1" t="str">
        <f t="shared" si="0"/>
        <v>96347 Brian Loop;North Steventown, WA 39889</v>
      </c>
      <c r="C6" s="1" t="s">
        <v>25737</v>
      </c>
      <c r="D6" s="4" t="s">
        <v>30741</v>
      </c>
      <c r="E6" s="4" t="s">
        <v>30742</v>
      </c>
      <c r="F6" s="9" t="str">
        <f t="shared" si="1"/>
        <v>North Steventown</v>
      </c>
      <c r="G6" t="str">
        <f t="shared" si="2"/>
        <v>WA</v>
      </c>
      <c r="H6" t="str">
        <f t="shared" si="3"/>
        <v>39889</v>
      </c>
    </row>
    <row r="7" spans="1:8" ht="30">
      <c r="A7" s="1" t="s">
        <v>24</v>
      </c>
      <c r="B7" s="1" t="str">
        <f t="shared" si="0"/>
        <v>661 Joseph Stream;Lopezton, WV 46663</v>
      </c>
      <c r="C7" s="1" t="s">
        <v>25738</v>
      </c>
      <c r="D7" s="4" t="s">
        <v>30743</v>
      </c>
      <c r="E7" s="4" t="s">
        <v>30744</v>
      </c>
      <c r="F7" s="9" t="str">
        <f t="shared" si="1"/>
        <v>Lopezton</v>
      </c>
      <c r="G7" t="str">
        <f t="shared" si="2"/>
        <v>WV</v>
      </c>
      <c r="H7" t="str">
        <f t="shared" si="3"/>
        <v>46663</v>
      </c>
    </row>
    <row r="8" spans="1:8" ht="30">
      <c r="A8" s="1" t="s">
        <v>28</v>
      </c>
      <c r="B8" s="1" t="str">
        <f t="shared" si="0"/>
        <v>925 Martin Fall Apt. 874;Hannahview, VA 45327</v>
      </c>
      <c r="C8" s="1" t="s">
        <v>25739</v>
      </c>
      <c r="D8" s="4" t="s">
        <v>30745</v>
      </c>
      <c r="E8" s="4" t="s">
        <v>30746</v>
      </c>
      <c r="F8" s="9" t="str">
        <f t="shared" si="1"/>
        <v>Hannahview</v>
      </c>
      <c r="G8" t="str">
        <f t="shared" si="2"/>
        <v>VA</v>
      </c>
      <c r="H8" t="str">
        <f t="shared" si="3"/>
        <v>45327</v>
      </c>
    </row>
    <row r="9" spans="1:8" ht="30">
      <c r="A9" s="1" t="s">
        <v>31</v>
      </c>
      <c r="B9" s="1" t="str">
        <f t="shared" si="0"/>
        <v>630 Brown Square Apt. 694;Smithstad, PA 93726</v>
      </c>
      <c r="C9" s="1" t="s">
        <v>25740</v>
      </c>
      <c r="D9" s="4" t="s">
        <v>30747</v>
      </c>
      <c r="E9" s="4" t="s">
        <v>30748</v>
      </c>
      <c r="F9" s="9" t="str">
        <f t="shared" si="1"/>
        <v>Smithstad</v>
      </c>
      <c r="G9" t="str">
        <f t="shared" si="2"/>
        <v>PA</v>
      </c>
      <c r="H9" t="str">
        <f t="shared" si="3"/>
        <v>93726</v>
      </c>
    </row>
    <row r="10" spans="1:8" ht="45">
      <c r="A10" s="1" t="s">
        <v>35</v>
      </c>
      <c r="B10" s="1" t="str">
        <f t="shared" si="0"/>
        <v>749 Timothy Extensions Suite 539;Roseside, CO 27991</v>
      </c>
      <c r="C10" s="1" t="s">
        <v>25741</v>
      </c>
      <c r="D10" s="4" t="s">
        <v>30749</v>
      </c>
      <c r="E10" s="4" t="s">
        <v>30750</v>
      </c>
      <c r="F10" s="9" t="str">
        <f t="shared" si="1"/>
        <v>Roseside</v>
      </c>
      <c r="G10" t="str">
        <f t="shared" si="2"/>
        <v>CO</v>
      </c>
      <c r="H10" t="str">
        <f t="shared" si="3"/>
        <v>27991</v>
      </c>
    </row>
    <row r="11" spans="1:8" ht="45">
      <c r="A11" s="1" t="s">
        <v>39</v>
      </c>
      <c r="B11" s="1" t="str">
        <f t="shared" si="0"/>
        <v>97318 Emily Parkways Apt. 348;Port Jenniferberg, PA 76944</v>
      </c>
      <c r="C11" s="1" t="s">
        <v>25742</v>
      </c>
      <c r="D11" s="4" t="s">
        <v>30751</v>
      </c>
      <c r="E11" s="4" t="s">
        <v>30752</v>
      </c>
      <c r="F11" s="9" t="str">
        <f t="shared" si="1"/>
        <v>Port Jenniferberg</v>
      </c>
      <c r="G11" t="str">
        <f t="shared" si="2"/>
        <v>PA</v>
      </c>
      <c r="H11" t="str">
        <f t="shared" si="3"/>
        <v>76944</v>
      </c>
    </row>
    <row r="12" spans="1:8" ht="30">
      <c r="A12" s="1" t="s">
        <v>43</v>
      </c>
      <c r="B12" s="1" t="str">
        <f t="shared" si="0"/>
        <v>0222 Scott Run Suite 487;Flowersland, CO 18872</v>
      </c>
      <c r="C12" s="1" t="s">
        <v>25743</v>
      </c>
      <c r="D12" s="4" t="s">
        <v>30753</v>
      </c>
      <c r="E12" s="4" t="s">
        <v>30754</v>
      </c>
      <c r="F12" s="9" t="str">
        <f t="shared" si="1"/>
        <v>Flowersland</v>
      </c>
      <c r="G12" t="str">
        <f t="shared" si="2"/>
        <v>CO</v>
      </c>
      <c r="H12" t="str">
        <f t="shared" si="3"/>
        <v>18872</v>
      </c>
    </row>
    <row r="13" spans="1:8" ht="30">
      <c r="A13" s="1" t="s">
        <v>47</v>
      </c>
      <c r="B13" s="1" t="str">
        <f t="shared" si="0"/>
        <v>USNV Lynch;FPO AA 51996</v>
      </c>
      <c r="C13" s="1" t="s">
        <v>25744</v>
      </c>
      <c r="D13" s="4" t="s">
        <v>30755</v>
      </c>
      <c r="E13" s="4" t="s">
        <v>30756</v>
      </c>
      <c r="F13" s="9" t="str">
        <f t="shared" si="1"/>
        <v>FPO</v>
      </c>
      <c r="G13" t="str">
        <f t="shared" si="2"/>
        <v>AA</v>
      </c>
      <c r="H13" t="str">
        <f t="shared" si="3"/>
        <v>51996</v>
      </c>
    </row>
    <row r="14" spans="1:8" ht="30">
      <c r="A14" s="1" t="s">
        <v>51</v>
      </c>
      <c r="B14" s="1" t="str">
        <f t="shared" si="0"/>
        <v>79159 Knight Crest Apt. 757;Huangview, TX 96830</v>
      </c>
      <c r="C14" s="1" t="s">
        <v>25745</v>
      </c>
      <c r="D14" s="4" t="s">
        <v>30757</v>
      </c>
      <c r="E14" s="4" t="s">
        <v>30758</v>
      </c>
      <c r="F14" s="9" t="str">
        <f t="shared" si="1"/>
        <v>Huangview</v>
      </c>
      <c r="G14" t="str">
        <f t="shared" si="2"/>
        <v>TX</v>
      </c>
      <c r="H14" t="str">
        <f t="shared" si="3"/>
        <v>96830</v>
      </c>
    </row>
    <row r="15" spans="1:8" ht="30">
      <c r="A15" s="1" t="s">
        <v>55</v>
      </c>
      <c r="B15" s="1" t="str">
        <f t="shared" si="0"/>
        <v>541 Smith Glen;Hollyland, NC 98369</v>
      </c>
      <c r="C15" s="1" t="s">
        <v>25746</v>
      </c>
      <c r="D15" s="4" t="s">
        <v>30759</v>
      </c>
      <c r="E15" s="4" t="s">
        <v>30760</v>
      </c>
      <c r="F15" s="9" t="str">
        <f t="shared" si="1"/>
        <v>Hollyland</v>
      </c>
      <c r="G15" t="str">
        <f t="shared" si="2"/>
        <v>NC</v>
      </c>
      <c r="H15" t="str">
        <f t="shared" si="3"/>
        <v>98369</v>
      </c>
    </row>
    <row r="16" spans="1:8" ht="45">
      <c r="A16" s="1" t="s">
        <v>59</v>
      </c>
      <c r="B16" s="1" t="str">
        <f t="shared" si="0"/>
        <v>20369 Dwayne View Apt. 062;East Juanberg, MO 09153</v>
      </c>
      <c r="C16" s="1" t="s">
        <v>25747</v>
      </c>
      <c r="D16" s="4" t="s">
        <v>30761</v>
      </c>
      <c r="E16" s="4" t="s">
        <v>30762</v>
      </c>
      <c r="F16" s="9" t="str">
        <f t="shared" si="1"/>
        <v>East Juanberg</v>
      </c>
      <c r="G16" t="str">
        <f t="shared" si="2"/>
        <v>MO</v>
      </c>
      <c r="H16" t="str">
        <f t="shared" si="3"/>
        <v>09153</v>
      </c>
    </row>
    <row r="17" spans="1:8" ht="30">
      <c r="A17" s="1" t="s">
        <v>63</v>
      </c>
      <c r="B17" s="1" t="str">
        <f t="shared" si="0"/>
        <v>Unit 0733 Box 9205;DPO AA 41884</v>
      </c>
      <c r="C17" s="1" t="s">
        <v>25748</v>
      </c>
      <c r="D17" s="4" t="s">
        <v>30763</v>
      </c>
      <c r="E17" s="4" t="s">
        <v>30764</v>
      </c>
      <c r="F17" s="9" t="str">
        <f t="shared" si="1"/>
        <v>DPO</v>
      </c>
      <c r="G17" t="str">
        <f t="shared" si="2"/>
        <v>AA</v>
      </c>
      <c r="H17" t="str">
        <f t="shared" si="3"/>
        <v>41884</v>
      </c>
    </row>
    <row r="18" spans="1:8" ht="45">
      <c r="A18" s="1" t="s">
        <v>67</v>
      </c>
      <c r="B18" s="1" t="str">
        <f t="shared" si="0"/>
        <v>32069 Todd Manor;Michaelbury, IL 93817</v>
      </c>
      <c r="C18" s="1" t="s">
        <v>25749</v>
      </c>
      <c r="D18" s="4" t="s">
        <v>30765</v>
      </c>
      <c r="E18" s="4" t="s">
        <v>30766</v>
      </c>
      <c r="F18" s="9" t="str">
        <f t="shared" si="1"/>
        <v>Michaelbury</v>
      </c>
      <c r="G18" t="str">
        <f t="shared" si="2"/>
        <v>IL</v>
      </c>
      <c r="H18" t="str">
        <f t="shared" si="3"/>
        <v>93817</v>
      </c>
    </row>
    <row r="19" spans="1:8" ht="30">
      <c r="A19" s="1" t="s">
        <v>71</v>
      </c>
      <c r="B19" s="1" t="str">
        <f t="shared" si="0"/>
        <v>31302 Ray Station Suite 660;Leeland, AK 91626</v>
      </c>
      <c r="C19" s="1" t="s">
        <v>25750</v>
      </c>
      <c r="D19" s="4" t="s">
        <v>30767</v>
      </c>
      <c r="E19" s="4" t="s">
        <v>30768</v>
      </c>
      <c r="F19" s="9" t="str">
        <f t="shared" si="1"/>
        <v>Leeland</v>
      </c>
      <c r="G19" t="str">
        <f t="shared" si="2"/>
        <v>AK</v>
      </c>
      <c r="H19" t="str">
        <f t="shared" si="3"/>
        <v>91626</v>
      </c>
    </row>
    <row r="20" spans="1:8" ht="30">
      <c r="A20" s="1" t="s">
        <v>75</v>
      </c>
      <c r="B20" s="1" t="str">
        <f t="shared" si="0"/>
        <v>73262 Charles Viaduct Apt. 155;Calebhaven, HI 89730</v>
      </c>
      <c r="C20" s="1" t="s">
        <v>25751</v>
      </c>
      <c r="D20" s="4" t="s">
        <v>30769</v>
      </c>
      <c r="E20" s="4" t="s">
        <v>30770</v>
      </c>
      <c r="F20" s="9" t="str">
        <f t="shared" si="1"/>
        <v>Calebhaven</v>
      </c>
      <c r="G20" t="str">
        <f t="shared" si="2"/>
        <v>HI</v>
      </c>
      <c r="H20" t="str">
        <f t="shared" si="3"/>
        <v>89730</v>
      </c>
    </row>
    <row r="21" spans="1:8" ht="45">
      <c r="A21" s="1" t="s">
        <v>78</v>
      </c>
      <c r="B21" s="1" t="str">
        <f t="shared" si="0"/>
        <v>13097 Taylor Motorway Suite 136;Port Carolynport, KY 43513</v>
      </c>
      <c r="C21" s="1" t="s">
        <v>25752</v>
      </c>
      <c r="D21" s="4" t="s">
        <v>30771</v>
      </c>
      <c r="E21" s="4" t="s">
        <v>30772</v>
      </c>
      <c r="F21" s="9" t="str">
        <f t="shared" si="1"/>
        <v>Port Carolynport</v>
      </c>
      <c r="G21" t="str">
        <f t="shared" si="2"/>
        <v>KY</v>
      </c>
      <c r="H21" t="str">
        <f t="shared" si="3"/>
        <v>43513</v>
      </c>
    </row>
    <row r="22" spans="1:8" ht="30">
      <c r="A22" s="1" t="s">
        <v>82</v>
      </c>
      <c r="B22" s="1" t="str">
        <f t="shared" si="0"/>
        <v>46297 Jessica Spring;West Jasonland, NH 08595</v>
      </c>
      <c r="C22" s="1" t="s">
        <v>25753</v>
      </c>
      <c r="D22" s="4" t="s">
        <v>30773</v>
      </c>
      <c r="E22" s="4" t="s">
        <v>30774</v>
      </c>
      <c r="F22" s="9" t="str">
        <f t="shared" si="1"/>
        <v>West Jasonland</v>
      </c>
      <c r="G22" t="str">
        <f t="shared" si="2"/>
        <v>NH</v>
      </c>
      <c r="H22" t="str">
        <f t="shared" si="3"/>
        <v>08595</v>
      </c>
    </row>
    <row r="23" spans="1:8" ht="30">
      <c r="A23" s="1" t="s">
        <v>86</v>
      </c>
      <c r="B23" s="1" t="str">
        <f t="shared" si="0"/>
        <v>835 Dennis Burg Apt. 059;Lake Kelly, AZ 38417</v>
      </c>
      <c r="C23" s="1" t="s">
        <v>25754</v>
      </c>
      <c r="D23" s="4" t="s">
        <v>30775</v>
      </c>
      <c r="E23" s="4" t="s">
        <v>30776</v>
      </c>
      <c r="F23" s="9" t="str">
        <f t="shared" si="1"/>
        <v>Lake Kelly</v>
      </c>
      <c r="G23" t="str">
        <f t="shared" si="2"/>
        <v>AZ</v>
      </c>
      <c r="H23" t="str">
        <f t="shared" si="3"/>
        <v>38417</v>
      </c>
    </row>
    <row r="24" spans="1:8" ht="45">
      <c r="A24" s="1" t="s">
        <v>90</v>
      </c>
      <c r="B24" s="1" t="str">
        <f t="shared" si="0"/>
        <v>8681 Parker Mission Suite 303;New Timothymouth, IN 71428</v>
      </c>
      <c r="C24" s="1" t="s">
        <v>25755</v>
      </c>
      <c r="D24" s="4" t="s">
        <v>30777</v>
      </c>
      <c r="E24" s="4" t="s">
        <v>30778</v>
      </c>
      <c r="F24" s="9" t="str">
        <f t="shared" si="1"/>
        <v>New Timothymouth</v>
      </c>
      <c r="G24" t="str">
        <f t="shared" si="2"/>
        <v>IN</v>
      </c>
      <c r="H24" t="str">
        <f t="shared" si="3"/>
        <v>71428</v>
      </c>
    </row>
    <row r="25" spans="1:8" ht="30">
      <c r="A25" s="1" t="s">
        <v>94</v>
      </c>
      <c r="B25" s="1" t="str">
        <f t="shared" si="0"/>
        <v>543 Jay Vista;Ashleytown, NM 35704</v>
      </c>
      <c r="C25" s="1" t="s">
        <v>25756</v>
      </c>
      <c r="D25" s="4" t="s">
        <v>30779</v>
      </c>
      <c r="E25" s="4" t="s">
        <v>30780</v>
      </c>
      <c r="F25" s="9" t="str">
        <f t="shared" si="1"/>
        <v>Ashleytown</v>
      </c>
      <c r="G25" t="str">
        <f t="shared" si="2"/>
        <v>NM</v>
      </c>
      <c r="H25" t="str">
        <f t="shared" si="3"/>
        <v>35704</v>
      </c>
    </row>
    <row r="26" spans="1:8" ht="30">
      <c r="A26" s="1" t="s">
        <v>97</v>
      </c>
      <c r="B26" s="1" t="str">
        <f t="shared" si="0"/>
        <v>2678 Felicia Knoll;Andreaville, DC 53921</v>
      </c>
      <c r="C26" s="1" t="s">
        <v>25757</v>
      </c>
      <c r="D26" s="4" t="s">
        <v>30781</v>
      </c>
      <c r="E26" s="4" t="s">
        <v>30782</v>
      </c>
      <c r="F26" s="9" t="str">
        <f t="shared" si="1"/>
        <v>Andreaville</v>
      </c>
      <c r="G26" t="str">
        <f t="shared" si="2"/>
        <v>DC</v>
      </c>
      <c r="H26" t="str">
        <f t="shared" si="3"/>
        <v>53921</v>
      </c>
    </row>
    <row r="27" spans="1:8" ht="30">
      <c r="A27" s="1" t="s">
        <v>101</v>
      </c>
      <c r="B27" s="1" t="str">
        <f t="shared" si="0"/>
        <v>3472 Bender Drive Apt. 873;Smithtown, FL 45936</v>
      </c>
      <c r="C27" s="1" t="s">
        <v>25758</v>
      </c>
      <c r="D27" s="4" t="s">
        <v>30783</v>
      </c>
      <c r="E27" s="4" t="s">
        <v>30784</v>
      </c>
      <c r="F27" s="9" t="str">
        <f t="shared" si="1"/>
        <v>Smithtown</v>
      </c>
      <c r="G27" t="str">
        <f t="shared" si="2"/>
        <v>FL</v>
      </c>
      <c r="H27" t="str">
        <f t="shared" si="3"/>
        <v>45936</v>
      </c>
    </row>
    <row r="28" spans="1:8" ht="30">
      <c r="A28" s="1" t="s">
        <v>105</v>
      </c>
      <c r="B28" s="1" t="str">
        <f t="shared" si="0"/>
        <v>8570 Kelly Point Apt. 293;Lake Jacob, OR 90135</v>
      </c>
      <c r="C28" s="1" t="s">
        <v>25759</v>
      </c>
      <c r="D28" s="4" t="s">
        <v>30785</v>
      </c>
      <c r="E28" s="4" t="s">
        <v>30786</v>
      </c>
      <c r="F28" s="9" t="str">
        <f t="shared" si="1"/>
        <v>Lake Jacob</v>
      </c>
      <c r="G28" t="str">
        <f t="shared" si="2"/>
        <v>OR</v>
      </c>
      <c r="H28" t="str">
        <f t="shared" si="3"/>
        <v>90135</v>
      </c>
    </row>
    <row r="29" spans="1:8" ht="30">
      <c r="A29" s="1" t="s">
        <v>109</v>
      </c>
      <c r="B29" s="1" t="str">
        <f t="shared" si="0"/>
        <v>282 Chris Manor;Port Donna, ND 64056</v>
      </c>
      <c r="C29" s="1" t="s">
        <v>25760</v>
      </c>
      <c r="D29" s="4" t="s">
        <v>30787</v>
      </c>
      <c r="E29" s="4" t="s">
        <v>30788</v>
      </c>
      <c r="F29" s="9" t="str">
        <f t="shared" si="1"/>
        <v>Port Donna</v>
      </c>
      <c r="G29" t="str">
        <f t="shared" si="2"/>
        <v>ND</v>
      </c>
      <c r="H29" t="str">
        <f t="shared" si="3"/>
        <v>64056</v>
      </c>
    </row>
    <row r="30" spans="1:8" ht="30">
      <c r="A30" s="1" t="s">
        <v>113</v>
      </c>
      <c r="B30" s="1" t="str">
        <f t="shared" si="0"/>
        <v>PSC 4372, Box 7779;APO AE 27622</v>
      </c>
      <c r="C30" s="1" t="s">
        <v>25761</v>
      </c>
      <c r="D30" s="4" t="s">
        <v>30789</v>
      </c>
      <c r="E30" s="4" t="s">
        <v>30790</v>
      </c>
      <c r="F30" s="9" t="str">
        <f t="shared" si="1"/>
        <v>APO</v>
      </c>
      <c r="G30" t="str">
        <f t="shared" si="2"/>
        <v>AE</v>
      </c>
      <c r="H30" t="str">
        <f t="shared" si="3"/>
        <v>27622</v>
      </c>
    </row>
    <row r="31" spans="1:8" ht="45">
      <c r="A31" s="1" t="s">
        <v>116</v>
      </c>
      <c r="B31" s="1" t="str">
        <f t="shared" si="0"/>
        <v>50469 Harris Courts Suite 451;New Thomasmouth, NH 56261</v>
      </c>
      <c r="C31" s="1" t="s">
        <v>25762</v>
      </c>
      <c r="D31" s="4" t="s">
        <v>30791</v>
      </c>
      <c r="E31" s="4" t="s">
        <v>30792</v>
      </c>
      <c r="F31" s="9" t="str">
        <f t="shared" si="1"/>
        <v>New Thomasmouth</v>
      </c>
      <c r="G31" t="str">
        <f t="shared" si="2"/>
        <v>NH</v>
      </c>
      <c r="H31" t="str">
        <f t="shared" si="3"/>
        <v>56261</v>
      </c>
    </row>
    <row r="32" spans="1:8" ht="30">
      <c r="A32" s="1" t="s">
        <v>120</v>
      </c>
      <c r="B32" s="1" t="str">
        <f t="shared" si="0"/>
        <v>PSC 4840, Box 8882;APO AA 09970</v>
      </c>
      <c r="C32" s="1" t="s">
        <v>25763</v>
      </c>
      <c r="D32" s="4" t="s">
        <v>30793</v>
      </c>
      <c r="E32" s="4" t="s">
        <v>30794</v>
      </c>
      <c r="F32" s="9" t="str">
        <f t="shared" si="1"/>
        <v>APO</v>
      </c>
      <c r="G32" t="str">
        <f t="shared" si="2"/>
        <v>AA</v>
      </c>
      <c r="H32" t="str">
        <f t="shared" si="3"/>
        <v>09970</v>
      </c>
    </row>
    <row r="33" spans="1:8" ht="30">
      <c r="A33" s="1" t="s">
        <v>124</v>
      </c>
      <c r="B33" s="1" t="str">
        <f t="shared" si="0"/>
        <v>611 Garcia Pike Suite 848;New Jason, ND 44304</v>
      </c>
      <c r="C33" s="1" t="s">
        <v>25764</v>
      </c>
      <c r="D33" s="4" t="s">
        <v>30795</v>
      </c>
      <c r="E33" s="4" t="s">
        <v>30796</v>
      </c>
      <c r="F33" s="9" t="str">
        <f t="shared" si="1"/>
        <v>New Jason</v>
      </c>
      <c r="G33" t="str">
        <f t="shared" si="2"/>
        <v>ND</v>
      </c>
      <c r="H33" t="str">
        <f t="shared" si="3"/>
        <v>44304</v>
      </c>
    </row>
    <row r="34" spans="1:8" ht="45">
      <c r="A34" s="1" t="s">
        <v>128</v>
      </c>
      <c r="B34" s="1" t="str">
        <f t="shared" si="0"/>
        <v>27917 Jennifer Circles Suite 612;South Davidville, MD 88629</v>
      </c>
      <c r="C34" s="1" t="s">
        <v>25765</v>
      </c>
      <c r="D34" s="4" t="s">
        <v>30797</v>
      </c>
      <c r="E34" s="4" t="s">
        <v>30798</v>
      </c>
      <c r="F34" s="9" t="str">
        <f t="shared" si="1"/>
        <v>South Davidville</v>
      </c>
      <c r="G34" t="str">
        <f t="shared" si="2"/>
        <v>MD</v>
      </c>
      <c r="H34" t="str">
        <f t="shared" si="3"/>
        <v>88629</v>
      </c>
    </row>
    <row r="35" spans="1:8" ht="30">
      <c r="A35" s="1" t="s">
        <v>132</v>
      </c>
      <c r="B35" s="1" t="str">
        <f t="shared" si="0"/>
        <v>745 Hernandez Parkway Apt. 592;Evanstown, AK 17033</v>
      </c>
      <c r="C35" s="1" t="s">
        <v>25766</v>
      </c>
      <c r="D35" s="4" t="s">
        <v>30799</v>
      </c>
      <c r="E35" s="4" t="s">
        <v>30800</v>
      </c>
      <c r="F35" s="9" t="str">
        <f t="shared" si="1"/>
        <v>Evanstown</v>
      </c>
      <c r="G35" t="str">
        <f t="shared" si="2"/>
        <v>AK</v>
      </c>
      <c r="H35" t="str">
        <f t="shared" si="3"/>
        <v>17033</v>
      </c>
    </row>
    <row r="36" spans="1:8" ht="45">
      <c r="A36" s="1" t="s">
        <v>136</v>
      </c>
      <c r="B36" s="1" t="str">
        <f t="shared" si="0"/>
        <v>0526 Booth Estate;Martinside, ND 60820</v>
      </c>
      <c r="C36" s="1" t="s">
        <v>25767</v>
      </c>
      <c r="D36" s="4" t="s">
        <v>30801</v>
      </c>
      <c r="E36" s="4" t="s">
        <v>30802</v>
      </c>
      <c r="F36" s="9" t="str">
        <f t="shared" si="1"/>
        <v>Martinside</v>
      </c>
      <c r="G36" t="str">
        <f t="shared" si="2"/>
        <v>ND</v>
      </c>
      <c r="H36" t="str">
        <f t="shared" si="3"/>
        <v>60820</v>
      </c>
    </row>
    <row r="37" spans="1:8" ht="30">
      <c r="A37" s="1" t="s">
        <v>139</v>
      </c>
      <c r="B37" s="1" t="str">
        <f t="shared" si="0"/>
        <v>167 Kyle Views;West Melissaside, IA 34649</v>
      </c>
      <c r="C37" s="1" t="s">
        <v>25768</v>
      </c>
      <c r="D37" s="4" t="s">
        <v>30803</v>
      </c>
      <c r="E37" s="4" t="s">
        <v>30804</v>
      </c>
      <c r="F37" s="9" t="str">
        <f t="shared" si="1"/>
        <v>West Melissaside</v>
      </c>
      <c r="G37" t="str">
        <f t="shared" si="2"/>
        <v>IA</v>
      </c>
      <c r="H37" t="str">
        <f t="shared" si="3"/>
        <v>34649</v>
      </c>
    </row>
    <row r="38" spans="1:8" ht="30">
      <c r="A38" s="1" t="s">
        <v>143</v>
      </c>
      <c r="B38" s="1" t="str">
        <f t="shared" si="0"/>
        <v>830 Taylor Plains Suite 717;New Patricia, IL 76836</v>
      </c>
      <c r="C38" s="1" t="s">
        <v>25769</v>
      </c>
      <c r="D38" s="4" t="s">
        <v>30805</v>
      </c>
      <c r="E38" s="4" t="s">
        <v>30806</v>
      </c>
      <c r="F38" s="9" t="str">
        <f t="shared" si="1"/>
        <v>New Patricia</v>
      </c>
      <c r="G38" t="str">
        <f t="shared" si="2"/>
        <v>IL</v>
      </c>
      <c r="H38" t="str">
        <f t="shared" si="3"/>
        <v>76836</v>
      </c>
    </row>
    <row r="39" spans="1:8" ht="30">
      <c r="A39" s="1" t="s">
        <v>147</v>
      </c>
      <c r="B39" s="1" t="str">
        <f t="shared" si="0"/>
        <v>048 Lang Land;Bakerstad, DC 75587</v>
      </c>
      <c r="C39" s="1" t="s">
        <v>25770</v>
      </c>
      <c r="D39" s="4" t="s">
        <v>30807</v>
      </c>
      <c r="E39" s="4" t="s">
        <v>30808</v>
      </c>
      <c r="F39" s="9" t="str">
        <f t="shared" si="1"/>
        <v>Bakerstad</v>
      </c>
      <c r="G39" t="str">
        <f t="shared" si="2"/>
        <v>DC</v>
      </c>
      <c r="H39" t="str">
        <f t="shared" si="3"/>
        <v>75587</v>
      </c>
    </row>
    <row r="40" spans="1:8" ht="30">
      <c r="A40" s="1" t="s">
        <v>151</v>
      </c>
      <c r="B40" s="1" t="str">
        <f t="shared" si="0"/>
        <v>9603 Kelly Mill Suite 729;Lake Robin, LA 63931</v>
      </c>
      <c r="C40" s="1" t="s">
        <v>25771</v>
      </c>
      <c r="D40" s="4" t="s">
        <v>30809</v>
      </c>
      <c r="E40" s="4" t="s">
        <v>30810</v>
      </c>
      <c r="F40" s="9" t="str">
        <f t="shared" si="1"/>
        <v>Lake Robin</v>
      </c>
      <c r="G40" t="str">
        <f t="shared" si="2"/>
        <v>LA</v>
      </c>
      <c r="H40" t="str">
        <f t="shared" si="3"/>
        <v>63931</v>
      </c>
    </row>
    <row r="41" spans="1:8" ht="45">
      <c r="A41" s="1" t="s">
        <v>155</v>
      </c>
      <c r="B41" s="1" t="str">
        <f t="shared" si="0"/>
        <v>769 John Terrace;Davishaven, LA 34588</v>
      </c>
      <c r="C41" s="1" t="s">
        <v>25772</v>
      </c>
      <c r="D41" s="4" t="s">
        <v>30811</v>
      </c>
      <c r="E41" s="4" t="s">
        <v>30812</v>
      </c>
      <c r="F41" s="9" t="str">
        <f t="shared" si="1"/>
        <v>Davishaven</v>
      </c>
      <c r="G41" t="str">
        <f t="shared" si="2"/>
        <v>LA</v>
      </c>
      <c r="H41" t="str">
        <f t="shared" si="3"/>
        <v>34588</v>
      </c>
    </row>
    <row r="42" spans="1:8" ht="30">
      <c r="A42" s="1" t="s">
        <v>158</v>
      </c>
      <c r="B42" s="1" t="str">
        <f t="shared" si="0"/>
        <v>80472 Michelle Heights;East Robin, AK 89921</v>
      </c>
      <c r="C42" s="1" t="s">
        <v>25773</v>
      </c>
      <c r="D42" s="4" t="s">
        <v>30813</v>
      </c>
      <c r="E42" s="4" t="s">
        <v>30814</v>
      </c>
      <c r="F42" s="9" t="str">
        <f t="shared" si="1"/>
        <v>East Robin</v>
      </c>
      <c r="G42" t="str">
        <f t="shared" si="2"/>
        <v>AK</v>
      </c>
      <c r="H42" t="str">
        <f t="shared" si="3"/>
        <v>89921</v>
      </c>
    </row>
    <row r="43" spans="1:8" ht="30">
      <c r="A43" s="1" t="s">
        <v>162</v>
      </c>
      <c r="B43" s="1" t="str">
        <f t="shared" si="0"/>
        <v>25152 Rachel Brooks;Port Jasonfurt, MA 37151</v>
      </c>
      <c r="C43" s="1" t="s">
        <v>25774</v>
      </c>
      <c r="D43" s="4" t="s">
        <v>30815</v>
      </c>
      <c r="E43" s="4" t="s">
        <v>30816</v>
      </c>
      <c r="F43" s="9" t="str">
        <f t="shared" si="1"/>
        <v>Port Jasonfurt</v>
      </c>
      <c r="G43" t="str">
        <f t="shared" si="2"/>
        <v>MA</v>
      </c>
      <c r="H43" t="str">
        <f t="shared" si="3"/>
        <v>37151</v>
      </c>
    </row>
    <row r="44" spans="1:8" ht="30">
      <c r="A44" s="1" t="s">
        <v>166</v>
      </c>
      <c r="B44" s="1" t="str">
        <f t="shared" si="0"/>
        <v>350 Salazar Crossroad;East Anthonyshire, AR 50925</v>
      </c>
      <c r="C44" s="1" t="s">
        <v>25775</v>
      </c>
      <c r="D44" s="4" t="s">
        <v>30817</v>
      </c>
      <c r="E44" s="4" t="s">
        <v>30818</v>
      </c>
      <c r="F44" s="9" t="str">
        <f t="shared" si="1"/>
        <v>East Anthonyshire</v>
      </c>
      <c r="G44" t="str">
        <f t="shared" si="2"/>
        <v>AR</v>
      </c>
      <c r="H44" t="str">
        <f t="shared" si="3"/>
        <v>50925</v>
      </c>
    </row>
    <row r="45" spans="1:8" ht="30">
      <c r="A45" s="1" t="s">
        <v>170</v>
      </c>
      <c r="B45" s="1" t="str">
        <f t="shared" si="0"/>
        <v>414 Robert Flats Apt. 665;East Michael, TN 27097</v>
      </c>
      <c r="C45" s="1" t="s">
        <v>25776</v>
      </c>
      <c r="D45" s="4" t="s">
        <v>30819</v>
      </c>
      <c r="E45" s="4" t="s">
        <v>30820</v>
      </c>
      <c r="F45" s="9" t="str">
        <f t="shared" si="1"/>
        <v>East Michael</v>
      </c>
      <c r="G45" t="str">
        <f t="shared" si="2"/>
        <v>TN</v>
      </c>
      <c r="H45" t="str">
        <f t="shared" si="3"/>
        <v>27097</v>
      </c>
    </row>
    <row r="46" spans="1:8" ht="45">
      <c r="A46" s="1" t="s">
        <v>174</v>
      </c>
      <c r="B46" s="1" t="str">
        <f t="shared" si="0"/>
        <v>79282 Bullock Crossroad;Port Gregoryberg, GA 61885</v>
      </c>
      <c r="C46" s="1" t="s">
        <v>25777</v>
      </c>
      <c r="D46" s="4" t="s">
        <v>30821</v>
      </c>
      <c r="E46" s="4" t="s">
        <v>30822</v>
      </c>
      <c r="F46" s="9" t="str">
        <f t="shared" si="1"/>
        <v>Port Gregoryberg</v>
      </c>
      <c r="G46" t="str">
        <f t="shared" si="2"/>
        <v>GA</v>
      </c>
      <c r="H46" t="str">
        <f t="shared" si="3"/>
        <v>61885</v>
      </c>
    </row>
    <row r="47" spans="1:8" ht="30">
      <c r="A47" s="1" t="s">
        <v>178</v>
      </c>
      <c r="B47" s="1" t="str">
        <f t="shared" si="0"/>
        <v>0813 King Stream;Port Natalieland, IA 88347</v>
      </c>
      <c r="C47" s="1" t="s">
        <v>25778</v>
      </c>
      <c r="D47" s="4" t="s">
        <v>30823</v>
      </c>
      <c r="E47" s="4" t="s">
        <v>30824</v>
      </c>
      <c r="F47" s="9" t="str">
        <f t="shared" si="1"/>
        <v>Port Natalieland</v>
      </c>
      <c r="G47" t="str">
        <f t="shared" si="2"/>
        <v>IA</v>
      </c>
      <c r="H47" t="str">
        <f t="shared" si="3"/>
        <v>88347</v>
      </c>
    </row>
    <row r="48" spans="1:8" ht="45">
      <c r="A48" s="1" t="s">
        <v>182</v>
      </c>
      <c r="B48" s="1" t="str">
        <f t="shared" si="0"/>
        <v>934 Jennifer Radial Suite 548;South Melanieberg, VA 90045</v>
      </c>
      <c r="C48" s="1" t="s">
        <v>25779</v>
      </c>
      <c r="D48" s="4" t="s">
        <v>30825</v>
      </c>
      <c r="E48" s="4" t="s">
        <v>30826</v>
      </c>
      <c r="F48" s="9" t="str">
        <f t="shared" si="1"/>
        <v>South Melanieberg</v>
      </c>
      <c r="G48" t="str">
        <f t="shared" si="2"/>
        <v>VA</v>
      </c>
      <c r="H48" t="str">
        <f t="shared" si="3"/>
        <v>90045</v>
      </c>
    </row>
    <row r="49" spans="1:8" ht="45">
      <c r="A49" s="1" t="s">
        <v>185</v>
      </c>
      <c r="B49" s="1" t="str">
        <f t="shared" si="0"/>
        <v>267 Benjamin Motorway Suite 976;Smithview, GA 33083</v>
      </c>
      <c r="C49" s="1" t="s">
        <v>25780</v>
      </c>
      <c r="D49" s="4" t="s">
        <v>30827</v>
      </c>
      <c r="E49" s="4" t="s">
        <v>30828</v>
      </c>
      <c r="F49" s="9" t="str">
        <f t="shared" si="1"/>
        <v>Smithview</v>
      </c>
      <c r="G49" t="str">
        <f t="shared" si="2"/>
        <v>GA</v>
      </c>
      <c r="H49" t="str">
        <f t="shared" si="3"/>
        <v>33083</v>
      </c>
    </row>
    <row r="50" spans="1:8" ht="30">
      <c r="A50" s="1" t="s">
        <v>189</v>
      </c>
      <c r="B50" s="1" t="str">
        <f t="shared" si="0"/>
        <v>891 Morris Curve;East Robertburgh, MD 75096</v>
      </c>
      <c r="C50" s="1" t="s">
        <v>25781</v>
      </c>
      <c r="D50" s="4" t="s">
        <v>30829</v>
      </c>
      <c r="E50" s="4" t="s">
        <v>30830</v>
      </c>
      <c r="F50" s="9" t="str">
        <f t="shared" si="1"/>
        <v>East Robertburgh</v>
      </c>
      <c r="G50" t="str">
        <f t="shared" si="2"/>
        <v>MD</v>
      </c>
      <c r="H50" t="str">
        <f t="shared" si="3"/>
        <v>75096</v>
      </c>
    </row>
    <row r="51" spans="1:8" ht="30">
      <c r="A51" s="1" t="s">
        <v>192</v>
      </c>
      <c r="B51" s="1" t="str">
        <f t="shared" si="0"/>
        <v>PSC 7257, Box 7581;APO AA 71865</v>
      </c>
      <c r="C51" s="1" t="s">
        <v>25782</v>
      </c>
      <c r="D51" s="4" t="s">
        <v>30831</v>
      </c>
      <c r="E51" s="4" t="s">
        <v>30832</v>
      </c>
      <c r="F51" s="9" t="str">
        <f t="shared" si="1"/>
        <v>APO</v>
      </c>
      <c r="G51" t="str">
        <f t="shared" si="2"/>
        <v>AA</v>
      </c>
      <c r="H51" t="str">
        <f t="shared" si="3"/>
        <v>71865</v>
      </c>
    </row>
    <row r="52" spans="1:8" ht="45">
      <c r="A52" s="1" t="s">
        <v>196</v>
      </c>
      <c r="B52" s="1" t="str">
        <f t="shared" si="0"/>
        <v>9298 Griffin Locks Apt. 148;Jenniferborough, MD 34493</v>
      </c>
      <c r="C52" s="1" t="s">
        <v>25783</v>
      </c>
      <c r="D52" s="4" t="s">
        <v>30833</v>
      </c>
      <c r="E52" s="4" t="s">
        <v>30834</v>
      </c>
      <c r="F52" s="9" t="str">
        <f t="shared" si="1"/>
        <v>Jenniferborough</v>
      </c>
      <c r="G52" t="str">
        <f t="shared" si="2"/>
        <v>MD</v>
      </c>
      <c r="H52" t="str">
        <f t="shared" si="3"/>
        <v>34493</v>
      </c>
    </row>
    <row r="53" spans="1:8" ht="45">
      <c r="A53" s="1" t="s">
        <v>200</v>
      </c>
      <c r="B53" s="1" t="str">
        <f t="shared" si="0"/>
        <v>014 Mcfarland Burgs;Villarrealfurt, KY 74379</v>
      </c>
      <c r="C53" s="1" t="s">
        <v>25784</v>
      </c>
      <c r="D53" s="4" t="s">
        <v>30835</v>
      </c>
      <c r="E53" s="4" t="s">
        <v>30836</v>
      </c>
      <c r="F53" s="9" t="str">
        <f t="shared" si="1"/>
        <v>Villarrealfurt</v>
      </c>
      <c r="G53" t="str">
        <f t="shared" si="2"/>
        <v>KY</v>
      </c>
      <c r="H53" t="str">
        <f t="shared" si="3"/>
        <v>74379</v>
      </c>
    </row>
    <row r="54" spans="1:8" ht="45">
      <c r="A54" s="1" t="s">
        <v>204</v>
      </c>
      <c r="B54" s="1" t="str">
        <f t="shared" si="0"/>
        <v>3089 Adams Lodge Suite 779;Lake Charlesside, AK 38756</v>
      </c>
      <c r="C54" s="1" t="s">
        <v>25785</v>
      </c>
      <c r="D54" s="4" t="s">
        <v>30837</v>
      </c>
      <c r="E54" s="4" t="s">
        <v>30838</v>
      </c>
      <c r="F54" s="9" t="str">
        <f t="shared" si="1"/>
        <v>Lake Charlesside</v>
      </c>
      <c r="G54" t="str">
        <f t="shared" si="2"/>
        <v>AK</v>
      </c>
      <c r="H54" t="str">
        <f t="shared" si="3"/>
        <v>38756</v>
      </c>
    </row>
    <row r="55" spans="1:8" ht="30">
      <c r="A55" s="1" t="s">
        <v>208</v>
      </c>
      <c r="B55" s="1" t="str">
        <f t="shared" si="0"/>
        <v>730 Joseph Creek;Port Eric, NM 09610</v>
      </c>
      <c r="C55" s="1" t="s">
        <v>25786</v>
      </c>
      <c r="D55" s="4" t="s">
        <v>30839</v>
      </c>
      <c r="E55" s="4" t="s">
        <v>30840</v>
      </c>
      <c r="F55" s="9" t="str">
        <f t="shared" si="1"/>
        <v>Port Eric</v>
      </c>
      <c r="G55" t="str">
        <f t="shared" si="2"/>
        <v>NM</v>
      </c>
      <c r="H55" t="str">
        <f t="shared" si="3"/>
        <v>09610</v>
      </c>
    </row>
    <row r="56" spans="1:8" ht="30">
      <c r="A56" s="1" t="s">
        <v>212</v>
      </c>
      <c r="B56" s="1" t="str">
        <f t="shared" si="0"/>
        <v>15207 Brandon Station Apt. 893;Stefanieview, NE 73347</v>
      </c>
      <c r="C56" s="1" t="s">
        <v>25787</v>
      </c>
      <c r="D56" s="4" t="s">
        <v>30841</v>
      </c>
      <c r="E56" s="4" t="s">
        <v>30842</v>
      </c>
      <c r="F56" s="9" t="str">
        <f t="shared" si="1"/>
        <v>Stefanieview</v>
      </c>
      <c r="G56" t="str">
        <f t="shared" si="2"/>
        <v>NE</v>
      </c>
      <c r="H56" t="str">
        <f t="shared" si="3"/>
        <v>73347</v>
      </c>
    </row>
    <row r="57" spans="1:8" ht="45">
      <c r="A57" s="1" t="s">
        <v>216</v>
      </c>
      <c r="B57" s="1" t="str">
        <f t="shared" si="0"/>
        <v>654 Chavez Gateway Apt. 691;East Cindyside, OR 15264</v>
      </c>
      <c r="C57" s="1" t="s">
        <v>25788</v>
      </c>
      <c r="D57" s="4" t="s">
        <v>30843</v>
      </c>
      <c r="E57" s="4" t="s">
        <v>30844</v>
      </c>
      <c r="F57" s="9" t="str">
        <f t="shared" si="1"/>
        <v>East Cindyside</v>
      </c>
      <c r="G57" t="str">
        <f t="shared" si="2"/>
        <v>OR</v>
      </c>
      <c r="H57" t="str">
        <f t="shared" si="3"/>
        <v>15264</v>
      </c>
    </row>
    <row r="58" spans="1:8" ht="45">
      <c r="A58" s="1" t="s">
        <v>219</v>
      </c>
      <c r="B58" s="1" t="str">
        <f t="shared" si="0"/>
        <v>396 Tim Parkways;Alexaberg, GA 39098</v>
      </c>
      <c r="C58" s="1" t="s">
        <v>25789</v>
      </c>
      <c r="D58" s="4" t="s">
        <v>30845</v>
      </c>
      <c r="E58" s="4" t="s">
        <v>30846</v>
      </c>
      <c r="F58" s="9" t="str">
        <f t="shared" si="1"/>
        <v>Alexaberg</v>
      </c>
      <c r="G58" t="str">
        <f t="shared" si="2"/>
        <v>GA</v>
      </c>
      <c r="H58" t="str">
        <f t="shared" si="3"/>
        <v>39098</v>
      </c>
    </row>
    <row r="59" spans="1:8" ht="30">
      <c r="A59" s="1" t="s">
        <v>222</v>
      </c>
      <c r="B59" s="1" t="str">
        <f t="shared" si="0"/>
        <v>2764 Daryl Tunnel;Lake Angelashire, TN 96292</v>
      </c>
      <c r="C59" s="1" t="s">
        <v>25790</v>
      </c>
      <c r="D59" s="4" t="s">
        <v>30847</v>
      </c>
      <c r="E59" s="4" t="s">
        <v>30848</v>
      </c>
      <c r="F59" s="9" t="str">
        <f t="shared" si="1"/>
        <v>Lake Angelashire</v>
      </c>
      <c r="G59" t="str">
        <f t="shared" si="2"/>
        <v>TN</v>
      </c>
      <c r="H59" t="str">
        <f t="shared" si="3"/>
        <v>96292</v>
      </c>
    </row>
    <row r="60" spans="1:8" ht="45">
      <c r="A60" s="1" t="s">
        <v>226</v>
      </c>
      <c r="B60" s="1" t="str">
        <f t="shared" si="0"/>
        <v>876 Mark Island Apt. 173;South Michaelfurt, CA 32696</v>
      </c>
      <c r="C60" s="1" t="s">
        <v>25791</v>
      </c>
      <c r="D60" s="4" t="s">
        <v>30849</v>
      </c>
      <c r="E60" s="4" t="s">
        <v>30850</v>
      </c>
      <c r="F60" s="9" t="str">
        <f t="shared" si="1"/>
        <v>South Michaelfurt</v>
      </c>
      <c r="G60" t="str">
        <f t="shared" si="2"/>
        <v>CA</v>
      </c>
      <c r="H60" t="str">
        <f t="shared" si="3"/>
        <v>32696</v>
      </c>
    </row>
    <row r="61" spans="1:8" ht="30">
      <c r="A61" s="1" t="s">
        <v>230</v>
      </c>
      <c r="B61" s="1" t="str">
        <f t="shared" si="0"/>
        <v>693 Jeremiah Villages;Port Claytonfurt, NC 61670</v>
      </c>
      <c r="C61" s="1" t="s">
        <v>25792</v>
      </c>
      <c r="D61" s="4" t="s">
        <v>30851</v>
      </c>
      <c r="E61" s="4" t="s">
        <v>30852</v>
      </c>
      <c r="F61" s="9" t="str">
        <f t="shared" si="1"/>
        <v>Port Claytonfurt</v>
      </c>
      <c r="G61" t="str">
        <f t="shared" si="2"/>
        <v>NC</v>
      </c>
      <c r="H61" t="str">
        <f t="shared" si="3"/>
        <v>61670</v>
      </c>
    </row>
    <row r="62" spans="1:8" ht="45">
      <c r="A62" s="1" t="s">
        <v>234</v>
      </c>
      <c r="B62" s="1" t="str">
        <f t="shared" si="0"/>
        <v>99981 Carroll Underpass;Port Jamesborough, NJ 22493</v>
      </c>
      <c r="C62" s="1" t="s">
        <v>25793</v>
      </c>
      <c r="D62" s="4" t="s">
        <v>30853</v>
      </c>
      <c r="E62" s="4" t="s">
        <v>30854</v>
      </c>
      <c r="F62" s="9" t="str">
        <f t="shared" si="1"/>
        <v>Port Jamesborough</v>
      </c>
      <c r="G62" t="str">
        <f t="shared" si="2"/>
        <v>NJ</v>
      </c>
      <c r="H62" t="str">
        <f t="shared" si="3"/>
        <v>22493</v>
      </c>
    </row>
    <row r="63" spans="1:8" ht="30">
      <c r="A63" s="1" t="s">
        <v>238</v>
      </c>
      <c r="B63" s="1" t="str">
        <f t="shared" si="0"/>
        <v>1528 Briggs Burg;West Ryan, IL 66592</v>
      </c>
      <c r="C63" s="1" t="s">
        <v>25794</v>
      </c>
      <c r="D63" s="4" t="s">
        <v>30855</v>
      </c>
      <c r="E63" s="4" t="s">
        <v>30856</v>
      </c>
      <c r="F63" s="9" t="str">
        <f t="shared" si="1"/>
        <v>West Ryan</v>
      </c>
      <c r="G63" t="str">
        <f t="shared" si="2"/>
        <v>IL</v>
      </c>
      <c r="H63" t="str">
        <f t="shared" si="3"/>
        <v>66592</v>
      </c>
    </row>
    <row r="64" spans="1:8" ht="45">
      <c r="A64" s="1" t="s">
        <v>242</v>
      </c>
      <c r="B64" s="1" t="str">
        <f t="shared" si="0"/>
        <v>408 Martha Overpass Suite 580;Anthonyborough, CO 98015</v>
      </c>
      <c r="C64" s="1" t="s">
        <v>25795</v>
      </c>
      <c r="D64" s="4" t="s">
        <v>30857</v>
      </c>
      <c r="E64" s="4" t="s">
        <v>30858</v>
      </c>
      <c r="F64" s="9" t="str">
        <f t="shared" si="1"/>
        <v>Anthonyborough</v>
      </c>
      <c r="G64" t="str">
        <f t="shared" si="2"/>
        <v>CO</v>
      </c>
      <c r="H64" t="str">
        <f t="shared" si="3"/>
        <v>98015</v>
      </c>
    </row>
    <row r="65" spans="1:8" ht="30">
      <c r="A65" s="1" t="s">
        <v>246</v>
      </c>
      <c r="B65" s="1" t="str">
        <f t="shared" si="0"/>
        <v>2222 Olsen View;West James, KS 40969</v>
      </c>
      <c r="C65" s="1" t="s">
        <v>25796</v>
      </c>
      <c r="D65" s="4" t="s">
        <v>30859</v>
      </c>
      <c r="E65" s="4" t="s">
        <v>30860</v>
      </c>
      <c r="F65" s="9" t="str">
        <f t="shared" si="1"/>
        <v>West James</v>
      </c>
      <c r="G65" t="str">
        <f t="shared" si="2"/>
        <v>KS</v>
      </c>
      <c r="H65" t="str">
        <f t="shared" si="3"/>
        <v>40969</v>
      </c>
    </row>
    <row r="66" spans="1:8" ht="30">
      <c r="A66" s="1" t="s">
        <v>250</v>
      </c>
      <c r="B66" s="1" t="str">
        <f t="shared" si="0"/>
        <v>90220 Jerry Ford Suite 207;Codyview, ND 60125</v>
      </c>
      <c r="C66" s="1" t="s">
        <v>25797</v>
      </c>
      <c r="D66" s="4" t="s">
        <v>30861</v>
      </c>
      <c r="E66" s="4" t="s">
        <v>30862</v>
      </c>
      <c r="F66" s="9" t="str">
        <f t="shared" si="1"/>
        <v>Codyview</v>
      </c>
      <c r="G66" t="str">
        <f t="shared" si="2"/>
        <v>ND</v>
      </c>
      <c r="H66" t="str">
        <f t="shared" si="3"/>
        <v>60125</v>
      </c>
    </row>
    <row r="67" spans="1:8" ht="30">
      <c r="A67" s="1" t="s">
        <v>254</v>
      </c>
      <c r="B67" s="1" t="str">
        <f t="shared" ref="B67:B130" si="4">SUBSTITUTE(A67,CHAR(10),";")</f>
        <v>556 Brown Alley Suite 994;Beardview, WA 20187</v>
      </c>
      <c r="C67" s="1" t="s">
        <v>25798</v>
      </c>
      <c r="D67" s="4" t="s">
        <v>30863</v>
      </c>
      <c r="E67" s="4" t="s">
        <v>30864</v>
      </c>
      <c r="F67" s="9" t="str">
        <f t="shared" ref="F67:F130" si="5">IF(RIGHT(LEFT(E67,3),2)="PO",LEFT(E67,3),LEFT(E67,LEN(E67)-10))</f>
        <v>Beardview</v>
      </c>
      <c r="G67" t="str">
        <f t="shared" ref="G67:G130" si="6">LEFT(RIGHT(E67, 8), 2)</f>
        <v>WA</v>
      </c>
      <c r="H67" t="str">
        <f t="shared" ref="H67:H130" si="7">RIGHT(E67, 5)</f>
        <v>20187</v>
      </c>
    </row>
    <row r="68" spans="1:8" ht="30">
      <c r="A68" s="1" t="s">
        <v>258</v>
      </c>
      <c r="B68" s="1" t="str">
        <f t="shared" si="4"/>
        <v>98619 John Tunnel;New Ericaborough, NC 10101</v>
      </c>
      <c r="C68" s="1" t="s">
        <v>25799</v>
      </c>
      <c r="D68" s="4" t="s">
        <v>30865</v>
      </c>
      <c r="E68" s="4" t="s">
        <v>30866</v>
      </c>
      <c r="F68" s="9" t="str">
        <f t="shared" si="5"/>
        <v>New Ericaborough</v>
      </c>
      <c r="G68" t="str">
        <f t="shared" si="6"/>
        <v>NC</v>
      </c>
      <c r="H68" t="str">
        <f t="shared" si="7"/>
        <v>10101</v>
      </c>
    </row>
    <row r="69" spans="1:8" ht="45">
      <c r="A69" s="1" t="s">
        <v>262</v>
      </c>
      <c r="B69" s="1" t="str">
        <f t="shared" si="4"/>
        <v>4629 Davis Manors Apt. 457;West Tracystad, CT 68753</v>
      </c>
      <c r="C69" s="1" t="s">
        <v>25800</v>
      </c>
      <c r="D69" s="4" t="s">
        <v>30867</v>
      </c>
      <c r="E69" s="4" t="s">
        <v>30868</v>
      </c>
      <c r="F69" s="9" t="str">
        <f t="shared" si="5"/>
        <v>West Tracystad</v>
      </c>
      <c r="G69" t="str">
        <f t="shared" si="6"/>
        <v>CT</v>
      </c>
      <c r="H69" t="str">
        <f t="shared" si="7"/>
        <v>68753</v>
      </c>
    </row>
    <row r="70" spans="1:8" ht="30">
      <c r="A70" s="1" t="s">
        <v>266</v>
      </c>
      <c r="B70" s="1" t="str">
        <f t="shared" si="4"/>
        <v>Unit 9243 Box 6826;DPO AP 13989</v>
      </c>
      <c r="C70" s="1" t="s">
        <v>25801</v>
      </c>
      <c r="D70" s="4" t="s">
        <v>30869</v>
      </c>
      <c r="E70" s="4" t="s">
        <v>30870</v>
      </c>
      <c r="F70" s="9" t="str">
        <f t="shared" si="5"/>
        <v>DPO</v>
      </c>
      <c r="G70" t="str">
        <f t="shared" si="6"/>
        <v>AP</v>
      </c>
      <c r="H70" t="str">
        <f t="shared" si="7"/>
        <v>13989</v>
      </c>
    </row>
    <row r="71" spans="1:8" ht="30">
      <c r="A71" s="1" t="s">
        <v>270</v>
      </c>
      <c r="B71" s="1" t="str">
        <f t="shared" si="4"/>
        <v>894 Bray Skyway Suite 494;Carrieberg, IN 56504</v>
      </c>
      <c r="C71" s="1" t="s">
        <v>25802</v>
      </c>
      <c r="D71" s="4" t="s">
        <v>30871</v>
      </c>
      <c r="E71" s="4" t="s">
        <v>30872</v>
      </c>
      <c r="F71" s="9" t="str">
        <f t="shared" si="5"/>
        <v>Carrieberg</v>
      </c>
      <c r="G71" t="str">
        <f t="shared" si="6"/>
        <v>IN</v>
      </c>
      <c r="H71" t="str">
        <f t="shared" si="7"/>
        <v>56504</v>
      </c>
    </row>
    <row r="72" spans="1:8" ht="30">
      <c r="A72" s="1" t="s">
        <v>274</v>
      </c>
      <c r="B72" s="1" t="str">
        <f t="shared" si="4"/>
        <v>03108 Moses Ways;Owensfurt, CT 82481</v>
      </c>
      <c r="C72" s="1" t="s">
        <v>25803</v>
      </c>
      <c r="D72" s="4" t="s">
        <v>30873</v>
      </c>
      <c r="E72" s="4" t="s">
        <v>30874</v>
      </c>
      <c r="F72" s="9" t="str">
        <f t="shared" si="5"/>
        <v>Owensfurt</v>
      </c>
      <c r="G72" t="str">
        <f t="shared" si="6"/>
        <v>CT</v>
      </c>
      <c r="H72" t="str">
        <f t="shared" si="7"/>
        <v>82481</v>
      </c>
    </row>
    <row r="73" spans="1:8" ht="30">
      <c r="A73" s="1" t="s">
        <v>278</v>
      </c>
      <c r="B73" s="1" t="str">
        <f t="shared" si="4"/>
        <v>08083 Kenneth Row;Ericmouth, SC 11156</v>
      </c>
      <c r="C73" s="1" t="s">
        <v>25804</v>
      </c>
      <c r="D73" s="4" t="s">
        <v>30875</v>
      </c>
      <c r="E73" s="4" t="s">
        <v>30876</v>
      </c>
      <c r="F73" s="9" t="str">
        <f t="shared" si="5"/>
        <v>Ericmouth</v>
      </c>
      <c r="G73" t="str">
        <f t="shared" si="6"/>
        <v>SC</v>
      </c>
      <c r="H73" t="str">
        <f t="shared" si="7"/>
        <v>11156</v>
      </c>
    </row>
    <row r="74" spans="1:8" ht="45">
      <c r="A74" s="1" t="s">
        <v>282</v>
      </c>
      <c r="B74" s="1" t="str">
        <f t="shared" si="4"/>
        <v>5215 Johnson Fields Apt. 914;Lake Katherineville, MO 67338</v>
      </c>
      <c r="C74" s="1" t="s">
        <v>25805</v>
      </c>
      <c r="D74" s="4" t="s">
        <v>30877</v>
      </c>
      <c r="E74" s="4" t="s">
        <v>30878</v>
      </c>
      <c r="F74" s="9" t="str">
        <f t="shared" si="5"/>
        <v>Lake Katherineville</v>
      </c>
      <c r="G74" t="str">
        <f t="shared" si="6"/>
        <v>MO</v>
      </c>
      <c r="H74" t="str">
        <f t="shared" si="7"/>
        <v>67338</v>
      </c>
    </row>
    <row r="75" spans="1:8" ht="45">
      <c r="A75" s="1" t="s">
        <v>286</v>
      </c>
      <c r="B75" s="1" t="str">
        <f t="shared" si="4"/>
        <v>34204 Simpson Mountain;East Jennifer, AL 85899</v>
      </c>
      <c r="C75" s="1" t="s">
        <v>25806</v>
      </c>
      <c r="D75" s="4" t="s">
        <v>30879</v>
      </c>
      <c r="E75" s="4" t="s">
        <v>30880</v>
      </c>
      <c r="F75" s="9" t="str">
        <f t="shared" si="5"/>
        <v>East Jennifer</v>
      </c>
      <c r="G75" t="str">
        <f t="shared" si="6"/>
        <v>AL</v>
      </c>
      <c r="H75" t="str">
        <f t="shared" si="7"/>
        <v>85899</v>
      </c>
    </row>
    <row r="76" spans="1:8" ht="30">
      <c r="A76" s="1" t="s">
        <v>290</v>
      </c>
      <c r="B76" s="1" t="str">
        <f t="shared" si="4"/>
        <v>996 Parker Island;East Phillip, SC 66479</v>
      </c>
      <c r="C76" s="1" t="s">
        <v>25807</v>
      </c>
      <c r="D76" s="4" t="s">
        <v>30881</v>
      </c>
      <c r="E76" s="4" t="s">
        <v>30882</v>
      </c>
      <c r="F76" s="9" t="str">
        <f t="shared" si="5"/>
        <v>East Phillip</v>
      </c>
      <c r="G76" t="str">
        <f t="shared" si="6"/>
        <v>SC</v>
      </c>
      <c r="H76" t="str">
        <f t="shared" si="7"/>
        <v>66479</v>
      </c>
    </row>
    <row r="77" spans="1:8" ht="30">
      <c r="A77" s="1" t="s">
        <v>294</v>
      </c>
      <c r="B77" s="1" t="str">
        <f t="shared" si="4"/>
        <v>40634 Howard Valley Apt. 060;Whitneyton, RI 52704</v>
      </c>
      <c r="C77" s="1" t="s">
        <v>25808</v>
      </c>
      <c r="D77" s="4" t="s">
        <v>30883</v>
      </c>
      <c r="E77" s="4" t="s">
        <v>30884</v>
      </c>
      <c r="F77" s="9" t="str">
        <f t="shared" si="5"/>
        <v>Whitneyton</v>
      </c>
      <c r="G77" t="str">
        <f t="shared" si="6"/>
        <v>RI</v>
      </c>
      <c r="H77" t="str">
        <f t="shared" si="7"/>
        <v>52704</v>
      </c>
    </row>
    <row r="78" spans="1:8" ht="30">
      <c r="A78" s="1" t="s">
        <v>298</v>
      </c>
      <c r="B78" s="1" t="str">
        <f t="shared" si="4"/>
        <v>7580 Shaw Via;North Jamesfort, GA 14483</v>
      </c>
      <c r="C78" s="1" t="s">
        <v>25809</v>
      </c>
      <c r="D78" s="4" t="s">
        <v>30885</v>
      </c>
      <c r="E78" s="4" t="s">
        <v>30886</v>
      </c>
      <c r="F78" s="9" t="str">
        <f t="shared" si="5"/>
        <v>North Jamesfort</v>
      </c>
      <c r="G78" t="str">
        <f t="shared" si="6"/>
        <v>GA</v>
      </c>
      <c r="H78" t="str">
        <f t="shared" si="7"/>
        <v>14483</v>
      </c>
    </row>
    <row r="79" spans="1:8" ht="30">
      <c r="A79" s="1" t="s">
        <v>302</v>
      </c>
      <c r="B79" s="1" t="str">
        <f t="shared" si="4"/>
        <v>92767 Thompson Keys Suite 013;Scotthaven, CT 67602</v>
      </c>
      <c r="C79" s="1" t="s">
        <v>25810</v>
      </c>
      <c r="D79" s="4" t="s">
        <v>30887</v>
      </c>
      <c r="E79" s="4" t="s">
        <v>30888</v>
      </c>
      <c r="F79" s="9" t="str">
        <f t="shared" si="5"/>
        <v>Scotthaven</v>
      </c>
      <c r="G79" t="str">
        <f t="shared" si="6"/>
        <v>CT</v>
      </c>
      <c r="H79" t="str">
        <f t="shared" si="7"/>
        <v>67602</v>
      </c>
    </row>
    <row r="80" spans="1:8" ht="30">
      <c r="A80" s="1" t="s">
        <v>305</v>
      </c>
      <c r="B80" s="1" t="str">
        <f t="shared" si="4"/>
        <v>842 Davis Wall Suite 832;Troyside, SD 77432</v>
      </c>
      <c r="C80" s="1" t="s">
        <v>25811</v>
      </c>
      <c r="D80" s="4" t="s">
        <v>30889</v>
      </c>
      <c r="E80" s="4" t="s">
        <v>30890</v>
      </c>
      <c r="F80" s="9" t="str">
        <f t="shared" si="5"/>
        <v>Troyside</v>
      </c>
      <c r="G80" t="str">
        <f t="shared" si="6"/>
        <v>SD</v>
      </c>
      <c r="H80" t="str">
        <f t="shared" si="7"/>
        <v>77432</v>
      </c>
    </row>
    <row r="81" spans="1:8" ht="30">
      <c r="A81" s="1" t="s">
        <v>309</v>
      </c>
      <c r="B81" s="1" t="str">
        <f t="shared" si="4"/>
        <v>92329 Cooper Well Suite 634;Brownstad, TN 30305</v>
      </c>
      <c r="C81" s="1" t="s">
        <v>25812</v>
      </c>
      <c r="D81" s="4" t="s">
        <v>30891</v>
      </c>
      <c r="E81" s="4" t="s">
        <v>30892</v>
      </c>
      <c r="F81" s="9" t="str">
        <f t="shared" si="5"/>
        <v>Brownstad</v>
      </c>
      <c r="G81" t="str">
        <f t="shared" si="6"/>
        <v>TN</v>
      </c>
      <c r="H81" t="str">
        <f t="shared" si="7"/>
        <v>30305</v>
      </c>
    </row>
    <row r="82" spans="1:8" ht="30">
      <c r="A82" s="1" t="s">
        <v>313</v>
      </c>
      <c r="B82" s="1" t="str">
        <f t="shared" si="4"/>
        <v>625 Rice Station;North Alexander, MS 39298</v>
      </c>
      <c r="C82" s="1" t="s">
        <v>25813</v>
      </c>
      <c r="D82" s="4" t="s">
        <v>30893</v>
      </c>
      <c r="E82" s="4" t="s">
        <v>30894</v>
      </c>
      <c r="F82" s="9" t="str">
        <f t="shared" si="5"/>
        <v>North Alexander</v>
      </c>
      <c r="G82" t="str">
        <f t="shared" si="6"/>
        <v>MS</v>
      </c>
      <c r="H82" t="str">
        <f t="shared" si="7"/>
        <v>39298</v>
      </c>
    </row>
    <row r="83" spans="1:8" ht="30">
      <c r="A83" s="1" t="s">
        <v>317</v>
      </c>
      <c r="B83" s="1" t="str">
        <f t="shared" si="4"/>
        <v>3596 Baldwin Vista Apt. 143;West Jared, KS 63530</v>
      </c>
      <c r="C83" s="1" t="s">
        <v>25814</v>
      </c>
      <c r="D83" s="4" t="s">
        <v>30895</v>
      </c>
      <c r="E83" s="4" t="s">
        <v>30896</v>
      </c>
      <c r="F83" s="9" t="str">
        <f t="shared" si="5"/>
        <v>West Jared</v>
      </c>
      <c r="G83" t="str">
        <f t="shared" si="6"/>
        <v>KS</v>
      </c>
      <c r="H83" t="str">
        <f t="shared" si="7"/>
        <v>63530</v>
      </c>
    </row>
    <row r="84" spans="1:8" ht="30">
      <c r="A84" s="1" t="s">
        <v>321</v>
      </c>
      <c r="B84" s="1" t="str">
        <f t="shared" si="4"/>
        <v>228 Henry Cliffs;Port Ashley, AR 57560</v>
      </c>
      <c r="C84" s="1" t="s">
        <v>25815</v>
      </c>
      <c r="D84" s="4" t="s">
        <v>30897</v>
      </c>
      <c r="E84" s="4" t="s">
        <v>30898</v>
      </c>
      <c r="F84" s="9" t="str">
        <f t="shared" si="5"/>
        <v>Port Ashley</v>
      </c>
      <c r="G84" t="str">
        <f t="shared" si="6"/>
        <v>AR</v>
      </c>
      <c r="H84" t="str">
        <f t="shared" si="7"/>
        <v>57560</v>
      </c>
    </row>
    <row r="85" spans="1:8" ht="30">
      <c r="A85" s="1" t="s">
        <v>325</v>
      </c>
      <c r="B85" s="1" t="str">
        <f t="shared" si="4"/>
        <v>USCGC Winters;FPO AP 85837</v>
      </c>
      <c r="C85" s="1" t="s">
        <v>25816</v>
      </c>
      <c r="D85" s="4" t="s">
        <v>30899</v>
      </c>
      <c r="E85" s="4" t="s">
        <v>30900</v>
      </c>
      <c r="F85" s="9" t="str">
        <f t="shared" si="5"/>
        <v>FPO</v>
      </c>
      <c r="G85" t="str">
        <f t="shared" si="6"/>
        <v>AP</v>
      </c>
      <c r="H85" t="str">
        <f t="shared" si="7"/>
        <v>85837</v>
      </c>
    </row>
    <row r="86" spans="1:8" ht="30">
      <c r="A86" s="1" t="s">
        <v>329</v>
      </c>
      <c r="B86" s="1" t="str">
        <f t="shared" si="4"/>
        <v>781 Brent Mews Suite 043;South Trevor, NE 60403</v>
      </c>
      <c r="C86" s="1" t="s">
        <v>25817</v>
      </c>
      <c r="D86" s="4" t="s">
        <v>30901</v>
      </c>
      <c r="E86" s="4" t="s">
        <v>30902</v>
      </c>
      <c r="F86" s="9" t="str">
        <f t="shared" si="5"/>
        <v>South Trevor</v>
      </c>
      <c r="G86" t="str">
        <f t="shared" si="6"/>
        <v>NE</v>
      </c>
      <c r="H86" t="str">
        <f t="shared" si="7"/>
        <v>60403</v>
      </c>
    </row>
    <row r="87" spans="1:8" ht="30">
      <c r="A87" s="1" t="s">
        <v>333</v>
      </c>
      <c r="B87" s="1" t="str">
        <f t="shared" si="4"/>
        <v>67098 Regina Ridges Apt. 172;Melissaview, FL 96853</v>
      </c>
      <c r="C87" s="1" t="s">
        <v>25818</v>
      </c>
      <c r="D87" s="4" t="s">
        <v>30903</v>
      </c>
      <c r="E87" s="4" t="s">
        <v>30904</v>
      </c>
      <c r="F87" s="9" t="str">
        <f t="shared" si="5"/>
        <v>Melissaview</v>
      </c>
      <c r="G87" t="str">
        <f t="shared" si="6"/>
        <v>FL</v>
      </c>
      <c r="H87" t="str">
        <f t="shared" si="7"/>
        <v>96853</v>
      </c>
    </row>
    <row r="88" spans="1:8" ht="30">
      <c r="A88" s="1" t="s">
        <v>337</v>
      </c>
      <c r="B88" s="1" t="str">
        <f t="shared" si="4"/>
        <v>62255 John Streets;New Jamesshire, KS 31313</v>
      </c>
      <c r="C88" s="1" t="s">
        <v>25819</v>
      </c>
      <c r="D88" s="4" t="s">
        <v>30905</v>
      </c>
      <c r="E88" s="4" t="s">
        <v>30906</v>
      </c>
      <c r="F88" s="9" t="str">
        <f t="shared" si="5"/>
        <v>New Jamesshire</v>
      </c>
      <c r="G88" t="str">
        <f t="shared" si="6"/>
        <v>KS</v>
      </c>
      <c r="H88" t="str">
        <f t="shared" si="7"/>
        <v>31313</v>
      </c>
    </row>
    <row r="89" spans="1:8" ht="30">
      <c r="A89" s="1" t="s">
        <v>341</v>
      </c>
      <c r="B89" s="1" t="str">
        <f t="shared" si="4"/>
        <v>77924 William Shore Apt. 828;Karenton, IA 62089</v>
      </c>
      <c r="C89" s="1" t="s">
        <v>25820</v>
      </c>
      <c r="D89" s="4" t="s">
        <v>30907</v>
      </c>
      <c r="E89" s="4" t="s">
        <v>30908</v>
      </c>
      <c r="F89" s="9" t="str">
        <f t="shared" si="5"/>
        <v>Karenton</v>
      </c>
      <c r="G89" t="str">
        <f t="shared" si="6"/>
        <v>IA</v>
      </c>
      <c r="H89" t="str">
        <f t="shared" si="7"/>
        <v>62089</v>
      </c>
    </row>
    <row r="90" spans="1:8" ht="45">
      <c r="A90" s="1" t="s">
        <v>345</v>
      </c>
      <c r="B90" s="1" t="str">
        <f t="shared" si="4"/>
        <v>31978 Kimberly Mountains;Brownfurt, VA 38952</v>
      </c>
      <c r="C90" s="1" t="s">
        <v>25821</v>
      </c>
      <c r="D90" s="4" t="s">
        <v>30909</v>
      </c>
      <c r="E90" s="4" t="s">
        <v>30910</v>
      </c>
      <c r="F90" s="9" t="str">
        <f t="shared" si="5"/>
        <v>Brownfurt</v>
      </c>
      <c r="G90" t="str">
        <f t="shared" si="6"/>
        <v>VA</v>
      </c>
      <c r="H90" t="str">
        <f t="shared" si="7"/>
        <v>38952</v>
      </c>
    </row>
    <row r="91" spans="1:8" ht="45">
      <c r="A91" s="1" t="s">
        <v>349</v>
      </c>
      <c r="B91" s="1" t="str">
        <f t="shared" si="4"/>
        <v>737 Malik Bypass Apt. 889;North Neilmouth, HI 34433</v>
      </c>
      <c r="C91" s="1" t="s">
        <v>25822</v>
      </c>
      <c r="D91" s="4" t="s">
        <v>30911</v>
      </c>
      <c r="E91" s="4" t="s">
        <v>30912</v>
      </c>
      <c r="F91" s="9" t="str">
        <f t="shared" si="5"/>
        <v>North Neilmouth</v>
      </c>
      <c r="G91" t="str">
        <f t="shared" si="6"/>
        <v>HI</v>
      </c>
      <c r="H91" t="str">
        <f t="shared" si="7"/>
        <v>34433</v>
      </c>
    </row>
    <row r="92" spans="1:8" ht="30">
      <c r="A92" s="1" t="s">
        <v>353</v>
      </c>
      <c r="B92" s="1" t="str">
        <f t="shared" si="4"/>
        <v>04021 Oliver Run;Garzaside, NM 87828</v>
      </c>
      <c r="C92" s="1" t="s">
        <v>25823</v>
      </c>
      <c r="D92" s="4" t="s">
        <v>30913</v>
      </c>
      <c r="E92" s="4" t="s">
        <v>30914</v>
      </c>
      <c r="F92" s="9" t="str">
        <f t="shared" si="5"/>
        <v>Garzaside</v>
      </c>
      <c r="G92" t="str">
        <f t="shared" si="6"/>
        <v>NM</v>
      </c>
      <c r="H92" t="str">
        <f t="shared" si="7"/>
        <v>87828</v>
      </c>
    </row>
    <row r="93" spans="1:8" ht="30">
      <c r="A93" s="1" t="s">
        <v>357</v>
      </c>
      <c r="B93" s="1" t="str">
        <f t="shared" si="4"/>
        <v>314 David Ferry;North Brianmouth, NJ 95447</v>
      </c>
      <c r="C93" s="1" t="s">
        <v>25824</v>
      </c>
      <c r="D93" s="4" t="s">
        <v>30915</v>
      </c>
      <c r="E93" s="4" t="s">
        <v>30916</v>
      </c>
      <c r="F93" s="9" t="str">
        <f t="shared" si="5"/>
        <v>North Brianmouth</v>
      </c>
      <c r="G93" t="str">
        <f t="shared" si="6"/>
        <v>NJ</v>
      </c>
      <c r="H93" t="str">
        <f t="shared" si="7"/>
        <v>95447</v>
      </c>
    </row>
    <row r="94" spans="1:8" ht="30">
      <c r="A94" s="1" t="s">
        <v>361</v>
      </c>
      <c r="B94" s="1" t="str">
        <f t="shared" si="4"/>
        <v>Unit 9379 Box 7976;DPO AE 96960</v>
      </c>
      <c r="C94" s="1" t="s">
        <v>25825</v>
      </c>
      <c r="D94" s="4" t="s">
        <v>30917</v>
      </c>
      <c r="E94" s="4" t="s">
        <v>30918</v>
      </c>
      <c r="F94" s="9" t="str">
        <f t="shared" si="5"/>
        <v>DPO</v>
      </c>
      <c r="G94" t="str">
        <f t="shared" si="6"/>
        <v>AE</v>
      </c>
      <c r="H94" t="str">
        <f t="shared" si="7"/>
        <v>96960</v>
      </c>
    </row>
    <row r="95" spans="1:8" ht="30">
      <c r="A95" s="1" t="s">
        <v>365</v>
      </c>
      <c r="B95" s="1" t="str">
        <f t="shared" si="4"/>
        <v>3491 Michael Branch;Port Patrick, HI 88456</v>
      </c>
      <c r="C95" s="1" t="s">
        <v>25826</v>
      </c>
      <c r="D95" s="4" t="s">
        <v>30919</v>
      </c>
      <c r="E95" s="4" t="s">
        <v>30920</v>
      </c>
      <c r="F95" s="9" t="str">
        <f t="shared" si="5"/>
        <v>Port Patrick</v>
      </c>
      <c r="G95" t="str">
        <f t="shared" si="6"/>
        <v>HI</v>
      </c>
      <c r="H95" t="str">
        <f t="shared" si="7"/>
        <v>88456</v>
      </c>
    </row>
    <row r="96" spans="1:8" ht="30">
      <c r="A96" s="1" t="s">
        <v>369</v>
      </c>
      <c r="B96" s="1" t="str">
        <f t="shared" si="4"/>
        <v>890 Jacob Bridge;West James, NJ 73028</v>
      </c>
      <c r="C96" s="1" t="s">
        <v>25827</v>
      </c>
      <c r="D96" s="4" t="s">
        <v>30921</v>
      </c>
      <c r="E96" s="4" t="s">
        <v>30922</v>
      </c>
      <c r="F96" s="9" t="str">
        <f t="shared" si="5"/>
        <v>West James</v>
      </c>
      <c r="G96" t="str">
        <f t="shared" si="6"/>
        <v>NJ</v>
      </c>
      <c r="H96" t="str">
        <f t="shared" si="7"/>
        <v>73028</v>
      </c>
    </row>
    <row r="97" spans="1:8" ht="30">
      <c r="A97" s="1" t="s">
        <v>373</v>
      </c>
      <c r="B97" s="1" t="str">
        <f t="shared" si="4"/>
        <v>0351 Hill Green;West Donald, LA 83048</v>
      </c>
      <c r="C97" s="1" t="s">
        <v>25828</v>
      </c>
      <c r="D97" s="4" t="s">
        <v>30923</v>
      </c>
      <c r="E97" s="4" t="s">
        <v>30924</v>
      </c>
      <c r="F97" s="9" t="str">
        <f t="shared" si="5"/>
        <v>West Donald</v>
      </c>
      <c r="G97" t="str">
        <f t="shared" si="6"/>
        <v>LA</v>
      </c>
      <c r="H97" t="str">
        <f t="shared" si="7"/>
        <v>83048</v>
      </c>
    </row>
    <row r="98" spans="1:8" ht="45">
      <c r="A98" s="1" t="s">
        <v>377</v>
      </c>
      <c r="B98" s="1" t="str">
        <f t="shared" si="4"/>
        <v>1824 Jessica Junction;Sanchezbury, GA 58917</v>
      </c>
      <c r="C98" s="1" t="s">
        <v>25829</v>
      </c>
      <c r="D98" s="4" t="s">
        <v>30925</v>
      </c>
      <c r="E98" s="4" t="s">
        <v>30926</v>
      </c>
      <c r="F98" s="9" t="str">
        <f t="shared" si="5"/>
        <v>Sanchezbury</v>
      </c>
      <c r="G98" t="str">
        <f t="shared" si="6"/>
        <v>GA</v>
      </c>
      <c r="H98" t="str">
        <f t="shared" si="7"/>
        <v>58917</v>
      </c>
    </row>
    <row r="99" spans="1:8" ht="45">
      <c r="A99" s="1" t="s">
        <v>381</v>
      </c>
      <c r="B99" s="1" t="str">
        <f t="shared" si="4"/>
        <v>8969 Hernandez Stravenue Apt. 686;Smithberg, KS 30949</v>
      </c>
      <c r="C99" s="1" t="s">
        <v>25830</v>
      </c>
      <c r="D99" s="4" t="s">
        <v>30927</v>
      </c>
      <c r="E99" s="4" t="s">
        <v>30928</v>
      </c>
      <c r="F99" s="9" t="str">
        <f t="shared" si="5"/>
        <v>Smithberg</v>
      </c>
      <c r="G99" t="str">
        <f t="shared" si="6"/>
        <v>KS</v>
      </c>
      <c r="H99" t="str">
        <f t="shared" si="7"/>
        <v>30949</v>
      </c>
    </row>
    <row r="100" spans="1:8" ht="30">
      <c r="A100" s="1" t="s">
        <v>385</v>
      </c>
      <c r="B100" s="1" t="str">
        <f t="shared" si="4"/>
        <v>58603 Jesse Burg;East Johnberg, ID 39778</v>
      </c>
      <c r="C100" s="1" t="s">
        <v>25831</v>
      </c>
      <c r="D100" s="4" t="s">
        <v>30929</v>
      </c>
      <c r="E100" s="4" t="s">
        <v>30930</v>
      </c>
      <c r="F100" s="9" t="str">
        <f t="shared" si="5"/>
        <v>East Johnberg</v>
      </c>
      <c r="G100" t="str">
        <f t="shared" si="6"/>
        <v>ID</v>
      </c>
      <c r="H100" t="str">
        <f t="shared" si="7"/>
        <v>39778</v>
      </c>
    </row>
    <row r="101" spans="1:8" ht="30">
      <c r="A101" s="1" t="s">
        <v>389</v>
      </c>
      <c r="B101" s="1" t="str">
        <f t="shared" si="4"/>
        <v>USCGC Brooks;FPO AP 57244</v>
      </c>
      <c r="C101" s="1" t="s">
        <v>25832</v>
      </c>
      <c r="D101" s="4" t="s">
        <v>30931</v>
      </c>
      <c r="E101" s="4" t="s">
        <v>30932</v>
      </c>
      <c r="F101" s="9" t="str">
        <f t="shared" si="5"/>
        <v>FPO</v>
      </c>
      <c r="G101" t="str">
        <f t="shared" si="6"/>
        <v>AP</v>
      </c>
      <c r="H101" t="str">
        <f t="shared" si="7"/>
        <v>57244</v>
      </c>
    </row>
    <row r="102" spans="1:8" ht="30">
      <c r="A102" s="1" t="s">
        <v>393</v>
      </c>
      <c r="B102" s="1" t="str">
        <f t="shared" si="4"/>
        <v>91829 Miller Heights;Cruzview, UT 99687</v>
      </c>
      <c r="C102" s="1" t="s">
        <v>25833</v>
      </c>
      <c r="D102" s="4" t="s">
        <v>30933</v>
      </c>
      <c r="E102" s="4" t="s">
        <v>30934</v>
      </c>
      <c r="F102" s="9" t="str">
        <f t="shared" si="5"/>
        <v>Cruzview</v>
      </c>
      <c r="G102" t="str">
        <f t="shared" si="6"/>
        <v>UT</v>
      </c>
      <c r="H102" t="str">
        <f t="shared" si="7"/>
        <v>99687</v>
      </c>
    </row>
    <row r="103" spans="1:8" ht="30">
      <c r="A103" s="1" t="s">
        <v>397</v>
      </c>
      <c r="B103" s="1" t="str">
        <f t="shared" si="4"/>
        <v>16302 Cole Garden Suite 055;Robertton, WI 09807</v>
      </c>
      <c r="C103" s="1" t="s">
        <v>25834</v>
      </c>
      <c r="D103" s="4" t="s">
        <v>30935</v>
      </c>
      <c r="E103" s="4" t="s">
        <v>30936</v>
      </c>
      <c r="F103" s="9" t="str">
        <f t="shared" si="5"/>
        <v>Robertton</v>
      </c>
      <c r="G103" t="str">
        <f t="shared" si="6"/>
        <v>WI</v>
      </c>
      <c r="H103" t="str">
        <f t="shared" si="7"/>
        <v>09807</v>
      </c>
    </row>
    <row r="104" spans="1:8" ht="30">
      <c r="A104" s="1" t="s">
        <v>400</v>
      </c>
      <c r="B104" s="1" t="str">
        <f t="shared" si="4"/>
        <v>504 Autumn Shoals Suite 775;Martinmouth, KS 85517</v>
      </c>
      <c r="C104" s="1" t="s">
        <v>25835</v>
      </c>
      <c r="D104" s="4" t="s">
        <v>30937</v>
      </c>
      <c r="E104" s="4" t="s">
        <v>30938</v>
      </c>
      <c r="F104" s="9" t="str">
        <f t="shared" si="5"/>
        <v>Martinmouth</v>
      </c>
      <c r="G104" t="str">
        <f t="shared" si="6"/>
        <v>KS</v>
      </c>
      <c r="H104" t="str">
        <f t="shared" si="7"/>
        <v>85517</v>
      </c>
    </row>
    <row r="105" spans="1:8" ht="45">
      <c r="A105" s="1" t="s">
        <v>404</v>
      </c>
      <c r="B105" s="1" t="str">
        <f t="shared" si="4"/>
        <v>670 Cline Knolls;Chelseaville, HI 86033</v>
      </c>
      <c r="C105" s="1" t="s">
        <v>25836</v>
      </c>
      <c r="D105" s="4" t="s">
        <v>30939</v>
      </c>
      <c r="E105" s="4" t="s">
        <v>30940</v>
      </c>
      <c r="F105" s="9" t="str">
        <f t="shared" si="5"/>
        <v>Chelseaville</v>
      </c>
      <c r="G105" t="str">
        <f t="shared" si="6"/>
        <v>HI</v>
      </c>
      <c r="H105" t="str">
        <f t="shared" si="7"/>
        <v>86033</v>
      </c>
    </row>
    <row r="106" spans="1:8" ht="30">
      <c r="A106" s="1" t="s">
        <v>408</v>
      </c>
      <c r="B106" s="1" t="str">
        <f t="shared" si="4"/>
        <v>17471 George Drive;Port Annfort, CT 07532</v>
      </c>
      <c r="C106" s="1" t="s">
        <v>25837</v>
      </c>
      <c r="D106" s="4" t="s">
        <v>30941</v>
      </c>
      <c r="E106" s="4" t="s">
        <v>30942</v>
      </c>
      <c r="F106" s="9" t="str">
        <f t="shared" si="5"/>
        <v>Port Annfort</v>
      </c>
      <c r="G106" t="str">
        <f t="shared" si="6"/>
        <v>CT</v>
      </c>
      <c r="H106" t="str">
        <f t="shared" si="7"/>
        <v>07532</v>
      </c>
    </row>
    <row r="107" spans="1:8" ht="45">
      <c r="A107" s="1" t="s">
        <v>412</v>
      </c>
      <c r="B107" s="1" t="str">
        <f t="shared" si="4"/>
        <v>1816 Betty Road;Andradestad, ID 64316</v>
      </c>
      <c r="C107" s="1" t="s">
        <v>25838</v>
      </c>
      <c r="D107" s="4" t="s">
        <v>30943</v>
      </c>
      <c r="E107" s="4" t="s">
        <v>30944</v>
      </c>
      <c r="F107" s="9" t="str">
        <f t="shared" si="5"/>
        <v>Andradestad</v>
      </c>
      <c r="G107" t="str">
        <f t="shared" si="6"/>
        <v>ID</v>
      </c>
      <c r="H107" t="str">
        <f t="shared" si="7"/>
        <v>64316</v>
      </c>
    </row>
    <row r="108" spans="1:8" ht="45">
      <c r="A108" s="1" t="s">
        <v>416</v>
      </c>
      <c r="B108" s="1" t="str">
        <f t="shared" si="4"/>
        <v>718 Nguyen Lights Suite 680;Camachohaven, VT 26424</v>
      </c>
      <c r="C108" s="1" t="s">
        <v>25839</v>
      </c>
      <c r="D108" s="4" t="s">
        <v>30945</v>
      </c>
      <c r="E108" s="4" t="s">
        <v>30946</v>
      </c>
      <c r="F108" s="9" t="str">
        <f t="shared" si="5"/>
        <v>Camachohaven</v>
      </c>
      <c r="G108" t="str">
        <f t="shared" si="6"/>
        <v>VT</v>
      </c>
      <c r="H108" t="str">
        <f t="shared" si="7"/>
        <v>26424</v>
      </c>
    </row>
    <row r="109" spans="1:8" ht="45">
      <c r="A109" s="1" t="s">
        <v>420</v>
      </c>
      <c r="B109" s="1" t="str">
        <f t="shared" si="4"/>
        <v>38466 Rodriguez Junctions;South Amberton, HI 19732</v>
      </c>
      <c r="C109" s="1" t="s">
        <v>25840</v>
      </c>
      <c r="D109" s="4" t="s">
        <v>30947</v>
      </c>
      <c r="E109" s="4" t="s">
        <v>30948</v>
      </c>
      <c r="F109" s="9" t="str">
        <f t="shared" si="5"/>
        <v>South Amberton</v>
      </c>
      <c r="G109" t="str">
        <f t="shared" si="6"/>
        <v>HI</v>
      </c>
      <c r="H109" t="str">
        <f t="shared" si="7"/>
        <v>19732</v>
      </c>
    </row>
    <row r="110" spans="1:8" ht="45">
      <c r="A110" s="1" t="s">
        <v>424</v>
      </c>
      <c r="B110" s="1" t="str">
        <f t="shared" si="4"/>
        <v>5507 Walter Views Apt. 171;North Johntown, UT 16859</v>
      </c>
      <c r="C110" s="1" t="s">
        <v>25841</v>
      </c>
      <c r="D110" s="4" t="s">
        <v>30949</v>
      </c>
      <c r="E110" s="4" t="s">
        <v>30950</v>
      </c>
      <c r="F110" s="9" t="str">
        <f t="shared" si="5"/>
        <v>North Johntown</v>
      </c>
      <c r="G110" t="str">
        <f t="shared" si="6"/>
        <v>UT</v>
      </c>
      <c r="H110" t="str">
        <f t="shared" si="7"/>
        <v>16859</v>
      </c>
    </row>
    <row r="111" spans="1:8" ht="30">
      <c r="A111" s="1" t="s">
        <v>428</v>
      </c>
      <c r="B111" s="1" t="str">
        <f t="shared" si="4"/>
        <v>81280 Wright Shores Suite 242;Nealmouth, KS 05043</v>
      </c>
      <c r="C111" s="1" t="s">
        <v>25842</v>
      </c>
      <c r="D111" s="4" t="s">
        <v>30951</v>
      </c>
      <c r="E111" s="4" t="s">
        <v>30952</v>
      </c>
      <c r="F111" s="9" t="str">
        <f t="shared" si="5"/>
        <v>Nealmouth</v>
      </c>
      <c r="G111" t="str">
        <f t="shared" si="6"/>
        <v>KS</v>
      </c>
      <c r="H111" t="str">
        <f t="shared" si="7"/>
        <v>05043</v>
      </c>
    </row>
    <row r="112" spans="1:8" ht="45">
      <c r="A112" s="1" t="s">
        <v>432</v>
      </c>
      <c r="B112" s="1" t="str">
        <f t="shared" si="4"/>
        <v>455 Paul Plaza Suite 699;Cisnerosmouth, FL 04671</v>
      </c>
      <c r="C112" s="1" t="s">
        <v>25843</v>
      </c>
      <c r="D112" s="4" t="s">
        <v>30953</v>
      </c>
      <c r="E112" s="4" t="s">
        <v>30954</v>
      </c>
      <c r="F112" s="9" t="str">
        <f t="shared" si="5"/>
        <v>Cisnerosmouth</v>
      </c>
      <c r="G112" t="str">
        <f t="shared" si="6"/>
        <v>FL</v>
      </c>
      <c r="H112" t="str">
        <f t="shared" si="7"/>
        <v>04671</v>
      </c>
    </row>
    <row r="113" spans="1:8" ht="30">
      <c r="A113" s="1" t="s">
        <v>436</v>
      </c>
      <c r="B113" s="1" t="str">
        <f t="shared" si="4"/>
        <v>9673 Reed Point Apt. 083;Westchester, IL 47126</v>
      </c>
      <c r="C113" s="1" t="s">
        <v>25844</v>
      </c>
      <c r="D113" s="4" t="s">
        <v>30955</v>
      </c>
      <c r="E113" s="4" t="s">
        <v>30956</v>
      </c>
      <c r="F113" s="9" t="str">
        <f t="shared" si="5"/>
        <v>Westchester</v>
      </c>
      <c r="G113" t="str">
        <f t="shared" si="6"/>
        <v>IL</v>
      </c>
      <c r="H113" t="str">
        <f t="shared" si="7"/>
        <v>47126</v>
      </c>
    </row>
    <row r="114" spans="1:8" ht="30">
      <c r="A114" s="1" t="s">
        <v>440</v>
      </c>
      <c r="B114" s="1" t="str">
        <f t="shared" si="4"/>
        <v>5609 Andrea Oval Suite 333;Cindymouth, WI 05687</v>
      </c>
      <c r="C114" s="1" t="s">
        <v>25845</v>
      </c>
      <c r="D114" s="4" t="s">
        <v>30957</v>
      </c>
      <c r="E114" s="4" t="s">
        <v>30958</v>
      </c>
      <c r="F114" s="9" t="str">
        <f t="shared" si="5"/>
        <v>Cindymouth</v>
      </c>
      <c r="G114" t="str">
        <f t="shared" si="6"/>
        <v>WI</v>
      </c>
      <c r="H114" t="str">
        <f t="shared" si="7"/>
        <v>05687</v>
      </c>
    </row>
    <row r="115" spans="1:8" ht="30">
      <c r="A115" s="1" t="s">
        <v>444</v>
      </c>
      <c r="B115" s="1" t="str">
        <f t="shared" si="4"/>
        <v>715 Houston Route Suite 595;Port Michelle, TX 01160</v>
      </c>
      <c r="C115" s="1" t="s">
        <v>25846</v>
      </c>
      <c r="D115" s="4" t="s">
        <v>30959</v>
      </c>
      <c r="E115" s="4" t="s">
        <v>30960</v>
      </c>
      <c r="F115" s="9" t="str">
        <f t="shared" si="5"/>
        <v>Port Michelle</v>
      </c>
      <c r="G115" t="str">
        <f t="shared" si="6"/>
        <v>TX</v>
      </c>
      <c r="H115" t="str">
        <f t="shared" si="7"/>
        <v>01160</v>
      </c>
    </row>
    <row r="116" spans="1:8" ht="30">
      <c r="A116" s="1" t="s">
        <v>448</v>
      </c>
      <c r="B116" s="1" t="str">
        <f t="shared" si="4"/>
        <v>99109 Khan Parkways Suite 459;Port Donna, AR 58881</v>
      </c>
      <c r="C116" s="1" t="s">
        <v>25847</v>
      </c>
      <c r="D116" s="4" t="s">
        <v>30961</v>
      </c>
      <c r="E116" s="4" t="s">
        <v>30962</v>
      </c>
      <c r="F116" s="9" t="str">
        <f t="shared" si="5"/>
        <v>Port Donna</v>
      </c>
      <c r="G116" t="str">
        <f t="shared" si="6"/>
        <v>AR</v>
      </c>
      <c r="H116" t="str">
        <f t="shared" si="7"/>
        <v>58881</v>
      </c>
    </row>
    <row r="117" spans="1:8" ht="30">
      <c r="A117" s="1" t="s">
        <v>451</v>
      </c>
      <c r="B117" s="1" t="str">
        <f t="shared" si="4"/>
        <v>0545 Shelby Oval Apt. 468;Port Billy, DC 10750</v>
      </c>
      <c r="C117" s="1" t="s">
        <v>25848</v>
      </c>
      <c r="D117" s="4" t="s">
        <v>30963</v>
      </c>
      <c r="E117" s="4" t="s">
        <v>30964</v>
      </c>
      <c r="F117" s="9" t="str">
        <f t="shared" si="5"/>
        <v>Port Billy</v>
      </c>
      <c r="G117" t="str">
        <f t="shared" si="6"/>
        <v>DC</v>
      </c>
      <c r="H117" t="str">
        <f t="shared" si="7"/>
        <v>10750</v>
      </c>
    </row>
    <row r="118" spans="1:8" ht="45">
      <c r="A118" s="1" t="s">
        <v>455</v>
      </c>
      <c r="B118" s="1" t="str">
        <f t="shared" si="4"/>
        <v>2673 Brown Springs;Robertshire, SD 97863</v>
      </c>
      <c r="C118" s="1" t="s">
        <v>25849</v>
      </c>
      <c r="D118" s="4" t="s">
        <v>30965</v>
      </c>
      <c r="E118" s="4" t="s">
        <v>30966</v>
      </c>
      <c r="F118" s="9" t="str">
        <f t="shared" si="5"/>
        <v>Robertshire</v>
      </c>
      <c r="G118" t="str">
        <f t="shared" si="6"/>
        <v>SD</v>
      </c>
      <c r="H118" t="str">
        <f t="shared" si="7"/>
        <v>97863</v>
      </c>
    </row>
    <row r="119" spans="1:8" ht="30">
      <c r="A119" s="1" t="s">
        <v>459</v>
      </c>
      <c r="B119" s="1" t="str">
        <f t="shared" si="4"/>
        <v>65570 Megan Corner Apt. 848;Swansonstad, WV 94814</v>
      </c>
      <c r="C119" s="1" t="s">
        <v>25850</v>
      </c>
      <c r="D119" s="4" t="s">
        <v>30967</v>
      </c>
      <c r="E119" s="4" t="s">
        <v>30968</v>
      </c>
      <c r="F119" s="9" t="str">
        <f t="shared" si="5"/>
        <v>Swansonstad</v>
      </c>
      <c r="G119" t="str">
        <f t="shared" si="6"/>
        <v>WV</v>
      </c>
      <c r="H119" t="str">
        <f t="shared" si="7"/>
        <v>94814</v>
      </c>
    </row>
    <row r="120" spans="1:8" ht="30">
      <c r="A120" s="1" t="s">
        <v>463</v>
      </c>
      <c r="B120" s="1" t="str">
        <f t="shared" si="4"/>
        <v>PSC 1952, Box 7218;APO AA 89781</v>
      </c>
      <c r="C120" s="1" t="s">
        <v>25851</v>
      </c>
      <c r="D120" s="4" t="s">
        <v>30969</v>
      </c>
      <c r="E120" s="4" t="s">
        <v>30970</v>
      </c>
      <c r="F120" s="9" t="str">
        <f t="shared" si="5"/>
        <v>APO</v>
      </c>
      <c r="G120" t="str">
        <f t="shared" si="6"/>
        <v>AA</v>
      </c>
      <c r="H120" t="str">
        <f t="shared" si="7"/>
        <v>89781</v>
      </c>
    </row>
    <row r="121" spans="1:8" ht="45">
      <c r="A121" s="1" t="s">
        <v>467</v>
      </c>
      <c r="B121" s="1" t="str">
        <f t="shared" si="4"/>
        <v>87965 Lindsey Throughway Apt. 259;Joshuatown, DC 74186</v>
      </c>
      <c r="C121" s="1" t="s">
        <v>25852</v>
      </c>
      <c r="D121" s="4" t="s">
        <v>30971</v>
      </c>
      <c r="E121" s="4" t="s">
        <v>30972</v>
      </c>
      <c r="F121" s="9" t="str">
        <f t="shared" si="5"/>
        <v>Joshuatown</v>
      </c>
      <c r="G121" t="str">
        <f t="shared" si="6"/>
        <v>DC</v>
      </c>
      <c r="H121" t="str">
        <f t="shared" si="7"/>
        <v>74186</v>
      </c>
    </row>
    <row r="122" spans="1:8" ht="30">
      <c r="A122" s="1" t="s">
        <v>471</v>
      </c>
      <c r="B122" s="1" t="str">
        <f t="shared" si="4"/>
        <v>083 William Locks;New Marvinside, KY 21559</v>
      </c>
      <c r="C122" s="1" t="s">
        <v>25853</v>
      </c>
      <c r="D122" s="4" t="s">
        <v>30973</v>
      </c>
      <c r="E122" s="4" t="s">
        <v>30974</v>
      </c>
      <c r="F122" s="9" t="str">
        <f t="shared" si="5"/>
        <v>New Marvinside</v>
      </c>
      <c r="G122" t="str">
        <f t="shared" si="6"/>
        <v>KY</v>
      </c>
      <c r="H122" t="str">
        <f t="shared" si="7"/>
        <v>21559</v>
      </c>
    </row>
    <row r="123" spans="1:8" ht="30">
      <c r="A123" s="1" t="s">
        <v>475</v>
      </c>
      <c r="B123" s="1" t="str">
        <f t="shared" si="4"/>
        <v>567 Andrew Knoll Suite 424;Chadborough, IN 49867</v>
      </c>
      <c r="C123" s="1" t="s">
        <v>25854</v>
      </c>
      <c r="D123" s="4" t="s">
        <v>30975</v>
      </c>
      <c r="E123" s="4" t="s">
        <v>30976</v>
      </c>
      <c r="F123" s="9" t="str">
        <f t="shared" si="5"/>
        <v>Chadborough</v>
      </c>
      <c r="G123" t="str">
        <f t="shared" si="6"/>
        <v>IN</v>
      </c>
      <c r="H123" t="str">
        <f t="shared" si="7"/>
        <v>49867</v>
      </c>
    </row>
    <row r="124" spans="1:8" ht="30">
      <c r="A124" s="1" t="s">
        <v>479</v>
      </c>
      <c r="B124" s="1" t="str">
        <f t="shared" si="4"/>
        <v>52478 Michael Locks;East David, NY 87593</v>
      </c>
      <c r="C124" s="1" t="s">
        <v>25855</v>
      </c>
      <c r="D124" s="4" t="s">
        <v>30977</v>
      </c>
      <c r="E124" s="4" t="s">
        <v>30978</v>
      </c>
      <c r="F124" s="9" t="str">
        <f t="shared" si="5"/>
        <v>East David</v>
      </c>
      <c r="G124" t="str">
        <f t="shared" si="6"/>
        <v>NY</v>
      </c>
      <c r="H124" t="str">
        <f t="shared" si="7"/>
        <v>87593</v>
      </c>
    </row>
    <row r="125" spans="1:8" ht="30">
      <c r="A125" s="1" t="s">
        <v>483</v>
      </c>
      <c r="B125" s="1" t="str">
        <f t="shared" si="4"/>
        <v>127 Fox Forest;North Monicastad, AK 37635</v>
      </c>
      <c r="C125" s="1" t="s">
        <v>25856</v>
      </c>
      <c r="D125" s="4" t="s">
        <v>30979</v>
      </c>
      <c r="E125" s="4" t="s">
        <v>30980</v>
      </c>
      <c r="F125" s="9" t="str">
        <f t="shared" si="5"/>
        <v>North Monicastad</v>
      </c>
      <c r="G125" t="str">
        <f t="shared" si="6"/>
        <v>AK</v>
      </c>
      <c r="H125" t="str">
        <f t="shared" si="7"/>
        <v>37635</v>
      </c>
    </row>
    <row r="126" spans="1:8" ht="30">
      <c r="A126" s="1" t="s">
        <v>487</v>
      </c>
      <c r="B126" s="1" t="str">
        <f t="shared" si="4"/>
        <v>4239 Breanna Shoal;Deniseshire, DE 45610</v>
      </c>
      <c r="C126" s="1" t="s">
        <v>25857</v>
      </c>
      <c r="D126" s="4" t="s">
        <v>30981</v>
      </c>
      <c r="E126" s="4" t="s">
        <v>30982</v>
      </c>
      <c r="F126" s="9" t="str">
        <f t="shared" si="5"/>
        <v>Deniseshire</v>
      </c>
      <c r="G126" t="str">
        <f t="shared" si="6"/>
        <v>DE</v>
      </c>
      <c r="H126" t="str">
        <f t="shared" si="7"/>
        <v>45610</v>
      </c>
    </row>
    <row r="127" spans="1:8" ht="30">
      <c r="A127" s="1" t="s">
        <v>491</v>
      </c>
      <c r="B127" s="1" t="str">
        <f t="shared" si="4"/>
        <v>USCGC Thomas;FPO AP 23304</v>
      </c>
      <c r="C127" s="1" t="s">
        <v>25858</v>
      </c>
      <c r="D127" s="4" t="s">
        <v>30983</v>
      </c>
      <c r="E127" s="4" t="s">
        <v>30984</v>
      </c>
      <c r="F127" s="9" t="str">
        <f t="shared" si="5"/>
        <v>FPO</v>
      </c>
      <c r="G127" t="str">
        <f t="shared" si="6"/>
        <v>AP</v>
      </c>
      <c r="H127" t="str">
        <f t="shared" si="7"/>
        <v>23304</v>
      </c>
    </row>
    <row r="128" spans="1:8" ht="30">
      <c r="A128" s="1" t="s">
        <v>495</v>
      </c>
      <c r="B128" s="1" t="str">
        <f t="shared" si="4"/>
        <v>5384 Brittney Corner;Port Lori, TX 13965</v>
      </c>
      <c r="C128" s="1" t="s">
        <v>25859</v>
      </c>
      <c r="D128" s="4" t="s">
        <v>30985</v>
      </c>
      <c r="E128" s="4" t="s">
        <v>30986</v>
      </c>
      <c r="F128" s="9" t="str">
        <f t="shared" si="5"/>
        <v>Port Lori</v>
      </c>
      <c r="G128" t="str">
        <f t="shared" si="6"/>
        <v>TX</v>
      </c>
      <c r="H128" t="str">
        <f t="shared" si="7"/>
        <v>13965</v>
      </c>
    </row>
    <row r="129" spans="1:8" ht="30">
      <c r="A129" s="1" t="s">
        <v>499</v>
      </c>
      <c r="B129" s="1" t="str">
        <f t="shared" si="4"/>
        <v>384 Green Trail;Porterland, TN 47758</v>
      </c>
      <c r="C129" s="1" t="s">
        <v>25860</v>
      </c>
      <c r="D129" s="4" t="s">
        <v>30987</v>
      </c>
      <c r="E129" s="4" t="s">
        <v>30988</v>
      </c>
      <c r="F129" s="9" t="str">
        <f t="shared" si="5"/>
        <v>Porterland</v>
      </c>
      <c r="G129" t="str">
        <f t="shared" si="6"/>
        <v>TN</v>
      </c>
      <c r="H129" t="str">
        <f t="shared" si="7"/>
        <v>47758</v>
      </c>
    </row>
    <row r="130" spans="1:8" ht="30">
      <c r="A130" s="1" t="s">
        <v>503</v>
      </c>
      <c r="B130" s="1" t="str">
        <f t="shared" si="4"/>
        <v>0496 Leon Pines;West Walterborough, DC 33900</v>
      </c>
      <c r="C130" s="1" t="s">
        <v>25861</v>
      </c>
      <c r="D130" s="4" t="s">
        <v>30989</v>
      </c>
      <c r="E130" s="4" t="s">
        <v>30990</v>
      </c>
      <c r="F130" s="9" t="str">
        <f t="shared" si="5"/>
        <v>West Walterborough</v>
      </c>
      <c r="G130" t="str">
        <f t="shared" si="6"/>
        <v>DC</v>
      </c>
      <c r="H130" t="str">
        <f t="shared" si="7"/>
        <v>33900</v>
      </c>
    </row>
    <row r="131" spans="1:8" ht="30">
      <c r="A131" s="1" t="s">
        <v>507</v>
      </c>
      <c r="B131" s="1" t="str">
        <f t="shared" ref="B131:B194" si="8">SUBSTITUTE(A131,CHAR(10),";")</f>
        <v>169 Ashley Land Suite 466;East Justin, AR 17712</v>
      </c>
      <c r="C131" s="1" t="s">
        <v>25862</v>
      </c>
      <c r="D131" s="4" t="s">
        <v>30991</v>
      </c>
      <c r="E131" s="4" t="s">
        <v>30992</v>
      </c>
      <c r="F131" s="9" t="str">
        <f t="shared" ref="F131:F194" si="9">IF(RIGHT(LEFT(E131,3),2)="PO",LEFT(E131,3),LEFT(E131,LEN(E131)-10))</f>
        <v>East Justin</v>
      </c>
      <c r="G131" t="str">
        <f t="shared" ref="G131:G194" si="10">LEFT(RIGHT(E131, 8), 2)</f>
        <v>AR</v>
      </c>
      <c r="H131" t="str">
        <f t="shared" ref="H131:H194" si="11">RIGHT(E131, 5)</f>
        <v>17712</v>
      </c>
    </row>
    <row r="132" spans="1:8" ht="30">
      <c r="A132" s="1" t="s">
        <v>511</v>
      </c>
      <c r="B132" s="1" t="str">
        <f t="shared" si="8"/>
        <v>0881 Michael Track;East Hailey, ME 03591</v>
      </c>
      <c r="C132" s="1" t="s">
        <v>25863</v>
      </c>
      <c r="D132" s="4" t="s">
        <v>30993</v>
      </c>
      <c r="E132" s="4" t="s">
        <v>30994</v>
      </c>
      <c r="F132" s="9" t="str">
        <f t="shared" si="9"/>
        <v>East Hailey</v>
      </c>
      <c r="G132" t="str">
        <f t="shared" si="10"/>
        <v>ME</v>
      </c>
      <c r="H132" t="str">
        <f t="shared" si="11"/>
        <v>03591</v>
      </c>
    </row>
    <row r="133" spans="1:8" ht="30">
      <c r="A133" s="1" t="s">
        <v>515</v>
      </c>
      <c r="B133" s="1" t="str">
        <f t="shared" si="8"/>
        <v>Unit 9167 Box 8067;DPO AA 46931</v>
      </c>
      <c r="C133" s="1" t="s">
        <v>25864</v>
      </c>
      <c r="D133" s="4" t="s">
        <v>30995</v>
      </c>
      <c r="E133" s="4" t="s">
        <v>30996</v>
      </c>
      <c r="F133" s="9" t="str">
        <f t="shared" si="9"/>
        <v>DPO</v>
      </c>
      <c r="G133" t="str">
        <f t="shared" si="10"/>
        <v>AA</v>
      </c>
      <c r="H133" t="str">
        <f t="shared" si="11"/>
        <v>46931</v>
      </c>
    </row>
    <row r="134" spans="1:8" ht="30">
      <c r="A134" s="1" t="s">
        <v>519</v>
      </c>
      <c r="B134" s="1" t="str">
        <f t="shared" si="8"/>
        <v>80137 Scott Parks;North Amandaland, SD 52571</v>
      </c>
      <c r="C134" s="1" t="s">
        <v>25865</v>
      </c>
      <c r="D134" s="4" t="s">
        <v>30997</v>
      </c>
      <c r="E134" s="4" t="s">
        <v>30998</v>
      </c>
      <c r="F134" s="9" t="str">
        <f t="shared" si="9"/>
        <v>North Amandaland</v>
      </c>
      <c r="G134" t="str">
        <f t="shared" si="10"/>
        <v>SD</v>
      </c>
      <c r="H134" t="str">
        <f t="shared" si="11"/>
        <v>52571</v>
      </c>
    </row>
    <row r="135" spans="1:8" ht="45">
      <c r="A135" s="1" t="s">
        <v>522</v>
      </c>
      <c r="B135" s="1" t="str">
        <f t="shared" si="8"/>
        <v>7741 Shane Divide Apt. 472;Wendyborough, ME 92526</v>
      </c>
      <c r="C135" s="1" t="s">
        <v>25866</v>
      </c>
      <c r="D135" s="4" t="s">
        <v>30999</v>
      </c>
      <c r="E135" s="4" t="s">
        <v>31000</v>
      </c>
      <c r="F135" s="9" t="str">
        <f t="shared" si="9"/>
        <v>Wendyborough</v>
      </c>
      <c r="G135" t="str">
        <f t="shared" si="10"/>
        <v>ME</v>
      </c>
      <c r="H135" t="str">
        <f t="shared" si="11"/>
        <v>92526</v>
      </c>
    </row>
    <row r="136" spans="1:8" ht="30">
      <c r="A136" s="1" t="s">
        <v>526</v>
      </c>
      <c r="B136" s="1" t="str">
        <f t="shared" si="8"/>
        <v>6422 Diaz Vista;West Paultown, OR 63839</v>
      </c>
      <c r="C136" s="1" t="s">
        <v>25867</v>
      </c>
      <c r="D136" s="4" t="s">
        <v>31001</v>
      </c>
      <c r="E136" s="4" t="s">
        <v>31002</v>
      </c>
      <c r="F136" s="9" t="str">
        <f t="shared" si="9"/>
        <v>West Paultown</v>
      </c>
      <c r="G136" t="str">
        <f t="shared" si="10"/>
        <v>OR</v>
      </c>
      <c r="H136" t="str">
        <f t="shared" si="11"/>
        <v>63839</v>
      </c>
    </row>
    <row r="137" spans="1:8" ht="30">
      <c r="A137" s="1" t="s">
        <v>530</v>
      </c>
      <c r="B137" s="1" t="str">
        <f t="shared" si="8"/>
        <v>PSC 6296, Box 9396;APO AA 20758</v>
      </c>
      <c r="C137" s="1" t="s">
        <v>25868</v>
      </c>
      <c r="D137" s="4" t="s">
        <v>31003</v>
      </c>
      <c r="E137" s="4" t="s">
        <v>31004</v>
      </c>
      <c r="F137" s="9" t="str">
        <f t="shared" si="9"/>
        <v>APO</v>
      </c>
      <c r="G137" t="str">
        <f t="shared" si="10"/>
        <v>AA</v>
      </c>
      <c r="H137" t="str">
        <f t="shared" si="11"/>
        <v>20758</v>
      </c>
    </row>
    <row r="138" spans="1:8" ht="30">
      <c r="A138" s="1" t="s">
        <v>534</v>
      </c>
      <c r="B138" s="1" t="str">
        <f t="shared" si="8"/>
        <v>PSC 8119, Box 5521;APO AE 66267</v>
      </c>
      <c r="C138" s="1" t="s">
        <v>25869</v>
      </c>
      <c r="D138" s="4" t="s">
        <v>31005</v>
      </c>
      <c r="E138" s="4" t="s">
        <v>31006</v>
      </c>
      <c r="F138" s="9" t="str">
        <f t="shared" si="9"/>
        <v>APO</v>
      </c>
      <c r="G138" t="str">
        <f t="shared" si="10"/>
        <v>AE</v>
      </c>
      <c r="H138" t="str">
        <f t="shared" si="11"/>
        <v>66267</v>
      </c>
    </row>
    <row r="139" spans="1:8" ht="30">
      <c r="A139" s="1" t="s">
        <v>538</v>
      </c>
      <c r="B139" s="1" t="str">
        <f t="shared" si="8"/>
        <v>908 Wright Extensions;West Crystalville, IN 20753</v>
      </c>
      <c r="C139" s="1" t="s">
        <v>25870</v>
      </c>
      <c r="D139" s="4" t="s">
        <v>31007</v>
      </c>
      <c r="E139" s="4" t="s">
        <v>31008</v>
      </c>
      <c r="F139" s="9" t="str">
        <f t="shared" si="9"/>
        <v>West Crystalville</v>
      </c>
      <c r="G139" t="str">
        <f t="shared" si="10"/>
        <v>IN</v>
      </c>
      <c r="H139" t="str">
        <f t="shared" si="11"/>
        <v>20753</v>
      </c>
    </row>
    <row r="140" spans="1:8" ht="30">
      <c r="A140" s="1" t="s">
        <v>541</v>
      </c>
      <c r="B140" s="1" t="str">
        <f t="shared" si="8"/>
        <v>36869 Cunningham Flats;West Kerri, WV 68118</v>
      </c>
      <c r="C140" s="1" t="s">
        <v>25871</v>
      </c>
      <c r="D140" s="4" t="s">
        <v>31009</v>
      </c>
      <c r="E140" s="4" t="s">
        <v>31010</v>
      </c>
      <c r="F140" s="9" t="str">
        <f t="shared" si="9"/>
        <v>West Kerri</v>
      </c>
      <c r="G140" t="str">
        <f t="shared" si="10"/>
        <v>WV</v>
      </c>
      <c r="H140" t="str">
        <f t="shared" si="11"/>
        <v>68118</v>
      </c>
    </row>
    <row r="141" spans="1:8" ht="30">
      <c r="A141" s="1" t="s">
        <v>545</v>
      </c>
      <c r="B141" s="1" t="str">
        <f t="shared" si="8"/>
        <v>1236 Deborah Pass Suite 889;Michaelville, MS 11256</v>
      </c>
      <c r="C141" s="1" t="s">
        <v>25872</v>
      </c>
      <c r="D141" s="4" t="s">
        <v>31011</v>
      </c>
      <c r="E141" s="4" t="s">
        <v>31012</v>
      </c>
      <c r="F141" s="9" t="str">
        <f t="shared" si="9"/>
        <v>Michaelville</v>
      </c>
      <c r="G141" t="str">
        <f t="shared" si="10"/>
        <v>MS</v>
      </c>
      <c r="H141" t="str">
        <f t="shared" si="11"/>
        <v>11256</v>
      </c>
    </row>
    <row r="142" spans="1:8" ht="30">
      <c r="A142" s="1" t="s">
        <v>548</v>
      </c>
      <c r="B142" s="1" t="str">
        <f t="shared" si="8"/>
        <v>0311 Joseph Gateway;Lake Patricia, DC 02275</v>
      </c>
      <c r="C142" s="1" t="s">
        <v>25873</v>
      </c>
      <c r="D142" s="4" t="s">
        <v>31013</v>
      </c>
      <c r="E142" s="4" t="s">
        <v>31014</v>
      </c>
      <c r="F142" s="9" t="str">
        <f t="shared" si="9"/>
        <v>Lake Patricia</v>
      </c>
      <c r="G142" t="str">
        <f t="shared" si="10"/>
        <v>DC</v>
      </c>
      <c r="H142" t="str">
        <f t="shared" si="11"/>
        <v>02275</v>
      </c>
    </row>
    <row r="143" spans="1:8" ht="45">
      <c r="A143" s="1" t="s">
        <v>552</v>
      </c>
      <c r="B143" s="1" t="str">
        <f t="shared" si="8"/>
        <v>1364 Lynn Club Suite 607;New Tommyland, DE 46869</v>
      </c>
      <c r="C143" s="1" t="s">
        <v>25874</v>
      </c>
      <c r="D143" s="4" t="s">
        <v>31015</v>
      </c>
      <c r="E143" s="4" t="s">
        <v>31016</v>
      </c>
      <c r="F143" s="9" t="str">
        <f t="shared" si="9"/>
        <v>New Tommyland</v>
      </c>
      <c r="G143" t="str">
        <f t="shared" si="10"/>
        <v>DE</v>
      </c>
      <c r="H143" t="str">
        <f t="shared" si="11"/>
        <v>46869</v>
      </c>
    </row>
    <row r="144" spans="1:8" ht="30">
      <c r="A144" s="1" t="s">
        <v>556</v>
      </c>
      <c r="B144" s="1" t="str">
        <f t="shared" si="8"/>
        <v>22087 Hogan Vista Suite 894;Mccannfurt, TX 66834</v>
      </c>
      <c r="C144" s="1" t="s">
        <v>25875</v>
      </c>
      <c r="D144" s="4" t="s">
        <v>31017</v>
      </c>
      <c r="E144" s="4" t="s">
        <v>31018</v>
      </c>
      <c r="F144" s="9" t="str">
        <f t="shared" si="9"/>
        <v>Mccannfurt</v>
      </c>
      <c r="G144" t="str">
        <f t="shared" si="10"/>
        <v>TX</v>
      </c>
      <c r="H144" t="str">
        <f t="shared" si="11"/>
        <v>66834</v>
      </c>
    </row>
    <row r="145" spans="1:8" ht="30">
      <c r="A145" s="1" t="s">
        <v>560</v>
      </c>
      <c r="B145" s="1" t="str">
        <f t="shared" si="8"/>
        <v>456 Christine Inlet;Jonesfurt, KY 28854</v>
      </c>
      <c r="C145" s="1" t="s">
        <v>25876</v>
      </c>
      <c r="D145" s="4" t="s">
        <v>31019</v>
      </c>
      <c r="E145" s="4" t="s">
        <v>31020</v>
      </c>
      <c r="F145" s="9" t="str">
        <f t="shared" si="9"/>
        <v>Jonesfurt</v>
      </c>
      <c r="G145" t="str">
        <f t="shared" si="10"/>
        <v>KY</v>
      </c>
      <c r="H145" t="str">
        <f t="shared" si="11"/>
        <v>28854</v>
      </c>
    </row>
    <row r="146" spans="1:8" ht="45">
      <c r="A146" s="1" t="s">
        <v>564</v>
      </c>
      <c r="B146" s="1" t="str">
        <f t="shared" si="8"/>
        <v>77695 Amanda Keys Suite 255;North Amanda, HI 24603</v>
      </c>
      <c r="C146" s="1" t="s">
        <v>25877</v>
      </c>
      <c r="D146" s="4" t="s">
        <v>31021</v>
      </c>
      <c r="E146" s="4" t="s">
        <v>31022</v>
      </c>
      <c r="F146" s="9" t="str">
        <f t="shared" si="9"/>
        <v>North Amanda</v>
      </c>
      <c r="G146" t="str">
        <f t="shared" si="10"/>
        <v>HI</v>
      </c>
      <c r="H146" t="str">
        <f t="shared" si="11"/>
        <v>24603</v>
      </c>
    </row>
    <row r="147" spans="1:8" ht="30">
      <c r="A147" s="1" t="s">
        <v>568</v>
      </c>
      <c r="B147" s="1" t="str">
        <f t="shared" si="8"/>
        <v>1250 Kevin Springs;East Pamela, WV 42238</v>
      </c>
      <c r="C147" s="1" t="s">
        <v>25878</v>
      </c>
      <c r="D147" s="4" t="s">
        <v>31023</v>
      </c>
      <c r="E147" s="4" t="s">
        <v>31024</v>
      </c>
      <c r="F147" s="9" t="str">
        <f t="shared" si="9"/>
        <v>East Pamela</v>
      </c>
      <c r="G147" t="str">
        <f t="shared" si="10"/>
        <v>WV</v>
      </c>
      <c r="H147" t="str">
        <f t="shared" si="11"/>
        <v>42238</v>
      </c>
    </row>
    <row r="148" spans="1:8" ht="30">
      <c r="A148" s="1" t="s">
        <v>572</v>
      </c>
      <c r="B148" s="1" t="str">
        <f t="shared" si="8"/>
        <v>47829 Dean Oval;Lake William, AR 03845</v>
      </c>
      <c r="C148" s="1" t="s">
        <v>25879</v>
      </c>
      <c r="D148" s="4" t="s">
        <v>31025</v>
      </c>
      <c r="E148" s="4" t="s">
        <v>31026</v>
      </c>
      <c r="F148" s="9" t="str">
        <f t="shared" si="9"/>
        <v>Lake William</v>
      </c>
      <c r="G148" t="str">
        <f t="shared" si="10"/>
        <v>AR</v>
      </c>
      <c r="H148" t="str">
        <f t="shared" si="11"/>
        <v>03845</v>
      </c>
    </row>
    <row r="149" spans="1:8" ht="30">
      <c r="A149" s="1" t="s">
        <v>576</v>
      </c>
      <c r="B149" s="1" t="str">
        <f t="shared" si="8"/>
        <v>1458 Byrd Corners;Kellyfurt, IA 37847</v>
      </c>
      <c r="C149" s="1" t="s">
        <v>25880</v>
      </c>
      <c r="D149" s="4" t="s">
        <v>31027</v>
      </c>
      <c r="E149" s="4" t="s">
        <v>31028</v>
      </c>
      <c r="F149" s="9" t="str">
        <f t="shared" si="9"/>
        <v>Kellyfurt</v>
      </c>
      <c r="G149" t="str">
        <f t="shared" si="10"/>
        <v>IA</v>
      </c>
      <c r="H149" t="str">
        <f t="shared" si="11"/>
        <v>37847</v>
      </c>
    </row>
    <row r="150" spans="1:8" ht="30">
      <c r="A150" s="1" t="s">
        <v>580</v>
      </c>
      <c r="B150" s="1" t="str">
        <f t="shared" si="8"/>
        <v>331 Matthew Neck Apt. 604;Danielberg, FL 71649</v>
      </c>
      <c r="C150" s="1" t="s">
        <v>25881</v>
      </c>
      <c r="D150" s="4" t="s">
        <v>31029</v>
      </c>
      <c r="E150" s="4" t="s">
        <v>31030</v>
      </c>
      <c r="F150" s="9" t="str">
        <f t="shared" si="9"/>
        <v>Danielberg</v>
      </c>
      <c r="G150" t="str">
        <f t="shared" si="10"/>
        <v>FL</v>
      </c>
      <c r="H150" t="str">
        <f t="shared" si="11"/>
        <v>71649</v>
      </c>
    </row>
    <row r="151" spans="1:8" ht="30">
      <c r="A151" s="1" t="s">
        <v>584</v>
      </c>
      <c r="B151" s="1" t="str">
        <f t="shared" si="8"/>
        <v>455 Hill Ports Apt. 831;Lindseybury, OH 18951</v>
      </c>
      <c r="C151" s="1" t="s">
        <v>25882</v>
      </c>
      <c r="D151" s="4" t="s">
        <v>31031</v>
      </c>
      <c r="E151" s="4" t="s">
        <v>31032</v>
      </c>
      <c r="F151" s="9" t="str">
        <f t="shared" si="9"/>
        <v>Lindseybury</v>
      </c>
      <c r="G151" t="str">
        <f t="shared" si="10"/>
        <v>OH</v>
      </c>
      <c r="H151" t="str">
        <f t="shared" si="11"/>
        <v>18951</v>
      </c>
    </row>
    <row r="152" spans="1:8" ht="45">
      <c r="A152" s="1" t="s">
        <v>588</v>
      </c>
      <c r="B152" s="1" t="str">
        <f t="shared" si="8"/>
        <v>03775 Mary Rapid Suite 517;East Meredithbury, MS 28673</v>
      </c>
      <c r="C152" s="1" t="s">
        <v>25883</v>
      </c>
      <c r="D152" s="4" t="s">
        <v>31033</v>
      </c>
      <c r="E152" s="4" t="s">
        <v>31034</v>
      </c>
      <c r="F152" s="9" t="str">
        <f t="shared" si="9"/>
        <v>East Meredithbury</v>
      </c>
      <c r="G152" t="str">
        <f t="shared" si="10"/>
        <v>MS</v>
      </c>
      <c r="H152" t="str">
        <f t="shared" si="11"/>
        <v>28673</v>
      </c>
    </row>
    <row r="153" spans="1:8" ht="30">
      <c r="A153" s="1" t="s">
        <v>592</v>
      </c>
      <c r="B153" s="1" t="str">
        <f t="shared" si="8"/>
        <v>473 Robert Extensions Suite 716;East Barbara, MO 55169</v>
      </c>
      <c r="C153" s="1" t="s">
        <v>25884</v>
      </c>
      <c r="D153" s="4" t="s">
        <v>31035</v>
      </c>
      <c r="E153" s="4" t="s">
        <v>31036</v>
      </c>
      <c r="F153" s="9" t="str">
        <f t="shared" si="9"/>
        <v>East Barbara</v>
      </c>
      <c r="G153" t="str">
        <f t="shared" si="10"/>
        <v>MO</v>
      </c>
      <c r="H153" t="str">
        <f t="shared" si="11"/>
        <v>55169</v>
      </c>
    </row>
    <row r="154" spans="1:8" ht="30">
      <c r="A154" s="1" t="s">
        <v>596</v>
      </c>
      <c r="B154" s="1" t="str">
        <f t="shared" si="8"/>
        <v>753 Olson Port Apt. 629;Millerburgh, FL 39280</v>
      </c>
      <c r="C154" s="1" t="s">
        <v>25885</v>
      </c>
      <c r="D154" s="4" t="s">
        <v>31037</v>
      </c>
      <c r="E154" s="4" t="s">
        <v>31038</v>
      </c>
      <c r="F154" s="9" t="str">
        <f t="shared" si="9"/>
        <v>Millerburgh</v>
      </c>
      <c r="G154" t="str">
        <f t="shared" si="10"/>
        <v>FL</v>
      </c>
      <c r="H154" t="str">
        <f t="shared" si="11"/>
        <v>39280</v>
      </c>
    </row>
    <row r="155" spans="1:8" ht="30">
      <c r="A155" s="1" t="s">
        <v>600</v>
      </c>
      <c r="B155" s="1" t="str">
        <f t="shared" si="8"/>
        <v>9133 Becker Fall Apt. 957;Jasonberg, VT 62233</v>
      </c>
      <c r="C155" s="1" t="s">
        <v>25886</v>
      </c>
      <c r="D155" s="4" t="s">
        <v>31039</v>
      </c>
      <c r="E155" s="4" t="s">
        <v>31040</v>
      </c>
      <c r="F155" s="9" t="str">
        <f t="shared" si="9"/>
        <v>Jasonberg</v>
      </c>
      <c r="G155" t="str">
        <f t="shared" si="10"/>
        <v>VT</v>
      </c>
      <c r="H155" t="str">
        <f t="shared" si="11"/>
        <v>62233</v>
      </c>
    </row>
    <row r="156" spans="1:8" ht="45">
      <c r="A156" s="1" t="s">
        <v>604</v>
      </c>
      <c r="B156" s="1" t="str">
        <f t="shared" si="8"/>
        <v>543 Butler Loaf;Stevenborough, SD 48464</v>
      </c>
      <c r="C156" s="1" t="s">
        <v>25887</v>
      </c>
      <c r="D156" s="4" t="s">
        <v>31041</v>
      </c>
      <c r="E156" s="4" t="s">
        <v>31042</v>
      </c>
      <c r="F156" s="9" t="str">
        <f t="shared" si="9"/>
        <v>Stevenborough</v>
      </c>
      <c r="G156" t="str">
        <f t="shared" si="10"/>
        <v>SD</v>
      </c>
      <c r="H156" t="str">
        <f t="shared" si="11"/>
        <v>48464</v>
      </c>
    </row>
    <row r="157" spans="1:8" ht="30">
      <c r="A157" s="1" t="s">
        <v>608</v>
      </c>
      <c r="B157" s="1" t="str">
        <f t="shared" si="8"/>
        <v>562 Wells Estates;New Hannahmouth, TX 64377</v>
      </c>
      <c r="C157" s="1" t="s">
        <v>25888</v>
      </c>
      <c r="D157" s="4" t="s">
        <v>31043</v>
      </c>
      <c r="E157" s="4" t="s">
        <v>31044</v>
      </c>
      <c r="F157" s="9" t="str">
        <f t="shared" si="9"/>
        <v>New Hannahmouth</v>
      </c>
      <c r="G157" t="str">
        <f t="shared" si="10"/>
        <v>TX</v>
      </c>
      <c r="H157" t="str">
        <f t="shared" si="11"/>
        <v>64377</v>
      </c>
    </row>
    <row r="158" spans="1:8" ht="45">
      <c r="A158" s="1" t="s">
        <v>612</v>
      </c>
      <c r="B158" s="1" t="str">
        <f t="shared" si="8"/>
        <v>998 Christopher Mountain;West Barbara, CO 26352</v>
      </c>
      <c r="C158" s="1" t="s">
        <v>25889</v>
      </c>
      <c r="D158" s="4" t="s">
        <v>31045</v>
      </c>
      <c r="E158" s="4" t="s">
        <v>31046</v>
      </c>
      <c r="F158" s="9" t="str">
        <f t="shared" si="9"/>
        <v>West Barbara</v>
      </c>
      <c r="G158" t="str">
        <f t="shared" si="10"/>
        <v>CO</v>
      </c>
      <c r="H158" t="str">
        <f t="shared" si="11"/>
        <v>26352</v>
      </c>
    </row>
    <row r="159" spans="1:8" ht="30">
      <c r="A159" s="1" t="s">
        <v>616</v>
      </c>
      <c r="B159" s="1" t="str">
        <f t="shared" si="8"/>
        <v>979 Kelly Creek;North Stephanie, DE 48381</v>
      </c>
      <c r="C159" s="1" t="s">
        <v>25890</v>
      </c>
      <c r="D159" s="4" t="s">
        <v>31047</v>
      </c>
      <c r="E159" s="4" t="s">
        <v>31048</v>
      </c>
      <c r="F159" s="9" t="str">
        <f t="shared" si="9"/>
        <v>North Stephanie</v>
      </c>
      <c r="G159" t="str">
        <f t="shared" si="10"/>
        <v>DE</v>
      </c>
      <c r="H159" t="str">
        <f t="shared" si="11"/>
        <v>48381</v>
      </c>
    </row>
    <row r="160" spans="1:8" ht="30">
      <c r="A160" s="1" t="s">
        <v>620</v>
      </c>
      <c r="B160" s="1" t="str">
        <f t="shared" si="8"/>
        <v>7141 Dawn Manor;East Rodney, AR 12397</v>
      </c>
      <c r="C160" s="1" t="s">
        <v>25891</v>
      </c>
      <c r="D160" s="4" t="s">
        <v>31049</v>
      </c>
      <c r="E160" s="4" t="s">
        <v>31050</v>
      </c>
      <c r="F160" s="9" t="str">
        <f t="shared" si="9"/>
        <v>East Rodney</v>
      </c>
      <c r="G160" t="str">
        <f t="shared" si="10"/>
        <v>AR</v>
      </c>
      <c r="H160" t="str">
        <f t="shared" si="11"/>
        <v>12397</v>
      </c>
    </row>
    <row r="161" spans="1:8" ht="30">
      <c r="A161" s="1" t="s">
        <v>624</v>
      </c>
      <c r="B161" s="1" t="str">
        <f t="shared" si="8"/>
        <v>49933 Hayes Island;Lake Kathryn, WA 98967</v>
      </c>
      <c r="C161" s="1" t="s">
        <v>25892</v>
      </c>
      <c r="D161" s="4" t="s">
        <v>31051</v>
      </c>
      <c r="E161" s="4" t="s">
        <v>31052</v>
      </c>
      <c r="F161" s="9" t="str">
        <f t="shared" si="9"/>
        <v>Lake Kathryn</v>
      </c>
      <c r="G161" t="str">
        <f t="shared" si="10"/>
        <v>WA</v>
      </c>
      <c r="H161" t="str">
        <f t="shared" si="11"/>
        <v>98967</v>
      </c>
    </row>
    <row r="162" spans="1:8" ht="30">
      <c r="A162" s="1" t="s">
        <v>628</v>
      </c>
      <c r="B162" s="1" t="str">
        <f t="shared" si="8"/>
        <v>Unit 6038 Box 8744;DPO AP 48388</v>
      </c>
      <c r="C162" s="1" t="s">
        <v>25893</v>
      </c>
      <c r="D162" s="4" t="s">
        <v>31053</v>
      </c>
      <c r="E162" s="4" t="s">
        <v>31054</v>
      </c>
      <c r="F162" s="9" t="str">
        <f t="shared" si="9"/>
        <v>DPO</v>
      </c>
      <c r="G162" t="str">
        <f t="shared" si="10"/>
        <v>AP</v>
      </c>
      <c r="H162" t="str">
        <f t="shared" si="11"/>
        <v>48388</v>
      </c>
    </row>
    <row r="163" spans="1:8" ht="30">
      <c r="A163" s="1" t="s">
        <v>632</v>
      </c>
      <c r="B163" s="1" t="str">
        <f t="shared" si="8"/>
        <v>0269 Donna Corner Apt. 126;Lopezburgh, SC 43079</v>
      </c>
      <c r="C163" s="1" t="s">
        <v>25894</v>
      </c>
      <c r="D163" s="4" t="s">
        <v>31055</v>
      </c>
      <c r="E163" s="4" t="s">
        <v>31056</v>
      </c>
      <c r="F163" s="9" t="str">
        <f t="shared" si="9"/>
        <v>Lopezburgh</v>
      </c>
      <c r="G163" t="str">
        <f t="shared" si="10"/>
        <v>SC</v>
      </c>
      <c r="H163" t="str">
        <f t="shared" si="11"/>
        <v>43079</v>
      </c>
    </row>
    <row r="164" spans="1:8" ht="30">
      <c r="A164" s="1" t="s">
        <v>636</v>
      </c>
      <c r="B164" s="1" t="str">
        <f t="shared" si="8"/>
        <v>427 William Burg;Nataliebury, LA 26011</v>
      </c>
      <c r="C164" s="1" t="s">
        <v>25895</v>
      </c>
      <c r="D164" s="4" t="s">
        <v>31057</v>
      </c>
      <c r="E164" s="4" t="s">
        <v>31058</v>
      </c>
      <c r="F164" s="9" t="str">
        <f t="shared" si="9"/>
        <v>Nataliebury</v>
      </c>
      <c r="G164" t="str">
        <f t="shared" si="10"/>
        <v>LA</v>
      </c>
      <c r="H164" t="str">
        <f t="shared" si="11"/>
        <v>26011</v>
      </c>
    </row>
    <row r="165" spans="1:8" ht="30">
      <c r="A165" s="1" t="s">
        <v>640</v>
      </c>
      <c r="B165" s="1" t="str">
        <f t="shared" si="8"/>
        <v>97473 Christy Branch Apt. 159;Davisbury, IL 60080</v>
      </c>
      <c r="C165" s="1" t="s">
        <v>25896</v>
      </c>
      <c r="D165" s="4" t="s">
        <v>31059</v>
      </c>
      <c r="E165" s="4" t="s">
        <v>31060</v>
      </c>
      <c r="F165" s="9" t="str">
        <f t="shared" si="9"/>
        <v>Davisbury</v>
      </c>
      <c r="G165" t="str">
        <f t="shared" si="10"/>
        <v>IL</v>
      </c>
      <c r="H165" t="str">
        <f t="shared" si="11"/>
        <v>60080</v>
      </c>
    </row>
    <row r="166" spans="1:8" ht="30">
      <c r="A166" s="1" t="s">
        <v>643</v>
      </c>
      <c r="B166" s="1" t="str">
        <f t="shared" si="8"/>
        <v>247 Moore Motorway;New Reginald, NV 88906</v>
      </c>
      <c r="C166" s="1" t="s">
        <v>25897</v>
      </c>
      <c r="D166" s="4" t="s">
        <v>31061</v>
      </c>
      <c r="E166" s="4" t="s">
        <v>31062</v>
      </c>
      <c r="F166" s="9" t="str">
        <f t="shared" si="9"/>
        <v>New Reginald</v>
      </c>
      <c r="G166" t="str">
        <f t="shared" si="10"/>
        <v>NV</v>
      </c>
      <c r="H166" t="str">
        <f t="shared" si="11"/>
        <v>88906</v>
      </c>
    </row>
    <row r="167" spans="1:8" ht="45">
      <c r="A167" s="1" t="s">
        <v>647</v>
      </c>
      <c r="B167" s="1" t="str">
        <f t="shared" si="8"/>
        <v>077 Joshua Canyon Suite 508;Virginiamouth, KS 76503</v>
      </c>
      <c r="C167" s="1" t="s">
        <v>25898</v>
      </c>
      <c r="D167" s="4" t="s">
        <v>31063</v>
      </c>
      <c r="E167" s="4" t="s">
        <v>31064</v>
      </c>
      <c r="F167" s="9" t="str">
        <f t="shared" si="9"/>
        <v>Virginiamouth</v>
      </c>
      <c r="G167" t="str">
        <f t="shared" si="10"/>
        <v>KS</v>
      </c>
      <c r="H167" t="str">
        <f t="shared" si="11"/>
        <v>76503</v>
      </c>
    </row>
    <row r="168" spans="1:8" ht="30">
      <c r="A168" s="1" t="s">
        <v>650</v>
      </c>
      <c r="B168" s="1" t="str">
        <f t="shared" si="8"/>
        <v>980 Nicole Mission;Lake Amy, WV 23319</v>
      </c>
      <c r="C168" s="1" t="s">
        <v>25899</v>
      </c>
      <c r="D168" s="4" t="s">
        <v>31065</v>
      </c>
      <c r="E168" s="4" t="s">
        <v>31066</v>
      </c>
      <c r="F168" s="9" t="str">
        <f t="shared" si="9"/>
        <v>Lake Amy</v>
      </c>
      <c r="G168" t="str">
        <f t="shared" si="10"/>
        <v>WV</v>
      </c>
      <c r="H168" t="str">
        <f t="shared" si="11"/>
        <v>23319</v>
      </c>
    </row>
    <row r="169" spans="1:8" ht="30">
      <c r="A169" s="1" t="s">
        <v>654</v>
      </c>
      <c r="B169" s="1" t="str">
        <f t="shared" si="8"/>
        <v>PSC 5253, Box 1340;APO AA 22198</v>
      </c>
      <c r="C169" s="1" t="s">
        <v>25900</v>
      </c>
      <c r="D169" s="4" t="s">
        <v>31067</v>
      </c>
      <c r="E169" s="4" t="s">
        <v>31068</v>
      </c>
      <c r="F169" s="9" t="str">
        <f t="shared" si="9"/>
        <v>APO</v>
      </c>
      <c r="G169" t="str">
        <f t="shared" si="10"/>
        <v>AA</v>
      </c>
      <c r="H169" t="str">
        <f t="shared" si="11"/>
        <v>22198</v>
      </c>
    </row>
    <row r="170" spans="1:8" ht="30">
      <c r="A170" s="1" t="s">
        <v>658</v>
      </c>
      <c r="B170" s="1" t="str">
        <f t="shared" si="8"/>
        <v>67879 Elizabeth Fork;Port Alexander, OH 54874</v>
      </c>
      <c r="C170" s="1" t="s">
        <v>25901</v>
      </c>
      <c r="D170" s="4" t="s">
        <v>31069</v>
      </c>
      <c r="E170" s="4" t="s">
        <v>31070</v>
      </c>
      <c r="F170" s="9" t="str">
        <f t="shared" si="9"/>
        <v>Port Alexander</v>
      </c>
      <c r="G170" t="str">
        <f t="shared" si="10"/>
        <v>OH</v>
      </c>
      <c r="H170" t="str">
        <f t="shared" si="11"/>
        <v>54874</v>
      </c>
    </row>
    <row r="171" spans="1:8" ht="45">
      <c r="A171" s="1" t="s">
        <v>662</v>
      </c>
      <c r="B171" s="1" t="str">
        <f t="shared" si="8"/>
        <v>72586 Ann Club Suite 662;Lake Thomasview, OH 21112</v>
      </c>
      <c r="C171" s="1" t="s">
        <v>25902</v>
      </c>
      <c r="D171" s="4" t="s">
        <v>31071</v>
      </c>
      <c r="E171" s="4" t="s">
        <v>31072</v>
      </c>
      <c r="F171" s="9" t="str">
        <f t="shared" si="9"/>
        <v>Lake Thomasview</v>
      </c>
      <c r="G171" t="str">
        <f t="shared" si="10"/>
        <v>OH</v>
      </c>
      <c r="H171" t="str">
        <f t="shared" si="11"/>
        <v>21112</v>
      </c>
    </row>
    <row r="172" spans="1:8" ht="45">
      <c r="A172" s="1" t="s">
        <v>665</v>
      </c>
      <c r="B172" s="1" t="str">
        <f t="shared" si="8"/>
        <v>86991 Jackson Locks Apt. 961;Andersonhaven, AR 59000</v>
      </c>
      <c r="C172" s="1" t="s">
        <v>25903</v>
      </c>
      <c r="D172" s="4" t="s">
        <v>31073</v>
      </c>
      <c r="E172" s="4" t="s">
        <v>31074</v>
      </c>
      <c r="F172" s="9" t="str">
        <f t="shared" si="9"/>
        <v>Andersonhaven</v>
      </c>
      <c r="G172" t="str">
        <f t="shared" si="10"/>
        <v>AR</v>
      </c>
      <c r="H172" t="str">
        <f t="shared" si="11"/>
        <v>59000</v>
      </c>
    </row>
    <row r="173" spans="1:8" ht="30">
      <c r="A173" s="1" t="s">
        <v>669</v>
      </c>
      <c r="B173" s="1" t="str">
        <f t="shared" si="8"/>
        <v>498 Kathleen Club Apt. 925;Wilsonstad, MO 29902</v>
      </c>
      <c r="C173" s="1" t="s">
        <v>25904</v>
      </c>
      <c r="D173" s="4" t="s">
        <v>31075</v>
      </c>
      <c r="E173" s="4" t="s">
        <v>31076</v>
      </c>
      <c r="F173" s="9" t="str">
        <f t="shared" si="9"/>
        <v>Wilsonstad</v>
      </c>
      <c r="G173" t="str">
        <f t="shared" si="10"/>
        <v>MO</v>
      </c>
      <c r="H173" t="str">
        <f t="shared" si="11"/>
        <v>29902</v>
      </c>
    </row>
    <row r="174" spans="1:8" ht="45">
      <c r="A174" s="1" t="s">
        <v>673</v>
      </c>
      <c r="B174" s="1" t="str">
        <f t="shared" si="8"/>
        <v>2727 Christopher Curve;Durhammouth, VA 94164</v>
      </c>
      <c r="C174" s="1" t="s">
        <v>25905</v>
      </c>
      <c r="D174" s="4" t="s">
        <v>31077</v>
      </c>
      <c r="E174" s="4" t="s">
        <v>31078</v>
      </c>
      <c r="F174" s="9" t="str">
        <f t="shared" si="9"/>
        <v>Durhammouth</v>
      </c>
      <c r="G174" t="str">
        <f t="shared" si="10"/>
        <v>VA</v>
      </c>
      <c r="H174" t="str">
        <f t="shared" si="11"/>
        <v>94164</v>
      </c>
    </row>
    <row r="175" spans="1:8" ht="30">
      <c r="A175" s="1" t="s">
        <v>677</v>
      </c>
      <c r="B175" s="1" t="str">
        <f t="shared" si="8"/>
        <v>6136 Judy Corners Suite 677;Carolineview, VA 22691</v>
      </c>
      <c r="C175" s="1" t="s">
        <v>25906</v>
      </c>
      <c r="D175" s="4" t="s">
        <v>31079</v>
      </c>
      <c r="E175" s="4" t="s">
        <v>31080</v>
      </c>
      <c r="F175" s="9" t="str">
        <f t="shared" si="9"/>
        <v>Carolineview</v>
      </c>
      <c r="G175" t="str">
        <f t="shared" si="10"/>
        <v>VA</v>
      </c>
      <c r="H175" t="str">
        <f t="shared" si="11"/>
        <v>22691</v>
      </c>
    </row>
    <row r="176" spans="1:8" ht="30">
      <c r="A176" s="1" t="s">
        <v>680</v>
      </c>
      <c r="B176" s="1" t="str">
        <f t="shared" si="8"/>
        <v>PSC 4668, Box 9504;APO AA 05212</v>
      </c>
      <c r="C176" s="1" t="s">
        <v>25907</v>
      </c>
      <c r="D176" s="4" t="s">
        <v>31081</v>
      </c>
      <c r="E176" s="4" t="s">
        <v>31082</v>
      </c>
      <c r="F176" s="9" t="str">
        <f t="shared" si="9"/>
        <v>APO</v>
      </c>
      <c r="G176" t="str">
        <f t="shared" si="10"/>
        <v>AA</v>
      </c>
      <c r="H176" t="str">
        <f t="shared" si="11"/>
        <v>05212</v>
      </c>
    </row>
    <row r="177" spans="1:8" ht="30">
      <c r="A177" s="1" t="s">
        <v>684</v>
      </c>
      <c r="B177" s="1" t="str">
        <f t="shared" si="8"/>
        <v>8598 Burke Squares Apt. 728;New Jessica, NJ 78374</v>
      </c>
      <c r="C177" s="1" t="s">
        <v>25908</v>
      </c>
      <c r="D177" s="4" t="s">
        <v>31083</v>
      </c>
      <c r="E177" s="4" t="s">
        <v>31084</v>
      </c>
      <c r="F177" s="9" t="str">
        <f t="shared" si="9"/>
        <v>New Jessica</v>
      </c>
      <c r="G177" t="str">
        <f t="shared" si="10"/>
        <v>NJ</v>
      </c>
      <c r="H177" t="str">
        <f t="shared" si="11"/>
        <v>78374</v>
      </c>
    </row>
    <row r="178" spans="1:8" ht="45">
      <c r="A178" s="1" t="s">
        <v>688</v>
      </c>
      <c r="B178" s="1" t="str">
        <f t="shared" si="8"/>
        <v>7691 Bonnie Throughway;Harrisshire, KS 58701</v>
      </c>
      <c r="C178" s="1" t="s">
        <v>25909</v>
      </c>
      <c r="D178" s="4" t="s">
        <v>31085</v>
      </c>
      <c r="E178" s="4" t="s">
        <v>31086</v>
      </c>
      <c r="F178" s="9" t="str">
        <f t="shared" si="9"/>
        <v>Harrisshire</v>
      </c>
      <c r="G178" t="str">
        <f t="shared" si="10"/>
        <v>KS</v>
      </c>
      <c r="H178" t="str">
        <f t="shared" si="11"/>
        <v>58701</v>
      </c>
    </row>
    <row r="179" spans="1:8" ht="30">
      <c r="A179" s="1" t="s">
        <v>692</v>
      </c>
      <c r="B179" s="1" t="str">
        <f t="shared" si="8"/>
        <v>9029 Robin Islands Suite 892;Randallshire, IA 12859</v>
      </c>
      <c r="C179" s="1" t="s">
        <v>25910</v>
      </c>
      <c r="D179" s="4" t="s">
        <v>31087</v>
      </c>
      <c r="E179" s="4" t="s">
        <v>31088</v>
      </c>
      <c r="F179" s="9" t="str">
        <f t="shared" si="9"/>
        <v>Randallshire</v>
      </c>
      <c r="G179" t="str">
        <f t="shared" si="10"/>
        <v>IA</v>
      </c>
      <c r="H179" t="str">
        <f t="shared" si="11"/>
        <v>12859</v>
      </c>
    </row>
    <row r="180" spans="1:8" ht="30">
      <c r="A180" s="1" t="s">
        <v>696</v>
      </c>
      <c r="B180" s="1" t="str">
        <f t="shared" si="8"/>
        <v>500 Glass Inlet Apt. 136;Finleyhaven, VT 84156</v>
      </c>
      <c r="C180" s="1" t="s">
        <v>25911</v>
      </c>
      <c r="D180" s="4" t="s">
        <v>31089</v>
      </c>
      <c r="E180" s="4" t="s">
        <v>31090</v>
      </c>
      <c r="F180" s="9" t="str">
        <f t="shared" si="9"/>
        <v>Finleyhaven</v>
      </c>
      <c r="G180" t="str">
        <f t="shared" si="10"/>
        <v>VT</v>
      </c>
      <c r="H180" t="str">
        <f t="shared" si="11"/>
        <v>84156</v>
      </c>
    </row>
    <row r="181" spans="1:8" ht="30">
      <c r="A181" s="1" t="s">
        <v>700</v>
      </c>
      <c r="B181" s="1" t="str">
        <f t="shared" si="8"/>
        <v>59650 Nancy Ferry Suite 275;Whiteport, WA 43146</v>
      </c>
      <c r="C181" s="1" t="s">
        <v>25912</v>
      </c>
      <c r="D181" s="4" t="s">
        <v>31091</v>
      </c>
      <c r="E181" s="4" t="s">
        <v>31092</v>
      </c>
      <c r="F181" s="9" t="str">
        <f t="shared" si="9"/>
        <v>Whiteport</v>
      </c>
      <c r="G181" t="str">
        <f t="shared" si="10"/>
        <v>WA</v>
      </c>
      <c r="H181" t="str">
        <f t="shared" si="11"/>
        <v>43146</v>
      </c>
    </row>
    <row r="182" spans="1:8" ht="30">
      <c r="A182" s="1" t="s">
        <v>704</v>
      </c>
      <c r="B182" s="1" t="str">
        <f t="shared" si="8"/>
        <v>8010 Brennan Prairie Suite 756;East Theresa, MT 17769</v>
      </c>
      <c r="C182" s="1" t="s">
        <v>25913</v>
      </c>
      <c r="D182" s="4" t="s">
        <v>31093</v>
      </c>
      <c r="E182" s="4" t="s">
        <v>31094</v>
      </c>
      <c r="F182" s="9" t="str">
        <f t="shared" si="9"/>
        <v>East Theresa</v>
      </c>
      <c r="G182" t="str">
        <f t="shared" si="10"/>
        <v>MT</v>
      </c>
      <c r="H182" t="str">
        <f t="shared" si="11"/>
        <v>17769</v>
      </c>
    </row>
    <row r="183" spans="1:8" ht="45">
      <c r="A183" s="1" t="s">
        <v>708</v>
      </c>
      <c r="B183" s="1" t="str">
        <f t="shared" si="8"/>
        <v>7894 Felicia Knolls Apt. 317;North Christianburgh, TX 62886</v>
      </c>
      <c r="C183" s="1" t="s">
        <v>25914</v>
      </c>
      <c r="D183" s="4" t="s">
        <v>31095</v>
      </c>
      <c r="E183" s="4" t="s">
        <v>31096</v>
      </c>
      <c r="F183" s="9" t="str">
        <f t="shared" si="9"/>
        <v>North Christianburgh</v>
      </c>
      <c r="G183" t="str">
        <f t="shared" si="10"/>
        <v>TX</v>
      </c>
      <c r="H183" t="str">
        <f t="shared" si="11"/>
        <v>62886</v>
      </c>
    </row>
    <row r="184" spans="1:8" ht="30">
      <c r="A184" s="1" t="s">
        <v>712</v>
      </c>
      <c r="B184" s="1" t="str">
        <f t="shared" si="8"/>
        <v>351 Michael Freeway;East Michael, WA 50861</v>
      </c>
      <c r="C184" s="1" t="s">
        <v>25915</v>
      </c>
      <c r="D184" s="4" t="s">
        <v>31097</v>
      </c>
      <c r="E184" s="4" t="s">
        <v>31098</v>
      </c>
      <c r="F184" s="9" t="str">
        <f t="shared" si="9"/>
        <v>East Michael</v>
      </c>
      <c r="G184" t="str">
        <f t="shared" si="10"/>
        <v>WA</v>
      </c>
      <c r="H184" t="str">
        <f t="shared" si="11"/>
        <v>50861</v>
      </c>
    </row>
    <row r="185" spans="1:8" ht="30">
      <c r="A185" s="1" t="s">
        <v>716</v>
      </c>
      <c r="B185" s="1" t="str">
        <f t="shared" si="8"/>
        <v>155 Elizabeth Stream Suite 730;North Trevor, NM 96489</v>
      </c>
      <c r="C185" s="1" t="s">
        <v>25916</v>
      </c>
      <c r="D185" s="4" t="s">
        <v>31099</v>
      </c>
      <c r="E185" s="4" t="s">
        <v>31100</v>
      </c>
      <c r="F185" s="9" t="str">
        <f t="shared" si="9"/>
        <v>North Trevor</v>
      </c>
      <c r="G185" t="str">
        <f t="shared" si="10"/>
        <v>NM</v>
      </c>
      <c r="H185" t="str">
        <f t="shared" si="11"/>
        <v>96489</v>
      </c>
    </row>
    <row r="186" spans="1:8" ht="30">
      <c r="A186" s="1" t="s">
        <v>720</v>
      </c>
      <c r="B186" s="1" t="str">
        <f t="shared" si="8"/>
        <v>67535 Clayton View;Lake Matthew, NH 42919</v>
      </c>
      <c r="C186" s="1" t="s">
        <v>25917</v>
      </c>
      <c r="D186" s="4" t="s">
        <v>31101</v>
      </c>
      <c r="E186" s="4" t="s">
        <v>31102</v>
      </c>
      <c r="F186" s="9" t="str">
        <f t="shared" si="9"/>
        <v>Lake Matthew</v>
      </c>
      <c r="G186" t="str">
        <f t="shared" si="10"/>
        <v>NH</v>
      </c>
      <c r="H186" t="str">
        <f t="shared" si="11"/>
        <v>42919</v>
      </c>
    </row>
    <row r="187" spans="1:8" ht="30">
      <c r="A187" s="1" t="s">
        <v>724</v>
      </c>
      <c r="B187" s="1" t="str">
        <f t="shared" si="8"/>
        <v>Unit 0194 Box 8982;DPO AP 69405</v>
      </c>
      <c r="C187" s="1" t="s">
        <v>25918</v>
      </c>
      <c r="D187" s="4" t="s">
        <v>31103</v>
      </c>
      <c r="E187" s="4" t="s">
        <v>31104</v>
      </c>
      <c r="F187" s="9" t="str">
        <f t="shared" si="9"/>
        <v>DPO</v>
      </c>
      <c r="G187" t="str">
        <f t="shared" si="10"/>
        <v>AP</v>
      </c>
      <c r="H187" t="str">
        <f t="shared" si="11"/>
        <v>69405</v>
      </c>
    </row>
    <row r="188" spans="1:8" ht="45">
      <c r="A188" s="1" t="s">
        <v>728</v>
      </c>
      <c r="B188" s="1" t="str">
        <f t="shared" si="8"/>
        <v>92000 Lindsay Brook Apt. 558;Lake Brookemouth, NV 39229</v>
      </c>
      <c r="C188" s="1" t="s">
        <v>25919</v>
      </c>
      <c r="D188" s="4" t="s">
        <v>31105</v>
      </c>
      <c r="E188" s="4" t="s">
        <v>31106</v>
      </c>
      <c r="F188" s="9" t="str">
        <f t="shared" si="9"/>
        <v>Lake Brookemouth</v>
      </c>
      <c r="G188" t="str">
        <f t="shared" si="10"/>
        <v>NV</v>
      </c>
      <c r="H188" t="str">
        <f t="shared" si="11"/>
        <v>39229</v>
      </c>
    </row>
    <row r="189" spans="1:8" ht="30">
      <c r="A189" s="1" t="s">
        <v>732</v>
      </c>
      <c r="B189" s="1" t="str">
        <f t="shared" si="8"/>
        <v>USS Jones;FPO AP 35987</v>
      </c>
      <c r="C189" s="1" t="s">
        <v>25920</v>
      </c>
      <c r="D189" s="4" t="s">
        <v>31107</v>
      </c>
      <c r="E189" s="4" t="s">
        <v>31108</v>
      </c>
      <c r="F189" s="9" t="str">
        <f t="shared" si="9"/>
        <v>FPO</v>
      </c>
      <c r="G189" t="str">
        <f t="shared" si="10"/>
        <v>AP</v>
      </c>
      <c r="H189" t="str">
        <f t="shared" si="11"/>
        <v>35987</v>
      </c>
    </row>
    <row r="190" spans="1:8" ht="30">
      <c r="A190" s="1" t="s">
        <v>736</v>
      </c>
      <c r="B190" s="1" t="str">
        <f t="shared" si="8"/>
        <v>7873 Mendez Mill;Lake Brenda, CA 95632</v>
      </c>
      <c r="C190" s="1" t="s">
        <v>25921</v>
      </c>
      <c r="D190" s="4" t="s">
        <v>31109</v>
      </c>
      <c r="E190" s="4" t="s">
        <v>31110</v>
      </c>
      <c r="F190" s="9" t="str">
        <f t="shared" si="9"/>
        <v>Lake Brenda</v>
      </c>
      <c r="G190" t="str">
        <f t="shared" si="10"/>
        <v>CA</v>
      </c>
      <c r="H190" t="str">
        <f t="shared" si="11"/>
        <v>95632</v>
      </c>
    </row>
    <row r="191" spans="1:8" ht="30">
      <c r="A191" s="1" t="s">
        <v>740</v>
      </c>
      <c r="B191" s="1" t="str">
        <f t="shared" si="8"/>
        <v>7385 Anthony Divide;South Kayla, MN 80961</v>
      </c>
      <c r="C191" s="1" t="s">
        <v>25922</v>
      </c>
      <c r="D191" s="4" t="s">
        <v>31111</v>
      </c>
      <c r="E191" s="4" t="s">
        <v>31112</v>
      </c>
      <c r="F191" s="9" t="str">
        <f t="shared" si="9"/>
        <v>South Kayla</v>
      </c>
      <c r="G191" t="str">
        <f t="shared" si="10"/>
        <v>MN</v>
      </c>
      <c r="H191" t="str">
        <f t="shared" si="11"/>
        <v>80961</v>
      </c>
    </row>
    <row r="192" spans="1:8" ht="45">
      <c r="A192" s="1" t="s">
        <v>744</v>
      </c>
      <c r="B192" s="1" t="str">
        <f t="shared" si="8"/>
        <v>576 Kyle Row Apt. 231;Morganchester, VT 44211</v>
      </c>
      <c r="C192" s="1" t="s">
        <v>25923</v>
      </c>
      <c r="D192" s="4" t="s">
        <v>31113</v>
      </c>
      <c r="E192" s="4" t="s">
        <v>31114</v>
      </c>
      <c r="F192" s="9" t="str">
        <f t="shared" si="9"/>
        <v>Morganchester</v>
      </c>
      <c r="G192" t="str">
        <f t="shared" si="10"/>
        <v>VT</v>
      </c>
      <c r="H192" t="str">
        <f t="shared" si="11"/>
        <v>44211</v>
      </c>
    </row>
    <row r="193" spans="1:8" ht="30">
      <c r="A193" s="1" t="s">
        <v>748</v>
      </c>
      <c r="B193" s="1" t="str">
        <f t="shared" si="8"/>
        <v>Unit 7234 Box 1857;DPO AE 47828</v>
      </c>
      <c r="C193" s="1" t="s">
        <v>25924</v>
      </c>
      <c r="D193" s="4" t="s">
        <v>31115</v>
      </c>
      <c r="E193" s="4" t="s">
        <v>31116</v>
      </c>
      <c r="F193" s="9" t="str">
        <f t="shared" si="9"/>
        <v>DPO</v>
      </c>
      <c r="G193" t="str">
        <f t="shared" si="10"/>
        <v>AE</v>
      </c>
      <c r="H193" t="str">
        <f t="shared" si="11"/>
        <v>47828</v>
      </c>
    </row>
    <row r="194" spans="1:8" ht="30">
      <c r="A194" s="1" t="s">
        <v>752</v>
      </c>
      <c r="B194" s="1" t="str">
        <f t="shared" si="8"/>
        <v>8917 Michael Fields Suite 235;Markburgh, NY 04368</v>
      </c>
      <c r="C194" s="1" t="s">
        <v>25925</v>
      </c>
      <c r="D194" s="4" t="s">
        <v>31117</v>
      </c>
      <c r="E194" s="4" t="s">
        <v>31118</v>
      </c>
      <c r="F194" s="9" t="str">
        <f t="shared" si="9"/>
        <v>Markburgh</v>
      </c>
      <c r="G194" t="str">
        <f t="shared" si="10"/>
        <v>NY</v>
      </c>
      <c r="H194" t="str">
        <f t="shared" si="11"/>
        <v>04368</v>
      </c>
    </row>
    <row r="195" spans="1:8" ht="30">
      <c r="A195" s="1" t="s">
        <v>756</v>
      </c>
      <c r="B195" s="1" t="str">
        <f t="shared" ref="B195:B258" si="12">SUBSTITUTE(A195,CHAR(10),";")</f>
        <v>Unit 3882 Box 7079;DPO AE 54116</v>
      </c>
      <c r="C195" s="1" t="s">
        <v>25926</v>
      </c>
      <c r="D195" s="4" t="s">
        <v>31119</v>
      </c>
      <c r="E195" s="4" t="s">
        <v>31120</v>
      </c>
      <c r="F195" s="9" t="str">
        <f t="shared" ref="F195:F258" si="13">IF(RIGHT(LEFT(E195,3),2)="PO",LEFT(E195,3),LEFT(E195,LEN(E195)-10))</f>
        <v>DPO</v>
      </c>
      <c r="G195" t="str">
        <f t="shared" ref="G195:G258" si="14">LEFT(RIGHT(E195, 8), 2)</f>
        <v>AE</v>
      </c>
      <c r="H195" t="str">
        <f t="shared" ref="H195:H258" si="15">RIGHT(E195, 5)</f>
        <v>54116</v>
      </c>
    </row>
    <row r="196" spans="1:8" ht="30">
      <c r="A196" s="1" t="s">
        <v>760</v>
      </c>
      <c r="B196" s="1" t="str">
        <f t="shared" si="12"/>
        <v>2659 Gonzalez Square;New Ivanside, HI 67581</v>
      </c>
      <c r="C196" s="1" t="s">
        <v>25927</v>
      </c>
      <c r="D196" s="4" t="s">
        <v>31121</v>
      </c>
      <c r="E196" s="4" t="s">
        <v>31122</v>
      </c>
      <c r="F196" s="9" t="str">
        <f t="shared" si="13"/>
        <v>New Ivanside</v>
      </c>
      <c r="G196" t="str">
        <f t="shared" si="14"/>
        <v>HI</v>
      </c>
      <c r="H196" t="str">
        <f t="shared" si="15"/>
        <v>67581</v>
      </c>
    </row>
    <row r="197" spans="1:8" ht="30">
      <c r="A197" s="1" t="s">
        <v>764</v>
      </c>
      <c r="B197" s="1" t="str">
        <f t="shared" si="12"/>
        <v>6907 Hurst Harbor Suite 249;Brooksport, GA 32263</v>
      </c>
      <c r="C197" s="1" t="s">
        <v>25928</v>
      </c>
      <c r="D197" s="4" t="s">
        <v>31123</v>
      </c>
      <c r="E197" s="4" t="s">
        <v>31124</v>
      </c>
      <c r="F197" s="9" t="str">
        <f t="shared" si="13"/>
        <v>Brooksport</v>
      </c>
      <c r="G197" t="str">
        <f t="shared" si="14"/>
        <v>GA</v>
      </c>
      <c r="H197" t="str">
        <f t="shared" si="15"/>
        <v>32263</v>
      </c>
    </row>
    <row r="198" spans="1:8" ht="30">
      <c r="A198" s="1" t="s">
        <v>768</v>
      </c>
      <c r="B198" s="1" t="str">
        <f t="shared" si="12"/>
        <v>USS Smith;FPO AP 10772</v>
      </c>
      <c r="C198" s="1" t="s">
        <v>25929</v>
      </c>
      <c r="D198" s="4" t="s">
        <v>31125</v>
      </c>
      <c r="E198" s="4" t="s">
        <v>31126</v>
      </c>
      <c r="F198" s="9" t="str">
        <f t="shared" si="13"/>
        <v>FPO</v>
      </c>
      <c r="G198" t="str">
        <f t="shared" si="14"/>
        <v>AP</v>
      </c>
      <c r="H198" t="str">
        <f t="shared" si="15"/>
        <v>10772</v>
      </c>
    </row>
    <row r="199" spans="1:8" ht="30">
      <c r="A199" s="1" t="s">
        <v>771</v>
      </c>
      <c r="B199" s="1" t="str">
        <f t="shared" si="12"/>
        <v>6830 Jay Port Apt. 185;Sarahville, CT 53985</v>
      </c>
      <c r="C199" s="1" t="s">
        <v>25930</v>
      </c>
      <c r="D199" s="4" t="s">
        <v>31127</v>
      </c>
      <c r="E199" s="4" t="s">
        <v>31128</v>
      </c>
      <c r="F199" s="9" t="str">
        <f t="shared" si="13"/>
        <v>Sarahville</v>
      </c>
      <c r="G199" t="str">
        <f t="shared" si="14"/>
        <v>CT</v>
      </c>
      <c r="H199" t="str">
        <f t="shared" si="15"/>
        <v>53985</v>
      </c>
    </row>
    <row r="200" spans="1:8" ht="30">
      <c r="A200" s="1" t="s">
        <v>775</v>
      </c>
      <c r="B200" s="1" t="str">
        <f t="shared" si="12"/>
        <v>300 Trujillo Loaf;New Destiny, SD 39338</v>
      </c>
      <c r="C200" s="1" t="s">
        <v>25931</v>
      </c>
      <c r="D200" s="4" t="s">
        <v>31129</v>
      </c>
      <c r="E200" s="4" t="s">
        <v>31130</v>
      </c>
      <c r="F200" s="9" t="str">
        <f t="shared" si="13"/>
        <v>New Destiny</v>
      </c>
      <c r="G200" t="str">
        <f t="shared" si="14"/>
        <v>SD</v>
      </c>
      <c r="H200" t="str">
        <f t="shared" si="15"/>
        <v>39338</v>
      </c>
    </row>
    <row r="201" spans="1:8" ht="30">
      <c r="A201" s="1" t="s">
        <v>779</v>
      </c>
      <c r="B201" s="1" t="str">
        <f t="shared" si="12"/>
        <v>4394 Robinson Isle Suite 050;Murphyton, ND 99590</v>
      </c>
      <c r="C201" s="1" t="s">
        <v>25932</v>
      </c>
      <c r="D201" s="4" t="s">
        <v>31131</v>
      </c>
      <c r="E201" s="4" t="s">
        <v>31132</v>
      </c>
      <c r="F201" s="9" t="str">
        <f t="shared" si="13"/>
        <v>Murphyton</v>
      </c>
      <c r="G201" t="str">
        <f t="shared" si="14"/>
        <v>ND</v>
      </c>
      <c r="H201" t="str">
        <f t="shared" si="15"/>
        <v>99590</v>
      </c>
    </row>
    <row r="202" spans="1:8" ht="30">
      <c r="A202" s="1" t="s">
        <v>782</v>
      </c>
      <c r="B202" s="1" t="str">
        <f t="shared" si="12"/>
        <v>283 Emily Meadow;South Allison, AK 31886</v>
      </c>
      <c r="C202" s="1" t="s">
        <v>25933</v>
      </c>
      <c r="D202" s="4" t="s">
        <v>31133</v>
      </c>
      <c r="E202" s="4" t="s">
        <v>31134</v>
      </c>
      <c r="F202" s="9" t="str">
        <f t="shared" si="13"/>
        <v>South Allison</v>
      </c>
      <c r="G202" t="str">
        <f t="shared" si="14"/>
        <v>AK</v>
      </c>
      <c r="H202" t="str">
        <f t="shared" si="15"/>
        <v>31886</v>
      </c>
    </row>
    <row r="203" spans="1:8" ht="30">
      <c r="A203" s="1" t="s">
        <v>786</v>
      </c>
      <c r="B203" s="1" t="str">
        <f t="shared" si="12"/>
        <v>64183 Ricky Glen;South Taylorland, ME 02348</v>
      </c>
      <c r="C203" s="1" t="s">
        <v>25934</v>
      </c>
      <c r="D203" s="4" t="s">
        <v>31135</v>
      </c>
      <c r="E203" s="4" t="s">
        <v>31136</v>
      </c>
      <c r="F203" s="9" t="str">
        <f t="shared" si="13"/>
        <v>South Taylorland</v>
      </c>
      <c r="G203" t="str">
        <f t="shared" si="14"/>
        <v>ME</v>
      </c>
      <c r="H203" t="str">
        <f t="shared" si="15"/>
        <v>02348</v>
      </c>
    </row>
    <row r="204" spans="1:8" ht="30">
      <c r="A204" s="1" t="s">
        <v>790</v>
      </c>
      <c r="B204" s="1" t="str">
        <f t="shared" si="12"/>
        <v>USNS Curry;FPO AP 47620</v>
      </c>
      <c r="C204" s="1" t="s">
        <v>25935</v>
      </c>
      <c r="D204" s="4" t="s">
        <v>31137</v>
      </c>
      <c r="E204" s="4" t="s">
        <v>31138</v>
      </c>
      <c r="F204" s="9" t="str">
        <f t="shared" si="13"/>
        <v>FPO</v>
      </c>
      <c r="G204" t="str">
        <f t="shared" si="14"/>
        <v>AP</v>
      </c>
      <c r="H204" t="str">
        <f t="shared" si="15"/>
        <v>47620</v>
      </c>
    </row>
    <row r="205" spans="1:8" ht="30">
      <c r="A205" s="1" t="s">
        <v>794</v>
      </c>
      <c r="B205" s="1" t="str">
        <f t="shared" si="12"/>
        <v>18814 Mitchell Ridges Suite 590;Hinesview, CO 07355</v>
      </c>
      <c r="C205" s="1" t="s">
        <v>25936</v>
      </c>
      <c r="D205" s="4" t="s">
        <v>31139</v>
      </c>
      <c r="E205" s="4" t="s">
        <v>31140</v>
      </c>
      <c r="F205" s="9" t="str">
        <f t="shared" si="13"/>
        <v>Hinesview</v>
      </c>
      <c r="G205" t="str">
        <f t="shared" si="14"/>
        <v>CO</v>
      </c>
      <c r="H205" t="str">
        <f t="shared" si="15"/>
        <v>07355</v>
      </c>
    </row>
    <row r="206" spans="1:8" ht="30">
      <c r="A206" s="1" t="s">
        <v>798</v>
      </c>
      <c r="B206" s="1" t="str">
        <f t="shared" si="12"/>
        <v>327 Matthew Isle;Port Frederick, PA 96402</v>
      </c>
      <c r="C206" s="1" t="s">
        <v>25937</v>
      </c>
      <c r="D206" s="4" t="s">
        <v>31141</v>
      </c>
      <c r="E206" s="4" t="s">
        <v>31142</v>
      </c>
      <c r="F206" s="9" t="str">
        <f t="shared" si="13"/>
        <v>Port Frederick</v>
      </c>
      <c r="G206" t="str">
        <f t="shared" si="14"/>
        <v>PA</v>
      </c>
      <c r="H206" t="str">
        <f t="shared" si="15"/>
        <v>96402</v>
      </c>
    </row>
    <row r="207" spans="1:8" ht="30">
      <c r="A207" s="1" t="s">
        <v>802</v>
      </c>
      <c r="B207" s="1" t="str">
        <f t="shared" si="12"/>
        <v>5495 Angela Square Apt. 010;Snowshire, CO 54457</v>
      </c>
      <c r="C207" s="1" t="s">
        <v>25938</v>
      </c>
      <c r="D207" s="4" t="s">
        <v>31143</v>
      </c>
      <c r="E207" s="4" t="s">
        <v>31144</v>
      </c>
      <c r="F207" s="9" t="str">
        <f t="shared" si="13"/>
        <v>Snowshire</v>
      </c>
      <c r="G207" t="str">
        <f t="shared" si="14"/>
        <v>CO</v>
      </c>
      <c r="H207" t="str">
        <f t="shared" si="15"/>
        <v>54457</v>
      </c>
    </row>
    <row r="208" spans="1:8" ht="30">
      <c r="A208" s="1" t="s">
        <v>806</v>
      </c>
      <c r="B208" s="1" t="str">
        <f t="shared" si="12"/>
        <v>PSC 3240, Box 1719;APO AA 44396</v>
      </c>
      <c r="C208" s="1" t="s">
        <v>25939</v>
      </c>
      <c r="D208" s="4" t="s">
        <v>31145</v>
      </c>
      <c r="E208" s="4" t="s">
        <v>31146</v>
      </c>
      <c r="F208" s="9" t="str">
        <f t="shared" si="13"/>
        <v>APO</v>
      </c>
      <c r="G208" t="str">
        <f t="shared" si="14"/>
        <v>AA</v>
      </c>
      <c r="H208" t="str">
        <f t="shared" si="15"/>
        <v>44396</v>
      </c>
    </row>
    <row r="209" spans="1:8" ht="30">
      <c r="A209" s="1" t="s">
        <v>810</v>
      </c>
      <c r="B209" s="1" t="str">
        <f t="shared" si="12"/>
        <v>1760 Jonathan Harbors Apt. 551;Jacksonland, DC 64761</v>
      </c>
      <c r="C209" s="1" t="s">
        <v>25940</v>
      </c>
      <c r="D209" s="4" t="s">
        <v>31147</v>
      </c>
      <c r="E209" s="4" t="s">
        <v>31148</v>
      </c>
      <c r="F209" s="9" t="str">
        <f t="shared" si="13"/>
        <v>Jacksonland</v>
      </c>
      <c r="G209" t="str">
        <f t="shared" si="14"/>
        <v>DC</v>
      </c>
      <c r="H209" t="str">
        <f t="shared" si="15"/>
        <v>64761</v>
      </c>
    </row>
    <row r="210" spans="1:8" ht="30">
      <c r="A210" s="1" t="s">
        <v>814</v>
      </c>
      <c r="B210" s="1" t="str">
        <f t="shared" si="12"/>
        <v>2552 Harper Port Suite 689;Walterview, AL 24304</v>
      </c>
      <c r="C210" s="1" t="s">
        <v>25941</v>
      </c>
      <c r="D210" s="4" t="s">
        <v>31149</v>
      </c>
      <c r="E210" s="4" t="s">
        <v>31150</v>
      </c>
      <c r="F210" s="9" t="str">
        <f t="shared" si="13"/>
        <v>Walterview</v>
      </c>
      <c r="G210" t="str">
        <f t="shared" si="14"/>
        <v>AL</v>
      </c>
      <c r="H210" t="str">
        <f t="shared" si="15"/>
        <v>24304</v>
      </c>
    </row>
    <row r="211" spans="1:8" ht="30">
      <c r="A211" s="1" t="s">
        <v>818</v>
      </c>
      <c r="B211" s="1" t="str">
        <f t="shared" si="12"/>
        <v>8573 Edward Drive Suite 953;Lynchton, NC 11277</v>
      </c>
      <c r="C211" s="1" t="s">
        <v>25942</v>
      </c>
      <c r="D211" s="4" t="s">
        <v>31151</v>
      </c>
      <c r="E211" s="4" t="s">
        <v>31152</v>
      </c>
      <c r="F211" s="9" t="str">
        <f t="shared" si="13"/>
        <v>Lynchton</v>
      </c>
      <c r="G211" t="str">
        <f t="shared" si="14"/>
        <v>NC</v>
      </c>
      <c r="H211" t="str">
        <f t="shared" si="15"/>
        <v>11277</v>
      </c>
    </row>
    <row r="212" spans="1:8" ht="45">
      <c r="A212" s="1" t="s">
        <v>822</v>
      </c>
      <c r="B212" s="1" t="str">
        <f t="shared" si="12"/>
        <v>8131 Daniel Ferry Suite 777;New Jerryhaven, NC 60465</v>
      </c>
      <c r="C212" s="1" t="s">
        <v>25943</v>
      </c>
      <c r="D212" s="4" t="s">
        <v>31153</v>
      </c>
      <c r="E212" s="4" t="s">
        <v>31154</v>
      </c>
      <c r="F212" s="9" t="str">
        <f t="shared" si="13"/>
        <v>New Jerryhaven</v>
      </c>
      <c r="G212" t="str">
        <f t="shared" si="14"/>
        <v>NC</v>
      </c>
      <c r="H212" t="str">
        <f t="shared" si="15"/>
        <v>60465</v>
      </c>
    </row>
    <row r="213" spans="1:8" ht="30">
      <c r="A213" s="1" t="s">
        <v>825</v>
      </c>
      <c r="B213" s="1" t="str">
        <f t="shared" si="12"/>
        <v>106 Stewart Crossing Apt. 166;Port David, LA 10618</v>
      </c>
      <c r="C213" s="1" t="s">
        <v>25944</v>
      </c>
      <c r="D213" s="4" t="s">
        <v>31155</v>
      </c>
      <c r="E213" s="4" t="s">
        <v>31156</v>
      </c>
      <c r="F213" s="9" t="str">
        <f t="shared" si="13"/>
        <v>Port David</v>
      </c>
      <c r="G213" t="str">
        <f t="shared" si="14"/>
        <v>LA</v>
      </c>
      <c r="H213" t="str">
        <f t="shared" si="15"/>
        <v>10618</v>
      </c>
    </row>
    <row r="214" spans="1:8" ht="45">
      <c r="A214" s="1" t="s">
        <v>829</v>
      </c>
      <c r="B214" s="1" t="str">
        <f t="shared" si="12"/>
        <v>4895 Kevin Street;Villanuevafurt, MN 27434</v>
      </c>
      <c r="C214" s="1" t="s">
        <v>25945</v>
      </c>
      <c r="D214" s="4" t="s">
        <v>31157</v>
      </c>
      <c r="E214" s="4" t="s">
        <v>31158</v>
      </c>
      <c r="F214" s="9" t="str">
        <f t="shared" si="13"/>
        <v>Villanuevafurt</v>
      </c>
      <c r="G214" t="str">
        <f t="shared" si="14"/>
        <v>MN</v>
      </c>
      <c r="H214" t="str">
        <f t="shared" si="15"/>
        <v>27434</v>
      </c>
    </row>
    <row r="215" spans="1:8" ht="30">
      <c r="A215" s="1" t="s">
        <v>833</v>
      </c>
      <c r="B215" s="1" t="str">
        <f t="shared" si="12"/>
        <v>144 Martinez Spur Apt. 310;Sandraburgh, KY 20715</v>
      </c>
      <c r="C215" s="1" t="s">
        <v>25946</v>
      </c>
      <c r="D215" s="4" t="s">
        <v>31159</v>
      </c>
      <c r="E215" s="4" t="s">
        <v>31160</v>
      </c>
      <c r="F215" s="9" t="str">
        <f t="shared" si="13"/>
        <v>Sandraburgh</v>
      </c>
      <c r="G215" t="str">
        <f t="shared" si="14"/>
        <v>KY</v>
      </c>
      <c r="H215" t="str">
        <f t="shared" si="15"/>
        <v>20715</v>
      </c>
    </row>
    <row r="216" spans="1:8" ht="45">
      <c r="A216" s="1" t="s">
        <v>837</v>
      </c>
      <c r="B216" s="1" t="str">
        <f t="shared" si="12"/>
        <v>613 Travis Stream;Amandastad, NY 32767</v>
      </c>
      <c r="C216" s="1" t="s">
        <v>25947</v>
      </c>
      <c r="D216" s="4" t="s">
        <v>31161</v>
      </c>
      <c r="E216" s="4" t="s">
        <v>31162</v>
      </c>
      <c r="F216" s="9" t="str">
        <f t="shared" si="13"/>
        <v>Amandastad</v>
      </c>
      <c r="G216" t="str">
        <f t="shared" si="14"/>
        <v>NY</v>
      </c>
      <c r="H216" t="str">
        <f t="shared" si="15"/>
        <v>32767</v>
      </c>
    </row>
    <row r="217" spans="1:8" ht="30">
      <c r="A217" s="1" t="s">
        <v>841</v>
      </c>
      <c r="B217" s="1" t="str">
        <f t="shared" si="12"/>
        <v>11460 Carl Track;West Gregoryborough, CT 78313</v>
      </c>
      <c r="C217" s="1" t="s">
        <v>25948</v>
      </c>
      <c r="D217" s="4" t="s">
        <v>31163</v>
      </c>
      <c r="E217" s="4" t="s">
        <v>31164</v>
      </c>
      <c r="F217" s="9" t="str">
        <f t="shared" si="13"/>
        <v>West Gregoryborough</v>
      </c>
      <c r="G217" t="str">
        <f t="shared" si="14"/>
        <v>CT</v>
      </c>
      <c r="H217" t="str">
        <f t="shared" si="15"/>
        <v>78313</v>
      </c>
    </row>
    <row r="218" spans="1:8" ht="30">
      <c r="A218" s="1" t="s">
        <v>845</v>
      </c>
      <c r="B218" s="1" t="str">
        <f t="shared" si="12"/>
        <v>184 Dickerson Run;West Douglastown, SC 55193</v>
      </c>
      <c r="C218" s="1" t="s">
        <v>25949</v>
      </c>
      <c r="D218" s="4" t="s">
        <v>31165</v>
      </c>
      <c r="E218" s="4" t="s">
        <v>31166</v>
      </c>
      <c r="F218" s="9" t="str">
        <f t="shared" si="13"/>
        <v>West Douglastown</v>
      </c>
      <c r="G218" t="str">
        <f t="shared" si="14"/>
        <v>SC</v>
      </c>
      <c r="H218" t="str">
        <f t="shared" si="15"/>
        <v>55193</v>
      </c>
    </row>
    <row r="219" spans="1:8" ht="45">
      <c r="A219" s="1" t="s">
        <v>849</v>
      </c>
      <c r="B219" s="1" t="str">
        <f t="shared" si="12"/>
        <v>2889 Henry Freeway Apt. 960;Freemanmouth, IL 22848</v>
      </c>
      <c r="C219" s="1" t="s">
        <v>25950</v>
      </c>
      <c r="D219" s="4" t="s">
        <v>31167</v>
      </c>
      <c r="E219" s="4" t="s">
        <v>31168</v>
      </c>
      <c r="F219" s="9" t="str">
        <f t="shared" si="13"/>
        <v>Freemanmouth</v>
      </c>
      <c r="G219" t="str">
        <f t="shared" si="14"/>
        <v>IL</v>
      </c>
      <c r="H219" t="str">
        <f t="shared" si="15"/>
        <v>22848</v>
      </c>
    </row>
    <row r="220" spans="1:8" ht="30">
      <c r="A220" s="1" t="s">
        <v>853</v>
      </c>
      <c r="B220" s="1" t="str">
        <f t="shared" si="12"/>
        <v>094 Jessica Tunnel;South William, WY 89814</v>
      </c>
      <c r="C220" s="1" t="s">
        <v>25951</v>
      </c>
      <c r="D220" s="4" t="s">
        <v>31169</v>
      </c>
      <c r="E220" s="4" t="s">
        <v>31170</v>
      </c>
      <c r="F220" s="9" t="str">
        <f t="shared" si="13"/>
        <v>South William</v>
      </c>
      <c r="G220" t="str">
        <f t="shared" si="14"/>
        <v>WY</v>
      </c>
      <c r="H220" t="str">
        <f t="shared" si="15"/>
        <v>89814</v>
      </c>
    </row>
    <row r="221" spans="1:8" ht="45">
      <c r="A221" s="1" t="s">
        <v>857</v>
      </c>
      <c r="B221" s="1" t="str">
        <f t="shared" si="12"/>
        <v>79435 Eric Forest;Martinezshire, TX 02710</v>
      </c>
      <c r="C221" s="1" t="s">
        <v>25952</v>
      </c>
      <c r="D221" s="4" t="s">
        <v>31171</v>
      </c>
      <c r="E221" s="4" t="s">
        <v>31172</v>
      </c>
      <c r="F221" s="9" t="str">
        <f t="shared" si="13"/>
        <v>Martinezshire</v>
      </c>
      <c r="G221" t="str">
        <f t="shared" si="14"/>
        <v>TX</v>
      </c>
      <c r="H221" t="str">
        <f t="shared" si="15"/>
        <v>02710</v>
      </c>
    </row>
    <row r="222" spans="1:8" ht="30">
      <c r="A222" s="1" t="s">
        <v>861</v>
      </c>
      <c r="B222" s="1" t="str">
        <f t="shared" si="12"/>
        <v>USNV Hill;FPO AP 66616</v>
      </c>
      <c r="C222" s="1" t="s">
        <v>25953</v>
      </c>
      <c r="D222" s="4" t="s">
        <v>31173</v>
      </c>
      <c r="E222" s="4" t="s">
        <v>31174</v>
      </c>
      <c r="F222" s="9" t="str">
        <f t="shared" si="13"/>
        <v>FPO</v>
      </c>
      <c r="G222" t="str">
        <f t="shared" si="14"/>
        <v>AP</v>
      </c>
      <c r="H222" t="str">
        <f t="shared" si="15"/>
        <v>66616</v>
      </c>
    </row>
    <row r="223" spans="1:8" ht="30">
      <c r="A223" s="1" t="s">
        <v>865</v>
      </c>
      <c r="B223" s="1" t="str">
        <f t="shared" si="12"/>
        <v>6318 William Port;West Nathan, VT 76784</v>
      </c>
      <c r="C223" s="1" t="s">
        <v>25954</v>
      </c>
      <c r="D223" s="4" t="s">
        <v>31175</v>
      </c>
      <c r="E223" s="4" t="s">
        <v>31176</v>
      </c>
      <c r="F223" s="9" t="str">
        <f t="shared" si="13"/>
        <v>West Nathan</v>
      </c>
      <c r="G223" t="str">
        <f t="shared" si="14"/>
        <v>VT</v>
      </c>
      <c r="H223" t="str">
        <f t="shared" si="15"/>
        <v>76784</v>
      </c>
    </row>
    <row r="224" spans="1:8" ht="30">
      <c r="A224" s="1" t="s">
        <v>869</v>
      </c>
      <c r="B224" s="1" t="str">
        <f t="shared" si="12"/>
        <v>6539 Lawson Views;Travisstad, MI 72882</v>
      </c>
      <c r="C224" s="1" t="s">
        <v>25955</v>
      </c>
      <c r="D224" s="4" t="s">
        <v>31177</v>
      </c>
      <c r="E224" s="4" t="s">
        <v>31178</v>
      </c>
      <c r="F224" s="9" t="str">
        <f t="shared" si="13"/>
        <v>Travisstad</v>
      </c>
      <c r="G224" t="str">
        <f t="shared" si="14"/>
        <v>MI</v>
      </c>
      <c r="H224" t="str">
        <f t="shared" si="15"/>
        <v>72882</v>
      </c>
    </row>
    <row r="225" spans="1:8" ht="30">
      <c r="A225" s="1" t="s">
        <v>873</v>
      </c>
      <c r="B225" s="1" t="str">
        <f t="shared" si="12"/>
        <v>6769 Williams Ports;Curtisshire, VA 71248</v>
      </c>
      <c r="C225" s="1" t="s">
        <v>25956</v>
      </c>
      <c r="D225" s="4" t="s">
        <v>31179</v>
      </c>
      <c r="E225" s="4" t="s">
        <v>31180</v>
      </c>
      <c r="F225" s="9" t="str">
        <f t="shared" si="13"/>
        <v>Curtisshire</v>
      </c>
      <c r="G225" t="str">
        <f t="shared" si="14"/>
        <v>VA</v>
      </c>
      <c r="H225" t="str">
        <f t="shared" si="15"/>
        <v>71248</v>
      </c>
    </row>
    <row r="226" spans="1:8" ht="45">
      <c r="A226" s="1" t="s">
        <v>877</v>
      </c>
      <c r="B226" s="1" t="str">
        <f t="shared" si="12"/>
        <v>147 Mikayla Highway Apt. 621;West Deborah, VA 05276</v>
      </c>
      <c r="C226" s="1" t="s">
        <v>25957</v>
      </c>
      <c r="D226" s="4" t="s">
        <v>31181</v>
      </c>
      <c r="E226" s="4" t="s">
        <v>31182</v>
      </c>
      <c r="F226" s="9" t="str">
        <f t="shared" si="13"/>
        <v>West Deborah</v>
      </c>
      <c r="G226" t="str">
        <f t="shared" si="14"/>
        <v>VA</v>
      </c>
      <c r="H226" t="str">
        <f t="shared" si="15"/>
        <v>05276</v>
      </c>
    </row>
    <row r="227" spans="1:8" ht="30">
      <c r="A227" s="1" t="s">
        <v>881</v>
      </c>
      <c r="B227" s="1" t="str">
        <f t="shared" si="12"/>
        <v>490 Mary Port;North James, AR 27246</v>
      </c>
      <c r="C227" s="1" t="s">
        <v>25958</v>
      </c>
      <c r="D227" s="4" t="s">
        <v>31183</v>
      </c>
      <c r="E227" s="4" t="s">
        <v>31184</v>
      </c>
      <c r="F227" s="9" t="str">
        <f t="shared" si="13"/>
        <v>North James</v>
      </c>
      <c r="G227" t="str">
        <f t="shared" si="14"/>
        <v>AR</v>
      </c>
      <c r="H227" t="str">
        <f t="shared" si="15"/>
        <v>27246</v>
      </c>
    </row>
    <row r="228" spans="1:8" ht="45">
      <c r="A228" s="1" t="s">
        <v>885</v>
      </c>
      <c r="B228" s="1" t="str">
        <f t="shared" si="12"/>
        <v>7472 Carter Cape Suite 652;West Stephanie, IA 83482</v>
      </c>
      <c r="C228" s="1" t="s">
        <v>25959</v>
      </c>
      <c r="D228" s="4" t="s">
        <v>31185</v>
      </c>
      <c r="E228" s="4" t="s">
        <v>31186</v>
      </c>
      <c r="F228" s="9" t="str">
        <f t="shared" si="13"/>
        <v>West Stephanie</v>
      </c>
      <c r="G228" t="str">
        <f t="shared" si="14"/>
        <v>IA</v>
      </c>
      <c r="H228" t="str">
        <f t="shared" si="15"/>
        <v>83482</v>
      </c>
    </row>
    <row r="229" spans="1:8" ht="30">
      <c r="A229" s="1" t="s">
        <v>889</v>
      </c>
      <c r="B229" s="1" t="str">
        <f t="shared" si="12"/>
        <v>998 Holmes Trail Apt. 367;Johnsontown, MA 91994</v>
      </c>
      <c r="C229" s="1" t="s">
        <v>25960</v>
      </c>
      <c r="D229" s="4" t="s">
        <v>31187</v>
      </c>
      <c r="E229" s="4" t="s">
        <v>31188</v>
      </c>
      <c r="F229" s="9" t="str">
        <f t="shared" si="13"/>
        <v>Johnsontown</v>
      </c>
      <c r="G229" t="str">
        <f t="shared" si="14"/>
        <v>MA</v>
      </c>
      <c r="H229" t="str">
        <f t="shared" si="15"/>
        <v>91994</v>
      </c>
    </row>
    <row r="230" spans="1:8" ht="30">
      <c r="A230" s="1" t="s">
        <v>893</v>
      </c>
      <c r="B230" s="1" t="str">
        <f t="shared" si="12"/>
        <v>38102 Park Mall;North Johnfurt, NE 82945</v>
      </c>
      <c r="C230" s="1" t="s">
        <v>25961</v>
      </c>
      <c r="D230" s="4" t="s">
        <v>31189</v>
      </c>
      <c r="E230" s="4" t="s">
        <v>31190</v>
      </c>
      <c r="F230" s="9" t="str">
        <f t="shared" si="13"/>
        <v>North Johnfurt</v>
      </c>
      <c r="G230" t="str">
        <f t="shared" si="14"/>
        <v>NE</v>
      </c>
      <c r="H230" t="str">
        <f t="shared" si="15"/>
        <v>82945</v>
      </c>
    </row>
    <row r="231" spans="1:8" ht="30">
      <c r="A231" s="1" t="s">
        <v>897</v>
      </c>
      <c r="B231" s="1" t="str">
        <f t="shared" si="12"/>
        <v>819 Crystal Flat;Henryton, ND 08310</v>
      </c>
      <c r="C231" s="1" t="s">
        <v>25962</v>
      </c>
      <c r="D231" s="4" t="s">
        <v>31191</v>
      </c>
      <c r="E231" s="4" t="s">
        <v>31192</v>
      </c>
      <c r="F231" s="9" t="str">
        <f t="shared" si="13"/>
        <v>Henryton</v>
      </c>
      <c r="G231" t="str">
        <f t="shared" si="14"/>
        <v>ND</v>
      </c>
      <c r="H231" t="str">
        <f t="shared" si="15"/>
        <v>08310</v>
      </c>
    </row>
    <row r="232" spans="1:8" ht="30">
      <c r="A232" s="1" t="s">
        <v>901</v>
      </c>
      <c r="B232" s="1" t="str">
        <f t="shared" si="12"/>
        <v>158 Hunter River;West Melinda, OR 83615</v>
      </c>
      <c r="C232" s="1" t="s">
        <v>25963</v>
      </c>
      <c r="D232" s="4" t="s">
        <v>31193</v>
      </c>
      <c r="E232" s="4" t="s">
        <v>31194</v>
      </c>
      <c r="F232" s="9" t="str">
        <f t="shared" si="13"/>
        <v>West Melinda</v>
      </c>
      <c r="G232" t="str">
        <f t="shared" si="14"/>
        <v>OR</v>
      </c>
      <c r="H232" t="str">
        <f t="shared" si="15"/>
        <v>83615</v>
      </c>
    </row>
    <row r="233" spans="1:8" ht="30">
      <c r="A233" s="1" t="s">
        <v>905</v>
      </c>
      <c r="B233" s="1" t="str">
        <f t="shared" si="12"/>
        <v>535 Elizabeth Street;North Dianafurt, DC 34342</v>
      </c>
      <c r="C233" s="1" t="s">
        <v>25964</v>
      </c>
      <c r="D233" s="4" t="s">
        <v>31195</v>
      </c>
      <c r="E233" s="4" t="s">
        <v>31196</v>
      </c>
      <c r="F233" s="9" t="str">
        <f t="shared" si="13"/>
        <v>North Dianafurt</v>
      </c>
      <c r="G233" t="str">
        <f t="shared" si="14"/>
        <v>DC</v>
      </c>
      <c r="H233" t="str">
        <f t="shared" si="15"/>
        <v>34342</v>
      </c>
    </row>
    <row r="234" spans="1:8" ht="30">
      <c r="A234" s="1" t="s">
        <v>909</v>
      </c>
      <c r="B234" s="1" t="str">
        <f t="shared" si="12"/>
        <v>2117 White Island Apt. 153;Jenniferberg, MO 72174</v>
      </c>
      <c r="C234" s="1" t="s">
        <v>25965</v>
      </c>
      <c r="D234" s="4" t="s">
        <v>31197</v>
      </c>
      <c r="E234" s="4" t="s">
        <v>31198</v>
      </c>
      <c r="F234" s="9" t="str">
        <f t="shared" si="13"/>
        <v>Jenniferberg</v>
      </c>
      <c r="G234" t="str">
        <f t="shared" si="14"/>
        <v>MO</v>
      </c>
      <c r="H234" t="str">
        <f t="shared" si="15"/>
        <v>72174</v>
      </c>
    </row>
    <row r="235" spans="1:8" ht="45">
      <c r="A235" s="1" t="s">
        <v>913</v>
      </c>
      <c r="B235" s="1" t="str">
        <f t="shared" si="12"/>
        <v>66985 Debbie Underpass;New Rhonda, GA 99236</v>
      </c>
      <c r="C235" s="1" t="s">
        <v>25966</v>
      </c>
      <c r="D235" s="4" t="s">
        <v>31199</v>
      </c>
      <c r="E235" s="4" t="s">
        <v>31200</v>
      </c>
      <c r="F235" s="9" t="str">
        <f t="shared" si="13"/>
        <v>New Rhonda</v>
      </c>
      <c r="G235" t="str">
        <f t="shared" si="14"/>
        <v>GA</v>
      </c>
      <c r="H235" t="str">
        <f t="shared" si="15"/>
        <v>99236</v>
      </c>
    </row>
    <row r="236" spans="1:8" ht="30">
      <c r="A236" s="1" t="s">
        <v>917</v>
      </c>
      <c r="B236" s="1" t="str">
        <f t="shared" si="12"/>
        <v>94873 Campbell Way;Arthurhaven, AL 06974</v>
      </c>
      <c r="C236" s="1" t="s">
        <v>25967</v>
      </c>
      <c r="D236" s="4" t="s">
        <v>31201</v>
      </c>
      <c r="E236" s="4" t="s">
        <v>31202</v>
      </c>
      <c r="F236" s="9" t="str">
        <f t="shared" si="13"/>
        <v>Arthurhaven</v>
      </c>
      <c r="G236" t="str">
        <f t="shared" si="14"/>
        <v>AL</v>
      </c>
      <c r="H236" t="str">
        <f t="shared" si="15"/>
        <v>06974</v>
      </c>
    </row>
    <row r="237" spans="1:8" ht="30">
      <c r="A237" s="1" t="s">
        <v>921</v>
      </c>
      <c r="B237" s="1" t="str">
        <f t="shared" si="12"/>
        <v>572 Lee Mall Apt. 635;West Davidton, AR 84531</v>
      </c>
      <c r="C237" s="1" t="s">
        <v>25968</v>
      </c>
      <c r="D237" s="4" t="s">
        <v>31203</v>
      </c>
      <c r="E237" s="4" t="s">
        <v>31204</v>
      </c>
      <c r="F237" s="9" t="str">
        <f t="shared" si="13"/>
        <v>West Davidton</v>
      </c>
      <c r="G237" t="str">
        <f t="shared" si="14"/>
        <v>AR</v>
      </c>
      <c r="H237" t="str">
        <f t="shared" si="15"/>
        <v>84531</v>
      </c>
    </row>
    <row r="238" spans="1:8" ht="30">
      <c r="A238" s="1" t="s">
        <v>925</v>
      </c>
      <c r="B238" s="1" t="str">
        <f t="shared" si="12"/>
        <v>0572 Rebecca Flats Suite 487;West Daniel, WY 09421</v>
      </c>
      <c r="C238" s="1" t="s">
        <v>25969</v>
      </c>
      <c r="D238" s="4" t="s">
        <v>31205</v>
      </c>
      <c r="E238" s="4" t="s">
        <v>31206</v>
      </c>
      <c r="F238" s="9" t="str">
        <f t="shared" si="13"/>
        <v>West Daniel</v>
      </c>
      <c r="G238" t="str">
        <f t="shared" si="14"/>
        <v>WY</v>
      </c>
      <c r="H238" t="str">
        <f t="shared" si="15"/>
        <v>09421</v>
      </c>
    </row>
    <row r="239" spans="1:8" ht="30">
      <c r="A239" s="1" t="s">
        <v>928</v>
      </c>
      <c r="B239" s="1" t="str">
        <f t="shared" si="12"/>
        <v>0159 Stephanie Islands;Shawfort, NC 78765</v>
      </c>
      <c r="C239" s="1" t="s">
        <v>25970</v>
      </c>
      <c r="D239" s="4" t="s">
        <v>31207</v>
      </c>
      <c r="E239" s="4" t="s">
        <v>31208</v>
      </c>
      <c r="F239" s="9" t="str">
        <f t="shared" si="13"/>
        <v>Shawfort</v>
      </c>
      <c r="G239" t="str">
        <f t="shared" si="14"/>
        <v>NC</v>
      </c>
      <c r="H239" t="str">
        <f t="shared" si="15"/>
        <v>78765</v>
      </c>
    </row>
    <row r="240" spans="1:8" ht="30">
      <c r="A240" s="1" t="s">
        <v>932</v>
      </c>
      <c r="B240" s="1" t="str">
        <f t="shared" si="12"/>
        <v>495 Emily Passage;Davisville, MA 37601</v>
      </c>
      <c r="C240" s="1" t="s">
        <v>25971</v>
      </c>
      <c r="D240" s="4" t="s">
        <v>31209</v>
      </c>
      <c r="E240" s="4" t="s">
        <v>31210</v>
      </c>
      <c r="F240" s="9" t="str">
        <f t="shared" si="13"/>
        <v>Davisville</v>
      </c>
      <c r="G240" t="str">
        <f t="shared" si="14"/>
        <v>MA</v>
      </c>
      <c r="H240" t="str">
        <f t="shared" si="15"/>
        <v>37601</v>
      </c>
    </row>
    <row r="241" spans="1:8" ht="30">
      <c r="A241" s="1" t="s">
        <v>936</v>
      </c>
      <c r="B241" s="1" t="str">
        <f t="shared" si="12"/>
        <v>PSC 3614, Box 1581;APO AE 92102</v>
      </c>
      <c r="C241" s="1" t="s">
        <v>25972</v>
      </c>
      <c r="D241" s="4" t="s">
        <v>31211</v>
      </c>
      <c r="E241" s="4" t="s">
        <v>31212</v>
      </c>
      <c r="F241" s="9" t="str">
        <f t="shared" si="13"/>
        <v>APO</v>
      </c>
      <c r="G241" t="str">
        <f t="shared" si="14"/>
        <v>AE</v>
      </c>
      <c r="H241" t="str">
        <f t="shared" si="15"/>
        <v>92102</v>
      </c>
    </row>
    <row r="242" spans="1:8" ht="45">
      <c r="A242" s="1" t="s">
        <v>940</v>
      </c>
      <c r="B242" s="1" t="str">
        <f t="shared" si="12"/>
        <v>8015 Stephens Keys;Howardmouth, AK 91456</v>
      </c>
      <c r="C242" s="1" t="s">
        <v>25973</v>
      </c>
      <c r="D242" s="4" t="s">
        <v>31213</v>
      </c>
      <c r="E242" s="4" t="s">
        <v>31214</v>
      </c>
      <c r="F242" s="9" t="str">
        <f t="shared" si="13"/>
        <v>Howardmouth</v>
      </c>
      <c r="G242" t="str">
        <f t="shared" si="14"/>
        <v>AK</v>
      </c>
      <c r="H242" t="str">
        <f t="shared" si="15"/>
        <v>91456</v>
      </c>
    </row>
    <row r="243" spans="1:8" ht="30">
      <c r="A243" s="1" t="s">
        <v>944</v>
      </c>
      <c r="B243" s="1" t="str">
        <f t="shared" si="12"/>
        <v>578 Andrew Radial;Ericahaven, KY 40218</v>
      </c>
      <c r="C243" s="1" t="s">
        <v>25974</v>
      </c>
      <c r="D243" s="4" t="s">
        <v>31215</v>
      </c>
      <c r="E243" s="4" t="s">
        <v>31216</v>
      </c>
      <c r="F243" s="9" t="str">
        <f t="shared" si="13"/>
        <v>Ericahaven</v>
      </c>
      <c r="G243" t="str">
        <f t="shared" si="14"/>
        <v>KY</v>
      </c>
      <c r="H243" t="str">
        <f t="shared" si="15"/>
        <v>40218</v>
      </c>
    </row>
    <row r="244" spans="1:8" ht="45">
      <c r="A244" s="1" t="s">
        <v>948</v>
      </c>
      <c r="B244" s="1" t="str">
        <f t="shared" si="12"/>
        <v>26559 Williams Heights;Lawsonhaven, IL 45260</v>
      </c>
      <c r="C244" s="1" t="s">
        <v>25975</v>
      </c>
      <c r="D244" s="4" t="s">
        <v>31217</v>
      </c>
      <c r="E244" s="4" t="s">
        <v>31218</v>
      </c>
      <c r="F244" s="9" t="str">
        <f t="shared" si="13"/>
        <v>Lawsonhaven</v>
      </c>
      <c r="G244" t="str">
        <f t="shared" si="14"/>
        <v>IL</v>
      </c>
      <c r="H244" t="str">
        <f t="shared" si="15"/>
        <v>45260</v>
      </c>
    </row>
    <row r="245" spans="1:8" ht="30">
      <c r="A245" s="1" t="s">
        <v>952</v>
      </c>
      <c r="B245" s="1" t="str">
        <f t="shared" si="12"/>
        <v>Unit 6703 Box 5074;DPO AP 03821</v>
      </c>
      <c r="C245" s="1" t="s">
        <v>25976</v>
      </c>
      <c r="D245" s="4" t="s">
        <v>31219</v>
      </c>
      <c r="E245" s="4" t="s">
        <v>31220</v>
      </c>
      <c r="F245" s="9" t="str">
        <f t="shared" si="13"/>
        <v>DPO</v>
      </c>
      <c r="G245" t="str">
        <f t="shared" si="14"/>
        <v>AP</v>
      </c>
      <c r="H245" t="str">
        <f t="shared" si="15"/>
        <v>03821</v>
      </c>
    </row>
    <row r="246" spans="1:8" ht="45">
      <c r="A246" s="1" t="s">
        <v>956</v>
      </c>
      <c r="B246" s="1" t="str">
        <f t="shared" si="12"/>
        <v>8673 Joshua Spur;Rachelchester, PA 63753</v>
      </c>
      <c r="C246" s="1" t="s">
        <v>25977</v>
      </c>
      <c r="D246" s="4" t="s">
        <v>31221</v>
      </c>
      <c r="E246" s="4" t="s">
        <v>31222</v>
      </c>
      <c r="F246" s="9" t="str">
        <f t="shared" si="13"/>
        <v>Rachelchester</v>
      </c>
      <c r="G246" t="str">
        <f t="shared" si="14"/>
        <v>PA</v>
      </c>
      <c r="H246" t="str">
        <f t="shared" si="15"/>
        <v>63753</v>
      </c>
    </row>
    <row r="247" spans="1:8" ht="30">
      <c r="A247" s="1" t="s">
        <v>960</v>
      </c>
      <c r="B247" s="1" t="str">
        <f t="shared" si="12"/>
        <v>0884 Jensen Point;Tuckershire, NM 85646</v>
      </c>
      <c r="C247" s="1" t="s">
        <v>25978</v>
      </c>
      <c r="D247" s="4" t="s">
        <v>31223</v>
      </c>
      <c r="E247" s="4" t="s">
        <v>31224</v>
      </c>
      <c r="F247" s="9" t="str">
        <f t="shared" si="13"/>
        <v>Tuckershire</v>
      </c>
      <c r="G247" t="str">
        <f t="shared" si="14"/>
        <v>NM</v>
      </c>
      <c r="H247" t="str">
        <f t="shared" si="15"/>
        <v>85646</v>
      </c>
    </row>
    <row r="248" spans="1:8" ht="30">
      <c r="A248" s="1" t="s">
        <v>964</v>
      </c>
      <c r="B248" s="1" t="str">
        <f t="shared" si="12"/>
        <v>9817 Perez Inlet;Larryport, NC 42112</v>
      </c>
      <c r="C248" s="1" t="s">
        <v>25979</v>
      </c>
      <c r="D248" s="4" t="s">
        <v>31225</v>
      </c>
      <c r="E248" s="4" t="s">
        <v>31226</v>
      </c>
      <c r="F248" s="9" t="str">
        <f t="shared" si="13"/>
        <v>Larryport</v>
      </c>
      <c r="G248" t="str">
        <f t="shared" si="14"/>
        <v>NC</v>
      </c>
      <c r="H248" t="str">
        <f t="shared" si="15"/>
        <v>42112</v>
      </c>
    </row>
    <row r="249" spans="1:8" ht="30">
      <c r="A249" s="1" t="s">
        <v>968</v>
      </c>
      <c r="B249" s="1" t="str">
        <f t="shared" si="12"/>
        <v>953 Foster Valley Apt. 908;Curtisview, GA 05027</v>
      </c>
      <c r="C249" s="1" t="s">
        <v>25980</v>
      </c>
      <c r="D249" s="4" t="s">
        <v>31227</v>
      </c>
      <c r="E249" s="4" t="s">
        <v>31228</v>
      </c>
      <c r="F249" s="9" t="str">
        <f t="shared" si="13"/>
        <v>Curtisview</v>
      </c>
      <c r="G249" t="str">
        <f t="shared" si="14"/>
        <v>GA</v>
      </c>
      <c r="H249" t="str">
        <f t="shared" si="15"/>
        <v>05027</v>
      </c>
    </row>
    <row r="250" spans="1:8" ht="30">
      <c r="A250" s="1" t="s">
        <v>972</v>
      </c>
      <c r="B250" s="1" t="str">
        <f t="shared" si="12"/>
        <v>8218 Regina Creek;East Amy, RI 81593</v>
      </c>
      <c r="C250" s="1" t="s">
        <v>25981</v>
      </c>
      <c r="D250" s="4" t="s">
        <v>31229</v>
      </c>
      <c r="E250" s="4" t="s">
        <v>31230</v>
      </c>
      <c r="F250" s="9" t="str">
        <f t="shared" si="13"/>
        <v>East Amy</v>
      </c>
      <c r="G250" t="str">
        <f t="shared" si="14"/>
        <v>RI</v>
      </c>
      <c r="H250" t="str">
        <f t="shared" si="15"/>
        <v>81593</v>
      </c>
    </row>
    <row r="251" spans="1:8" ht="45">
      <c r="A251" s="1" t="s">
        <v>975</v>
      </c>
      <c r="B251" s="1" t="str">
        <f t="shared" si="12"/>
        <v>1856 Brittany Throughway;Allisonchester, WY 52948</v>
      </c>
      <c r="C251" s="1" t="s">
        <v>25982</v>
      </c>
      <c r="D251" s="4" t="s">
        <v>31231</v>
      </c>
      <c r="E251" s="4" t="s">
        <v>31232</v>
      </c>
      <c r="F251" s="9" t="str">
        <f t="shared" si="13"/>
        <v>Allisonchester</v>
      </c>
      <c r="G251" t="str">
        <f t="shared" si="14"/>
        <v>WY</v>
      </c>
      <c r="H251" t="str">
        <f t="shared" si="15"/>
        <v>52948</v>
      </c>
    </row>
    <row r="252" spans="1:8" ht="30">
      <c r="A252" s="1" t="s">
        <v>979</v>
      </c>
      <c r="B252" s="1" t="str">
        <f t="shared" si="12"/>
        <v>123 Wesley Falls;Ramirezside, NV 09494</v>
      </c>
      <c r="C252" s="1" t="s">
        <v>25983</v>
      </c>
      <c r="D252" s="4" t="s">
        <v>31233</v>
      </c>
      <c r="E252" s="4" t="s">
        <v>31234</v>
      </c>
      <c r="F252" s="9" t="str">
        <f t="shared" si="13"/>
        <v>Ramirezside</v>
      </c>
      <c r="G252" t="str">
        <f t="shared" si="14"/>
        <v>NV</v>
      </c>
      <c r="H252" t="str">
        <f t="shared" si="15"/>
        <v>09494</v>
      </c>
    </row>
    <row r="253" spans="1:8" ht="45">
      <c r="A253" s="1" t="s">
        <v>982</v>
      </c>
      <c r="B253" s="1" t="str">
        <f t="shared" si="12"/>
        <v>03544 Cooper Mountain;Port Faithborough, ND 93453</v>
      </c>
      <c r="C253" s="1" t="s">
        <v>25984</v>
      </c>
      <c r="D253" s="4" t="s">
        <v>31235</v>
      </c>
      <c r="E253" s="4" t="s">
        <v>31236</v>
      </c>
      <c r="F253" s="9" t="str">
        <f t="shared" si="13"/>
        <v>Port Faithborough</v>
      </c>
      <c r="G253" t="str">
        <f t="shared" si="14"/>
        <v>ND</v>
      </c>
      <c r="H253" t="str">
        <f t="shared" si="15"/>
        <v>93453</v>
      </c>
    </row>
    <row r="254" spans="1:8" ht="45">
      <c r="A254" s="1" t="s">
        <v>986</v>
      </c>
      <c r="B254" s="1" t="str">
        <f t="shared" si="12"/>
        <v>06020 Collins Roads Suite 231;Richardsonport, OH 82191</v>
      </c>
      <c r="C254" s="1" t="s">
        <v>25985</v>
      </c>
      <c r="D254" s="4" t="s">
        <v>31237</v>
      </c>
      <c r="E254" s="4" t="s">
        <v>31238</v>
      </c>
      <c r="F254" s="9" t="str">
        <f t="shared" si="13"/>
        <v>Richardsonport</v>
      </c>
      <c r="G254" t="str">
        <f t="shared" si="14"/>
        <v>OH</v>
      </c>
      <c r="H254" t="str">
        <f t="shared" si="15"/>
        <v>82191</v>
      </c>
    </row>
    <row r="255" spans="1:8" ht="30">
      <c r="A255" s="1" t="s">
        <v>990</v>
      </c>
      <c r="B255" s="1" t="str">
        <f t="shared" si="12"/>
        <v>44295 Clark Terrace Suite 412;Lake Jean, HI 64208</v>
      </c>
      <c r="C255" s="1" t="s">
        <v>25986</v>
      </c>
      <c r="D255" s="4" t="s">
        <v>31239</v>
      </c>
      <c r="E255" s="4" t="s">
        <v>31240</v>
      </c>
      <c r="F255" s="9" t="str">
        <f t="shared" si="13"/>
        <v>Lake Jean</v>
      </c>
      <c r="G255" t="str">
        <f t="shared" si="14"/>
        <v>HI</v>
      </c>
      <c r="H255" t="str">
        <f t="shared" si="15"/>
        <v>64208</v>
      </c>
    </row>
    <row r="256" spans="1:8" ht="30">
      <c r="A256" s="1" t="s">
        <v>994</v>
      </c>
      <c r="B256" s="1" t="str">
        <f t="shared" si="12"/>
        <v>6291 Lucas Roads;Willisview, SD 05862</v>
      </c>
      <c r="C256" s="1" t="s">
        <v>25987</v>
      </c>
      <c r="D256" s="4" t="s">
        <v>31241</v>
      </c>
      <c r="E256" s="4" t="s">
        <v>31242</v>
      </c>
      <c r="F256" s="9" t="str">
        <f t="shared" si="13"/>
        <v>Willisview</v>
      </c>
      <c r="G256" t="str">
        <f t="shared" si="14"/>
        <v>SD</v>
      </c>
      <c r="H256" t="str">
        <f t="shared" si="15"/>
        <v>05862</v>
      </c>
    </row>
    <row r="257" spans="1:8" ht="30">
      <c r="A257" s="1" t="s">
        <v>998</v>
      </c>
      <c r="B257" s="1" t="str">
        <f t="shared" si="12"/>
        <v>91839 Ward Meadows;East Beverly, SD 21668</v>
      </c>
      <c r="C257" s="1" t="s">
        <v>25988</v>
      </c>
      <c r="D257" s="4" t="s">
        <v>31243</v>
      </c>
      <c r="E257" s="4" t="s">
        <v>31244</v>
      </c>
      <c r="F257" s="9" t="str">
        <f t="shared" si="13"/>
        <v>East Beverly</v>
      </c>
      <c r="G257" t="str">
        <f t="shared" si="14"/>
        <v>SD</v>
      </c>
      <c r="H257" t="str">
        <f t="shared" si="15"/>
        <v>21668</v>
      </c>
    </row>
    <row r="258" spans="1:8" ht="45">
      <c r="A258" s="1" t="s">
        <v>1002</v>
      </c>
      <c r="B258" s="1" t="str">
        <f t="shared" si="12"/>
        <v>6095 Gabriel Crescent;Nataliestad, ND 70200</v>
      </c>
      <c r="C258" s="1" t="s">
        <v>25989</v>
      </c>
      <c r="D258" s="4" t="s">
        <v>31245</v>
      </c>
      <c r="E258" s="4" t="s">
        <v>31246</v>
      </c>
      <c r="F258" s="9" t="str">
        <f t="shared" si="13"/>
        <v>Nataliestad</v>
      </c>
      <c r="G258" t="str">
        <f t="shared" si="14"/>
        <v>ND</v>
      </c>
      <c r="H258" t="str">
        <f t="shared" si="15"/>
        <v>70200</v>
      </c>
    </row>
    <row r="259" spans="1:8" ht="30">
      <c r="A259" s="1" t="s">
        <v>1006</v>
      </c>
      <c r="B259" s="1" t="str">
        <f t="shared" ref="B259:B322" si="16">SUBSTITUTE(A259,CHAR(10),";")</f>
        <v>4893 Ward Summit;Port Georgeland, IN 57996</v>
      </c>
      <c r="C259" s="1" t="s">
        <v>25990</v>
      </c>
      <c r="D259" s="4" t="s">
        <v>31247</v>
      </c>
      <c r="E259" s="4" t="s">
        <v>31248</v>
      </c>
      <c r="F259" s="9" t="str">
        <f t="shared" ref="F259:F322" si="17">IF(RIGHT(LEFT(E259,3),2)="PO",LEFT(E259,3),LEFT(E259,LEN(E259)-10))</f>
        <v>Port Georgeland</v>
      </c>
      <c r="G259" t="str">
        <f t="shared" ref="G259:G322" si="18">LEFT(RIGHT(E259, 8), 2)</f>
        <v>IN</v>
      </c>
      <c r="H259" t="str">
        <f t="shared" ref="H259:H322" si="19">RIGHT(E259, 5)</f>
        <v>57996</v>
      </c>
    </row>
    <row r="260" spans="1:8" ht="30">
      <c r="A260" s="1" t="s">
        <v>1010</v>
      </c>
      <c r="B260" s="1" t="str">
        <f t="shared" si="16"/>
        <v>6289 Roger Manor;Phillipsport, AL 13740</v>
      </c>
      <c r="C260" s="1" t="s">
        <v>25991</v>
      </c>
      <c r="D260" s="4" t="s">
        <v>31249</v>
      </c>
      <c r="E260" s="4" t="s">
        <v>31250</v>
      </c>
      <c r="F260" s="9" t="str">
        <f t="shared" si="17"/>
        <v>Phillipsport</v>
      </c>
      <c r="G260" t="str">
        <f t="shared" si="18"/>
        <v>AL</v>
      </c>
      <c r="H260" t="str">
        <f t="shared" si="19"/>
        <v>13740</v>
      </c>
    </row>
    <row r="261" spans="1:8" ht="30">
      <c r="A261" s="1" t="s">
        <v>1014</v>
      </c>
      <c r="B261" s="1" t="str">
        <f t="shared" si="16"/>
        <v>679 David Shoals Apt. 235;Lake Beth, NV 39929</v>
      </c>
      <c r="C261" s="1" t="s">
        <v>25992</v>
      </c>
      <c r="D261" s="4" t="s">
        <v>31251</v>
      </c>
      <c r="E261" s="4" t="s">
        <v>31252</v>
      </c>
      <c r="F261" s="9" t="str">
        <f t="shared" si="17"/>
        <v>Lake Beth</v>
      </c>
      <c r="G261" t="str">
        <f t="shared" si="18"/>
        <v>NV</v>
      </c>
      <c r="H261" t="str">
        <f t="shared" si="19"/>
        <v>39929</v>
      </c>
    </row>
    <row r="262" spans="1:8" ht="30">
      <c r="A262" s="1" t="s">
        <v>1018</v>
      </c>
      <c r="B262" s="1" t="str">
        <f t="shared" si="16"/>
        <v>699 Ian Summit Suite 809;Port Kelly, MN 25605</v>
      </c>
      <c r="C262" s="1" t="s">
        <v>25993</v>
      </c>
      <c r="D262" s="4" t="s">
        <v>31253</v>
      </c>
      <c r="E262" s="4" t="s">
        <v>31254</v>
      </c>
      <c r="F262" s="9" t="str">
        <f t="shared" si="17"/>
        <v>Port Kelly</v>
      </c>
      <c r="G262" t="str">
        <f t="shared" si="18"/>
        <v>MN</v>
      </c>
      <c r="H262" t="str">
        <f t="shared" si="19"/>
        <v>25605</v>
      </c>
    </row>
    <row r="263" spans="1:8" ht="45">
      <c r="A263" s="1" t="s">
        <v>1022</v>
      </c>
      <c r="B263" s="1" t="str">
        <f t="shared" si="16"/>
        <v>111 Thompson Expressway;Pattersontown, KY 73554</v>
      </c>
      <c r="C263" s="1" t="s">
        <v>25994</v>
      </c>
      <c r="D263" s="4" t="s">
        <v>31255</v>
      </c>
      <c r="E263" s="4" t="s">
        <v>31256</v>
      </c>
      <c r="F263" s="9" t="str">
        <f t="shared" si="17"/>
        <v>Pattersontown</v>
      </c>
      <c r="G263" t="str">
        <f t="shared" si="18"/>
        <v>KY</v>
      </c>
      <c r="H263" t="str">
        <f t="shared" si="19"/>
        <v>73554</v>
      </c>
    </row>
    <row r="264" spans="1:8" ht="30">
      <c r="A264" s="1" t="s">
        <v>1026</v>
      </c>
      <c r="B264" s="1" t="str">
        <f t="shared" si="16"/>
        <v>8484 Kathleen Falls Apt. 766;Codyview, AK 91524</v>
      </c>
      <c r="C264" s="1" t="s">
        <v>25995</v>
      </c>
      <c r="D264" s="4" t="s">
        <v>31257</v>
      </c>
      <c r="E264" s="4" t="s">
        <v>31258</v>
      </c>
      <c r="F264" s="9" t="str">
        <f t="shared" si="17"/>
        <v>Codyview</v>
      </c>
      <c r="G264" t="str">
        <f t="shared" si="18"/>
        <v>AK</v>
      </c>
      <c r="H264" t="str">
        <f t="shared" si="19"/>
        <v>91524</v>
      </c>
    </row>
    <row r="265" spans="1:8" ht="45">
      <c r="A265" s="1" t="s">
        <v>1030</v>
      </c>
      <c r="B265" s="1" t="str">
        <f t="shared" si="16"/>
        <v>0666 Martinez Mountain;Lake Adam, AZ 02113</v>
      </c>
      <c r="C265" s="1" t="s">
        <v>25996</v>
      </c>
      <c r="D265" s="4" t="s">
        <v>31259</v>
      </c>
      <c r="E265" s="4" t="s">
        <v>31260</v>
      </c>
      <c r="F265" s="9" t="str">
        <f t="shared" si="17"/>
        <v>Lake Adam</v>
      </c>
      <c r="G265" t="str">
        <f t="shared" si="18"/>
        <v>AZ</v>
      </c>
      <c r="H265" t="str">
        <f t="shared" si="19"/>
        <v>02113</v>
      </c>
    </row>
    <row r="266" spans="1:8" ht="45">
      <c r="A266" s="1" t="s">
        <v>1034</v>
      </c>
      <c r="B266" s="1" t="str">
        <f t="shared" si="16"/>
        <v>26036 John Ford Suite 530;Lake Angelaburgh, MD 96450</v>
      </c>
      <c r="C266" s="1" t="s">
        <v>25997</v>
      </c>
      <c r="D266" s="4" t="s">
        <v>31261</v>
      </c>
      <c r="E266" s="4" t="s">
        <v>31262</v>
      </c>
      <c r="F266" s="9" t="str">
        <f t="shared" si="17"/>
        <v>Lake Angelaburgh</v>
      </c>
      <c r="G266" t="str">
        <f t="shared" si="18"/>
        <v>MD</v>
      </c>
      <c r="H266" t="str">
        <f t="shared" si="19"/>
        <v>96450</v>
      </c>
    </row>
    <row r="267" spans="1:8" ht="30">
      <c r="A267" s="1" t="s">
        <v>1038</v>
      </c>
      <c r="B267" s="1" t="str">
        <f t="shared" si="16"/>
        <v>1352 Allison Mill;East Thomasside, ME 17488</v>
      </c>
      <c r="C267" s="1" t="s">
        <v>25998</v>
      </c>
      <c r="D267" s="4" t="s">
        <v>31263</v>
      </c>
      <c r="E267" s="4" t="s">
        <v>31264</v>
      </c>
      <c r="F267" s="9" t="str">
        <f t="shared" si="17"/>
        <v>East Thomasside</v>
      </c>
      <c r="G267" t="str">
        <f t="shared" si="18"/>
        <v>ME</v>
      </c>
      <c r="H267" t="str">
        <f t="shared" si="19"/>
        <v>17488</v>
      </c>
    </row>
    <row r="268" spans="1:8" ht="45">
      <c r="A268" s="1" t="s">
        <v>1042</v>
      </c>
      <c r="B268" s="1" t="str">
        <f t="shared" si="16"/>
        <v>682 Wolf Lodge Apt. 317;Michellehaven, MN 75675</v>
      </c>
      <c r="C268" s="1" t="s">
        <v>25999</v>
      </c>
      <c r="D268" s="4" t="s">
        <v>31265</v>
      </c>
      <c r="E268" s="4" t="s">
        <v>31266</v>
      </c>
      <c r="F268" s="9" t="str">
        <f t="shared" si="17"/>
        <v>Michellehaven</v>
      </c>
      <c r="G268" t="str">
        <f t="shared" si="18"/>
        <v>MN</v>
      </c>
      <c r="H268" t="str">
        <f t="shared" si="19"/>
        <v>75675</v>
      </c>
    </row>
    <row r="269" spans="1:8" ht="30">
      <c r="A269" s="1" t="s">
        <v>1046</v>
      </c>
      <c r="B269" s="1" t="str">
        <f t="shared" si="16"/>
        <v>879 Jimmy Crescent Apt. 078;Melissastad, MA 32748</v>
      </c>
      <c r="C269" s="1" t="s">
        <v>26000</v>
      </c>
      <c r="D269" s="4" t="s">
        <v>31267</v>
      </c>
      <c r="E269" s="4" t="s">
        <v>31268</v>
      </c>
      <c r="F269" s="9" t="str">
        <f t="shared" si="17"/>
        <v>Melissastad</v>
      </c>
      <c r="G269" t="str">
        <f t="shared" si="18"/>
        <v>MA</v>
      </c>
      <c r="H269" t="str">
        <f t="shared" si="19"/>
        <v>32748</v>
      </c>
    </row>
    <row r="270" spans="1:8" ht="30">
      <c r="A270" s="1" t="s">
        <v>1050</v>
      </c>
      <c r="B270" s="1" t="str">
        <f t="shared" si="16"/>
        <v>23328 Michael Mills Suite 942;Kellermouth, GA 42124</v>
      </c>
      <c r="C270" s="1" t="s">
        <v>26001</v>
      </c>
      <c r="D270" s="4" t="s">
        <v>31269</v>
      </c>
      <c r="E270" s="4" t="s">
        <v>31270</v>
      </c>
      <c r="F270" s="9" t="str">
        <f t="shared" si="17"/>
        <v>Kellermouth</v>
      </c>
      <c r="G270" t="str">
        <f t="shared" si="18"/>
        <v>GA</v>
      </c>
      <c r="H270" t="str">
        <f t="shared" si="19"/>
        <v>42124</v>
      </c>
    </row>
    <row r="271" spans="1:8" ht="30">
      <c r="A271" s="1" t="s">
        <v>1054</v>
      </c>
      <c r="B271" s="1" t="str">
        <f t="shared" si="16"/>
        <v>20273 Martinez Ramp Apt. 119;Port Michael, ID 06763</v>
      </c>
      <c r="C271" s="1" t="s">
        <v>26002</v>
      </c>
      <c r="D271" s="4" t="s">
        <v>31271</v>
      </c>
      <c r="E271" s="4" t="s">
        <v>31272</v>
      </c>
      <c r="F271" s="9" t="str">
        <f t="shared" si="17"/>
        <v>Port Michael</v>
      </c>
      <c r="G271" t="str">
        <f t="shared" si="18"/>
        <v>ID</v>
      </c>
      <c r="H271" t="str">
        <f t="shared" si="19"/>
        <v>06763</v>
      </c>
    </row>
    <row r="272" spans="1:8" ht="30">
      <c r="A272" s="1" t="s">
        <v>1058</v>
      </c>
      <c r="B272" s="1" t="str">
        <f t="shared" si="16"/>
        <v>22185 Willis Fort Apt. 997;Tylerland, UT 25379</v>
      </c>
      <c r="C272" s="1" t="s">
        <v>26003</v>
      </c>
      <c r="D272" s="4" t="s">
        <v>31273</v>
      </c>
      <c r="E272" s="4" t="s">
        <v>31274</v>
      </c>
      <c r="F272" s="9" t="str">
        <f t="shared" si="17"/>
        <v>Tylerland</v>
      </c>
      <c r="G272" t="str">
        <f t="shared" si="18"/>
        <v>UT</v>
      </c>
      <c r="H272" t="str">
        <f t="shared" si="19"/>
        <v>25379</v>
      </c>
    </row>
    <row r="273" spans="1:8" ht="45">
      <c r="A273" s="1" t="s">
        <v>1062</v>
      </c>
      <c r="B273" s="1" t="str">
        <f t="shared" si="16"/>
        <v>1962 Davis Summit;Brownshire, NM 68476</v>
      </c>
      <c r="C273" s="1" t="s">
        <v>26004</v>
      </c>
      <c r="D273" s="4" t="s">
        <v>31275</v>
      </c>
      <c r="E273" s="4" t="s">
        <v>31276</v>
      </c>
      <c r="F273" s="9" t="str">
        <f t="shared" si="17"/>
        <v>Brownshire</v>
      </c>
      <c r="G273" t="str">
        <f t="shared" si="18"/>
        <v>NM</v>
      </c>
      <c r="H273" t="str">
        <f t="shared" si="19"/>
        <v>68476</v>
      </c>
    </row>
    <row r="274" spans="1:8" ht="30">
      <c r="A274" s="1" t="s">
        <v>1066</v>
      </c>
      <c r="B274" s="1" t="str">
        <f t="shared" si="16"/>
        <v>6847 Wyatt Valleys Apt. 991;Stephanieville, OR 35113</v>
      </c>
      <c r="C274" s="1" t="s">
        <v>26005</v>
      </c>
      <c r="D274" s="4" t="s">
        <v>31277</v>
      </c>
      <c r="E274" s="4" t="s">
        <v>31278</v>
      </c>
      <c r="F274" s="9" t="str">
        <f t="shared" si="17"/>
        <v>Stephanieville</v>
      </c>
      <c r="G274" t="str">
        <f t="shared" si="18"/>
        <v>OR</v>
      </c>
      <c r="H274" t="str">
        <f t="shared" si="19"/>
        <v>35113</v>
      </c>
    </row>
    <row r="275" spans="1:8" ht="30">
      <c r="A275" s="1" t="s">
        <v>1070</v>
      </c>
      <c r="B275" s="1" t="str">
        <f t="shared" si="16"/>
        <v>7884 Kim Summit;Parksbury, CA 49656</v>
      </c>
      <c r="C275" s="1" t="s">
        <v>26006</v>
      </c>
      <c r="D275" s="4" t="s">
        <v>31279</v>
      </c>
      <c r="E275" s="4" t="s">
        <v>31280</v>
      </c>
      <c r="F275" s="9" t="str">
        <f t="shared" si="17"/>
        <v>Parksbury</v>
      </c>
      <c r="G275" t="str">
        <f t="shared" si="18"/>
        <v>CA</v>
      </c>
      <c r="H275" t="str">
        <f t="shared" si="19"/>
        <v>49656</v>
      </c>
    </row>
    <row r="276" spans="1:8" ht="30">
      <c r="A276" s="1" t="s">
        <v>1074</v>
      </c>
      <c r="B276" s="1" t="str">
        <f t="shared" si="16"/>
        <v>152 Hailey Ramp Apt. 473;Wisemouth, GA 71808</v>
      </c>
      <c r="C276" s="1" t="s">
        <v>26007</v>
      </c>
      <c r="D276" s="4" t="s">
        <v>31281</v>
      </c>
      <c r="E276" s="4" t="s">
        <v>31282</v>
      </c>
      <c r="F276" s="9" t="str">
        <f t="shared" si="17"/>
        <v>Wisemouth</v>
      </c>
      <c r="G276" t="str">
        <f t="shared" si="18"/>
        <v>GA</v>
      </c>
      <c r="H276" t="str">
        <f t="shared" si="19"/>
        <v>71808</v>
      </c>
    </row>
    <row r="277" spans="1:8" ht="30">
      <c r="A277" s="1" t="s">
        <v>1078</v>
      </c>
      <c r="B277" s="1" t="str">
        <f t="shared" si="16"/>
        <v>PSC 3783, Box 4943;APO AE 29128</v>
      </c>
      <c r="C277" s="1" t="s">
        <v>26008</v>
      </c>
      <c r="D277" s="4" t="s">
        <v>31283</v>
      </c>
      <c r="E277" s="4" t="s">
        <v>31284</v>
      </c>
      <c r="F277" s="9" t="str">
        <f t="shared" si="17"/>
        <v>APO</v>
      </c>
      <c r="G277" t="str">
        <f t="shared" si="18"/>
        <v>AE</v>
      </c>
      <c r="H277" t="str">
        <f t="shared" si="19"/>
        <v>29128</v>
      </c>
    </row>
    <row r="278" spans="1:8" ht="30">
      <c r="A278" s="1" t="s">
        <v>1082</v>
      </c>
      <c r="B278" s="1" t="str">
        <f t="shared" si="16"/>
        <v>74511 Caldwell Orchard Apt. 331;Lake Luis, NV 40993</v>
      </c>
      <c r="C278" s="1" t="s">
        <v>26009</v>
      </c>
      <c r="D278" s="4" t="s">
        <v>31285</v>
      </c>
      <c r="E278" s="4" t="s">
        <v>31286</v>
      </c>
      <c r="F278" s="9" t="str">
        <f t="shared" si="17"/>
        <v>Lake Luis</v>
      </c>
      <c r="G278" t="str">
        <f t="shared" si="18"/>
        <v>NV</v>
      </c>
      <c r="H278" t="str">
        <f t="shared" si="19"/>
        <v>40993</v>
      </c>
    </row>
    <row r="279" spans="1:8" ht="30">
      <c r="A279" s="1" t="s">
        <v>1086</v>
      </c>
      <c r="B279" s="1" t="str">
        <f t="shared" si="16"/>
        <v>42352 Jamie Plains Suite 719;Tylerfurt, DC 74033</v>
      </c>
      <c r="C279" s="1" t="s">
        <v>26010</v>
      </c>
      <c r="D279" s="4" t="s">
        <v>31287</v>
      </c>
      <c r="E279" s="4" t="s">
        <v>31288</v>
      </c>
      <c r="F279" s="9" t="str">
        <f t="shared" si="17"/>
        <v>Tylerfurt</v>
      </c>
      <c r="G279" t="str">
        <f t="shared" si="18"/>
        <v>DC</v>
      </c>
      <c r="H279" t="str">
        <f t="shared" si="19"/>
        <v>74033</v>
      </c>
    </row>
    <row r="280" spans="1:8" ht="30">
      <c r="A280" s="1" t="s">
        <v>1090</v>
      </c>
      <c r="B280" s="1" t="str">
        <f t="shared" si="16"/>
        <v>97657 Eric Harbor;Lake Brandonfort, VT 10016</v>
      </c>
      <c r="C280" s="1" t="s">
        <v>26011</v>
      </c>
      <c r="D280" s="4" t="s">
        <v>31289</v>
      </c>
      <c r="E280" s="4" t="s">
        <v>31290</v>
      </c>
      <c r="F280" s="9" t="str">
        <f t="shared" si="17"/>
        <v>Lake Brandonfort</v>
      </c>
      <c r="G280" t="str">
        <f t="shared" si="18"/>
        <v>VT</v>
      </c>
      <c r="H280" t="str">
        <f t="shared" si="19"/>
        <v>10016</v>
      </c>
    </row>
    <row r="281" spans="1:8" ht="30">
      <c r="A281" s="1" t="s">
        <v>1093</v>
      </c>
      <c r="B281" s="1" t="str">
        <f t="shared" si="16"/>
        <v>63089 Peterson Route Suite 880;Petersonstad, MI 86837</v>
      </c>
      <c r="C281" s="1" t="s">
        <v>26012</v>
      </c>
      <c r="D281" s="4" t="s">
        <v>31291</v>
      </c>
      <c r="E281" s="4" t="s">
        <v>31292</v>
      </c>
      <c r="F281" s="9" t="str">
        <f t="shared" si="17"/>
        <v>Petersonstad</v>
      </c>
      <c r="G281" t="str">
        <f t="shared" si="18"/>
        <v>MI</v>
      </c>
      <c r="H281" t="str">
        <f t="shared" si="19"/>
        <v>86837</v>
      </c>
    </row>
    <row r="282" spans="1:8" ht="30">
      <c r="A282" s="1" t="s">
        <v>1097</v>
      </c>
      <c r="B282" s="1" t="str">
        <f t="shared" si="16"/>
        <v>735 Brian Divide;South Heather, OH 89259</v>
      </c>
      <c r="C282" s="1" t="s">
        <v>26013</v>
      </c>
      <c r="D282" s="4" t="s">
        <v>31293</v>
      </c>
      <c r="E282" s="4" t="s">
        <v>31294</v>
      </c>
      <c r="F282" s="9" t="str">
        <f t="shared" si="17"/>
        <v>South Heather</v>
      </c>
      <c r="G282" t="str">
        <f t="shared" si="18"/>
        <v>OH</v>
      </c>
      <c r="H282" t="str">
        <f t="shared" si="19"/>
        <v>89259</v>
      </c>
    </row>
    <row r="283" spans="1:8" ht="30">
      <c r="A283" s="1" t="s">
        <v>1101</v>
      </c>
      <c r="B283" s="1" t="str">
        <f t="shared" si="16"/>
        <v>Unit 0493 Box 1727;DPO AA 04110</v>
      </c>
      <c r="C283" s="1" t="s">
        <v>26014</v>
      </c>
      <c r="D283" s="4" t="s">
        <v>31295</v>
      </c>
      <c r="E283" s="4" t="s">
        <v>31296</v>
      </c>
      <c r="F283" s="9" t="str">
        <f t="shared" si="17"/>
        <v>DPO</v>
      </c>
      <c r="G283" t="str">
        <f t="shared" si="18"/>
        <v>AA</v>
      </c>
      <c r="H283" t="str">
        <f t="shared" si="19"/>
        <v>04110</v>
      </c>
    </row>
    <row r="284" spans="1:8" ht="30">
      <c r="A284" s="1" t="s">
        <v>1105</v>
      </c>
      <c r="B284" s="1" t="str">
        <f t="shared" si="16"/>
        <v>29651 David Flats;Port Kristen, RI 49354</v>
      </c>
      <c r="C284" s="1" t="s">
        <v>26015</v>
      </c>
      <c r="D284" s="4" t="s">
        <v>31297</v>
      </c>
      <c r="E284" s="4" t="s">
        <v>31298</v>
      </c>
      <c r="F284" s="9" t="str">
        <f t="shared" si="17"/>
        <v>Port Kristen</v>
      </c>
      <c r="G284" t="str">
        <f t="shared" si="18"/>
        <v>RI</v>
      </c>
      <c r="H284" t="str">
        <f t="shared" si="19"/>
        <v>49354</v>
      </c>
    </row>
    <row r="285" spans="1:8" ht="30">
      <c r="A285" s="1" t="s">
        <v>1109</v>
      </c>
      <c r="B285" s="1" t="str">
        <f t="shared" si="16"/>
        <v>PSC 8646, Box 6385;APO AA 45732</v>
      </c>
      <c r="C285" s="1" t="s">
        <v>26016</v>
      </c>
      <c r="D285" s="4" t="s">
        <v>31299</v>
      </c>
      <c r="E285" s="4" t="s">
        <v>31300</v>
      </c>
      <c r="F285" s="9" t="str">
        <f t="shared" si="17"/>
        <v>APO</v>
      </c>
      <c r="G285" t="str">
        <f t="shared" si="18"/>
        <v>AA</v>
      </c>
      <c r="H285" t="str">
        <f t="shared" si="19"/>
        <v>45732</v>
      </c>
    </row>
    <row r="286" spans="1:8" ht="30">
      <c r="A286" s="1" t="s">
        <v>1113</v>
      </c>
      <c r="B286" s="1" t="str">
        <f t="shared" si="16"/>
        <v>264 Reed Prairie Suite 968;East Eric, HI 42361</v>
      </c>
      <c r="C286" s="1" t="s">
        <v>26017</v>
      </c>
      <c r="D286" s="4" t="s">
        <v>31301</v>
      </c>
      <c r="E286" s="4" t="s">
        <v>31302</v>
      </c>
      <c r="F286" s="9" t="str">
        <f t="shared" si="17"/>
        <v>East Eric</v>
      </c>
      <c r="G286" t="str">
        <f t="shared" si="18"/>
        <v>HI</v>
      </c>
      <c r="H286" t="str">
        <f t="shared" si="19"/>
        <v>42361</v>
      </c>
    </row>
    <row r="287" spans="1:8" ht="30">
      <c r="A287" s="1" t="s">
        <v>1117</v>
      </c>
      <c r="B287" s="1" t="str">
        <f t="shared" si="16"/>
        <v>94227 Willis Springs Suite 683;Goodwinstad, AL 10982</v>
      </c>
      <c r="C287" s="1" t="s">
        <v>26018</v>
      </c>
      <c r="D287" s="4" t="s">
        <v>31303</v>
      </c>
      <c r="E287" s="4" t="s">
        <v>31304</v>
      </c>
      <c r="F287" s="9" t="str">
        <f t="shared" si="17"/>
        <v>Goodwinstad</v>
      </c>
      <c r="G287" t="str">
        <f t="shared" si="18"/>
        <v>AL</v>
      </c>
      <c r="H287" t="str">
        <f t="shared" si="19"/>
        <v>10982</v>
      </c>
    </row>
    <row r="288" spans="1:8" ht="30">
      <c r="A288" s="1" t="s">
        <v>1121</v>
      </c>
      <c r="B288" s="1" t="str">
        <f t="shared" si="16"/>
        <v>2376 Byrd Harbor Suite 346;Morrishaven, AL 15045</v>
      </c>
      <c r="C288" s="1" t="s">
        <v>26019</v>
      </c>
      <c r="D288" s="4" t="s">
        <v>31305</v>
      </c>
      <c r="E288" s="4" t="s">
        <v>31306</v>
      </c>
      <c r="F288" s="9" t="str">
        <f t="shared" si="17"/>
        <v>Morrishaven</v>
      </c>
      <c r="G288" t="str">
        <f t="shared" si="18"/>
        <v>AL</v>
      </c>
      <c r="H288" t="str">
        <f t="shared" si="19"/>
        <v>15045</v>
      </c>
    </row>
    <row r="289" spans="1:8" ht="30">
      <c r="A289" s="1" t="s">
        <v>1125</v>
      </c>
      <c r="B289" s="1" t="str">
        <f t="shared" si="16"/>
        <v>424 Payne Cape;South Kristineburgh, NJ 02514</v>
      </c>
      <c r="C289" s="1" t="s">
        <v>26020</v>
      </c>
      <c r="D289" s="4" t="s">
        <v>31307</v>
      </c>
      <c r="E289" s="4" t="s">
        <v>31308</v>
      </c>
      <c r="F289" s="9" t="str">
        <f t="shared" si="17"/>
        <v>South Kristineburgh</v>
      </c>
      <c r="G289" t="str">
        <f t="shared" si="18"/>
        <v>NJ</v>
      </c>
      <c r="H289" t="str">
        <f t="shared" si="19"/>
        <v>02514</v>
      </c>
    </row>
    <row r="290" spans="1:8" ht="30">
      <c r="A290" s="1" t="s">
        <v>1129</v>
      </c>
      <c r="B290" s="1" t="str">
        <f t="shared" si="16"/>
        <v>370 Rebecca Cape;Dianeport, NH 80166</v>
      </c>
      <c r="C290" s="1" t="s">
        <v>26021</v>
      </c>
      <c r="D290" s="4" t="s">
        <v>31309</v>
      </c>
      <c r="E290" s="4" t="s">
        <v>31310</v>
      </c>
      <c r="F290" s="9" t="str">
        <f t="shared" si="17"/>
        <v>Dianeport</v>
      </c>
      <c r="G290" t="str">
        <f t="shared" si="18"/>
        <v>NH</v>
      </c>
      <c r="H290" t="str">
        <f t="shared" si="19"/>
        <v>80166</v>
      </c>
    </row>
    <row r="291" spans="1:8" ht="45">
      <c r="A291" s="1" t="s">
        <v>1133</v>
      </c>
      <c r="B291" s="1" t="str">
        <f t="shared" si="16"/>
        <v>3732 Pennington Manor;Port Allison, NH 87424</v>
      </c>
      <c r="C291" s="1" t="s">
        <v>26022</v>
      </c>
      <c r="D291" s="4" t="s">
        <v>31311</v>
      </c>
      <c r="E291" s="4" t="s">
        <v>31312</v>
      </c>
      <c r="F291" s="9" t="str">
        <f t="shared" si="17"/>
        <v>Port Allison</v>
      </c>
      <c r="G291" t="str">
        <f t="shared" si="18"/>
        <v>NH</v>
      </c>
      <c r="H291" t="str">
        <f t="shared" si="19"/>
        <v>87424</v>
      </c>
    </row>
    <row r="292" spans="1:8" ht="30">
      <c r="A292" s="1" t="s">
        <v>1137</v>
      </c>
      <c r="B292" s="1" t="str">
        <f t="shared" si="16"/>
        <v>2600 Trujillo Lodge;South Mark, AZ 04180</v>
      </c>
      <c r="C292" s="1" t="s">
        <v>26023</v>
      </c>
      <c r="D292" s="4" t="s">
        <v>31313</v>
      </c>
      <c r="E292" s="4" t="s">
        <v>31314</v>
      </c>
      <c r="F292" s="9" t="str">
        <f t="shared" si="17"/>
        <v>South Mark</v>
      </c>
      <c r="G292" t="str">
        <f t="shared" si="18"/>
        <v>AZ</v>
      </c>
      <c r="H292" t="str">
        <f t="shared" si="19"/>
        <v>04180</v>
      </c>
    </row>
    <row r="293" spans="1:8" ht="30">
      <c r="A293" s="1" t="s">
        <v>1141</v>
      </c>
      <c r="B293" s="1" t="str">
        <f t="shared" si="16"/>
        <v>417 Joan Cove;Lake Chelseahaven, MN 93393</v>
      </c>
      <c r="C293" s="1" t="s">
        <v>26024</v>
      </c>
      <c r="D293" s="4" t="s">
        <v>31315</v>
      </c>
      <c r="E293" s="4" t="s">
        <v>31316</v>
      </c>
      <c r="F293" s="9" t="str">
        <f t="shared" si="17"/>
        <v>Lake Chelseahaven</v>
      </c>
      <c r="G293" t="str">
        <f t="shared" si="18"/>
        <v>MN</v>
      </c>
      <c r="H293" t="str">
        <f t="shared" si="19"/>
        <v>93393</v>
      </c>
    </row>
    <row r="294" spans="1:8" ht="45">
      <c r="A294" s="1" t="s">
        <v>1145</v>
      </c>
      <c r="B294" s="1" t="str">
        <f t="shared" si="16"/>
        <v>228 Jessica Path Apt. 417;New Brandonbury, GA 34032</v>
      </c>
      <c r="C294" s="1" t="s">
        <v>26025</v>
      </c>
      <c r="D294" s="4" t="s">
        <v>31317</v>
      </c>
      <c r="E294" s="4" t="s">
        <v>31318</v>
      </c>
      <c r="F294" s="9" t="str">
        <f t="shared" si="17"/>
        <v>New Brandonbury</v>
      </c>
      <c r="G294" t="str">
        <f t="shared" si="18"/>
        <v>GA</v>
      </c>
      <c r="H294" t="str">
        <f t="shared" si="19"/>
        <v>34032</v>
      </c>
    </row>
    <row r="295" spans="1:8" ht="45">
      <c r="A295" s="1" t="s">
        <v>1149</v>
      </c>
      <c r="B295" s="1" t="str">
        <f t="shared" si="16"/>
        <v>7743 Carlson Well;Thompsonland, AZ 09717</v>
      </c>
      <c r="C295" s="1" t="s">
        <v>26026</v>
      </c>
      <c r="D295" s="4" t="s">
        <v>31319</v>
      </c>
      <c r="E295" s="4" t="s">
        <v>31320</v>
      </c>
      <c r="F295" s="9" t="str">
        <f t="shared" si="17"/>
        <v>Thompsonland</v>
      </c>
      <c r="G295" t="str">
        <f t="shared" si="18"/>
        <v>AZ</v>
      </c>
      <c r="H295" t="str">
        <f t="shared" si="19"/>
        <v>09717</v>
      </c>
    </row>
    <row r="296" spans="1:8" ht="30">
      <c r="A296" s="1" t="s">
        <v>1152</v>
      </c>
      <c r="B296" s="1" t="str">
        <f t="shared" si="16"/>
        <v>9281 Hughes Fall;Port Scott, KY 07155</v>
      </c>
      <c r="C296" s="1" t="s">
        <v>26027</v>
      </c>
      <c r="D296" s="4" t="s">
        <v>31321</v>
      </c>
      <c r="E296" s="4" t="s">
        <v>31322</v>
      </c>
      <c r="F296" s="9" t="str">
        <f t="shared" si="17"/>
        <v>Port Scott</v>
      </c>
      <c r="G296" t="str">
        <f t="shared" si="18"/>
        <v>KY</v>
      </c>
      <c r="H296" t="str">
        <f t="shared" si="19"/>
        <v>07155</v>
      </c>
    </row>
    <row r="297" spans="1:8" ht="30">
      <c r="A297" s="1" t="s">
        <v>1156</v>
      </c>
      <c r="B297" s="1" t="str">
        <f t="shared" si="16"/>
        <v>872 Torres River;Karenview, CO 77892</v>
      </c>
      <c r="C297" s="1" t="s">
        <v>26028</v>
      </c>
      <c r="D297" s="4" t="s">
        <v>31323</v>
      </c>
      <c r="E297" s="4" t="s">
        <v>31324</v>
      </c>
      <c r="F297" s="9" t="str">
        <f t="shared" si="17"/>
        <v>Karenview</v>
      </c>
      <c r="G297" t="str">
        <f t="shared" si="18"/>
        <v>CO</v>
      </c>
      <c r="H297" t="str">
        <f t="shared" si="19"/>
        <v>77892</v>
      </c>
    </row>
    <row r="298" spans="1:8" ht="45">
      <c r="A298" s="1" t="s">
        <v>1160</v>
      </c>
      <c r="B298" s="1" t="str">
        <f t="shared" si="16"/>
        <v>34897 Charles Brooks Apt. 454;South Frankburgh, VA 37446</v>
      </c>
      <c r="C298" s="1" t="s">
        <v>26029</v>
      </c>
      <c r="D298" s="4" t="s">
        <v>31325</v>
      </c>
      <c r="E298" s="4" t="s">
        <v>31326</v>
      </c>
      <c r="F298" s="9" t="str">
        <f t="shared" si="17"/>
        <v>South Frankburgh</v>
      </c>
      <c r="G298" t="str">
        <f t="shared" si="18"/>
        <v>VA</v>
      </c>
      <c r="H298" t="str">
        <f t="shared" si="19"/>
        <v>37446</v>
      </c>
    </row>
    <row r="299" spans="1:8" ht="45">
      <c r="A299" s="1" t="s">
        <v>1164</v>
      </c>
      <c r="B299" s="1" t="str">
        <f t="shared" si="16"/>
        <v>51441 Coleman Throughway Suite 475;Mcdonaldview, CT 90059</v>
      </c>
      <c r="C299" s="1" t="s">
        <v>26030</v>
      </c>
      <c r="D299" s="4" t="s">
        <v>31327</v>
      </c>
      <c r="E299" s="4" t="s">
        <v>31328</v>
      </c>
      <c r="F299" s="9" t="str">
        <f t="shared" si="17"/>
        <v>Mcdonaldview</v>
      </c>
      <c r="G299" t="str">
        <f t="shared" si="18"/>
        <v>CT</v>
      </c>
      <c r="H299" t="str">
        <f t="shared" si="19"/>
        <v>90059</v>
      </c>
    </row>
    <row r="300" spans="1:8" ht="45">
      <c r="A300" s="1" t="s">
        <v>1168</v>
      </c>
      <c r="B300" s="1" t="str">
        <f t="shared" si="16"/>
        <v>437 Carrie Oval Suite 925;North Brittany, NV 83533</v>
      </c>
      <c r="C300" s="1" t="s">
        <v>26031</v>
      </c>
      <c r="D300" s="4" t="s">
        <v>31329</v>
      </c>
      <c r="E300" s="4" t="s">
        <v>31330</v>
      </c>
      <c r="F300" s="9" t="str">
        <f t="shared" si="17"/>
        <v>North Brittany</v>
      </c>
      <c r="G300" t="str">
        <f t="shared" si="18"/>
        <v>NV</v>
      </c>
      <c r="H300" t="str">
        <f t="shared" si="19"/>
        <v>83533</v>
      </c>
    </row>
    <row r="301" spans="1:8" ht="30">
      <c r="A301" s="1" t="s">
        <v>1172</v>
      </c>
      <c r="B301" s="1" t="str">
        <f t="shared" si="16"/>
        <v>9069 James Road Suite 762;Jenkinsburgh, OK 04511</v>
      </c>
      <c r="C301" s="1" t="s">
        <v>26032</v>
      </c>
      <c r="D301" s="4" t="s">
        <v>31331</v>
      </c>
      <c r="E301" s="4" t="s">
        <v>31332</v>
      </c>
      <c r="F301" s="9" t="str">
        <f t="shared" si="17"/>
        <v>Jenkinsburgh</v>
      </c>
      <c r="G301" t="str">
        <f t="shared" si="18"/>
        <v>OK</v>
      </c>
      <c r="H301" t="str">
        <f t="shared" si="19"/>
        <v>04511</v>
      </c>
    </row>
    <row r="302" spans="1:8" ht="30">
      <c r="A302" s="1" t="s">
        <v>1176</v>
      </c>
      <c r="B302" s="1" t="str">
        <f t="shared" si="16"/>
        <v>02243 Jordan Views;New Kristy, NH 57277</v>
      </c>
      <c r="C302" s="1" t="s">
        <v>26033</v>
      </c>
      <c r="D302" s="4" t="s">
        <v>31333</v>
      </c>
      <c r="E302" s="4" t="s">
        <v>31334</v>
      </c>
      <c r="F302" s="9" t="str">
        <f t="shared" si="17"/>
        <v>New Kristy</v>
      </c>
      <c r="G302" t="str">
        <f t="shared" si="18"/>
        <v>NH</v>
      </c>
      <c r="H302" t="str">
        <f t="shared" si="19"/>
        <v>57277</v>
      </c>
    </row>
    <row r="303" spans="1:8" ht="30">
      <c r="A303" s="1" t="s">
        <v>1180</v>
      </c>
      <c r="B303" s="1" t="str">
        <f t="shared" si="16"/>
        <v>837 Ward Cove Suite 845;West Andrea, CO 52483</v>
      </c>
      <c r="C303" s="1" t="s">
        <v>26034</v>
      </c>
      <c r="D303" s="4" t="s">
        <v>31335</v>
      </c>
      <c r="E303" s="4" t="s">
        <v>31336</v>
      </c>
      <c r="F303" s="9" t="str">
        <f t="shared" si="17"/>
        <v>West Andrea</v>
      </c>
      <c r="G303" t="str">
        <f t="shared" si="18"/>
        <v>CO</v>
      </c>
      <c r="H303" t="str">
        <f t="shared" si="19"/>
        <v>52483</v>
      </c>
    </row>
    <row r="304" spans="1:8" ht="30">
      <c r="A304" s="1" t="s">
        <v>1184</v>
      </c>
      <c r="B304" s="1" t="str">
        <f t="shared" si="16"/>
        <v>4278 Wheeler Drive;Port Heather, HI 77929</v>
      </c>
      <c r="C304" s="1" t="s">
        <v>26035</v>
      </c>
      <c r="D304" s="4" t="s">
        <v>31337</v>
      </c>
      <c r="E304" s="4" t="s">
        <v>31338</v>
      </c>
      <c r="F304" s="9" t="str">
        <f t="shared" si="17"/>
        <v>Port Heather</v>
      </c>
      <c r="G304" t="str">
        <f t="shared" si="18"/>
        <v>HI</v>
      </c>
      <c r="H304" t="str">
        <f t="shared" si="19"/>
        <v>77929</v>
      </c>
    </row>
    <row r="305" spans="1:8" ht="30">
      <c r="A305" s="1" t="s">
        <v>1188</v>
      </c>
      <c r="B305" s="1" t="str">
        <f t="shared" si="16"/>
        <v>95136 Harris Drive;West Tracyshire, AK 01420</v>
      </c>
      <c r="C305" s="1" t="s">
        <v>26036</v>
      </c>
      <c r="D305" s="4" t="s">
        <v>31339</v>
      </c>
      <c r="E305" s="4" t="s">
        <v>31340</v>
      </c>
      <c r="F305" s="9" t="str">
        <f t="shared" si="17"/>
        <v>West Tracyshire</v>
      </c>
      <c r="G305" t="str">
        <f t="shared" si="18"/>
        <v>AK</v>
      </c>
      <c r="H305" t="str">
        <f t="shared" si="19"/>
        <v>01420</v>
      </c>
    </row>
    <row r="306" spans="1:8" ht="30">
      <c r="A306" s="1" t="s">
        <v>1192</v>
      </c>
      <c r="B306" s="1" t="str">
        <f t="shared" si="16"/>
        <v>Unit 3295 Box 7476;DPO AE 91268</v>
      </c>
      <c r="C306" s="1" t="s">
        <v>26037</v>
      </c>
      <c r="D306" s="4" t="s">
        <v>31341</v>
      </c>
      <c r="E306" s="4" t="s">
        <v>31342</v>
      </c>
      <c r="F306" s="9" t="str">
        <f t="shared" si="17"/>
        <v>DPO</v>
      </c>
      <c r="G306" t="str">
        <f t="shared" si="18"/>
        <v>AE</v>
      </c>
      <c r="H306" t="str">
        <f t="shared" si="19"/>
        <v>91268</v>
      </c>
    </row>
    <row r="307" spans="1:8" ht="30">
      <c r="A307" s="1" t="s">
        <v>1196</v>
      </c>
      <c r="B307" s="1" t="str">
        <f t="shared" si="16"/>
        <v>02939 Katherine Dale;Merrittville, KY 45514</v>
      </c>
      <c r="C307" s="1" t="s">
        <v>26038</v>
      </c>
      <c r="D307" s="4" t="s">
        <v>31343</v>
      </c>
      <c r="E307" s="4" t="s">
        <v>31344</v>
      </c>
      <c r="F307" s="9" t="str">
        <f t="shared" si="17"/>
        <v>Merrittville</v>
      </c>
      <c r="G307" t="str">
        <f t="shared" si="18"/>
        <v>KY</v>
      </c>
      <c r="H307" t="str">
        <f t="shared" si="19"/>
        <v>45514</v>
      </c>
    </row>
    <row r="308" spans="1:8" ht="45">
      <c r="A308" s="1" t="s">
        <v>1200</v>
      </c>
      <c r="B308" s="1" t="str">
        <f t="shared" si="16"/>
        <v>735 Ali Mountains Suite 102;Reynoldsmouth, SD 03834</v>
      </c>
      <c r="C308" s="1" t="s">
        <v>26039</v>
      </c>
      <c r="D308" s="4" t="s">
        <v>31345</v>
      </c>
      <c r="E308" s="4" t="s">
        <v>31346</v>
      </c>
      <c r="F308" s="9" t="str">
        <f t="shared" si="17"/>
        <v>Reynoldsmouth</v>
      </c>
      <c r="G308" t="str">
        <f t="shared" si="18"/>
        <v>SD</v>
      </c>
      <c r="H308" t="str">
        <f t="shared" si="19"/>
        <v>03834</v>
      </c>
    </row>
    <row r="309" spans="1:8" ht="45">
      <c r="A309" s="1" t="s">
        <v>1203</v>
      </c>
      <c r="B309" s="1" t="str">
        <f t="shared" si="16"/>
        <v>320 Bell Parkway Apt. 972;Port Danielleville, IA 29817</v>
      </c>
      <c r="C309" s="1" t="s">
        <v>26040</v>
      </c>
      <c r="D309" s="4" t="s">
        <v>31347</v>
      </c>
      <c r="E309" s="4" t="s">
        <v>31348</v>
      </c>
      <c r="F309" s="9" t="str">
        <f t="shared" si="17"/>
        <v>Port Danielleville</v>
      </c>
      <c r="G309" t="str">
        <f t="shared" si="18"/>
        <v>IA</v>
      </c>
      <c r="H309" t="str">
        <f t="shared" si="19"/>
        <v>29817</v>
      </c>
    </row>
    <row r="310" spans="1:8" ht="30">
      <c r="A310" s="1" t="s">
        <v>1207</v>
      </c>
      <c r="B310" s="1" t="str">
        <f t="shared" si="16"/>
        <v>245 Olivia Canyon Apt. 805;Keithtown, MO 25542</v>
      </c>
      <c r="C310" s="1" t="s">
        <v>26041</v>
      </c>
      <c r="D310" s="4" t="s">
        <v>31349</v>
      </c>
      <c r="E310" s="4" t="s">
        <v>31350</v>
      </c>
      <c r="F310" s="9" t="str">
        <f t="shared" si="17"/>
        <v>Keithtown</v>
      </c>
      <c r="G310" t="str">
        <f t="shared" si="18"/>
        <v>MO</v>
      </c>
      <c r="H310" t="str">
        <f t="shared" si="19"/>
        <v>25542</v>
      </c>
    </row>
    <row r="311" spans="1:8" ht="45">
      <c r="A311" s="1" t="s">
        <v>1210</v>
      </c>
      <c r="B311" s="1" t="str">
        <f t="shared" si="16"/>
        <v>27539 Dickerson Summit;West Jennifer, MT 56901</v>
      </c>
      <c r="C311" s="1" t="s">
        <v>26042</v>
      </c>
      <c r="D311" s="4" t="s">
        <v>31351</v>
      </c>
      <c r="E311" s="4" t="s">
        <v>31352</v>
      </c>
      <c r="F311" s="9" t="str">
        <f t="shared" si="17"/>
        <v>West Jennifer</v>
      </c>
      <c r="G311" t="str">
        <f t="shared" si="18"/>
        <v>MT</v>
      </c>
      <c r="H311" t="str">
        <f t="shared" si="19"/>
        <v>56901</v>
      </c>
    </row>
    <row r="312" spans="1:8" ht="30">
      <c r="A312" s="1" t="s">
        <v>1214</v>
      </c>
      <c r="B312" s="1" t="str">
        <f t="shared" si="16"/>
        <v>6658 Michael Route Apt. 869;Schmidttown, DE 87013</v>
      </c>
      <c r="C312" s="1" t="s">
        <v>26043</v>
      </c>
      <c r="D312" s="4" t="s">
        <v>31353</v>
      </c>
      <c r="E312" s="4" t="s">
        <v>31354</v>
      </c>
      <c r="F312" s="9" t="str">
        <f t="shared" si="17"/>
        <v>Schmidttown</v>
      </c>
      <c r="G312" t="str">
        <f t="shared" si="18"/>
        <v>DE</v>
      </c>
      <c r="H312" t="str">
        <f t="shared" si="19"/>
        <v>87013</v>
      </c>
    </row>
    <row r="313" spans="1:8" ht="30">
      <c r="A313" s="1" t="s">
        <v>1217</v>
      </c>
      <c r="B313" s="1" t="str">
        <f t="shared" si="16"/>
        <v>4899 Sanchez Field Apt. 167;East Elizabeth, PA 79160</v>
      </c>
      <c r="C313" s="1" t="s">
        <v>26044</v>
      </c>
      <c r="D313" s="4" t="s">
        <v>31355</v>
      </c>
      <c r="E313" s="4" t="s">
        <v>31356</v>
      </c>
      <c r="F313" s="9" t="str">
        <f t="shared" si="17"/>
        <v>East Elizabeth</v>
      </c>
      <c r="G313" t="str">
        <f t="shared" si="18"/>
        <v>PA</v>
      </c>
      <c r="H313" t="str">
        <f t="shared" si="19"/>
        <v>79160</v>
      </c>
    </row>
    <row r="314" spans="1:8" ht="30">
      <c r="A314" s="1" t="s">
        <v>1221</v>
      </c>
      <c r="B314" s="1" t="str">
        <f t="shared" si="16"/>
        <v>005 Hill Square;East Robert, IN 13722</v>
      </c>
      <c r="C314" s="1" t="s">
        <v>26045</v>
      </c>
      <c r="D314" s="4" t="s">
        <v>31357</v>
      </c>
      <c r="E314" s="4" t="s">
        <v>31358</v>
      </c>
      <c r="F314" s="9" t="str">
        <f t="shared" si="17"/>
        <v>East Robert</v>
      </c>
      <c r="G314" t="str">
        <f t="shared" si="18"/>
        <v>IN</v>
      </c>
      <c r="H314" t="str">
        <f t="shared" si="19"/>
        <v>13722</v>
      </c>
    </row>
    <row r="315" spans="1:8" ht="30">
      <c r="A315" s="1" t="s">
        <v>1225</v>
      </c>
      <c r="B315" s="1" t="str">
        <f t="shared" si="16"/>
        <v>7091 Tran Divide Apt. 633;Amberstad, MD 02428</v>
      </c>
      <c r="C315" s="1" t="s">
        <v>26046</v>
      </c>
      <c r="D315" s="4" t="s">
        <v>31359</v>
      </c>
      <c r="E315" s="4" t="s">
        <v>31360</v>
      </c>
      <c r="F315" s="9" t="str">
        <f t="shared" si="17"/>
        <v>Amberstad</v>
      </c>
      <c r="G315" t="str">
        <f t="shared" si="18"/>
        <v>MD</v>
      </c>
      <c r="H315" t="str">
        <f t="shared" si="19"/>
        <v>02428</v>
      </c>
    </row>
    <row r="316" spans="1:8" ht="30">
      <c r="A316" s="1" t="s">
        <v>1229</v>
      </c>
      <c r="B316" s="1" t="str">
        <f t="shared" si="16"/>
        <v>25172 Williams Landing;West Corey, WA 70910</v>
      </c>
      <c r="C316" s="1" t="s">
        <v>26047</v>
      </c>
      <c r="D316" s="4" t="s">
        <v>31361</v>
      </c>
      <c r="E316" s="4" t="s">
        <v>31362</v>
      </c>
      <c r="F316" s="9" t="str">
        <f t="shared" si="17"/>
        <v>West Corey</v>
      </c>
      <c r="G316" t="str">
        <f t="shared" si="18"/>
        <v>WA</v>
      </c>
      <c r="H316" t="str">
        <f t="shared" si="19"/>
        <v>70910</v>
      </c>
    </row>
    <row r="317" spans="1:8" ht="30">
      <c r="A317" s="1" t="s">
        <v>1233</v>
      </c>
      <c r="B317" s="1" t="str">
        <f t="shared" si="16"/>
        <v>502 Ryan River Suite 231;Chavezhaven, SC 58027</v>
      </c>
      <c r="C317" s="1" t="s">
        <v>26048</v>
      </c>
      <c r="D317" s="4" t="s">
        <v>31363</v>
      </c>
      <c r="E317" s="4" t="s">
        <v>31364</v>
      </c>
      <c r="F317" s="9" t="str">
        <f t="shared" si="17"/>
        <v>Chavezhaven</v>
      </c>
      <c r="G317" t="str">
        <f t="shared" si="18"/>
        <v>SC</v>
      </c>
      <c r="H317" t="str">
        <f t="shared" si="19"/>
        <v>58027</v>
      </c>
    </row>
    <row r="318" spans="1:8" ht="30">
      <c r="A318" s="1" t="s">
        <v>1237</v>
      </c>
      <c r="B318" s="1" t="str">
        <f t="shared" si="16"/>
        <v>14444 Davis Mount Apt. 343;Brownport, WA 39191</v>
      </c>
      <c r="C318" s="1" t="s">
        <v>26049</v>
      </c>
      <c r="D318" s="4" t="s">
        <v>31365</v>
      </c>
      <c r="E318" s="4" t="s">
        <v>31366</v>
      </c>
      <c r="F318" s="9" t="str">
        <f t="shared" si="17"/>
        <v>Brownport</v>
      </c>
      <c r="G318" t="str">
        <f t="shared" si="18"/>
        <v>WA</v>
      </c>
      <c r="H318" t="str">
        <f t="shared" si="19"/>
        <v>39191</v>
      </c>
    </row>
    <row r="319" spans="1:8" ht="30">
      <c r="A319" s="1" t="s">
        <v>1241</v>
      </c>
      <c r="B319" s="1" t="str">
        <f t="shared" si="16"/>
        <v>37137 Sanchez Glens;East Robert, AK 10612</v>
      </c>
      <c r="C319" s="1" t="s">
        <v>26050</v>
      </c>
      <c r="D319" s="4" t="s">
        <v>31367</v>
      </c>
      <c r="E319" s="4" t="s">
        <v>31368</v>
      </c>
      <c r="F319" s="9" t="str">
        <f t="shared" si="17"/>
        <v>East Robert</v>
      </c>
      <c r="G319" t="str">
        <f t="shared" si="18"/>
        <v>AK</v>
      </c>
      <c r="H319" t="str">
        <f t="shared" si="19"/>
        <v>10612</v>
      </c>
    </row>
    <row r="320" spans="1:8" ht="30">
      <c r="A320" s="1" t="s">
        <v>1244</v>
      </c>
      <c r="B320" s="1" t="str">
        <f t="shared" si="16"/>
        <v>91819 Melissa Forge;Higginsbury, AL 81335</v>
      </c>
      <c r="C320" s="1" t="s">
        <v>26051</v>
      </c>
      <c r="D320" s="4" t="s">
        <v>31369</v>
      </c>
      <c r="E320" s="4" t="s">
        <v>31370</v>
      </c>
      <c r="F320" s="9" t="str">
        <f t="shared" si="17"/>
        <v>Higginsbury</v>
      </c>
      <c r="G320" t="str">
        <f t="shared" si="18"/>
        <v>AL</v>
      </c>
      <c r="H320" t="str">
        <f t="shared" si="19"/>
        <v>81335</v>
      </c>
    </row>
    <row r="321" spans="1:8" ht="30">
      <c r="A321" s="1" t="s">
        <v>1248</v>
      </c>
      <c r="B321" s="1" t="str">
        <f t="shared" si="16"/>
        <v>0211 Wilkinson Freeway Apt. 417;Carterside, GA 87137</v>
      </c>
      <c r="C321" s="1" t="s">
        <v>26052</v>
      </c>
      <c r="D321" s="4" t="s">
        <v>31371</v>
      </c>
      <c r="E321" s="4" t="s">
        <v>31372</v>
      </c>
      <c r="F321" s="9" t="str">
        <f t="shared" si="17"/>
        <v>Carterside</v>
      </c>
      <c r="G321" t="str">
        <f t="shared" si="18"/>
        <v>GA</v>
      </c>
      <c r="H321" t="str">
        <f t="shared" si="19"/>
        <v>87137</v>
      </c>
    </row>
    <row r="322" spans="1:8" ht="30">
      <c r="A322" s="1" t="s">
        <v>1252</v>
      </c>
      <c r="B322" s="1" t="str">
        <f t="shared" si="16"/>
        <v>2787 Heather Forest Suite 348;Port Richard, OR 28969</v>
      </c>
      <c r="C322" s="1" t="s">
        <v>26053</v>
      </c>
      <c r="D322" s="4" t="s">
        <v>31373</v>
      </c>
      <c r="E322" s="4" t="s">
        <v>31374</v>
      </c>
      <c r="F322" s="9" t="str">
        <f t="shared" si="17"/>
        <v>Port Richard</v>
      </c>
      <c r="G322" t="str">
        <f t="shared" si="18"/>
        <v>OR</v>
      </c>
      <c r="H322" t="str">
        <f t="shared" si="19"/>
        <v>28969</v>
      </c>
    </row>
    <row r="323" spans="1:8" ht="45">
      <c r="A323" s="1" t="s">
        <v>1256</v>
      </c>
      <c r="B323" s="1" t="str">
        <f t="shared" ref="B323:B386" si="20">SUBSTITUTE(A323,CHAR(10),";")</f>
        <v>910 Stephen Meadows;South Alexanderfort, SD 90870</v>
      </c>
      <c r="C323" s="1" t="s">
        <v>26054</v>
      </c>
      <c r="D323" s="4" t="s">
        <v>31375</v>
      </c>
      <c r="E323" s="4" t="s">
        <v>31376</v>
      </c>
      <c r="F323" s="9" t="str">
        <f t="shared" ref="F323:F386" si="21">IF(RIGHT(LEFT(E323,3),2)="PO",LEFT(E323,3),LEFT(E323,LEN(E323)-10))</f>
        <v>South Alexanderfort</v>
      </c>
      <c r="G323" t="str">
        <f t="shared" ref="G323:G386" si="22">LEFT(RIGHT(E323, 8), 2)</f>
        <v>SD</v>
      </c>
      <c r="H323" t="str">
        <f t="shared" ref="H323:H386" si="23">RIGHT(E323, 5)</f>
        <v>90870</v>
      </c>
    </row>
    <row r="324" spans="1:8" ht="30">
      <c r="A324" s="1" t="s">
        <v>1260</v>
      </c>
      <c r="B324" s="1" t="str">
        <f t="shared" si="20"/>
        <v>USCGC Williams;FPO AA 77357</v>
      </c>
      <c r="C324" s="1" t="s">
        <v>26055</v>
      </c>
      <c r="D324" s="4" t="s">
        <v>31377</v>
      </c>
      <c r="E324" s="4" t="s">
        <v>31378</v>
      </c>
      <c r="F324" s="9" t="str">
        <f t="shared" si="21"/>
        <v>FPO</v>
      </c>
      <c r="G324" t="str">
        <f t="shared" si="22"/>
        <v>AA</v>
      </c>
      <c r="H324" t="str">
        <f t="shared" si="23"/>
        <v>77357</v>
      </c>
    </row>
    <row r="325" spans="1:8" ht="45">
      <c r="A325" s="1" t="s">
        <v>1264</v>
      </c>
      <c r="B325" s="1" t="str">
        <f t="shared" si="20"/>
        <v>84823 Ashley Mountains;North Allison, MO 58658</v>
      </c>
      <c r="C325" s="1" t="s">
        <v>26056</v>
      </c>
      <c r="D325" s="4" t="s">
        <v>31379</v>
      </c>
      <c r="E325" s="4" t="s">
        <v>31380</v>
      </c>
      <c r="F325" s="9" t="str">
        <f t="shared" si="21"/>
        <v>North Allison</v>
      </c>
      <c r="G325" t="str">
        <f t="shared" si="22"/>
        <v>MO</v>
      </c>
      <c r="H325" t="str">
        <f t="shared" si="23"/>
        <v>58658</v>
      </c>
    </row>
    <row r="326" spans="1:8" ht="45">
      <c r="A326" s="1" t="s">
        <v>1268</v>
      </c>
      <c r="B326" s="1" t="str">
        <f t="shared" si="20"/>
        <v>1737 Long Junctions Apt. 249;West Robertport, AL 76572</v>
      </c>
      <c r="C326" s="1" t="s">
        <v>26057</v>
      </c>
      <c r="D326" s="4" t="s">
        <v>31381</v>
      </c>
      <c r="E326" s="4" t="s">
        <v>31382</v>
      </c>
      <c r="F326" s="9" t="str">
        <f t="shared" si="21"/>
        <v>West Robertport</v>
      </c>
      <c r="G326" t="str">
        <f t="shared" si="22"/>
        <v>AL</v>
      </c>
      <c r="H326" t="str">
        <f t="shared" si="23"/>
        <v>76572</v>
      </c>
    </row>
    <row r="327" spans="1:8" ht="30">
      <c r="A327" s="1" t="s">
        <v>1272</v>
      </c>
      <c r="B327" s="1" t="str">
        <f t="shared" si="20"/>
        <v>728 Greene Mall Suite 146;Simmonsport, MS 78591</v>
      </c>
      <c r="C327" s="1" t="s">
        <v>26058</v>
      </c>
      <c r="D327" s="4" t="s">
        <v>31383</v>
      </c>
      <c r="E327" s="4" t="s">
        <v>31384</v>
      </c>
      <c r="F327" s="9" t="str">
        <f t="shared" si="21"/>
        <v>Simmonsport</v>
      </c>
      <c r="G327" t="str">
        <f t="shared" si="22"/>
        <v>MS</v>
      </c>
      <c r="H327" t="str">
        <f t="shared" si="23"/>
        <v>78591</v>
      </c>
    </row>
    <row r="328" spans="1:8" ht="30">
      <c r="A328" s="1" t="s">
        <v>1276</v>
      </c>
      <c r="B328" s="1" t="str">
        <f t="shared" si="20"/>
        <v>77784 Kimberly Knoll;Whitemouth, KS 91160</v>
      </c>
      <c r="C328" s="1" t="s">
        <v>26059</v>
      </c>
      <c r="D328" s="4" t="s">
        <v>31385</v>
      </c>
      <c r="E328" s="4" t="s">
        <v>31386</v>
      </c>
      <c r="F328" s="9" t="str">
        <f t="shared" si="21"/>
        <v>Whitemouth</v>
      </c>
      <c r="G328" t="str">
        <f t="shared" si="22"/>
        <v>KS</v>
      </c>
      <c r="H328" t="str">
        <f t="shared" si="23"/>
        <v>91160</v>
      </c>
    </row>
    <row r="329" spans="1:8" ht="45">
      <c r="A329" s="1" t="s">
        <v>1280</v>
      </c>
      <c r="B329" s="1" t="str">
        <f t="shared" si="20"/>
        <v>304 Colleen Trafficway;Sheaview, VT 40747</v>
      </c>
      <c r="C329" s="1" t="s">
        <v>26060</v>
      </c>
      <c r="D329" s="4" t="s">
        <v>31387</v>
      </c>
      <c r="E329" s="4" t="s">
        <v>31388</v>
      </c>
      <c r="F329" s="9" t="str">
        <f t="shared" si="21"/>
        <v>Sheaview</v>
      </c>
      <c r="G329" t="str">
        <f t="shared" si="22"/>
        <v>VT</v>
      </c>
      <c r="H329" t="str">
        <f t="shared" si="23"/>
        <v>40747</v>
      </c>
    </row>
    <row r="330" spans="1:8" ht="30">
      <c r="A330" s="1" t="s">
        <v>1284</v>
      </c>
      <c r="B330" s="1" t="str">
        <f t="shared" si="20"/>
        <v>Unit 7299 Box 1457;DPO AE 09004</v>
      </c>
      <c r="C330" s="1" t="s">
        <v>26061</v>
      </c>
      <c r="D330" s="4" t="s">
        <v>31389</v>
      </c>
      <c r="E330" s="4" t="s">
        <v>31390</v>
      </c>
      <c r="F330" s="9" t="str">
        <f t="shared" si="21"/>
        <v>DPO</v>
      </c>
      <c r="G330" t="str">
        <f t="shared" si="22"/>
        <v>AE</v>
      </c>
      <c r="H330" t="str">
        <f t="shared" si="23"/>
        <v>09004</v>
      </c>
    </row>
    <row r="331" spans="1:8" ht="30">
      <c r="A331" s="1" t="s">
        <v>1288</v>
      </c>
      <c r="B331" s="1" t="str">
        <f t="shared" si="20"/>
        <v>783 William Harbors;East Dorismouth, MS 38537</v>
      </c>
      <c r="C331" s="1" t="s">
        <v>26062</v>
      </c>
      <c r="D331" s="4" t="s">
        <v>31391</v>
      </c>
      <c r="E331" s="4" t="s">
        <v>31392</v>
      </c>
      <c r="F331" s="9" t="str">
        <f t="shared" si="21"/>
        <v>East Dorismouth</v>
      </c>
      <c r="G331" t="str">
        <f t="shared" si="22"/>
        <v>MS</v>
      </c>
      <c r="H331" t="str">
        <f t="shared" si="23"/>
        <v>38537</v>
      </c>
    </row>
    <row r="332" spans="1:8" ht="30">
      <c r="A332" s="1" t="s">
        <v>1292</v>
      </c>
      <c r="B332" s="1" t="str">
        <f t="shared" si="20"/>
        <v>664 Thomas Grove Suite 339;Paulshire, NY 22036</v>
      </c>
      <c r="C332" s="1" t="s">
        <v>26063</v>
      </c>
      <c r="D332" s="4" t="s">
        <v>31393</v>
      </c>
      <c r="E332" s="4" t="s">
        <v>31394</v>
      </c>
      <c r="F332" s="9" t="str">
        <f t="shared" si="21"/>
        <v>Paulshire</v>
      </c>
      <c r="G332" t="str">
        <f t="shared" si="22"/>
        <v>NY</v>
      </c>
      <c r="H332" t="str">
        <f t="shared" si="23"/>
        <v>22036</v>
      </c>
    </row>
    <row r="333" spans="1:8" ht="30">
      <c r="A333" s="1" t="s">
        <v>1296</v>
      </c>
      <c r="B333" s="1" t="str">
        <f t="shared" si="20"/>
        <v>957 Dean Summit;Lake Michaelhaven, MD 03284</v>
      </c>
      <c r="C333" s="1" t="s">
        <v>26064</v>
      </c>
      <c r="D333" s="4" t="s">
        <v>31395</v>
      </c>
      <c r="E333" s="4" t="s">
        <v>31396</v>
      </c>
      <c r="F333" s="9" t="str">
        <f t="shared" si="21"/>
        <v>Lake Michaelhaven</v>
      </c>
      <c r="G333" t="str">
        <f t="shared" si="22"/>
        <v>MD</v>
      </c>
      <c r="H333" t="str">
        <f t="shared" si="23"/>
        <v>03284</v>
      </c>
    </row>
    <row r="334" spans="1:8" ht="45">
      <c r="A334" s="1" t="s">
        <v>1300</v>
      </c>
      <c r="B334" s="1" t="str">
        <f t="shared" si="20"/>
        <v>7019 Reginald Mount;Smithburgh, WY 89427</v>
      </c>
      <c r="C334" s="1" t="s">
        <v>26065</v>
      </c>
      <c r="D334" s="4" t="s">
        <v>31397</v>
      </c>
      <c r="E334" s="4" t="s">
        <v>31398</v>
      </c>
      <c r="F334" s="9" t="str">
        <f t="shared" si="21"/>
        <v>Smithburgh</v>
      </c>
      <c r="G334" t="str">
        <f t="shared" si="22"/>
        <v>WY</v>
      </c>
      <c r="H334" t="str">
        <f t="shared" si="23"/>
        <v>89427</v>
      </c>
    </row>
    <row r="335" spans="1:8" ht="30">
      <c r="A335" s="1" t="s">
        <v>1303</v>
      </c>
      <c r="B335" s="1" t="str">
        <f t="shared" si="20"/>
        <v>4500 Brian Crest Apt. 305;East Donna, MD 32830</v>
      </c>
      <c r="C335" s="1" t="s">
        <v>26066</v>
      </c>
      <c r="D335" s="4" t="s">
        <v>31399</v>
      </c>
      <c r="E335" s="4" t="s">
        <v>31400</v>
      </c>
      <c r="F335" s="9" t="str">
        <f t="shared" si="21"/>
        <v>East Donna</v>
      </c>
      <c r="G335" t="str">
        <f t="shared" si="22"/>
        <v>MD</v>
      </c>
      <c r="H335" t="str">
        <f t="shared" si="23"/>
        <v>32830</v>
      </c>
    </row>
    <row r="336" spans="1:8" ht="30">
      <c r="A336" s="1" t="s">
        <v>1307</v>
      </c>
      <c r="B336" s="1" t="str">
        <f t="shared" si="20"/>
        <v>5623 Gutierrez Manor;West Aaronfort, SD 99684</v>
      </c>
      <c r="C336" s="1" t="s">
        <v>26067</v>
      </c>
      <c r="D336" s="4" t="s">
        <v>31401</v>
      </c>
      <c r="E336" s="4" t="s">
        <v>31402</v>
      </c>
      <c r="F336" s="9" t="str">
        <f t="shared" si="21"/>
        <v>West Aaronfort</v>
      </c>
      <c r="G336" t="str">
        <f t="shared" si="22"/>
        <v>SD</v>
      </c>
      <c r="H336" t="str">
        <f t="shared" si="23"/>
        <v>99684</v>
      </c>
    </row>
    <row r="337" spans="1:8" ht="30">
      <c r="A337" s="1" t="s">
        <v>1311</v>
      </c>
      <c r="B337" s="1" t="str">
        <f t="shared" si="20"/>
        <v>USNV Branch;FPO AE 44518</v>
      </c>
      <c r="C337" s="1" t="s">
        <v>26068</v>
      </c>
      <c r="D337" s="4" t="s">
        <v>31403</v>
      </c>
      <c r="E337" s="4" t="s">
        <v>31404</v>
      </c>
      <c r="F337" s="9" t="str">
        <f t="shared" si="21"/>
        <v>FPO</v>
      </c>
      <c r="G337" t="str">
        <f t="shared" si="22"/>
        <v>AE</v>
      </c>
      <c r="H337" t="str">
        <f t="shared" si="23"/>
        <v>44518</v>
      </c>
    </row>
    <row r="338" spans="1:8" ht="45">
      <c r="A338" s="1" t="s">
        <v>1315</v>
      </c>
      <c r="B338" s="1" t="str">
        <f t="shared" si="20"/>
        <v>7871 Carson Curve;Kimberlybury, NE 31887</v>
      </c>
      <c r="C338" s="1" t="s">
        <v>26069</v>
      </c>
      <c r="D338" s="4" t="s">
        <v>31405</v>
      </c>
      <c r="E338" s="4" t="s">
        <v>31406</v>
      </c>
      <c r="F338" s="9" t="str">
        <f t="shared" si="21"/>
        <v>Kimberlybury</v>
      </c>
      <c r="G338" t="str">
        <f t="shared" si="22"/>
        <v>NE</v>
      </c>
      <c r="H338" t="str">
        <f t="shared" si="23"/>
        <v>31887</v>
      </c>
    </row>
    <row r="339" spans="1:8" ht="30">
      <c r="A339" s="1" t="s">
        <v>1319</v>
      </c>
      <c r="B339" s="1" t="str">
        <f t="shared" si="20"/>
        <v>9185 Stephanie Loop;Cruzstad, NE 92196</v>
      </c>
      <c r="C339" s="1" t="s">
        <v>26070</v>
      </c>
      <c r="D339" s="4" t="s">
        <v>31407</v>
      </c>
      <c r="E339" s="4" t="s">
        <v>31408</v>
      </c>
      <c r="F339" s="9" t="str">
        <f t="shared" si="21"/>
        <v>Cruzstad</v>
      </c>
      <c r="G339" t="str">
        <f t="shared" si="22"/>
        <v>NE</v>
      </c>
      <c r="H339" t="str">
        <f t="shared" si="23"/>
        <v>92196</v>
      </c>
    </row>
    <row r="340" spans="1:8" ht="45">
      <c r="A340" s="1" t="s">
        <v>1323</v>
      </c>
      <c r="B340" s="1" t="str">
        <f t="shared" si="20"/>
        <v>930 Wheeler Extension Apt. 071;South Johnstad, FL 27515</v>
      </c>
      <c r="C340" s="1" t="s">
        <v>26071</v>
      </c>
      <c r="D340" s="4" t="s">
        <v>31409</v>
      </c>
      <c r="E340" s="4" t="s">
        <v>31410</v>
      </c>
      <c r="F340" s="9" t="str">
        <f t="shared" si="21"/>
        <v>South Johnstad</v>
      </c>
      <c r="G340" t="str">
        <f t="shared" si="22"/>
        <v>FL</v>
      </c>
      <c r="H340" t="str">
        <f t="shared" si="23"/>
        <v>27515</v>
      </c>
    </row>
    <row r="341" spans="1:8" ht="30">
      <c r="A341" s="1" t="s">
        <v>1327</v>
      </c>
      <c r="B341" s="1" t="str">
        <f t="shared" si="20"/>
        <v>4064 Logan Extensions;East Pamelachester, MN 21716</v>
      </c>
      <c r="C341" s="1" t="s">
        <v>26072</v>
      </c>
      <c r="D341" s="4" t="s">
        <v>31411</v>
      </c>
      <c r="E341" s="4" t="s">
        <v>31412</v>
      </c>
      <c r="F341" s="9" t="str">
        <f t="shared" si="21"/>
        <v>East Pamelachester</v>
      </c>
      <c r="G341" t="str">
        <f t="shared" si="22"/>
        <v>MN</v>
      </c>
      <c r="H341" t="str">
        <f t="shared" si="23"/>
        <v>21716</v>
      </c>
    </row>
    <row r="342" spans="1:8" ht="45">
      <c r="A342" s="1" t="s">
        <v>1331</v>
      </c>
      <c r="B342" s="1" t="str">
        <f t="shared" si="20"/>
        <v>58668 Williams Plain;Vaughanshire, ME 73392</v>
      </c>
      <c r="C342" s="1" t="s">
        <v>26073</v>
      </c>
      <c r="D342" s="4" t="s">
        <v>31413</v>
      </c>
      <c r="E342" s="4" t="s">
        <v>31414</v>
      </c>
      <c r="F342" s="9" t="str">
        <f t="shared" si="21"/>
        <v>Vaughanshire</v>
      </c>
      <c r="G342" t="str">
        <f t="shared" si="22"/>
        <v>ME</v>
      </c>
      <c r="H342" t="str">
        <f t="shared" si="23"/>
        <v>73392</v>
      </c>
    </row>
    <row r="343" spans="1:8" ht="30">
      <c r="A343" s="1" t="s">
        <v>1335</v>
      </c>
      <c r="B343" s="1" t="str">
        <f t="shared" si="20"/>
        <v>Unit 7749 Box 2251;DPO AE 51946</v>
      </c>
      <c r="C343" s="1" t="s">
        <v>26074</v>
      </c>
      <c r="D343" s="4" t="s">
        <v>31415</v>
      </c>
      <c r="E343" s="4" t="s">
        <v>31416</v>
      </c>
      <c r="F343" s="9" t="str">
        <f t="shared" si="21"/>
        <v>DPO</v>
      </c>
      <c r="G343" t="str">
        <f t="shared" si="22"/>
        <v>AE</v>
      </c>
      <c r="H343" t="str">
        <f t="shared" si="23"/>
        <v>51946</v>
      </c>
    </row>
    <row r="344" spans="1:8" ht="30">
      <c r="A344" s="1" t="s">
        <v>1339</v>
      </c>
      <c r="B344" s="1" t="str">
        <f t="shared" si="20"/>
        <v>323 Cameron Divide;East Williamside, ND 35380</v>
      </c>
      <c r="C344" s="1" t="s">
        <v>26075</v>
      </c>
      <c r="D344" s="4" t="s">
        <v>31417</v>
      </c>
      <c r="E344" s="4" t="s">
        <v>31418</v>
      </c>
      <c r="F344" s="9" t="str">
        <f t="shared" si="21"/>
        <v>East Williamside</v>
      </c>
      <c r="G344" t="str">
        <f t="shared" si="22"/>
        <v>ND</v>
      </c>
      <c r="H344" t="str">
        <f t="shared" si="23"/>
        <v>35380</v>
      </c>
    </row>
    <row r="345" spans="1:8" ht="45">
      <c r="A345" s="1" t="s">
        <v>1343</v>
      </c>
      <c r="B345" s="1" t="str">
        <f t="shared" si="20"/>
        <v>8460 Christopher Locks Apt. 052;East Amandaberg, PA 80208</v>
      </c>
      <c r="C345" s="1" t="s">
        <v>26076</v>
      </c>
      <c r="D345" s="4" t="s">
        <v>31419</v>
      </c>
      <c r="E345" s="4" t="s">
        <v>31420</v>
      </c>
      <c r="F345" s="9" t="str">
        <f t="shared" si="21"/>
        <v>East Amandaberg</v>
      </c>
      <c r="G345" t="str">
        <f t="shared" si="22"/>
        <v>PA</v>
      </c>
      <c r="H345" t="str">
        <f t="shared" si="23"/>
        <v>80208</v>
      </c>
    </row>
    <row r="346" spans="1:8" ht="30">
      <c r="A346" s="1" t="s">
        <v>1347</v>
      </c>
      <c r="B346" s="1" t="str">
        <f t="shared" si="20"/>
        <v>758 Lisa Passage;West Alexis, ND 80819</v>
      </c>
      <c r="C346" s="1" t="s">
        <v>26077</v>
      </c>
      <c r="D346" s="4" t="s">
        <v>31421</v>
      </c>
      <c r="E346" s="4" t="s">
        <v>31422</v>
      </c>
      <c r="F346" s="9" t="str">
        <f t="shared" si="21"/>
        <v>West Alexis</v>
      </c>
      <c r="G346" t="str">
        <f t="shared" si="22"/>
        <v>ND</v>
      </c>
      <c r="H346" t="str">
        <f t="shared" si="23"/>
        <v>80819</v>
      </c>
    </row>
    <row r="347" spans="1:8" ht="30">
      <c r="A347" s="1" t="s">
        <v>1351</v>
      </c>
      <c r="B347" s="1" t="str">
        <f t="shared" si="20"/>
        <v>PSC 6801, Box 0888;APO AP 86099</v>
      </c>
      <c r="C347" s="1" t="s">
        <v>26078</v>
      </c>
      <c r="D347" s="4" t="s">
        <v>31423</v>
      </c>
      <c r="E347" s="4" t="s">
        <v>31424</v>
      </c>
      <c r="F347" s="9" t="str">
        <f t="shared" si="21"/>
        <v>APO</v>
      </c>
      <c r="G347" t="str">
        <f t="shared" si="22"/>
        <v>AP</v>
      </c>
      <c r="H347" t="str">
        <f t="shared" si="23"/>
        <v>86099</v>
      </c>
    </row>
    <row r="348" spans="1:8" ht="30">
      <c r="A348" s="1" t="s">
        <v>1354</v>
      </c>
      <c r="B348" s="1" t="str">
        <f t="shared" si="20"/>
        <v>2194 Beth Parks;Thomasview, DE 88339</v>
      </c>
      <c r="C348" s="1" t="s">
        <v>26079</v>
      </c>
      <c r="D348" s="4" t="s">
        <v>31425</v>
      </c>
      <c r="E348" s="4" t="s">
        <v>31426</v>
      </c>
      <c r="F348" s="9" t="str">
        <f t="shared" si="21"/>
        <v>Thomasview</v>
      </c>
      <c r="G348" t="str">
        <f t="shared" si="22"/>
        <v>DE</v>
      </c>
      <c r="H348" t="str">
        <f t="shared" si="23"/>
        <v>88339</v>
      </c>
    </row>
    <row r="349" spans="1:8" ht="30">
      <c r="A349" s="1" t="s">
        <v>1358</v>
      </c>
      <c r="B349" s="1" t="str">
        <f t="shared" si="20"/>
        <v>Unit 0361 Box 5964;DPO AP 19122</v>
      </c>
      <c r="C349" s="1" t="s">
        <v>26080</v>
      </c>
      <c r="D349" s="4" t="s">
        <v>31427</v>
      </c>
      <c r="E349" s="4" t="s">
        <v>31428</v>
      </c>
      <c r="F349" s="9" t="str">
        <f t="shared" si="21"/>
        <v>DPO</v>
      </c>
      <c r="G349" t="str">
        <f t="shared" si="22"/>
        <v>AP</v>
      </c>
      <c r="H349" t="str">
        <f t="shared" si="23"/>
        <v>19122</v>
      </c>
    </row>
    <row r="350" spans="1:8" ht="30">
      <c r="A350" s="1" t="s">
        <v>1362</v>
      </c>
      <c r="B350" s="1" t="str">
        <f t="shared" si="20"/>
        <v>USCGC Davidson;FPO AE 66102</v>
      </c>
      <c r="C350" s="1" t="s">
        <v>26081</v>
      </c>
      <c r="D350" s="4" t="s">
        <v>31429</v>
      </c>
      <c r="E350" s="4" t="s">
        <v>31430</v>
      </c>
      <c r="F350" s="9" t="str">
        <f t="shared" si="21"/>
        <v>FPO</v>
      </c>
      <c r="G350" t="str">
        <f t="shared" si="22"/>
        <v>AE</v>
      </c>
      <c r="H350" t="str">
        <f t="shared" si="23"/>
        <v>66102</v>
      </c>
    </row>
    <row r="351" spans="1:8" ht="30">
      <c r="A351" s="1" t="s">
        <v>1365</v>
      </c>
      <c r="B351" s="1" t="str">
        <f t="shared" si="20"/>
        <v>818 Perry Parkway Suite 199;East Jerryville, IA 36069</v>
      </c>
      <c r="C351" s="1" t="s">
        <v>26082</v>
      </c>
      <c r="D351" s="4" t="s">
        <v>31431</v>
      </c>
      <c r="E351" s="4" t="s">
        <v>31432</v>
      </c>
      <c r="F351" s="9" t="str">
        <f t="shared" si="21"/>
        <v>East Jerryville</v>
      </c>
      <c r="G351" t="str">
        <f t="shared" si="22"/>
        <v>IA</v>
      </c>
      <c r="H351" t="str">
        <f t="shared" si="23"/>
        <v>36069</v>
      </c>
    </row>
    <row r="352" spans="1:8" ht="45">
      <c r="A352" s="1" t="s">
        <v>1369</v>
      </c>
      <c r="B352" s="1" t="str">
        <f t="shared" si="20"/>
        <v>33376 Nicholson Row Apt. 064;Port Kaylaside, DC 20191</v>
      </c>
      <c r="C352" s="1" t="s">
        <v>26083</v>
      </c>
      <c r="D352" s="4" t="s">
        <v>31433</v>
      </c>
      <c r="E352" s="4" t="s">
        <v>31434</v>
      </c>
      <c r="F352" s="9" t="str">
        <f t="shared" si="21"/>
        <v>Port Kaylaside</v>
      </c>
      <c r="G352" t="str">
        <f t="shared" si="22"/>
        <v>DC</v>
      </c>
      <c r="H352" t="str">
        <f t="shared" si="23"/>
        <v>20191</v>
      </c>
    </row>
    <row r="353" spans="1:8" ht="30">
      <c r="A353" s="1" t="s">
        <v>1373</v>
      </c>
      <c r="B353" s="1" t="str">
        <f t="shared" si="20"/>
        <v>944 Rhodes Via Suite 526;Henrybury, MD 52483</v>
      </c>
      <c r="C353" s="1" t="s">
        <v>26084</v>
      </c>
      <c r="D353" s="4" t="s">
        <v>31435</v>
      </c>
      <c r="E353" s="4" t="s">
        <v>31436</v>
      </c>
      <c r="F353" s="9" t="str">
        <f t="shared" si="21"/>
        <v>Henrybury</v>
      </c>
      <c r="G353" t="str">
        <f t="shared" si="22"/>
        <v>MD</v>
      </c>
      <c r="H353" t="str">
        <f t="shared" si="23"/>
        <v>52483</v>
      </c>
    </row>
    <row r="354" spans="1:8" ht="30">
      <c r="A354" s="1" t="s">
        <v>1376</v>
      </c>
      <c r="B354" s="1" t="str">
        <f t="shared" si="20"/>
        <v>5083 Kristina Loop;Perezfurt, TX 78567</v>
      </c>
      <c r="C354" s="1" t="s">
        <v>26085</v>
      </c>
      <c r="D354" s="4" t="s">
        <v>31437</v>
      </c>
      <c r="E354" s="4" t="s">
        <v>31438</v>
      </c>
      <c r="F354" s="9" t="str">
        <f t="shared" si="21"/>
        <v>Perezfurt</v>
      </c>
      <c r="G354" t="str">
        <f t="shared" si="22"/>
        <v>TX</v>
      </c>
      <c r="H354" t="str">
        <f t="shared" si="23"/>
        <v>78567</v>
      </c>
    </row>
    <row r="355" spans="1:8" ht="45">
      <c r="A355" s="1" t="s">
        <v>1380</v>
      </c>
      <c r="B355" s="1" t="str">
        <f t="shared" si="20"/>
        <v>69090 Daniel Falls Apt. 332;East Lisaborough, DC 71242</v>
      </c>
      <c r="C355" s="1" t="s">
        <v>26086</v>
      </c>
      <c r="D355" s="4" t="s">
        <v>31439</v>
      </c>
      <c r="E355" s="4" t="s">
        <v>31440</v>
      </c>
      <c r="F355" s="9" t="str">
        <f t="shared" si="21"/>
        <v>East Lisaborough</v>
      </c>
      <c r="G355" t="str">
        <f t="shared" si="22"/>
        <v>DC</v>
      </c>
      <c r="H355" t="str">
        <f t="shared" si="23"/>
        <v>71242</v>
      </c>
    </row>
    <row r="356" spans="1:8" ht="45">
      <c r="A356" s="1" t="s">
        <v>1384</v>
      </c>
      <c r="B356" s="1" t="str">
        <f t="shared" si="20"/>
        <v>169 Henderson Parkways;Shannonmouth, NE 74868</v>
      </c>
      <c r="C356" s="1" t="s">
        <v>26087</v>
      </c>
      <c r="D356" s="4" t="s">
        <v>31441</v>
      </c>
      <c r="E356" s="4" t="s">
        <v>31442</v>
      </c>
      <c r="F356" s="9" t="str">
        <f t="shared" si="21"/>
        <v>Shannonmouth</v>
      </c>
      <c r="G356" t="str">
        <f t="shared" si="22"/>
        <v>NE</v>
      </c>
      <c r="H356" t="str">
        <f t="shared" si="23"/>
        <v>74868</v>
      </c>
    </row>
    <row r="357" spans="1:8" ht="30">
      <c r="A357" s="1" t="s">
        <v>1387</v>
      </c>
      <c r="B357" s="1" t="str">
        <f t="shared" si="20"/>
        <v>Unit 8293 Box 3537;DPO AE 71752</v>
      </c>
      <c r="C357" s="1" t="s">
        <v>26088</v>
      </c>
      <c r="D357" s="4" t="s">
        <v>31443</v>
      </c>
      <c r="E357" s="4" t="s">
        <v>31444</v>
      </c>
      <c r="F357" s="9" t="str">
        <f t="shared" si="21"/>
        <v>DPO</v>
      </c>
      <c r="G357" t="str">
        <f t="shared" si="22"/>
        <v>AE</v>
      </c>
      <c r="H357" t="str">
        <f t="shared" si="23"/>
        <v>71752</v>
      </c>
    </row>
    <row r="358" spans="1:8" ht="30">
      <c r="A358" s="1" t="s">
        <v>1391</v>
      </c>
      <c r="B358" s="1" t="str">
        <f t="shared" si="20"/>
        <v>992 Marks Wells Suite 267;Lewisshire, NJ 81520</v>
      </c>
      <c r="C358" s="1" t="s">
        <v>26089</v>
      </c>
      <c r="D358" s="4" t="s">
        <v>31445</v>
      </c>
      <c r="E358" s="4" t="s">
        <v>31446</v>
      </c>
      <c r="F358" s="9" t="str">
        <f t="shared" si="21"/>
        <v>Lewisshire</v>
      </c>
      <c r="G358" t="str">
        <f t="shared" si="22"/>
        <v>NJ</v>
      </c>
      <c r="H358" t="str">
        <f t="shared" si="23"/>
        <v>81520</v>
      </c>
    </row>
    <row r="359" spans="1:8" ht="30">
      <c r="A359" s="1" t="s">
        <v>1395</v>
      </c>
      <c r="B359" s="1" t="str">
        <f t="shared" si="20"/>
        <v>9010 Bean Dam;Lake Michaelview, MI 22295</v>
      </c>
      <c r="C359" s="1" t="s">
        <v>26090</v>
      </c>
      <c r="D359" s="4" t="s">
        <v>31447</v>
      </c>
      <c r="E359" s="4" t="s">
        <v>31448</v>
      </c>
      <c r="F359" s="9" t="str">
        <f t="shared" si="21"/>
        <v>Lake Michaelview</v>
      </c>
      <c r="G359" t="str">
        <f t="shared" si="22"/>
        <v>MI</v>
      </c>
      <c r="H359" t="str">
        <f t="shared" si="23"/>
        <v>22295</v>
      </c>
    </row>
    <row r="360" spans="1:8" ht="30">
      <c r="A360" s="1" t="s">
        <v>1399</v>
      </c>
      <c r="B360" s="1" t="str">
        <f t="shared" si="20"/>
        <v>465 Brett Bypass;Danielton, FL 22100</v>
      </c>
      <c r="C360" s="1" t="s">
        <v>26091</v>
      </c>
      <c r="D360" s="4" t="s">
        <v>31449</v>
      </c>
      <c r="E360" s="4" t="s">
        <v>31450</v>
      </c>
      <c r="F360" s="9" t="str">
        <f t="shared" si="21"/>
        <v>Danielton</v>
      </c>
      <c r="G360" t="str">
        <f t="shared" si="22"/>
        <v>FL</v>
      </c>
      <c r="H360" t="str">
        <f t="shared" si="23"/>
        <v>22100</v>
      </c>
    </row>
    <row r="361" spans="1:8" ht="45">
      <c r="A361" s="1" t="s">
        <v>1403</v>
      </c>
      <c r="B361" s="1" t="str">
        <f t="shared" si="20"/>
        <v>4546 Heather Parkways;West Courtney, VT 11196</v>
      </c>
      <c r="C361" s="1" t="s">
        <v>26092</v>
      </c>
      <c r="D361" s="4" t="s">
        <v>31451</v>
      </c>
      <c r="E361" s="4" t="s">
        <v>31452</v>
      </c>
      <c r="F361" s="9" t="str">
        <f t="shared" si="21"/>
        <v>West Courtney</v>
      </c>
      <c r="G361" t="str">
        <f t="shared" si="22"/>
        <v>VT</v>
      </c>
      <c r="H361" t="str">
        <f t="shared" si="23"/>
        <v>11196</v>
      </c>
    </row>
    <row r="362" spans="1:8" ht="30">
      <c r="A362" s="1" t="s">
        <v>1407</v>
      </c>
      <c r="B362" s="1" t="str">
        <f t="shared" si="20"/>
        <v>8764 Lewis Haven;New Kyleside, WA 18509</v>
      </c>
      <c r="C362" s="1" t="s">
        <v>26093</v>
      </c>
      <c r="D362" s="4" t="s">
        <v>31453</v>
      </c>
      <c r="E362" s="4" t="s">
        <v>31454</v>
      </c>
      <c r="F362" s="9" t="str">
        <f t="shared" si="21"/>
        <v>New Kyleside</v>
      </c>
      <c r="G362" t="str">
        <f t="shared" si="22"/>
        <v>WA</v>
      </c>
      <c r="H362" t="str">
        <f t="shared" si="23"/>
        <v>18509</v>
      </c>
    </row>
    <row r="363" spans="1:8" ht="30">
      <c r="A363" s="1" t="s">
        <v>1411</v>
      </c>
      <c r="B363" s="1" t="str">
        <f t="shared" si="20"/>
        <v>661 Heather Bypass Apt. 757;Kellieshire, MI 67485</v>
      </c>
      <c r="C363" s="1" t="s">
        <v>26094</v>
      </c>
      <c r="D363" s="4" t="s">
        <v>31455</v>
      </c>
      <c r="E363" s="4" t="s">
        <v>31456</v>
      </c>
      <c r="F363" s="9" t="str">
        <f t="shared" si="21"/>
        <v>Kellieshire</v>
      </c>
      <c r="G363" t="str">
        <f t="shared" si="22"/>
        <v>MI</v>
      </c>
      <c r="H363" t="str">
        <f t="shared" si="23"/>
        <v>67485</v>
      </c>
    </row>
    <row r="364" spans="1:8" ht="30">
      <c r="A364" s="1" t="s">
        <v>1415</v>
      </c>
      <c r="B364" s="1" t="str">
        <f t="shared" si="20"/>
        <v>Unit 9545 Box 3904;DPO AE 23872</v>
      </c>
      <c r="C364" s="1" t="s">
        <v>26095</v>
      </c>
      <c r="D364" s="4" t="s">
        <v>31457</v>
      </c>
      <c r="E364" s="4" t="s">
        <v>31458</v>
      </c>
      <c r="F364" s="9" t="str">
        <f t="shared" si="21"/>
        <v>DPO</v>
      </c>
      <c r="G364" t="str">
        <f t="shared" si="22"/>
        <v>AE</v>
      </c>
      <c r="H364" t="str">
        <f t="shared" si="23"/>
        <v>23872</v>
      </c>
    </row>
    <row r="365" spans="1:8" ht="30">
      <c r="A365" s="1" t="s">
        <v>1419</v>
      </c>
      <c r="B365" s="1" t="str">
        <f t="shared" si="20"/>
        <v>9488 Elaine Court;New Brian, AL 78168</v>
      </c>
      <c r="C365" s="1" t="s">
        <v>26096</v>
      </c>
      <c r="D365" s="4" t="s">
        <v>31459</v>
      </c>
      <c r="E365" s="4" t="s">
        <v>31460</v>
      </c>
      <c r="F365" s="9" t="str">
        <f t="shared" si="21"/>
        <v>New Brian</v>
      </c>
      <c r="G365" t="str">
        <f t="shared" si="22"/>
        <v>AL</v>
      </c>
      <c r="H365" t="str">
        <f t="shared" si="23"/>
        <v>78168</v>
      </c>
    </row>
    <row r="366" spans="1:8" ht="30">
      <c r="A366" s="1" t="s">
        <v>1423</v>
      </c>
      <c r="B366" s="1" t="str">
        <f t="shared" si="20"/>
        <v>PSC 9680, Box 8007;APO AE 65624</v>
      </c>
      <c r="C366" s="1" t="s">
        <v>26097</v>
      </c>
      <c r="D366" s="4" t="s">
        <v>31461</v>
      </c>
      <c r="E366" s="4" t="s">
        <v>31462</v>
      </c>
      <c r="F366" s="9" t="str">
        <f t="shared" si="21"/>
        <v>APO</v>
      </c>
      <c r="G366" t="str">
        <f t="shared" si="22"/>
        <v>AE</v>
      </c>
      <c r="H366" t="str">
        <f t="shared" si="23"/>
        <v>65624</v>
      </c>
    </row>
    <row r="367" spans="1:8" ht="45">
      <c r="A367" s="1" t="s">
        <v>1426</v>
      </c>
      <c r="B367" s="1" t="str">
        <f t="shared" si="20"/>
        <v>60551 Allen Place Suite 161;West Caseyland, NJ 06386</v>
      </c>
      <c r="C367" s="1" t="s">
        <v>26098</v>
      </c>
      <c r="D367" s="4" t="s">
        <v>31463</v>
      </c>
      <c r="E367" s="4" t="s">
        <v>31464</v>
      </c>
      <c r="F367" s="9" t="str">
        <f t="shared" si="21"/>
        <v>West Caseyland</v>
      </c>
      <c r="G367" t="str">
        <f t="shared" si="22"/>
        <v>NJ</v>
      </c>
      <c r="H367" t="str">
        <f t="shared" si="23"/>
        <v>06386</v>
      </c>
    </row>
    <row r="368" spans="1:8" ht="30">
      <c r="A368" s="1" t="s">
        <v>1430</v>
      </c>
      <c r="B368" s="1" t="str">
        <f t="shared" si="20"/>
        <v>44340 Henry Run Apt. 343;Morrisonstad, AK 29467</v>
      </c>
      <c r="C368" s="1" t="s">
        <v>26099</v>
      </c>
      <c r="D368" s="4" t="s">
        <v>31465</v>
      </c>
      <c r="E368" s="4" t="s">
        <v>31466</v>
      </c>
      <c r="F368" s="9" t="str">
        <f t="shared" si="21"/>
        <v>Morrisonstad</v>
      </c>
      <c r="G368" t="str">
        <f t="shared" si="22"/>
        <v>AK</v>
      </c>
      <c r="H368" t="str">
        <f t="shared" si="23"/>
        <v>29467</v>
      </c>
    </row>
    <row r="369" spans="1:8" ht="45">
      <c r="A369" s="1" t="s">
        <v>1433</v>
      </c>
      <c r="B369" s="1" t="str">
        <f t="shared" si="20"/>
        <v>50862 Clarke Burgs Suite 058;Jacksonborough, WI 54471</v>
      </c>
      <c r="C369" s="1" t="s">
        <v>26100</v>
      </c>
      <c r="D369" s="4" t="s">
        <v>31467</v>
      </c>
      <c r="E369" s="4" t="s">
        <v>31468</v>
      </c>
      <c r="F369" s="9" t="str">
        <f t="shared" si="21"/>
        <v>Jacksonborough</v>
      </c>
      <c r="G369" t="str">
        <f t="shared" si="22"/>
        <v>WI</v>
      </c>
      <c r="H369" t="str">
        <f t="shared" si="23"/>
        <v>54471</v>
      </c>
    </row>
    <row r="370" spans="1:8" ht="45">
      <c r="A370" s="1" t="s">
        <v>1437</v>
      </c>
      <c r="B370" s="1" t="str">
        <f t="shared" si="20"/>
        <v>6984 Danielle Circle Suite 902;Lake Jacobborough, ME 90954</v>
      </c>
      <c r="C370" s="1" t="s">
        <v>26101</v>
      </c>
      <c r="D370" s="4" t="s">
        <v>31469</v>
      </c>
      <c r="E370" s="4" t="s">
        <v>31470</v>
      </c>
      <c r="F370" s="9" t="str">
        <f t="shared" si="21"/>
        <v>Lake Jacobborough</v>
      </c>
      <c r="G370" t="str">
        <f t="shared" si="22"/>
        <v>ME</v>
      </c>
      <c r="H370" t="str">
        <f t="shared" si="23"/>
        <v>90954</v>
      </c>
    </row>
    <row r="371" spans="1:8" ht="30">
      <c r="A371" s="1" t="s">
        <v>1441</v>
      </c>
      <c r="B371" s="1" t="str">
        <f t="shared" si="20"/>
        <v>1572 John Rest Suite 036;North Carrie, MO 22861</v>
      </c>
      <c r="C371" s="1" t="s">
        <v>26102</v>
      </c>
      <c r="D371" s="4" t="s">
        <v>31471</v>
      </c>
      <c r="E371" s="4" t="s">
        <v>31472</v>
      </c>
      <c r="F371" s="9" t="str">
        <f t="shared" si="21"/>
        <v>North Carrie</v>
      </c>
      <c r="G371" t="str">
        <f t="shared" si="22"/>
        <v>MO</v>
      </c>
      <c r="H371" t="str">
        <f t="shared" si="23"/>
        <v>22861</v>
      </c>
    </row>
    <row r="372" spans="1:8" ht="45">
      <c r="A372" s="1" t="s">
        <v>1445</v>
      </c>
      <c r="B372" s="1" t="str">
        <f t="shared" si="20"/>
        <v>7320 Lori Flat Suite 745;North Kyleland, MI 75912</v>
      </c>
      <c r="C372" s="1" t="s">
        <v>26103</v>
      </c>
      <c r="D372" s="4" t="s">
        <v>31473</v>
      </c>
      <c r="E372" s="4" t="s">
        <v>31474</v>
      </c>
      <c r="F372" s="9" t="str">
        <f t="shared" si="21"/>
        <v>North Kyleland</v>
      </c>
      <c r="G372" t="str">
        <f t="shared" si="22"/>
        <v>MI</v>
      </c>
      <c r="H372" t="str">
        <f t="shared" si="23"/>
        <v>75912</v>
      </c>
    </row>
    <row r="373" spans="1:8" ht="30">
      <c r="A373" s="1" t="s">
        <v>1449</v>
      </c>
      <c r="B373" s="1" t="str">
        <f t="shared" si="20"/>
        <v>833 Rodney Islands Suite 290;Lake Krystal, FL 23577</v>
      </c>
      <c r="C373" s="1" t="s">
        <v>26104</v>
      </c>
      <c r="D373" s="4" t="s">
        <v>31475</v>
      </c>
      <c r="E373" s="4" t="s">
        <v>31476</v>
      </c>
      <c r="F373" s="9" t="str">
        <f t="shared" si="21"/>
        <v>Lake Krystal</v>
      </c>
      <c r="G373" t="str">
        <f t="shared" si="22"/>
        <v>FL</v>
      </c>
      <c r="H373" t="str">
        <f t="shared" si="23"/>
        <v>23577</v>
      </c>
    </row>
    <row r="374" spans="1:8" ht="45">
      <c r="A374" s="1" t="s">
        <v>1453</v>
      </c>
      <c r="B374" s="1" t="str">
        <f t="shared" si="20"/>
        <v>828 Davis Highway;Barrettburgh, OH 41449</v>
      </c>
      <c r="C374" s="1" t="s">
        <v>26105</v>
      </c>
      <c r="D374" s="4" t="s">
        <v>31477</v>
      </c>
      <c r="E374" s="4" t="s">
        <v>31478</v>
      </c>
      <c r="F374" s="9" t="str">
        <f t="shared" si="21"/>
        <v>Barrettburgh</v>
      </c>
      <c r="G374" t="str">
        <f t="shared" si="22"/>
        <v>OH</v>
      </c>
      <c r="H374" t="str">
        <f t="shared" si="23"/>
        <v>41449</v>
      </c>
    </row>
    <row r="375" spans="1:8" ht="30">
      <c r="A375" s="1" t="s">
        <v>1457</v>
      </c>
      <c r="B375" s="1" t="str">
        <f t="shared" si="20"/>
        <v>2183 Kimberly Pines Suite 885;Robertton, VA 33779</v>
      </c>
      <c r="C375" s="1" t="s">
        <v>26106</v>
      </c>
      <c r="D375" s="4" t="s">
        <v>31479</v>
      </c>
      <c r="E375" s="4" t="s">
        <v>31480</v>
      </c>
      <c r="F375" s="9" t="str">
        <f t="shared" si="21"/>
        <v>Robertton</v>
      </c>
      <c r="G375" t="str">
        <f t="shared" si="22"/>
        <v>VA</v>
      </c>
      <c r="H375" t="str">
        <f t="shared" si="23"/>
        <v>33779</v>
      </c>
    </row>
    <row r="376" spans="1:8" ht="45">
      <c r="A376" s="1" t="s">
        <v>1460</v>
      </c>
      <c r="B376" s="1" t="str">
        <f t="shared" si="20"/>
        <v>4694 Melanie Glens Apt. 562;North Clarence, IL 91268</v>
      </c>
      <c r="C376" s="1" t="s">
        <v>26107</v>
      </c>
      <c r="D376" s="4" t="s">
        <v>31481</v>
      </c>
      <c r="E376" s="4" t="s">
        <v>31482</v>
      </c>
      <c r="F376" s="9" t="str">
        <f t="shared" si="21"/>
        <v>North Clarence</v>
      </c>
      <c r="G376" t="str">
        <f t="shared" si="22"/>
        <v>IL</v>
      </c>
      <c r="H376" t="str">
        <f t="shared" si="23"/>
        <v>91268</v>
      </c>
    </row>
    <row r="377" spans="1:8" ht="45">
      <c r="A377" s="1" t="s">
        <v>1464</v>
      </c>
      <c r="B377" s="1" t="str">
        <f t="shared" si="20"/>
        <v>93382 Woods Villages;Michaelville, NM 16997</v>
      </c>
      <c r="C377" s="1" t="s">
        <v>26108</v>
      </c>
      <c r="D377" s="4" t="s">
        <v>31483</v>
      </c>
      <c r="E377" s="4" t="s">
        <v>31484</v>
      </c>
      <c r="F377" s="9" t="str">
        <f t="shared" si="21"/>
        <v>Michaelville</v>
      </c>
      <c r="G377" t="str">
        <f t="shared" si="22"/>
        <v>NM</v>
      </c>
      <c r="H377" t="str">
        <f t="shared" si="23"/>
        <v>16997</v>
      </c>
    </row>
    <row r="378" spans="1:8" ht="45">
      <c r="A378" s="1" t="s">
        <v>1468</v>
      </c>
      <c r="B378" s="1" t="str">
        <f t="shared" si="20"/>
        <v>564 Townsend Lodge;Wadeburgh, NJ 97184</v>
      </c>
      <c r="C378" s="1" t="s">
        <v>26109</v>
      </c>
      <c r="D378" s="4" t="s">
        <v>31485</v>
      </c>
      <c r="E378" s="4" t="s">
        <v>31486</v>
      </c>
      <c r="F378" s="9" t="str">
        <f t="shared" si="21"/>
        <v>Wadeburgh</v>
      </c>
      <c r="G378" t="str">
        <f t="shared" si="22"/>
        <v>NJ</v>
      </c>
      <c r="H378" t="str">
        <f t="shared" si="23"/>
        <v>97184</v>
      </c>
    </row>
    <row r="379" spans="1:8" ht="30">
      <c r="A379" s="1" t="s">
        <v>1472</v>
      </c>
      <c r="B379" s="1" t="str">
        <f t="shared" si="20"/>
        <v>Unit 4598 Box 9002;DPO AP 48062</v>
      </c>
      <c r="C379" s="1" t="s">
        <v>26110</v>
      </c>
      <c r="D379" s="4" t="s">
        <v>31487</v>
      </c>
      <c r="E379" s="4" t="s">
        <v>31488</v>
      </c>
      <c r="F379" s="9" t="str">
        <f t="shared" si="21"/>
        <v>DPO</v>
      </c>
      <c r="G379" t="str">
        <f t="shared" si="22"/>
        <v>AP</v>
      </c>
      <c r="H379" t="str">
        <f t="shared" si="23"/>
        <v>48062</v>
      </c>
    </row>
    <row r="380" spans="1:8" ht="30">
      <c r="A380" s="1" t="s">
        <v>1476</v>
      </c>
      <c r="B380" s="1" t="str">
        <f t="shared" si="20"/>
        <v>USNV Flores;FPO AE 72874</v>
      </c>
      <c r="C380" s="1" t="s">
        <v>26111</v>
      </c>
      <c r="D380" s="4" t="s">
        <v>31489</v>
      </c>
      <c r="E380" s="4" t="s">
        <v>31490</v>
      </c>
      <c r="F380" s="9" t="str">
        <f t="shared" si="21"/>
        <v>FPO</v>
      </c>
      <c r="G380" t="str">
        <f t="shared" si="22"/>
        <v>AE</v>
      </c>
      <c r="H380" t="str">
        <f t="shared" si="23"/>
        <v>72874</v>
      </c>
    </row>
    <row r="381" spans="1:8" ht="30">
      <c r="A381" s="1" t="s">
        <v>1480</v>
      </c>
      <c r="B381" s="1" t="str">
        <f t="shared" si="20"/>
        <v>PSC 6330, Box 3260;APO AE 54021</v>
      </c>
      <c r="C381" s="1" t="s">
        <v>26112</v>
      </c>
      <c r="D381" s="4" t="s">
        <v>31491</v>
      </c>
      <c r="E381" s="4" t="s">
        <v>31492</v>
      </c>
      <c r="F381" s="9" t="str">
        <f t="shared" si="21"/>
        <v>APO</v>
      </c>
      <c r="G381" t="str">
        <f t="shared" si="22"/>
        <v>AE</v>
      </c>
      <c r="H381" t="str">
        <f t="shared" si="23"/>
        <v>54021</v>
      </c>
    </row>
    <row r="382" spans="1:8" ht="30">
      <c r="A382" s="1" t="s">
        <v>1484</v>
      </c>
      <c r="B382" s="1" t="str">
        <f t="shared" si="20"/>
        <v>3614 Derek Avenue;Sarahtown, IA 43391</v>
      </c>
      <c r="C382" s="1" t="s">
        <v>26113</v>
      </c>
      <c r="D382" s="4" t="s">
        <v>31493</v>
      </c>
      <c r="E382" s="4" t="s">
        <v>31494</v>
      </c>
      <c r="F382" s="9" t="str">
        <f t="shared" si="21"/>
        <v>Sarahtown</v>
      </c>
      <c r="G382" t="str">
        <f t="shared" si="22"/>
        <v>IA</v>
      </c>
      <c r="H382" t="str">
        <f t="shared" si="23"/>
        <v>43391</v>
      </c>
    </row>
    <row r="383" spans="1:8" ht="45">
      <c r="A383" s="1" t="s">
        <v>1488</v>
      </c>
      <c r="B383" s="1" t="str">
        <f t="shared" si="20"/>
        <v>12138 Tristan Parkways;South Lisa, CO 98750</v>
      </c>
      <c r="C383" s="1" t="s">
        <v>26114</v>
      </c>
      <c r="D383" s="4" t="s">
        <v>31495</v>
      </c>
      <c r="E383" s="4" t="s">
        <v>31496</v>
      </c>
      <c r="F383" s="9" t="str">
        <f t="shared" si="21"/>
        <v>South Lisa</v>
      </c>
      <c r="G383" t="str">
        <f t="shared" si="22"/>
        <v>CO</v>
      </c>
      <c r="H383" t="str">
        <f t="shared" si="23"/>
        <v>98750</v>
      </c>
    </row>
    <row r="384" spans="1:8" ht="45">
      <c r="A384" s="1" t="s">
        <v>1492</v>
      </c>
      <c r="B384" s="1" t="str">
        <f t="shared" si="20"/>
        <v>32568 Barbara Trail Suite 384;South Timothyport, MT 88188</v>
      </c>
      <c r="C384" s="1" t="s">
        <v>26115</v>
      </c>
      <c r="D384" s="4" t="s">
        <v>31497</v>
      </c>
      <c r="E384" s="4" t="s">
        <v>31498</v>
      </c>
      <c r="F384" s="9" t="str">
        <f t="shared" si="21"/>
        <v>South Timothyport</v>
      </c>
      <c r="G384" t="str">
        <f t="shared" si="22"/>
        <v>MT</v>
      </c>
      <c r="H384" t="str">
        <f t="shared" si="23"/>
        <v>88188</v>
      </c>
    </row>
    <row r="385" spans="1:8" ht="45">
      <c r="A385" s="1" t="s">
        <v>1496</v>
      </c>
      <c r="B385" s="1" t="str">
        <f t="shared" si="20"/>
        <v>7834 John Centers Suite 805;Port Nicolebury, RI 89897</v>
      </c>
      <c r="C385" s="1" t="s">
        <v>26116</v>
      </c>
      <c r="D385" s="4" t="s">
        <v>31499</v>
      </c>
      <c r="E385" s="4" t="s">
        <v>31500</v>
      </c>
      <c r="F385" s="9" t="str">
        <f t="shared" si="21"/>
        <v>Port Nicolebury</v>
      </c>
      <c r="G385" t="str">
        <f t="shared" si="22"/>
        <v>RI</v>
      </c>
      <c r="H385" t="str">
        <f t="shared" si="23"/>
        <v>89897</v>
      </c>
    </row>
    <row r="386" spans="1:8" ht="30">
      <c r="A386" s="1" t="s">
        <v>1500</v>
      </c>
      <c r="B386" s="1" t="str">
        <f t="shared" si="20"/>
        <v>3032 Sharp Via;Murphyside, IN 62206</v>
      </c>
      <c r="C386" s="1" t="s">
        <v>26117</v>
      </c>
      <c r="D386" s="4" t="s">
        <v>31501</v>
      </c>
      <c r="E386" s="4" t="s">
        <v>31502</v>
      </c>
      <c r="F386" s="9" t="str">
        <f t="shared" si="21"/>
        <v>Murphyside</v>
      </c>
      <c r="G386" t="str">
        <f t="shared" si="22"/>
        <v>IN</v>
      </c>
      <c r="H386" t="str">
        <f t="shared" si="23"/>
        <v>62206</v>
      </c>
    </row>
    <row r="387" spans="1:8" ht="45">
      <c r="A387" s="1" t="s">
        <v>1504</v>
      </c>
      <c r="B387" s="1" t="str">
        <f t="shared" ref="B387:B450" si="24">SUBSTITUTE(A387,CHAR(10),";")</f>
        <v>37685 Francis Square;Sanchezstad, WY 10137</v>
      </c>
      <c r="C387" s="1" t="s">
        <v>26118</v>
      </c>
      <c r="D387" s="4" t="s">
        <v>31503</v>
      </c>
      <c r="E387" s="4" t="s">
        <v>31504</v>
      </c>
      <c r="F387" s="9" t="str">
        <f t="shared" ref="F387:F450" si="25">IF(RIGHT(LEFT(E387,3),2)="PO",LEFT(E387,3),LEFT(E387,LEN(E387)-10))</f>
        <v>Sanchezstad</v>
      </c>
      <c r="G387" t="str">
        <f t="shared" ref="G387:G450" si="26">LEFT(RIGHT(E387, 8), 2)</f>
        <v>WY</v>
      </c>
      <c r="H387" t="str">
        <f t="shared" ref="H387:H450" si="27">RIGHT(E387, 5)</f>
        <v>10137</v>
      </c>
    </row>
    <row r="388" spans="1:8" ht="30">
      <c r="A388" s="1" t="s">
        <v>1507</v>
      </c>
      <c r="B388" s="1" t="str">
        <f t="shared" si="24"/>
        <v>81719 Heather Lock;North Ana, AL 51276</v>
      </c>
      <c r="C388" s="1" t="s">
        <v>26119</v>
      </c>
      <c r="D388" s="4" t="s">
        <v>31505</v>
      </c>
      <c r="E388" s="4" t="s">
        <v>31506</v>
      </c>
      <c r="F388" s="9" t="str">
        <f t="shared" si="25"/>
        <v>North Ana</v>
      </c>
      <c r="G388" t="str">
        <f t="shared" si="26"/>
        <v>AL</v>
      </c>
      <c r="H388" t="str">
        <f t="shared" si="27"/>
        <v>51276</v>
      </c>
    </row>
    <row r="389" spans="1:8" ht="30">
      <c r="A389" s="1" t="s">
        <v>1511</v>
      </c>
      <c r="B389" s="1" t="str">
        <f t="shared" si="24"/>
        <v>04134 Bailey Forest Suite 706;Garyport, MT 77968</v>
      </c>
      <c r="C389" s="1" t="s">
        <v>26120</v>
      </c>
      <c r="D389" s="4" t="s">
        <v>31507</v>
      </c>
      <c r="E389" s="4" t="s">
        <v>31508</v>
      </c>
      <c r="F389" s="9" t="str">
        <f t="shared" si="25"/>
        <v>Garyport</v>
      </c>
      <c r="G389" t="str">
        <f t="shared" si="26"/>
        <v>MT</v>
      </c>
      <c r="H389" t="str">
        <f t="shared" si="27"/>
        <v>77968</v>
      </c>
    </row>
    <row r="390" spans="1:8" ht="30">
      <c r="A390" s="1" t="s">
        <v>1515</v>
      </c>
      <c r="B390" s="1" t="str">
        <f t="shared" si="24"/>
        <v>6885 Carl Spring;Port Michaelburgh, MA 40316</v>
      </c>
      <c r="C390" s="1" t="s">
        <v>26121</v>
      </c>
      <c r="D390" s="4" t="s">
        <v>31509</v>
      </c>
      <c r="E390" s="4" t="s">
        <v>31510</v>
      </c>
      <c r="F390" s="9" t="str">
        <f t="shared" si="25"/>
        <v>Port Michaelburgh</v>
      </c>
      <c r="G390" t="str">
        <f t="shared" si="26"/>
        <v>MA</v>
      </c>
      <c r="H390" t="str">
        <f t="shared" si="27"/>
        <v>40316</v>
      </c>
    </row>
    <row r="391" spans="1:8" ht="30">
      <c r="A391" s="1" t="s">
        <v>1519</v>
      </c>
      <c r="B391" s="1" t="str">
        <f t="shared" si="24"/>
        <v>8365 Ray Shoals;Port Wendy, AZ 94352</v>
      </c>
      <c r="C391" s="1" t="s">
        <v>26122</v>
      </c>
      <c r="D391" s="4" t="s">
        <v>31511</v>
      </c>
      <c r="E391" s="4" t="s">
        <v>31512</v>
      </c>
      <c r="F391" s="9" t="str">
        <f t="shared" si="25"/>
        <v>Port Wendy</v>
      </c>
      <c r="G391" t="str">
        <f t="shared" si="26"/>
        <v>AZ</v>
      </c>
      <c r="H391" t="str">
        <f t="shared" si="27"/>
        <v>94352</v>
      </c>
    </row>
    <row r="392" spans="1:8" ht="30">
      <c r="A392" s="1" t="s">
        <v>1523</v>
      </c>
      <c r="B392" s="1" t="str">
        <f t="shared" si="24"/>
        <v>749 Flores Wall Suite 500;Durhamton, NH 67183</v>
      </c>
      <c r="C392" s="1" t="s">
        <v>26123</v>
      </c>
      <c r="D392" s="4" t="s">
        <v>31513</v>
      </c>
      <c r="E392" s="4" t="s">
        <v>31514</v>
      </c>
      <c r="F392" s="9" t="str">
        <f t="shared" si="25"/>
        <v>Durhamton</v>
      </c>
      <c r="G392" t="str">
        <f t="shared" si="26"/>
        <v>NH</v>
      </c>
      <c r="H392" t="str">
        <f t="shared" si="27"/>
        <v>67183</v>
      </c>
    </row>
    <row r="393" spans="1:8" ht="30">
      <c r="A393" s="1" t="s">
        <v>1527</v>
      </c>
      <c r="B393" s="1" t="str">
        <f t="shared" si="24"/>
        <v>399 Sanchez Ferry;Barryberg, AK 49178</v>
      </c>
      <c r="C393" s="1" t="s">
        <v>26124</v>
      </c>
      <c r="D393" s="4" t="s">
        <v>31515</v>
      </c>
      <c r="E393" s="4" t="s">
        <v>31516</v>
      </c>
      <c r="F393" s="9" t="str">
        <f t="shared" si="25"/>
        <v>Barryberg</v>
      </c>
      <c r="G393" t="str">
        <f t="shared" si="26"/>
        <v>AK</v>
      </c>
      <c r="H393" t="str">
        <f t="shared" si="27"/>
        <v>49178</v>
      </c>
    </row>
    <row r="394" spans="1:8" ht="30">
      <c r="A394" s="1" t="s">
        <v>1531</v>
      </c>
      <c r="B394" s="1" t="str">
        <f t="shared" si="24"/>
        <v>0477 Mary Plains Apt. 537;Ortizfort, NJ 62995</v>
      </c>
      <c r="C394" s="1" t="s">
        <v>26125</v>
      </c>
      <c r="D394" s="4" t="s">
        <v>31517</v>
      </c>
      <c r="E394" s="4" t="s">
        <v>31518</v>
      </c>
      <c r="F394" s="9" t="str">
        <f t="shared" si="25"/>
        <v>Ortizfort</v>
      </c>
      <c r="G394" t="str">
        <f t="shared" si="26"/>
        <v>NJ</v>
      </c>
      <c r="H394" t="str">
        <f t="shared" si="27"/>
        <v>62995</v>
      </c>
    </row>
    <row r="395" spans="1:8" ht="45">
      <c r="A395" s="1" t="s">
        <v>1535</v>
      </c>
      <c r="B395" s="1" t="str">
        <f t="shared" si="24"/>
        <v>0537 Caitlin Spring;Adamsburgh, FL 34907</v>
      </c>
      <c r="C395" s="1" t="s">
        <v>26126</v>
      </c>
      <c r="D395" s="4" t="s">
        <v>31519</v>
      </c>
      <c r="E395" s="4" t="s">
        <v>31520</v>
      </c>
      <c r="F395" s="9" t="str">
        <f t="shared" si="25"/>
        <v>Adamsburgh</v>
      </c>
      <c r="G395" t="str">
        <f t="shared" si="26"/>
        <v>FL</v>
      </c>
      <c r="H395" t="str">
        <f t="shared" si="27"/>
        <v>34907</v>
      </c>
    </row>
    <row r="396" spans="1:8" ht="30">
      <c r="A396" s="1" t="s">
        <v>1538</v>
      </c>
      <c r="B396" s="1" t="str">
        <f t="shared" si="24"/>
        <v>7240 Teresa Square Apt. 749;Melissastad, AK 02296</v>
      </c>
      <c r="C396" s="1" t="s">
        <v>26127</v>
      </c>
      <c r="D396" s="4" t="s">
        <v>31521</v>
      </c>
      <c r="E396" s="4" t="s">
        <v>31522</v>
      </c>
      <c r="F396" s="9" t="str">
        <f t="shared" si="25"/>
        <v>Melissastad</v>
      </c>
      <c r="G396" t="str">
        <f t="shared" si="26"/>
        <v>AK</v>
      </c>
      <c r="H396" t="str">
        <f t="shared" si="27"/>
        <v>02296</v>
      </c>
    </row>
    <row r="397" spans="1:8" ht="30">
      <c r="A397" s="1" t="s">
        <v>1542</v>
      </c>
      <c r="B397" s="1" t="str">
        <f t="shared" si="24"/>
        <v>490 Edwards Crossing Suite 882;Anthonyshire, IN 40407</v>
      </c>
      <c r="C397" s="1" t="s">
        <v>26128</v>
      </c>
      <c r="D397" s="4" t="s">
        <v>31523</v>
      </c>
      <c r="E397" s="4" t="s">
        <v>31524</v>
      </c>
      <c r="F397" s="9" t="str">
        <f t="shared" si="25"/>
        <v>Anthonyshire</v>
      </c>
      <c r="G397" t="str">
        <f t="shared" si="26"/>
        <v>IN</v>
      </c>
      <c r="H397" t="str">
        <f t="shared" si="27"/>
        <v>40407</v>
      </c>
    </row>
    <row r="398" spans="1:8" ht="45">
      <c r="A398" s="1" t="s">
        <v>1546</v>
      </c>
      <c r="B398" s="1" t="str">
        <f t="shared" si="24"/>
        <v>93890 Michelle Stravenue Suite 954;New Baileyfort, PA 84741</v>
      </c>
      <c r="C398" s="1" t="s">
        <v>26129</v>
      </c>
      <c r="D398" s="4" t="s">
        <v>31525</v>
      </c>
      <c r="E398" s="4" t="s">
        <v>31526</v>
      </c>
      <c r="F398" s="9" t="str">
        <f t="shared" si="25"/>
        <v>New Baileyfort</v>
      </c>
      <c r="G398" t="str">
        <f t="shared" si="26"/>
        <v>PA</v>
      </c>
      <c r="H398" t="str">
        <f t="shared" si="27"/>
        <v>84741</v>
      </c>
    </row>
    <row r="399" spans="1:8" ht="45">
      <c r="A399" s="1" t="s">
        <v>1550</v>
      </c>
      <c r="B399" s="1" t="str">
        <f t="shared" si="24"/>
        <v>7173 Tyler Points;Jasonborough, NJ 21221</v>
      </c>
      <c r="C399" s="1" t="s">
        <v>26130</v>
      </c>
      <c r="D399" s="4" t="s">
        <v>31527</v>
      </c>
      <c r="E399" s="4" t="s">
        <v>31528</v>
      </c>
      <c r="F399" s="9" t="str">
        <f t="shared" si="25"/>
        <v>Jasonborough</v>
      </c>
      <c r="G399" t="str">
        <f t="shared" si="26"/>
        <v>NJ</v>
      </c>
      <c r="H399" t="str">
        <f t="shared" si="27"/>
        <v>21221</v>
      </c>
    </row>
    <row r="400" spans="1:8" ht="30">
      <c r="A400" s="1" t="s">
        <v>1554</v>
      </c>
      <c r="B400" s="1" t="str">
        <f t="shared" si="24"/>
        <v>USNV Clark;FPO AE 91271</v>
      </c>
      <c r="C400" s="1" t="s">
        <v>26131</v>
      </c>
      <c r="D400" s="4" t="s">
        <v>31529</v>
      </c>
      <c r="E400" s="4" t="s">
        <v>31530</v>
      </c>
      <c r="F400" s="9" t="str">
        <f t="shared" si="25"/>
        <v>FPO</v>
      </c>
      <c r="G400" t="str">
        <f t="shared" si="26"/>
        <v>AE</v>
      </c>
      <c r="H400" t="str">
        <f t="shared" si="27"/>
        <v>91271</v>
      </c>
    </row>
    <row r="401" spans="1:8" ht="45">
      <c r="A401" s="1" t="s">
        <v>1557</v>
      </c>
      <c r="B401" s="1" t="str">
        <f t="shared" si="24"/>
        <v>8435 King Ranch Suite 663;Nicholemouth, DC 78266</v>
      </c>
      <c r="C401" s="1" t="s">
        <v>26132</v>
      </c>
      <c r="D401" s="4" t="s">
        <v>31531</v>
      </c>
      <c r="E401" s="4" t="s">
        <v>31532</v>
      </c>
      <c r="F401" s="9" t="str">
        <f t="shared" si="25"/>
        <v>Nicholemouth</v>
      </c>
      <c r="G401" t="str">
        <f t="shared" si="26"/>
        <v>DC</v>
      </c>
      <c r="H401" t="str">
        <f t="shared" si="27"/>
        <v>78266</v>
      </c>
    </row>
    <row r="402" spans="1:8" ht="30">
      <c r="A402" s="1" t="s">
        <v>1561</v>
      </c>
      <c r="B402" s="1" t="str">
        <f t="shared" si="24"/>
        <v>04403 Tracy Glens Suite 481;Andreaside, VT 93513</v>
      </c>
      <c r="C402" s="1" t="s">
        <v>26133</v>
      </c>
      <c r="D402" s="4" t="s">
        <v>31533</v>
      </c>
      <c r="E402" s="4" t="s">
        <v>31534</v>
      </c>
      <c r="F402" s="9" t="str">
        <f t="shared" si="25"/>
        <v>Andreaside</v>
      </c>
      <c r="G402" t="str">
        <f t="shared" si="26"/>
        <v>VT</v>
      </c>
      <c r="H402" t="str">
        <f t="shared" si="27"/>
        <v>93513</v>
      </c>
    </row>
    <row r="403" spans="1:8" ht="30">
      <c r="A403" s="1" t="s">
        <v>1565</v>
      </c>
      <c r="B403" s="1" t="str">
        <f t="shared" si="24"/>
        <v>29819 Valdez Wall Apt. 227;East Darren, OK 70715</v>
      </c>
      <c r="C403" s="1" t="s">
        <v>26134</v>
      </c>
      <c r="D403" s="4" t="s">
        <v>31535</v>
      </c>
      <c r="E403" s="4" t="s">
        <v>31536</v>
      </c>
      <c r="F403" s="9" t="str">
        <f t="shared" si="25"/>
        <v>East Darren</v>
      </c>
      <c r="G403" t="str">
        <f t="shared" si="26"/>
        <v>OK</v>
      </c>
      <c r="H403" t="str">
        <f t="shared" si="27"/>
        <v>70715</v>
      </c>
    </row>
    <row r="404" spans="1:8" ht="30">
      <c r="A404" s="1" t="s">
        <v>1569</v>
      </c>
      <c r="B404" s="1" t="str">
        <f t="shared" si="24"/>
        <v>3675 Wright Rue;Petersonfurt, GA 35017</v>
      </c>
      <c r="C404" s="1" t="s">
        <v>26135</v>
      </c>
      <c r="D404" s="4" t="s">
        <v>31537</v>
      </c>
      <c r="E404" s="4" t="s">
        <v>31538</v>
      </c>
      <c r="F404" s="9" t="str">
        <f t="shared" si="25"/>
        <v>Petersonfurt</v>
      </c>
      <c r="G404" t="str">
        <f t="shared" si="26"/>
        <v>GA</v>
      </c>
      <c r="H404" t="str">
        <f t="shared" si="27"/>
        <v>35017</v>
      </c>
    </row>
    <row r="405" spans="1:8" ht="45">
      <c r="A405" s="1" t="s">
        <v>1573</v>
      </c>
      <c r="B405" s="1" t="str">
        <f t="shared" si="24"/>
        <v>7424 Jeffrey Islands;Portermouth, IN 56237</v>
      </c>
      <c r="C405" s="1" t="s">
        <v>26136</v>
      </c>
      <c r="D405" s="4" t="s">
        <v>31539</v>
      </c>
      <c r="E405" s="4" t="s">
        <v>31540</v>
      </c>
      <c r="F405" s="9" t="str">
        <f t="shared" si="25"/>
        <v>Portermouth</v>
      </c>
      <c r="G405" t="str">
        <f t="shared" si="26"/>
        <v>IN</v>
      </c>
      <c r="H405" t="str">
        <f t="shared" si="27"/>
        <v>56237</v>
      </c>
    </row>
    <row r="406" spans="1:8" ht="30">
      <c r="A406" s="1" t="s">
        <v>1576</v>
      </c>
      <c r="B406" s="1" t="str">
        <f t="shared" si="24"/>
        <v>136 Brian Route Suite 671;Kennethview, CA 75994</v>
      </c>
      <c r="C406" s="1" t="s">
        <v>26137</v>
      </c>
      <c r="D406" s="4" t="s">
        <v>31541</v>
      </c>
      <c r="E406" s="4" t="s">
        <v>31542</v>
      </c>
      <c r="F406" s="9" t="str">
        <f t="shared" si="25"/>
        <v>Kennethview</v>
      </c>
      <c r="G406" t="str">
        <f t="shared" si="26"/>
        <v>CA</v>
      </c>
      <c r="H406" t="str">
        <f t="shared" si="27"/>
        <v>75994</v>
      </c>
    </row>
    <row r="407" spans="1:8" ht="30">
      <c r="A407" s="1" t="s">
        <v>1580</v>
      </c>
      <c r="B407" s="1" t="str">
        <f t="shared" si="24"/>
        <v>Unit 6386 Box 5819;DPO AP 30573</v>
      </c>
      <c r="C407" s="1" t="s">
        <v>26138</v>
      </c>
      <c r="D407" s="4" t="s">
        <v>31543</v>
      </c>
      <c r="E407" s="4" t="s">
        <v>31544</v>
      </c>
      <c r="F407" s="9" t="str">
        <f t="shared" si="25"/>
        <v>DPO</v>
      </c>
      <c r="G407" t="str">
        <f t="shared" si="26"/>
        <v>AP</v>
      </c>
      <c r="H407" t="str">
        <f t="shared" si="27"/>
        <v>30573</v>
      </c>
    </row>
    <row r="408" spans="1:8" ht="30">
      <c r="A408" s="1" t="s">
        <v>1584</v>
      </c>
      <c r="B408" s="1" t="str">
        <f t="shared" si="24"/>
        <v>43146 Ford Fort;North Andrewchester, OK 52818</v>
      </c>
      <c r="C408" s="1" t="s">
        <v>26139</v>
      </c>
      <c r="D408" s="4" t="s">
        <v>31545</v>
      </c>
      <c r="E408" s="4" t="s">
        <v>31546</v>
      </c>
      <c r="F408" s="9" t="str">
        <f t="shared" si="25"/>
        <v>North Andrewchester</v>
      </c>
      <c r="G408" t="str">
        <f t="shared" si="26"/>
        <v>OK</v>
      </c>
      <c r="H408" t="str">
        <f t="shared" si="27"/>
        <v>52818</v>
      </c>
    </row>
    <row r="409" spans="1:8" ht="30">
      <c r="A409" s="1" t="s">
        <v>1588</v>
      </c>
      <c r="B409" s="1" t="str">
        <f t="shared" si="24"/>
        <v>PSC 9351, Box 9041;APO AA 81650</v>
      </c>
      <c r="C409" s="1" t="s">
        <v>26140</v>
      </c>
      <c r="D409" s="4" t="s">
        <v>31547</v>
      </c>
      <c r="E409" s="4" t="s">
        <v>31548</v>
      </c>
      <c r="F409" s="9" t="str">
        <f t="shared" si="25"/>
        <v>APO</v>
      </c>
      <c r="G409" t="str">
        <f t="shared" si="26"/>
        <v>AA</v>
      </c>
      <c r="H409" t="str">
        <f t="shared" si="27"/>
        <v>81650</v>
      </c>
    </row>
    <row r="410" spans="1:8" ht="30">
      <c r="A410" s="1" t="s">
        <v>1592</v>
      </c>
      <c r="B410" s="1" t="str">
        <f t="shared" si="24"/>
        <v>6880 Austin Underpass;West Thomastown, NJ 66697</v>
      </c>
      <c r="C410" s="1" t="s">
        <v>26141</v>
      </c>
      <c r="D410" s="4" t="s">
        <v>31549</v>
      </c>
      <c r="E410" s="4" t="s">
        <v>31550</v>
      </c>
      <c r="F410" s="9" t="str">
        <f t="shared" si="25"/>
        <v>West Thomastown</v>
      </c>
      <c r="G410" t="str">
        <f t="shared" si="26"/>
        <v>NJ</v>
      </c>
      <c r="H410" t="str">
        <f t="shared" si="27"/>
        <v>66697</v>
      </c>
    </row>
    <row r="411" spans="1:8" ht="30">
      <c r="A411" s="1" t="s">
        <v>1596</v>
      </c>
      <c r="B411" s="1" t="str">
        <f t="shared" si="24"/>
        <v>236 Butler Alley Suite 938;Kirkchester, VT 30783</v>
      </c>
      <c r="C411" s="1" t="s">
        <v>26142</v>
      </c>
      <c r="D411" s="4" t="s">
        <v>31551</v>
      </c>
      <c r="E411" s="4" t="s">
        <v>31552</v>
      </c>
      <c r="F411" s="9" t="str">
        <f t="shared" si="25"/>
        <v>Kirkchester</v>
      </c>
      <c r="G411" t="str">
        <f t="shared" si="26"/>
        <v>VT</v>
      </c>
      <c r="H411" t="str">
        <f t="shared" si="27"/>
        <v>30783</v>
      </c>
    </row>
    <row r="412" spans="1:8" ht="45">
      <c r="A412" s="1" t="s">
        <v>1599</v>
      </c>
      <c r="B412" s="1" t="str">
        <f t="shared" si="24"/>
        <v>15764 Beck Station;Mariaburgh, SD 14511</v>
      </c>
      <c r="C412" s="1" t="s">
        <v>26143</v>
      </c>
      <c r="D412" s="4" t="s">
        <v>31553</v>
      </c>
      <c r="E412" s="4" t="s">
        <v>31554</v>
      </c>
      <c r="F412" s="9" t="str">
        <f t="shared" si="25"/>
        <v>Mariaburgh</v>
      </c>
      <c r="G412" t="str">
        <f t="shared" si="26"/>
        <v>SD</v>
      </c>
      <c r="H412" t="str">
        <f t="shared" si="27"/>
        <v>14511</v>
      </c>
    </row>
    <row r="413" spans="1:8" ht="30">
      <c r="A413" s="1" t="s">
        <v>1603</v>
      </c>
      <c r="B413" s="1" t="str">
        <f t="shared" si="24"/>
        <v>55128 Brady Circles;East Yolanda, MO 92989</v>
      </c>
      <c r="C413" s="1" t="s">
        <v>26144</v>
      </c>
      <c r="D413" s="4" t="s">
        <v>31555</v>
      </c>
      <c r="E413" s="4" t="s">
        <v>31556</v>
      </c>
      <c r="F413" s="9" t="str">
        <f t="shared" si="25"/>
        <v>East Yolanda</v>
      </c>
      <c r="G413" t="str">
        <f t="shared" si="26"/>
        <v>MO</v>
      </c>
      <c r="H413" t="str">
        <f t="shared" si="27"/>
        <v>92989</v>
      </c>
    </row>
    <row r="414" spans="1:8" ht="45">
      <c r="A414" s="1" t="s">
        <v>1607</v>
      </c>
      <c r="B414" s="1" t="str">
        <f t="shared" si="24"/>
        <v>876 Sharp Shores Apt. 790;East Ronaldton, MO 06506</v>
      </c>
      <c r="C414" s="1" t="s">
        <v>26145</v>
      </c>
      <c r="D414" s="4" t="s">
        <v>31557</v>
      </c>
      <c r="E414" s="4" t="s">
        <v>31558</v>
      </c>
      <c r="F414" s="9" t="str">
        <f t="shared" si="25"/>
        <v>East Ronaldton</v>
      </c>
      <c r="G414" t="str">
        <f t="shared" si="26"/>
        <v>MO</v>
      </c>
      <c r="H414" t="str">
        <f t="shared" si="27"/>
        <v>06506</v>
      </c>
    </row>
    <row r="415" spans="1:8" ht="30">
      <c r="A415" s="1" t="s">
        <v>1611</v>
      </c>
      <c r="B415" s="1" t="str">
        <f t="shared" si="24"/>
        <v>966 Luna Avenue;Port Kimberlystad, CA 14658</v>
      </c>
      <c r="C415" s="1" t="s">
        <v>26146</v>
      </c>
      <c r="D415" s="4" t="s">
        <v>31559</v>
      </c>
      <c r="E415" s="4" t="s">
        <v>31560</v>
      </c>
      <c r="F415" s="9" t="str">
        <f t="shared" si="25"/>
        <v>Port Kimberlystad</v>
      </c>
      <c r="G415" t="str">
        <f t="shared" si="26"/>
        <v>CA</v>
      </c>
      <c r="H415" t="str">
        <f t="shared" si="27"/>
        <v>14658</v>
      </c>
    </row>
    <row r="416" spans="1:8" ht="30">
      <c r="A416" s="1" t="s">
        <v>1615</v>
      </c>
      <c r="B416" s="1" t="str">
        <f t="shared" si="24"/>
        <v>95066 Cummings Ford Suite 653;Hunterview, CA 73494</v>
      </c>
      <c r="C416" s="1" t="s">
        <v>26147</v>
      </c>
      <c r="D416" s="4" t="s">
        <v>31561</v>
      </c>
      <c r="E416" s="4" t="s">
        <v>31562</v>
      </c>
      <c r="F416" s="9" t="str">
        <f t="shared" si="25"/>
        <v>Hunterview</v>
      </c>
      <c r="G416" t="str">
        <f t="shared" si="26"/>
        <v>CA</v>
      </c>
      <c r="H416" t="str">
        <f t="shared" si="27"/>
        <v>73494</v>
      </c>
    </row>
    <row r="417" spans="1:8" ht="45">
      <c r="A417" s="1" t="s">
        <v>1619</v>
      </c>
      <c r="B417" s="1" t="str">
        <f t="shared" si="24"/>
        <v>5302 Miller Pine Apt. 714;West Wesleytown, SD 22329</v>
      </c>
      <c r="C417" s="1" t="s">
        <v>26148</v>
      </c>
      <c r="D417" s="4" t="s">
        <v>31563</v>
      </c>
      <c r="E417" s="4" t="s">
        <v>31564</v>
      </c>
      <c r="F417" s="9" t="str">
        <f t="shared" si="25"/>
        <v>West Wesleytown</v>
      </c>
      <c r="G417" t="str">
        <f t="shared" si="26"/>
        <v>SD</v>
      </c>
      <c r="H417" t="str">
        <f t="shared" si="27"/>
        <v>22329</v>
      </c>
    </row>
    <row r="418" spans="1:8" ht="30">
      <c r="A418" s="1" t="s">
        <v>1623</v>
      </c>
      <c r="B418" s="1" t="str">
        <f t="shared" si="24"/>
        <v>976 Stephen Isle;South Reginaldfurt, VA 48616</v>
      </c>
      <c r="C418" s="1" t="s">
        <v>26149</v>
      </c>
      <c r="D418" s="4" t="s">
        <v>31565</v>
      </c>
      <c r="E418" s="4" t="s">
        <v>31566</v>
      </c>
      <c r="F418" s="9" t="str">
        <f t="shared" si="25"/>
        <v>South Reginaldfurt</v>
      </c>
      <c r="G418" t="str">
        <f t="shared" si="26"/>
        <v>VA</v>
      </c>
      <c r="H418" t="str">
        <f t="shared" si="27"/>
        <v>48616</v>
      </c>
    </row>
    <row r="419" spans="1:8" ht="45">
      <c r="A419" s="1" t="s">
        <v>1627</v>
      </c>
      <c r="B419" s="1" t="str">
        <f t="shared" si="24"/>
        <v>708 Christopher Highway Suite 657;West Robertchester, AR 83066</v>
      </c>
      <c r="C419" s="1" t="s">
        <v>26150</v>
      </c>
      <c r="D419" s="4" t="s">
        <v>31567</v>
      </c>
      <c r="E419" s="4" t="s">
        <v>31568</v>
      </c>
      <c r="F419" s="9" t="str">
        <f t="shared" si="25"/>
        <v>West Robertchester</v>
      </c>
      <c r="G419" t="str">
        <f t="shared" si="26"/>
        <v>AR</v>
      </c>
      <c r="H419" t="str">
        <f t="shared" si="27"/>
        <v>83066</v>
      </c>
    </row>
    <row r="420" spans="1:8" ht="45">
      <c r="A420" s="1" t="s">
        <v>1631</v>
      </c>
      <c r="B420" s="1" t="str">
        <f t="shared" si="24"/>
        <v>49942 Reed Throughway;Huntside, IA 14856</v>
      </c>
      <c r="C420" s="1" t="s">
        <v>26151</v>
      </c>
      <c r="D420" s="4" t="s">
        <v>31569</v>
      </c>
      <c r="E420" s="4" t="s">
        <v>31570</v>
      </c>
      <c r="F420" s="9" t="str">
        <f t="shared" si="25"/>
        <v>Huntside</v>
      </c>
      <c r="G420" t="str">
        <f t="shared" si="26"/>
        <v>IA</v>
      </c>
      <c r="H420" t="str">
        <f t="shared" si="27"/>
        <v>14856</v>
      </c>
    </row>
    <row r="421" spans="1:8" ht="30">
      <c r="A421" s="1" t="s">
        <v>1635</v>
      </c>
      <c r="B421" s="1" t="str">
        <f t="shared" si="24"/>
        <v>01446 Oliver Station;West Erin, NE 86333</v>
      </c>
      <c r="C421" s="1" t="s">
        <v>26152</v>
      </c>
      <c r="D421" s="4" t="s">
        <v>31571</v>
      </c>
      <c r="E421" s="4" t="s">
        <v>31572</v>
      </c>
      <c r="F421" s="9" t="str">
        <f t="shared" si="25"/>
        <v>West Erin</v>
      </c>
      <c r="G421" t="str">
        <f t="shared" si="26"/>
        <v>NE</v>
      </c>
      <c r="H421" t="str">
        <f t="shared" si="27"/>
        <v>86333</v>
      </c>
    </row>
    <row r="422" spans="1:8" ht="30">
      <c r="A422" s="1" t="s">
        <v>1639</v>
      </c>
      <c r="B422" s="1" t="str">
        <f t="shared" si="24"/>
        <v>85615 Schmidt Creek;South Christyside, VA 93433</v>
      </c>
      <c r="C422" s="1" t="s">
        <v>26153</v>
      </c>
      <c r="D422" s="4" t="s">
        <v>31573</v>
      </c>
      <c r="E422" s="4" t="s">
        <v>31574</v>
      </c>
      <c r="F422" s="9" t="str">
        <f t="shared" si="25"/>
        <v>South Christyside</v>
      </c>
      <c r="G422" t="str">
        <f t="shared" si="26"/>
        <v>VA</v>
      </c>
      <c r="H422" t="str">
        <f t="shared" si="27"/>
        <v>93433</v>
      </c>
    </row>
    <row r="423" spans="1:8" ht="30">
      <c r="A423" s="1" t="s">
        <v>1643</v>
      </c>
      <c r="B423" s="1" t="str">
        <f t="shared" si="24"/>
        <v>890 Nichols Oval;New David, MI 85931</v>
      </c>
      <c r="C423" s="1" t="s">
        <v>26154</v>
      </c>
      <c r="D423" s="4" t="s">
        <v>31575</v>
      </c>
      <c r="E423" s="4" t="s">
        <v>31576</v>
      </c>
      <c r="F423" s="9" t="str">
        <f t="shared" si="25"/>
        <v>New David</v>
      </c>
      <c r="G423" t="str">
        <f t="shared" si="26"/>
        <v>MI</v>
      </c>
      <c r="H423" t="str">
        <f t="shared" si="27"/>
        <v>85931</v>
      </c>
    </row>
    <row r="424" spans="1:8" ht="45">
      <c r="A424" s="1" t="s">
        <v>1646</v>
      </c>
      <c r="B424" s="1" t="str">
        <f t="shared" si="24"/>
        <v>73602 Meyer Meadows;Bethview, MI 57191</v>
      </c>
      <c r="C424" s="1" t="s">
        <v>26155</v>
      </c>
      <c r="D424" s="4" t="s">
        <v>31577</v>
      </c>
      <c r="E424" s="4" t="s">
        <v>31578</v>
      </c>
      <c r="F424" s="9" t="str">
        <f t="shared" si="25"/>
        <v>Bethview</v>
      </c>
      <c r="G424" t="str">
        <f t="shared" si="26"/>
        <v>MI</v>
      </c>
      <c r="H424" t="str">
        <f t="shared" si="27"/>
        <v>57191</v>
      </c>
    </row>
    <row r="425" spans="1:8" ht="30">
      <c r="A425" s="1" t="s">
        <v>1650</v>
      </c>
      <c r="B425" s="1" t="str">
        <f t="shared" si="24"/>
        <v>343 Beck Harbors Apt. 626;New Jeffrey, UT 58918</v>
      </c>
      <c r="C425" s="1" t="s">
        <v>26156</v>
      </c>
      <c r="D425" s="4" t="s">
        <v>31579</v>
      </c>
      <c r="E425" s="4" t="s">
        <v>31580</v>
      </c>
      <c r="F425" s="9" t="str">
        <f t="shared" si="25"/>
        <v>New Jeffrey</v>
      </c>
      <c r="G425" t="str">
        <f t="shared" si="26"/>
        <v>UT</v>
      </c>
      <c r="H425" t="str">
        <f t="shared" si="27"/>
        <v>58918</v>
      </c>
    </row>
    <row r="426" spans="1:8" ht="30">
      <c r="A426" s="1" t="s">
        <v>1653</v>
      </c>
      <c r="B426" s="1" t="str">
        <f t="shared" si="24"/>
        <v>99644 Luna Locks;North Patrick, NJ 80328</v>
      </c>
      <c r="C426" s="1" t="s">
        <v>26157</v>
      </c>
      <c r="D426" s="4" t="s">
        <v>31581</v>
      </c>
      <c r="E426" s="4" t="s">
        <v>31582</v>
      </c>
      <c r="F426" s="9" t="str">
        <f t="shared" si="25"/>
        <v>North Patrick</v>
      </c>
      <c r="G426" t="str">
        <f t="shared" si="26"/>
        <v>NJ</v>
      </c>
      <c r="H426" t="str">
        <f t="shared" si="27"/>
        <v>80328</v>
      </c>
    </row>
    <row r="427" spans="1:8" ht="30">
      <c r="A427" s="1" t="s">
        <v>1657</v>
      </c>
      <c r="B427" s="1" t="str">
        <f t="shared" si="24"/>
        <v>72953 Phillips Cliff;Kaylamouth, NV 63852</v>
      </c>
      <c r="C427" s="1" t="s">
        <v>26158</v>
      </c>
      <c r="D427" s="4" t="s">
        <v>31583</v>
      </c>
      <c r="E427" s="4" t="s">
        <v>31584</v>
      </c>
      <c r="F427" s="9" t="str">
        <f t="shared" si="25"/>
        <v>Kaylamouth</v>
      </c>
      <c r="G427" t="str">
        <f t="shared" si="26"/>
        <v>NV</v>
      </c>
      <c r="H427" t="str">
        <f t="shared" si="27"/>
        <v>63852</v>
      </c>
    </row>
    <row r="428" spans="1:8" ht="30">
      <c r="A428" s="1" t="s">
        <v>1661</v>
      </c>
      <c r="B428" s="1" t="str">
        <f t="shared" si="24"/>
        <v>USS Tran;FPO AP 44208</v>
      </c>
      <c r="C428" s="1" t="s">
        <v>26159</v>
      </c>
      <c r="D428" s="4" t="s">
        <v>31585</v>
      </c>
      <c r="E428" s="4" t="s">
        <v>31586</v>
      </c>
      <c r="F428" s="9" t="str">
        <f t="shared" si="25"/>
        <v>FPO</v>
      </c>
      <c r="G428" t="str">
        <f t="shared" si="26"/>
        <v>AP</v>
      </c>
      <c r="H428" t="str">
        <f t="shared" si="27"/>
        <v>44208</v>
      </c>
    </row>
    <row r="429" spans="1:8" ht="30">
      <c r="A429" s="1" t="s">
        <v>1665</v>
      </c>
      <c r="B429" s="1" t="str">
        <f t="shared" si="24"/>
        <v>Unit 7164 Box 1596;DPO AA 80424</v>
      </c>
      <c r="C429" s="1" t="s">
        <v>26160</v>
      </c>
      <c r="D429" s="4" t="s">
        <v>31587</v>
      </c>
      <c r="E429" s="4" t="s">
        <v>31588</v>
      </c>
      <c r="F429" s="9" t="str">
        <f t="shared" si="25"/>
        <v>DPO</v>
      </c>
      <c r="G429" t="str">
        <f t="shared" si="26"/>
        <v>AA</v>
      </c>
      <c r="H429" t="str">
        <f t="shared" si="27"/>
        <v>80424</v>
      </c>
    </row>
    <row r="430" spans="1:8" ht="30">
      <c r="A430" s="1" t="s">
        <v>1668</v>
      </c>
      <c r="B430" s="1" t="str">
        <f t="shared" si="24"/>
        <v>268 Davidson Cliff Apt. 499;North Judith, MN 06406</v>
      </c>
      <c r="C430" s="1" t="s">
        <v>26161</v>
      </c>
      <c r="D430" s="4" t="s">
        <v>31589</v>
      </c>
      <c r="E430" s="4" t="s">
        <v>31590</v>
      </c>
      <c r="F430" s="9" t="str">
        <f t="shared" si="25"/>
        <v>North Judith</v>
      </c>
      <c r="G430" t="str">
        <f t="shared" si="26"/>
        <v>MN</v>
      </c>
      <c r="H430" t="str">
        <f t="shared" si="27"/>
        <v>06406</v>
      </c>
    </row>
    <row r="431" spans="1:8" ht="30">
      <c r="A431" s="1" t="s">
        <v>1672</v>
      </c>
      <c r="B431" s="1" t="str">
        <f t="shared" si="24"/>
        <v>56591 Bright Alley Apt. 126;Tamarastad, MS 89983</v>
      </c>
      <c r="C431" s="1" t="s">
        <v>26162</v>
      </c>
      <c r="D431" s="4" t="s">
        <v>31591</v>
      </c>
      <c r="E431" s="4" t="s">
        <v>31592</v>
      </c>
      <c r="F431" s="9" t="str">
        <f t="shared" si="25"/>
        <v>Tamarastad</v>
      </c>
      <c r="G431" t="str">
        <f t="shared" si="26"/>
        <v>MS</v>
      </c>
      <c r="H431" t="str">
        <f t="shared" si="27"/>
        <v>89983</v>
      </c>
    </row>
    <row r="432" spans="1:8" ht="30">
      <c r="A432" s="1" t="s">
        <v>1676</v>
      </c>
      <c r="B432" s="1" t="str">
        <f t="shared" si="24"/>
        <v>238 Martinez Cliffs;West Brittany, IL 47376</v>
      </c>
      <c r="C432" s="1" t="s">
        <v>26163</v>
      </c>
      <c r="D432" s="4" t="s">
        <v>31593</v>
      </c>
      <c r="E432" s="4" t="s">
        <v>31594</v>
      </c>
      <c r="F432" s="9" t="str">
        <f t="shared" si="25"/>
        <v>West Brittany</v>
      </c>
      <c r="G432" t="str">
        <f t="shared" si="26"/>
        <v>IL</v>
      </c>
      <c r="H432" t="str">
        <f t="shared" si="27"/>
        <v>47376</v>
      </c>
    </row>
    <row r="433" spans="1:8" ht="45">
      <c r="A433" s="1" t="s">
        <v>1679</v>
      </c>
      <c r="B433" s="1" t="str">
        <f t="shared" si="24"/>
        <v>201 Peterson Tunnel;Thomasfort, TX 82980</v>
      </c>
      <c r="C433" s="1" t="s">
        <v>26164</v>
      </c>
      <c r="D433" s="4" t="s">
        <v>31595</v>
      </c>
      <c r="E433" s="4" t="s">
        <v>31596</v>
      </c>
      <c r="F433" s="9" t="str">
        <f t="shared" si="25"/>
        <v>Thomasfort</v>
      </c>
      <c r="G433" t="str">
        <f t="shared" si="26"/>
        <v>TX</v>
      </c>
      <c r="H433" t="str">
        <f t="shared" si="27"/>
        <v>82980</v>
      </c>
    </row>
    <row r="434" spans="1:8" ht="45">
      <c r="A434" s="1" t="s">
        <v>1683</v>
      </c>
      <c r="B434" s="1" t="str">
        <f t="shared" si="24"/>
        <v>0040 Kevin Forges Suite 506;North Rebecca, RI 38196</v>
      </c>
      <c r="C434" s="1" t="s">
        <v>26165</v>
      </c>
      <c r="D434" s="4" t="s">
        <v>31597</v>
      </c>
      <c r="E434" s="4" t="s">
        <v>31598</v>
      </c>
      <c r="F434" s="9" t="str">
        <f t="shared" si="25"/>
        <v>North Rebecca</v>
      </c>
      <c r="G434" t="str">
        <f t="shared" si="26"/>
        <v>RI</v>
      </c>
      <c r="H434" t="str">
        <f t="shared" si="27"/>
        <v>38196</v>
      </c>
    </row>
    <row r="435" spans="1:8" ht="45">
      <c r="A435" s="1" t="s">
        <v>1687</v>
      </c>
      <c r="B435" s="1" t="str">
        <f t="shared" si="24"/>
        <v>3065 Thompson Junction Suite 135;Brightborough, WI 93960</v>
      </c>
      <c r="C435" s="1" t="s">
        <v>26166</v>
      </c>
      <c r="D435" s="4" t="s">
        <v>31599</v>
      </c>
      <c r="E435" s="4" t="s">
        <v>31600</v>
      </c>
      <c r="F435" s="9" t="str">
        <f t="shared" si="25"/>
        <v>Brightborough</v>
      </c>
      <c r="G435" t="str">
        <f t="shared" si="26"/>
        <v>WI</v>
      </c>
      <c r="H435" t="str">
        <f t="shared" si="27"/>
        <v>93960</v>
      </c>
    </row>
    <row r="436" spans="1:8" ht="45">
      <c r="A436" s="1" t="s">
        <v>1691</v>
      </c>
      <c r="B436" s="1" t="str">
        <f t="shared" si="24"/>
        <v>1117 Pedro Park;Russellmouth, WA 21510</v>
      </c>
      <c r="C436" s="1" t="s">
        <v>26167</v>
      </c>
      <c r="D436" s="4" t="s">
        <v>31601</v>
      </c>
      <c r="E436" s="4" t="s">
        <v>31602</v>
      </c>
      <c r="F436" s="9" t="str">
        <f t="shared" si="25"/>
        <v>Russellmouth</v>
      </c>
      <c r="G436" t="str">
        <f t="shared" si="26"/>
        <v>WA</v>
      </c>
      <c r="H436" t="str">
        <f t="shared" si="27"/>
        <v>21510</v>
      </c>
    </row>
    <row r="437" spans="1:8" ht="45">
      <c r="A437" s="1" t="s">
        <v>1695</v>
      </c>
      <c r="B437" s="1" t="str">
        <f t="shared" si="24"/>
        <v>97958 Nathan Mall;Michaelhaven, WV 44942</v>
      </c>
      <c r="C437" s="1" t="s">
        <v>26168</v>
      </c>
      <c r="D437" s="4" t="s">
        <v>31603</v>
      </c>
      <c r="E437" s="4" t="s">
        <v>31604</v>
      </c>
      <c r="F437" s="9" t="str">
        <f t="shared" si="25"/>
        <v>Michaelhaven</v>
      </c>
      <c r="G437" t="str">
        <f t="shared" si="26"/>
        <v>WV</v>
      </c>
      <c r="H437" t="str">
        <f t="shared" si="27"/>
        <v>44942</v>
      </c>
    </row>
    <row r="438" spans="1:8" ht="30">
      <c r="A438" s="1" t="s">
        <v>1699</v>
      </c>
      <c r="B438" s="1" t="str">
        <f t="shared" si="24"/>
        <v>PSC 7111, Box 7702;APO AA 09770</v>
      </c>
      <c r="C438" s="1" t="s">
        <v>26169</v>
      </c>
      <c r="D438" s="4" t="s">
        <v>31605</v>
      </c>
      <c r="E438" s="4" t="s">
        <v>31606</v>
      </c>
      <c r="F438" s="9" t="str">
        <f t="shared" si="25"/>
        <v>APO</v>
      </c>
      <c r="G438" t="str">
        <f t="shared" si="26"/>
        <v>AA</v>
      </c>
      <c r="H438" t="str">
        <f t="shared" si="27"/>
        <v>09770</v>
      </c>
    </row>
    <row r="439" spans="1:8" ht="30">
      <c r="A439" s="1" t="s">
        <v>1703</v>
      </c>
      <c r="B439" s="1" t="str">
        <f t="shared" si="24"/>
        <v>60668 Bridges Trace Apt. 757;Wongtown, PA 92609</v>
      </c>
      <c r="C439" s="1" t="s">
        <v>26170</v>
      </c>
      <c r="D439" s="4" t="s">
        <v>31607</v>
      </c>
      <c r="E439" s="4" t="s">
        <v>31608</v>
      </c>
      <c r="F439" s="9" t="str">
        <f t="shared" si="25"/>
        <v>Wongtown</v>
      </c>
      <c r="G439" t="str">
        <f t="shared" si="26"/>
        <v>PA</v>
      </c>
      <c r="H439" t="str">
        <f t="shared" si="27"/>
        <v>92609</v>
      </c>
    </row>
    <row r="440" spans="1:8" ht="30">
      <c r="A440" s="1" t="s">
        <v>1707</v>
      </c>
      <c r="B440" s="1" t="str">
        <f t="shared" si="24"/>
        <v>5333 Christine Trace;West Anne, AZ 24729</v>
      </c>
      <c r="C440" s="1" t="s">
        <v>26171</v>
      </c>
      <c r="D440" s="4" t="s">
        <v>31609</v>
      </c>
      <c r="E440" s="4" t="s">
        <v>31610</v>
      </c>
      <c r="F440" s="9" t="str">
        <f t="shared" si="25"/>
        <v>West Anne</v>
      </c>
      <c r="G440" t="str">
        <f t="shared" si="26"/>
        <v>AZ</v>
      </c>
      <c r="H440" t="str">
        <f t="shared" si="27"/>
        <v>24729</v>
      </c>
    </row>
    <row r="441" spans="1:8" ht="30">
      <c r="A441" s="1" t="s">
        <v>1711</v>
      </c>
      <c r="B441" s="1" t="str">
        <f t="shared" si="24"/>
        <v>Unit 5182 Box 3688;DPO AA 56276</v>
      </c>
      <c r="C441" s="1" t="s">
        <v>26172</v>
      </c>
      <c r="D441" s="4" t="s">
        <v>31611</v>
      </c>
      <c r="E441" s="4" t="s">
        <v>31612</v>
      </c>
      <c r="F441" s="9" t="str">
        <f t="shared" si="25"/>
        <v>DPO</v>
      </c>
      <c r="G441" t="str">
        <f t="shared" si="26"/>
        <v>AA</v>
      </c>
      <c r="H441" t="str">
        <f t="shared" si="27"/>
        <v>56276</v>
      </c>
    </row>
    <row r="442" spans="1:8" ht="30">
      <c r="A442" s="1" t="s">
        <v>1715</v>
      </c>
      <c r="B442" s="1" t="str">
        <f t="shared" si="24"/>
        <v>6598 Johnson Springs;Lake Angelaville, MA 03831</v>
      </c>
      <c r="C442" s="1" t="s">
        <v>26173</v>
      </c>
      <c r="D442" s="4" t="s">
        <v>31613</v>
      </c>
      <c r="E442" s="4" t="s">
        <v>31614</v>
      </c>
      <c r="F442" s="9" t="str">
        <f t="shared" si="25"/>
        <v>Lake Angelaville</v>
      </c>
      <c r="G442" t="str">
        <f t="shared" si="26"/>
        <v>MA</v>
      </c>
      <c r="H442" t="str">
        <f t="shared" si="27"/>
        <v>03831</v>
      </c>
    </row>
    <row r="443" spans="1:8" ht="45">
      <c r="A443" s="1" t="s">
        <v>1719</v>
      </c>
      <c r="B443" s="1" t="str">
        <f t="shared" si="24"/>
        <v>402 Chad Underpass;Gonzalezville, TN 52456</v>
      </c>
      <c r="C443" s="1" t="s">
        <v>26174</v>
      </c>
      <c r="D443" s="4" t="s">
        <v>31615</v>
      </c>
      <c r="E443" s="4" t="s">
        <v>31616</v>
      </c>
      <c r="F443" s="9" t="str">
        <f t="shared" si="25"/>
        <v>Gonzalezville</v>
      </c>
      <c r="G443" t="str">
        <f t="shared" si="26"/>
        <v>TN</v>
      </c>
      <c r="H443" t="str">
        <f t="shared" si="27"/>
        <v>52456</v>
      </c>
    </row>
    <row r="444" spans="1:8" ht="30">
      <c r="A444" s="1" t="s">
        <v>1723</v>
      </c>
      <c r="B444" s="1" t="str">
        <f t="shared" si="24"/>
        <v>5231 Miller Springs Apt. 777;Riversshire, OH 54692</v>
      </c>
      <c r="C444" s="1" t="s">
        <v>26175</v>
      </c>
      <c r="D444" s="4" t="s">
        <v>31617</v>
      </c>
      <c r="E444" s="4" t="s">
        <v>31618</v>
      </c>
      <c r="F444" s="9" t="str">
        <f t="shared" si="25"/>
        <v>Riversshire</v>
      </c>
      <c r="G444" t="str">
        <f t="shared" si="26"/>
        <v>OH</v>
      </c>
      <c r="H444" t="str">
        <f t="shared" si="27"/>
        <v>54692</v>
      </c>
    </row>
    <row r="445" spans="1:8" ht="30">
      <c r="A445" s="1" t="s">
        <v>1727</v>
      </c>
      <c r="B445" s="1" t="str">
        <f t="shared" si="24"/>
        <v>2388 Aaron Estate;Stacyport, NV 67755</v>
      </c>
      <c r="C445" s="1" t="s">
        <v>26176</v>
      </c>
      <c r="D445" s="4" t="s">
        <v>31619</v>
      </c>
      <c r="E445" s="4" t="s">
        <v>31620</v>
      </c>
      <c r="F445" s="9" t="str">
        <f t="shared" si="25"/>
        <v>Stacyport</v>
      </c>
      <c r="G445" t="str">
        <f t="shared" si="26"/>
        <v>NV</v>
      </c>
      <c r="H445" t="str">
        <f t="shared" si="27"/>
        <v>67755</v>
      </c>
    </row>
    <row r="446" spans="1:8" ht="30">
      <c r="A446" s="1" t="s">
        <v>1731</v>
      </c>
      <c r="B446" s="1" t="str">
        <f t="shared" si="24"/>
        <v>82722 Adam Views Apt. 739;South Tina, MO 95496</v>
      </c>
      <c r="C446" s="1" t="s">
        <v>26177</v>
      </c>
      <c r="D446" s="4" t="s">
        <v>31621</v>
      </c>
      <c r="E446" s="4" t="s">
        <v>31622</v>
      </c>
      <c r="F446" s="9" t="str">
        <f t="shared" si="25"/>
        <v>South Tina</v>
      </c>
      <c r="G446" t="str">
        <f t="shared" si="26"/>
        <v>MO</v>
      </c>
      <c r="H446" t="str">
        <f t="shared" si="27"/>
        <v>95496</v>
      </c>
    </row>
    <row r="447" spans="1:8" ht="45">
      <c r="A447" s="1" t="s">
        <v>1735</v>
      </c>
      <c r="B447" s="1" t="str">
        <f t="shared" si="24"/>
        <v>499 Ernest Fork;Crawfordmouth, VT 12482</v>
      </c>
      <c r="C447" s="1" t="s">
        <v>26178</v>
      </c>
      <c r="D447" s="4" t="s">
        <v>31623</v>
      </c>
      <c r="E447" s="4" t="s">
        <v>31624</v>
      </c>
      <c r="F447" s="9" t="str">
        <f t="shared" si="25"/>
        <v>Crawfordmouth</v>
      </c>
      <c r="G447" t="str">
        <f t="shared" si="26"/>
        <v>VT</v>
      </c>
      <c r="H447" t="str">
        <f t="shared" si="27"/>
        <v>12482</v>
      </c>
    </row>
    <row r="448" spans="1:8" ht="30">
      <c r="A448" s="1" t="s">
        <v>1739</v>
      </c>
      <c r="B448" s="1" t="str">
        <f t="shared" si="24"/>
        <v>PSC 5199, Box 2443;APO AA 06598</v>
      </c>
      <c r="C448" s="1" t="s">
        <v>26179</v>
      </c>
      <c r="D448" s="4" t="s">
        <v>31625</v>
      </c>
      <c r="E448" s="4" t="s">
        <v>31626</v>
      </c>
      <c r="F448" s="9" t="str">
        <f t="shared" si="25"/>
        <v>APO</v>
      </c>
      <c r="G448" t="str">
        <f t="shared" si="26"/>
        <v>AA</v>
      </c>
      <c r="H448" t="str">
        <f t="shared" si="27"/>
        <v>06598</v>
      </c>
    </row>
    <row r="449" spans="1:8" ht="45">
      <c r="A449" s="1" t="s">
        <v>1743</v>
      </c>
      <c r="B449" s="1" t="str">
        <f t="shared" si="24"/>
        <v>048 Walker Mount Apt. 418;South Jenniferstad, SC 65960</v>
      </c>
      <c r="C449" s="1" t="s">
        <v>26180</v>
      </c>
      <c r="D449" s="4" t="s">
        <v>31627</v>
      </c>
      <c r="E449" s="4" t="s">
        <v>31628</v>
      </c>
      <c r="F449" s="9" t="str">
        <f t="shared" si="25"/>
        <v>South Jenniferstad</v>
      </c>
      <c r="G449" t="str">
        <f t="shared" si="26"/>
        <v>SC</v>
      </c>
      <c r="H449" t="str">
        <f t="shared" si="27"/>
        <v>65960</v>
      </c>
    </row>
    <row r="450" spans="1:8" ht="30">
      <c r="A450" s="1" t="s">
        <v>1747</v>
      </c>
      <c r="B450" s="1" t="str">
        <f t="shared" si="24"/>
        <v>31160 Mckay Loop Apt. 220;Phillipsfurt, ID 53048</v>
      </c>
      <c r="C450" s="1" t="s">
        <v>26181</v>
      </c>
      <c r="D450" s="4" t="s">
        <v>31629</v>
      </c>
      <c r="E450" s="4" t="s">
        <v>31630</v>
      </c>
      <c r="F450" s="9" t="str">
        <f t="shared" si="25"/>
        <v>Phillipsfurt</v>
      </c>
      <c r="G450" t="str">
        <f t="shared" si="26"/>
        <v>ID</v>
      </c>
      <c r="H450" t="str">
        <f t="shared" si="27"/>
        <v>53048</v>
      </c>
    </row>
    <row r="451" spans="1:8" ht="30">
      <c r="A451" s="1" t="s">
        <v>1750</v>
      </c>
      <c r="B451" s="1" t="str">
        <f t="shared" ref="B451:B514" si="28">SUBSTITUTE(A451,CHAR(10),";")</f>
        <v>6283 Duffy Mountain;Port Dale, IN 54054</v>
      </c>
      <c r="C451" s="1" t="s">
        <v>26182</v>
      </c>
      <c r="D451" s="4" t="s">
        <v>31631</v>
      </c>
      <c r="E451" s="4" t="s">
        <v>31632</v>
      </c>
      <c r="F451" s="9" t="str">
        <f t="shared" ref="F451:F514" si="29">IF(RIGHT(LEFT(E451,3),2)="PO",LEFT(E451,3),LEFT(E451,LEN(E451)-10))</f>
        <v>Port Dale</v>
      </c>
      <c r="G451" t="str">
        <f t="shared" ref="G451:G514" si="30">LEFT(RIGHT(E451, 8), 2)</f>
        <v>IN</v>
      </c>
      <c r="H451" t="str">
        <f t="shared" ref="H451:H514" si="31">RIGHT(E451, 5)</f>
        <v>54054</v>
      </c>
    </row>
    <row r="452" spans="1:8" ht="30">
      <c r="A452" s="1" t="s">
        <v>1752</v>
      </c>
      <c r="B452" s="1" t="str">
        <f t="shared" si="28"/>
        <v>6162 Kevin Club Apt. 897;East Claudia, HI 30352</v>
      </c>
      <c r="C452" s="1" t="s">
        <v>26183</v>
      </c>
      <c r="D452" s="4" t="s">
        <v>31633</v>
      </c>
      <c r="E452" s="4" t="s">
        <v>31634</v>
      </c>
      <c r="F452" s="9" t="str">
        <f t="shared" si="29"/>
        <v>East Claudia</v>
      </c>
      <c r="G452" t="str">
        <f t="shared" si="30"/>
        <v>HI</v>
      </c>
      <c r="H452" t="str">
        <f t="shared" si="31"/>
        <v>30352</v>
      </c>
    </row>
    <row r="453" spans="1:8" ht="30">
      <c r="A453" s="1" t="s">
        <v>1756</v>
      </c>
      <c r="B453" s="1" t="str">
        <f t="shared" si="28"/>
        <v>4473 Patterson Shores;Paultown, CT 88634</v>
      </c>
      <c r="C453" s="1" t="s">
        <v>26184</v>
      </c>
      <c r="D453" s="4" t="s">
        <v>31635</v>
      </c>
      <c r="E453" s="4" t="s">
        <v>31636</v>
      </c>
      <c r="F453" s="9" t="str">
        <f t="shared" si="29"/>
        <v>Paultown</v>
      </c>
      <c r="G453" t="str">
        <f t="shared" si="30"/>
        <v>CT</v>
      </c>
      <c r="H453" t="str">
        <f t="shared" si="31"/>
        <v>88634</v>
      </c>
    </row>
    <row r="454" spans="1:8" ht="45">
      <c r="A454" s="1" t="s">
        <v>1760</v>
      </c>
      <c r="B454" s="1" t="str">
        <f t="shared" si="28"/>
        <v>1219 Lisa Drive Suite 135;Lake Christina, MT 50973</v>
      </c>
      <c r="C454" s="1" t="s">
        <v>26185</v>
      </c>
      <c r="D454" s="4" t="s">
        <v>31637</v>
      </c>
      <c r="E454" s="4" t="s">
        <v>31638</v>
      </c>
      <c r="F454" s="9" t="str">
        <f t="shared" si="29"/>
        <v>Lake Christina</v>
      </c>
      <c r="G454" t="str">
        <f t="shared" si="30"/>
        <v>MT</v>
      </c>
      <c r="H454" t="str">
        <f t="shared" si="31"/>
        <v>50973</v>
      </c>
    </row>
    <row r="455" spans="1:8" ht="45">
      <c r="A455" s="1" t="s">
        <v>1764</v>
      </c>
      <c r="B455" s="1" t="str">
        <f t="shared" si="28"/>
        <v>443 Mason Brooks Suite 054;Christophermouth, AL 28141</v>
      </c>
      <c r="C455" s="1" t="s">
        <v>26186</v>
      </c>
      <c r="D455" s="4" t="s">
        <v>31639</v>
      </c>
      <c r="E455" s="4" t="s">
        <v>31640</v>
      </c>
      <c r="F455" s="9" t="str">
        <f t="shared" si="29"/>
        <v>Christophermouth</v>
      </c>
      <c r="G455" t="str">
        <f t="shared" si="30"/>
        <v>AL</v>
      </c>
      <c r="H455" t="str">
        <f t="shared" si="31"/>
        <v>28141</v>
      </c>
    </row>
    <row r="456" spans="1:8" ht="45">
      <c r="A456" s="1" t="s">
        <v>1768</v>
      </c>
      <c r="B456" s="1" t="str">
        <f t="shared" si="28"/>
        <v>552 Caitlin Crescent;Robinsonside, TX 84839</v>
      </c>
      <c r="C456" s="1" t="s">
        <v>26187</v>
      </c>
      <c r="D456" s="4" t="s">
        <v>31641</v>
      </c>
      <c r="E456" s="4" t="s">
        <v>31642</v>
      </c>
      <c r="F456" s="9" t="str">
        <f t="shared" si="29"/>
        <v>Robinsonside</v>
      </c>
      <c r="G456" t="str">
        <f t="shared" si="30"/>
        <v>TX</v>
      </c>
      <c r="H456" t="str">
        <f t="shared" si="31"/>
        <v>84839</v>
      </c>
    </row>
    <row r="457" spans="1:8" ht="30">
      <c r="A457" s="1" t="s">
        <v>1772</v>
      </c>
      <c r="B457" s="1" t="str">
        <f t="shared" si="28"/>
        <v>530 Elizabeth Turnpike Apt. 882;Donaldfort, TX 48045</v>
      </c>
      <c r="C457" s="1" t="s">
        <v>26188</v>
      </c>
      <c r="D457" s="4" t="s">
        <v>31643</v>
      </c>
      <c r="E457" s="4" t="s">
        <v>31644</v>
      </c>
      <c r="F457" s="9" t="str">
        <f t="shared" si="29"/>
        <v>Donaldfort</v>
      </c>
      <c r="G457" t="str">
        <f t="shared" si="30"/>
        <v>TX</v>
      </c>
      <c r="H457" t="str">
        <f t="shared" si="31"/>
        <v>48045</v>
      </c>
    </row>
    <row r="458" spans="1:8" ht="45">
      <c r="A458" s="1" t="s">
        <v>1776</v>
      </c>
      <c r="B458" s="1" t="str">
        <f t="shared" si="28"/>
        <v>824 Diamond Bypass Suite 973;West Elizabeth, NE 49342</v>
      </c>
      <c r="C458" s="1" t="s">
        <v>26189</v>
      </c>
      <c r="D458" s="4" t="s">
        <v>31645</v>
      </c>
      <c r="E458" s="4" t="s">
        <v>31646</v>
      </c>
      <c r="F458" s="9" t="str">
        <f t="shared" si="29"/>
        <v>West Elizabeth</v>
      </c>
      <c r="G458" t="str">
        <f t="shared" si="30"/>
        <v>NE</v>
      </c>
      <c r="H458" t="str">
        <f t="shared" si="31"/>
        <v>49342</v>
      </c>
    </row>
    <row r="459" spans="1:8" ht="45">
      <c r="A459" s="1" t="s">
        <v>1780</v>
      </c>
      <c r="B459" s="1" t="str">
        <f t="shared" si="28"/>
        <v>83365 Jasmine Manor;Jonathanburgh, MN 09101</v>
      </c>
      <c r="C459" s="1" t="s">
        <v>26190</v>
      </c>
      <c r="D459" s="4" t="s">
        <v>31647</v>
      </c>
      <c r="E459" s="4" t="s">
        <v>31648</v>
      </c>
      <c r="F459" s="9" t="str">
        <f t="shared" si="29"/>
        <v>Jonathanburgh</v>
      </c>
      <c r="G459" t="str">
        <f t="shared" si="30"/>
        <v>MN</v>
      </c>
      <c r="H459" t="str">
        <f t="shared" si="31"/>
        <v>09101</v>
      </c>
    </row>
    <row r="460" spans="1:8" ht="30">
      <c r="A460" s="1" t="s">
        <v>1784</v>
      </c>
      <c r="B460" s="1" t="str">
        <f t="shared" si="28"/>
        <v>81992 Lopez Harbors Apt. 705;Tammyburgh, OH 43118</v>
      </c>
      <c r="C460" s="1" t="s">
        <v>26191</v>
      </c>
      <c r="D460" s="4" t="s">
        <v>31649</v>
      </c>
      <c r="E460" s="4" t="s">
        <v>31650</v>
      </c>
      <c r="F460" s="9" t="str">
        <f t="shared" si="29"/>
        <v>Tammyburgh</v>
      </c>
      <c r="G460" t="str">
        <f t="shared" si="30"/>
        <v>OH</v>
      </c>
      <c r="H460" t="str">
        <f t="shared" si="31"/>
        <v>43118</v>
      </c>
    </row>
    <row r="461" spans="1:8" ht="30">
      <c r="A461" s="1" t="s">
        <v>1788</v>
      </c>
      <c r="B461" s="1" t="str">
        <f t="shared" si="28"/>
        <v>47950 Fields Pike;New Jesseside, NH 12951</v>
      </c>
      <c r="C461" s="1" t="s">
        <v>26192</v>
      </c>
      <c r="D461" s="4" t="s">
        <v>31651</v>
      </c>
      <c r="E461" s="4" t="s">
        <v>31652</v>
      </c>
      <c r="F461" s="9" t="str">
        <f t="shared" si="29"/>
        <v>New Jesseside</v>
      </c>
      <c r="G461" t="str">
        <f t="shared" si="30"/>
        <v>NH</v>
      </c>
      <c r="H461" t="str">
        <f t="shared" si="31"/>
        <v>12951</v>
      </c>
    </row>
    <row r="462" spans="1:8" ht="45">
      <c r="A462" s="1" t="s">
        <v>1792</v>
      </c>
      <c r="B462" s="1" t="str">
        <f t="shared" si="28"/>
        <v>993 Stafford Pines;Breannatown, NV 97630</v>
      </c>
      <c r="C462" s="1" t="s">
        <v>26193</v>
      </c>
      <c r="D462" s="4" t="s">
        <v>31653</v>
      </c>
      <c r="E462" s="4" t="s">
        <v>31654</v>
      </c>
      <c r="F462" s="9" t="str">
        <f t="shared" si="29"/>
        <v>Breannatown</v>
      </c>
      <c r="G462" t="str">
        <f t="shared" si="30"/>
        <v>NV</v>
      </c>
      <c r="H462" t="str">
        <f t="shared" si="31"/>
        <v>97630</v>
      </c>
    </row>
    <row r="463" spans="1:8" ht="45">
      <c r="A463" s="1" t="s">
        <v>1796</v>
      </c>
      <c r="B463" s="1" t="str">
        <f t="shared" si="28"/>
        <v>727 Diana Springs;Moorefort, NC 87172</v>
      </c>
      <c r="C463" s="1" t="s">
        <v>26194</v>
      </c>
      <c r="D463" s="4" t="s">
        <v>31655</v>
      </c>
      <c r="E463" s="4" t="s">
        <v>31656</v>
      </c>
      <c r="F463" s="9" t="str">
        <f t="shared" si="29"/>
        <v>Moorefort</v>
      </c>
      <c r="G463" t="str">
        <f t="shared" si="30"/>
        <v>NC</v>
      </c>
      <c r="H463" t="str">
        <f t="shared" si="31"/>
        <v>87172</v>
      </c>
    </row>
    <row r="464" spans="1:8" ht="30">
      <c r="A464" s="1" t="s">
        <v>1799</v>
      </c>
      <c r="B464" s="1" t="str">
        <f t="shared" si="28"/>
        <v>15101 Ashley Groves;Webbshire, KY 34802</v>
      </c>
      <c r="C464" s="1" t="s">
        <v>26195</v>
      </c>
      <c r="D464" s="4" t="s">
        <v>31657</v>
      </c>
      <c r="E464" s="4" t="s">
        <v>31658</v>
      </c>
      <c r="F464" s="9" t="str">
        <f t="shared" si="29"/>
        <v>Webbshire</v>
      </c>
      <c r="G464" t="str">
        <f t="shared" si="30"/>
        <v>KY</v>
      </c>
      <c r="H464" t="str">
        <f t="shared" si="31"/>
        <v>34802</v>
      </c>
    </row>
    <row r="465" spans="1:8" ht="30">
      <c r="A465" s="1" t="s">
        <v>1803</v>
      </c>
      <c r="B465" s="1" t="str">
        <f t="shared" si="28"/>
        <v>075 Steven Loop Suite 702;Jonesview, NV 23346</v>
      </c>
      <c r="C465" s="1" t="s">
        <v>26196</v>
      </c>
      <c r="D465" s="4" t="s">
        <v>31659</v>
      </c>
      <c r="E465" s="4" t="s">
        <v>31660</v>
      </c>
      <c r="F465" s="9" t="str">
        <f t="shared" si="29"/>
        <v>Jonesview</v>
      </c>
      <c r="G465" t="str">
        <f t="shared" si="30"/>
        <v>NV</v>
      </c>
      <c r="H465" t="str">
        <f t="shared" si="31"/>
        <v>23346</v>
      </c>
    </row>
    <row r="466" spans="1:8" ht="30">
      <c r="A466" s="1" t="s">
        <v>1807</v>
      </c>
      <c r="B466" s="1" t="str">
        <f t="shared" si="28"/>
        <v>1160 Norman Pine;East Albertchester, ND 78653</v>
      </c>
      <c r="C466" s="1" t="s">
        <v>26197</v>
      </c>
      <c r="D466" s="4" t="s">
        <v>31661</v>
      </c>
      <c r="E466" s="4" t="s">
        <v>31662</v>
      </c>
      <c r="F466" s="9" t="str">
        <f t="shared" si="29"/>
        <v>East Albertchester</v>
      </c>
      <c r="G466" t="str">
        <f t="shared" si="30"/>
        <v>ND</v>
      </c>
      <c r="H466" t="str">
        <f t="shared" si="31"/>
        <v>78653</v>
      </c>
    </row>
    <row r="467" spans="1:8" ht="45">
      <c r="A467" s="1" t="s">
        <v>1811</v>
      </c>
      <c r="B467" s="1" t="str">
        <f t="shared" si="28"/>
        <v>35863 Oconnell Crescent;North Michael, FL 52730</v>
      </c>
      <c r="C467" s="1" t="s">
        <v>26198</v>
      </c>
      <c r="D467" s="4" t="s">
        <v>31663</v>
      </c>
      <c r="E467" s="4" t="s">
        <v>31664</v>
      </c>
      <c r="F467" s="9" t="str">
        <f t="shared" si="29"/>
        <v>North Michael</v>
      </c>
      <c r="G467" t="str">
        <f t="shared" si="30"/>
        <v>FL</v>
      </c>
      <c r="H467" t="str">
        <f t="shared" si="31"/>
        <v>52730</v>
      </c>
    </row>
    <row r="468" spans="1:8" ht="30">
      <c r="A468" s="1" t="s">
        <v>1815</v>
      </c>
      <c r="B468" s="1" t="str">
        <f t="shared" si="28"/>
        <v>324 Jacob Square Suite 129;Lake Sarah, NM 15135</v>
      </c>
      <c r="C468" s="1" t="s">
        <v>26199</v>
      </c>
      <c r="D468" s="4" t="s">
        <v>31665</v>
      </c>
      <c r="E468" s="4" t="s">
        <v>31666</v>
      </c>
      <c r="F468" s="9" t="str">
        <f t="shared" si="29"/>
        <v>Lake Sarah</v>
      </c>
      <c r="G468" t="str">
        <f t="shared" si="30"/>
        <v>NM</v>
      </c>
      <c r="H468" t="str">
        <f t="shared" si="31"/>
        <v>15135</v>
      </c>
    </row>
    <row r="469" spans="1:8" ht="45">
      <c r="A469" s="1" t="s">
        <v>1819</v>
      </c>
      <c r="B469" s="1" t="str">
        <f t="shared" si="28"/>
        <v>381 Mark Manors Apt. 167;South Kimberly, NM 29581</v>
      </c>
      <c r="C469" s="1" t="s">
        <v>26200</v>
      </c>
      <c r="D469" s="4" t="s">
        <v>31667</v>
      </c>
      <c r="E469" s="4" t="s">
        <v>31668</v>
      </c>
      <c r="F469" s="9" t="str">
        <f t="shared" si="29"/>
        <v>South Kimberly</v>
      </c>
      <c r="G469" t="str">
        <f t="shared" si="30"/>
        <v>NM</v>
      </c>
      <c r="H469" t="str">
        <f t="shared" si="31"/>
        <v>29581</v>
      </c>
    </row>
    <row r="470" spans="1:8" ht="45">
      <c r="A470" s="1" t="s">
        <v>1823</v>
      </c>
      <c r="B470" s="1" t="str">
        <f t="shared" si="28"/>
        <v>04141 Gonzalez Circle Apt. 941;New Morganberg, SD 96572</v>
      </c>
      <c r="C470" s="1" t="s">
        <v>26201</v>
      </c>
      <c r="D470" s="4" t="s">
        <v>31669</v>
      </c>
      <c r="E470" s="4" t="s">
        <v>31670</v>
      </c>
      <c r="F470" s="9" t="str">
        <f t="shared" si="29"/>
        <v>New Morganberg</v>
      </c>
      <c r="G470" t="str">
        <f t="shared" si="30"/>
        <v>SD</v>
      </c>
      <c r="H470" t="str">
        <f t="shared" si="31"/>
        <v>96572</v>
      </c>
    </row>
    <row r="471" spans="1:8" ht="45">
      <c r="A471" s="1" t="s">
        <v>1827</v>
      </c>
      <c r="B471" s="1" t="str">
        <f t="shared" si="28"/>
        <v>34505 Callahan Grove;Warnerchester, IL 86499</v>
      </c>
      <c r="C471" s="1" t="s">
        <v>26202</v>
      </c>
      <c r="D471" s="4" t="s">
        <v>31671</v>
      </c>
      <c r="E471" s="4" t="s">
        <v>31672</v>
      </c>
      <c r="F471" s="9" t="str">
        <f t="shared" si="29"/>
        <v>Warnerchester</v>
      </c>
      <c r="G471" t="str">
        <f t="shared" si="30"/>
        <v>IL</v>
      </c>
      <c r="H471" t="str">
        <f t="shared" si="31"/>
        <v>86499</v>
      </c>
    </row>
    <row r="472" spans="1:8" ht="45">
      <c r="A472" s="1" t="s">
        <v>1831</v>
      </c>
      <c r="B472" s="1" t="str">
        <f t="shared" si="28"/>
        <v>8836 Megan Key Apt. 528;East Cassandra, AR 67112</v>
      </c>
      <c r="C472" s="1" t="s">
        <v>26203</v>
      </c>
      <c r="D472" s="4" t="s">
        <v>31673</v>
      </c>
      <c r="E472" s="4" t="s">
        <v>31674</v>
      </c>
      <c r="F472" s="9" t="str">
        <f t="shared" si="29"/>
        <v>East Cassandra</v>
      </c>
      <c r="G472" t="str">
        <f t="shared" si="30"/>
        <v>AR</v>
      </c>
      <c r="H472" t="str">
        <f t="shared" si="31"/>
        <v>67112</v>
      </c>
    </row>
    <row r="473" spans="1:8" ht="30">
      <c r="A473" s="1" t="s">
        <v>1835</v>
      </c>
      <c r="B473" s="1" t="str">
        <f t="shared" si="28"/>
        <v>24064 Sarah Hills;Emilyburgh, MS 71346</v>
      </c>
      <c r="C473" s="1" t="s">
        <v>26204</v>
      </c>
      <c r="D473" s="4" t="s">
        <v>31675</v>
      </c>
      <c r="E473" s="4" t="s">
        <v>31676</v>
      </c>
      <c r="F473" s="9" t="str">
        <f t="shared" si="29"/>
        <v>Emilyburgh</v>
      </c>
      <c r="G473" t="str">
        <f t="shared" si="30"/>
        <v>MS</v>
      </c>
      <c r="H473" t="str">
        <f t="shared" si="31"/>
        <v>71346</v>
      </c>
    </row>
    <row r="474" spans="1:8" ht="30">
      <c r="A474" s="1" t="s">
        <v>1839</v>
      </c>
      <c r="B474" s="1" t="str">
        <f t="shared" si="28"/>
        <v>PSC 9157, Box 0261;APO AP 22544</v>
      </c>
      <c r="C474" s="1" t="s">
        <v>26205</v>
      </c>
      <c r="D474" s="4" t="s">
        <v>31677</v>
      </c>
      <c r="E474" s="4" t="s">
        <v>31678</v>
      </c>
      <c r="F474" s="9" t="str">
        <f t="shared" si="29"/>
        <v>APO</v>
      </c>
      <c r="G474" t="str">
        <f t="shared" si="30"/>
        <v>AP</v>
      </c>
      <c r="H474" t="str">
        <f t="shared" si="31"/>
        <v>22544</v>
      </c>
    </row>
    <row r="475" spans="1:8" ht="45">
      <c r="A475" s="1" t="s">
        <v>1843</v>
      </c>
      <c r="B475" s="1" t="str">
        <f t="shared" si="28"/>
        <v>42466 Cooper Drives;Danielhaven, OK 63465</v>
      </c>
      <c r="C475" s="1" t="s">
        <v>26206</v>
      </c>
      <c r="D475" s="4" t="s">
        <v>31679</v>
      </c>
      <c r="E475" s="4" t="s">
        <v>31680</v>
      </c>
      <c r="F475" s="9" t="str">
        <f t="shared" si="29"/>
        <v>Danielhaven</v>
      </c>
      <c r="G475" t="str">
        <f t="shared" si="30"/>
        <v>OK</v>
      </c>
      <c r="H475" t="str">
        <f t="shared" si="31"/>
        <v>63465</v>
      </c>
    </row>
    <row r="476" spans="1:8" ht="30">
      <c r="A476" s="1" t="s">
        <v>1847</v>
      </c>
      <c r="B476" s="1" t="str">
        <f t="shared" si="28"/>
        <v>386 Perez Forges;New Lauren, ND 32802</v>
      </c>
      <c r="C476" s="1" t="s">
        <v>26207</v>
      </c>
      <c r="D476" s="4" t="s">
        <v>31681</v>
      </c>
      <c r="E476" s="4" t="s">
        <v>31682</v>
      </c>
      <c r="F476" s="9" t="str">
        <f t="shared" si="29"/>
        <v>New Lauren</v>
      </c>
      <c r="G476" t="str">
        <f t="shared" si="30"/>
        <v>ND</v>
      </c>
      <c r="H476" t="str">
        <f t="shared" si="31"/>
        <v>32802</v>
      </c>
    </row>
    <row r="477" spans="1:8" ht="45">
      <c r="A477" s="1" t="s">
        <v>1851</v>
      </c>
      <c r="B477" s="1" t="str">
        <f t="shared" si="28"/>
        <v>350 Solis Plaza;Williamsburgh, MN 88513</v>
      </c>
      <c r="C477" s="1" t="s">
        <v>26208</v>
      </c>
      <c r="D477" s="4" t="s">
        <v>31683</v>
      </c>
      <c r="E477" s="4" t="s">
        <v>31684</v>
      </c>
      <c r="F477" s="9" t="str">
        <f t="shared" si="29"/>
        <v>Williamsburgh</v>
      </c>
      <c r="G477" t="str">
        <f t="shared" si="30"/>
        <v>MN</v>
      </c>
      <c r="H477" t="str">
        <f t="shared" si="31"/>
        <v>88513</v>
      </c>
    </row>
    <row r="478" spans="1:8" ht="30">
      <c r="A478" s="1" t="s">
        <v>1855</v>
      </c>
      <c r="B478" s="1" t="str">
        <f t="shared" si="28"/>
        <v>5387 Ramos Plaza;Hayesport, MA 35493</v>
      </c>
      <c r="C478" s="1" t="s">
        <v>26209</v>
      </c>
      <c r="D478" s="4" t="s">
        <v>31685</v>
      </c>
      <c r="E478" s="4" t="s">
        <v>31686</v>
      </c>
      <c r="F478" s="9" t="str">
        <f t="shared" si="29"/>
        <v>Hayesport</v>
      </c>
      <c r="G478" t="str">
        <f t="shared" si="30"/>
        <v>MA</v>
      </c>
      <c r="H478" t="str">
        <f t="shared" si="31"/>
        <v>35493</v>
      </c>
    </row>
    <row r="479" spans="1:8" ht="45">
      <c r="A479" s="1" t="s">
        <v>1859</v>
      </c>
      <c r="B479" s="1" t="str">
        <f t="shared" si="28"/>
        <v>1551 Zachary Lakes;Garzamouth, WI 27662</v>
      </c>
      <c r="C479" s="1" t="s">
        <v>26210</v>
      </c>
      <c r="D479" s="4" t="s">
        <v>31687</v>
      </c>
      <c r="E479" s="4" t="s">
        <v>31688</v>
      </c>
      <c r="F479" s="9" t="str">
        <f t="shared" si="29"/>
        <v>Garzamouth</v>
      </c>
      <c r="G479" t="str">
        <f t="shared" si="30"/>
        <v>WI</v>
      </c>
      <c r="H479" t="str">
        <f t="shared" si="31"/>
        <v>27662</v>
      </c>
    </row>
    <row r="480" spans="1:8" ht="30">
      <c r="A480" s="1" t="s">
        <v>1863</v>
      </c>
      <c r="B480" s="1" t="str">
        <f t="shared" si="28"/>
        <v>02254 Salas Drive;Wrightside, VA 46798</v>
      </c>
      <c r="C480" s="1" t="s">
        <v>26211</v>
      </c>
      <c r="D480" s="4" t="s">
        <v>31689</v>
      </c>
      <c r="E480" s="4" t="s">
        <v>31690</v>
      </c>
      <c r="F480" s="9" t="str">
        <f t="shared" si="29"/>
        <v>Wrightside</v>
      </c>
      <c r="G480" t="str">
        <f t="shared" si="30"/>
        <v>VA</v>
      </c>
      <c r="H480" t="str">
        <f t="shared" si="31"/>
        <v>46798</v>
      </c>
    </row>
    <row r="481" spans="1:8" ht="30">
      <c r="A481" s="1" t="s">
        <v>1867</v>
      </c>
      <c r="B481" s="1" t="str">
        <f t="shared" si="28"/>
        <v>372 Bennett Roads;West Andreastad, ME 32059</v>
      </c>
      <c r="C481" s="1" t="s">
        <v>26212</v>
      </c>
      <c r="D481" s="4" t="s">
        <v>31691</v>
      </c>
      <c r="E481" s="4" t="s">
        <v>31692</v>
      </c>
      <c r="F481" s="9" t="str">
        <f t="shared" si="29"/>
        <v>West Andreastad</v>
      </c>
      <c r="G481" t="str">
        <f t="shared" si="30"/>
        <v>ME</v>
      </c>
      <c r="H481" t="str">
        <f t="shared" si="31"/>
        <v>32059</v>
      </c>
    </row>
    <row r="482" spans="1:8" ht="30">
      <c r="A482" s="1" t="s">
        <v>1871</v>
      </c>
      <c r="B482" s="1" t="str">
        <f t="shared" si="28"/>
        <v>95019 April Point;Johnfurt, NM 88360</v>
      </c>
      <c r="C482" s="1" t="s">
        <v>26213</v>
      </c>
      <c r="D482" s="4" t="s">
        <v>31693</v>
      </c>
      <c r="E482" s="4" t="s">
        <v>31694</v>
      </c>
      <c r="F482" s="9" t="str">
        <f t="shared" si="29"/>
        <v>Johnfurt</v>
      </c>
      <c r="G482" t="str">
        <f t="shared" si="30"/>
        <v>NM</v>
      </c>
      <c r="H482" t="str">
        <f t="shared" si="31"/>
        <v>88360</v>
      </c>
    </row>
    <row r="483" spans="1:8" ht="30">
      <c r="A483" s="1" t="s">
        <v>1875</v>
      </c>
      <c r="B483" s="1" t="str">
        <f t="shared" si="28"/>
        <v>PSC 8466, Box 5594;APO AE 06651</v>
      </c>
      <c r="C483" s="1" t="s">
        <v>26214</v>
      </c>
      <c r="D483" s="4" t="s">
        <v>31695</v>
      </c>
      <c r="E483" s="4" t="s">
        <v>31696</v>
      </c>
      <c r="F483" s="9" t="str">
        <f t="shared" si="29"/>
        <v>APO</v>
      </c>
      <c r="G483" t="str">
        <f t="shared" si="30"/>
        <v>AE</v>
      </c>
      <c r="H483" t="str">
        <f t="shared" si="31"/>
        <v>06651</v>
      </c>
    </row>
    <row r="484" spans="1:8" ht="45">
      <c r="A484" s="1" t="s">
        <v>1879</v>
      </c>
      <c r="B484" s="1" t="str">
        <f t="shared" si="28"/>
        <v>611 Rios Square Suite 222;South Lisahaven, AZ 26812</v>
      </c>
      <c r="C484" s="1" t="s">
        <v>26215</v>
      </c>
      <c r="D484" s="4" t="s">
        <v>31697</v>
      </c>
      <c r="E484" s="4" t="s">
        <v>31698</v>
      </c>
      <c r="F484" s="9" t="str">
        <f t="shared" si="29"/>
        <v>South Lisahaven</v>
      </c>
      <c r="G484" t="str">
        <f t="shared" si="30"/>
        <v>AZ</v>
      </c>
      <c r="H484" t="str">
        <f t="shared" si="31"/>
        <v>26812</v>
      </c>
    </row>
    <row r="485" spans="1:8" ht="45">
      <c r="A485" s="1" t="s">
        <v>1883</v>
      </c>
      <c r="B485" s="1" t="str">
        <f t="shared" si="28"/>
        <v>3558 Moreno Spurs;Dixonchester, AK 04351</v>
      </c>
      <c r="C485" s="1" t="s">
        <v>26216</v>
      </c>
      <c r="D485" s="4" t="s">
        <v>31699</v>
      </c>
      <c r="E485" s="4" t="s">
        <v>31700</v>
      </c>
      <c r="F485" s="9" t="str">
        <f t="shared" si="29"/>
        <v>Dixonchester</v>
      </c>
      <c r="G485" t="str">
        <f t="shared" si="30"/>
        <v>AK</v>
      </c>
      <c r="H485" t="str">
        <f t="shared" si="31"/>
        <v>04351</v>
      </c>
    </row>
    <row r="486" spans="1:8" ht="45">
      <c r="A486" s="1" t="s">
        <v>1887</v>
      </c>
      <c r="B486" s="1" t="str">
        <f t="shared" si="28"/>
        <v>3193 Lee Hills Suite 579;West Tinafurt, MN 17508</v>
      </c>
      <c r="C486" s="1" t="s">
        <v>26217</v>
      </c>
      <c r="D486" s="4" t="s">
        <v>31701</v>
      </c>
      <c r="E486" s="4" t="s">
        <v>31702</v>
      </c>
      <c r="F486" s="9" t="str">
        <f t="shared" si="29"/>
        <v>West Tinafurt</v>
      </c>
      <c r="G486" t="str">
        <f t="shared" si="30"/>
        <v>MN</v>
      </c>
      <c r="H486" t="str">
        <f t="shared" si="31"/>
        <v>17508</v>
      </c>
    </row>
    <row r="487" spans="1:8" ht="30">
      <c r="A487" s="1" t="s">
        <v>1890</v>
      </c>
      <c r="B487" s="1" t="str">
        <f t="shared" si="28"/>
        <v>97162 Janet Pine Suite 589;Colechester, VT 18270</v>
      </c>
      <c r="C487" s="1" t="s">
        <v>26218</v>
      </c>
      <c r="D487" s="4" t="s">
        <v>31703</v>
      </c>
      <c r="E487" s="4" t="s">
        <v>31704</v>
      </c>
      <c r="F487" s="9" t="str">
        <f t="shared" si="29"/>
        <v>Colechester</v>
      </c>
      <c r="G487" t="str">
        <f t="shared" si="30"/>
        <v>VT</v>
      </c>
      <c r="H487" t="str">
        <f t="shared" si="31"/>
        <v>18270</v>
      </c>
    </row>
    <row r="488" spans="1:8" ht="30">
      <c r="A488" s="1" t="s">
        <v>1894</v>
      </c>
      <c r="B488" s="1" t="str">
        <f t="shared" si="28"/>
        <v>497 Chris Hills Apt. 962;Port Gregoryberg, UT 91344</v>
      </c>
      <c r="C488" s="1" t="s">
        <v>26219</v>
      </c>
      <c r="D488" s="4" t="s">
        <v>31705</v>
      </c>
      <c r="E488" s="4" t="s">
        <v>31706</v>
      </c>
      <c r="F488" s="9" t="str">
        <f t="shared" si="29"/>
        <v>Port Gregoryberg</v>
      </c>
      <c r="G488" t="str">
        <f t="shared" si="30"/>
        <v>UT</v>
      </c>
      <c r="H488" t="str">
        <f t="shared" si="31"/>
        <v>91344</v>
      </c>
    </row>
    <row r="489" spans="1:8" ht="45">
      <c r="A489" s="1" t="s">
        <v>1897</v>
      </c>
      <c r="B489" s="1" t="str">
        <f t="shared" si="28"/>
        <v>3919 Patricia Tunnel;Latashamouth, MA 87725</v>
      </c>
      <c r="C489" s="1" t="s">
        <v>26220</v>
      </c>
      <c r="D489" s="4" t="s">
        <v>31707</v>
      </c>
      <c r="E489" s="4" t="s">
        <v>31708</v>
      </c>
      <c r="F489" s="9" t="str">
        <f t="shared" si="29"/>
        <v>Latashamouth</v>
      </c>
      <c r="G489" t="str">
        <f t="shared" si="30"/>
        <v>MA</v>
      </c>
      <c r="H489" t="str">
        <f t="shared" si="31"/>
        <v>87725</v>
      </c>
    </row>
    <row r="490" spans="1:8" ht="30">
      <c r="A490" s="1" t="s">
        <v>1901</v>
      </c>
      <c r="B490" s="1" t="str">
        <f t="shared" si="28"/>
        <v>163 Anna Burg Apt. 473;Lake Jacob, MO 23947</v>
      </c>
      <c r="C490" s="1" t="s">
        <v>26221</v>
      </c>
      <c r="D490" s="4" t="s">
        <v>31709</v>
      </c>
      <c r="E490" s="4" t="s">
        <v>31710</v>
      </c>
      <c r="F490" s="9" t="str">
        <f t="shared" si="29"/>
        <v>Lake Jacob</v>
      </c>
      <c r="G490" t="str">
        <f t="shared" si="30"/>
        <v>MO</v>
      </c>
      <c r="H490" t="str">
        <f t="shared" si="31"/>
        <v>23947</v>
      </c>
    </row>
    <row r="491" spans="1:8" ht="30">
      <c r="A491" s="1" t="s">
        <v>1905</v>
      </c>
      <c r="B491" s="1" t="str">
        <f t="shared" si="28"/>
        <v>42335 Joe Extension Apt. 390;Richardtown, OH 36311</v>
      </c>
      <c r="C491" s="1" t="s">
        <v>26222</v>
      </c>
      <c r="D491" s="4" t="s">
        <v>31711</v>
      </c>
      <c r="E491" s="4" t="s">
        <v>31712</v>
      </c>
      <c r="F491" s="9" t="str">
        <f t="shared" si="29"/>
        <v>Richardtown</v>
      </c>
      <c r="G491" t="str">
        <f t="shared" si="30"/>
        <v>OH</v>
      </c>
      <c r="H491" t="str">
        <f t="shared" si="31"/>
        <v>36311</v>
      </c>
    </row>
    <row r="492" spans="1:8" ht="30">
      <c r="A492" s="1" t="s">
        <v>1908</v>
      </c>
      <c r="B492" s="1" t="str">
        <f t="shared" si="28"/>
        <v>767 Matthew Corners Suite 420;Bakerberg, MD 25768</v>
      </c>
      <c r="C492" s="1" t="s">
        <v>26223</v>
      </c>
      <c r="D492" s="4" t="s">
        <v>31713</v>
      </c>
      <c r="E492" s="4" t="s">
        <v>31714</v>
      </c>
      <c r="F492" s="9" t="str">
        <f t="shared" si="29"/>
        <v>Bakerberg</v>
      </c>
      <c r="G492" t="str">
        <f t="shared" si="30"/>
        <v>MD</v>
      </c>
      <c r="H492" t="str">
        <f t="shared" si="31"/>
        <v>25768</v>
      </c>
    </row>
    <row r="493" spans="1:8" ht="30">
      <c r="A493" s="1" t="s">
        <v>1912</v>
      </c>
      <c r="B493" s="1" t="str">
        <f t="shared" si="28"/>
        <v>USNV Mccoy;FPO AP 50227</v>
      </c>
      <c r="C493" s="1" t="s">
        <v>26224</v>
      </c>
      <c r="D493" s="4" t="s">
        <v>31715</v>
      </c>
      <c r="E493" s="4" t="s">
        <v>31716</v>
      </c>
      <c r="F493" s="9" t="str">
        <f t="shared" si="29"/>
        <v>FPO</v>
      </c>
      <c r="G493" t="str">
        <f t="shared" si="30"/>
        <v>AP</v>
      </c>
      <c r="H493" t="str">
        <f t="shared" si="31"/>
        <v>50227</v>
      </c>
    </row>
    <row r="494" spans="1:8" ht="30">
      <c r="A494" s="1" t="s">
        <v>1916</v>
      </c>
      <c r="B494" s="1" t="str">
        <f t="shared" si="28"/>
        <v>45140 Ellis Fork;Nathanbury, NM 09156</v>
      </c>
      <c r="C494" s="1" t="s">
        <v>26225</v>
      </c>
      <c r="D494" s="4" t="s">
        <v>31717</v>
      </c>
      <c r="E494" s="4" t="s">
        <v>31718</v>
      </c>
      <c r="F494" s="9" t="str">
        <f t="shared" si="29"/>
        <v>Nathanbury</v>
      </c>
      <c r="G494" t="str">
        <f t="shared" si="30"/>
        <v>NM</v>
      </c>
      <c r="H494" t="str">
        <f t="shared" si="31"/>
        <v>09156</v>
      </c>
    </row>
    <row r="495" spans="1:8" ht="45">
      <c r="A495" s="1" t="s">
        <v>1920</v>
      </c>
      <c r="B495" s="1" t="str">
        <f t="shared" si="28"/>
        <v>837 Robert Hills;Abbottmouth, NH 24514</v>
      </c>
      <c r="C495" s="1" t="s">
        <v>26226</v>
      </c>
      <c r="D495" s="4" t="s">
        <v>31719</v>
      </c>
      <c r="E495" s="4" t="s">
        <v>31720</v>
      </c>
      <c r="F495" s="9" t="str">
        <f t="shared" si="29"/>
        <v>Abbottmouth</v>
      </c>
      <c r="G495" t="str">
        <f t="shared" si="30"/>
        <v>NH</v>
      </c>
      <c r="H495" t="str">
        <f t="shared" si="31"/>
        <v>24514</v>
      </c>
    </row>
    <row r="496" spans="1:8" ht="30">
      <c r="A496" s="1" t="s">
        <v>1924</v>
      </c>
      <c r="B496" s="1" t="str">
        <f t="shared" si="28"/>
        <v>PSC 9513, Box 8081;APO AA 67105</v>
      </c>
      <c r="C496" s="1" t="s">
        <v>26227</v>
      </c>
      <c r="D496" s="4" t="s">
        <v>31721</v>
      </c>
      <c r="E496" s="4" t="s">
        <v>31722</v>
      </c>
      <c r="F496" s="9" t="str">
        <f t="shared" si="29"/>
        <v>APO</v>
      </c>
      <c r="G496" t="str">
        <f t="shared" si="30"/>
        <v>AA</v>
      </c>
      <c r="H496" t="str">
        <f t="shared" si="31"/>
        <v>67105</v>
      </c>
    </row>
    <row r="497" spans="1:8" ht="30">
      <c r="A497" s="1" t="s">
        <v>1928</v>
      </c>
      <c r="B497" s="1" t="str">
        <f t="shared" si="28"/>
        <v>82661 Christina Key;South Michelle, WA 15074</v>
      </c>
      <c r="C497" s="1" t="s">
        <v>26228</v>
      </c>
      <c r="D497" s="4" t="s">
        <v>31723</v>
      </c>
      <c r="E497" s="4" t="s">
        <v>31724</v>
      </c>
      <c r="F497" s="9" t="str">
        <f t="shared" si="29"/>
        <v>South Michelle</v>
      </c>
      <c r="G497" t="str">
        <f t="shared" si="30"/>
        <v>WA</v>
      </c>
      <c r="H497" t="str">
        <f t="shared" si="31"/>
        <v>15074</v>
      </c>
    </row>
    <row r="498" spans="1:8" ht="30">
      <c r="A498" s="1" t="s">
        <v>1932</v>
      </c>
      <c r="B498" s="1" t="str">
        <f t="shared" si="28"/>
        <v>9742 Sheila Parks;North Nancy, NJ 52100</v>
      </c>
      <c r="C498" s="1" t="s">
        <v>26229</v>
      </c>
      <c r="D498" s="4" t="s">
        <v>31725</v>
      </c>
      <c r="E498" s="4" t="s">
        <v>31726</v>
      </c>
      <c r="F498" s="9" t="str">
        <f t="shared" si="29"/>
        <v>North Nancy</v>
      </c>
      <c r="G498" t="str">
        <f t="shared" si="30"/>
        <v>NJ</v>
      </c>
      <c r="H498" t="str">
        <f t="shared" si="31"/>
        <v>52100</v>
      </c>
    </row>
    <row r="499" spans="1:8" ht="30">
      <c r="A499" s="1" t="s">
        <v>1936</v>
      </c>
      <c r="B499" s="1" t="str">
        <f t="shared" si="28"/>
        <v>1634 Allen Trail Suite 443;Ashleyfurt, VT 69800</v>
      </c>
      <c r="C499" s="1" t="s">
        <v>26230</v>
      </c>
      <c r="D499" s="4" t="s">
        <v>31727</v>
      </c>
      <c r="E499" s="4" t="s">
        <v>31728</v>
      </c>
      <c r="F499" s="9" t="str">
        <f t="shared" si="29"/>
        <v>Ashleyfurt</v>
      </c>
      <c r="G499" t="str">
        <f t="shared" si="30"/>
        <v>VT</v>
      </c>
      <c r="H499" t="str">
        <f t="shared" si="31"/>
        <v>69800</v>
      </c>
    </row>
    <row r="500" spans="1:8" ht="45">
      <c r="A500" s="1" t="s">
        <v>1940</v>
      </c>
      <c r="B500" s="1" t="str">
        <f t="shared" si="28"/>
        <v>89550 Allen Valley Suite 325;North Andrew, DE 39775</v>
      </c>
      <c r="C500" s="1" t="s">
        <v>26231</v>
      </c>
      <c r="D500" s="4" t="s">
        <v>31729</v>
      </c>
      <c r="E500" s="4" t="s">
        <v>31730</v>
      </c>
      <c r="F500" s="9" t="str">
        <f t="shared" si="29"/>
        <v>North Andrew</v>
      </c>
      <c r="G500" t="str">
        <f t="shared" si="30"/>
        <v>DE</v>
      </c>
      <c r="H500" t="str">
        <f t="shared" si="31"/>
        <v>39775</v>
      </c>
    </row>
    <row r="501" spans="1:8" ht="30">
      <c r="A501" s="1" t="s">
        <v>1944</v>
      </c>
      <c r="B501" s="1" t="str">
        <f t="shared" si="28"/>
        <v>3788 Elliott Landing;South Richard, GA 05359</v>
      </c>
      <c r="C501" s="1" t="s">
        <v>26232</v>
      </c>
      <c r="D501" s="4" t="s">
        <v>31731</v>
      </c>
      <c r="E501" s="4" t="s">
        <v>31732</v>
      </c>
      <c r="F501" s="9" t="str">
        <f t="shared" si="29"/>
        <v>South Richard</v>
      </c>
      <c r="G501" t="str">
        <f t="shared" si="30"/>
        <v>GA</v>
      </c>
      <c r="H501" t="str">
        <f t="shared" si="31"/>
        <v>05359</v>
      </c>
    </row>
    <row r="502" spans="1:8" ht="30">
      <c r="A502" s="1" t="s">
        <v>1948</v>
      </c>
      <c r="B502" s="1" t="str">
        <f t="shared" si="28"/>
        <v>3353 Dustin Forest;East Angelaview, AR 43493</v>
      </c>
      <c r="C502" s="1" t="s">
        <v>26233</v>
      </c>
      <c r="D502" s="4" t="s">
        <v>31733</v>
      </c>
      <c r="E502" s="4" t="s">
        <v>31734</v>
      </c>
      <c r="F502" s="9" t="str">
        <f t="shared" si="29"/>
        <v>East Angelaview</v>
      </c>
      <c r="G502" t="str">
        <f t="shared" si="30"/>
        <v>AR</v>
      </c>
      <c r="H502" t="str">
        <f t="shared" si="31"/>
        <v>43493</v>
      </c>
    </row>
    <row r="503" spans="1:8" ht="30">
      <c r="A503" s="1" t="s">
        <v>1952</v>
      </c>
      <c r="B503" s="1" t="str">
        <f t="shared" si="28"/>
        <v>672 Saunders Neck Apt. 182;Jamesmouth, CO 69903</v>
      </c>
      <c r="C503" s="1" t="s">
        <v>26234</v>
      </c>
      <c r="D503" s="4" t="s">
        <v>31735</v>
      </c>
      <c r="E503" s="4" t="s">
        <v>31736</v>
      </c>
      <c r="F503" s="9" t="str">
        <f t="shared" si="29"/>
        <v>Jamesmouth</v>
      </c>
      <c r="G503" t="str">
        <f t="shared" si="30"/>
        <v>CO</v>
      </c>
      <c r="H503" t="str">
        <f t="shared" si="31"/>
        <v>69903</v>
      </c>
    </row>
    <row r="504" spans="1:8" ht="45">
      <c r="A504" s="1" t="s">
        <v>1956</v>
      </c>
      <c r="B504" s="1" t="str">
        <f t="shared" si="28"/>
        <v>7343 Holmes Spurs Apt. 044;Lake Christina, ME 50291</v>
      </c>
      <c r="C504" s="1" t="s">
        <v>26235</v>
      </c>
      <c r="D504" s="4" t="s">
        <v>31737</v>
      </c>
      <c r="E504" s="4" t="s">
        <v>31738</v>
      </c>
      <c r="F504" s="9" t="str">
        <f t="shared" si="29"/>
        <v>Lake Christina</v>
      </c>
      <c r="G504" t="str">
        <f t="shared" si="30"/>
        <v>ME</v>
      </c>
      <c r="H504" t="str">
        <f t="shared" si="31"/>
        <v>50291</v>
      </c>
    </row>
    <row r="505" spans="1:8" ht="45">
      <c r="A505" s="1" t="s">
        <v>1960</v>
      </c>
      <c r="B505" s="1" t="str">
        <f t="shared" si="28"/>
        <v>364 Merritt Street Apt. 615;Rebeccamouth, AK 49221</v>
      </c>
      <c r="C505" s="1" t="s">
        <v>26236</v>
      </c>
      <c r="D505" s="4" t="s">
        <v>31739</v>
      </c>
      <c r="E505" s="4" t="s">
        <v>31740</v>
      </c>
      <c r="F505" s="9" t="str">
        <f t="shared" si="29"/>
        <v>Rebeccamouth</v>
      </c>
      <c r="G505" t="str">
        <f t="shared" si="30"/>
        <v>AK</v>
      </c>
      <c r="H505" t="str">
        <f t="shared" si="31"/>
        <v>49221</v>
      </c>
    </row>
    <row r="506" spans="1:8" ht="45">
      <c r="A506" s="1" t="s">
        <v>1964</v>
      </c>
      <c r="B506" s="1" t="str">
        <f t="shared" si="28"/>
        <v>8957 Hernandez Overpass;East Amanda, KY 31514</v>
      </c>
      <c r="C506" s="1" t="s">
        <v>26237</v>
      </c>
      <c r="D506" s="4" t="s">
        <v>31741</v>
      </c>
      <c r="E506" s="4" t="s">
        <v>31742</v>
      </c>
      <c r="F506" s="9" t="str">
        <f t="shared" si="29"/>
        <v>East Amanda</v>
      </c>
      <c r="G506" t="str">
        <f t="shared" si="30"/>
        <v>KY</v>
      </c>
      <c r="H506" t="str">
        <f t="shared" si="31"/>
        <v>31514</v>
      </c>
    </row>
    <row r="507" spans="1:8" ht="45">
      <c r="A507" s="1" t="s">
        <v>1968</v>
      </c>
      <c r="B507" s="1" t="str">
        <f t="shared" si="28"/>
        <v>72029 Lester Ford Suite 413;South Brettton, MO 28638</v>
      </c>
      <c r="C507" s="1" t="s">
        <v>26238</v>
      </c>
      <c r="D507" s="4" t="s">
        <v>31743</v>
      </c>
      <c r="E507" s="4" t="s">
        <v>31744</v>
      </c>
      <c r="F507" s="9" t="str">
        <f t="shared" si="29"/>
        <v>South Brettton</v>
      </c>
      <c r="G507" t="str">
        <f t="shared" si="30"/>
        <v>MO</v>
      </c>
      <c r="H507" t="str">
        <f t="shared" si="31"/>
        <v>28638</v>
      </c>
    </row>
    <row r="508" spans="1:8" ht="30">
      <c r="A508" s="1" t="s">
        <v>1972</v>
      </c>
      <c r="B508" s="1" t="str">
        <f t="shared" si="28"/>
        <v>743 Beasley Trail Suite 712;Kerrborough, MT 36988</v>
      </c>
      <c r="C508" s="1" t="s">
        <v>26239</v>
      </c>
      <c r="D508" s="4" t="s">
        <v>31745</v>
      </c>
      <c r="E508" s="4" t="s">
        <v>31746</v>
      </c>
      <c r="F508" s="9" t="str">
        <f t="shared" si="29"/>
        <v>Kerrborough</v>
      </c>
      <c r="G508" t="str">
        <f t="shared" si="30"/>
        <v>MT</v>
      </c>
      <c r="H508" t="str">
        <f t="shared" si="31"/>
        <v>36988</v>
      </c>
    </row>
    <row r="509" spans="1:8" ht="30">
      <c r="A509" s="1" t="s">
        <v>1976</v>
      </c>
      <c r="B509" s="1" t="str">
        <f t="shared" si="28"/>
        <v>1201 Carla Courts;East Stevenhaven, VT 68435</v>
      </c>
      <c r="C509" s="1" t="s">
        <v>26240</v>
      </c>
      <c r="D509" s="4" t="s">
        <v>31747</v>
      </c>
      <c r="E509" s="4" t="s">
        <v>31748</v>
      </c>
      <c r="F509" s="9" t="str">
        <f t="shared" si="29"/>
        <v>East Stevenhaven</v>
      </c>
      <c r="G509" t="str">
        <f t="shared" si="30"/>
        <v>VT</v>
      </c>
      <c r="H509" t="str">
        <f t="shared" si="31"/>
        <v>68435</v>
      </c>
    </row>
    <row r="510" spans="1:8" ht="30">
      <c r="A510" s="1" t="s">
        <v>1980</v>
      </c>
      <c r="B510" s="1" t="str">
        <f t="shared" si="28"/>
        <v>3287 Hale Inlet;Lake Michael, VT 89592</v>
      </c>
      <c r="C510" s="1" t="s">
        <v>26241</v>
      </c>
      <c r="D510" s="4" t="s">
        <v>31749</v>
      </c>
      <c r="E510" s="4" t="s">
        <v>31750</v>
      </c>
      <c r="F510" s="9" t="str">
        <f t="shared" si="29"/>
        <v>Lake Michael</v>
      </c>
      <c r="G510" t="str">
        <f t="shared" si="30"/>
        <v>VT</v>
      </c>
      <c r="H510" t="str">
        <f t="shared" si="31"/>
        <v>89592</v>
      </c>
    </row>
    <row r="511" spans="1:8" ht="30">
      <c r="A511" s="1" t="s">
        <v>1983</v>
      </c>
      <c r="B511" s="1" t="str">
        <f t="shared" si="28"/>
        <v>07450 Phillips Port;Steventon, AL 23061</v>
      </c>
      <c r="C511" s="1" t="s">
        <v>26242</v>
      </c>
      <c r="D511" s="4" t="s">
        <v>31751</v>
      </c>
      <c r="E511" s="4" t="s">
        <v>31752</v>
      </c>
      <c r="F511" s="9" t="str">
        <f t="shared" si="29"/>
        <v>Steventon</v>
      </c>
      <c r="G511" t="str">
        <f t="shared" si="30"/>
        <v>AL</v>
      </c>
      <c r="H511" t="str">
        <f t="shared" si="31"/>
        <v>23061</v>
      </c>
    </row>
    <row r="512" spans="1:8" ht="30">
      <c r="A512" s="1" t="s">
        <v>1986</v>
      </c>
      <c r="B512" s="1" t="str">
        <f t="shared" si="28"/>
        <v>2399 Gregory Pines Apt. 965;Frankmouth, SC 59808</v>
      </c>
      <c r="C512" s="1" t="s">
        <v>26243</v>
      </c>
      <c r="D512" s="4" t="s">
        <v>31753</v>
      </c>
      <c r="E512" s="4" t="s">
        <v>31754</v>
      </c>
      <c r="F512" s="9" t="str">
        <f t="shared" si="29"/>
        <v>Frankmouth</v>
      </c>
      <c r="G512" t="str">
        <f t="shared" si="30"/>
        <v>SC</v>
      </c>
      <c r="H512" t="str">
        <f t="shared" si="31"/>
        <v>59808</v>
      </c>
    </row>
    <row r="513" spans="1:8" ht="30">
      <c r="A513" s="1" t="s">
        <v>1990</v>
      </c>
      <c r="B513" s="1" t="str">
        <f t="shared" si="28"/>
        <v>255 Anderson Bridge;West Beckystad, VA 71200</v>
      </c>
      <c r="C513" s="1" t="s">
        <v>26244</v>
      </c>
      <c r="D513" s="4" t="s">
        <v>31755</v>
      </c>
      <c r="E513" s="4" t="s">
        <v>31756</v>
      </c>
      <c r="F513" s="9" t="str">
        <f t="shared" si="29"/>
        <v>West Beckystad</v>
      </c>
      <c r="G513" t="str">
        <f t="shared" si="30"/>
        <v>VA</v>
      </c>
      <c r="H513" t="str">
        <f t="shared" si="31"/>
        <v>71200</v>
      </c>
    </row>
    <row r="514" spans="1:8" ht="30">
      <c r="A514" s="1" t="s">
        <v>1994</v>
      </c>
      <c r="B514" s="1" t="str">
        <f t="shared" si="28"/>
        <v>023 Williams Track;East Roberta, IA 42626</v>
      </c>
      <c r="C514" s="1" t="s">
        <v>26245</v>
      </c>
      <c r="D514" s="4" t="s">
        <v>31757</v>
      </c>
      <c r="E514" s="4" t="s">
        <v>31758</v>
      </c>
      <c r="F514" s="9" t="str">
        <f t="shared" si="29"/>
        <v>East Roberta</v>
      </c>
      <c r="G514" t="str">
        <f t="shared" si="30"/>
        <v>IA</v>
      </c>
      <c r="H514" t="str">
        <f t="shared" si="31"/>
        <v>42626</v>
      </c>
    </row>
    <row r="515" spans="1:8" ht="30">
      <c r="A515" s="1" t="s">
        <v>1998</v>
      </c>
      <c r="B515" s="1" t="str">
        <f t="shared" ref="B515:B578" si="32">SUBSTITUTE(A515,CHAR(10),";")</f>
        <v>8341 Isaac Islands;Ruthland, DE 98797</v>
      </c>
      <c r="C515" s="1" t="s">
        <v>26246</v>
      </c>
      <c r="D515" s="4" t="s">
        <v>31759</v>
      </c>
      <c r="E515" s="4" t="s">
        <v>31760</v>
      </c>
      <c r="F515" s="9" t="str">
        <f t="shared" ref="F515:F578" si="33">IF(RIGHT(LEFT(E515,3),2)="PO",LEFT(E515,3),LEFT(E515,LEN(E515)-10))</f>
        <v>Ruthland</v>
      </c>
      <c r="G515" t="str">
        <f t="shared" ref="G515:G578" si="34">LEFT(RIGHT(E515, 8), 2)</f>
        <v>DE</v>
      </c>
      <c r="H515" t="str">
        <f t="shared" ref="H515:H578" si="35">RIGHT(E515, 5)</f>
        <v>98797</v>
      </c>
    </row>
    <row r="516" spans="1:8" ht="45">
      <c r="A516" s="1" t="s">
        <v>2002</v>
      </c>
      <c r="B516" s="1" t="str">
        <f t="shared" si="32"/>
        <v>741 Gina Coves Apt. 904;Gregoryburgh, CT 66145</v>
      </c>
      <c r="C516" s="1" t="s">
        <v>26247</v>
      </c>
      <c r="D516" s="4" t="s">
        <v>31761</v>
      </c>
      <c r="E516" s="4" t="s">
        <v>31762</v>
      </c>
      <c r="F516" s="9" t="str">
        <f t="shared" si="33"/>
        <v>Gregoryburgh</v>
      </c>
      <c r="G516" t="str">
        <f t="shared" si="34"/>
        <v>CT</v>
      </c>
      <c r="H516" t="str">
        <f t="shared" si="35"/>
        <v>66145</v>
      </c>
    </row>
    <row r="517" spans="1:8" ht="30">
      <c r="A517" s="1" t="s">
        <v>2006</v>
      </c>
      <c r="B517" s="1" t="str">
        <f t="shared" si="32"/>
        <v>5593 Everett Radial Apt. 649;Jenkinstown, FL 09575</v>
      </c>
      <c r="C517" s="1" t="s">
        <v>26248</v>
      </c>
      <c r="D517" s="4" t="s">
        <v>31763</v>
      </c>
      <c r="E517" s="4" t="s">
        <v>31764</v>
      </c>
      <c r="F517" s="9" t="str">
        <f t="shared" si="33"/>
        <v>Jenkinstown</v>
      </c>
      <c r="G517" t="str">
        <f t="shared" si="34"/>
        <v>FL</v>
      </c>
      <c r="H517" t="str">
        <f t="shared" si="35"/>
        <v>09575</v>
      </c>
    </row>
    <row r="518" spans="1:8" ht="45">
      <c r="A518" s="1" t="s">
        <v>2010</v>
      </c>
      <c r="B518" s="1" t="str">
        <f t="shared" si="32"/>
        <v>25098 Christopher Highway;New Brookemouth, WA 62611</v>
      </c>
      <c r="C518" s="1" t="s">
        <v>26249</v>
      </c>
      <c r="D518" s="4" t="s">
        <v>31765</v>
      </c>
      <c r="E518" s="4" t="s">
        <v>31766</v>
      </c>
      <c r="F518" s="9" t="str">
        <f t="shared" si="33"/>
        <v>New Brookemouth</v>
      </c>
      <c r="G518" t="str">
        <f t="shared" si="34"/>
        <v>WA</v>
      </c>
      <c r="H518" t="str">
        <f t="shared" si="35"/>
        <v>62611</v>
      </c>
    </row>
    <row r="519" spans="1:8" ht="45">
      <c r="A519" s="1" t="s">
        <v>2014</v>
      </c>
      <c r="B519" s="1" t="str">
        <f t="shared" si="32"/>
        <v>607 Justin Terrace;Rogersview, DC 37703</v>
      </c>
      <c r="C519" s="1" t="s">
        <v>26250</v>
      </c>
      <c r="D519" s="4" t="s">
        <v>31767</v>
      </c>
      <c r="E519" s="4" t="s">
        <v>31768</v>
      </c>
      <c r="F519" s="9" t="str">
        <f t="shared" si="33"/>
        <v>Rogersview</v>
      </c>
      <c r="G519" t="str">
        <f t="shared" si="34"/>
        <v>DC</v>
      </c>
      <c r="H519" t="str">
        <f t="shared" si="35"/>
        <v>37703</v>
      </c>
    </row>
    <row r="520" spans="1:8" ht="30">
      <c r="A520" s="1" t="s">
        <v>2018</v>
      </c>
      <c r="B520" s="1" t="str">
        <f t="shared" si="32"/>
        <v>PSC 5154, Box 6314;APO AE 05107</v>
      </c>
      <c r="C520" s="1" t="s">
        <v>26251</v>
      </c>
      <c r="D520" s="4" t="s">
        <v>31769</v>
      </c>
      <c r="E520" s="4" t="s">
        <v>31770</v>
      </c>
      <c r="F520" s="9" t="str">
        <f t="shared" si="33"/>
        <v>APO</v>
      </c>
      <c r="G520" t="str">
        <f t="shared" si="34"/>
        <v>AE</v>
      </c>
      <c r="H520" t="str">
        <f t="shared" si="35"/>
        <v>05107</v>
      </c>
    </row>
    <row r="521" spans="1:8" ht="30">
      <c r="A521" s="1" t="s">
        <v>2022</v>
      </c>
      <c r="B521" s="1" t="str">
        <f t="shared" si="32"/>
        <v>USS Sanford;FPO AA 39416</v>
      </c>
      <c r="C521" s="1" t="s">
        <v>26252</v>
      </c>
      <c r="D521" s="4" t="s">
        <v>31771</v>
      </c>
      <c r="E521" s="4" t="s">
        <v>31772</v>
      </c>
      <c r="F521" s="9" t="str">
        <f t="shared" si="33"/>
        <v>FPO</v>
      </c>
      <c r="G521" t="str">
        <f t="shared" si="34"/>
        <v>AA</v>
      </c>
      <c r="H521" t="str">
        <f t="shared" si="35"/>
        <v>39416</v>
      </c>
    </row>
    <row r="522" spans="1:8" ht="30">
      <c r="A522" s="1" t="s">
        <v>2026</v>
      </c>
      <c r="B522" s="1" t="str">
        <f t="shared" si="32"/>
        <v>864 Walker Lake;East Kari, SC 70290</v>
      </c>
      <c r="C522" s="1" t="s">
        <v>26253</v>
      </c>
      <c r="D522" s="4" t="s">
        <v>31773</v>
      </c>
      <c r="E522" s="4" t="s">
        <v>31774</v>
      </c>
      <c r="F522" s="9" t="str">
        <f t="shared" si="33"/>
        <v>East Kari</v>
      </c>
      <c r="G522" t="str">
        <f t="shared" si="34"/>
        <v>SC</v>
      </c>
      <c r="H522" t="str">
        <f t="shared" si="35"/>
        <v>70290</v>
      </c>
    </row>
    <row r="523" spans="1:8" ht="30">
      <c r="A523" s="1" t="s">
        <v>2030</v>
      </c>
      <c r="B523" s="1" t="str">
        <f t="shared" si="32"/>
        <v>810 Jimenez Spring;Rosefort, IL 12877</v>
      </c>
      <c r="C523" s="1" t="s">
        <v>26254</v>
      </c>
      <c r="D523" s="4" t="s">
        <v>31775</v>
      </c>
      <c r="E523" s="4" t="s">
        <v>31776</v>
      </c>
      <c r="F523" s="9" t="str">
        <f t="shared" si="33"/>
        <v>Rosefort</v>
      </c>
      <c r="G523" t="str">
        <f t="shared" si="34"/>
        <v>IL</v>
      </c>
      <c r="H523" t="str">
        <f t="shared" si="35"/>
        <v>12877</v>
      </c>
    </row>
    <row r="524" spans="1:8" ht="45">
      <c r="A524" s="1" t="s">
        <v>2034</v>
      </c>
      <c r="B524" s="1" t="str">
        <f t="shared" si="32"/>
        <v>9615 Vaughn Club Suite 975;East Jamesburgh, PA 25428</v>
      </c>
      <c r="C524" s="1" t="s">
        <v>26255</v>
      </c>
      <c r="D524" s="4" t="s">
        <v>31777</v>
      </c>
      <c r="E524" s="4" t="s">
        <v>31778</v>
      </c>
      <c r="F524" s="9" t="str">
        <f t="shared" si="33"/>
        <v>East Jamesburgh</v>
      </c>
      <c r="G524" t="str">
        <f t="shared" si="34"/>
        <v>PA</v>
      </c>
      <c r="H524" t="str">
        <f t="shared" si="35"/>
        <v>25428</v>
      </c>
    </row>
    <row r="525" spans="1:8" ht="30">
      <c r="A525" s="1" t="s">
        <v>2038</v>
      </c>
      <c r="B525" s="1" t="str">
        <f t="shared" si="32"/>
        <v>35050 Valencia Grove;New Breanna, NH 12026</v>
      </c>
      <c r="C525" s="1" t="s">
        <v>26256</v>
      </c>
      <c r="D525" s="4" t="s">
        <v>31779</v>
      </c>
      <c r="E525" s="4" t="s">
        <v>31780</v>
      </c>
      <c r="F525" s="9" t="str">
        <f t="shared" si="33"/>
        <v>New Breanna</v>
      </c>
      <c r="G525" t="str">
        <f t="shared" si="34"/>
        <v>NH</v>
      </c>
      <c r="H525" t="str">
        <f t="shared" si="35"/>
        <v>12026</v>
      </c>
    </row>
    <row r="526" spans="1:8" ht="30">
      <c r="A526" s="1" t="s">
        <v>2042</v>
      </c>
      <c r="B526" s="1" t="str">
        <f t="shared" si="32"/>
        <v>PSC 8366, Box 7326;APO AE 05712</v>
      </c>
      <c r="C526" s="1" t="s">
        <v>26257</v>
      </c>
      <c r="D526" s="4" t="s">
        <v>31781</v>
      </c>
      <c r="E526" s="4" t="s">
        <v>31782</v>
      </c>
      <c r="F526" s="9" t="str">
        <f t="shared" si="33"/>
        <v>APO</v>
      </c>
      <c r="G526" t="str">
        <f t="shared" si="34"/>
        <v>AE</v>
      </c>
      <c r="H526" t="str">
        <f t="shared" si="35"/>
        <v>05712</v>
      </c>
    </row>
    <row r="527" spans="1:8" ht="30">
      <c r="A527" s="1" t="s">
        <v>2046</v>
      </c>
      <c r="B527" s="1" t="str">
        <f t="shared" si="32"/>
        <v>87855 Bentley Fields;West Laura, MN 18823</v>
      </c>
      <c r="C527" s="1" t="s">
        <v>26258</v>
      </c>
      <c r="D527" s="4" t="s">
        <v>31783</v>
      </c>
      <c r="E527" s="4" t="s">
        <v>31784</v>
      </c>
      <c r="F527" s="9" t="str">
        <f t="shared" si="33"/>
        <v>West Laura</v>
      </c>
      <c r="G527" t="str">
        <f t="shared" si="34"/>
        <v>MN</v>
      </c>
      <c r="H527" t="str">
        <f t="shared" si="35"/>
        <v>18823</v>
      </c>
    </row>
    <row r="528" spans="1:8" ht="30">
      <c r="A528" s="1" t="s">
        <v>2050</v>
      </c>
      <c r="B528" s="1" t="str">
        <f t="shared" si="32"/>
        <v>PSC 9466, Box 1138;APO AA 03040</v>
      </c>
      <c r="C528" s="1" t="s">
        <v>26259</v>
      </c>
      <c r="D528" s="4" t="s">
        <v>31785</v>
      </c>
      <c r="E528" s="4" t="s">
        <v>31786</v>
      </c>
      <c r="F528" s="9" t="str">
        <f t="shared" si="33"/>
        <v>APO</v>
      </c>
      <c r="G528" t="str">
        <f t="shared" si="34"/>
        <v>AA</v>
      </c>
      <c r="H528" t="str">
        <f t="shared" si="35"/>
        <v>03040</v>
      </c>
    </row>
    <row r="529" spans="1:8" ht="45">
      <c r="A529" s="1" t="s">
        <v>2054</v>
      </c>
      <c r="B529" s="1" t="str">
        <f t="shared" si="32"/>
        <v>892 Paige Grove Apt. 060;Amandatown, NM 66338</v>
      </c>
      <c r="C529" s="1" t="s">
        <v>26260</v>
      </c>
      <c r="D529" s="4" t="s">
        <v>31787</v>
      </c>
      <c r="E529" s="4" t="s">
        <v>31788</v>
      </c>
      <c r="F529" s="9" t="str">
        <f t="shared" si="33"/>
        <v>Amandatown</v>
      </c>
      <c r="G529" t="str">
        <f t="shared" si="34"/>
        <v>NM</v>
      </c>
      <c r="H529" t="str">
        <f t="shared" si="35"/>
        <v>66338</v>
      </c>
    </row>
    <row r="530" spans="1:8" ht="30">
      <c r="A530" s="1" t="s">
        <v>2058</v>
      </c>
      <c r="B530" s="1" t="str">
        <f t="shared" si="32"/>
        <v>PSC 3488, Box 9906;APO AA 57352</v>
      </c>
      <c r="C530" s="1" t="s">
        <v>26261</v>
      </c>
      <c r="D530" s="4" t="s">
        <v>31789</v>
      </c>
      <c r="E530" s="4" t="s">
        <v>31790</v>
      </c>
      <c r="F530" s="9" t="str">
        <f t="shared" si="33"/>
        <v>APO</v>
      </c>
      <c r="G530" t="str">
        <f t="shared" si="34"/>
        <v>AA</v>
      </c>
      <c r="H530" t="str">
        <f t="shared" si="35"/>
        <v>57352</v>
      </c>
    </row>
    <row r="531" spans="1:8" ht="45">
      <c r="A531" s="1" t="s">
        <v>2062</v>
      </c>
      <c r="B531" s="1" t="str">
        <f t="shared" si="32"/>
        <v>53068 Mcfarland Station;South Samuelstad, IN 76114</v>
      </c>
      <c r="C531" s="1" t="s">
        <v>26262</v>
      </c>
      <c r="D531" s="4" t="s">
        <v>31791</v>
      </c>
      <c r="E531" s="4" t="s">
        <v>31792</v>
      </c>
      <c r="F531" s="9" t="str">
        <f t="shared" si="33"/>
        <v>South Samuelstad</v>
      </c>
      <c r="G531" t="str">
        <f t="shared" si="34"/>
        <v>IN</v>
      </c>
      <c r="H531" t="str">
        <f t="shared" si="35"/>
        <v>76114</v>
      </c>
    </row>
    <row r="532" spans="1:8" ht="30">
      <c r="A532" s="1" t="s">
        <v>2066</v>
      </c>
      <c r="B532" s="1" t="str">
        <f t="shared" si="32"/>
        <v>Unit 2843 Box 0755;DPO AA 48739</v>
      </c>
      <c r="C532" s="1" t="s">
        <v>26263</v>
      </c>
      <c r="D532" s="4" t="s">
        <v>31793</v>
      </c>
      <c r="E532" s="4" t="s">
        <v>31794</v>
      </c>
      <c r="F532" s="9" t="str">
        <f t="shared" si="33"/>
        <v>DPO</v>
      </c>
      <c r="G532" t="str">
        <f t="shared" si="34"/>
        <v>AA</v>
      </c>
      <c r="H532" t="str">
        <f t="shared" si="35"/>
        <v>48739</v>
      </c>
    </row>
    <row r="533" spans="1:8" ht="30">
      <c r="A533" s="1" t="s">
        <v>2070</v>
      </c>
      <c r="B533" s="1" t="str">
        <f t="shared" si="32"/>
        <v>USS Collins;FPO AA 15073</v>
      </c>
      <c r="C533" s="1" t="s">
        <v>26264</v>
      </c>
      <c r="D533" s="4" t="s">
        <v>31795</v>
      </c>
      <c r="E533" s="4" t="s">
        <v>31796</v>
      </c>
      <c r="F533" s="9" t="str">
        <f t="shared" si="33"/>
        <v>FPO</v>
      </c>
      <c r="G533" t="str">
        <f t="shared" si="34"/>
        <v>AA</v>
      </c>
      <c r="H533" t="str">
        <f t="shared" si="35"/>
        <v>15073</v>
      </c>
    </row>
    <row r="534" spans="1:8" ht="30">
      <c r="A534" s="1" t="s">
        <v>2074</v>
      </c>
      <c r="B534" s="1" t="str">
        <f t="shared" si="32"/>
        <v>92559 Joshua Hills;New Jonathan, SC 14520</v>
      </c>
      <c r="C534" s="1" t="s">
        <v>26265</v>
      </c>
      <c r="D534" s="4" t="s">
        <v>31797</v>
      </c>
      <c r="E534" s="4" t="s">
        <v>31798</v>
      </c>
      <c r="F534" s="9" t="str">
        <f t="shared" si="33"/>
        <v>New Jonathan</v>
      </c>
      <c r="G534" t="str">
        <f t="shared" si="34"/>
        <v>SC</v>
      </c>
      <c r="H534" t="str">
        <f t="shared" si="35"/>
        <v>14520</v>
      </c>
    </row>
    <row r="535" spans="1:8" ht="30">
      <c r="A535" s="1" t="s">
        <v>2078</v>
      </c>
      <c r="B535" s="1" t="str">
        <f t="shared" si="32"/>
        <v>70745 Mann Roads Suite 773;Myersberg, KS 67118</v>
      </c>
      <c r="C535" s="1" t="s">
        <v>26266</v>
      </c>
      <c r="D535" s="4" t="s">
        <v>31799</v>
      </c>
      <c r="E535" s="4" t="s">
        <v>31800</v>
      </c>
      <c r="F535" s="9" t="str">
        <f t="shared" si="33"/>
        <v>Myersberg</v>
      </c>
      <c r="G535" t="str">
        <f t="shared" si="34"/>
        <v>KS</v>
      </c>
      <c r="H535" t="str">
        <f t="shared" si="35"/>
        <v>67118</v>
      </c>
    </row>
    <row r="536" spans="1:8" ht="45">
      <c r="A536" s="1" t="s">
        <v>2082</v>
      </c>
      <c r="B536" s="1" t="str">
        <f t="shared" si="32"/>
        <v>652 Brown Summit;Javierton, ND 70469</v>
      </c>
      <c r="C536" s="1" t="s">
        <v>26267</v>
      </c>
      <c r="D536" s="4" t="s">
        <v>31801</v>
      </c>
      <c r="E536" s="4" t="s">
        <v>31802</v>
      </c>
      <c r="F536" s="9" t="str">
        <f t="shared" si="33"/>
        <v>Javierton</v>
      </c>
      <c r="G536" t="str">
        <f t="shared" si="34"/>
        <v>ND</v>
      </c>
      <c r="H536" t="str">
        <f t="shared" si="35"/>
        <v>70469</v>
      </c>
    </row>
    <row r="537" spans="1:8" ht="45">
      <c r="A537" s="1" t="s">
        <v>2086</v>
      </c>
      <c r="B537" s="1" t="str">
        <f t="shared" si="32"/>
        <v>9875 White Falls;Dominguezberg, MA 54645</v>
      </c>
      <c r="C537" s="1" t="s">
        <v>26268</v>
      </c>
      <c r="D537" s="4" t="s">
        <v>31803</v>
      </c>
      <c r="E537" s="4" t="s">
        <v>31804</v>
      </c>
      <c r="F537" s="9" t="str">
        <f t="shared" si="33"/>
        <v>Dominguezberg</v>
      </c>
      <c r="G537" t="str">
        <f t="shared" si="34"/>
        <v>MA</v>
      </c>
      <c r="H537" t="str">
        <f t="shared" si="35"/>
        <v>54645</v>
      </c>
    </row>
    <row r="538" spans="1:8" ht="30">
      <c r="A538" s="1" t="s">
        <v>2089</v>
      </c>
      <c r="B538" s="1" t="str">
        <f t="shared" si="32"/>
        <v>392 Coleman Lights;North Thomaston, WA 67356</v>
      </c>
      <c r="C538" s="1" t="s">
        <v>26269</v>
      </c>
      <c r="D538" s="4" t="s">
        <v>31805</v>
      </c>
      <c r="E538" s="4" t="s">
        <v>31806</v>
      </c>
      <c r="F538" s="9" t="str">
        <f t="shared" si="33"/>
        <v>North Thomaston</v>
      </c>
      <c r="G538" t="str">
        <f t="shared" si="34"/>
        <v>WA</v>
      </c>
      <c r="H538" t="str">
        <f t="shared" si="35"/>
        <v>67356</v>
      </c>
    </row>
    <row r="539" spans="1:8" ht="30">
      <c r="A539" s="1" t="s">
        <v>2093</v>
      </c>
      <c r="B539" s="1" t="str">
        <f t="shared" si="32"/>
        <v>Unit 2066 Box 1443;DPO AP 81551</v>
      </c>
      <c r="C539" s="1" t="s">
        <v>26270</v>
      </c>
      <c r="D539" s="4" t="s">
        <v>31807</v>
      </c>
      <c r="E539" s="4" t="s">
        <v>31808</v>
      </c>
      <c r="F539" s="9" t="str">
        <f t="shared" si="33"/>
        <v>DPO</v>
      </c>
      <c r="G539" t="str">
        <f t="shared" si="34"/>
        <v>AP</v>
      </c>
      <c r="H539" t="str">
        <f t="shared" si="35"/>
        <v>81551</v>
      </c>
    </row>
    <row r="540" spans="1:8" ht="45">
      <c r="A540" s="1" t="s">
        <v>2097</v>
      </c>
      <c r="B540" s="1" t="str">
        <f t="shared" si="32"/>
        <v>31910 Marie Oval Suite 268;Lake Elizabethshire, NY 56516</v>
      </c>
      <c r="C540" s="1" t="s">
        <v>26271</v>
      </c>
      <c r="D540" s="4" t="s">
        <v>31809</v>
      </c>
      <c r="E540" s="4" t="s">
        <v>31810</v>
      </c>
      <c r="F540" s="9" t="str">
        <f t="shared" si="33"/>
        <v>Lake Elizabethshire</v>
      </c>
      <c r="G540" t="str">
        <f t="shared" si="34"/>
        <v>NY</v>
      </c>
      <c r="H540" t="str">
        <f t="shared" si="35"/>
        <v>56516</v>
      </c>
    </row>
    <row r="541" spans="1:8" ht="30">
      <c r="A541" s="1" t="s">
        <v>2101</v>
      </c>
      <c r="B541" s="1" t="str">
        <f t="shared" si="32"/>
        <v>USNV Morgan;FPO AA 69878</v>
      </c>
      <c r="C541" s="1" t="s">
        <v>26272</v>
      </c>
      <c r="D541" s="4" t="s">
        <v>31811</v>
      </c>
      <c r="E541" s="4" t="s">
        <v>31812</v>
      </c>
      <c r="F541" s="9" t="str">
        <f t="shared" si="33"/>
        <v>FPO</v>
      </c>
      <c r="G541" t="str">
        <f t="shared" si="34"/>
        <v>AA</v>
      </c>
      <c r="H541" t="str">
        <f t="shared" si="35"/>
        <v>69878</v>
      </c>
    </row>
    <row r="542" spans="1:8" ht="45">
      <c r="A542" s="1" t="s">
        <v>2105</v>
      </c>
      <c r="B542" s="1" t="str">
        <f t="shared" si="32"/>
        <v>3280 Rebecca Underpass Suite 469;Jamesborough, TX 75567</v>
      </c>
      <c r="C542" s="1" t="s">
        <v>26273</v>
      </c>
      <c r="D542" s="4" t="s">
        <v>31813</v>
      </c>
      <c r="E542" s="4" t="s">
        <v>31814</v>
      </c>
      <c r="F542" s="9" t="str">
        <f t="shared" si="33"/>
        <v>Jamesborough</v>
      </c>
      <c r="G542" t="str">
        <f t="shared" si="34"/>
        <v>TX</v>
      </c>
      <c r="H542" t="str">
        <f t="shared" si="35"/>
        <v>75567</v>
      </c>
    </row>
    <row r="543" spans="1:8" ht="30">
      <c r="A543" s="1" t="s">
        <v>2108</v>
      </c>
      <c r="B543" s="1" t="str">
        <f t="shared" si="32"/>
        <v>9326 Robinson Ports;East Juliaview, TX 63230</v>
      </c>
      <c r="C543" s="1" t="s">
        <v>26274</v>
      </c>
      <c r="D543" s="4" t="s">
        <v>31815</v>
      </c>
      <c r="E543" s="4" t="s">
        <v>31816</v>
      </c>
      <c r="F543" s="9" t="str">
        <f t="shared" si="33"/>
        <v>East Juliaview</v>
      </c>
      <c r="G543" t="str">
        <f t="shared" si="34"/>
        <v>TX</v>
      </c>
      <c r="H543" t="str">
        <f t="shared" si="35"/>
        <v>63230</v>
      </c>
    </row>
    <row r="544" spans="1:8" ht="30">
      <c r="A544" s="1" t="s">
        <v>2112</v>
      </c>
      <c r="B544" s="1" t="str">
        <f t="shared" si="32"/>
        <v>2683 Cain Rue;West Hannah, IA 09961</v>
      </c>
      <c r="C544" s="1" t="s">
        <v>26275</v>
      </c>
      <c r="D544" s="4" t="s">
        <v>31817</v>
      </c>
      <c r="E544" s="4" t="s">
        <v>31818</v>
      </c>
      <c r="F544" s="9" t="str">
        <f t="shared" si="33"/>
        <v>West Hannah</v>
      </c>
      <c r="G544" t="str">
        <f t="shared" si="34"/>
        <v>IA</v>
      </c>
      <c r="H544" t="str">
        <f t="shared" si="35"/>
        <v>09961</v>
      </c>
    </row>
    <row r="545" spans="1:8" ht="30">
      <c r="A545" s="1" t="s">
        <v>2116</v>
      </c>
      <c r="B545" s="1" t="str">
        <f t="shared" si="32"/>
        <v>Unit 9007 Box 7462;DPO AA 43325</v>
      </c>
      <c r="C545" s="1" t="s">
        <v>26276</v>
      </c>
      <c r="D545" s="4" t="s">
        <v>31819</v>
      </c>
      <c r="E545" s="4" t="s">
        <v>31820</v>
      </c>
      <c r="F545" s="9" t="str">
        <f t="shared" si="33"/>
        <v>DPO</v>
      </c>
      <c r="G545" t="str">
        <f t="shared" si="34"/>
        <v>AA</v>
      </c>
      <c r="H545" t="str">
        <f t="shared" si="35"/>
        <v>43325</v>
      </c>
    </row>
    <row r="546" spans="1:8" ht="30">
      <c r="A546" s="1" t="s">
        <v>2120</v>
      </c>
      <c r="B546" s="1" t="str">
        <f t="shared" si="32"/>
        <v>USS Taylor;FPO AP 48590</v>
      </c>
      <c r="C546" s="1" t="s">
        <v>26277</v>
      </c>
      <c r="D546" s="4" t="s">
        <v>31821</v>
      </c>
      <c r="E546" s="4" t="s">
        <v>31822</v>
      </c>
      <c r="F546" s="9" t="str">
        <f t="shared" si="33"/>
        <v>FPO</v>
      </c>
      <c r="G546" t="str">
        <f t="shared" si="34"/>
        <v>AP</v>
      </c>
      <c r="H546" t="str">
        <f t="shared" si="35"/>
        <v>48590</v>
      </c>
    </row>
    <row r="547" spans="1:8" ht="45">
      <c r="A547" s="1" t="s">
        <v>2124</v>
      </c>
      <c r="B547" s="1" t="str">
        <f t="shared" si="32"/>
        <v>590 Stephanie Green Suite 562;Chavezborough, SD 82307</v>
      </c>
      <c r="C547" s="1" t="s">
        <v>26278</v>
      </c>
      <c r="D547" s="4" t="s">
        <v>31823</v>
      </c>
      <c r="E547" s="4" t="s">
        <v>31824</v>
      </c>
      <c r="F547" s="9" t="str">
        <f t="shared" si="33"/>
        <v>Chavezborough</v>
      </c>
      <c r="G547" t="str">
        <f t="shared" si="34"/>
        <v>SD</v>
      </c>
      <c r="H547" t="str">
        <f t="shared" si="35"/>
        <v>82307</v>
      </c>
    </row>
    <row r="548" spans="1:8" ht="30">
      <c r="A548" s="1" t="s">
        <v>2128</v>
      </c>
      <c r="B548" s="1" t="str">
        <f t="shared" si="32"/>
        <v>440 Mcclure Mountain Apt. 726;Hansonport, CO 96503</v>
      </c>
      <c r="C548" s="1" t="s">
        <v>26279</v>
      </c>
      <c r="D548" s="4" t="s">
        <v>31825</v>
      </c>
      <c r="E548" s="4" t="s">
        <v>31826</v>
      </c>
      <c r="F548" s="9" t="str">
        <f t="shared" si="33"/>
        <v>Hansonport</v>
      </c>
      <c r="G548" t="str">
        <f t="shared" si="34"/>
        <v>CO</v>
      </c>
      <c r="H548" t="str">
        <f t="shared" si="35"/>
        <v>96503</v>
      </c>
    </row>
    <row r="549" spans="1:8" ht="30">
      <c r="A549" s="1" t="s">
        <v>2131</v>
      </c>
      <c r="B549" s="1" t="str">
        <f t="shared" si="32"/>
        <v>92053 Gary Extension Suite 781;New Nancy, RI 11802</v>
      </c>
      <c r="C549" s="1" t="s">
        <v>26280</v>
      </c>
      <c r="D549" s="4" t="s">
        <v>31827</v>
      </c>
      <c r="E549" s="4" t="s">
        <v>31828</v>
      </c>
      <c r="F549" s="9" t="str">
        <f t="shared" si="33"/>
        <v>New Nancy</v>
      </c>
      <c r="G549" t="str">
        <f t="shared" si="34"/>
        <v>RI</v>
      </c>
      <c r="H549" t="str">
        <f t="shared" si="35"/>
        <v>11802</v>
      </c>
    </row>
    <row r="550" spans="1:8" ht="30">
      <c r="A550" s="1" t="s">
        <v>2134</v>
      </c>
      <c r="B550" s="1" t="str">
        <f t="shared" si="32"/>
        <v>030 Wiley Circle;Lisaville, NH 52126</v>
      </c>
      <c r="C550" s="1" t="s">
        <v>26281</v>
      </c>
      <c r="D550" s="4" t="s">
        <v>31829</v>
      </c>
      <c r="E550" s="4" t="s">
        <v>31830</v>
      </c>
      <c r="F550" s="9" t="str">
        <f t="shared" si="33"/>
        <v>Lisaville</v>
      </c>
      <c r="G550" t="str">
        <f t="shared" si="34"/>
        <v>NH</v>
      </c>
      <c r="H550" t="str">
        <f t="shared" si="35"/>
        <v>52126</v>
      </c>
    </row>
    <row r="551" spans="1:8" ht="30">
      <c r="A551" s="1" t="s">
        <v>2138</v>
      </c>
      <c r="B551" s="1" t="str">
        <f t="shared" si="32"/>
        <v>36881 Martinez Hills Suite 191;South Jason, IA 98153</v>
      </c>
      <c r="C551" s="1" t="s">
        <v>26282</v>
      </c>
      <c r="D551" s="4" t="s">
        <v>31831</v>
      </c>
      <c r="E551" s="4" t="s">
        <v>31832</v>
      </c>
      <c r="F551" s="9" t="str">
        <f t="shared" si="33"/>
        <v>South Jason</v>
      </c>
      <c r="G551" t="str">
        <f t="shared" si="34"/>
        <v>IA</v>
      </c>
      <c r="H551" t="str">
        <f t="shared" si="35"/>
        <v>98153</v>
      </c>
    </row>
    <row r="552" spans="1:8" ht="30">
      <c r="A552" s="1" t="s">
        <v>2142</v>
      </c>
      <c r="B552" s="1" t="str">
        <f t="shared" si="32"/>
        <v>293 Powers Court;Burkeshire, NH 99810</v>
      </c>
      <c r="C552" s="1" t="s">
        <v>26283</v>
      </c>
      <c r="D552" s="4" t="s">
        <v>31833</v>
      </c>
      <c r="E552" s="4" t="s">
        <v>31834</v>
      </c>
      <c r="F552" s="9" t="str">
        <f t="shared" si="33"/>
        <v>Burkeshire</v>
      </c>
      <c r="G552" t="str">
        <f t="shared" si="34"/>
        <v>NH</v>
      </c>
      <c r="H552" t="str">
        <f t="shared" si="35"/>
        <v>99810</v>
      </c>
    </row>
    <row r="553" spans="1:8" ht="30">
      <c r="A553" s="1" t="s">
        <v>2146</v>
      </c>
      <c r="B553" s="1" t="str">
        <f t="shared" si="32"/>
        <v>49885 Smith Village;Lake Dannytown, NJ 79246</v>
      </c>
      <c r="C553" s="1" t="s">
        <v>26284</v>
      </c>
      <c r="D553" s="4" t="s">
        <v>31835</v>
      </c>
      <c r="E553" s="4" t="s">
        <v>31836</v>
      </c>
      <c r="F553" s="9" t="str">
        <f t="shared" si="33"/>
        <v>Lake Dannytown</v>
      </c>
      <c r="G553" t="str">
        <f t="shared" si="34"/>
        <v>NJ</v>
      </c>
      <c r="H553" t="str">
        <f t="shared" si="35"/>
        <v>79246</v>
      </c>
    </row>
    <row r="554" spans="1:8" ht="45">
      <c r="A554" s="1" t="s">
        <v>2150</v>
      </c>
      <c r="B554" s="1" t="str">
        <f t="shared" si="32"/>
        <v>4291 Bates Summit Apt. 353;North Hannah, NC 14934</v>
      </c>
      <c r="C554" s="1" t="s">
        <v>26285</v>
      </c>
      <c r="D554" s="4" t="s">
        <v>31837</v>
      </c>
      <c r="E554" s="4" t="s">
        <v>31838</v>
      </c>
      <c r="F554" s="9" t="str">
        <f t="shared" si="33"/>
        <v>North Hannah</v>
      </c>
      <c r="G554" t="str">
        <f t="shared" si="34"/>
        <v>NC</v>
      </c>
      <c r="H554" t="str">
        <f t="shared" si="35"/>
        <v>14934</v>
      </c>
    </row>
    <row r="555" spans="1:8" ht="45">
      <c r="A555" s="1" t="s">
        <v>2154</v>
      </c>
      <c r="B555" s="1" t="str">
        <f t="shared" si="32"/>
        <v>146 Phillip Run Apt. 888;South Christopher, OR 58132</v>
      </c>
      <c r="C555" s="1" t="s">
        <v>26286</v>
      </c>
      <c r="D555" s="4" t="s">
        <v>31839</v>
      </c>
      <c r="E555" s="4" t="s">
        <v>31840</v>
      </c>
      <c r="F555" s="9" t="str">
        <f t="shared" si="33"/>
        <v>South Christopher</v>
      </c>
      <c r="G555" t="str">
        <f t="shared" si="34"/>
        <v>OR</v>
      </c>
      <c r="H555" t="str">
        <f t="shared" si="35"/>
        <v>58132</v>
      </c>
    </row>
    <row r="556" spans="1:8" ht="45">
      <c r="A556" s="1" t="s">
        <v>2158</v>
      </c>
      <c r="B556" s="1" t="str">
        <f t="shared" si="32"/>
        <v>69700 Munoz Motorway Apt. 826;New Brandon, ME 83703</v>
      </c>
      <c r="C556" s="1" t="s">
        <v>26287</v>
      </c>
      <c r="D556" s="4" t="s">
        <v>31841</v>
      </c>
      <c r="E556" s="4" t="s">
        <v>31842</v>
      </c>
      <c r="F556" s="9" t="str">
        <f t="shared" si="33"/>
        <v>New Brandon</v>
      </c>
      <c r="G556" t="str">
        <f t="shared" si="34"/>
        <v>ME</v>
      </c>
      <c r="H556" t="str">
        <f t="shared" si="35"/>
        <v>83703</v>
      </c>
    </row>
    <row r="557" spans="1:8" ht="30">
      <c r="A557" s="1" t="s">
        <v>2162</v>
      </c>
      <c r="B557" s="1" t="str">
        <f t="shared" si="32"/>
        <v>063 Griffin Lake Suite 863;Debrahaven, AZ 42561</v>
      </c>
      <c r="C557" s="1" t="s">
        <v>26288</v>
      </c>
      <c r="D557" s="4" t="s">
        <v>31843</v>
      </c>
      <c r="E557" s="4" t="s">
        <v>31844</v>
      </c>
      <c r="F557" s="9" t="str">
        <f t="shared" si="33"/>
        <v>Debrahaven</v>
      </c>
      <c r="G557" t="str">
        <f t="shared" si="34"/>
        <v>AZ</v>
      </c>
      <c r="H557" t="str">
        <f t="shared" si="35"/>
        <v>42561</v>
      </c>
    </row>
    <row r="558" spans="1:8" ht="30">
      <c r="A558" s="1" t="s">
        <v>2166</v>
      </c>
      <c r="B558" s="1" t="str">
        <f t="shared" si="32"/>
        <v>6736 Stevenson Pines;Ryanmouth, OK 61124</v>
      </c>
      <c r="C558" s="1" t="s">
        <v>26289</v>
      </c>
      <c r="D558" s="4" t="s">
        <v>31845</v>
      </c>
      <c r="E558" s="4" t="s">
        <v>31846</v>
      </c>
      <c r="F558" s="9" t="str">
        <f t="shared" si="33"/>
        <v>Ryanmouth</v>
      </c>
      <c r="G558" t="str">
        <f t="shared" si="34"/>
        <v>OK</v>
      </c>
      <c r="H558" t="str">
        <f t="shared" si="35"/>
        <v>61124</v>
      </c>
    </row>
    <row r="559" spans="1:8" ht="30">
      <c r="A559" s="1" t="s">
        <v>2170</v>
      </c>
      <c r="B559" s="1" t="str">
        <f t="shared" si="32"/>
        <v>USNV Farley;FPO AP 49243</v>
      </c>
      <c r="C559" s="1" t="s">
        <v>26290</v>
      </c>
      <c r="D559" s="4" t="s">
        <v>31847</v>
      </c>
      <c r="E559" s="4" t="s">
        <v>31848</v>
      </c>
      <c r="F559" s="9" t="str">
        <f t="shared" si="33"/>
        <v>FPO</v>
      </c>
      <c r="G559" t="str">
        <f t="shared" si="34"/>
        <v>AP</v>
      </c>
      <c r="H559" t="str">
        <f t="shared" si="35"/>
        <v>49243</v>
      </c>
    </row>
    <row r="560" spans="1:8" ht="45">
      <c r="A560" s="1" t="s">
        <v>2174</v>
      </c>
      <c r="B560" s="1" t="str">
        <f t="shared" si="32"/>
        <v>65076 Abbott Shoals;Jeremybury, PA 82053</v>
      </c>
      <c r="C560" s="1" t="s">
        <v>26291</v>
      </c>
      <c r="D560" s="4" t="s">
        <v>31849</v>
      </c>
      <c r="E560" s="4" t="s">
        <v>31850</v>
      </c>
      <c r="F560" s="9" t="str">
        <f t="shared" si="33"/>
        <v>Jeremybury</v>
      </c>
      <c r="G560" t="str">
        <f t="shared" si="34"/>
        <v>PA</v>
      </c>
      <c r="H560" t="str">
        <f t="shared" si="35"/>
        <v>82053</v>
      </c>
    </row>
    <row r="561" spans="1:8" ht="30">
      <c r="A561" s="1" t="s">
        <v>2178</v>
      </c>
      <c r="B561" s="1" t="str">
        <f t="shared" si="32"/>
        <v>16704 Kyle Pike;Oliviaburgh, IN 23509</v>
      </c>
      <c r="C561" s="1" t="s">
        <v>26292</v>
      </c>
      <c r="D561" s="4" t="s">
        <v>31851</v>
      </c>
      <c r="E561" s="4" t="s">
        <v>31852</v>
      </c>
      <c r="F561" s="9" t="str">
        <f t="shared" si="33"/>
        <v>Oliviaburgh</v>
      </c>
      <c r="G561" t="str">
        <f t="shared" si="34"/>
        <v>IN</v>
      </c>
      <c r="H561" t="str">
        <f t="shared" si="35"/>
        <v>23509</v>
      </c>
    </row>
    <row r="562" spans="1:8" ht="45">
      <c r="A562" s="1" t="s">
        <v>2182</v>
      </c>
      <c r="B562" s="1" t="str">
        <f t="shared" si="32"/>
        <v>15008 Brandon Extension;New Davidport, NE 04803</v>
      </c>
      <c r="C562" s="1" t="s">
        <v>26293</v>
      </c>
      <c r="D562" s="4" t="s">
        <v>31853</v>
      </c>
      <c r="E562" s="4" t="s">
        <v>31854</v>
      </c>
      <c r="F562" s="9" t="str">
        <f t="shared" si="33"/>
        <v>New Davidport</v>
      </c>
      <c r="G562" t="str">
        <f t="shared" si="34"/>
        <v>NE</v>
      </c>
      <c r="H562" t="str">
        <f t="shared" si="35"/>
        <v>04803</v>
      </c>
    </row>
    <row r="563" spans="1:8" ht="45">
      <c r="A563" s="1" t="s">
        <v>2185</v>
      </c>
      <c r="B563" s="1" t="str">
        <f t="shared" si="32"/>
        <v>55926 Collins Locks;Matthewchester, LA 71938</v>
      </c>
      <c r="C563" s="1" t="s">
        <v>26294</v>
      </c>
      <c r="D563" s="4" t="s">
        <v>31855</v>
      </c>
      <c r="E563" s="4" t="s">
        <v>31856</v>
      </c>
      <c r="F563" s="9" t="str">
        <f t="shared" si="33"/>
        <v>Matthewchester</v>
      </c>
      <c r="G563" t="str">
        <f t="shared" si="34"/>
        <v>LA</v>
      </c>
      <c r="H563" t="str">
        <f t="shared" si="35"/>
        <v>71938</v>
      </c>
    </row>
    <row r="564" spans="1:8" ht="30">
      <c r="A564" s="1" t="s">
        <v>2189</v>
      </c>
      <c r="B564" s="1" t="str">
        <f t="shared" si="32"/>
        <v>888 Martinez Underpass Suite 117;Jakeport, DE 93152</v>
      </c>
      <c r="C564" s="1" t="s">
        <v>26295</v>
      </c>
      <c r="D564" s="4" t="s">
        <v>31857</v>
      </c>
      <c r="E564" s="4" t="s">
        <v>31858</v>
      </c>
      <c r="F564" s="9" t="str">
        <f t="shared" si="33"/>
        <v>Jakeport</v>
      </c>
      <c r="G564" t="str">
        <f t="shared" si="34"/>
        <v>DE</v>
      </c>
      <c r="H564" t="str">
        <f t="shared" si="35"/>
        <v>93152</v>
      </c>
    </row>
    <row r="565" spans="1:8" ht="30">
      <c r="A565" s="1" t="s">
        <v>2193</v>
      </c>
      <c r="B565" s="1" t="str">
        <f t="shared" si="32"/>
        <v>525 Laura Squares;East Leslieton, VT 79951</v>
      </c>
      <c r="C565" s="1" t="s">
        <v>26296</v>
      </c>
      <c r="D565" s="4" t="s">
        <v>31859</v>
      </c>
      <c r="E565" s="4" t="s">
        <v>31860</v>
      </c>
      <c r="F565" s="9" t="str">
        <f t="shared" si="33"/>
        <v>East Leslieton</v>
      </c>
      <c r="G565" t="str">
        <f t="shared" si="34"/>
        <v>VT</v>
      </c>
      <c r="H565" t="str">
        <f t="shared" si="35"/>
        <v>79951</v>
      </c>
    </row>
    <row r="566" spans="1:8" ht="30">
      <c r="A566" s="1" t="s">
        <v>2197</v>
      </c>
      <c r="B566" s="1" t="str">
        <f t="shared" si="32"/>
        <v>7100 Davis Course;North Mariafort, RI 53903</v>
      </c>
      <c r="C566" s="1" t="s">
        <v>26297</v>
      </c>
      <c r="D566" s="4" t="s">
        <v>31861</v>
      </c>
      <c r="E566" s="4" t="s">
        <v>31862</v>
      </c>
      <c r="F566" s="9" t="str">
        <f t="shared" si="33"/>
        <v>North Mariafort</v>
      </c>
      <c r="G566" t="str">
        <f t="shared" si="34"/>
        <v>RI</v>
      </c>
      <c r="H566" t="str">
        <f t="shared" si="35"/>
        <v>53903</v>
      </c>
    </row>
    <row r="567" spans="1:8" ht="30">
      <c r="A567" s="1" t="s">
        <v>2201</v>
      </c>
      <c r="B567" s="1" t="str">
        <f t="shared" si="32"/>
        <v>4205 Rose Coves Apt. 800;Lake Mary, MI 12536</v>
      </c>
      <c r="C567" s="1" t="s">
        <v>26298</v>
      </c>
      <c r="D567" s="4" t="s">
        <v>31863</v>
      </c>
      <c r="E567" s="4" t="s">
        <v>31864</v>
      </c>
      <c r="F567" s="9" t="str">
        <f t="shared" si="33"/>
        <v>Lake Mary</v>
      </c>
      <c r="G567" t="str">
        <f t="shared" si="34"/>
        <v>MI</v>
      </c>
      <c r="H567" t="str">
        <f t="shared" si="35"/>
        <v>12536</v>
      </c>
    </row>
    <row r="568" spans="1:8" ht="45">
      <c r="A568" s="1" t="s">
        <v>2205</v>
      </c>
      <c r="B568" s="1" t="str">
        <f t="shared" si="32"/>
        <v>878 Snyder Shoals;Matthewfort, SC 45673</v>
      </c>
      <c r="C568" s="1" t="s">
        <v>26299</v>
      </c>
      <c r="D568" s="4" t="s">
        <v>31865</v>
      </c>
      <c r="E568" s="4" t="s">
        <v>31866</v>
      </c>
      <c r="F568" s="9" t="str">
        <f t="shared" si="33"/>
        <v>Matthewfort</v>
      </c>
      <c r="G568" t="str">
        <f t="shared" si="34"/>
        <v>SC</v>
      </c>
      <c r="H568" t="str">
        <f t="shared" si="35"/>
        <v>45673</v>
      </c>
    </row>
    <row r="569" spans="1:8" ht="30">
      <c r="A569" s="1" t="s">
        <v>2209</v>
      </c>
      <c r="B569" s="1" t="str">
        <f t="shared" si="32"/>
        <v>1062 Marie Fords;Lake Marie, MO 94358</v>
      </c>
      <c r="C569" s="1" t="s">
        <v>26300</v>
      </c>
      <c r="D569" s="4" t="s">
        <v>31867</v>
      </c>
      <c r="E569" s="4" t="s">
        <v>31868</v>
      </c>
      <c r="F569" s="9" t="str">
        <f t="shared" si="33"/>
        <v>Lake Marie</v>
      </c>
      <c r="G569" t="str">
        <f t="shared" si="34"/>
        <v>MO</v>
      </c>
      <c r="H569" t="str">
        <f t="shared" si="35"/>
        <v>94358</v>
      </c>
    </row>
    <row r="570" spans="1:8" ht="30">
      <c r="A570" s="1" t="s">
        <v>2212</v>
      </c>
      <c r="B570" s="1" t="str">
        <f t="shared" si="32"/>
        <v>543 Tiffany Passage Suite 625;Lyonsville, WV 57718</v>
      </c>
      <c r="C570" s="1" t="s">
        <v>26301</v>
      </c>
      <c r="D570" s="4" t="s">
        <v>31869</v>
      </c>
      <c r="E570" s="4" t="s">
        <v>31870</v>
      </c>
      <c r="F570" s="9" t="str">
        <f t="shared" si="33"/>
        <v>Lyonsville</v>
      </c>
      <c r="G570" t="str">
        <f t="shared" si="34"/>
        <v>WV</v>
      </c>
      <c r="H570" t="str">
        <f t="shared" si="35"/>
        <v>57718</v>
      </c>
    </row>
    <row r="571" spans="1:8" ht="30">
      <c r="A571" s="1" t="s">
        <v>2216</v>
      </c>
      <c r="B571" s="1" t="str">
        <f t="shared" si="32"/>
        <v>41874 Elizabeth Mall;Baileyport, MO 77630</v>
      </c>
      <c r="C571" s="1" t="s">
        <v>26302</v>
      </c>
      <c r="D571" s="4" t="s">
        <v>31871</v>
      </c>
      <c r="E571" s="4" t="s">
        <v>31872</v>
      </c>
      <c r="F571" s="9" t="str">
        <f t="shared" si="33"/>
        <v>Baileyport</v>
      </c>
      <c r="G571" t="str">
        <f t="shared" si="34"/>
        <v>MO</v>
      </c>
      <c r="H571" t="str">
        <f t="shared" si="35"/>
        <v>77630</v>
      </c>
    </row>
    <row r="572" spans="1:8" ht="30">
      <c r="A572" s="1" t="s">
        <v>2220</v>
      </c>
      <c r="B572" s="1" t="str">
        <f t="shared" si="32"/>
        <v>43661 Kimberly Road Suite 680;Anthonybury, KS 49915</v>
      </c>
      <c r="C572" s="1" t="s">
        <v>26303</v>
      </c>
      <c r="D572" s="4" t="s">
        <v>31873</v>
      </c>
      <c r="E572" s="4" t="s">
        <v>31874</v>
      </c>
      <c r="F572" s="9" t="str">
        <f t="shared" si="33"/>
        <v>Anthonybury</v>
      </c>
      <c r="G572" t="str">
        <f t="shared" si="34"/>
        <v>KS</v>
      </c>
      <c r="H572" t="str">
        <f t="shared" si="35"/>
        <v>49915</v>
      </c>
    </row>
    <row r="573" spans="1:8" ht="30">
      <c r="A573" s="1" t="s">
        <v>2223</v>
      </c>
      <c r="B573" s="1" t="str">
        <f t="shared" si="32"/>
        <v>3107 Isabella Common Apt. 823;Jeanberg, ID 61746</v>
      </c>
      <c r="C573" s="1" t="s">
        <v>26304</v>
      </c>
      <c r="D573" s="4" t="s">
        <v>31875</v>
      </c>
      <c r="E573" s="4" t="s">
        <v>31876</v>
      </c>
      <c r="F573" s="9" t="str">
        <f t="shared" si="33"/>
        <v>Jeanberg</v>
      </c>
      <c r="G573" t="str">
        <f t="shared" si="34"/>
        <v>ID</v>
      </c>
      <c r="H573" t="str">
        <f t="shared" si="35"/>
        <v>61746</v>
      </c>
    </row>
    <row r="574" spans="1:8" ht="45">
      <c r="A574" s="1" t="s">
        <v>2227</v>
      </c>
      <c r="B574" s="1" t="str">
        <f t="shared" si="32"/>
        <v>135 Rich Mountains;Brianland, TN 81874</v>
      </c>
      <c r="C574" s="1" t="s">
        <v>26305</v>
      </c>
      <c r="D574" s="4" t="s">
        <v>31877</v>
      </c>
      <c r="E574" s="4" t="s">
        <v>31878</v>
      </c>
      <c r="F574" s="9" t="str">
        <f t="shared" si="33"/>
        <v>Brianland</v>
      </c>
      <c r="G574" t="str">
        <f t="shared" si="34"/>
        <v>TN</v>
      </c>
      <c r="H574" t="str">
        <f t="shared" si="35"/>
        <v>81874</v>
      </c>
    </row>
    <row r="575" spans="1:8" ht="30">
      <c r="A575" s="1" t="s">
        <v>2231</v>
      </c>
      <c r="B575" s="1" t="str">
        <f t="shared" si="32"/>
        <v>39024 David Freeway Suite 429;East Alec, AK 38678</v>
      </c>
      <c r="C575" s="1" t="s">
        <v>26306</v>
      </c>
      <c r="D575" s="4" t="s">
        <v>31879</v>
      </c>
      <c r="E575" s="4" t="s">
        <v>31880</v>
      </c>
      <c r="F575" s="9" t="str">
        <f t="shared" si="33"/>
        <v>East Alec</v>
      </c>
      <c r="G575" t="str">
        <f t="shared" si="34"/>
        <v>AK</v>
      </c>
      <c r="H575" t="str">
        <f t="shared" si="35"/>
        <v>38678</v>
      </c>
    </row>
    <row r="576" spans="1:8" ht="30">
      <c r="A576" s="1" t="s">
        <v>2235</v>
      </c>
      <c r="B576" s="1" t="str">
        <f t="shared" si="32"/>
        <v>4328 Hansen Station Suite 608;Jonesbury, WV 66723</v>
      </c>
      <c r="C576" s="1" t="s">
        <v>26307</v>
      </c>
      <c r="D576" s="4" t="s">
        <v>31881</v>
      </c>
      <c r="E576" s="4" t="s">
        <v>31882</v>
      </c>
      <c r="F576" s="9" t="str">
        <f t="shared" si="33"/>
        <v>Jonesbury</v>
      </c>
      <c r="G576" t="str">
        <f t="shared" si="34"/>
        <v>WV</v>
      </c>
      <c r="H576" t="str">
        <f t="shared" si="35"/>
        <v>66723</v>
      </c>
    </row>
    <row r="577" spans="1:8" ht="45">
      <c r="A577" s="1" t="s">
        <v>2239</v>
      </c>
      <c r="B577" s="1" t="str">
        <f t="shared" si="32"/>
        <v>1278 Kenneth Summit Suite 510;South Curtisfurt, WA 05867</v>
      </c>
      <c r="C577" s="1" t="s">
        <v>26308</v>
      </c>
      <c r="D577" s="4" t="s">
        <v>31883</v>
      </c>
      <c r="E577" s="4" t="s">
        <v>31884</v>
      </c>
      <c r="F577" s="9" t="str">
        <f t="shared" si="33"/>
        <v>South Curtisfurt</v>
      </c>
      <c r="G577" t="str">
        <f t="shared" si="34"/>
        <v>WA</v>
      </c>
      <c r="H577" t="str">
        <f t="shared" si="35"/>
        <v>05867</v>
      </c>
    </row>
    <row r="578" spans="1:8" ht="30">
      <c r="A578" s="1" t="s">
        <v>2243</v>
      </c>
      <c r="B578" s="1" t="str">
        <f t="shared" si="32"/>
        <v>33340 Emily Way;Port Mario, OR 05799</v>
      </c>
      <c r="C578" s="1" t="s">
        <v>26309</v>
      </c>
      <c r="D578" s="4" t="s">
        <v>31885</v>
      </c>
      <c r="E578" s="4" t="s">
        <v>31886</v>
      </c>
      <c r="F578" s="9" t="str">
        <f t="shared" si="33"/>
        <v>Port Mario</v>
      </c>
      <c r="G578" t="str">
        <f t="shared" si="34"/>
        <v>OR</v>
      </c>
      <c r="H578" t="str">
        <f t="shared" si="35"/>
        <v>05799</v>
      </c>
    </row>
    <row r="579" spans="1:8" ht="30">
      <c r="A579" s="1" t="s">
        <v>2247</v>
      </c>
      <c r="B579" s="1" t="str">
        <f t="shared" ref="B579:B642" si="36">SUBSTITUTE(A579,CHAR(10),";")</f>
        <v>6769 Herring Coves;West Juanfurt, NH 56411</v>
      </c>
      <c r="C579" s="1" t="s">
        <v>26310</v>
      </c>
      <c r="D579" s="4" t="s">
        <v>31887</v>
      </c>
      <c r="E579" s="4" t="s">
        <v>31888</v>
      </c>
      <c r="F579" s="9" t="str">
        <f t="shared" ref="F579:F642" si="37">IF(RIGHT(LEFT(E579,3),2)="PO",LEFT(E579,3),LEFT(E579,LEN(E579)-10))</f>
        <v>West Juanfurt</v>
      </c>
      <c r="G579" t="str">
        <f t="shared" ref="G579:G642" si="38">LEFT(RIGHT(E579, 8), 2)</f>
        <v>NH</v>
      </c>
      <c r="H579" t="str">
        <f t="shared" ref="H579:H642" si="39">RIGHT(E579, 5)</f>
        <v>56411</v>
      </c>
    </row>
    <row r="580" spans="1:8" ht="30">
      <c r="A580" s="1" t="s">
        <v>2251</v>
      </c>
      <c r="B580" s="1" t="str">
        <f t="shared" si="36"/>
        <v>6947 Whitaker Squares;Port Troyport, IA 55046</v>
      </c>
      <c r="C580" s="1" t="s">
        <v>26311</v>
      </c>
      <c r="D580" s="4" t="s">
        <v>31889</v>
      </c>
      <c r="E580" s="4" t="s">
        <v>31890</v>
      </c>
      <c r="F580" s="9" t="str">
        <f t="shared" si="37"/>
        <v>Port Troyport</v>
      </c>
      <c r="G580" t="str">
        <f t="shared" si="38"/>
        <v>IA</v>
      </c>
      <c r="H580" t="str">
        <f t="shared" si="39"/>
        <v>55046</v>
      </c>
    </row>
    <row r="581" spans="1:8" ht="30">
      <c r="A581" s="1" t="s">
        <v>2255</v>
      </c>
      <c r="B581" s="1" t="str">
        <f t="shared" si="36"/>
        <v>8533 Elizabeth Mall;Scottburgh, NH 15460</v>
      </c>
      <c r="C581" s="1" t="s">
        <v>26312</v>
      </c>
      <c r="D581" s="4" t="s">
        <v>31891</v>
      </c>
      <c r="E581" s="4" t="s">
        <v>31892</v>
      </c>
      <c r="F581" s="9" t="str">
        <f t="shared" si="37"/>
        <v>Scottburgh</v>
      </c>
      <c r="G581" t="str">
        <f t="shared" si="38"/>
        <v>NH</v>
      </c>
      <c r="H581" t="str">
        <f t="shared" si="39"/>
        <v>15460</v>
      </c>
    </row>
    <row r="582" spans="1:8" ht="30">
      <c r="A582" s="1" t="s">
        <v>2259</v>
      </c>
      <c r="B582" s="1" t="str">
        <f t="shared" si="36"/>
        <v>51892 Richard Spurs;Port Kimberly, NJ 24251</v>
      </c>
      <c r="C582" s="1" t="s">
        <v>26313</v>
      </c>
      <c r="D582" s="4" t="s">
        <v>31893</v>
      </c>
      <c r="E582" s="4" t="s">
        <v>31894</v>
      </c>
      <c r="F582" s="9" t="str">
        <f t="shared" si="37"/>
        <v>Port Kimberly</v>
      </c>
      <c r="G582" t="str">
        <f t="shared" si="38"/>
        <v>NJ</v>
      </c>
      <c r="H582" t="str">
        <f t="shared" si="39"/>
        <v>24251</v>
      </c>
    </row>
    <row r="583" spans="1:8" ht="45">
      <c r="A583" s="1" t="s">
        <v>2263</v>
      </c>
      <c r="B583" s="1" t="str">
        <f t="shared" si="36"/>
        <v>010 Ferguson Rapids;Hickmantown, WI 46887</v>
      </c>
      <c r="C583" s="1" t="s">
        <v>26314</v>
      </c>
      <c r="D583" s="4" t="s">
        <v>31895</v>
      </c>
      <c r="E583" s="4" t="s">
        <v>31896</v>
      </c>
      <c r="F583" s="9" t="str">
        <f t="shared" si="37"/>
        <v>Hickmantown</v>
      </c>
      <c r="G583" t="str">
        <f t="shared" si="38"/>
        <v>WI</v>
      </c>
      <c r="H583" t="str">
        <f t="shared" si="39"/>
        <v>46887</v>
      </c>
    </row>
    <row r="584" spans="1:8" ht="45">
      <c r="A584" s="1" t="s">
        <v>2267</v>
      </c>
      <c r="B584" s="1" t="str">
        <f t="shared" si="36"/>
        <v>89561 Miller Ridges Apt. 037;Hoffmanmouth, OK 88834</v>
      </c>
      <c r="C584" s="1" t="s">
        <v>26315</v>
      </c>
      <c r="D584" s="4" t="s">
        <v>31897</v>
      </c>
      <c r="E584" s="4" t="s">
        <v>31898</v>
      </c>
      <c r="F584" s="9" t="str">
        <f t="shared" si="37"/>
        <v>Hoffmanmouth</v>
      </c>
      <c r="G584" t="str">
        <f t="shared" si="38"/>
        <v>OK</v>
      </c>
      <c r="H584" t="str">
        <f t="shared" si="39"/>
        <v>88834</v>
      </c>
    </row>
    <row r="585" spans="1:8" ht="45">
      <c r="A585" s="1" t="s">
        <v>2271</v>
      </c>
      <c r="B585" s="1" t="str">
        <f t="shared" si="36"/>
        <v>29087 Ramirez Highway;Lake Kendrachester, DE 09873</v>
      </c>
      <c r="C585" s="1" t="s">
        <v>26316</v>
      </c>
      <c r="D585" s="4" t="s">
        <v>31899</v>
      </c>
      <c r="E585" s="4" t="s">
        <v>31900</v>
      </c>
      <c r="F585" s="9" t="str">
        <f t="shared" si="37"/>
        <v>Lake Kendrachester</v>
      </c>
      <c r="G585" t="str">
        <f t="shared" si="38"/>
        <v>DE</v>
      </c>
      <c r="H585" t="str">
        <f t="shared" si="39"/>
        <v>09873</v>
      </c>
    </row>
    <row r="586" spans="1:8" ht="30">
      <c r="A586" s="1" t="s">
        <v>2275</v>
      </c>
      <c r="B586" s="1" t="str">
        <f t="shared" si="36"/>
        <v>459 Smith Courts;East Bernardton, TN 34286</v>
      </c>
      <c r="C586" s="1" t="s">
        <v>26317</v>
      </c>
      <c r="D586" s="4" t="s">
        <v>31901</v>
      </c>
      <c r="E586" s="4" t="s">
        <v>31902</v>
      </c>
      <c r="F586" s="9" t="str">
        <f t="shared" si="37"/>
        <v>East Bernardton</v>
      </c>
      <c r="G586" t="str">
        <f t="shared" si="38"/>
        <v>TN</v>
      </c>
      <c r="H586" t="str">
        <f t="shared" si="39"/>
        <v>34286</v>
      </c>
    </row>
    <row r="587" spans="1:8" ht="30">
      <c r="A587" s="1" t="s">
        <v>2278</v>
      </c>
      <c r="B587" s="1" t="str">
        <f t="shared" si="36"/>
        <v>PSC 6619, Box 2041;APO AA 20139</v>
      </c>
      <c r="C587" s="1" t="s">
        <v>26318</v>
      </c>
      <c r="D587" s="4" t="s">
        <v>31903</v>
      </c>
      <c r="E587" s="4" t="s">
        <v>31904</v>
      </c>
      <c r="F587" s="9" t="str">
        <f t="shared" si="37"/>
        <v>APO</v>
      </c>
      <c r="G587" t="str">
        <f t="shared" si="38"/>
        <v>AA</v>
      </c>
      <c r="H587" t="str">
        <f t="shared" si="39"/>
        <v>20139</v>
      </c>
    </row>
    <row r="588" spans="1:8" ht="30">
      <c r="A588" s="1" t="s">
        <v>2282</v>
      </c>
      <c r="B588" s="1" t="str">
        <f t="shared" si="36"/>
        <v>5110 Leonard Summit;East Pamelatown, ME 05895</v>
      </c>
      <c r="C588" s="1" t="s">
        <v>26319</v>
      </c>
      <c r="D588" s="4" t="s">
        <v>31905</v>
      </c>
      <c r="E588" s="4" t="s">
        <v>31906</v>
      </c>
      <c r="F588" s="9" t="str">
        <f t="shared" si="37"/>
        <v>East Pamelatown</v>
      </c>
      <c r="G588" t="str">
        <f t="shared" si="38"/>
        <v>ME</v>
      </c>
      <c r="H588" t="str">
        <f t="shared" si="39"/>
        <v>05895</v>
      </c>
    </row>
    <row r="589" spans="1:8" ht="30">
      <c r="A589" s="1" t="s">
        <v>2286</v>
      </c>
      <c r="B589" s="1" t="str">
        <f t="shared" si="36"/>
        <v>4860 David Hollow;Jonestown, RI 10789</v>
      </c>
      <c r="C589" s="1" t="s">
        <v>26320</v>
      </c>
      <c r="D589" s="4" t="s">
        <v>31907</v>
      </c>
      <c r="E589" s="4" t="s">
        <v>31908</v>
      </c>
      <c r="F589" s="9" t="str">
        <f t="shared" si="37"/>
        <v>Jonestown</v>
      </c>
      <c r="G589" t="str">
        <f t="shared" si="38"/>
        <v>RI</v>
      </c>
      <c r="H589" t="str">
        <f t="shared" si="39"/>
        <v>10789</v>
      </c>
    </row>
    <row r="590" spans="1:8" ht="30">
      <c r="A590" s="1" t="s">
        <v>2289</v>
      </c>
      <c r="B590" s="1" t="str">
        <f t="shared" si="36"/>
        <v>823 Alison Isle Suite 613;Ellenburgh, KS 21425</v>
      </c>
      <c r="C590" s="1" t="s">
        <v>26321</v>
      </c>
      <c r="D590" s="4" t="s">
        <v>31909</v>
      </c>
      <c r="E590" s="4" t="s">
        <v>31910</v>
      </c>
      <c r="F590" s="9" t="str">
        <f t="shared" si="37"/>
        <v>Ellenburgh</v>
      </c>
      <c r="G590" t="str">
        <f t="shared" si="38"/>
        <v>KS</v>
      </c>
      <c r="H590" t="str">
        <f t="shared" si="39"/>
        <v>21425</v>
      </c>
    </row>
    <row r="591" spans="1:8" ht="45">
      <c r="A591" s="1" t="s">
        <v>2293</v>
      </c>
      <c r="B591" s="1" t="str">
        <f t="shared" si="36"/>
        <v>17250 Mary Haven Suite 918;New Sandraton, AZ 16521</v>
      </c>
      <c r="C591" s="1" t="s">
        <v>26322</v>
      </c>
      <c r="D591" s="4" t="s">
        <v>31911</v>
      </c>
      <c r="E591" s="4" t="s">
        <v>31912</v>
      </c>
      <c r="F591" s="9" t="str">
        <f t="shared" si="37"/>
        <v>New Sandraton</v>
      </c>
      <c r="G591" t="str">
        <f t="shared" si="38"/>
        <v>AZ</v>
      </c>
      <c r="H591" t="str">
        <f t="shared" si="39"/>
        <v>16521</v>
      </c>
    </row>
    <row r="592" spans="1:8" ht="30">
      <c r="A592" s="1" t="s">
        <v>2297</v>
      </c>
      <c r="B592" s="1" t="str">
        <f t="shared" si="36"/>
        <v>63909 Wilson Hill Apt. 166;West Teresa, NE 10461</v>
      </c>
      <c r="C592" s="1" t="s">
        <v>26323</v>
      </c>
      <c r="D592" s="4" t="s">
        <v>31913</v>
      </c>
      <c r="E592" s="4" t="s">
        <v>31914</v>
      </c>
      <c r="F592" s="9" t="str">
        <f t="shared" si="37"/>
        <v>West Teresa</v>
      </c>
      <c r="G592" t="str">
        <f t="shared" si="38"/>
        <v>NE</v>
      </c>
      <c r="H592" t="str">
        <f t="shared" si="39"/>
        <v>10461</v>
      </c>
    </row>
    <row r="593" spans="1:8" ht="45">
      <c r="A593" s="1" t="s">
        <v>2301</v>
      </c>
      <c r="B593" s="1" t="str">
        <f t="shared" si="36"/>
        <v>41447 Deanna Manor Suite 492;Mackenziefort, NJ 70860</v>
      </c>
      <c r="C593" s="1" t="s">
        <v>26324</v>
      </c>
      <c r="D593" s="4" t="s">
        <v>31915</v>
      </c>
      <c r="E593" s="4" t="s">
        <v>31916</v>
      </c>
      <c r="F593" s="9" t="str">
        <f t="shared" si="37"/>
        <v>Mackenziefort</v>
      </c>
      <c r="G593" t="str">
        <f t="shared" si="38"/>
        <v>NJ</v>
      </c>
      <c r="H593" t="str">
        <f t="shared" si="39"/>
        <v>70860</v>
      </c>
    </row>
    <row r="594" spans="1:8" ht="30">
      <c r="A594" s="1" t="s">
        <v>2305</v>
      </c>
      <c r="B594" s="1" t="str">
        <f t="shared" si="36"/>
        <v>57796 Taylor Square Suite 553;Gordonbury, PA 20568</v>
      </c>
      <c r="C594" s="1" t="s">
        <v>26325</v>
      </c>
      <c r="D594" s="4" t="s">
        <v>31917</v>
      </c>
      <c r="E594" s="4" t="s">
        <v>31918</v>
      </c>
      <c r="F594" s="9" t="str">
        <f t="shared" si="37"/>
        <v>Gordonbury</v>
      </c>
      <c r="G594" t="str">
        <f t="shared" si="38"/>
        <v>PA</v>
      </c>
      <c r="H594" t="str">
        <f t="shared" si="39"/>
        <v>20568</v>
      </c>
    </row>
    <row r="595" spans="1:8" ht="45">
      <c r="A595" s="1" t="s">
        <v>2309</v>
      </c>
      <c r="B595" s="1" t="str">
        <f t="shared" si="36"/>
        <v>56200 Thomas Mountain Apt. 625;Lake Nathanside, ME 93884</v>
      </c>
      <c r="C595" s="1" t="s">
        <v>26326</v>
      </c>
      <c r="D595" s="4" t="s">
        <v>31919</v>
      </c>
      <c r="E595" s="4" t="s">
        <v>31920</v>
      </c>
      <c r="F595" s="9" t="str">
        <f t="shared" si="37"/>
        <v>Lake Nathanside</v>
      </c>
      <c r="G595" t="str">
        <f t="shared" si="38"/>
        <v>ME</v>
      </c>
      <c r="H595" t="str">
        <f t="shared" si="39"/>
        <v>93884</v>
      </c>
    </row>
    <row r="596" spans="1:8" ht="30">
      <c r="A596" s="1" t="s">
        <v>2313</v>
      </c>
      <c r="B596" s="1" t="str">
        <f t="shared" si="36"/>
        <v>6167 Lynch Tunnel;Ericview, OH 25471</v>
      </c>
      <c r="C596" s="1" t="s">
        <v>26327</v>
      </c>
      <c r="D596" s="4" t="s">
        <v>31921</v>
      </c>
      <c r="E596" s="4" t="s">
        <v>31922</v>
      </c>
      <c r="F596" s="9" t="str">
        <f t="shared" si="37"/>
        <v>Ericview</v>
      </c>
      <c r="G596" t="str">
        <f t="shared" si="38"/>
        <v>OH</v>
      </c>
      <c r="H596" t="str">
        <f t="shared" si="39"/>
        <v>25471</v>
      </c>
    </row>
    <row r="597" spans="1:8" ht="30">
      <c r="A597" s="1" t="s">
        <v>2317</v>
      </c>
      <c r="B597" s="1" t="str">
        <f t="shared" si="36"/>
        <v>746 Candace Summit;North Stevenberg, WY 90915</v>
      </c>
      <c r="C597" s="1" t="s">
        <v>26328</v>
      </c>
      <c r="D597" s="4" t="s">
        <v>31923</v>
      </c>
      <c r="E597" s="4" t="s">
        <v>31924</v>
      </c>
      <c r="F597" s="9" t="str">
        <f t="shared" si="37"/>
        <v>North Stevenberg</v>
      </c>
      <c r="G597" t="str">
        <f t="shared" si="38"/>
        <v>WY</v>
      </c>
      <c r="H597" t="str">
        <f t="shared" si="39"/>
        <v>90915</v>
      </c>
    </row>
    <row r="598" spans="1:8" ht="45">
      <c r="A598" s="1" t="s">
        <v>2320</v>
      </c>
      <c r="B598" s="1" t="str">
        <f t="shared" si="36"/>
        <v>35104 Moreno Meadow;Wilsonland, UT 51776</v>
      </c>
      <c r="C598" s="1" t="s">
        <v>26329</v>
      </c>
      <c r="D598" s="4" t="s">
        <v>31925</v>
      </c>
      <c r="E598" s="4" t="s">
        <v>31926</v>
      </c>
      <c r="F598" s="9" t="str">
        <f t="shared" si="37"/>
        <v>Wilsonland</v>
      </c>
      <c r="G598" t="str">
        <f t="shared" si="38"/>
        <v>UT</v>
      </c>
      <c r="H598" t="str">
        <f t="shared" si="39"/>
        <v>51776</v>
      </c>
    </row>
    <row r="599" spans="1:8" ht="30">
      <c r="A599" s="1" t="s">
        <v>2323</v>
      </c>
      <c r="B599" s="1" t="str">
        <f t="shared" si="36"/>
        <v>PSC 4005, Box 2991;APO AA 78975</v>
      </c>
      <c r="C599" s="1" t="s">
        <v>26330</v>
      </c>
      <c r="D599" s="4" t="s">
        <v>31927</v>
      </c>
      <c r="E599" s="4" t="s">
        <v>31928</v>
      </c>
      <c r="F599" s="9" t="str">
        <f t="shared" si="37"/>
        <v>APO</v>
      </c>
      <c r="G599" t="str">
        <f t="shared" si="38"/>
        <v>AA</v>
      </c>
      <c r="H599" t="str">
        <f t="shared" si="39"/>
        <v>78975</v>
      </c>
    </row>
    <row r="600" spans="1:8" ht="45">
      <c r="A600" s="1" t="s">
        <v>2327</v>
      </c>
      <c r="B600" s="1" t="str">
        <f t="shared" si="36"/>
        <v>33820 Wanda Prairie Suite 447;East Charlesview, WA 04469</v>
      </c>
      <c r="C600" s="1" t="s">
        <v>26331</v>
      </c>
      <c r="D600" s="4" t="s">
        <v>31929</v>
      </c>
      <c r="E600" s="4" t="s">
        <v>31930</v>
      </c>
      <c r="F600" s="9" t="str">
        <f t="shared" si="37"/>
        <v>East Charlesview</v>
      </c>
      <c r="G600" t="str">
        <f t="shared" si="38"/>
        <v>WA</v>
      </c>
      <c r="H600" t="str">
        <f t="shared" si="39"/>
        <v>04469</v>
      </c>
    </row>
    <row r="601" spans="1:8" ht="45">
      <c r="A601" s="1" t="s">
        <v>2331</v>
      </c>
      <c r="B601" s="1" t="str">
        <f t="shared" si="36"/>
        <v>8381 Howe Curve;Sherrichester, CT 48216</v>
      </c>
      <c r="C601" s="1" t="s">
        <v>26332</v>
      </c>
      <c r="D601" s="4" t="s">
        <v>31931</v>
      </c>
      <c r="E601" s="4" t="s">
        <v>31932</v>
      </c>
      <c r="F601" s="9" t="str">
        <f t="shared" si="37"/>
        <v>Sherrichester</v>
      </c>
      <c r="G601" t="str">
        <f t="shared" si="38"/>
        <v>CT</v>
      </c>
      <c r="H601" t="str">
        <f t="shared" si="39"/>
        <v>48216</v>
      </c>
    </row>
    <row r="602" spans="1:8" ht="45">
      <c r="A602" s="1" t="s">
        <v>2335</v>
      </c>
      <c r="B602" s="1" t="str">
        <f t="shared" si="36"/>
        <v>6179 Rich Stravenue;Longport, CA 93073</v>
      </c>
      <c r="C602" s="1" t="s">
        <v>26333</v>
      </c>
      <c r="D602" s="4" t="s">
        <v>31933</v>
      </c>
      <c r="E602" s="4" t="s">
        <v>31934</v>
      </c>
      <c r="F602" s="9" t="str">
        <f t="shared" si="37"/>
        <v>Longport</v>
      </c>
      <c r="G602" t="str">
        <f t="shared" si="38"/>
        <v>CA</v>
      </c>
      <c r="H602" t="str">
        <f t="shared" si="39"/>
        <v>93073</v>
      </c>
    </row>
    <row r="603" spans="1:8" ht="30">
      <c r="A603" s="1" t="s">
        <v>2339</v>
      </c>
      <c r="B603" s="1" t="str">
        <f t="shared" si="36"/>
        <v>838 Warren Crossroad;East Debbiemouth, KY 88377</v>
      </c>
      <c r="C603" s="1" t="s">
        <v>26334</v>
      </c>
      <c r="D603" s="4" t="s">
        <v>31935</v>
      </c>
      <c r="E603" s="4" t="s">
        <v>31936</v>
      </c>
      <c r="F603" s="9" t="str">
        <f t="shared" si="37"/>
        <v>East Debbiemouth</v>
      </c>
      <c r="G603" t="str">
        <f t="shared" si="38"/>
        <v>KY</v>
      </c>
      <c r="H603" t="str">
        <f t="shared" si="39"/>
        <v>88377</v>
      </c>
    </row>
    <row r="604" spans="1:8" ht="30">
      <c r="A604" s="1" t="s">
        <v>2343</v>
      </c>
      <c r="B604" s="1" t="str">
        <f t="shared" si="36"/>
        <v>60611 Jennifer Street;Lisaland, IN 52265</v>
      </c>
      <c r="C604" s="1" t="s">
        <v>26335</v>
      </c>
      <c r="D604" s="4" t="s">
        <v>31937</v>
      </c>
      <c r="E604" s="4" t="s">
        <v>31938</v>
      </c>
      <c r="F604" s="9" t="str">
        <f t="shared" si="37"/>
        <v>Lisaland</v>
      </c>
      <c r="G604" t="str">
        <f t="shared" si="38"/>
        <v>IN</v>
      </c>
      <c r="H604" t="str">
        <f t="shared" si="39"/>
        <v>52265</v>
      </c>
    </row>
    <row r="605" spans="1:8" ht="45">
      <c r="A605" s="1" t="s">
        <v>2346</v>
      </c>
      <c r="B605" s="1" t="str">
        <f t="shared" si="36"/>
        <v>83534 Steven Pine Suite 132;Lake Jeffreyhaven, WI 27654</v>
      </c>
      <c r="C605" s="1" t="s">
        <v>26336</v>
      </c>
      <c r="D605" s="4" t="s">
        <v>31939</v>
      </c>
      <c r="E605" s="4" t="s">
        <v>31940</v>
      </c>
      <c r="F605" s="9" t="str">
        <f t="shared" si="37"/>
        <v>Lake Jeffreyhaven</v>
      </c>
      <c r="G605" t="str">
        <f t="shared" si="38"/>
        <v>WI</v>
      </c>
      <c r="H605" t="str">
        <f t="shared" si="39"/>
        <v>27654</v>
      </c>
    </row>
    <row r="606" spans="1:8" ht="30">
      <c r="A606" s="1" t="s">
        <v>2350</v>
      </c>
      <c r="B606" s="1" t="str">
        <f t="shared" si="36"/>
        <v>562 Carter Locks Apt. 146;Woodsburgh, HI 49370</v>
      </c>
      <c r="C606" s="1" t="s">
        <v>26337</v>
      </c>
      <c r="D606" s="4" t="s">
        <v>31941</v>
      </c>
      <c r="E606" s="4" t="s">
        <v>31942</v>
      </c>
      <c r="F606" s="9" t="str">
        <f t="shared" si="37"/>
        <v>Woodsburgh</v>
      </c>
      <c r="G606" t="str">
        <f t="shared" si="38"/>
        <v>HI</v>
      </c>
      <c r="H606" t="str">
        <f t="shared" si="39"/>
        <v>49370</v>
      </c>
    </row>
    <row r="607" spans="1:8" ht="30">
      <c r="A607" s="1" t="s">
        <v>2354</v>
      </c>
      <c r="B607" s="1" t="str">
        <f t="shared" si="36"/>
        <v>221 Michael Center Apt. 942;Allenfort, RI 71262</v>
      </c>
      <c r="C607" s="1" t="s">
        <v>26338</v>
      </c>
      <c r="D607" s="4" t="s">
        <v>31943</v>
      </c>
      <c r="E607" s="4" t="s">
        <v>31944</v>
      </c>
      <c r="F607" s="9" t="str">
        <f t="shared" si="37"/>
        <v>Allenfort</v>
      </c>
      <c r="G607" t="str">
        <f t="shared" si="38"/>
        <v>RI</v>
      </c>
      <c r="H607" t="str">
        <f t="shared" si="39"/>
        <v>71262</v>
      </c>
    </row>
    <row r="608" spans="1:8" ht="45">
      <c r="A608" s="1" t="s">
        <v>2358</v>
      </c>
      <c r="B608" s="1" t="str">
        <f t="shared" si="36"/>
        <v>224 Schmidt Avenue Apt. 567;South Darlene, MO 70188</v>
      </c>
      <c r="C608" s="1" t="s">
        <v>26339</v>
      </c>
      <c r="D608" s="4" t="s">
        <v>31945</v>
      </c>
      <c r="E608" s="4" t="s">
        <v>31946</v>
      </c>
      <c r="F608" s="9" t="str">
        <f t="shared" si="37"/>
        <v>South Darlene</v>
      </c>
      <c r="G608" t="str">
        <f t="shared" si="38"/>
        <v>MO</v>
      </c>
      <c r="H608" t="str">
        <f t="shared" si="39"/>
        <v>70188</v>
      </c>
    </row>
    <row r="609" spans="1:8" ht="30">
      <c r="A609" s="1" t="s">
        <v>2362</v>
      </c>
      <c r="B609" s="1" t="str">
        <f t="shared" si="36"/>
        <v>3825 Alan Plains Suite 491;Robinsonview, ME 36393</v>
      </c>
      <c r="C609" s="1" t="s">
        <v>26340</v>
      </c>
      <c r="D609" s="4" t="s">
        <v>31947</v>
      </c>
      <c r="E609" s="4" t="s">
        <v>31948</v>
      </c>
      <c r="F609" s="9" t="str">
        <f t="shared" si="37"/>
        <v>Robinsonview</v>
      </c>
      <c r="G609" t="str">
        <f t="shared" si="38"/>
        <v>ME</v>
      </c>
      <c r="H609" t="str">
        <f t="shared" si="39"/>
        <v>36393</v>
      </c>
    </row>
    <row r="610" spans="1:8" ht="30">
      <c r="A610" s="1" t="s">
        <v>2366</v>
      </c>
      <c r="B610" s="1" t="str">
        <f t="shared" si="36"/>
        <v>566 Robert Roads Suite 990;Lake Timothy, WI 94791</v>
      </c>
      <c r="C610" s="1" t="s">
        <v>26341</v>
      </c>
      <c r="D610" s="4" t="s">
        <v>31949</v>
      </c>
      <c r="E610" s="4" t="s">
        <v>31950</v>
      </c>
      <c r="F610" s="9" t="str">
        <f t="shared" si="37"/>
        <v>Lake Timothy</v>
      </c>
      <c r="G610" t="str">
        <f t="shared" si="38"/>
        <v>WI</v>
      </c>
      <c r="H610" t="str">
        <f t="shared" si="39"/>
        <v>94791</v>
      </c>
    </row>
    <row r="611" spans="1:8" ht="45">
      <c r="A611" s="1" t="s">
        <v>2370</v>
      </c>
      <c r="B611" s="1" t="str">
        <f t="shared" si="36"/>
        <v>41934 Hannah Crossroad;Port Rachel, CA 06716</v>
      </c>
      <c r="C611" s="1" t="s">
        <v>26342</v>
      </c>
      <c r="D611" s="4" t="s">
        <v>31951</v>
      </c>
      <c r="E611" s="4" t="s">
        <v>31952</v>
      </c>
      <c r="F611" s="9" t="str">
        <f t="shared" si="37"/>
        <v>Port Rachel</v>
      </c>
      <c r="G611" t="str">
        <f t="shared" si="38"/>
        <v>CA</v>
      </c>
      <c r="H611" t="str">
        <f t="shared" si="39"/>
        <v>06716</v>
      </c>
    </row>
    <row r="612" spans="1:8" ht="30">
      <c r="A612" s="1" t="s">
        <v>2374</v>
      </c>
      <c r="B612" s="1" t="str">
        <f t="shared" si="36"/>
        <v>27418 Arthur Roads;South Johnathan, NY 57119</v>
      </c>
      <c r="C612" s="1" t="s">
        <v>26343</v>
      </c>
      <c r="D612" s="4" t="s">
        <v>31953</v>
      </c>
      <c r="E612" s="4" t="s">
        <v>31954</v>
      </c>
      <c r="F612" s="9" t="str">
        <f t="shared" si="37"/>
        <v>South Johnathan</v>
      </c>
      <c r="G612" t="str">
        <f t="shared" si="38"/>
        <v>NY</v>
      </c>
      <c r="H612" t="str">
        <f t="shared" si="39"/>
        <v>57119</v>
      </c>
    </row>
    <row r="613" spans="1:8" ht="30">
      <c r="A613" s="1" t="s">
        <v>2377</v>
      </c>
      <c r="B613" s="1" t="str">
        <f t="shared" si="36"/>
        <v>37698 Neal Drive Suite 904;Simmonsside, LA 25228</v>
      </c>
      <c r="C613" s="1" t="s">
        <v>26344</v>
      </c>
      <c r="D613" s="4" t="s">
        <v>31955</v>
      </c>
      <c r="E613" s="4" t="s">
        <v>31956</v>
      </c>
      <c r="F613" s="9" t="str">
        <f t="shared" si="37"/>
        <v>Simmonsside</v>
      </c>
      <c r="G613" t="str">
        <f t="shared" si="38"/>
        <v>LA</v>
      </c>
      <c r="H613" t="str">
        <f t="shared" si="39"/>
        <v>25228</v>
      </c>
    </row>
    <row r="614" spans="1:8" ht="30">
      <c r="A614" s="1" t="s">
        <v>2381</v>
      </c>
      <c r="B614" s="1" t="str">
        <f t="shared" si="36"/>
        <v>0796 Collins Points Suite 591;Haleburgh, SD 52363</v>
      </c>
      <c r="C614" s="1" t="s">
        <v>26345</v>
      </c>
      <c r="D614" s="4" t="s">
        <v>31957</v>
      </c>
      <c r="E614" s="4" t="s">
        <v>31958</v>
      </c>
      <c r="F614" s="9" t="str">
        <f t="shared" si="37"/>
        <v>Haleburgh</v>
      </c>
      <c r="G614" t="str">
        <f t="shared" si="38"/>
        <v>SD</v>
      </c>
      <c r="H614" t="str">
        <f t="shared" si="39"/>
        <v>52363</v>
      </c>
    </row>
    <row r="615" spans="1:8" ht="30">
      <c r="A615" s="1" t="s">
        <v>2385</v>
      </c>
      <c r="B615" s="1" t="str">
        <f t="shared" si="36"/>
        <v>9554 Joanna Lane;Port Matthewhaven, WI 46911</v>
      </c>
      <c r="C615" s="1" t="s">
        <v>26346</v>
      </c>
      <c r="D615" s="4" t="s">
        <v>31959</v>
      </c>
      <c r="E615" s="4" t="s">
        <v>31960</v>
      </c>
      <c r="F615" s="9" t="str">
        <f t="shared" si="37"/>
        <v>Port Matthewhaven</v>
      </c>
      <c r="G615" t="str">
        <f t="shared" si="38"/>
        <v>WI</v>
      </c>
      <c r="H615" t="str">
        <f t="shared" si="39"/>
        <v>46911</v>
      </c>
    </row>
    <row r="616" spans="1:8" ht="30">
      <c r="A616" s="1" t="s">
        <v>2389</v>
      </c>
      <c r="B616" s="1" t="str">
        <f t="shared" si="36"/>
        <v>1991 Kimberly Ports Suite 087;Murphyville, NE 08791</v>
      </c>
      <c r="C616" s="1" t="s">
        <v>26347</v>
      </c>
      <c r="D616" s="4" t="s">
        <v>31961</v>
      </c>
      <c r="E616" s="4" t="s">
        <v>31962</v>
      </c>
      <c r="F616" s="9" t="str">
        <f t="shared" si="37"/>
        <v>Murphyville</v>
      </c>
      <c r="G616" t="str">
        <f t="shared" si="38"/>
        <v>NE</v>
      </c>
      <c r="H616" t="str">
        <f t="shared" si="39"/>
        <v>08791</v>
      </c>
    </row>
    <row r="617" spans="1:8" ht="45">
      <c r="A617" s="1" t="s">
        <v>2393</v>
      </c>
      <c r="B617" s="1" t="str">
        <f t="shared" si="36"/>
        <v>8419 Morales Place Suite 814;South Melissaberg, UT 87130</v>
      </c>
      <c r="C617" s="1" t="s">
        <v>26348</v>
      </c>
      <c r="D617" s="4" t="s">
        <v>31963</v>
      </c>
      <c r="E617" s="4" t="s">
        <v>31964</v>
      </c>
      <c r="F617" s="9" t="str">
        <f t="shared" si="37"/>
        <v>South Melissaberg</v>
      </c>
      <c r="G617" t="str">
        <f t="shared" si="38"/>
        <v>UT</v>
      </c>
      <c r="H617" t="str">
        <f t="shared" si="39"/>
        <v>87130</v>
      </c>
    </row>
    <row r="618" spans="1:8" ht="30">
      <c r="A618" s="1" t="s">
        <v>2397</v>
      </c>
      <c r="B618" s="1" t="str">
        <f t="shared" si="36"/>
        <v>667 Shelton Villages Suite 508;South James, SC 65889</v>
      </c>
      <c r="C618" s="1" t="s">
        <v>26349</v>
      </c>
      <c r="D618" s="4" t="s">
        <v>31965</v>
      </c>
      <c r="E618" s="4" t="s">
        <v>31966</v>
      </c>
      <c r="F618" s="9" t="str">
        <f t="shared" si="37"/>
        <v>South James</v>
      </c>
      <c r="G618" t="str">
        <f t="shared" si="38"/>
        <v>SC</v>
      </c>
      <c r="H618" t="str">
        <f t="shared" si="39"/>
        <v>65889</v>
      </c>
    </row>
    <row r="619" spans="1:8" ht="45">
      <c r="A619" s="1" t="s">
        <v>2401</v>
      </c>
      <c r="B619" s="1" t="str">
        <f t="shared" si="36"/>
        <v>99367 Montes Fort;Josephmouth, NM 84144</v>
      </c>
      <c r="C619" s="1" t="s">
        <v>26350</v>
      </c>
      <c r="D619" s="4" t="s">
        <v>31967</v>
      </c>
      <c r="E619" s="4" t="s">
        <v>31968</v>
      </c>
      <c r="F619" s="9" t="str">
        <f t="shared" si="37"/>
        <v>Josephmouth</v>
      </c>
      <c r="G619" t="str">
        <f t="shared" si="38"/>
        <v>NM</v>
      </c>
      <c r="H619" t="str">
        <f t="shared" si="39"/>
        <v>84144</v>
      </c>
    </row>
    <row r="620" spans="1:8" ht="45">
      <c r="A620" s="1" t="s">
        <v>2405</v>
      </c>
      <c r="B620" s="1" t="str">
        <f t="shared" si="36"/>
        <v>54231 Moore Meadows Suite 699;New Ambermouth, HI 28608</v>
      </c>
      <c r="C620" s="1" t="s">
        <v>26351</v>
      </c>
      <c r="D620" s="4" t="s">
        <v>31969</v>
      </c>
      <c r="E620" s="4" t="s">
        <v>31970</v>
      </c>
      <c r="F620" s="9" t="str">
        <f t="shared" si="37"/>
        <v>New Ambermouth</v>
      </c>
      <c r="G620" t="str">
        <f t="shared" si="38"/>
        <v>HI</v>
      </c>
      <c r="H620" t="str">
        <f t="shared" si="39"/>
        <v>28608</v>
      </c>
    </row>
    <row r="621" spans="1:8" ht="45">
      <c r="A621" s="1" t="s">
        <v>2408</v>
      </c>
      <c r="B621" s="1" t="str">
        <f t="shared" si="36"/>
        <v>3458 Marks Canyon;Kramerstad, HI 82383</v>
      </c>
      <c r="C621" s="1" t="s">
        <v>26352</v>
      </c>
      <c r="D621" s="4" t="s">
        <v>31971</v>
      </c>
      <c r="E621" s="4" t="s">
        <v>31972</v>
      </c>
      <c r="F621" s="9" t="str">
        <f t="shared" si="37"/>
        <v>Kramerstad</v>
      </c>
      <c r="G621" t="str">
        <f t="shared" si="38"/>
        <v>HI</v>
      </c>
      <c r="H621" t="str">
        <f t="shared" si="39"/>
        <v>82383</v>
      </c>
    </row>
    <row r="622" spans="1:8" ht="30">
      <c r="A622" s="1" t="s">
        <v>2412</v>
      </c>
      <c r="B622" s="1" t="str">
        <f t="shared" si="36"/>
        <v>224 Antonio Run Apt. 400;Vanessashire, ME 82461</v>
      </c>
      <c r="C622" s="1" t="s">
        <v>26353</v>
      </c>
      <c r="D622" s="4" t="s">
        <v>31973</v>
      </c>
      <c r="E622" s="4" t="s">
        <v>31974</v>
      </c>
      <c r="F622" s="9" t="str">
        <f t="shared" si="37"/>
        <v>Vanessashire</v>
      </c>
      <c r="G622" t="str">
        <f t="shared" si="38"/>
        <v>ME</v>
      </c>
      <c r="H622" t="str">
        <f t="shared" si="39"/>
        <v>82461</v>
      </c>
    </row>
    <row r="623" spans="1:8" ht="30">
      <c r="A623" s="1" t="s">
        <v>2416</v>
      </c>
      <c r="B623" s="1" t="str">
        <f t="shared" si="36"/>
        <v>3670 Sanchez Streets;Ericburgh, NY 94512</v>
      </c>
      <c r="C623" s="1" t="s">
        <v>26354</v>
      </c>
      <c r="D623" s="4" t="s">
        <v>31975</v>
      </c>
      <c r="E623" s="4" t="s">
        <v>31976</v>
      </c>
      <c r="F623" s="9" t="str">
        <f t="shared" si="37"/>
        <v>Ericburgh</v>
      </c>
      <c r="G623" t="str">
        <f t="shared" si="38"/>
        <v>NY</v>
      </c>
      <c r="H623" t="str">
        <f t="shared" si="39"/>
        <v>94512</v>
      </c>
    </row>
    <row r="624" spans="1:8" ht="30">
      <c r="A624" s="1" t="s">
        <v>2420</v>
      </c>
      <c r="B624" s="1" t="str">
        <f t="shared" si="36"/>
        <v>434 Richard Ramp;Joebury, MD 41679</v>
      </c>
      <c r="C624" s="1" t="s">
        <v>26355</v>
      </c>
      <c r="D624" s="4" t="s">
        <v>31977</v>
      </c>
      <c r="E624" s="4" t="s">
        <v>31978</v>
      </c>
      <c r="F624" s="9" t="str">
        <f t="shared" si="37"/>
        <v>Joebury</v>
      </c>
      <c r="G624" t="str">
        <f t="shared" si="38"/>
        <v>MD</v>
      </c>
      <c r="H624" t="str">
        <f t="shared" si="39"/>
        <v>41679</v>
      </c>
    </row>
    <row r="625" spans="1:8" ht="30">
      <c r="A625" s="1" t="s">
        <v>2424</v>
      </c>
      <c r="B625" s="1" t="str">
        <f t="shared" si="36"/>
        <v>691 Howard Roads Suite 220;Fraziertown, DE 50034</v>
      </c>
      <c r="C625" s="1" t="s">
        <v>26356</v>
      </c>
      <c r="D625" s="4" t="s">
        <v>31979</v>
      </c>
      <c r="E625" s="4" t="s">
        <v>31980</v>
      </c>
      <c r="F625" s="9" t="str">
        <f t="shared" si="37"/>
        <v>Fraziertown</v>
      </c>
      <c r="G625" t="str">
        <f t="shared" si="38"/>
        <v>DE</v>
      </c>
      <c r="H625" t="str">
        <f t="shared" si="39"/>
        <v>50034</v>
      </c>
    </row>
    <row r="626" spans="1:8" ht="30">
      <c r="A626" s="1" t="s">
        <v>2428</v>
      </c>
      <c r="B626" s="1" t="str">
        <f t="shared" si="36"/>
        <v>USS Jackson;FPO AE 78261</v>
      </c>
      <c r="C626" s="1" t="s">
        <v>26357</v>
      </c>
      <c r="D626" s="4" t="s">
        <v>31981</v>
      </c>
      <c r="E626" s="4" t="s">
        <v>31982</v>
      </c>
      <c r="F626" s="9" t="str">
        <f t="shared" si="37"/>
        <v>FPO</v>
      </c>
      <c r="G626" t="str">
        <f t="shared" si="38"/>
        <v>AE</v>
      </c>
      <c r="H626" t="str">
        <f t="shared" si="39"/>
        <v>78261</v>
      </c>
    </row>
    <row r="627" spans="1:8" ht="30">
      <c r="A627" s="1" t="s">
        <v>2431</v>
      </c>
      <c r="B627" s="1" t="str">
        <f t="shared" si="36"/>
        <v>820 Tyler Common;West Jamie, IN 75500</v>
      </c>
      <c r="C627" s="1" t="s">
        <v>26358</v>
      </c>
      <c r="D627" s="4" t="s">
        <v>31983</v>
      </c>
      <c r="E627" s="4" t="s">
        <v>31984</v>
      </c>
      <c r="F627" s="9" t="str">
        <f t="shared" si="37"/>
        <v>West Jamie</v>
      </c>
      <c r="G627" t="str">
        <f t="shared" si="38"/>
        <v>IN</v>
      </c>
      <c r="H627" t="str">
        <f t="shared" si="39"/>
        <v>75500</v>
      </c>
    </row>
    <row r="628" spans="1:8" ht="45">
      <c r="A628" s="1" t="s">
        <v>2435</v>
      </c>
      <c r="B628" s="1" t="str">
        <f t="shared" si="36"/>
        <v>706 Tiffany Mountains;Matthewbury, ME 99917</v>
      </c>
      <c r="C628" s="1" t="s">
        <v>26359</v>
      </c>
      <c r="D628" s="4" t="s">
        <v>31985</v>
      </c>
      <c r="E628" s="4" t="s">
        <v>31986</v>
      </c>
      <c r="F628" s="9" t="str">
        <f t="shared" si="37"/>
        <v>Matthewbury</v>
      </c>
      <c r="G628" t="str">
        <f t="shared" si="38"/>
        <v>ME</v>
      </c>
      <c r="H628" t="str">
        <f t="shared" si="39"/>
        <v>99917</v>
      </c>
    </row>
    <row r="629" spans="1:8" ht="45">
      <c r="A629" s="1" t="s">
        <v>2439</v>
      </c>
      <c r="B629" s="1" t="str">
        <f t="shared" si="36"/>
        <v>2486 Lindsey Lakes Apt. 343;East Theodore, NC 86548</v>
      </c>
      <c r="C629" s="1" t="s">
        <v>26360</v>
      </c>
      <c r="D629" s="4" t="s">
        <v>31987</v>
      </c>
      <c r="E629" s="4" t="s">
        <v>31988</v>
      </c>
      <c r="F629" s="9" t="str">
        <f t="shared" si="37"/>
        <v>East Theodore</v>
      </c>
      <c r="G629" t="str">
        <f t="shared" si="38"/>
        <v>NC</v>
      </c>
      <c r="H629" t="str">
        <f t="shared" si="39"/>
        <v>86548</v>
      </c>
    </row>
    <row r="630" spans="1:8" ht="30">
      <c r="A630" s="1" t="s">
        <v>2443</v>
      </c>
      <c r="B630" s="1" t="str">
        <f t="shared" si="36"/>
        <v>069 Vance Ford Apt. 816;East Donald, WI 68649</v>
      </c>
      <c r="C630" s="1" t="s">
        <v>26361</v>
      </c>
      <c r="D630" s="4" t="s">
        <v>31989</v>
      </c>
      <c r="E630" s="4" t="s">
        <v>31990</v>
      </c>
      <c r="F630" s="9" t="str">
        <f t="shared" si="37"/>
        <v>East Donald</v>
      </c>
      <c r="G630" t="str">
        <f t="shared" si="38"/>
        <v>WI</v>
      </c>
      <c r="H630" t="str">
        <f t="shared" si="39"/>
        <v>68649</v>
      </c>
    </row>
    <row r="631" spans="1:8" ht="30">
      <c r="A631" s="1" t="s">
        <v>2447</v>
      </c>
      <c r="B631" s="1" t="str">
        <f t="shared" si="36"/>
        <v>3889 Sean Curve Apt. 355;Hudsonfurt, NE 05171</v>
      </c>
      <c r="C631" s="1" t="s">
        <v>26362</v>
      </c>
      <c r="D631" s="4" t="s">
        <v>31991</v>
      </c>
      <c r="E631" s="4" t="s">
        <v>31992</v>
      </c>
      <c r="F631" s="9" t="str">
        <f t="shared" si="37"/>
        <v>Hudsonfurt</v>
      </c>
      <c r="G631" t="str">
        <f t="shared" si="38"/>
        <v>NE</v>
      </c>
      <c r="H631" t="str">
        <f t="shared" si="39"/>
        <v>05171</v>
      </c>
    </row>
    <row r="632" spans="1:8" ht="45">
      <c r="A632" s="1" t="s">
        <v>2451</v>
      </c>
      <c r="B632" s="1" t="str">
        <f t="shared" si="36"/>
        <v>931 Carroll Center Suite 892;Jordanchester, MD 10560</v>
      </c>
      <c r="C632" s="1" t="s">
        <v>26363</v>
      </c>
      <c r="D632" s="4" t="s">
        <v>31993</v>
      </c>
      <c r="E632" s="4" t="s">
        <v>31994</v>
      </c>
      <c r="F632" s="9" t="str">
        <f t="shared" si="37"/>
        <v>Jordanchester</v>
      </c>
      <c r="G632" t="str">
        <f t="shared" si="38"/>
        <v>MD</v>
      </c>
      <c r="H632" t="str">
        <f t="shared" si="39"/>
        <v>10560</v>
      </c>
    </row>
    <row r="633" spans="1:8" ht="30">
      <c r="A633" s="1" t="s">
        <v>2455</v>
      </c>
      <c r="B633" s="1" t="str">
        <f t="shared" si="36"/>
        <v>877 Gonzales Spring;Caseyfort, AK 96601</v>
      </c>
      <c r="C633" s="1" t="s">
        <v>26364</v>
      </c>
      <c r="D633" s="4" t="s">
        <v>31995</v>
      </c>
      <c r="E633" s="4" t="s">
        <v>31996</v>
      </c>
      <c r="F633" s="9" t="str">
        <f t="shared" si="37"/>
        <v>Caseyfort</v>
      </c>
      <c r="G633" t="str">
        <f t="shared" si="38"/>
        <v>AK</v>
      </c>
      <c r="H633" t="str">
        <f t="shared" si="39"/>
        <v>96601</v>
      </c>
    </row>
    <row r="634" spans="1:8" ht="45">
      <c r="A634" s="1" t="s">
        <v>2459</v>
      </c>
      <c r="B634" s="1" t="str">
        <f t="shared" si="36"/>
        <v>1157 Carr Course Suite 809;South Steven, NC 86293</v>
      </c>
      <c r="C634" s="1" t="s">
        <v>26365</v>
      </c>
      <c r="D634" s="4" t="s">
        <v>31997</v>
      </c>
      <c r="E634" s="4" t="s">
        <v>31998</v>
      </c>
      <c r="F634" s="9" t="str">
        <f t="shared" si="37"/>
        <v>South Steven</v>
      </c>
      <c r="G634" t="str">
        <f t="shared" si="38"/>
        <v>NC</v>
      </c>
      <c r="H634" t="str">
        <f t="shared" si="39"/>
        <v>86293</v>
      </c>
    </row>
    <row r="635" spans="1:8" ht="45">
      <c r="A635" s="1" t="s">
        <v>2463</v>
      </c>
      <c r="B635" s="1" t="str">
        <f t="shared" si="36"/>
        <v>536 Jones Course Suite 012;Matthewhaven, OR 45499</v>
      </c>
      <c r="C635" s="1" t="s">
        <v>26366</v>
      </c>
      <c r="D635" s="4" t="s">
        <v>31999</v>
      </c>
      <c r="E635" s="4" t="s">
        <v>32000</v>
      </c>
      <c r="F635" s="9" t="str">
        <f t="shared" si="37"/>
        <v>Matthewhaven</v>
      </c>
      <c r="G635" t="str">
        <f t="shared" si="38"/>
        <v>OR</v>
      </c>
      <c r="H635" t="str">
        <f t="shared" si="39"/>
        <v>45499</v>
      </c>
    </row>
    <row r="636" spans="1:8" ht="30">
      <c r="A636" s="1" t="s">
        <v>2467</v>
      </c>
      <c r="B636" s="1" t="str">
        <f t="shared" si="36"/>
        <v>75958 Joanna Summit Suite 332;Markmouth, AZ 49052</v>
      </c>
      <c r="C636" s="1" t="s">
        <v>26367</v>
      </c>
      <c r="D636" s="4" t="s">
        <v>32001</v>
      </c>
      <c r="E636" s="4" t="s">
        <v>32002</v>
      </c>
      <c r="F636" s="9" t="str">
        <f t="shared" si="37"/>
        <v>Markmouth</v>
      </c>
      <c r="G636" t="str">
        <f t="shared" si="38"/>
        <v>AZ</v>
      </c>
      <c r="H636" t="str">
        <f t="shared" si="39"/>
        <v>49052</v>
      </c>
    </row>
    <row r="637" spans="1:8" ht="30">
      <c r="A637" s="1" t="s">
        <v>2470</v>
      </c>
      <c r="B637" s="1" t="str">
        <f t="shared" si="36"/>
        <v>377 Christopher Stream;Port Tylerstad, MI 63637</v>
      </c>
      <c r="C637" s="1" t="s">
        <v>26368</v>
      </c>
      <c r="D637" s="4" t="s">
        <v>32003</v>
      </c>
      <c r="E637" s="4" t="s">
        <v>32004</v>
      </c>
      <c r="F637" s="9" t="str">
        <f t="shared" si="37"/>
        <v>Port Tylerstad</v>
      </c>
      <c r="G637" t="str">
        <f t="shared" si="38"/>
        <v>MI</v>
      </c>
      <c r="H637" t="str">
        <f t="shared" si="39"/>
        <v>63637</v>
      </c>
    </row>
    <row r="638" spans="1:8" ht="30">
      <c r="A638" s="1" t="s">
        <v>2474</v>
      </c>
      <c r="B638" s="1" t="str">
        <f t="shared" si="36"/>
        <v>67913 Martinez Shores;North Nancy, DE 31737</v>
      </c>
      <c r="C638" s="1" t="s">
        <v>26369</v>
      </c>
      <c r="D638" s="4" t="s">
        <v>32005</v>
      </c>
      <c r="E638" s="4" t="s">
        <v>32006</v>
      </c>
      <c r="F638" s="9" t="str">
        <f t="shared" si="37"/>
        <v>North Nancy</v>
      </c>
      <c r="G638" t="str">
        <f t="shared" si="38"/>
        <v>DE</v>
      </c>
      <c r="H638" t="str">
        <f t="shared" si="39"/>
        <v>31737</v>
      </c>
    </row>
    <row r="639" spans="1:8" ht="30">
      <c r="A639" s="1" t="s">
        <v>2478</v>
      </c>
      <c r="B639" s="1" t="str">
        <f t="shared" si="36"/>
        <v>1994 Jacob Summit Apt. 460;Michaelville, OH 29179</v>
      </c>
      <c r="C639" s="1" t="s">
        <v>26370</v>
      </c>
      <c r="D639" s="4" t="s">
        <v>32007</v>
      </c>
      <c r="E639" s="4" t="s">
        <v>32008</v>
      </c>
      <c r="F639" s="9" t="str">
        <f t="shared" si="37"/>
        <v>Michaelville</v>
      </c>
      <c r="G639" t="str">
        <f t="shared" si="38"/>
        <v>OH</v>
      </c>
      <c r="H639" t="str">
        <f t="shared" si="39"/>
        <v>29179</v>
      </c>
    </row>
    <row r="640" spans="1:8" ht="30">
      <c r="A640" s="1" t="s">
        <v>2482</v>
      </c>
      <c r="B640" s="1" t="str">
        <f t="shared" si="36"/>
        <v>Unit 0176 Box 7255;DPO AA 64569</v>
      </c>
      <c r="C640" s="1" t="s">
        <v>26371</v>
      </c>
      <c r="D640" s="4" t="s">
        <v>32009</v>
      </c>
      <c r="E640" s="4" t="s">
        <v>32010</v>
      </c>
      <c r="F640" s="9" t="str">
        <f t="shared" si="37"/>
        <v>DPO</v>
      </c>
      <c r="G640" t="str">
        <f t="shared" si="38"/>
        <v>AA</v>
      </c>
      <c r="H640" t="str">
        <f t="shared" si="39"/>
        <v>64569</v>
      </c>
    </row>
    <row r="641" spans="1:8" ht="30">
      <c r="A641" s="1" t="s">
        <v>2486</v>
      </c>
      <c r="B641" s="1" t="str">
        <f t="shared" si="36"/>
        <v>89483 Daniel Shoals;Toddton, WA 21352</v>
      </c>
      <c r="C641" s="1" t="s">
        <v>26372</v>
      </c>
      <c r="D641" s="4" t="s">
        <v>32011</v>
      </c>
      <c r="E641" s="4" t="s">
        <v>32012</v>
      </c>
      <c r="F641" s="9" t="str">
        <f t="shared" si="37"/>
        <v>Toddton</v>
      </c>
      <c r="G641" t="str">
        <f t="shared" si="38"/>
        <v>WA</v>
      </c>
      <c r="H641" t="str">
        <f t="shared" si="39"/>
        <v>21352</v>
      </c>
    </row>
    <row r="642" spans="1:8" ht="30">
      <c r="A642" s="1" t="s">
        <v>2490</v>
      </c>
      <c r="B642" s="1" t="str">
        <f t="shared" si="36"/>
        <v>1963 David Tunnel Apt. 027;North Mary, ND 92264</v>
      </c>
      <c r="C642" s="1" t="s">
        <v>26373</v>
      </c>
      <c r="D642" s="4" t="s">
        <v>32013</v>
      </c>
      <c r="E642" s="4" t="s">
        <v>32014</v>
      </c>
      <c r="F642" s="9" t="str">
        <f t="shared" si="37"/>
        <v>North Mary</v>
      </c>
      <c r="G642" t="str">
        <f t="shared" si="38"/>
        <v>ND</v>
      </c>
      <c r="H642" t="str">
        <f t="shared" si="39"/>
        <v>92264</v>
      </c>
    </row>
    <row r="643" spans="1:8" ht="30">
      <c r="A643" s="1" t="s">
        <v>2493</v>
      </c>
      <c r="B643" s="1" t="str">
        <f t="shared" ref="B643:B706" si="40">SUBSTITUTE(A643,CHAR(10),";")</f>
        <v>4082 Alexandra View;West Antonio, WI 22393</v>
      </c>
      <c r="C643" s="1" t="s">
        <v>26374</v>
      </c>
      <c r="D643" s="4" t="s">
        <v>32015</v>
      </c>
      <c r="E643" s="4" t="s">
        <v>32016</v>
      </c>
      <c r="F643" s="9" t="str">
        <f t="shared" ref="F643:F706" si="41">IF(RIGHT(LEFT(E643,3),2)="PO",LEFT(E643,3),LEFT(E643,LEN(E643)-10))</f>
        <v>West Antonio</v>
      </c>
      <c r="G643" t="str">
        <f t="shared" ref="G643:G706" si="42">LEFT(RIGHT(E643, 8), 2)</f>
        <v>WI</v>
      </c>
      <c r="H643" t="str">
        <f t="shared" ref="H643:H706" si="43">RIGHT(E643, 5)</f>
        <v>22393</v>
      </c>
    </row>
    <row r="644" spans="1:8" ht="45">
      <c r="A644" s="1" t="s">
        <v>2497</v>
      </c>
      <c r="B644" s="1" t="str">
        <f t="shared" si="40"/>
        <v>31627 Hernandez Summit;New Tammyhaven, ID 11507</v>
      </c>
      <c r="C644" s="1" t="s">
        <v>26375</v>
      </c>
      <c r="D644" s="4" t="s">
        <v>32017</v>
      </c>
      <c r="E644" s="4" t="s">
        <v>32018</v>
      </c>
      <c r="F644" s="9" t="str">
        <f t="shared" si="41"/>
        <v>New Tammyhaven</v>
      </c>
      <c r="G644" t="str">
        <f t="shared" si="42"/>
        <v>ID</v>
      </c>
      <c r="H644" t="str">
        <f t="shared" si="43"/>
        <v>11507</v>
      </c>
    </row>
    <row r="645" spans="1:8" ht="30">
      <c r="A645" s="1" t="s">
        <v>2501</v>
      </c>
      <c r="B645" s="1" t="str">
        <f t="shared" si="40"/>
        <v>70497 David Fort;West Natasha, TN 33774</v>
      </c>
      <c r="C645" s="1" t="s">
        <v>26376</v>
      </c>
      <c r="D645" s="4" t="s">
        <v>32019</v>
      </c>
      <c r="E645" s="4" t="s">
        <v>32020</v>
      </c>
      <c r="F645" s="9" t="str">
        <f t="shared" si="41"/>
        <v>West Natasha</v>
      </c>
      <c r="G645" t="str">
        <f t="shared" si="42"/>
        <v>TN</v>
      </c>
      <c r="H645" t="str">
        <f t="shared" si="43"/>
        <v>33774</v>
      </c>
    </row>
    <row r="646" spans="1:8" ht="45">
      <c r="A646" s="1" t="s">
        <v>2505</v>
      </c>
      <c r="B646" s="1" t="str">
        <f t="shared" si="40"/>
        <v>43038 Nicolas Creek Apt. 290;Lake Teresaland, NY 87277</v>
      </c>
      <c r="C646" s="1" t="s">
        <v>26377</v>
      </c>
      <c r="D646" s="4" t="s">
        <v>32021</v>
      </c>
      <c r="E646" s="4" t="s">
        <v>32022</v>
      </c>
      <c r="F646" s="9" t="str">
        <f t="shared" si="41"/>
        <v>Lake Teresaland</v>
      </c>
      <c r="G646" t="str">
        <f t="shared" si="42"/>
        <v>NY</v>
      </c>
      <c r="H646" t="str">
        <f t="shared" si="43"/>
        <v>87277</v>
      </c>
    </row>
    <row r="647" spans="1:8" ht="45">
      <c r="A647" s="1" t="s">
        <v>2509</v>
      </c>
      <c r="B647" s="1" t="str">
        <f t="shared" si="40"/>
        <v>64506 Aaron Ridge Suite 209;South Kristinview, NV 09489</v>
      </c>
      <c r="C647" s="1" t="s">
        <v>26378</v>
      </c>
      <c r="D647" s="4" t="s">
        <v>32023</v>
      </c>
      <c r="E647" s="4" t="s">
        <v>32024</v>
      </c>
      <c r="F647" s="9" t="str">
        <f t="shared" si="41"/>
        <v>South Kristinview</v>
      </c>
      <c r="G647" t="str">
        <f t="shared" si="42"/>
        <v>NV</v>
      </c>
      <c r="H647" t="str">
        <f t="shared" si="43"/>
        <v>09489</v>
      </c>
    </row>
    <row r="648" spans="1:8" ht="30">
      <c r="A648" s="1" t="s">
        <v>2512</v>
      </c>
      <c r="B648" s="1" t="str">
        <f t="shared" si="40"/>
        <v>3182 Kline Drive;North Lisa, MI 52332</v>
      </c>
      <c r="C648" s="1" t="s">
        <v>26379</v>
      </c>
      <c r="D648" s="4" t="s">
        <v>32025</v>
      </c>
      <c r="E648" s="4" t="s">
        <v>32026</v>
      </c>
      <c r="F648" s="9" t="str">
        <f t="shared" si="41"/>
        <v>North Lisa</v>
      </c>
      <c r="G648" t="str">
        <f t="shared" si="42"/>
        <v>MI</v>
      </c>
      <c r="H648" t="str">
        <f t="shared" si="43"/>
        <v>52332</v>
      </c>
    </row>
    <row r="649" spans="1:8" ht="45">
      <c r="A649" s="1" t="s">
        <v>2515</v>
      </c>
      <c r="B649" s="1" t="str">
        <f t="shared" si="40"/>
        <v>89759 Sheila Highway Suite 670;West Michaelside, SC 92514</v>
      </c>
      <c r="C649" s="1" t="s">
        <v>26380</v>
      </c>
      <c r="D649" s="4" t="s">
        <v>32027</v>
      </c>
      <c r="E649" s="4" t="s">
        <v>32028</v>
      </c>
      <c r="F649" s="9" t="str">
        <f t="shared" si="41"/>
        <v>West Michaelside</v>
      </c>
      <c r="G649" t="str">
        <f t="shared" si="42"/>
        <v>SC</v>
      </c>
      <c r="H649" t="str">
        <f t="shared" si="43"/>
        <v>92514</v>
      </c>
    </row>
    <row r="650" spans="1:8" ht="30">
      <c r="A650" s="1" t="s">
        <v>2519</v>
      </c>
      <c r="B650" s="1" t="str">
        <f t="shared" si="40"/>
        <v>536 Mario Lodge;East Heatherhaven, CT 42764</v>
      </c>
      <c r="C650" s="1" t="s">
        <v>26381</v>
      </c>
      <c r="D650" s="4" t="s">
        <v>32029</v>
      </c>
      <c r="E650" s="4" t="s">
        <v>32030</v>
      </c>
      <c r="F650" s="9" t="str">
        <f t="shared" si="41"/>
        <v>East Heatherhaven</v>
      </c>
      <c r="G650" t="str">
        <f t="shared" si="42"/>
        <v>CT</v>
      </c>
      <c r="H650" t="str">
        <f t="shared" si="43"/>
        <v>42764</v>
      </c>
    </row>
    <row r="651" spans="1:8" ht="30">
      <c r="A651" s="1" t="s">
        <v>2523</v>
      </c>
      <c r="B651" s="1" t="str">
        <f t="shared" si="40"/>
        <v>72018 Brooks Route Suite 681;Port Kimberly, GA 33254</v>
      </c>
      <c r="C651" s="1" t="s">
        <v>26382</v>
      </c>
      <c r="D651" s="4" t="s">
        <v>32031</v>
      </c>
      <c r="E651" s="4" t="s">
        <v>32032</v>
      </c>
      <c r="F651" s="9" t="str">
        <f t="shared" si="41"/>
        <v>Port Kimberly</v>
      </c>
      <c r="G651" t="str">
        <f t="shared" si="42"/>
        <v>GA</v>
      </c>
      <c r="H651" t="str">
        <f t="shared" si="43"/>
        <v>33254</v>
      </c>
    </row>
    <row r="652" spans="1:8" ht="30">
      <c r="A652" s="1" t="s">
        <v>2527</v>
      </c>
      <c r="B652" s="1" t="str">
        <f t="shared" si="40"/>
        <v>7206 Briggs Vista;Warnerside, RI 25335</v>
      </c>
      <c r="C652" s="1" t="s">
        <v>26383</v>
      </c>
      <c r="D652" s="4" t="s">
        <v>32033</v>
      </c>
      <c r="E652" s="4" t="s">
        <v>32034</v>
      </c>
      <c r="F652" s="9" t="str">
        <f t="shared" si="41"/>
        <v>Warnerside</v>
      </c>
      <c r="G652" t="str">
        <f t="shared" si="42"/>
        <v>RI</v>
      </c>
      <c r="H652" t="str">
        <f t="shared" si="43"/>
        <v>25335</v>
      </c>
    </row>
    <row r="653" spans="1:8" ht="30">
      <c r="A653" s="1" t="s">
        <v>2531</v>
      </c>
      <c r="B653" s="1" t="str">
        <f t="shared" si="40"/>
        <v>48196 Patel Rue;South Ashley, MI 52910</v>
      </c>
      <c r="C653" s="1" t="s">
        <v>26384</v>
      </c>
      <c r="D653" s="4" t="s">
        <v>32035</v>
      </c>
      <c r="E653" s="4" t="s">
        <v>32036</v>
      </c>
      <c r="F653" s="9" t="str">
        <f t="shared" si="41"/>
        <v>South Ashley</v>
      </c>
      <c r="G653" t="str">
        <f t="shared" si="42"/>
        <v>MI</v>
      </c>
      <c r="H653" t="str">
        <f t="shared" si="43"/>
        <v>52910</v>
      </c>
    </row>
    <row r="654" spans="1:8" ht="45">
      <c r="A654" s="1" t="s">
        <v>2535</v>
      </c>
      <c r="B654" s="1" t="str">
        <f t="shared" si="40"/>
        <v>4973 Phillips Gateway;Rachelchester, MI 25433</v>
      </c>
      <c r="C654" s="1" t="s">
        <v>26385</v>
      </c>
      <c r="D654" s="4" t="s">
        <v>32037</v>
      </c>
      <c r="E654" s="4" t="s">
        <v>32038</v>
      </c>
      <c r="F654" s="9" t="str">
        <f t="shared" si="41"/>
        <v>Rachelchester</v>
      </c>
      <c r="G654" t="str">
        <f t="shared" si="42"/>
        <v>MI</v>
      </c>
      <c r="H654" t="str">
        <f t="shared" si="43"/>
        <v>25433</v>
      </c>
    </row>
    <row r="655" spans="1:8" ht="45">
      <c r="A655" s="1" t="s">
        <v>2538</v>
      </c>
      <c r="B655" s="1" t="str">
        <f t="shared" si="40"/>
        <v>14431 Audrey Drive Apt. 777;Morganmouth, VT 99615</v>
      </c>
      <c r="C655" s="1" t="s">
        <v>26386</v>
      </c>
      <c r="D655" s="4" t="s">
        <v>32039</v>
      </c>
      <c r="E655" s="4" t="s">
        <v>32040</v>
      </c>
      <c r="F655" s="9" t="str">
        <f t="shared" si="41"/>
        <v>Morganmouth</v>
      </c>
      <c r="G655" t="str">
        <f t="shared" si="42"/>
        <v>VT</v>
      </c>
      <c r="H655" t="str">
        <f t="shared" si="43"/>
        <v>99615</v>
      </c>
    </row>
    <row r="656" spans="1:8" ht="30">
      <c r="A656" s="1" t="s">
        <v>2542</v>
      </c>
      <c r="B656" s="1" t="str">
        <f t="shared" si="40"/>
        <v>0569 Angela Pine;Spencerside, WY 37416</v>
      </c>
      <c r="C656" s="1" t="s">
        <v>26387</v>
      </c>
      <c r="D656" s="4" t="s">
        <v>32041</v>
      </c>
      <c r="E656" s="4" t="s">
        <v>32042</v>
      </c>
      <c r="F656" s="9" t="str">
        <f t="shared" si="41"/>
        <v>Spencerside</v>
      </c>
      <c r="G656" t="str">
        <f t="shared" si="42"/>
        <v>WY</v>
      </c>
      <c r="H656" t="str">
        <f t="shared" si="43"/>
        <v>37416</v>
      </c>
    </row>
    <row r="657" spans="1:8" ht="45">
      <c r="A657" s="1" t="s">
        <v>2546</v>
      </c>
      <c r="B657" s="1" t="str">
        <f t="shared" si="40"/>
        <v>6697 Mercedes Mill;Williamborough, NY 02819</v>
      </c>
      <c r="C657" s="1" t="s">
        <v>26388</v>
      </c>
      <c r="D657" s="4" t="s">
        <v>32043</v>
      </c>
      <c r="E657" s="4" t="s">
        <v>32044</v>
      </c>
      <c r="F657" s="9" t="str">
        <f t="shared" si="41"/>
        <v>Williamborough</v>
      </c>
      <c r="G657" t="str">
        <f t="shared" si="42"/>
        <v>NY</v>
      </c>
      <c r="H657" t="str">
        <f t="shared" si="43"/>
        <v>02819</v>
      </c>
    </row>
    <row r="658" spans="1:8" ht="30">
      <c r="A658" s="1" t="s">
        <v>2550</v>
      </c>
      <c r="B658" s="1" t="str">
        <f t="shared" si="40"/>
        <v>Unit 0002 Box 6261;DPO AA 25108</v>
      </c>
      <c r="C658" s="1" t="s">
        <v>26389</v>
      </c>
      <c r="D658" s="4" t="s">
        <v>32045</v>
      </c>
      <c r="E658" s="4" t="s">
        <v>32046</v>
      </c>
      <c r="F658" s="9" t="str">
        <f t="shared" si="41"/>
        <v>DPO</v>
      </c>
      <c r="G658" t="str">
        <f t="shared" si="42"/>
        <v>AA</v>
      </c>
      <c r="H658" t="str">
        <f t="shared" si="43"/>
        <v>25108</v>
      </c>
    </row>
    <row r="659" spans="1:8" ht="45">
      <c r="A659" s="1" t="s">
        <v>2554</v>
      </c>
      <c r="B659" s="1" t="str">
        <f t="shared" si="40"/>
        <v>206 Mitchell Islands;Jeffreymouth, MI 66733</v>
      </c>
      <c r="C659" s="1" t="s">
        <v>26390</v>
      </c>
      <c r="D659" s="4" t="s">
        <v>32047</v>
      </c>
      <c r="E659" s="4" t="s">
        <v>32048</v>
      </c>
      <c r="F659" s="9" t="str">
        <f t="shared" si="41"/>
        <v>Jeffreymouth</v>
      </c>
      <c r="G659" t="str">
        <f t="shared" si="42"/>
        <v>MI</v>
      </c>
      <c r="H659" t="str">
        <f t="shared" si="43"/>
        <v>66733</v>
      </c>
    </row>
    <row r="660" spans="1:8" ht="30">
      <c r="A660" s="1" t="s">
        <v>2558</v>
      </c>
      <c r="B660" s="1" t="str">
        <f t="shared" si="40"/>
        <v>3944 Phillip Hollow;North Aprilfort, NH 49634</v>
      </c>
      <c r="C660" s="1" t="s">
        <v>26391</v>
      </c>
      <c r="D660" s="4" t="s">
        <v>32049</v>
      </c>
      <c r="E660" s="4" t="s">
        <v>32050</v>
      </c>
      <c r="F660" s="9" t="str">
        <f t="shared" si="41"/>
        <v>North Aprilfort</v>
      </c>
      <c r="G660" t="str">
        <f t="shared" si="42"/>
        <v>NH</v>
      </c>
      <c r="H660" t="str">
        <f t="shared" si="43"/>
        <v>49634</v>
      </c>
    </row>
    <row r="661" spans="1:8" ht="30">
      <c r="A661" s="1" t="s">
        <v>2562</v>
      </c>
      <c r="B661" s="1" t="str">
        <f t="shared" si="40"/>
        <v>168 Christopher Pine;North Mariafort, UT 80415</v>
      </c>
      <c r="C661" s="1" t="s">
        <v>26392</v>
      </c>
      <c r="D661" s="4" t="s">
        <v>32051</v>
      </c>
      <c r="E661" s="4" t="s">
        <v>32052</v>
      </c>
      <c r="F661" s="9" t="str">
        <f t="shared" si="41"/>
        <v>North Mariafort</v>
      </c>
      <c r="G661" t="str">
        <f t="shared" si="42"/>
        <v>UT</v>
      </c>
      <c r="H661" t="str">
        <f t="shared" si="43"/>
        <v>80415</v>
      </c>
    </row>
    <row r="662" spans="1:8" ht="30">
      <c r="A662" s="1" t="s">
        <v>2566</v>
      </c>
      <c r="B662" s="1" t="str">
        <f t="shared" si="40"/>
        <v>29458 Reeves Ferry;New Travisstad, MO 45225</v>
      </c>
      <c r="C662" s="1" t="s">
        <v>26393</v>
      </c>
      <c r="D662" s="4" t="s">
        <v>32053</v>
      </c>
      <c r="E662" s="4" t="s">
        <v>32054</v>
      </c>
      <c r="F662" s="9" t="str">
        <f t="shared" si="41"/>
        <v>New Travisstad</v>
      </c>
      <c r="G662" t="str">
        <f t="shared" si="42"/>
        <v>MO</v>
      </c>
      <c r="H662" t="str">
        <f t="shared" si="43"/>
        <v>45225</v>
      </c>
    </row>
    <row r="663" spans="1:8" ht="30">
      <c r="A663" s="1" t="s">
        <v>2570</v>
      </c>
      <c r="B663" s="1" t="str">
        <f t="shared" si="40"/>
        <v>09446 Michelle Keys Apt. 116;Matthewside, PA 03433</v>
      </c>
      <c r="C663" s="1" t="s">
        <v>26394</v>
      </c>
      <c r="D663" s="4" t="s">
        <v>32055</v>
      </c>
      <c r="E663" s="4" t="s">
        <v>32056</v>
      </c>
      <c r="F663" s="9" t="str">
        <f t="shared" si="41"/>
        <v>Matthewside</v>
      </c>
      <c r="G663" t="str">
        <f t="shared" si="42"/>
        <v>PA</v>
      </c>
      <c r="H663" t="str">
        <f t="shared" si="43"/>
        <v>03433</v>
      </c>
    </row>
    <row r="664" spans="1:8" ht="30">
      <c r="A664" s="1" t="s">
        <v>2574</v>
      </c>
      <c r="B664" s="1" t="str">
        <f t="shared" si="40"/>
        <v>487 Patterson Courts Apt. 553;South Teresa, TN 95637</v>
      </c>
      <c r="C664" s="1" t="s">
        <v>26395</v>
      </c>
      <c r="D664" s="4" t="s">
        <v>32057</v>
      </c>
      <c r="E664" s="4" t="s">
        <v>32058</v>
      </c>
      <c r="F664" s="9" t="str">
        <f t="shared" si="41"/>
        <v>South Teresa</v>
      </c>
      <c r="G664" t="str">
        <f t="shared" si="42"/>
        <v>TN</v>
      </c>
      <c r="H664" t="str">
        <f t="shared" si="43"/>
        <v>95637</v>
      </c>
    </row>
    <row r="665" spans="1:8" ht="30">
      <c r="A665" s="1" t="s">
        <v>2578</v>
      </c>
      <c r="B665" s="1" t="str">
        <f t="shared" si="40"/>
        <v>93607 Sandra Point Suite 279;Lake Jennifer, TX 64356</v>
      </c>
      <c r="C665" s="1" t="s">
        <v>26396</v>
      </c>
      <c r="D665" s="4" t="s">
        <v>32059</v>
      </c>
      <c r="E665" s="4" t="s">
        <v>32060</v>
      </c>
      <c r="F665" s="9" t="str">
        <f t="shared" si="41"/>
        <v>Lake Jennifer</v>
      </c>
      <c r="G665" t="str">
        <f t="shared" si="42"/>
        <v>TX</v>
      </c>
      <c r="H665" t="str">
        <f t="shared" si="43"/>
        <v>64356</v>
      </c>
    </row>
    <row r="666" spans="1:8" ht="30">
      <c r="A666" s="1" t="s">
        <v>2582</v>
      </c>
      <c r="B666" s="1" t="str">
        <f t="shared" si="40"/>
        <v>31468 Soto Brooks;West Sarah, GA 74827</v>
      </c>
      <c r="C666" s="1" t="s">
        <v>26397</v>
      </c>
      <c r="D666" s="4" t="s">
        <v>32061</v>
      </c>
      <c r="E666" s="4" t="s">
        <v>32062</v>
      </c>
      <c r="F666" s="9" t="str">
        <f t="shared" si="41"/>
        <v>West Sarah</v>
      </c>
      <c r="G666" t="str">
        <f t="shared" si="42"/>
        <v>GA</v>
      </c>
      <c r="H666" t="str">
        <f t="shared" si="43"/>
        <v>74827</v>
      </c>
    </row>
    <row r="667" spans="1:8" ht="45">
      <c r="A667" s="1" t="s">
        <v>2586</v>
      </c>
      <c r="B667" s="1" t="str">
        <f t="shared" si="40"/>
        <v>172 Ashley Springs;Theodoreton, VA 74991</v>
      </c>
      <c r="C667" s="1" t="s">
        <v>26398</v>
      </c>
      <c r="D667" s="4" t="s">
        <v>32063</v>
      </c>
      <c r="E667" s="4" t="s">
        <v>32064</v>
      </c>
      <c r="F667" s="9" t="str">
        <f t="shared" si="41"/>
        <v>Theodoreton</v>
      </c>
      <c r="G667" t="str">
        <f t="shared" si="42"/>
        <v>VA</v>
      </c>
      <c r="H667" t="str">
        <f t="shared" si="43"/>
        <v>74991</v>
      </c>
    </row>
    <row r="668" spans="1:8" ht="30">
      <c r="A668" s="1" t="s">
        <v>2590</v>
      </c>
      <c r="B668" s="1" t="str">
        <f t="shared" si="40"/>
        <v>360 Richard Ferry;New Katherineland, WI 54888</v>
      </c>
      <c r="C668" s="1" t="s">
        <v>26399</v>
      </c>
      <c r="D668" s="4" t="s">
        <v>32065</v>
      </c>
      <c r="E668" s="4" t="s">
        <v>32066</v>
      </c>
      <c r="F668" s="9" t="str">
        <f t="shared" si="41"/>
        <v>New Katherineland</v>
      </c>
      <c r="G668" t="str">
        <f t="shared" si="42"/>
        <v>WI</v>
      </c>
      <c r="H668" t="str">
        <f t="shared" si="43"/>
        <v>54888</v>
      </c>
    </row>
    <row r="669" spans="1:8" ht="45">
      <c r="A669" s="1" t="s">
        <v>2594</v>
      </c>
      <c r="B669" s="1" t="str">
        <f t="shared" si="40"/>
        <v>8444 Donna Parks Suite 873;North Emilyhaven, TN 55372</v>
      </c>
      <c r="C669" s="1" t="s">
        <v>26400</v>
      </c>
      <c r="D669" s="4" t="s">
        <v>32067</v>
      </c>
      <c r="E669" s="4" t="s">
        <v>32068</v>
      </c>
      <c r="F669" s="9" t="str">
        <f t="shared" si="41"/>
        <v>North Emilyhaven</v>
      </c>
      <c r="G669" t="str">
        <f t="shared" si="42"/>
        <v>TN</v>
      </c>
      <c r="H669" t="str">
        <f t="shared" si="43"/>
        <v>55372</v>
      </c>
    </row>
    <row r="670" spans="1:8" ht="45">
      <c r="A670" s="1" t="s">
        <v>2598</v>
      </c>
      <c r="B670" s="1" t="str">
        <f t="shared" si="40"/>
        <v>66140 Lindsay Dam;Johnborough, FL 36600</v>
      </c>
      <c r="C670" s="1" t="s">
        <v>26401</v>
      </c>
      <c r="D670" s="4" t="s">
        <v>32069</v>
      </c>
      <c r="E670" s="4" t="s">
        <v>32070</v>
      </c>
      <c r="F670" s="9" t="str">
        <f t="shared" si="41"/>
        <v>Johnborough</v>
      </c>
      <c r="G670" t="str">
        <f t="shared" si="42"/>
        <v>FL</v>
      </c>
      <c r="H670" t="str">
        <f t="shared" si="43"/>
        <v>36600</v>
      </c>
    </row>
    <row r="671" spans="1:8" ht="30">
      <c r="A671" s="1" t="s">
        <v>2602</v>
      </c>
      <c r="B671" s="1" t="str">
        <f t="shared" si="40"/>
        <v>16112 Scott Harbors;East Patrick, NM 03919</v>
      </c>
      <c r="C671" s="1" t="s">
        <v>26402</v>
      </c>
      <c r="D671" s="4" t="s">
        <v>32071</v>
      </c>
      <c r="E671" s="4" t="s">
        <v>32072</v>
      </c>
      <c r="F671" s="9" t="str">
        <f t="shared" si="41"/>
        <v>East Patrick</v>
      </c>
      <c r="G671" t="str">
        <f t="shared" si="42"/>
        <v>NM</v>
      </c>
      <c r="H671" t="str">
        <f t="shared" si="43"/>
        <v>03919</v>
      </c>
    </row>
    <row r="672" spans="1:8" ht="30">
      <c r="A672" s="1" t="s">
        <v>2606</v>
      </c>
      <c r="B672" s="1" t="str">
        <f t="shared" si="40"/>
        <v>PSC 6590, Box 7256;APO AE 09080</v>
      </c>
      <c r="C672" s="1" t="s">
        <v>26403</v>
      </c>
      <c r="D672" s="4" t="s">
        <v>32073</v>
      </c>
      <c r="E672" s="4" t="s">
        <v>32074</v>
      </c>
      <c r="F672" s="9" t="str">
        <f t="shared" si="41"/>
        <v>APO</v>
      </c>
      <c r="G672" t="str">
        <f t="shared" si="42"/>
        <v>AE</v>
      </c>
      <c r="H672" t="str">
        <f t="shared" si="43"/>
        <v>09080</v>
      </c>
    </row>
    <row r="673" spans="1:8" ht="30">
      <c r="A673" s="1" t="s">
        <v>2610</v>
      </c>
      <c r="B673" s="1" t="str">
        <f t="shared" si="40"/>
        <v>00282 Stanley Ferry;Lake Amychester, SD 06208</v>
      </c>
      <c r="C673" s="1" t="s">
        <v>26404</v>
      </c>
      <c r="D673" s="4" t="s">
        <v>32075</v>
      </c>
      <c r="E673" s="4" t="s">
        <v>32076</v>
      </c>
      <c r="F673" s="9" t="str">
        <f t="shared" si="41"/>
        <v>Lake Amychester</v>
      </c>
      <c r="G673" t="str">
        <f t="shared" si="42"/>
        <v>SD</v>
      </c>
      <c r="H673" t="str">
        <f t="shared" si="43"/>
        <v>06208</v>
      </c>
    </row>
    <row r="674" spans="1:8" ht="45">
      <c r="A674" s="1" t="s">
        <v>2614</v>
      </c>
      <c r="B674" s="1" t="str">
        <f t="shared" si="40"/>
        <v>698 Thomas Station;Michaelbury, RI 05229</v>
      </c>
      <c r="C674" s="1" t="s">
        <v>26405</v>
      </c>
      <c r="D674" s="4" t="s">
        <v>32077</v>
      </c>
      <c r="E674" s="4" t="s">
        <v>32078</v>
      </c>
      <c r="F674" s="9" t="str">
        <f t="shared" si="41"/>
        <v>Michaelbury</v>
      </c>
      <c r="G674" t="str">
        <f t="shared" si="42"/>
        <v>RI</v>
      </c>
      <c r="H674" t="str">
        <f t="shared" si="43"/>
        <v>05229</v>
      </c>
    </row>
    <row r="675" spans="1:8" ht="45">
      <c r="A675" s="1" t="s">
        <v>2618</v>
      </c>
      <c r="B675" s="1" t="str">
        <f t="shared" si="40"/>
        <v>4747 Santos Overpass;Thomaston, AR 21796</v>
      </c>
      <c r="C675" s="1" t="s">
        <v>26406</v>
      </c>
      <c r="D675" s="4" t="s">
        <v>32079</v>
      </c>
      <c r="E675" s="4" t="s">
        <v>32080</v>
      </c>
      <c r="F675" s="9" t="str">
        <f t="shared" si="41"/>
        <v>Thomaston</v>
      </c>
      <c r="G675" t="str">
        <f t="shared" si="42"/>
        <v>AR</v>
      </c>
      <c r="H675" t="str">
        <f t="shared" si="43"/>
        <v>21796</v>
      </c>
    </row>
    <row r="676" spans="1:8" ht="30">
      <c r="A676" s="1" t="s">
        <v>2622</v>
      </c>
      <c r="B676" s="1" t="str">
        <f t="shared" si="40"/>
        <v>792 Joseph Brook;Port Joshua, OK 50382</v>
      </c>
      <c r="C676" s="1" t="s">
        <v>26407</v>
      </c>
      <c r="D676" s="4" t="s">
        <v>32081</v>
      </c>
      <c r="E676" s="4" t="s">
        <v>32082</v>
      </c>
      <c r="F676" s="9" t="str">
        <f t="shared" si="41"/>
        <v>Port Joshua</v>
      </c>
      <c r="G676" t="str">
        <f t="shared" si="42"/>
        <v>OK</v>
      </c>
      <c r="H676" t="str">
        <f t="shared" si="43"/>
        <v>50382</v>
      </c>
    </row>
    <row r="677" spans="1:8" ht="30">
      <c r="A677" s="1" t="s">
        <v>2625</v>
      </c>
      <c r="B677" s="1" t="str">
        <f t="shared" si="40"/>
        <v>33837 Kristin Port;Port Lauraland, KS 68335</v>
      </c>
      <c r="C677" s="1" t="s">
        <v>26408</v>
      </c>
      <c r="D677" s="4" t="s">
        <v>32083</v>
      </c>
      <c r="E677" s="4" t="s">
        <v>32084</v>
      </c>
      <c r="F677" s="9" t="str">
        <f t="shared" si="41"/>
        <v>Port Lauraland</v>
      </c>
      <c r="G677" t="str">
        <f t="shared" si="42"/>
        <v>KS</v>
      </c>
      <c r="H677" t="str">
        <f t="shared" si="43"/>
        <v>68335</v>
      </c>
    </row>
    <row r="678" spans="1:8" ht="30">
      <c r="A678" s="1" t="s">
        <v>2629</v>
      </c>
      <c r="B678" s="1" t="str">
        <f t="shared" si="40"/>
        <v>453 Ralph Groves Apt. 789;New Megan, CT 54824</v>
      </c>
      <c r="C678" s="1" t="s">
        <v>26409</v>
      </c>
      <c r="D678" s="4" t="s">
        <v>32085</v>
      </c>
      <c r="E678" s="4" t="s">
        <v>32086</v>
      </c>
      <c r="F678" s="9" t="str">
        <f t="shared" si="41"/>
        <v>New Megan</v>
      </c>
      <c r="G678" t="str">
        <f t="shared" si="42"/>
        <v>CT</v>
      </c>
      <c r="H678" t="str">
        <f t="shared" si="43"/>
        <v>54824</v>
      </c>
    </row>
    <row r="679" spans="1:8" ht="30">
      <c r="A679" s="1" t="s">
        <v>2633</v>
      </c>
      <c r="B679" s="1" t="str">
        <f t="shared" si="40"/>
        <v>253 Martinez Haven;Smithland, IN 27941</v>
      </c>
      <c r="C679" s="1" t="s">
        <v>26410</v>
      </c>
      <c r="D679" s="4" t="s">
        <v>32087</v>
      </c>
      <c r="E679" s="4" t="s">
        <v>32088</v>
      </c>
      <c r="F679" s="9" t="str">
        <f t="shared" si="41"/>
        <v>Smithland</v>
      </c>
      <c r="G679" t="str">
        <f t="shared" si="42"/>
        <v>IN</v>
      </c>
      <c r="H679" t="str">
        <f t="shared" si="43"/>
        <v>27941</v>
      </c>
    </row>
    <row r="680" spans="1:8" ht="30">
      <c r="A680" s="1" t="s">
        <v>2637</v>
      </c>
      <c r="B680" s="1" t="str">
        <f t="shared" si="40"/>
        <v>Unit 5960 Box 6134;DPO AA 54773</v>
      </c>
      <c r="C680" s="1" t="s">
        <v>26411</v>
      </c>
      <c r="D680" s="4" t="s">
        <v>32089</v>
      </c>
      <c r="E680" s="4" t="s">
        <v>32090</v>
      </c>
      <c r="F680" s="9" t="str">
        <f t="shared" si="41"/>
        <v>DPO</v>
      </c>
      <c r="G680" t="str">
        <f t="shared" si="42"/>
        <v>AA</v>
      </c>
      <c r="H680" t="str">
        <f t="shared" si="43"/>
        <v>54773</v>
      </c>
    </row>
    <row r="681" spans="1:8" ht="45">
      <c r="A681" s="1" t="s">
        <v>2641</v>
      </c>
      <c r="B681" s="1" t="str">
        <f t="shared" si="40"/>
        <v>35018 Camacho Harbor;West Kiaraborough, WY 35000</v>
      </c>
      <c r="C681" s="1" t="s">
        <v>26412</v>
      </c>
      <c r="D681" s="4" t="s">
        <v>32091</v>
      </c>
      <c r="E681" s="4" t="s">
        <v>32092</v>
      </c>
      <c r="F681" s="9" t="str">
        <f t="shared" si="41"/>
        <v>West Kiaraborough</v>
      </c>
      <c r="G681" t="str">
        <f t="shared" si="42"/>
        <v>WY</v>
      </c>
      <c r="H681" t="str">
        <f t="shared" si="43"/>
        <v>35000</v>
      </c>
    </row>
    <row r="682" spans="1:8" ht="30">
      <c r="A682" s="1" t="s">
        <v>2645</v>
      </c>
      <c r="B682" s="1" t="str">
        <f t="shared" si="40"/>
        <v>3549 Christopher Trail Suite 347;New Craig, NH 03466</v>
      </c>
      <c r="C682" s="1" t="s">
        <v>26413</v>
      </c>
      <c r="D682" s="4" t="s">
        <v>32093</v>
      </c>
      <c r="E682" s="4" t="s">
        <v>32094</v>
      </c>
      <c r="F682" s="9" t="str">
        <f t="shared" si="41"/>
        <v>New Craig</v>
      </c>
      <c r="G682" t="str">
        <f t="shared" si="42"/>
        <v>NH</v>
      </c>
      <c r="H682" t="str">
        <f t="shared" si="43"/>
        <v>03466</v>
      </c>
    </row>
    <row r="683" spans="1:8" ht="30">
      <c r="A683" s="1" t="s">
        <v>2649</v>
      </c>
      <c r="B683" s="1" t="str">
        <f t="shared" si="40"/>
        <v>Unit 3378 Box 0512;DPO AA 79571</v>
      </c>
      <c r="C683" s="1" t="s">
        <v>26414</v>
      </c>
      <c r="D683" s="4" t="s">
        <v>32095</v>
      </c>
      <c r="E683" s="4" t="s">
        <v>32096</v>
      </c>
      <c r="F683" s="9" t="str">
        <f t="shared" si="41"/>
        <v>DPO</v>
      </c>
      <c r="G683" t="str">
        <f t="shared" si="42"/>
        <v>AA</v>
      </c>
      <c r="H683" t="str">
        <f t="shared" si="43"/>
        <v>79571</v>
      </c>
    </row>
    <row r="684" spans="1:8" ht="45">
      <c r="A684" s="1" t="s">
        <v>2653</v>
      </c>
      <c r="B684" s="1" t="str">
        <f t="shared" si="40"/>
        <v>268 Lisa Village Apt. 970;South Dustinland, VT 48471</v>
      </c>
      <c r="C684" s="1" t="s">
        <v>26415</v>
      </c>
      <c r="D684" s="4" t="s">
        <v>32097</v>
      </c>
      <c r="E684" s="4" t="s">
        <v>32098</v>
      </c>
      <c r="F684" s="9" t="str">
        <f t="shared" si="41"/>
        <v>South Dustinland</v>
      </c>
      <c r="G684" t="str">
        <f t="shared" si="42"/>
        <v>VT</v>
      </c>
      <c r="H684" t="str">
        <f t="shared" si="43"/>
        <v>48471</v>
      </c>
    </row>
    <row r="685" spans="1:8" ht="30">
      <c r="A685" s="1" t="s">
        <v>2657</v>
      </c>
      <c r="B685" s="1" t="str">
        <f t="shared" si="40"/>
        <v>2073 Dunn Tunnel;North Jeffrey, AR 88905</v>
      </c>
      <c r="C685" s="1" t="s">
        <v>26416</v>
      </c>
      <c r="D685" s="4" t="s">
        <v>32099</v>
      </c>
      <c r="E685" s="4" t="s">
        <v>32100</v>
      </c>
      <c r="F685" s="9" t="str">
        <f t="shared" si="41"/>
        <v>North Jeffrey</v>
      </c>
      <c r="G685" t="str">
        <f t="shared" si="42"/>
        <v>AR</v>
      </c>
      <c r="H685" t="str">
        <f t="shared" si="43"/>
        <v>88905</v>
      </c>
    </row>
    <row r="686" spans="1:8" ht="30">
      <c r="A686" s="1" t="s">
        <v>2661</v>
      </c>
      <c r="B686" s="1" t="str">
        <f t="shared" si="40"/>
        <v>Unit 5578 Box 2472;DPO AE 37501</v>
      </c>
      <c r="C686" s="1" t="s">
        <v>26417</v>
      </c>
      <c r="D686" s="4" t="s">
        <v>32101</v>
      </c>
      <c r="E686" s="4" t="s">
        <v>32102</v>
      </c>
      <c r="F686" s="9" t="str">
        <f t="shared" si="41"/>
        <v>DPO</v>
      </c>
      <c r="G686" t="str">
        <f t="shared" si="42"/>
        <v>AE</v>
      </c>
      <c r="H686" t="str">
        <f t="shared" si="43"/>
        <v>37501</v>
      </c>
    </row>
    <row r="687" spans="1:8" ht="30">
      <c r="A687" s="1" t="s">
        <v>2665</v>
      </c>
      <c r="B687" s="1" t="str">
        <f t="shared" si="40"/>
        <v>PSC 7754, Box 6570;APO AA 68525</v>
      </c>
      <c r="C687" s="1" t="s">
        <v>26418</v>
      </c>
      <c r="D687" s="4" t="s">
        <v>32103</v>
      </c>
      <c r="E687" s="4" t="s">
        <v>32104</v>
      </c>
      <c r="F687" s="9" t="str">
        <f t="shared" si="41"/>
        <v>APO</v>
      </c>
      <c r="G687" t="str">
        <f t="shared" si="42"/>
        <v>AA</v>
      </c>
      <c r="H687" t="str">
        <f t="shared" si="43"/>
        <v>68525</v>
      </c>
    </row>
    <row r="688" spans="1:8" ht="30">
      <c r="A688" s="1" t="s">
        <v>2669</v>
      </c>
      <c r="B688" s="1" t="str">
        <f t="shared" si="40"/>
        <v>766 Whitehead Court Suite 742;Tonyamouth, MN 65438</v>
      </c>
      <c r="C688" s="1" t="s">
        <v>26419</v>
      </c>
      <c r="D688" s="4" t="s">
        <v>32105</v>
      </c>
      <c r="E688" s="4" t="s">
        <v>32106</v>
      </c>
      <c r="F688" s="9" t="str">
        <f t="shared" si="41"/>
        <v>Tonyamouth</v>
      </c>
      <c r="G688" t="str">
        <f t="shared" si="42"/>
        <v>MN</v>
      </c>
      <c r="H688" t="str">
        <f t="shared" si="43"/>
        <v>65438</v>
      </c>
    </row>
    <row r="689" spans="1:8" ht="45">
      <c r="A689" s="1" t="s">
        <v>2673</v>
      </c>
      <c r="B689" s="1" t="str">
        <f t="shared" si="40"/>
        <v>82103 Thompson Causeway Apt. 775;North Kathymouth, DE 85820</v>
      </c>
      <c r="C689" s="1" t="s">
        <v>26420</v>
      </c>
      <c r="D689" s="4" t="s">
        <v>32107</v>
      </c>
      <c r="E689" s="4" t="s">
        <v>32108</v>
      </c>
      <c r="F689" s="9" t="str">
        <f t="shared" si="41"/>
        <v>North Kathymouth</v>
      </c>
      <c r="G689" t="str">
        <f t="shared" si="42"/>
        <v>DE</v>
      </c>
      <c r="H689" t="str">
        <f t="shared" si="43"/>
        <v>85820</v>
      </c>
    </row>
    <row r="690" spans="1:8" ht="30">
      <c r="A690" s="1" t="s">
        <v>2677</v>
      </c>
      <c r="B690" s="1" t="str">
        <f t="shared" si="40"/>
        <v>304 Little Wall;Martinland, AL 36646</v>
      </c>
      <c r="C690" s="1" t="s">
        <v>26421</v>
      </c>
      <c r="D690" s="4" t="s">
        <v>32109</v>
      </c>
      <c r="E690" s="4" t="s">
        <v>32110</v>
      </c>
      <c r="F690" s="9" t="str">
        <f t="shared" si="41"/>
        <v>Martinland</v>
      </c>
      <c r="G690" t="str">
        <f t="shared" si="42"/>
        <v>AL</v>
      </c>
      <c r="H690" t="str">
        <f t="shared" si="43"/>
        <v>36646</v>
      </c>
    </row>
    <row r="691" spans="1:8" ht="30">
      <c r="A691" s="1" t="s">
        <v>2681</v>
      </c>
      <c r="B691" s="1" t="str">
        <f t="shared" si="40"/>
        <v>3131 Jackson Trail Suite 844;Kimberlyfurt, MT 16071</v>
      </c>
      <c r="C691" s="1" t="s">
        <v>26422</v>
      </c>
      <c r="D691" s="4" t="s">
        <v>32111</v>
      </c>
      <c r="E691" s="4" t="s">
        <v>32112</v>
      </c>
      <c r="F691" s="9" t="str">
        <f t="shared" si="41"/>
        <v>Kimberlyfurt</v>
      </c>
      <c r="G691" t="str">
        <f t="shared" si="42"/>
        <v>MT</v>
      </c>
      <c r="H691" t="str">
        <f t="shared" si="43"/>
        <v>16071</v>
      </c>
    </row>
    <row r="692" spans="1:8" ht="30">
      <c r="A692" s="1" t="s">
        <v>2685</v>
      </c>
      <c r="B692" s="1" t="str">
        <f t="shared" si="40"/>
        <v>32503 Williams Roads Apt. 626;Gilbertside, MT 94967</v>
      </c>
      <c r="C692" s="1" t="s">
        <v>26423</v>
      </c>
      <c r="D692" s="4" t="s">
        <v>32113</v>
      </c>
      <c r="E692" s="4" t="s">
        <v>32114</v>
      </c>
      <c r="F692" s="9" t="str">
        <f t="shared" si="41"/>
        <v>Gilbertside</v>
      </c>
      <c r="G692" t="str">
        <f t="shared" si="42"/>
        <v>MT</v>
      </c>
      <c r="H692" t="str">
        <f t="shared" si="43"/>
        <v>94967</v>
      </c>
    </row>
    <row r="693" spans="1:8" ht="45">
      <c r="A693" s="1" t="s">
        <v>2689</v>
      </c>
      <c r="B693" s="1" t="str">
        <f t="shared" si="40"/>
        <v>7818 Sherry Corner Suite 217;West Catherine, GA 88610</v>
      </c>
      <c r="C693" s="1" t="s">
        <v>26424</v>
      </c>
      <c r="D693" s="4" t="s">
        <v>32115</v>
      </c>
      <c r="E693" s="4" t="s">
        <v>32116</v>
      </c>
      <c r="F693" s="9" t="str">
        <f t="shared" si="41"/>
        <v>West Catherine</v>
      </c>
      <c r="G693" t="str">
        <f t="shared" si="42"/>
        <v>GA</v>
      </c>
      <c r="H693" t="str">
        <f t="shared" si="43"/>
        <v>88610</v>
      </c>
    </row>
    <row r="694" spans="1:8" ht="45">
      <c r="A694" s="1" t="s">
        <v>2693</v>
      </c>
      <c r="B694" s="1" t="str">
        <f t="shared" si="40"/>
        <v>402 Jerry Estate Suite 477;Port Danielbury, OH 90289</v>
      </c>
      <c r="C694" s="1" t="s">
        <v>26425</v>
      </c>
      <c r="D694" s="4" t="s">
        <v>32117</v>
      </c>
      <c r="E694" s="4" t="s">
        <v>32118</v>
      </c>
      <c r="F694" s="9" t="str">
        <f t="shared" si="41"/>
        <v>Port Danielbury</v>
      </c>
      <c r="G694" t="str">
        <f t="shared" si="42"/>
        <v>OH</v>
      </c>
      <c r="H694" t="str">
        <f t="shared" si="43"/>
        <v>90289</v>
      </c>
    </row>
    <row r="695" spans="1:8" ht="30">
      <c r="A695" s="1" t="s">
        <v>2696</v>
      </c>
      <c r="B695" s="1" t="str">
        <f t="shared" si="40"/>
        <v>39158 Troy Unions Suite 027;Mcdanielport, IL 38254</v>
      </c>
      <c r="C695" s="1" t="s">
        <v>26426</v>
      </c>
      <c r="D695" s="4" t="s">
        <v>32119</v>
      </c>
      <c r="E695" s="4" t="s">
        <v>32120</v>
      </c>
      <c r="F695" s="9" t="str">
        <f t="shared" si="41"/>
        <v>Mcdanielport</v>
      </c>
      <c r="G695" t="str">
        <f t="shared" si="42"/>
        <v>IL</v>
      </c>
      <c r="H695" t="str">
        <f t="shared" si="43"/>
        <v>38254</v>
      </c>
    </row>
    <row r="696" spans="1:8" ht="30">
      <c r="A696" s="1" t="s">
        <v>2700</v>
      </c>
      <c r="B696" s="1" t="str">
        <f t="shared" si="40"/>
        <v>PSC 3733, Box 9631;APO AE 19892</v>
      </c>
      <c r="C696" s="1" t="s">
        <v>26427</v>
      </c>
      <c r="D696" s="4" t="s">
        <v>32121</v>
      </c>
      <c r="E696" s="4" t="s">
        <v>32122</v>
      </c>
      <c r="F696" s="9" t="str">
        <f t="shared" si="41"/>
        <v>APO</v>
      </c>
      <c r="G696" t="str">
        <f t="shared" si="42"/>
        <v>AE</v>
      </c>
      <c r="H696" t="str">
        <f t="shared" si="43"/>
        <v>19892</v>
      </c>
    </row>
    <row r="697" spans="1:8" ht="30">
      <c r="A697" s="1" t="s">
        <v>2704</v>
      </c>
      <c r="B697" s="1" t="str">
        <f t="shared" si="40"/>
        <v>384 Gilbert Groves;North Amber, OR 17869</v>
      </c>
      <c r="C697" s="1" t="s">
        <v>26428</v>
      </c>
      <c r="D697" s="4" t="s">
        <v>32123</v>
      </c>
      <c r="E697" s="4" t="s">
        <v>32124</v>
      </c>
      <c r="F697" s="9" t="str">
        <f t="shared" si="41"/>
        <v>North Amber</v>
      </c>
      <c r="G697" t="str">
        <f t="shared" si="42"/>
        <v>OR</v>
      </c>
      <c r="H697" t="str">
        <f t="shared" si="43"/>
        <v>17869</v>
      </c>
    </row>
    <row r="698" spans="1:8" ht="45">
      <c r="A698" s="1" t="s">
        <v>2708</v>
      </c>
      <c r="B698" s="1" t="str">
        <f t="shared" si="40"/>
        <v>827 Joshua Corner;Markhaven, SD 41486</v>
      </c>
      <c r="C698" s="1" t="s">
        <v>26429</v>
      </c>
      <c r="D698" s="4" t="s">
        <v>32125</v>
      </c>
      <c r="E698" s="4" t="s">
        <v>32126</v>
      </c>
      <c r="F698" s="9" t="str">
        <f t="shared" si="41"/>
        <v>Markhaven</v>
      </c>
      <c r="G698" t="str">
        <f t="shared" si="42"/>
        <v>SD</v>
      </c>
      <c r="H698" t="str">
        <f t="shared" si="43"/>
        <v>41486</v>
      </c>
    </row>
    <row r="699" spans="1:8" ht="30">
      <c r="A699" s="1" t="s">
        <v>2712</v>
      </c>
      <c r="B699" s="1" t="str">
        <f t="shared" si="40"/>
        <v>96650 Thomas Heights Suite 958;Port Virginia, MA 94310</v>
      </c>
      <c r="C699" s="1" t="s">
        <v>26430</v>
      </c>
      <c r="D699" s="4" t="s">
        <v>32127</v>
      </c>
      <c r="E699" s="4" t="s">
        <v>32128</v>
      </c>
      <c r="F699" s="9" t="str">
        <f t="shared" si="41"/>
        <v>Port Virginia</v>
      </c>
      <c r="G699" t="str">
        <f t="shared" si="42"/>
        <v>MA</v>
      </c>
      <c r="H699" t="str">
        <f t="shared" si="43"/>
        <v>94310</v>
      </c>
    </row>
    <row r="700" spans="1:8" ht="30">
      <c r="A700" s="1" t="s">
        <v>2716</v>
      </c>
      <c r="B700" s="1" t="str">
        <f t="shared" si="40"/>
        <v>310 Carla Flat Apt. 805;West Carol, SD 06710</v>
      </c>
      <c r="C700" s="1" t="s">
        <v>26431</v>
      </c>
      <c r="D700" s="4" t="s">
        <v>32129</v>
      </c>
      <c r="E700" s="4" t="s">
        <v>32130</v>
      </c>
      <c r="F700" s="9" t="str">
        <f t="shared" si="41"/>
        <v>West Carol</v>
      </c>
      <c r="G700" t="str">
        <f t="shared" si="42"/>
        <v>SD</v>
      </c>
      <c r="H700" t="str">
        <f t="shared" si="43"/>
        <v>06710</v>
      </c>
    </row>
    <row r="701" spans="1:8" ht="30">
      <c r="A701" s="1" t="s">
        <v>2720</v>
      </c>
      <c r="B701" s="1" t="str">
        <f t="shared" si="40"/>
        <v>237 Adrienne Lane;Andrealand, MS 15640</v>
      </c>
      <c r="C701" s="1" t="s">
        <v>26432</v>
      </c>
      <c r="D701" s="4" t="s">
        <v>32131</v>
      </c>
      <c r="E701" s="4" t="s">
        <v>32132</v>
      </c>
      <c r="F701" s="9" t="str">
        <f t="shared" si="41"/>
        <v>Andrealand</v>
      </c>
      <c r="G701" t="str">
        <f t="shared" si="42"/>
        <v>MS</v>
      </c>
      <c r="H701" t="str">
        <f t="shared" si="43"/>
        <v>15640</v>
      </c>
    </row>
    <row r="702" spans="1:8" ht="30">
      <c r="A702" s="1" t="s">
        <v>2724</v>
      </c>
      <c r="B702" s="1" t="str">
        <f t="shared" si="40"/>
        <v>7633 Pratt Street Suite 047;Natashaport, WV 79387</v>
      </c>
      <c r="C702" s="1" t="s">
        <v>26433</v>
      </c>
      <c r="D702" s="4" t="s">
        <v>32133</v>
      </c>
      <c r="E702" s="4" t="s">
        <v>32134</v>
      </c>
      <c r="F702" s="9" t="str">
        <f t="shared" si="41"/>
        <v>Natashaport</v>
      </c>
      <c r="G702" t="str">
        <f t="shared" si="42"/>
        <v>WV</v>
      </c>
      <c r="H702" t="str">
        <f t="shared" si="43"/>
        <v>79387</v>
      </c>
    </row>
    <row r="703" spans="1:8" ht="30">
      <c r="A703" s="1" t="s">
        <v>2728</v>
      </c>
      <c r="B703" s="1" t="str">
        <f t="shared" si="40"/>
        <v>70944 Harrell Locks Apt. 738;Jamesshire, VT 21189</v>
      </c>
      <c r="C703" s="1" t="s">
        <v>26434</v>
      </c>
      <c r="D703" s="4" t="s">
        <v>32135</v>
      </c>
      <c r="E703" s="4" t="s">
        <v>32136</v>
      </c>
      <c r="F703" s="9" t="str">
        <f t="shared" si="41"/>
        <v>Jamesshire</v>
      </c>
      <c r="G703" t="str">
        <f t="shared" si="42"/>
        <v>VT</v>
      </c>
      <c r="H703" t="str">
        <f t="shared" si="43"/>
        <v>21189</v>
      </c>
    </row>
    <row r="704" spans="1:8" ht="45">
      <c r="A704" s="1" t="s">
        <v>2732</v>
      </c>
      <c r="B704" s="1" t="str">
        <f t="shared" si="40"/>
        <v>0220 Jennings Turnpike Suite 000;East Melissa, TX 80833</v>
      </c>
      <c r="C704" s="1" t="s">
        <v>26435</v>
      </c>
      <c r="D704" s="4" t="s">
        <v>32137</v>
      </c>
      <c r="E704" s="4" t="s">
        <v>32138</v>
      </c>
      <c r="F704" s="9" t="str">
        <f t="shared" si="41"/>
        <v>East Melissa</v>
      </c>
      <c r="G704" t="str">
        <f t="shared" si="42"/>
        <v>TX</v>
      </c>
      <c r="H704" t="str">
        <f t="shared" si="43"/>
        <v>80833</v>
      </c>
    </row>
    <row r="705" spans="1:8" ht="45">
      <c r="A705" s="1" t="s">
        <v>2736</v>
      </c>
      <c r="B705" s="1" t="str">
        <f t="shared" si="40"/>
        <v>5538 Christopher Lodge;East Rebeccahaven, AZ 67635</v>
      </c>
      <c r="C705" s="1" t="s">
        <v>26436</v>
      </c>
      <c r="D705" s="4" t="s">
        <v>32139</v>
      </c>
      <c r="E705" s="4" t="s">
        <v>32140</v>
      </c>
      <c r="F705" s="9" t="str">
        <f t="shared" si="41"/>
        <v>East Rebeccahaven</v>
      </c>
      <c r="G705" t="str">
        <f t="shared" si="42"/>
        <v>AZ</v>
      </c>
      <c r="H705" t="str">
        <f t="shared" si="43"/>
        <v>67635</v>
      </c>
    </row>
    <row r="706" spans="1:8" ht="45">
      <c r="A706" s="1" t="s">
        <v>2740</v>
      </c>
      <c r="B706" s="1" t="str">
        <f t="shared" si="40"/>
        <v>528 Amanda Drive;Mitchellview, OK 94400</v>
      </c>
      <c r="C706" s="1" t="s">
        <v>26437</v>
      </c>
      <c r="D706" s="4" t="s">
        <v>32141</v>
      </c>
      <c r="E706" s="4" t="s">
        <v>32142</v>
      </c>
      <c r="F706" s="9" t="str">
        <f t="shared" si="41"/>
        <v>Mitchellview</v>
      </c>
      <c r="G706" t="str">
        <f t="shared" si="42"/>
        <v>OK</v>
      </c>
      <c r="H706" t="str">
        <f t="shared" si="43"/>
        <v>94400</v>
      </c>
    </row>
    <row r="707" spans="1:8" ht="30">
      <c r="A707" s="1" t="s">
        <v>2744</v>
      </c>
      <c r="B707" s="1" t="str">
        <f t="shared" ref="B707:B770" si="44">SUBSTITUTE(A707,CHAR(10),";")</f>
        <v>61432 Matthew Mission Apt. 682;Garciamouth, DE 49288</v>
      </c>
      <c r="C707" s="1" t="s">
        <v>26438</v>
      </c>
      <c r="D707" s="4" t="s">
        <v>32143</v>
      </c>
      <c r="E707" s="4" t="s">
        <v>32144</v>
      </c>
      <c r="F707" s="9" t="str">
        <f t="shared" ref="F707:F770" si="45">IF(RIGHT(LEFT(E707,3),2)="PO",LEFT(E707,3),LEFT(E707,LEN(E707)-10))</f>
        <v>Garciamouth</v>
      </c>
      <c r="G707" t="str">
        <f t="shared" ref="G707:G770" si="46">LEFT(RIGHT(E707, 8), 2)</f>
        <v>DE</v>
      </c>
      <c r="H707" t="str">
        <f t="shared" ref="H707:H770" si="47">RIGHT(E707, 5)</f>
        <v>49288</v>
      </c>
    </row>
    <row r="708" spans="1:8" ht="30">
      <c r="A708" s="1" t="s">
        <v>2748</v>
      </c>
      <c r="B708" s="1" t="str">
        <f t="shared" si="44"/>
        <v>5584 Zuniga Ramp;North Erica, NV 39662</v>
      </c>
      <c r="C708" s="1" t="s">
        <v>26439</v>
      </c>
      <c r="D708" s="4" t="s">
        <v>32145</v>
      </c>
      <c r="E708" s="4" t="s">
        <v>32146</v>
      </c>
      <c r="F708" s="9" t="str">
        <f t="shared" si="45"/>
        <v>North Erica</v>
      </c>
      <c r="G708" t="str">
        <f t="shared" si="46"/>
        <v>NV</v>
      </c>
      <c r="H708" t="str">
        <f t="shared" si="47"/>
        <v>39662</v>
      </c>
    </row>
    <row r="709" spans="1:8" ht="45">
      <c r="A709" s="1" t="s">
        <v>2752</v>
      </c>
      <c r="B709" s="1" t="str">
        <f t="shared" si="44"/>
        <v>3766 Leslie Radial Apt. 026;North Veronicaburgh, NY 56654</v>
      </c>
      <c r="C709" s="1" t="s">
        <v>26440</v>
      </c>
      <c r="D709" s="4" t="s">
        <v>32147</v>
      </c>
      <c r="E709" s="4" t="s">
        <v>32148</v>
      </c>
      <c r="F709" s="9" t="str">
        <f t="shared" si="45"/>
        <v>North Veronicaburgh</v>
      </c>
      <c r="G709" t="str">
        <f t="shared" si="46"/>
        <v>NY</v>
      </c>
      <c r="H709" t="str">
        <f t="shared" si="47"/>
        <v>56654</v>
      </c>
    </row>
    <row r="710" spans="1:8" ht="45">
      <c r="A710" s="1" t="s">
        <v>2756</v>
      </c>
      <c r="B710" s="1" t="str">
        <f t="shared" si="44"/>
        <v>90533 Howard Shoal;Bakermouth, VA 99359</v>
      </c>
      <c r="C710" s="1" t="s">
        <v>26441</v>
      </c>
      <c r="D710" s="4" t="s">
        <v>32149</v>
      </c>
      <c r="E710" s="4" t="s">
        <v>32150</v>
      </c>
      <c r="F710" s="9" t="str">
        <f t="shared" si="45"/>
        <v>Bakermouth</v>
      </c>
      <c r="G710" t="str">
        <f t="shared" si="46"/>
        <v>VA</v>
      </c>
      <c r="H710" t="str">
        <f t="shared" si="47"/>
        <v>99359</v>
      </c>
    </row>
    <row r="711" spans="1:8" ht="45">
      <c r="A711" s="1" t="s">
        <v>2760</v>
      </c>
      <c r="B711" s="1" t="str">
        <f t="shared" si="44"/>
        <v>6472 Williams Forks;Thomasview, ME 57402</v>
      </c>
      <c r="C711" s="1" t="s">
        <v>26442</v>
      </c>
      <c r="D711" s="4" t="s">
        <v>32151</v>
      </c>
      <c r="E711" s="4" t="s">
        <v>32152</v>
      </c>
      <c r="F711" s="9" t="str">
        <f t="shared" si="45"/>
        <v>Thomasview</v>
      </c>
      <c r="G711" t="str">
        <f t="shared" si="46"/>
        <v>ME</v>
      </c>
      <c r="H711" t="str">
        <f t="shared" si="47"/>
        <v>57402</v>
      </c>
    </row>
    <row r="712" spans="1:8" ht="45">
      <c r="A712" s="1" t="s">
        <v>2764</v>
      </c>
      <c r="B712" s="1" t="str">
        <f t="shared" si="44"/>
        <v>57542 Rodgers Shores;Amandafort, VT 38771</v>
      </c>
      <c r="C712" s="1" t="s">
        <v>26443</v>
      </c>
      <c r="D712" s="4" t="s">
        <v>32153</v>
      </c>
      <c r="E712" s="4" t="s">
        <v>32154</v>
      </c>
      <c r="F712" s="9" t="str">
        <f t="shared" si="45"/>
        <v>Amandafort</v>
      </c>
      <c r="G712" t="str">
        <f t="shared" si="46"/>
        <v>VT</v>
      </c>
      <c r="H712" t="str">
        <f t="shared" si="47"/>
        <v>38771</v>
      </c>
    </row>
    <row r="713" spans="1:8" ht="30">
      <c r="A713" s="1" t="s">
        <v>2768</v>
      </c>
      <c r="B713" s="1" t="str">
        <f t="shared" si="44"/>
        <v>776 Bethany Turnpike Suite 193;North Danielle, FL 25723</v>
      </c>
      <c r="C713" s="1" t="s">
        <v>26444</v>
      </c>
      <c r="D713" s="4" t="s">
        <v>32155</v>
      </c>
      <c r="E713" s="4" t="s">
        <v>32156</v>
      </c>
      <c r="F713" s="9" t="str">
        <f t="shared" si="45"/>
        <v>North Danielle</v>
      </c>
      <c r="G713" t="str">
        <f t="shared" si="46"/>
        <v>FL</v>
      </c>
      <c r="H713" t="str">
        <f t="shared" si="47"/>
        <v>25723</v>
      </c>
    </row>
    <row r="714" spans="1:8" ht="30">
      <c r="A714" s="1" t="s">
        <v>2772</v>
      </c>
      <c r="B714" s="1" t="str">
        <f t="shared" si="44"/>
        <v>213 Weber View;South Nicholas, CA 35868</v>
      </c>
      <c r="C714" s="1" t="s">
        <v>26445</v>
      </c>
      <c r="D714" s="4" t="s">
        <v>32157</v>
      </c>
      <c r="E714" s="4" t="s">
        <v>32158</v>
      </c>
      <c r="F714" s="9" t="str">
        <f t="shared" si="45"/>
        <v>South Nicholas</v>
      </c>
      <c r="G714" t="str">
        <f t="shared" si="46"/>
        <v>CA</v>
      </c>
      <c r="H714" t="str">
        <f t="shared" si="47"/>
        <v>35868</v>
      </c>
    </row>
    <row r="715" spans="1:8" ht="45">
      <c r="A715" s="1" t="s">
        <v>2776</v>
      </c>
      <c r="B715" s="1" t="str">
        <f t="shared" si="44"/>
        <v>34427 Tammy Cape Suite 176;East Karenberg, ID 93739</v>
      </c>
      <c r="C715" s="1" t="s">
        <v>26446</v>
      </c>
      <c r="D715" s="4" t="s">
        <v>32159</v>
      </c>
      <c r="E715" s="4" t="s">
        <v>32160</v>
      </c>
      <c r="F715" s="9" t="str">
        <f t="shared" si="45"/>
        <v>East Karenberg</v>
      </c>
      <c r="G715" t="str">
        <f t="shared" si="46"/>
        <v>ID</v>
      </c>
      <c r="H715" t="str">
        <f t="shared" si="47"/>
        <v>93739</v>
      </c>
    </row>
    <row r="716" spans="1:8" ht="30">
      <c r="A716" s="1" t="s">
        <v>2780</v>
      </c>
      <c r="B716" s="1" t="str">
        <f t="shared" si="44"/>
        <v>678 Joseph Mill;Fryefort, DE 66598</v>
      </c>
      <c r="C716" s="1" t="s">
        <v>26447</v>
      </c>
      <c r="D716" s="4" t="s">
        <v>32161</v>
      </c>
      <c r="E716" s="4" t="s">
        <v>32162</v>
      </c>
      <c r="F716" s="9" t="str">
        <f t="shared" si="45"/>
        <v>Fryefort</v>
      </c>
      <c r="G716" t="str">
        <f t="shared" si="46"/>
        <v>DE</v>
      </c>
      <c r="H716" t="str">
        <f t="shared" si="47"/>
        <v>66598</v>
      </c>
    </row>
    <row r="717" spans="1:8" ht="45">
      <c r="A717" s="1" t="s">
        <v>2783</v>
      </c>
      <c r="B717" s="1" t="str">
        <f t="shared" si="44"/>
        <v>53721 Herrera Street Apt. 585;Port Matthewview, NY 92502</v>
      </c>
      <c r="C717" s="1" t="s">
        <v>26448</v>
      </c>
      <c r="D717" s="4" t="s">
        <v>32163</v>
      </c>
      <c r="E717" s="4" t="s">
        <v>32164</v>
      </c>
      <c r="F717" s="9" t="str">
        <f t="shared" si="45"/>
        <v>Port Matthewview</v>
      </c>
      <c r="G717" t="str">
        <f t="shared" si="46"/>
        <v>NY</v>
      </c>
      <c r="H717" t="str">
        <f t="shared" si="47"/>
        <v>92502</v>
      </c>
    </row>
    <row r="718" spans="1:8" ht="45">
      <c r="A718" s="1" t="s">
        <v>2787</v>
      </c>
      <c r="B718" s="1" t="str">
        <f t="shared" si="44"/>
        <v>08708 Richard Hollow;Annaburgh, AZ 22884</v>
      </c>
      <c r="C718" s="1" t="s">
        <v>26449</v>
      </c>
      <c r="D718" s="4" t="s">
        <v>32165</v>
      </c>
      <c r="E718" s="4" t="s">
        <v>32166</v>
      </c>
      <c r="F718" s="9" t="str">
        <f t="shared" si="45"/>
        <v>Annaburgh</v>
      </c>
      <c r="G718" t="str">
        <f t="shared" si="46"/>
        <v>AZ</v>
      </c>
      <c r="H718" t="str">
        <f t="shared" si="47"/>
        <v>22884</v>
      </c>
    </row>
    <row r="719" spans="1:8" ht="30">
      <c r="A719" s="1" t="s">
        <v>2791</v>
      </c>
      <c r="B719" s="1" t="str">
        <f t="shared" si="44"/>
        <v>57784 Morgan Cliffs;East Craigland, AK 14803</v>
      </c>
      <c r="C719" s="1" t="s">
        <v>26450</v>
      </c>
      <c r="D719" s="4" t="s">
        <v>32167</v>
      </c>
      <c r="E719" s="4" t="s">
        <v>32168</v>
      </c>
      <c r="F719" s="9" t="str">
        <f t="shared" si="45"/>
        <v>East Craigland</v>
      </c>
      <c r="G719" t="str">
        <f t="shared" si="46"/>
        <v>AK</v>
      </c>
      <c r="H719" t="str">
        <f t="shared" si="47"/>
        <v>14803</v>
      </c>
    </row>
    <row r="720" spans="1:8" ht="30">
      <c r="A720" s="1" t="s">
        <v>2795</v>
      </c>
      <c r="B720" s="1" t="str">
        <f t="shared" si="44"/>
        <v>Unit 0397 Box 4460;DPO AE 44502</v>
      </c>
      <c r="C720" s="1" t="s">
        <v>26451</v>
      </c>
      <c r="D720" s="4" t="s">
        <v>32169</v>
      </c>
      <c r="E720" s="4" t="s">
        <v>32170</v>
      </c>
      <c r="F720" s="9" t="str">
        <f t="shared" si="45"/>
        <v>DPO</v>
      </c>
      <c r="G720" t="str">
        <f t="shared" si="46"/>
        <v>AE</v>
      </c>
      <c r="H720" t="str">
        <f t="shared" si="47"/>
        <v>44502</v>
      </c>
    </row>
    <row r="721" spans="1:8" ht="30">
      <c r="A721" s="1" t="s">
        <v>2799</v>
      </c>
      <c r="B721" s="1" t="str">
        <f t="shared" si="44"/>
        <v>15963 Rebecca Vista;Millerstad, VT 57566</v>
      </c>
      <c r="C721" s="1" t="s">
        <v>26452</v>
      </c>
      <c r="D721" s="4" t="s">
        <v>32171</v>
      </c>
      <c r="E721" s="4" t="s">
        <v>32172</v>
      </c>
      <c r="F721" s="9" t="str">
        <f t="shared" si="45"/>
        <v>Millerstad</v>
      </c>
      <c r="G721" t="str">
        <f t="shared" si="46"/>
        <v>VT</v>
      </c>
      <c r="H721" t="str">
        <f t="shared" si="47"/>
        <v>57566</v>
      </c>
    </row>
    <row r="722" spans="1:8" ht="30">
      <c r="A722" s="1" t="s">
        <v>2803</v>
      </c>
      <c r="B722" s="1" t="str">
        <f t="shared" si="44"/>
        <v>8767 Joel Circle;North Kirkstad, SC 13333</v>
      </c>
      <c r="C722" s="1" t="s">
        <v>26453</v>
      </c>
      <c r="D722" s="4" t="s">
        <v>32173</v>
      </c>
      <c r="E722" s="4" t="s">
        <v>32174</v>
      </c>
      <c r="F722" s="9" t="str">
        <f t="shared" si="45"/>
        <v>North Kirkstad</v>
      </c>
      <c r="G722" t="str">
        <f t="shared" si="46"/>
        <v>SC</v>
      </c>
      <c r="H722" t="str">
        <f t="shared" si="47"/>
        <v>13333</v>
      </c>
    </row>
    <row r="723" spans="1:8" ht="30">
      <c r="A723" s="1" t="s">
        <v>2807</v>
      </c>
      <c r="B723" s="1" t="str">
        <f t="shared" si="44"/>
        <v>118 Claudia Ridge;Lake Henryview, IN 53325</v>
      </c>
      <c r="C723" s="1" t="s">
        <v>26454</v>
      </c>
      <c r="D723" s="4" t="s">
        <v>32175</v>
      </c>
      <c r="E723" s="4" t="s">
        <v>32176</v>
      </c>
      <c r="F723" s="9" t="str">
        <f t="shared" si="45"/>
        <v>Lake Henryview</v>
      </c>
      <c r="G723" t="str">
        <f t="shared" si="46"/>
        <v>IN</v>
      </c>
      <c r="H723" t="str">
        <f t="shared" si="47"/>
        <v>53325</v>
      </c>
    </row>
    <row r="724" spans="1:8" ht="45">
      <c r="A724" s="1" t="s">
        <v>2811</v>
      </c>
      <c r="B724" s="1" t="str">
        <f t="shared" si="44"/>
        <v>493 Baker Manor Suite 739;Matthewburgh, WV 42102</v>
      </c>
      <c r="C724" s="1" t="s">
        <v>26455</v>
      </c>
      <c r="D724" s="4" t="s">
        <v>32177</v>
      </c>
      <c r="E724" s="4" t="s">
        <v>32178</v>
      </c>
      <c r="F724" s="9" t="str">
        <f t="shared" si="45"/>
        <v>Matthewburgh</v>
      </c>
      <c r="G724" t="str">
        <f t="shared" si="46"/>
        <v>WV</v>
      </c>
      <c r="H724" t="str">
        <f t="shared" si="47"/>
        <v>42102</v>
      </c>
    </row>
    <row r="725" spans="1:8" ht="30">
      <c r="A725" s="1" t="s">
        <v>2815</v>
      </c>
      <c r="B725" s="1" t="str">
        <f t="shared" si="44"/>
        <v>PSC 1960, Box 4006;APO AA 19864</v>
      </c>
      <c r="C725" s="1" t="s">
        <v>26456</v>
      </c>
      <c r="D725" s="4" t="s">
        <v>32179</v>
      </c>
      <c r="E725" s="4" t="s">
        <v>32180</v>
      </c>
      <c r="F725" s="9" t="str">
        <f t="shared" si="45"/>
        <v>APO</v>
      </c>
      <c r="G725" t="str">
        <f t="shared" si="46"/>
        <v>AA</v>
      </c>
      <c r="H725" t="str">
        <f t="shared" si="47"/>
        <v>19864</v>
      </c>
    </row>
    <row r="726" spans="1:8" ht="30">
      <c r="A726" s="1" t="s">
        <v>2818</v>
      </c>
      <c r="B726" s="1" t="str">
        <f t="shared" si="44"/>
        <v>282 Morrison Gateway Apt. 197;Brettchester, NC 25826</v>
      </c>
      <c r="C726" s="1" t="s">
        <v>26457</v>
      </c>
      <c r="D726" s="4" t="s">
        <v>32181</v>
      </c>
      <c r="E726" s="4" t="s">
        <v>32182</v>
      </c>
      <c r="F726" s="9" t="str">
        <f t="shared" si="45"/>
        <v>Brettchester</v>
      </c>
      <c r="G726" t="str">
        <f t="shared" si="46"/>
        <v>NC</v>
      </c>
      <c r="H726" t="str">
        <f t="shared" si="47"/>
        <v>25826</v>
      </c>
    </row>
    <row r="727" spans="1:8" ht="30">
      <c r="A727" s="1" t="s">
        <v>2822</v>
      </c>
      <c r="B727" s="1" t="str">
        <f t="shared" si="44"/>
        <v>PSC 4282, Box 8474;APO AA 45659</v>
      </c>
      <c r="C727" s="1" t="s">
        <v>26458</v>
      </c>
      <c r="D727" s="4" t="s">
        <v>32183</v>
      </c>
      <c r="E727" s="4" t="s">
        <v>32184</v>
      </c>
      <c r="F727" s="9" t="str">
        <f t="shared" si="45"/>
        <v>APO</v>
      </c>
      <c r="G727" t="str">
        <f t="shared" si="46"/>
        <v>AA</v>
      </c>
      <c r="H727" t="str">
        <f t="shared" si="47"/>
        <v>45659</v>
      </c>
    </row>
    <row r="728" spans="1:8" ht="30">
      <c r="A728" s="1" t="s">
        <v>2825</v>
      </c>
      <c r="B728" s="1" t="str">
        <f t="shared" si="44"/>
        <v>USNV Jordan;FPO AE 45410</v>
      </c>
      <c r="C728" s="1" t="s">
        <v>26459</v>
      </c>
      <c r="D728" s="4" t="s">
        <v>32185</v>
      </c>
      <c r="E728" s="4" t="s">
        <v>32186</v>
      </c>
      <c r="F728" s="9" t="str">
        <f t="shared" si="45"/>
        <v>FPO</v>
      </c>
      <c r="G728" t="str">
        <f t="shared" si="46"/>
        <v>AE</v>
      </c>
      <c r="H728" t="str">
        <f t="shared" si="47"/>
        <v>45410</v>
      </c>
    </row>
    <row r="729" spans="1:8" ht="30">
      <c r="A729" s="1" t="s">
        <v>2828</v>
      </c>
      <c r="B729" s="1" t="str">
        <f t="shared" si="44"/>
        <v>PSC 8942, Box 0599;APO AP 04322</v>
      </c>
      <c r="C729" s="1" t="s">
        <v>26460</v>
      </c>
      <c r="D729" s="4" t="s">
        <v>32187</v>
      </c>
      <c r="E729" s="4" t="s">
        <v>32188</v>
      </c>
      <c r="F729" s="9" t="str">
        <f t="shared" si="45"/>
        <v>APO</v>
      </c>
      <c r="G729" t="str">
        <f t="shared" si="46"/>
        <v>AP</v>
      </c>
      <c r="H729" t="str">
        <f t="shared" si="47"/>
        <v>04322</v>
      </c>
    </row>
    <row r="730" spans="1:8" ht="30">
      <c r="A730" s="1" t="s">
        <v>2832</v>
      </c>
      <c r="B730" s="1" t="str">
        <f t="shared" si="44"/>
        <v>701 Jerry Well Apt. 272;Lake Jonathanfort, MO 35846</v>
      </c>
      <c r="C730" s="1" t="s">
        <v>26461</v>
      </c>
      <c r="D730" s="4" t="s">
        <v>32189</v>
      </c>
      <c r="E730" s="4" t="s">
        <v>32190</v>
      </c>
      <c r="F730" s="9" t="str">
        <f t="shared" si="45"/>
        <v>Lake Jonathanfort</v>
      </c>
      <c r="G730" t="str">
        <f t="shared" si="46"/>
        <v>MO</v>
      </c>
      <c r="H730" t="str">
        <f t="shared" si="47"/>
        <v>35846</v>
      </c>
    </row>
    <row r="731" spans="1:8" ht="30">
      <c r="A731" s="1" t="s">
        <v>2836</v>
      </c>
      <c r="B731" s="1" t="str">
        <f t="shared" si="44"/>
        <v>039 Rebecca Row Suite 207;New Kara, WV 54546</v>
      </c>
      <c r="C731" s="1" t="s">
        <v>26462</v>
      </c>
      <c r="D731" s="4" t="s">
        <v>32191</v>
      </c>
      <c r="E731" s="4" t="s">
        <v>32192</v>
      </c>
      <c r="F731" s="9" t="str">
        <f t="shared" si="45"/>
        <v>New Kara</v>
      </c>
      <c r="G731" t="str">
        <f t="shared" si="46"/>
        <v>WV</v>
      </c>
      <c r="H731" t="str">
        <f t="shared" si="47"/>
        <v>54546</v>
      </c>
    </row>
    <row r="732" spans="1:8" ht="45">
      <c r="A732" s="1" t="s">
        <v>2840</v>
      </c>
      <c r="B732" s="1" t="str">
        <f t="shared" si="44"/>
        <v>738 Jeffrey Mission;Hannahport, DC 70254</v>
      </c>
      <c r="C732" s="1" t="s">
        <v>26463</v>
      </c>
      <c r="D732" s="4" t="s">
        <v>32193</v>
      </c>
      <c r="E732" s="4" t="s">
        <v>32194</v>
      </c>
      <c r="F732" s="9" t="str">
        <f t="shared" si="45"/>
        <v>Hannahport</v>
      </c>
      <c r="G732" t="str">
        <f t="shared" si="46"/>
        <v>DC</v>
      </c>
      <c r="H732" t="str">
        <f t="shared" si="47"/>
        <v>70254</v>
      </c>
    </row>
    <row r="733" spans="1:8" ht="30">
      <c r="A733" s="1" t="s">
        <v>2843</v>
      </c>
      <c r="B733" s="1" t="str">
        <f t="shared" si="44"/>
        <v>68753 Sheila Crossing Suite 414;Tylerview, DC 54401</v>
      </c>
      <c r="C733" s="1" t="s">
        <v>26464</v>
      </c>
      <c r="D733" s="4" t="s">
        <v>32195</v>
      </c>
      <c r="E733" s="4" t="s">
        <v>32196</v>
      </c>
      <c r="F733" s="9" t="str">
        <f t="shared" si="45"/>
        <v>Tylerview</v>
      </c>
      <c r="G733" t="str">
        <f t="shared" si="46"/>
        <v>DC</v>
      </c>
      <c r="H733" t="str">
        <f t="shared" si="47"/>
        <v>54401</v>
      </c>
    </row>
    <row r="734" spans="1:8" ht="45">
      <c r="A734" s="1" t="s">
        <v>2847</v>
      </c>
      <c r="B734" s="1" t="str">
        <f t="shared" si="44"/>
        <v>42926 Samantha Camp Suite 331;Christopherside, CT 43312</v>
      </c>
      <c r="C734" s="1" t="s">
        <v>26465</v>
      </c>
      <c r="D734" s="4" t="s">
        <v>32197</v>
      </c>
      <c r="E734" s="4" t="s">
        <v>32198</v>
      </c>
      <c r="F734" s="9" t="str">
        <f t="shared" si="45"/>
        <v>Christopherside</v>
      </c>
      <c r="G734" t="str">
        <f t="shared" si="46"/>
        <v>CT</v>
      </c>
      <c r="H734" t="str">
        <f t="shared" si="47"/>
        <v>43312</v>
      </c>
    </row>
    <row r="735" spans="1:8" ht="45">
      <c r="A735" s="1" t="s">
        <v>2851</v>
      </c>
      <c r="B735" s="1" t="str">
        <f t="shared" si="44"/>
        <v>8418 Cooper Parkway Suite 372;North Dwayne, MS 84124</v>
      </c>
      <c r="C735" s="1" t="s">
        <v>26466</v>
      </c>
      <c r="D735" s="4" t="s">
        <v>32199</v>
      </c>
      <c r="E735" s="4" t="s">
        <v>32200</v>
      </c>
      <c r="F735" s="9" t="str">
        <f t="shared" si="45"/>
        <v>North Dwayne</v>
      </c>
      <c r="G735" t="str">
        <f t="shared" si="46"/>
        <v>MS</v>
      </c>
      <c r="H735" t="str">
        <f t="shared" si="47"/>
        <v>84124</v>
      </c>
    </row>
    <row r="736" spans="1:8" ht="30">
      <c r="A736" s="1" t="s">
        <v>2855</v>
      </c>
      <c r="B736" s="1" t="str">
        <f t="shared" si="44"/>
        <v>64330 Joanna Place;Ryanmouth, TN 69480</v>
      </c>
      <c r="C736" s="1" t="s">
        <v>26467</v>
      </c>
      <c r="D736" s="4" t="s">
        <v>32201</v>
      </c>
      <c r="E736" s="4" t="s">
        <v>32202</v>
      </c>
      <c r="F736" s="9" t="str">
        <f t="shared" si="45"/>
        <v>Ryanmouth</v>
      </c>
      <c r="G736" t="str">
        <f t="shared" si="46"/>
        <v>TN</v>
      </c>
      <c r="H736" t="str">
        <f t="shared" si="47"/>
        <v>69480</v>
      </c>
    </row>
    <row r="737" spans="1:8" ht="30">
      <c r="A737" s="1" t="s">
        <v>2859</v>
      </c>
      <c r="B737" s="1" t="str">
        <f t="shared" si="44"/>
        <v>20830 Richard Plaza;South Robert, RI 75786</v>
      </c>
      <c r="C737" s="1" t="s">
        <v>26468</v>
      </c>
      <c r="D737" s="4" t="s">
        <v>32203</v>
      </c>
      <c r="E737" s="4" t="s">
        <v>32204</v>
      </c>
      <c r="F737" s="9" t="str">
        <f t="shared" si="45"/>
        <v>South Robert</v>
      </c>
      <c r="G737" t="str">
        <f t="shared" si="46"/>
        <v>RI</v>
      </c>
      <c r="H737" t="str">
        <f t="shared" si="47"/>
        <v>75786</v>
      </c>
    </row>
    <row r="738" spans="1:8" ht="30">
      <c r="A738" s="1" t="s">
        <v>2863</v>
      </c>
      <c r="B738" s="1" t="str">
        <f t="shared" si="44"/>
        <v>3639 Nixon Flat;Nolanview, AR 42873</v>
      </c>
      <c r="C738" s="1" t="s">
        <v>26469</v>
      </c>
      <c r="D738" s="4" t="s">
        <v>32205</v>
      </c>
      <c r="E738" s="4" t="s">
        <v>32206</v>
      </c>
      <c r="F738" s="9" t="str">
        <f t="shared" si="45"/>
        <v>Nolanview</v>
      </c>
      <c r="G738" t="str">
        <f t="shared" si="46"/>
        <v>AR</v>
      </c>
      <c r="H738" t="str">
        <f t="shared" si="47"/>
        <v>42873</v>
      </c>
    </row>
    <row r="739" spans="1:8" ht="30">
      <c r="A739" s="1" t="s">
        <v>2867</v>
      </c>
      <c r="B739" s="1" t="str">
        <f t="shared" si="44"/>
        <v>19645 Hayden Plains;Lake Phyllis, MT 30147</v>
      </c>
      <c r="C739" s="1" t="s">
        <v>26470</v>
      </c>
      <c r="D739" s="4" t="s">
        <v>32207</v>
      </c>
      <c r="E739" s="4" t="s">
        <v>32208</v>
      </c>
      <c r="F739" s="9" t="str">
        <f t="shared" si="45"/>
        <v>Lake Phyllis</v>
      </c>
      <c r="G739" t="str">
        <f t="shared" si="46"/>
        <v>MT</v>
      </c>
      <c r="H739" t="str">
        <f t="shared" si="47"/>
        <v>30147</v>
      </c>
    </row>
    <row r="740" spans="1:8" ht="30">
      <c r="A740" s="1" t="s">
        <v>2871</v>
      </c>
      <c r="B740" s="1" t="str">
        <f t="shared" si="44"/>
        <v>026 Walker Parkway Apt. 449;Millerview, AK 24572</v>
      </c>
      <c r="C740" s="1" t="s">
        <v>26471</v>
      </c>
      <c r="D740" s="4" t="s">
        <v>32209</v>
      </c>
      <c r="E740" s="4" t="s">
        <v>32210</v>
      </c>
      <c r="F740" s="9" t="str">
        <f t="shared" si="45"/>
        <v>Millerview</v>
      </c>
      <c r="G740" t="str">
        <f t="shared" si="46"/>
        <v>AK</v>
      </c>
      <c r="H740" t="str">
        <f t="shared" si="47"/>
        <v>24572</v>
      </c>
    </row>
    <row r="741" spans="1:8" ht="30">
      <c r="A741" s="1" t="s">
        <v>2875</v>
      </c>
      <c r="B741" s="1" t="str">
        <f t="shared" si="44"/>
        <v>PSC 9757, Box 2189;APO AE 15890</v>
      </c>
      <c r="C741" s="1" t="s">
        <v>26472</v>
      </c>
      <c r="D741" s="4" t="s">
        <v>32211</v>
      </c>
      <c r="E741" s="4" t="s">
        <v>32212</v>
      </c>
      <c r="F741" s="9" t="str">
        <f t="shared" si="45"/>
        <v>APO</v>
      </c>
      <c r="G741" t="str">
        <f t="shared" si="46"/>
        <v>AE</v>
      </c>
      <c r="H741" t="str">
        <f t="shared" si="47"/>
        <v>15890</v>
      </c>
    </row>
    <row r="742" spans="1:8" ht="30">
      <c r="A742" s="1" t="s">
        <v>2879</v>
      </c>
      <c r="B742" s="1" t="str">
        <f t="shared" si="44"/>
        <v>7133 Deborah Plain Suite 297;Ashleymouth, AL 85255</v>
      </c>
      <c r="C742" s="1" t="s">
        <v>26473</v>
      </c>
      <c r="D742" s="4" t="s">
        <v>32213</v>
      </c>
      <c r="E742" s="4" t="s">
        <v>32214</v>
      </c>
      <c r="F742" s="9" t="str">
        <f t="shared" si="45"/>
        <v>Ashleymouth</v>
      </c>
      <c r="G742" t="str">
        <f t="shared" si="46"/>
        <v>AL</v>
      </c>
      <c r="H742" t="str">
        <f t="shared" si="47"/>
        <v>85255</v>
      </c>
    </row>
    <row r="743" spans="1:8" ht="30">
      <c r="A743" s="1" t="s">
        <v>2883</v>
      </c>
      <c r="B743" s="1" t="str">
        <f t="shared" si="44"/>
        <v>2937 Brown Fields;Martinstad, DC 11555</v>
      </c>
      <c r="C743" s="1" t="s">
        <v>26474</v>
      </c>
      <c r="D743" s="4" t="s">
        <v>32215</v>
      </c>
      <c r="E743" s="4" t="s">
        <v>32216</v>
      </c>
      <c r="F743" s="9" t="str">
        <f t="shared" si="45"/>
        <v>Martinstad</v>
      </c>
      <c r="G743" t="str">
        <f t="shared" si="46"/>
        <v>DC</v>
      </c>
      <c r="H743" t="str">
        <f t="shared" si="47"/>
        <v>11555</v>
      </c>
    </row>
    <row r="744" spans="1:8" ht="45">
      <c r="A744" s="1" t="s">
        <v>2887</v>
      </c>
      <c r="B744" s="1" t="str">
        <f t="shared" si="44"/>
        <v>024 Fuller Locks Suite 802;West Craigport, WA 39667</v>
      </c>
      <c r="C744" s="1" t="s">
        <v>26475</v>
      </c>
      <c r="D744" s="4" t="s">
        <v>32217</v>
      </c>
      <c r="E744" s="4" t="s">
        <v>32218</v>
      </c>
      <c r="F744" s="9" t="str">
        <f t="shared" si="45"/>
        <v>West Craigport</v>
      </c>
      <c r="G744" t="str">
        <f t="shared" si="46"/>
        <v>WA</v>
      </c>
      <c r="H744" t="str">
        <f t="shared" si="47"/>
        <v>39667</v>
      </c>
    </row>
    <row r="745" spans="1:8" ht="30">
      <c r="A745" s="1" t="s">
        <v>2891</v>
      </c>
      <c r="B745" s="1" t="str">
        <f t="shared" si="44"/>
        <v>362 Stacy Fall;Sarahfurt, RI 03324</v>
      </c>
      <c r="C745" s="1" t="s">
        <v>26476</v>
      </c>
      <c r="D745" s="4" t="s">
        <v>32219</v>
      </c>
      <c r="E745" s="4" t="s">
        <v>32220</v>
      </c>
      <c r="F745" s="9" t="str">
        <f t="shared" si="45"/>
        <v>Sarahfurt</v>
      </c>
      <c r="G745" t="str">
        <f t="shared" si="46"/>
        <v>RI</v>
      </c>
      <c r="H745" t="str">
        <f t="shared" si="47"/>
        <v>03324</v>
      </c>
    </row>
    <row r="746" spans="1:8" ht="30">
      <c r="A746" s="1" t="s">
        <v>2895</v>
      </c>
      <c r="B746" s="1" t="str">
        <f t="shared" si="44"/>
        <v>861 Jennifer Cove;Port Christineborough, NV 49204</v>
      </c>
      <c r="C746" s="1" t="s">
        <v>26477</v>
      </c>
      <c r="D746" s="4" t="s">
        <v>32221</v>
      </c>
      <c r="E746" s="4" t="s">
        <v>32222</v>
      </c>
      <c r="F746" s="9" t="str">
        <f t="shared" si="45"/>
        <v>Port Christineborough</v>
      </c>
      <c r="G746" t="str">
        <f t="shared" si="46"/>
        <v>NV</v>
      </c>
      <c r="H746" t="str">
        <f t="shared" si="47"/>
        <v>49204</v>
      </c>
    </row>
    <row r="747" spans="1:8" ht="45">
      <c r="A747" s="1" t="s">
        <v>2899</v>
      </c>
      <c r="B747" s="1" t="str">
        <f t="shared" si="44"/>
        <v>4833 Shannon Island;Johnsonland, IL 21479</v>
      </c>
      <c r="C747" s="1" t="s">
        <v>26478</v>
      </c>
      <c r="D747" s="4" t="s">
        <v>32223</v>
      </c>
      <c r="E747" s="4" t="s">
        <v>32224</v>
      </c>
      <c r="F747" s="9" t="str">
        <f t="shared" si="45"/>
        <v>Johnsonland</v>
      </c>
      <c r="G747" t="str">
        <f t="shared" si="46"/>
        <v>IL</v>
      </c>
      <c r="H747" t="str">
        <f t="shared" si="47"/>
        <v>21479</v>
      </c>
    </row>
    <row r="748" spans="1:8" ht="30">
      <c r="A748" s="1" t="s">
        <v>2902</v>
      </c>
      <c r="B748" s="1" t="str">
        <f t="shared" si="44"/>
        <v>5168 Taylor Fords;New Jeremychester, OH 40594</v>
      </c>
      <c r="C748" s="1" t="s">
        <v>26479</v>
      </c>
      <c r="D748" s="4" t="s">
        <v>32225</v>
      </c>
      <c r="E748" s="4" t="s">
        <v>32226</v>
      </c>
      <c r="F748" s="9" t="str">
        <f t="shared" si="45"/>
        <v>New Jeremychester</v>
      </c>
      <c r="G748" t="str">
        <f t="shared" si="46"/>
        <v>OH</v>
      </c>
      <c r="H748" t="str">
        <f t="shared" si="47"/>
        <v>40594</v>
      </c>
    </row>
    <row r="749" spans="1:8" ht="30">
      <c r="A749" s="1" t="s">
        <v>2906</v>
      </c>
      <c r="B749" s="1" t="str">
        <f t="shared" si="44"/>
        <v>8303 Robert Trail;Amandafort, WI 29612</v>
      </c>
      <c r="C749" s="1" t="s">
        <v>26480</v>
      </c>
      <c r="D749" s="4" t="s">
        <v>32227</v>
      </c>
      <c r="E749" s="4" t="s">
        <v>32228</v>
      </c>
      <c r="F749" s="9" t="str">
        <f t="shared" si="45"/>
        <v>Amandafort</v>
      </c>
      <c r="G749" t="str">
        <f t="shared" si="46"/>
        <v>WI</v>
      </c>
      <c r="H749" t="str">
        <f t="shared" si="47"/>
        <v>29612</v>
      </c>
    </row>
    <row r="750" spans="1:8" ht="30">
      <c r="A750" s="1" t="s">
        <v>2910</v>
      </c>
      <c r="B750" s="1" t="str">
        <f t="shared" si="44"/>
        <v>2632 Jacqueline Spur;West Joshua, WV 19183</v>
      </c>
      <c r="C750" s="1" t="s">
        <v>26481</v>
      </c>
      <c r="D750" s="4" t="s">
        <v>32229</v>
      </c>
      <c r="E750" s="4" t="s">
        <v>32230</v>
      </c>
      <c r="F750" s="9" t="str">
        <f t="shared" si="45"/>
        <v>West Joshua</v>
      </c>
      <c r="G750" t="str">
        <f t="shared" si="46"/>
        <v>WV</v>
      </c>
      <c r="H750" t="str">
        <f t="shared" si="47"/>
        <v>19183</v>
      </c>
    </row>
    <row r="751" spans="1:8" ht="30">
      <c r="A751" s="1" t="s">
        <v>2914</v>
      </c>
      <c r="B751" s="1" t="str">
        <f t="shared" si="44"/>
        <v>773 Jimmy Key;Stephensside, NY 43296</v>
      </c>
      <c r="C751" s="1" t="s">
        <v>26482</v>
      </c>
      <c r="D751" s="4" t="s">
        <v>32231</v>
      </c>
      <c r="E751" s="4" t="s">
        <v>32232</v>
      </c>
      <c r="F751" s="9" t="str">
        <f t="shared" si="45"/>
        <v>Stephensside</v>
      </c>
      <c r="G751" t="str">
        <f t="shared" si="46"/>
        <v>NY</v>
      </c>
      <c r="H751" t="str">
        <f t="shared" si="47"/>
        <v>43296</v>
      </c>
    </row>
    <row r="752" spans="1:8" ht="30">
      <c r="A752" s="1" t="s">
        <v>2918</v>
      </c>
      <c r="B752" s="1" t="str">
        <f t="shared" si="44"/>
        <v>14727 Ballard Bypass Apt. 310;Mooremouth, OK 56356</v>
      </c>
      <c r="C752" s="1" t="s">
        <v>26483</v>
      </c>
      <c r="D752" s="4" t="s">
        <v>32233</v>
      </c>
      <c r="E752" s="4" t="s">
        <v>32234</v>
      </c>
      <c r="F752" s="9" t="str">
        <f t="shared" si="45"/>
        <v>Mooremouth</v>
      </c>
      <c r="G752" t="str">
        <f t="shared" si="46"/>
        <v>OK</v>
      </c>
      <c r="H752" t="str">
        <f t="shared" si="47"/>
        <v>56356</v>
      </c>
    </row>
    <row r="753" spans="1:8" ht="45">
      <c r="A753" s="1" t="s">
        <v>2922</v>
      </c>
      <c r="B753" s="1" t="str">
        <f t="shared" si="44"/>
        <v>69964 Johnston Crossing;Taylorbury, DE 03337</v>
      </c>
      <c r="C753" s="1" t="s">
        <v>26484</v>
      </c>
      <c r="D753" s="4" t="s">
        <v>32235</v>
      </c>
      <c r="E753" s="4" t="s">
        <v>32236</v>
      </c>
      <c r="F753" s="9" t="str">
        <f t="shared" si="45"/>
        <v>Taylorbury</v>
      </c>
      <c r="G753" t="str">
        <f t="shared" si="46"/>
        <v>DE</v>
      </c>
      <c r="H753" t="str">
        <f t="shared" si="47"/>
        <v>03337</v>
      </c>
    </row>
    <row r="754" spans="1:8" ht="30">
      <c r="A754" s="1" t="s">
        <v>2926</v>
      </c>
      <c r="B754" s="1" t="str">
        <f t="shared" si="44"/>
        <v>9653 Nelson Meadows;New Shelbyport, MO 02457</v>
      </c>
      <c r="C754" s="1" t="s">
        <v>26485</v>
      </c>
      <c r="D754" s="4" t="s">
        <v>32237</v>
      </c>
      <c r="E754" s="4" t="s">
        <v>32238</v>
      </c>
      <c r="F754" s="9" t="str">
        <f t="shared" si="45"/>
        <v>New Shelbyport</v>
      </c>
      <c r="G754" t="str">
        <f t="shared" si="46"/>
        <v>MO</v>
      </c>
      <c r="H754" t="str">
        <f t="shared" si="47"/>
        <v>02457</v>
      </c>
    </row>
    <row r="755" spans="1:8" ht="30">
      <c r="A755" s="1" t="s">
        <v>2930</v>
      </c>
      <c r="B755" s="1" t="str">
        <f t="shared" si="44"/>
        <v>970 Donald Isle;Port Amberville, KS 18804</v>
      </c>
      <c r="C755" s="1" t="s">
        <v>26486</v>
      </c>
      <c r="D755" s="4" t="s">
        <v>32239</v>
      </c>
      <c r="E755" s="4" t="s">
        <v>32240</v>
      </c>
      <c r="F755" s="9" t="str">
        <f t="shared" si="45"/>
        <v>Port Amberville</v>
      </c>
      <c r="G755" t="str">
        <f t="shared" si="46"/>
        <v>KS</v>
      </c>
      <c r="H755" t="str">
        <f t="shared" si="47"/>
        <v>18804</v>
      </c>
    </row>
    <row r="756" spans="1:8" ht="30">
      <c r="A756" s="1" t="s">
        <v>2934</v>
      </c>
      <c r="B756" s="1" t="str">
        <f t="shared" si="44"/>
        <v>17826 Hartman Burgs Suite 392;Kylestad, DC 01729</v>
      </c>
      <c r="C756" s="1" t="s">
        <v>26487</v>
      </c>
      <c r="D756" s="4" t="s">
        <v>32241</v>
      </c>
      <c r="E756" s="4" t="s">
        <v>32242</v>
      </c>
      <c r="F756" s="9" t="str">
        <f t="shared" si="45"/>
        <v>Kylestad</v>
      </c>
      <c r="G756" t="str">
        <f t="shared" si="46"/>
        <v>DC</v>
      </c>
      <c r="H756" t="str">
        <f t="shared" si="47"/>
        <v>01729</v>
      </c>
    </row>
    <row r="757" spans="1:8" ht="45">
      <c r="A757" s="1" t="s">
        <v>2938</v>
      </c>
      <c r="B757" s="1" t="str">
        <f t="shared" si="44"/>
        <v>06426 Ware Harbor Apt. 089;South Jenniferborough, TX 39379</v>
      </c>
      <c r="C757" s="1" t="s">
        <v>26488</v>
      </c>
      <c r="D757" s="4" t="s">
        <v>32243</v>
      </c>
      <c r="E757" s="4" t="s">
        <v>32244</v>
      </c>
      <c r="F757" s="9" t="str">
        <f t="shared" si="45"/>
        <v>South Jenniferborough</v>
      </c>
      <c r="G757" t="str">
        <f t="shared" si="46"/>
        <v>TX</v>
      </c>
      <c r="H757" t="str">
        <f t="shared" si="47"/>
        <v>39379</v>
      </c>
    </row>
    <row r="758" spans="1:8" ht="30">
      <c r="A758" s="1" t="s">
        <v>2942</v>
      </c>
      <c r="B758" s="1" t="str">
        <f t="shared" si="44"/>
        <v>3120 Gillespie Radial Suite 158;Matthewshire, SC 82960</v>
      </c>
      <c r="C758" s="1" t="s">
        <v>26489</v>
      </c>
      <c r="D758" s="4" t="s">
        <v>32245</v>
      </c>
      <c r="E758" s="4" t="s">
        <v>32246</v>
      </c>
      <c r="F758" s="9" t="str">
        <f t="shared" si="45"/>
        <v>Matthewshire</v>
      </c>
      <c r="G758" t="str">
        <f t="shared" si="46"/>
        <v>SC</v>
      </c>
      <c r="H758" t="str">
        <f t="shared" si="47"/>
        <v>82960</v>
      </c>
    </row>
    <row r="759" spans="1:8" ht="30">
      <c r="A759" s="1" t="s">
        <v>2946</v>
      </c>
      <c r="B759" s="1" t="str">
        <f t="shared" si="44"/>
        <v>81109 Miller Grove;New Karachester, CA 18860</v>
      </c>
      <c r="C759" s="1" t="s">
        <v>26490</v>
      </c>
      <c r="D759" s="4" t="s">
        <v>32247</v>
      </c>
      <c r="E759" s="4" t="s">
        <v>32248</v>
      </c>
      <c r="F759" s="9" t="str">
        <f t="shared" si="45"/>
        <v>New Karachester</v>
      </c>
      <c r="G759" t="str">
        <f t="shared" si="46"/>
        <v>CA</v>
      </c>
      <c r="H759" t="str">
        <f t="shared" si="47"/>
        <v>18860</v>
      </c>
    </row>
    <row r="760" spans="1:8" ht="30">
      <c r="A760" s="1" t="s">
        <v>2950</v>
      </c>
      <c r="B760" s="1" t="str">
        <f t="shared" si="44"/>
        <v>236 Sabrina Inlet;Westchester, AZ 48507</v>
      </c>
      <c r="C760" s="1" t="s">
        <v>26491</v>
      </c>
      <c r="D760" s="4" t="s">
        <v>32249</v>
      </c>
      <c r="E760" s="4" t="s">
        <v>32250</v>
      </c>
      <c r="F760" s="9" t="str">
        <f t="shared" si="45"/>
        <v>Westchester</v>
      </c>
      <c r="G760" t="str">
        <f t="shared" si="46"/>
        <v>AZ</v>
      </c>
      <c r="H760" t="str">
        <f t="shared" si="47"/>
        <v>48507</v>
      </c>
    </row>
    <row r="761" spans="1:8" ht="30">
      <c r="A761" s="1" t="s">
        <v>2954</v>
      </c>
      <c r="B761" s="1" t="str">
        <f t="shared" si="44"/>
        <v>546 Ashley Stravenue Apt. 034;Lisafort, GA 22126</v>
      </c>
      <c r="C761" s="1" t="s">
        <v>26492</v>
      </c>
      <c r="D761" s="4" t="s">
        <v>32251</v>
      </c>
      <c r="E761" s="4" t="s">
        <v>32252</v>
      </c>
      <c r="F761" s="9" t="str">
        <f t="shared" si="45"/>
        <v>Lisafort</v>
      </c>
      <c r="G761" t="str">
        <f t="shared" si="46"/>
        <v>GA</v>
      </c>
      <c r="H761" t="str">
        <f t="shared" si="47"/>
        <v>22126</v>
      </c>
    </row>
    <row r="762" spans="1:8" ht="30">
      <c r="A762" s="1" t="s">
        <v>2957</v>
      </c>
      <c r="B762" s="1" t="str">
        <f t="shared" si="44"/>
        <v>342 Joseph Parkway Suite 868;Danielleville, AL 60204</v>
      </c>
      <c r="C762" s="1" t="s">
        <v>26493</v>
      </c>
      <c r="D762" s="4" t="s">
        <v>32253</v>
      </c>
      <c r="E762" s="4" t="s">
        <v>32254</v>
      </c>
      <c r="F762" s="9" t="str">
        <f t="shared" si="45"/>
        <v>Danielleville</v>
      </c>
      <c r="G762" t="str">
        <f t="shared" si="46"/>
        <v>AL</v>
      </c>
      <c r="H762" t="str">
        <f t="shared" si="47"/>
        <v>60204</v>
      </c>
    </row>
    <row r="763" spans="1:8" ht="30">
      <c r="A763" s="1" t="s">
        <v>2960</v>
      </c>
      <c r="B763" s="1" t="str">
        <f t="shared" si="44"/>
        <v>9481 Chelsea Trace;Port Dale, WY 18455</v>
      </c>
      <c r="C763" s="1" t="s">
        <v>26494</v>
      </c>
      <c r="D763" s="4" t="s">
        <v>32255</v>
      </c>
      <c r="E763" s="4" t="s">
        <v>32256</v>
      </c>
      <c r="F763" s="9" t="str">
        <f t="shared" si="45"/>
        <v>Port Dale</v>
      </c>
      <c r="G763" t="str">
        <f t="shared" si="46"/>
        <v>WY</v>
      </c>
      <c r="H763" t="str">
        <f t="shared" si="47"/>
        <v>18455</v>
      </c>
    </row>
    <row r="764" spans="1:8" ht="30">
      <c r="A764" s="1" t="s">
        <v>2964</v>
      </c>
      <c r="B764" s="1" t="str">
        <f t="shared" si="44"/>
        <v>8676 Garza Harbor;South Joel, MS 32323</v>
      </c>
      <c r="C764" s="1" t="s">
        <v>26495</v>
      </c>
      <c r="D764" s="4" t="s">
        <v>32257</v>
      </c>
      <c r="E764" s="4" t="s">
        <v>32258</v>
      </c>
      <c r="F764" s="9" t="str">
        <f t="shared" si="45"/>
        <v>South Joel</v>
      </c>
      <c r="G764" t="str">
        <f t="shared" si="46"/>
        <v>MS</v>
      </c>
      <c r="H764" t="str">
        <f t="shared" si="47"/>
        <v>32323</v>
      </c>
    </row>
    <row r="765" spans="1:8" ht="30">
      <c r="A765" s="1" t="s">
        <v>2968</v>
      </c>
      <c r="B765" s="1" t="str">
        <f t="shared" si="44"/>
        <v>USNV Davis;FPO AE 63680</v>
      </c>
      <c r="C765" s="1" t="s">
        <v>26496</v>
      </c>
      <c r="D765" s="4" t="s">
        <v>32259</v>
      </c>
      <c r="E765" s="4" t="s">
        <v>32260</v>
      </c>
      <c r="F765" s="9" t="str">
        <f t="shared" si="45"/>
        <v>FPO</v>
      </c>
      <c r="G765" t="str">
        <f t="shared" si="46"/>
        <v>AE</v>
      </c>
      <c r="H765" t="str">
        <f t="shared" si="47"/>
        <v>63680</v>
      </c>
    </row>
    <row r="766" spans="1:8" ht="30">
      <c r="A766" s="1" t="s">
        <v>2972</v>
      </c>
      <c r="B766" s="1" t="str">
        <f t="shared" si="44"/>
        <v>3744 Finley Junctions;Port Brianborough, IN 97672</v>
      </c>
      <c r="C766" s="1" t="s">
        <v>26497</v>
      </c>
      <c r="D766" s="4" t="s">
        <v>32261</v>
      </c>
      <c r="E766" s="4" t="s">
        <v>32262</v>
      </c>
      <c r="F766" s="9" t="str">
        <f t="shared" si="45"/>
        <v>Port Brianborough</v>
      </c>
      <c r="G766" t="str">
        <f t="shared" si="46"/>
        <v>IN</v>
      </c>
      <c r="H766" t="str">
        <f t="shared" si="47"/>
        <v>97672</v>
      </c>
    </row>
    <row r="767" spans="1:8" ht="30">
      <c r="A767" s="1" t="s">
        <v>2976</v>
      </c>
      <c r="B767" s="1" t="str">
        <f t="shared" si="44"/>
        <v>6283 Vargas Manor;East Hollyshire, NJ 93288</v>
      </c>
      <c r="C767" s="1" t="s">
        <v>26498</v>
      </c>
      <c r="D767" s="4" t="s">
        <v>32263</v>
      </c>
      <c r="E767" s="4" t="s">
        <v>32264</v>
      </c>
      <c r="F767" s="9" t="str">
        <f t="shared" si="45"/>
        <v>East Hollyshire</v>
      </c>
      <c r="G767" t="str">
        <f t="shared" si="46"/>
        <v>NJ</v>
      </c>
      <c r="H767" t="str">
        <f t="shared" si="47"/>
        <v>93288</v>
      </c>
    </row>
    <row r="768" spans="1:8" ht="30">
      <c r="A768" s="1" t="s">
        <v>2980</v>
      </c>
      <c r="B768" s="1" t="str">
        <f t="shared" si="44"/>
        <v>92779 Davis Locks Apt. 382;Carolfurt, LA 27999</v>
      </c>
      <c r="C768" s="1" t="s">
        <v>26499</v>
      </c>
      <c r="D768" s="4" t="s">
        <v>32265</v>
      </c>
      <c r="E768" s="4" t="s">
        <v>32266</v>
      </c>
      <c r="F768" s="9" t="str">
        <f t="shared" si="45"/>
        <v>Carolfurt</v>
      </c>
      <c r="G768" t="str">
        <f t="shared" si="46"/>
        <v>LA</v>
      </c>
      <c r="H768" t="str">
        <f t="shared" si="47"/>
        <v>27999</v>
      </c>
    </row>
    <row r="769" spans="1:8" ht="30">
      <c r="A769" s="1" t="s">
        <v>2984</v>
      </c>
      <c r="B769" s="1" t="str">
        <f t="shared" si="44"/>
        <v>PSC 2707, Box 4832;APO AE 85093</v>
      </c>
      <c r="C769" s="1" t="s">
        <v>26500</v>
      </c>
      <c r="D769" s="4" t="s">
        <v>32267</v>
      </c>
      <c r="E769" s="4" t="s">
        <v>32268</v>
      </c>
      <c r="F769" s="9" t="str">
        <f t="shared" si="45"/>
        <v>APO</v>
      </c>
      <c r="G769" t="str">
        <f t="shared" si="46"/>
        <v>AE</v>
      </c>
      <c r="H769" t="str">
        <f t="shared" si="47"/>
        <v>85093</v>
      </c>
    </row>
    <row r="770" spans="1:8" ht="30">
      <c r="A770" s="1" t="s">
        <v>2988</v>
      </c>
      <c r="B770" s="1" t="str">
        <f t="shared" si="44"/>
        <v>09632 Mccarthy Plains Apt. 676;Ayalaville, MI 59239</v>
      </c>
      <c r="C770" s="1" t="s">
        <v>26501</v>
      </c>
      <c r="D770" s="4" t="s">
        <v>32269</v>
      </c>
      <c r="E770" s="4" t="s">
        <v>32270</v>
      </c>
      <c r="F770" s="9" t="str">
        <f t="shared" si="45"/>
        <v>Ayalaville</v>
      </c>
      <c r="G770" t="str">
        <f t="shared" si="46"/>
        <v>MI</v>
      </c>
      <c r="H770" t="str">
        <f t="shared" si="47"/>
        <v>59239</v>
      </c>
    </row>
    <row r="771" spans="1:8" ht="45">
      <c r="A771" s="1" t="s">
        <v>2992</v>
      </c>
      <c r="B771" s="1" t="str">
        <f t="shared" ref="B771:B834" si="48">SUBSTITUTE(A771,CHAR(10),";")</f>
        <v>075 Jordan Plains Apt. 086;Lake Willieview, VA 25987</v>
      </c>
      <c r="C771" s="1" t="s">
        <v>26502</v>
      </c>
      <c r="D771" s="4" t="s">
        <v>32271</v>
      </c>
      <c r="E771" s="4" t="s">
        <v>32272</v>
      </c>
      <c r="F771" s="9" t="str">
        <f t="shared" ref="F771:F834" si="49">IF(RIGHT(LEFT(E771,3),2)="PO",LEFT(E771,3),LEFT(E771,LEN(E771)-10))</f>
        <v>Lake Willieview</v>
      </c>
      <c r="G771" t="str">
        <f t="shared" ref="G771:G834" si="50">LEFT(RIGHT(E771, 8), 2)</f>
        <v>VA</v>
      </c>
      <c r="H771" t="str">
        <f t="shared" ref="H771:H834" si="51">RIGHT(E771, 5)</f>
        <v>25987</v>
      </c>
    </row>
    <row r="772" spans="1:8" ht="45">
      <c r="A772" s="1" t="s">
        <v>2996</v>
      </c>
      <c r="B772" s="1" t="str">
        <f t="shared" si="48"/>
        <v>58947 Anderson Overpass;Lake Maria, KS 15134</v>
      </c>
      <c r="C772" s="1" t="s">
        <v>26503</v>
      </c>
      <c r="D772" s="4" t="s">
        <v>32273</v>
      </c>
      <c r="E772" s="4" t="s">
        <v>32274</v>
      </c>
      <c r="F772" s="9" t="str">
        <f t="shared" si="49"/>
        <v>Lake Maria</v>
      </c>
      <c r="G772" t="str">
        <f t="shared" si="50"/>
        <v>KS</v>
      </c>
      <c r="H772" t="str">
        <f t="shared" si="51"/>
        <v>15134</v>
      </c>
    </row>
    <row r="773" spans="1:8" ht="30">
      <c r="A773" s="1" t="s">
        <v>3000</v>
      </c>
      <c r="B773" s="1" t="str">
        <f t="shared" si="48"/>
        <v>512 Allen Gardens;Huntport, NC 86174</v>
      </c>
      <c r="C773" s="1" t="s">
        <v>26504</v>
      </c>
      <c r="D773" s="4" t="s">
        <v>32275</v>
      </c>
      <c r="E773" s="4" t="s">
        <v>32276</v>
      </c>
      <c r="F773" s="9" t="str">
        <f t="shared" si="49"/>
        <v>Huntport</v>
      </c>
      <c r="G773" t="str">
        <f t="shared" si="50"/>
        <v>NC</v>
      </c>
      <c r="H773" t="str">
        <f t="shared" si="51"/>
        <v>86174</v>
      </c>
    </row>
    <row r="774" spans="1:8" ht="45">
      <c r="A774" s="1" t="s">
        <v>3004</v>
      </c>
      <c r="B774" s="1" t="str">
        <f t="shared" si="48"/>
        <v>88393 Jessica Stravenue Apt. 977;Pittmanberg, IL 58090</v>
      </c>
      <c r="C774" s="1" t="s">
        <v>26505</v>
      </c>
      <c r="D774" s="4" t="s">
        <v>32277</v>
      </c>
      <c r="E774" s="4" t="s">
        <v>32278</v>
      </c>
      <c r="F774" s="9" t="str">
        <f t="shared" si="49"/>
        <v>Pittmanberg</v>
      </c>
      <c r="G774" t="str">
        <f t="shared" si="50"/>
        <v>IL</v>
      </c>
      <c r="H774" t="str">
        <f t="shared" si="51"/>
        <v>58090</v>
      </c>
    </row>
    <row r="775" spans="1:8" ht="45">
      <c r="A775" s="1" t="s">
        <v>3008</v>
      </c>
      <c r="B775" s="1" t="str">
        <f t="shared" si="48"/>
        <v>433 Michael Fall Suite 814;West Ronaldmouth, PA 51806</v>
      </c>
      <c r="C775" s="1" t="s">
        <v>26506</v>
      </c>
      <c r="D775" s="4" t="s">
        <v>32279</v>
      </c>
      <c r="E775" s="4" t="s">
        <v>32280</v>
      </c>
      <c r="F775" s="9" t="str">
        <f t="shared" si="49"/>
        <v>West Ronaldmouth</v>
      </c>
      <c r="G775" t="str">
        <f t="shared" si="50"/>
        <v>PA</v>
      </c>
      <c r="H775" t="str">
        <f t="shared" si="51"/>
        <v>51806</v>
      </c>
    </row>
    <row r="776" spans="1:8" ht="45">
      <c r="A776" s="1" t="s">
        <v>3012</v>
      </c>
      <c r="B776" s="1" t="str">
        <f t="shared" si="48"/>
        <v>591 Fleming Meadow Suite 676;Rasmussenton, NY 09822</v>
      </c>
      <c r="C776" s="1" t="s">
        <v>26507</v>
      </c>
      <c r="D776" s="4" t="s">
        <v>32281</v>
      </c>
      <c r="E776" s="4" t="s">
        <v>32282</v>
      </c>
      <c r="F776" s="9" t="str">
        <f t="shared" si="49"/>
        <v>Rasmussenton</v>
      </c>
      <c r="G776" t="str">
        <f t="shared" si="50"/>
        <v>NY</v>
      </c>
      <c r="H776" t="str">
        <f t="shared" si="51"/>
        <v>09822</v>
      </c>
    </row>
    <row r="777" spans="1:8" ht="30">
      <c r="A777" s="1" t="s">
        <v>3016</v>
      </c>
      <c r="B777" s="1" t="str">
        <f t="shared" si="48"/>
        <v>932 Whitney Trail;West Nicholasmouth, NC 46748</v>
      </c>
      <c r="C777" s="1" t="s">
        <v>26508</v>
      </c>
      <c r="D777" s="4" t="s">
        <v>32283</v>
      </c>
      <c r="E777" s="4" t="s">
        <v>32284</v>
      </c>
      <c r="F777" s="9" t="str">
        <f t="shared" si="49"/>
        <v>West Nicholasmouth</v>
      </c>
      <c r="G777" t="str">
        <f t="shared" si="50"/>
        <v>NC</v>
      </c>
      <c r="H777" t="str">
        <f t="shared" si="51"/>
        <v>46748</v>
      </c>
    </row>
    <row r="778" spans="1:8" ht="30">
      <c r="A778" s="1" t="s">
        <v>3020</v>
      </c>
      <c r="B778" s="1" t="str">
        <f t="shared" si="48"/>
        <v>31553 Warner Stream;New Leah, SD 92510</v>
      </c>
      <c r="C778" s="1" t="s">
        <v>26509</v>
      </c>
      <c r="D778" s="4" t="s">
        <v>32285</v>
      </c>
      <c r="E778" s="4" t="s">
        <v>32286</v>
      </c>
      <c r="F778" s="9" t="str">
        <f t="shared" si="49"/>
        <v>New Leah</v>
      </c>
      <c r="G778" t="str">
        <f t="shared" si="50"/>
        <v>SD</v>
      </c>
      <c r="H778" t="str">
        <f t="shared" si="51"/>
        <v>92510</v>
      </c>
    </row>
    <row r="779" spans="1:8" ht="30">
      <c r="A779" s="1" t="s">
        <v>3024</v>
      </c>
      <c r="B779" s="1" t="str">
        <f t="shared" si="48"/>
        <v>363 Lee Forest;West Jeffreyberg, TX 59432</v>
      </c>
      <c r="C779" s="1" t="s">
        <v>26510</v>
      </c>
      <c r="D779" s="4" t="s">
        <v>32287</v>
      </c>
      <c r="E779" s="4" t="s">
        <v>32288</v>
      </c>
      <c r="F779" s="9" t="str">
        <f t="shared" si="49"/>
        <v>West Jeffreyberg</v>
      </c>
      <c r="G779" t="str">
        <f t="shared" si="50"/>
        <v>TX</v>
      </c>
      <c r="H779" t="str">
        <f t="shared" si="51"/>
        <v>59432</v>
      </c>
    </row>
    <row r="780" spans="1:8" ht="30">
      <c r="A780" s="1" t="s">
        <v>3028</v>
      </c>
      <c r="B780" s="1" t="str">
        <f t="shared" si="48"/>
        <v>618 King Junctions Suite 421;Hicksside, RI 25978</v>
      </c>
      <c r="C780" s="1" t="s">
        <v>26511</v>
      </c>
      <c r="D780" s="4" t="s">
        <v>32289</v>
      </c>
      <c r="E780" s="4" t="s">
        <v>32290</v>
      </c>
      <c r="F780" s="9" t="str">
        <f t="shared" si="49"/>
        <v>Hicksside</v>
      </c>
      <c r="G780" t="str">
        <f t="shared" si="50"/>
        <v>RI</v>
      </c>
      <c r="H780" t="str">
        <f t="shared" si="51"/>
        <v>25978</v>
      </c>
    </row>
    <row r="781" spans="1:8" ht="45">
      <c r="A781" s="1" t="s">
        <v>3032</v>
      </c>
      <c r="B781" s="1" t="str">
        <f t="shared" si="48"/>
        <v>085 Webb Ports Apt. 043;New Brittanymouth, ID 80636</v>
      </c>
      <c r="C781" s="1" t="s">
        <v>26512</v>
      </c>
      <c r="D781" s="4" t="s">
        <v>32291</v>
      </c>
      <c r="E781" s="4" t="s">
        <v>32292</v>
      </c>
      <c r="F781" s="9" t="str">
        <f t="shared" si="49"/>
        <v>New Brittanymouth</v>
      </c>
      <c r="G781" t="str">
        <f t="shared" si="50"/>
        <v>ID</v>
      </c>
      <c r="H781" t="str">
        <f t="shared" si="51"/>
        <v>80636</v>
      </c>
    </row>
    <row r="782" spans="1:8" ht="30">
      <c r="A782" s="1" t="s">
        <v>3036</v>
      </c>
      <c r="B782" s="1" t="str">
        <f t="shared" si="48"/>
        <v>PSC 7081, Box 2446;APO AE 62088</v>
      </c>
      <c r="C782" s="1" t="s">
        <v>26513</v>
      </c>
      <c r="D782" s="4" t="s">
        <v>32293</v>
      </c>
      <c r="E782" s="4" t="s">
        <v>32294</v>
      </c>
      <c r="F782" s="9" t="str">
        <f t="shared" si="49"/>
        <v>APO</v>
      </c>
      <c r="G782" t="str">
        <f t="shared" si="50"/>
        <v>AE</v>
      </c>
      <c r="H782" t="str">
        <f t="shared" si="51"/>
        <v>62088</v>
      </c>
    </row>
    <row r="783" spans="1:8" ht="30">
      <c r="A783" s="1" t="s">
        <v>3040</v>
      </c>
      <c r="B783" s="1" t="str">
        <f t="shared" si="48"/>
        <v>3214 Bruce Cliff Suite 987;Stevenfort, KY 08155</v>
      </c>
      <c r="C783" s="1" t="s">
        <v>26514</v>
      </c>
      <c r="D783" s="4" t="s">
        <v>32295</v>
      </c>
      <c r="E783" s="4" t="s">
        <v>32296</v>
      </c>
      <c r="F783" s="9" t="str">
        <f t="shared" si="49"/>
        <v>Stevenfort</v>
      </c>
      <c r="G783" t="str">
        <f t="shared" si="50"/>
        <v>KY</v>
      </c>
      <c r="H783" t="str">
        <f t="shared" si="51"/>
        <v>08155</v>
      </c>
    </row>
    <row r="784" spans="1:8" ht="45">
      <c r="A784" s="1" t="s">
        <v>3044</v>
      </c>
      <c r="B784" s="1" t="str">
        <f t="shared" si="48"/>
        <v>1399 Valentine Villages;Morganview, WV 96980</v>
      </c>
      <c r="C784" s="1" t="s">
        <v>26515</v>
      </c>
      <c r="D784" s="4" t="s">
        <v>32297</v>
      </c>
      <c r="E784" s="4" t="s">
        <v>32298</v>
      </c>
      <c r="F784" s="9" t="str">
        <f t="shared" si="49"/>
        <v>Morganview</v>
      </c>
      <c r="G784" t="str">
        <f t="shared" si="50"/>
        <v>WV</v>
      </c>
      <c r="H784" t="str">
        <f t="shared" si="51"/>
        <v>96980</v>
      </c>
    </row>
    <row r="785" spans="1:8" ht="45">
      <c r="A785" s="1" t="s">
        <v>3048</v>
      </c>
      <c r="B785" s="1" t="str">
        <f t="shared" si="48"/>
        <v>4875 William Motorway;North Angela, LA 80785</v>
      </c>
      <c r="C785" s="1" t="s">
        <v>26516</v>
      </c>
      <c r="D785" s="4" t="s">
        <v>32299</v>
      </c>
      <c r="E785" s="4" t="s">
        <v>32300</v>
      </c>
      <c r="F785" s="9" t="str">
        <f t="shared" si="49"/>
        <v>North Angela</v>
      </c>
      <c r="G785" t="str">
        <f t="shared" si="50"/>
        <v>LA</v>
      </c>
      <c r="H785" t="str">
        <f t="shared" si="51"/>
        <v>80785</v>
      </c>
    </row>
    <row r="786" spans="1:8" ht="45">
      <c r="A786" s="1" t="s">
        <v>3052</v>
      </c>
      <c r="B786" s="1" t="str">
        <f t="shared" si="48"/>
        <v>65258 Marsh Cape;Edwardburgh, CT 91931</v>
      </c>
      <c r="C786" s="1" t="s">
        <v>26517</v>
      </c>
      <c r="D786" s="4" t="s">
        <v>32301</v>
      </c>
      <c r="E786" s="4" t="s">
        <v>32302</v>
      </c>
      <c r="F786" s="9" t="str">
        <f t="shared" si="49"/>
        <v>Edwardburgh</v>
      </c>
      <c r="G786" t="str">
        <f t="shared" si="50"/>
        <v>CT</v>
      </c>
      <c r="H786" t="str">
        <f t="shared" si="51"/>
        <v>91931</v>
      </c>
    </row>
    <row r="787" spans="1:8" ht="30">
      <c r="A787" s="1" t="s">
        <v>3056</v>
      </c>
      <c r="B787" s="1" t="str">
        <f t="shared" si="48"/>
        <v>79390 Cynthia Road Apt. 863;East Laura, AL 98226</v>
      </c>
      <c r="C787" s="1" t="s">
        <v>26518</v>
      </c>
      <c r="D787" s="4" t="s">
        <v>32303</v>
      </c>
      <c r="E787" s="4" t="s">
        <v>32304</v>
      </c>
      <c r="F787" s="9" t="str">
        <f t="shared" si="49"/>
        <v>East Laura</v>
      </c>
      <c r="G787" t="str">
        <f t="shared" si="50"/>
        <v>AL</v>
      </c>
      <c r="H787" t="str">
        <f t="shared" si="51"/>
        <v>98226</v>
      </c>
    </row>
    <row r="788" spans="1:8" ht="30">
      <c r="A788" s="1" t="s">
        <v>3060</v>
      </c>
      <c r="B788" s="1" t="str">
        <f t="shared" si="48"/>
        <v>Unit 6345 Box 0317;DPO AP 95861</v>
      </c>
      <c r="C788" s="1" t="s">
        <v>26519</v>
      </c>
      <c r="D788" s="4" t="s">
        <v>32305</v>
      </c>
      <c r="E788" s="4" t="s">
        <v>32306</v>
      </c>
      <c r="F788" s="9" t="str">
        <f t="shared" si="49"/>
        <v>DPO</v>
      </c>
      <c r="G788" t="str">
        <f t="shared" si="50"/>
        <v>AP</v>
      </c>
      <c r="H788" t="str">
        <f t="shared" si="51"/>
        <v>95861</v>
      </c>
    </row>
    <row r="789" spans="1:8" ht="30">
      <c r="A789" s="1" t="s">
        <v>3064</v>
      </c>
      <c r="B789" s="1" t="str">
        <f t="shared" si="48"/>
        <v>957 Hopkins Manor Apt. 914;Port Lisa, NJ 84058</v>
      </c>
      <c r="C789" s="1" t="s">
        <v>26520</v>
      </c>
      <c r="D789" s="4" t="s">
        <v>32307</v>
      </c>
      <c r="E789" s="4" t="s">
        <v>32308</v>
      </c>
      <c r="F789" s="9" t="str">
        <f t="shared" si="49"/>
        <v>Port Lisa</v>
      </c>
      <c r="G789" t="str">
        <f t="shared" si="50"/>
        <v>NJ</v>
      </c>
      <c r="H789" t="str">
        <f t="shared" si="51"/>
        <v>84058</v>
      </c>
    </row>
    <row r="790" spans="1:8" ht="45">
      <c r="A790" s="1" t="s">
        <v>3067</v>
      </c>
      <c r="B790" s="1" t="str">
        <f t="shared" si="48"/>
        <v>47662 Benjamin Shores;Deborahbury, WV 60350</v>
      </c>
      <c r="C790" s="1" t="s">
        <v>26521</v>
      </c>
      <c r="D790" s="4" t="s">
        <v>32309</v>
      </c>
      <c r="E790" s="4" t="s">
        <v>32310</v>
      </c>
      <c r="F790" s="9" t="str">
        <f t="shared" si="49"/>
        <v>Deborahbury</v>
      </c>
      <c r="G790" t="str">
        <f t="shared" si="50"/>
        <v>WV</v>
      </c>
      <c r="H790" t="str">
        <f t="shared" si="51"/>
        <v>60350</v>
      </c>
    </row>
    <row r="791" spans="1:8" ht="45">
      <c r="A791" s="1" t="s">
        <v>3071</v>
      </c>
      <c r="B791" s="1" t="str">
        <f t="shared" si="48"/>
        <v>45350 Nancy Lodge Apt. 053;New Taylortown, AK 28372</v>
      </c>
      <c r="C791" s="1" t="s">
        <v>26522</v>
      </c>
      <c r="D791" s="4" t="s">
        <v>32311</v>
      </c>
      <c r="E791" s="4" t="s">
        <v>32312</v>
      </c>
      <c r="F791" s="9" t="str">
        <f t="shared" si="49"/>
        <v>New Taylortown</v>
      </c>
      <c r="G791" t="str">
        <f t="shared" si="50"/>
        <v>AK</v>
      </c>
      <c r="H791" t="str">
        <f t="shared" si="51"/>
        <v>28372</v>
      </c>
    </row>
    <row r="792" spans="1:8" ht="45">
      <c r="A792" s="1" t="s">
        <v>3075</v>
      </c>
      <c r="B792" s="1" t="str">
        <f t="shared" si="48"/>
        <v>54851 Warren Extensions;Tracychester, WY 43957</v>
      </c>
      <c r="C792" s="1" t="s">
        <v>26523</v>
      </c>
      <c r="D792" s="4" t="s">
        <v>32313</v>
      </c>
      <c r="E792" s="4" t="s">
        <v>32314</v>
      </c>
      <c r="F792" s="9" t="str">
        <f t="shared" si="49"/>
        <v>Tracychester</v>
      </c>
      <c r="G792" t="str">
        <f t="shared" si="50"/>
        <v>WY</v>
      </c>
      <c r="H792" t="str">
        <f t="shared" si="51"/>
        <v>43957</v>
      </c>
    </row>
    <row r="793" spans="1:8" ht="45">
      <c r="A793" s="1" t="s">
        <v>3079</v>
      </c>
      <c r="B793" s="1" t="str">
        <f t="shared" si="48"/>
        <v>569 Julia Groves;Allenmouth, AR 47384</v>
      </c>
      <c r="C793" s="1" t="s">
        <v>26524</v>
      </c>
      <c r="D793" s="4" t="s">
        <v>32315</v>
      </c>
      <c r="E793" s="4" t="s">
        <v>32316</v>
      </c>
      <c r="F793" s="9" t="str">
        <f t="shared" si="49"/>
        <v>Allenmouth</v>
      </c>
      <c r="G793" t="str">
        <f t="shared" si="50"/>
        <v>AR</v>
      </c>
      <c r="H793" t="str">
        <f t="shared" si="51"/>
        <v>47384</v>
      </c>
    </row>
    <row r="794" spans="1:8" ht="30">
      <c r="A794" s="1" t="s">
        <v>3083</v>
      </c>
      <c r="B794" s="1" t="str">
        <f t="shared" si="48"/>
        <v>371 Patterson Avenue;West Scottberg, CT 61408</v>
      </c>
      <c r="C794" s="1" t="s">
        <v>26525</v>
      </c>
      <c r="D794" s="4" t="s">
        <v>32317</v>
      </c>
      <c r="E794" s="4" t="s">
        <v>32318</v>
      </c>
      <c r="F794" s="9" t="str">
        <f t="shared" si="49"/>
        <v>West Scottberg</v>
      </c>
      <c r="G794" t="str">
        <f t="shared" si="50"/>
        <v>CT</v>
      </c>
      <c r="H794" t="str">
        <f t="shared" si="51"/>
        <v>61408</v>
      </c>
    </row>
    <row r="795" spans="1:8" ht="30">
      <c r="A795" s="1" t="s">
        <v>3086</v>
      </c>
      <c r="B795" s="1" t="str">
        <f t="shared" si="48"/>
        <v>99494 Williams Field;New Nicole, FL 43981</v>
      </c>
      <c r="C795" s="1" t="s">
        <v>26526</v>
      </c>
      <c r="D795" s="4" t="s">
        <v>32319</v>
      </c>
      <c r="E795" s="4" t="s">
        <v>32320</v>
      </c>
      <c r="F795" s="9" t="str">
        <f t="shared" si="49"/>
        <v>New Nicole</v>
      </c>
      <c r="G795" t="str">
        <f t="shared" si="50"/>
        <v>FL</v>
      </c>
      <c r="H795" t="str">
        <f t="shared" si="51"/>
        <v>43981</v>
      </c>
    </row>
    <row r="796" spans="1:8" ht="30">
      <c r="A796" s="1" t="s">
        <v>3090</v>
      </c>
      <c r="B796" s="1" t="str">
        <f t="shared" si="48"/>
        <v>13852 April Ridges Suite 033;West Laura, NH 91104</v>
      </c>
      <c r="C796" s="1" t="s">
        <v>26527</v>
      </c>
      <c r="D796" s="4" t="s">
        <v>32321</v>
      </c>
      <c r="E796" s="4" t="s">
        <v>32322</v>
      </c>
      <c r="F796" s="9" t="str">
        <f t="shared" si="49"/>
        <v>West Laura</v>
      </c>
      <c r="G796" t="str">
        <f t="shared" si="50"/>
        <v>NH</v>
      </c>
      <c r="H796" t="str">
        <f t="shared" si="51"/>
        <v>91104</v>
      </c>
    </row>
    <row r="797" spans="1:8" ht="45">
      <c r="A797" s="1" t="s">
        <v>3094</v>
      </c>
      <c r="B797" s="1" t="str">
        <f t="shared" si="48"/>
        <v>2837 Davis Trafficway;Parkerborough, ME 86005</v>
      </c>
      <c r="C797" s="1" t="s">
        <v>26528</v>
      </c>
      <c r="D797" s="4" t="s">
        <v>32323</v>
      </c>
      <c r="E797" s="4" t="s">
        <v>32324</v>
      </c>
      <c r="F797" s="9" t="str">
        <f t="shared" si="49"/>
        <v>Parkerborough</v>
      </c>
      <c r="G797" t="str">
        <f t="shared" si="50"/>
        <v>ME</v>
      </c>
      <c r="H797" t="str">
        <f t="shared" si="51"/>
        <v>86005</v>
      </c>
    </row>
    <row r="798" spans="1:8" ht="30">
      <c r="A798" s="1" t="s">
        <v>3098</v>
      </c>
      <c r="B798" s="1" t="str">
        <f t="shared" si="48"/>
        <v>5888 Howard Street Suite 652;Williamsberg, IN 71219</v>
      </c>
      <c r="C798" s="1" t="s">
        <v>26529</v>
      </c>
      <c r="D798" s="4" t="s">
        <v>32325</v>
      </c>
      <c r="E798" s="4" t="s">
        <v>32326</v>
      </c>
      <c r="F798" s="9" t="str">
        <f t="shared" si="49"/>
        <v>Williamsberg</v>
      </c>
      <c r="G798" t="str">
        <f t="shared" si="50"/>
        <v>IN</v>
      </c>
      <c r="H798" t="str">
        <f t="shared" si="51"/>
        <v>71219</v>
      </c>
    </row>
    <row r="799" spans="1:8" ht="30">
      <c r="A799" s="1" t="s">
        <v>3102</v>
      </c>
      <c r="B799" s="1" t="str">
        <f t="shared" si="48"/>
        <v>174 Steele Crossroad;South Amandamouth, ME 99675</v>
      </c>
      <c r="C799" s="1" t="s">
        <v>26530</v>
      </c>
      <c r="D799" s="4" t="s">
        <v>32327</v>
      </c>
      <c r="E799" s="4" t="s">
        <v>32328</v>
      </c>
      <c r="F799" s="9" t="str">
        <f t="shared" si="49"/>
        <v>South Amandamouth</v>
      </c>
      <c r="G799" t="str">
        <f t="shared" si="50"/>
        <v>ME</v>
      </c>
      <c r="H799" t="str">
        <f t="shared" si="51"/>
        <v>99675</v>
      </c>
    </row>
    <row r="800" spans="1:8" ht="45">
      <c r="A800" s="1" t="s">
        <v>3106</v>
      </c>
      <c r="B800" s="1" t="str">
        <f t="shared" si="48"/>
        <v>3127 Harris Stravenue Apt. 385;New Ashleyborough, MT 28633</v>
      </c>
      <c r="C800" s="1" t="s">
        <v>26531</v>
      </c>
      <c r="D800" s="4" t="s">
        <v>32329</v>
      </c>
      <c r="E800" s="4" t="s">
        <v>32330</v>
      </c>
      <c r="F800" s="9" t="str">
        <f t="shared" si="49"/>
        <v>New Ashleyborough</v>
      </c>
      <c r="G800" t="str">
        <f t="shared" si="50"/>
        <v>MT</v>
      </c>
      <c r="H800" t="str">
        <f t="shared" si="51"/>
        <v>28633</v>
      </c>
    </row>
    <row r="801" spans="1:8" ht="45">
      <c r="A801" s="1" t="s">
        <v>3110</v>
      </c>
      <c r="B801" s="1" t="str">
        <f t="shared" si="48"/>
        <v>504 James Oval Apt. 766;South Michael, PA 33263</v>
      </c>
      <c r="C801" s="1" t="s">
        <v>26532</v>
      </c>
      <c r="D801" s="4" t="s">
        <v>32331</v>
      </c>
      <c r="E801" s="4" t="s">
        <v>32332</v>
      </c>
      <c r="F801" s="9" t="str">
        <f t="shared" si="49"/>
        <v>South Michael</v>
      </c>
      <c r="G801" t="str">
        <f t="shared" si="50"/>
        <v>PA</v>
      </c>
      <c r="H801" t="str">
        <f t="shared" si="51"/>
        <v>33263</v>
      </c>
    </row>
    <row r="802" spans="1:8" ht="30">
      <c r="A802" s="1" t="s">
        <v>3114</v>
      </c>
      <c r="B802" s="1" t="str">
        <f t="shared" si="48"/>
        <v>944 Mccormick Cliff;New Autumn, WI 86542</v>
      </c>
      <c r="C802" s="1" t="s">
        <v>26533</v>
      </c>
      <c r="D802" s="4" t="s">
        <v>32333</v>
      </c>
      <c r="E802" s="4" t="s">
        <v>32334</v>
      </c>
      <c r="F802" s="9" t="str">
        <f t="shared" si="49"/>
        <v>New Autumn</v>
      </c>
      <c r="G802" t="str">
        <f t="shared" si="50"/>
        <v>WI</v>
      </c>
      <c r="H802" t="str">
        <f t="shared" si="51"/>
        <v>86542</v>
      </c>
    </row>
    <row r="803" spans="1:8" ht="30">
      <c r="A803" s="1" t="s">
        <v>3118</v>
      </c>
      <c r="B803" s="1" t="str">
        <f t="shared" si="48"/>
        <v>37460 Andrea Ford;South Michelemouth, OH 14213</v>
      </c>
      <c r="C803" s="1" t="s">
        <v>26534</v>
      </c>
      <c r="D803" s="4" t="s">
        <v>32335</v>
      </c>
      <c r="E803" s="4" t="s">
        <v>32336</v>
      </c>
      <c r="F803" s="9" t="str">
        <f t="shared" si="49"/>
        <v>South Michelemouth</v>
      </c>
      <c r="G803" t="str">
        <f t="shared" si="50"/>
        <v>OH</v>
      </c>
      <c r="H803" t="str">
        <f t="shared" si="51"/>
        <v>14213</v>
      </c>
    </row>
    <row r="804" spans="1:8" ht="30">
      <c r="A804" s="1" t="s">
        <v>3122</v>
      </c>
      <c r="B804" s="1" t="str">
        <f t="shared" si="48"/>
        <v>Unit 4735 Box 2412;DPO AP 50331</v>
      </c>
      <c r="C804" s="1" t="s">
        <v>26535</v>
      </c>
      <c r="D804" s="4" t="s">
        <v>32337</v>
      </c>
      <c r="E804" s="4" t="s">
        <v>32338</v>
      </c>
      <c r="F804" s="9" t="str">
        <f t="shared" si="49"/>
        <v>DPO</v>
      </c>
      <c r="G804" t="str">
        <f t="shared" si="50"/>
        <v>AP</v>
      </c>
      <c r="H804" t="str">
        <f t="shared" si="51"/>
        <v>50331</v>
      </c>
    </row>
    <row r="805" spans="1:8" ht="30">
      <c r="A805" s="1" t="s">
        <v>3126</v>
      </c>
      <c r="B805" s="1" t="str">
        <f t="shared" si="48"/>
        <v>USNS Moore;FPO AE 58899</v>
      </c>
      <c r="C805" s="1" t="s">
        <v>26536</v>
      </c>
      <c r="D805" s="4" t="s">
        <v>32339</v>
      </c>
      <c r="E805" s="4" t="s">
        <v>32340</v>
      </c>
      <c r="F805" s="9" t="str">
        <f t="shared" si="49"/>
        <v>FPO</v>
      </c>
      <c r="G805" t="str">
        <f t="shared" si="50"/>
        <v>AE</v>
      </c>
      <c r="H805" t="str">
        <f t="shared" si="51"/>
        <v>58899</v>
      </c>
    </row>
    <row r="806" spans="1:8" ht="30">
      <c r="A806" s="1" t="s">
        <v>3130</v>
      </c>
      <c r="B806" s="1" t="str">
        <f t="shared" si="48"/>
        <v>24825 Joel Green;South Christopher, OR 55534</v>
      </c>
      <c r="C806" s="1" t="s">
        <v>26537</v>
      </c>
      <c r="D806" s="4" t="s">
        <v>32341</v>
      </c>
      <c r="E806" s="4" t="s">
        <v>32342</v>
      </c>
      <c r="F806" s="9" t="str">
        <f t="shared" si="49"/>
        <v>South Christopher</v>
      </c>
      <c r="G806" t="str">
        <f t="shared" si="50"/>
        <v>OR</v>
      </c>
      <c r="H806" t="str">
        <f t="shared" si="51"/>
        <v>55534</v>
      </c>
    </row>
    <row r="807" spans="1:8" ht="30">
      <c r="A807" s="1" t="s">
        <v>3134</v>
      </c>
      <c r="B807" s="1" t="str">
        <f t="shared" si="48"/>
        <v>Unit 9200 Box 6588;DPO AA 72479</v>
      </c>
      <c r="C807" s="1" t="s">
        <v>26538</v>
      </c>
      <c r="D807" s="4" t="s">
        <v>32343</v>
      </c>
      <c r="E807" s="4" t="s">
        <v>32344</v>
      </c>
      <c r="F807" s="9" t="str">
        <f t="shared" si="49"/>
        <v>DPO</v>
      </c>
      <c r="G807" t="str">
        <f t="shared" si="50"/>
        <v>AA</v>
      </c>
      <c r="H807" t="str">
        <f t="shared" si="51"/>
        <v>72479</v>
      </c>
    </row>
    <row r="808" spans="1:8" ht="30">
      <c r="A808" s="1" t="s">
        <v>3138</v>
      </c>
      <c r="B808" s="1" t="str">
        <f t="shared" si="48"/>
        <v>USS Miller;FPO AA 67276</v>
      </c>
      <c r="C808" s="1" t="s">
        <v>26539</v>
      </c>
      <c r="D808" s="4" t="s">
        <v>32345</v>
      </c>
      <c r="E808" s="4" t="s">
        <v>32346</v>
      </c>
      <c r="F808" s="9" t="str">
        <f t="shared" si="49"/>
        <v>FPO</v>
      </c>
      <c r="G808" t="str">
        <f t="shared" si="50"/>
        <v>AA</v>
      </c>
      <c r="H808" t="str">
        <f t="shared" si="51"/>
        <v>67276</v>
      </c>
    </row>
    <row r="809" spans="1:8" ht="30">
      <c r="A809" s="1" t="s">
        <v>3141</v>
      </c>
      <c r="B809" s="1" t="str">
        <f t="shared" si="48"/>
        <v>487 Michael Estates Suite 835;Sherryburgh, IA 92590</v>
      </c>
      <c r="C809" s="1" t="s">
        <v>26540</v>
      </c>
      <c r="D809" s="4" t="s">
        <v>32347</v>
      </c>
      <c r="E809" s="4" t="s">
        <v>32348</v>
      </c>
      <c r="F809" s="9" t="str">
        <f t="shared" si="49"/>
        <v>Sherryburgh</v>
      </c>
      <c r="G809" t="str">
        <f t="shared" si="50"/>
        <v>IA</v>
      </c>
      <c r="H809" t="str">
        <f t="shared" si="51"/>
        <v>92590</v>
      </c>
    </row>
    <row r="810" spans="1:8" ht="30">
      <c r="A810" s="1" t="s">
        <v>3145</v>
      </c>
      <c r="B810" s="1" t="str">
        <f t="shared" si="48"/>
        <v>8421 Jasmine Drive;Bullockberg, DE 70960</v>
      </c>
      <c r="C810" s="1" t="s">
        <v>26541</v>
      </c>
      <c r="D810" s="4" t="s">
        <v>32349</v>
      </c>
      <c r="E810" s="4" t="s">
        <v>32350</v>
      </c>
      <c r="F810" s="9" t="str">
        <f t="shared" si="49"/>
        <v>Bullockberg</v>
      </c>
      <c r="G810" t="str">
        <f t="shared" si="50"/>
        <v>DE</v>
      </c>
      <c r="H810" t="str">
        <f t="shared" si="51"/>
        <v>70960</v>
      </c>
    </row>
    <row r="811" spans="1:8" ht="45">
      <c r="A811" s="1" t="s">
        <v>3149</v>
      </c>
      <c r="B811" s="1" t="str">
        <f t="shared" si="48"/>
        <v>81937 Nicholas Manors;Camposmouth, AZ 93914</v>
      </c>
      <c r="C811" s="1" t="s">
        <v>26542</v>
      </c>
      <c r="D811" s="4" t="s">
        <v>32351</v>
      </c>
      <c r="E811" s="4" t="s">
        <v>32352</v>
      </c>
      <c r="F811" s="9" t="str">
        <f t="shared" si="49"/>
        <v>Camposmouth</v>
      </c>
      <c r="G811" t="str">
        <f t="shared" si="50"/>
        <v>AZ</v>
      </c>
      <c r="H811" t="str">
        <f t="shared" si="51"/>
        <v>93914</v>
      </c>
    </row>
    <row r="812" spans="1:8" ht="45">
      <c r="A812" s="1" t="s">
        <v>3153</v>
      </c>
      <c r="B812" s="1" t="str">
        <f t="shared" si="48"/>
        <v>51001 Meyer Hollow;Theresaburgh, IL 77619</v>
      </c>
      <c r="C812" s="1" t="s">
        <v>26543</v>
      </c>
      <c r="D812" s="4" t="s">
        <v>32353</v>
      </c>
      <c r="E812" s="4" t="s">
        <v>32354</v>
      </c>
      <c r="F812" s="9" t="str">
        <f t="shared" si="49"/>
        <v>Theresaburgh</v>
      </c>
      <c r="G812" t="str">
        <f t="shared" si="50"/>
        <v>IL</v>
      </c>
      <c r="H812" t="str">
        <f t="shared" si="51"/>
        <v>77619</v>
      </c>
    </row>
    <row r="813" spans="1:8" ht="30">
      <c r="A813" s="1" t="s">
        <v>3157</v>
      </c>
      <c r="B813" s="1" t="str">
        <f t="shared" si="48"/>
        <v>850 Avila Centers;Lake Matthewhaven, DE 66500</v>
      </c>
      <c r="C813" s="1" t="s">
        <v>26544</v>
      </c>
      <c r="D813" s="4" t="s">
        <v>32355</v>
      </c>
      <c r="E813" s="4" t="s">
        <v>32356</v>
      </c>
      <c r="F813" s="9" t="str">
        <f t="shared" si="49"/>
        <v>Lake Matthewhaven</v>
      </c>
      <c r="G813" t="str">
        <f t="shared" si="50"/>
        <v>DE</v>
      </c>
      <c r="H813" t="str">
        <f t="shared" si="51"/>
        <v>66500</v>
      </c>
    </row>
    <row r="814" spans="1:8" ht="45">
      <c r="A814" s="1" t="s">
        <v>3161</v>
      </c>
      <c r="B814" s="1" t="str">
        <f t="shared" si="48"/>
        <v>46931 Stevens Canyon Suite 164;Port Richardtown, NV 61367</v>
      </c>
      <c r="C814" s="1" t="s">
        <v>26545</v>
      </c>
      <c r="D814" s="4" t="s">
        <v>32357</v>
      </c>
      <c r="E814" s="4" t="s">
        <v>32358</v>
      </c>
      <c r="F814" s="9" t="str">
        <f t="shared" si="49"/>
        <v>Port Richardtown</v>
      </c>
      <c r="G814" t="str">
        <f t="shared" si="50"/>
        <v>NV</v>
      </c>
      <c r="H814" t="str">
        <f t="shared" si="51"/>
        <v>61367</v>
      </c>
    </row>
    <row r="815" spans="1:8" ht="30">
      <c r="A815" s="1" t="s">
        <v>3165</v>
      </c>
      <c r="B815" s="1" t="str">
        <f t="shared" si="48"/>
        <v>1820 Rebecca Brooks;Port Bethany, TN 85288</v>
      </c>
      <c r="C815" s="1" t="s">
        <v>26546</v>
      </c>
      <c r="D815" s="4" t="s">
        <v>32359</v>
      </c>
      <c r="E815" s="4" t="s">
        <v>32360</v>
      </c>
      <c r="F815" s="9" t="str">
        <f t="shared" si="49"/>
        <v>Port Bethany</v>
      </c>
      <c r="G815" t="str">
        <f t="shared" si="50"/>
        <v>TN</v>
      </c>
      <c r="H815" t="str">
        <f t="shared" si="51"/>
        <v>85288</v>
      </c>
    </row>
    <row r="816" spans="1:8" ht="45">
      <c r="A816" s="1" t="s">
        <v>3169</v>
      </c>
      <c r="B816" s="1" t="str">
        <f t="shared" si="48"/>
        <v>30571 Villegas Underpass;Anthonyshire, MT 41019</v>
      </c>
      <c r="C816" s="1" t="s">
        <v>26547</v>
      </c>
      <c r="D816" s="4" t="s">
        <v>32361</v>
      </c>
      <c r="E816" s="4" t="s">
        <v>32362</v>
      </c>
      <c r="F816" s="9" t="str">
        <f t="shared" si="49"/>
        <v>Anthonyshire</v>
      </c>
      <c r="G816" t="str">
        <f t="shared" si="50"/>
        <v>MT</v>
      </c>
      <c r="H816" t="str">
        <f t="shared" si="51"/>
        <v>41019</v>
      </c>
    </row>
    <row r="817" spans="1:8" ht="30">
      <c r="A817" s="1" t="s">
        <v>3173</v>
      </c>
      <c r="B817" s="1" t="str">
        <f t="shared" si="48"/>
        <v>2067 Jasmine Rapid;Kevinside, WY 66075</v>
      </c>
      <c r="C817" s="1" t="s">
        <v>26548</v>
      </c>
      <c r="D817" s="4" t="s">
        <v>32363</v>
      </c>
      <c r="E817" s="4" t="s">
        <v>32364</v>
      </c>
      <c r="F817" s="9" t="str">
        <f t="shared" si="49"/>
        <v>Kevinside</v>
      </c>
      <c r="G817" t="str">
        <f t="shared" si="50"/>
        <v>WY</v>
      </c>
      <c r="H817" t="str">
        <f t="shared" si="51"/>
        <v>66075</v>
      </c>
    </row>
    <row r="818" spans="1:8" ht="30">
      <c r="A818" s="1" t="s">
        <v>3177</v>
      </c>
      <c r="B818" s="1" t="str">
        <f t="shared" si="48"/>
        <v>03894 Willis Summit;South Amandaburgh, IL 10211</v>
      </c>
      <c r="C818" s="1" t="s">
        <v>26549</v>
      </c>
      <c r="D818" s="4" t="s">
        <v>32365</v>
      </c>
      <c r="E818" s="4" t="s">
        <v>32366</v>
      </c>
      <c r="F818" s="9" t="str">
        <f t="shared" si="49"/>
        <v>South Amandaburgh</v>
      </c>
      <c r="G818" t="str">
        <f t="shared" si="50"/>
        <v>IL</v>
      </c>
      <c r="H818" t="str">
        <f t="shared" si="51"/>
        <v>10211</v>
      </c>
    </row>
    <row r="819" spans="1:8" ht="30">
      <c r="A819" s="1" t="s">
        <v>3181</v>
      </c>
      <c r="B819" s="1" t="str">
        <f t="shared" si="48"/>
        <v>995 Brandon Lights;Port Ravenmouth, IA 55740</v>
      </c>
      <c r="C819" s="1" t="s">
        <v>26550</v>
      </c>
      <c r="D819" s="4" t="s">
        <v>32367</v>
      </c>
      <c r="E819" s="4" t="s">
        <v>32368</v>
      </c>
      <c r="F819" s="9" t="str">
        <f t="shared" si="49"/>
        <v>Port Ravenmouth</v>
      </c>
      <c r="G819" t="str">
        <f t="shared" si="50"/>
        <v>IA</v>
      </c>
      <c r="H819" t="str">
        <f t="shared" si="51"/>
        <v>55740</v>
      </c>
    </row>
    <row r="820" spans="1:8" ht="30">
      <c r="A820" s="1" t="s">
        <v>3184</v>
      </c>
      <c r="B820" s="1" t="str">
        <f t="shared" si="48"/>
        <v>614 Jones Meadow;New Benjaminberg, KY 04334</v>
      </c>
      <c r="C820" s="1" t="s">
        <v>26551</v>
      </c>
      <c r="D820" s="4" t="s">
        <v>32369</v>
      </c>
      <c r="E820" s="4" t="s">
        <v>32370</v>
      </c>
      <c r="F820" s="9" t="str">
        <f t="shared" si="49"/>
        <v>New Benjaminberg</v>
      </c>
      <c r="G820" t="str">
        <f t="shared" si="50"/>
        <v>KY</v>
      </c>
      <c r="H820" t="str">
        <f t="shared" si="51"/>
        <v>04334</v>
      </c>
    </row>
    <row r="821" spans="1:8" ht="45">
      <c r="A821" s="1" t="s">
        <v>3188</v>
      </c>
      <c r="B821" s="1" t="str">
        <f t="shared" si="48"/>
        <v>25213 Jeremy Mill Apt. 032;New Thomasfort, WI 17870</v>
      </c>
      <c r="C821" s="1" t="s">
        <v>26552</v>
      </c>
      <c r="D821" s="4" t="s">
        <v>32371</v>
      </c>
      <c r="E821" s="4" t="s">
        <v>32372</v>
      </c>
      <c r="F821" s="9" t="str">
        <f t="shared" si="49"/>
        <v>New Thomasfort</v>
      </c>
      <c r="G821" t="str">
        <f t="shared" si="50"/>
        <v>WI</v>
      </c>
      <c r="H821" t="str">
        <f t="shared" si="51"/>
        <v>17870</v>
      </c>
    </row>
    <row r="822" spans="1:8" ht="30">
      <c r="A822" s="1" t="s">
        <v>3192</v>
      </c>
      <c r="B822" s="1" t="str">
        <f t="shared" si="48"/>
        <v>390 Williams Drives Suite 789;Brandonshire, IA 46212</v>
      </c>
      <c r="C822" s="1" t="s">
        <v>26553</v>
      </c>
      <c r="D822" s="4" t="s">
        <v>32373</v>
      </c>
      <c r="E822" s="4" t="s">
        <v>32374</v>
      </c>
      <c r="F822" s="9" t="str">
        <f t="shared" si="49"/>
        <v>Brandonshire</v>
      </c>
      <c r="G822" t="str">
        <f t="shared" si="50"/>
        <v>IA</v>
      </c>
      <c r="H822" t="str">
        <f t="shared" si="51"/>
        <v>46212</v>
      </c>
    </row>
    <row r="823" spans="1:8" ht="30">
      <c r="A823" s="1" t="s">
        <v>3196</v>
      </c>
      <c r="B823" s="1" t="str">
        <f t="shared" si="48"/>
        <v>751 Vincent Stream;North Chad, MS 12496</v>
      </c>
      <c r="C823" s="1" t="s">
        <v>26554</v>
      </c>
      <c r="D823" s="4" t="s">
        <v>32375</v>
      </c>
      <c r="E823" s="4" t="s">
        <v>32376</v>
      </c>
      <c r="F823" s="9" t="str">
        <f t="shared" si="49"/>
        <v>North Chad</v>
      </c>
      <c r="G823" t="str">
        <f t="shared" si="50"/>
        <v>MS</v>
      </c>
      <c r="H823" t="str">
        <f t="shared" si="51"/>
        <v>12496</v>
      </c>
    </row>
    <row r="824" spans="1:8" ht="30">
      <c r="A824" s="1" t="s">
        <v>3200</v>
      </c>
      <c r="B824" s="1" t="str">
        <f t="shared" si="48"/>
        <v>USS Powers;FPO AE 67756</v>
      </c>
      <c r="C824" s="1" t="s">
        <v>26555</v>
      </c>
      <c r="D824" s="4" t="s">
        <v>32377</v>
      </c>
      <c r="E824" s="4" t="s">
        <v>32378</v>
      </c>
      <c r="F824" s="9" t="str">
        <f t="shared" si="49"/>
        <v>FPO</v>
      </c>
      <c r="G824" t="str">
        <f t="shared" si="50"/>
        <v>AE</v>
      </c>
      <c r="H824" t="str">
        <f t="shared" si="51"/>
        <v>67756</v>
      </c>
    </row>
    <row r="825" spans="1:8" ht="30">
      <c r="A825" s="1" t="s">
        <v>3204</v>
      </c>
      <c r="B825" s="1" t="str">
        <f t="shared" si="48"/>
        <v>01728 Scott Camp Apt. 815;North Sergio, RI 96705</v>
      </c>
      <c r="C825" s="1" t="s">
        <v>26556</v>
      </c>
      <c r="D825" s="4" t="s">
        <v>32379</v>
      </c>
      <c r="E825" s="4" t="s">
        <v>32380</v>
      </c>
      <c r="F825" s="9" t="str">
        <f t="shared" si="49"/>
        <v>North Sergio</v>
      </c>
      <c r="G825" t="str">
        <f t="shared" si="50"/>
        <v>RI</v>
      </c>
      <c r="H825" t="str">
        <f t="shared" si="51"/>
        <v>96705</v>
      </c>
    </row>
    <row r="826" spans="1:8" ht="30">
      <c r="A826" s="1" t="s">
        <v>3207</v>
      </c>
      <c r="B826" s="1" t="str">
        <f t="shared" si="48"/>
        <v>508 Elizabeth Turnpike Suite 325;Theresaberg, IA 89022</v>
      </c>
      <c r="C826" s="1" t="s">
        <v>26557</v>
      </c>
      <c r="D826" s="4" t="s">
        <v>32381</v>
      </c>
      <c r="E826" s="4" t="s">
        <v>32382</v>
      </c>
      <c r="F826" s="9" t="str">
        <f t="shared" si="49"/>
        <v>Theresaberg</v>
      </c>
      <c r="G826" t="str">
        <f t="shared" si="50"/>
        <v>IA</v>
      </c>
      <c r="H826" t="str">
        <f t="shared" si="51"/>
        <v>89022</v>
      </c>
    </row>
    <row r="827" spans="1:8" ht="30">
      <c r="A827" s="1" t="s">
        <v>3211</v>
      </c>
      <c r="B827" s="1" t="str">
        <f t="shared" si="48"/>
        <v>94835 Smith Shores Apt. 170;Paulland, NC 37778</v>
      </c>
      <c r="C827" s="1" t="s">
        <v>26558</v>
      </c>
      <c r="D827" s="4" t="s">
        <v>32383</v>
      </c>
      <c r="E827" s="4" t="s">
        <v>32384</v>
      </c>
      <c r="F827" s="9" t="str">
        <f t="shared" si="49"/>
        <v>Paulland</v>
      </c>
      <c r="G827" t="str">
        <f t="shared" si="50"/>
        <v>NC</v>
      </c>
      <c r="H827" t="str">
        <f t="shared" si="51"/>
        <v>37778</v>
      </c>
    </row>
    <row r="828" spans="1:8" ht="30">
      <c r="A828" s="1" t="s">
        <v>3215</v>
      </c>
      <c r="B828" s="1" t="str">
        <f t="shared" si="48"/>
        <v>59263 Lewis Run;Brownbury, ME 63050</v>
      </c>
      <c r="C828" s="1" t="s">
        <v>26559</v>
      </c>
      <c r="D828" s="4" t="s">
        <v>32385</v>
      </c>
      <c r="E828" s="4" t="s">
        <v>32386</v>
      </c>
      <c r="F828" s="9" t="str">
        <f t="shared" si="49"/>
        <v>Brownbury</v>
      </c>
      <c r="G828" t="str">
        <f t="shared" si="50"/>
        <v>ME</v>
      </c>
      <c r="H828" t="str">
        <f t="shared" si="51"/>
        <v>63050</v>
      </c>
    </row>
    <row r="829" spans="1:8" ht="30">
      <c r="A829" s="1" t="s">
        <v>3218</v>
      </c>
      <c r="B829" s="1" t="str">
        <f t="shared" si="48"/>
        <v>53214 Antonio Stream;West Christopher, MT 87233</v>
      </c>
      <c r="C829" s="1" t="s">
        <v>26560</v>
      </c>
      <c r="D829" s="4" t="s">
        <v>32387</v>
      </c>
      <c r="E829" s="4" t="s">
        <v>32388</v>
      </c>
      <c r="F829" s="9" t="str">
        <f t="shared" si="49"/>
        <v>West Christopher</v>
      </c>
      <c r="G829" t="str">
        <f t="shared" si="50"/>
        <v>MT</v>
      </c>
      <c r="H829" t="str">
        <f t="shared" si="51"/>
        <v>87233</v>
      </c>
    </row>
    <row r="830" spans="1:8" ht="30">
      <c r="A830" s="1" t="s">
        <v>3221</v>
      </c>
      <c r="B830" s="1" t="str">
        <f t="shared" si="48"/>
        <v>43878 Stephanie Road Suite 820;Jenniferland, TN 23367</v>
      </c>
      <c r="C830" s="1" t="s">
        <v>26561</v>
      </c>
      <c r="D830" s="4" t="s">
        <v>32389</v>
      </c>
      <c r="E830" s="4" t="s">
        <v>32390</v>
      </c>
      <c r="F830" s="9" t="str">
        <f t="shared" si="49"/>
        <v>Jenniferland</v>
      </c>
      <c r="G830" t="str">
        <f t="shared" si="50"/>
        <v>TN</v>
      </c>
      <c r="H830" t="str">
        <f t="shared" si="51"/>
        <v>23367</v>
      </c>
    </row>
    <row r="831" spans="1:8" ht="30">
      <c r="A831" s="1" t="s">
        <v>3225</v>
      </c>
      <c r="B831" s="1" t="str">
        <f t="shared" si="48"/>
        <v>92438 Thomas Mews;South Susanberg, KY 81398</v>
      </c>
      <c r="C831" s="1" t="s">
        <v>26562</v>
      </c>
      <c r="D831" s="4" t="s">
        <v>32391</v>
      </c>
      <c r="E831" s="4" t="s">
        <v>32392</v>
      </c>
      <c r="F831" s="9" t="str">
        <f t="shared" si="49"/>
        <v>South Susanberg</v>
      </c>
      <c r="G831" t="str">
        <f t="shared" si="50"/>
        <v>KY</v>
      </c>
      <c r="H831" t="str">
        <f t="shared" si="51"/>
        <v>81398</v>
      </c>
    </row>
    <row r="832" spans="1:8" ht="30">
      <c r="A832" s="1" t="s">
        <v>3229</v>
      </c>
      <c r="B832" s="1" t="str">
        <f t="shared" si="48"/>
        <v>71398 Kendra Tunnel Apt. 828;West Kevin, UT 43333</v>
      </c>
      <c r="C832" s="1" t="s">
        <v>26563</v>
      </c>
      <c r="D832" s="4" t="s">
        <v>32393</v>
      </c>
      <c r="E832" s="4" t="s">
        <v>32394</v>
      </c>
      <c r="F832" s="9" t="str">
        <f t="shared" si="49"/>
        <v>West Kevin</v>
      </c>
      <c r="G832" t="str">
        <f t="shared" si="50"/>
        <v>UT</v>
      </c>
      <c r="H832" t="str">
        <f t="shared" si="51"/>
        <v>43333</v>
      </c>
    </row>
    <row r="833" spans="1:8" ht="30">
      <c r="A833" s="1" t="s">
        <v>3233</v>
      </c>
      <c r="B833" s="1" t="str">
        <f t="shared" si="48"/>
        <v>979 Moore Dam Apt. 021;South John, VA 41527</v>
      </c>
      <c r="C833" s="1" t="s">
        <v>26564</v>
      </c>
      <c r="D833" s="4" t="s">
        <v>32395</v>
      </c>
      <c r="E833" s="4" t="s">
        <v>32396</v>
      </c>
      <c r="F833" s="9" t="str">
        <f t="shared" si="49"/>
        <v>South John</v>
      </c>
      <c r="G833" t="str">
        <f t="shared" si="50"/>
        <v>VA</v>
      </c>
      <c r="H833" t="str">
        <f t="shared" si="51"/>
        <v>41527</v>
      </c>
    </row>
    <row r="834" spans="1:8" ht="30">
      <c r="A834" s="1" t="s">
        <v>3237</v>
      </c>
      <c r="B834" s="1" t="str">
        <f t="shared" si="48"/>
        <v>51655 Jenkins Grove Apt. 346;East Nathan, MS 22685</v>
      </c>
      <c r="C834" s="1" t="s">
        <v>26565</v>
      </c>
      <c r="D834" s="4" t="s">
        <v>32397</v>
      </c>
      <c r="E834" s="4" t="s">
        <v>32398</v>
      </c>
      <c r="F834" s="9" t="str">
        <f t="shared" si="49"/>
        <v>East Nathan</v>
      </c>
      <c r="G834" t="str">
        <f t="shared" si="50"/>
        <v>MS</v>
      </c>
      <c r="H834" t="str">
        <f t="shared" si="51"/>
        <v>22685</v>
      </c>
    </row>
    <row r="835" spans="1:8" ht="30">
      <c r="A835" s="1" t="s">
        <v>3241</v>
      </c>
      <c r="B835" s="1" t="str">
        <f t="shared" ref="B835:B898" si="52">SUBSTITUTE(A835,CHAR(10),";")</f>
        <v>71419 Huynh Viaduct;Johnland, IL 33879</v>
      </c>
      <c r="C835" s="1" t="s">
        <v>26566</v>
      </c>
      <c r="D835" s="4" t="s">
        <v>32399</v>
      </c>
      <c r="E835" s="4" t="s">
        <v>32400</v>
      </c>
      <c r="F835" s="9" t="str">
        <f t="shared" ref="F835:F898" si="53">IF(RIGHT(LEFT(E835,3),2)="PO",LEFT(E835,3),LEFT(E835,LEN(E835)-10))</f>
        <v>Johnland</v>
      </c>
      <c r="G835" t="str">
        <f t="shared" ref="G835:G898" si="54">LEFT(RIGHT(E835, 8), 2)</f>
        <v>IL</v>
      </c>
      <c r="H835" t="str">
        <f t="shared" ref="H835:H898" si="55">RIGHT(E835, 5)</f>
        <v>33879</v>
      </c>
    </row>
    <row r="836" spans="1:8" ht="30">
      <c r="A836" s="1" t="s">
        <v>3244</v>
      </c>
      <c r="B836" s="1" t="str">
        <f t="shared" si="52"/>
        <v>49192 King Place;West Christinaport, FL 17880</v>
      </c>
      <c r="C836" s="1" t="s">
        <v>26567</v>
      </c>
      <c r="D836" s="4" t="s">
        <v>32401</v>
      </c>
      <c r="E836" s="4" t="s">
        <v>32402</v>
      </c>
      <c r="F836" s="9" t="str">
        <f t="shared" si="53"/>
        <v>West Christinaport</v>
      </c>
      <c r="G836" t="str">
        <f t="shared" si="54"/>
        <v>FL</v>
      </c>
      <c r="H836" t="str">
        <f t="shared" si="55"/>
        <v>17880</v>
      </c>
    </row>
    <row r="837" spans="1:8" ht="30">
      <c r="A837" s="1" t="s">
        <v>3248</v>
      </c>
      <c r="B837" s="1" t="str">
        <f t="shared" si="52"/>
        <v>63923 Susan Crest;New William, AR 55830</v>
      </c>
      <c r="C837" s="1" t="s">
        <v>26568</v>
      </c>
      <c r="D837" s="4" t="s">
        <v>32403</v>
      </c>
      <c r="E837" s="4" t="s">
        <v>32404</v>
      </c>
      <c r="F837" s="9" t="str">
        <f t="shared" si="53"/>
        <v>New William</v>
      </c>
      <c r="G837" t="str">
        <f t="shared" si="54"/>
        <v>AR</v>
      </c>
      <c r="H837" t="str">
        <f t="shared" si="55"/>
        <v>55830</v>
      </c>
    </row>
    <row r="838" spans="1:8" ht="45">
      <c r="A838" s="1" t="s">
        <v>3252</v>
      </c>
      <c r="B838" s="1" t="str">
        <f t="shared" si="52"/>
        <v>092 Jodi Plaza Apt. 306;North Shawnside, MT 99708</v>
      </c>
      <c r="C838" s="1" t="s">
        <v>26569</v>
      </c>
      <c r="D838" s="4" t="s">
        <v>32405</v>
      </c>
      <c r="E838" s="4" t="s">
        <v>32406</v>
      </c>
      <c r="F838" s="9" t="str">
        <f t="shared" si="53"/>
        <v>North Shawnside</v>
      </c>
      <c r="G838" t="str">
        <f t="shared" si="54"/>
        <v>MT</v>
      </c>
      <c r="H838" t="str">
        <f t="shared" si="55"/>
        <v>99708</v>
      </c>
    </row>
    <row r="839" spans="1:8" ht="30">
      <c r="A839" s="1" t="s">
        <v>3256</v>
      </c>
      <c r="B839" s="1" t="str">
        <f t="shared" si="52"/>
        <v>0784 Barbara Coves;Port Aaronport, NC 84122</v>
      </c>
      <c r="C839" s="1" t="s">
        <v>26570</v>
      </c>
      <c r="D839" s="4" t="s">
        <v>32407</v>
      </c>
      <c r="E839" s="4" t="s">
        <v>32408</v>
      </c>
      <c r="F839" s="9" t="str">
        <f t="shared" si="53"/>
        <v>Port Aaronport</v>
      </c>
      <c r="G839" t="str">
        <f t="shared" si="54"/>
        <v>NC</v>
      </c>
      <c r="H839" t="str">
        <f t="shared" si="55"/>
        <v>84122</v>
      </c>
    </row>
    <row r="840" spans="1:8" ht="30">
      <c r="A840" s="1" t="s">
        <v>3260</v>
      </c>
      <c r="B840" s="1" t="str">
        <f t="shared" si="52"/>
        <v>9072 Amanda Run Apt. 958;Randallland, NM 42044</v>
      </c>
      <c r="C840" s="1" t="s">
        <v>26571</v>
      </c>
      <c r="D840" s="4" t="s">
        <v>32409</v>
      </c>
      <c r="E840" s="4" t="s">
        <v>32410</v>
      </c>
      <c r="F840" s="9" t="str">
        <f t="shared" si="53"/>
        <v>Randallland</v>
      </c>
      <c r="G840" t="str">
        <f t="shared" si="54"/>
        <v>NM</v>
      </c>
      <c r="H840" t="str">
        <f t="shared" si="55"/>
        <v>42044</v>
      </c>
    </row>
    <row r="841" spans="1:8" ht="30">
      <c r="A841" s="1" t="s">
        <v>3264</v>
      </c>
      <c r="B841" s="1" t="str">
        <f t="shared" si="52"/>
        <v>6088 Aguirre Ville Suite 506;Parkerport, DE 16490</v>
      </c>
      <c r="C841" s="1" t="s">
        <v>26572</v>
      </c>
      <c r="D841" s="4" t="s">
        <v>32411</v>
      </c>
      <c r="E841" s="4" t="s">
        <v>32412</v>
      </c>
      <c r="F841" s="9" t="str">
        <f t="shared" si="53"/>
        <v>Parkerport</v>
      </c>
      <c r="G841" t="str">
        <f t="shared" si="54"/>
        <v>DE</v>
      </c>
      <c r="H841" t="str">
        <f t="shared" si="55"/>
        <v>16490</v>
      </c>
    </row>
    <row r="842" spans="1:8" ht="30">
      <c r="A842" s="1" t="s">
        <v>3268</v>
      </c>
      <c r="B842" s="1" t="str">
        <f t="shared" si="52"/>
        <v>7203 Mcgee Divide;East Barbaramouth, SC 31081</v>
      </c>
      <c r="C842" s="1" t="s">
        <v>26573</v>
      </c>
      <c r="D842" s="4" t="s">
        <v>32413</v>
      </c>
      <c r="E842" s="4" t="s">
        <v>32414</v>
      </c>
      <c r="F842" s="9" t="str">
        <f t="shared" si="53"/>
        <v>East Barbaramouth</v>
      </c>
      <c r="G842" t="str">
        <f t="shared" si="54"/>
        <v>SC</v>
      </c>
      <c r="H842" t="str">
        <f t="shared" si="55"/>
        <v>31081</v>
      </c>
    </row>
    <row r="843" spans="1:8" ht="30">
      <c r="A843" s="1" t="s">
        <v>3272</v>
      </c>
      <c r="B843" s="1" t="str">
        <f t="shared" si="52"/>
        <v>856 Dale Trail Suite 802;New Shannonshire, MS 96177</v>
      </c>
      <c r="C843" s="1" t="s">
        <v>26574</v>
      </c>
      <c r="D843" s="4" t="s">
        <v>32415</v>
      </c>
      <c r="E843" s="4" t="s">
        <v>32416</v>
      </c>
      <c r="F843" s="9" t="str">
        <f t="shared" si="53"/>
        <v>New Shannonshire</v>
      </c>
      <c r="G843" t="str">
        <f t="shared" si="54"/>
        <v>MS</v>
      </c>
      <c r="H843" t="str">
        <f t="shared" si="55"/>
        <v>96177</v>
      </c>
    </row>
    <row r="844" spans="1:8" ht="30">
      <c r="A844" s="1" t="s">
        <v>3276</v>
      </c>
      <c r="B844" s="1" t="str">
        <f t="shared" si="52"/>
        <v>1447 Victoria River Apt. 680;Leefurt, TN 08294</v>
      </c>
      <c r="C844" s="1" t="s">
        <v>26575</v>
      </c>
      <c r="D844" s="4" t="s">
        <v>32417</v>
      </c>
      <c r="E844" s="4" t="s">
        <v>32418</v>
      </c>
      <c r="F844" s="9" t="str">
        <f t="shared" si="53"/>
        <v>Leefurt</v>
      </c>
      <c r="G844" t="str">
        <f t="shared" si="54"/>
        <v>TN</v>
      </c>
      <c r="H844" t="str">
        <f t="shared" si="55"/>
        <v>08294</v>
      </c>
    </row>
    <row r="845" spans="1:8" ht="45">
      <c r="A845" s="1" t="s">
        <v>3280</v>
      </c>
      <c r="B845" s="1" t="str">
        <f t="shared" si="52"/>
        <v>80961 Jacobs Burgs;Perkinsmouth, NH 37072</v>
      </c>
      <c r="C845" s="1" t="s">
        <v>26576</v>
      </c>
      <c r="D845" s="4" t="s">
        <v>32419</v>
      </c>
      <c r="E845" s="4" t="s">
        <v>32420</v>
      </c>
      <c r="F845" s="9" t="str">
        <f t="shared" si="53"/>
        <v>Perkinsmouth</v>
      </c>
      <c r="G845" t="str">
        <f t="shared" si="54"/>
        <v>NH</v>
      </c>
      <c r="H845" t="str">
        <f t="shared" si="55"/>
        <v>37072</v>
      </c>
    </row>
    <row r="846" spans="1:8" ht="30">
      <c r="A846" s="1" t="s">
        <v>3283</v>
      </c>
      <c r="B846" s="1" t="str">
        <f t="shared" si="52"/>
        <v>83381 Stephanie Club;Brandistad, DE 38775</v>
      </c>
      <c r="C846" s="1" t="s">
        <v>26577</v>
      </c>
      <c r="D846" s="4" t="s">
        <v>32421</v>
      </c>
      <c r="E846" s="4" t="s">
        <v>32422</v>
      </c>
      <c r="F846" s="9" t="str">
        <f t="shared" si="53"/>
        <v>Brandistad</v>
      </c>
      <c r="G846" t="str">
        <f t="shared" si="54"/>
        <v>DE</v>
      </c>
      <c r="H846" t="str">
        <f t="shared" si="55"/>
        <v>38775</v>
      </c>
    </row>
    <row r="847" spans="1:8" ht="30">
      <c r="A847" s="1" t="s">
        <v>3287</v>
      </c>
      <c r="B847" s="1" t="str">
        <f t="shared" si="52"/>
        <v>535 Rodriguez Bypass Suite 239;East Karla, MS 64319</v>
      </c>
      <c r="C847" s="1" t="s">
        <v>26578</v>
      </c>
      <c r="D847" s="4" t="s">
        <v>32423</v>
      </c>
      <c r="E847" s="4" t="s">
        <v>32424</v>
      </c>
      <c r="F847" s="9" t="str">
        <f t="shared" si="53"/>
        <v>East Karla</v>
      </c>
      <c r="G847" t="str">
        <f t="shared" si="54"/>
        <v>MS</v>
      </c>
      <c r="H847" t="str">
        <f t="shared" si="55"/>
        <v>64319</v>
      </c>
    </row>
    <row r="848" spans="1:8" ht="30">
      <c r="A848" s="1" t="s">
        <v>3291</v>
      </c>
      <c r="B848" s="1" t="str">
        <f t="shared" si="52"/>
        <v>USNV Miller;FPO AE 11977</v>
      </c>
      <c r="C848" s="1" t="s">
        <v>26579</v>
      </c>
      <c r="D848" s="4" t="s">
        <v>32425</v>
      </c>
      <c r="E848" s="4" t="s">
        <v>32426</v>
      </c>
      <c r="F848" s="9" t="str">
        <f t="shared" si="53"/>
        <v>FPO</v>
      </c>
      <c r="G848" t="str">
        <f t="shared" si="54"/>
        <v>AE</v>
      </c>
      <c r="H848" t="str">
        <f t="shared" si="55"/>
        <v>11977</v>
      </c>
    </row>
    <row r="849" spans="1:8" ht="30">
      <c r="A849" s="1" t="s">
        <v>3294</v>
      </c>
      <c r="B849" s="1" t="str">
        <f t="shared" si="52"/>
        <v>320 Sharon Key Suite 401;Tyroneberg, NE 68139</v>
      </c>
      <c r="C849" s="1" t="s">
        <v>26580</v>
      </c>
      <c r="D849" s="4" t="s">
        <v>32427</v>
      </c>
      <c r="E849" s="4" t="s">
        <v>32428</v>
      </c>
      <c r="F849" s="9" t="str">
        <f t="shared" si="53"/>
        <v>Tyroneberg</v>
      </c>
      <c r="G849" t="str">
        <f t="shared" si="54"/>
        <v>NE</v>
      </c>
      <c r="H849" t="str">
        <f t="shared" si="55"/>
        <v>68139</v>
      </c>
    </row>
    <row r="850" spans="1:8" ht="30">
      <c r="A850" s="1" t="s">
        <v>3298</v>
      </c>
      <c r="B850" s="1" t="str">
        <f t="shared" si="52"/>
        <v>22142 Justin Roads;South Richard, NJ 85775</v>
      </c>
      <c r="C850" s="1" t="s">
        <v>26581</v>
      </c>
      <c r="D850" s="4" t="s">
        <v>32429</v>
      </c>
      <c r="E850" s="4" t="s">
        <v>32430</v>
      </c>
      <c r="F850" s="9" t="str">
        <f t="shared" si="53"/>
        <v>South Richard</v>
      </c>
      <c r="G850" t="str">
        <f t="shared" si="54"/>
        <v>NJ</v>
      </c>
      <c r="H850" t="str">
        <f t="shared" si="55"/>
        <v>85775</v>
      </c>
    </row>
    <row r="851" spans="1:8" ht="45">
      <c r="A851" s="1" t="s">
        <v>3302</v>
      </c>
      <c r="B851" s="1" t="str">
        <f t="shared" si="52"/>
        <v>516 Shawn Camp Suite 308;North Adamchester, SC 37261</v>
      </c>
      <c r="C851" s="1" t="s">
        <v>26582</v>
      </c>
      <c r="D851" s="4" t="s">
        <v>32431</v>
      </c>
      <c r="E851" s="4" t="s">
        <v>32432</v>
      </c>
      <c r="F851" s="9" t="str">
        <f t="shared" si="53"/>
        <v>North Adamchester</v>
      </c>
      <c r="G851" t="str">
        <f t="shared" si="54"/>
        <v>SC</v>
      </c>
      <c r="H851" t="str">
        <f t="shared" si="55"/>
        <v>37261</v>
      </c>
    </row>
    <row r="852" spans="1:8" ht="45">
      <c r="A852" s="1" t="s">
        <v>3306</v>
      </c>
      <c r="B852" s="1" t="str">
        <f t="shared" si="52"/>
        <v>080 Garcia Field;Jacobchester, KS 72179</v>
      </c>
      <c r="C852" s="1" t="s">
        <v>26583</v>
      </c>
      <c r="D852" s="4" t="s">
        <v>32433</v>
      </c>
      <c r="E852" s="4" t="s">
        <v>32434</v>
      </c>
      <c r="F852" s="9" t="str">
        <f t="shared" si="53"/>
        <v>Jacobchester</v>
      </c>
      <c r="G852" t="str">
        <f t="shared" si="54"/>
        <v>KS</v>
      </c>
      <c r="H852" t="str">
        <f t="shared" si="55"/>
        <v>72179</v>
      </c>
    </row>
    <row r="853" spans="1:8" ht="30">
      <c r="A853" s="1" t="s">
        <v>3310</v>
      </c>
      <c r="B853" s="1" t="str">
        <f t="shared" si="52"/>
        <v>6363 Eric Bridge Suite 863;Jesusberg, CA 92625</v>
      </c>
      <c r="C853" s="1" t="s">
        <v>26584</v>
      </c>
      <c r="D853" s="4" t="s">
        <v>32435</v>
      </c>
      <c r="E853" s="4" t="s">
        <v>32436</v>
      </c>
      <c r="F853" s="9" t="str">
        <f t="shared" si="53"/>
        <v>Jesusberg</v>
      </c>
      <c r="G853" t="str">
        <f t="shared" si="54"/>
        <v>CA</v>
      </c>
      <c r="H853" t="str">
        <f t="shared" si="55"/>
        <v>92625</v>
      </c>
    </row>
    <row r="854" spans="1:8" ht="30">
      <c r="A854" s="1" t="s">
        <v>3314</v>
      </c>
      <c r="B854" s="1" t="str">
        <f t="shared" si="52"/>
        <v>9639 Donald Port;South Joshuaport, MS 43164</v>
      </c>
      <c r="C854" s="1" t="s">
        <v>26585</v>
      </c>
      <c r="D854" s="4" t="s">
        <v>32437</v>
      </c>
      <c r="E854" s="4" t="s">
        <v>32438</v>
      </c>
      <c r="F854" s="9" t="str">
        <f t="shared" si="53"/>
        <v>South Joshuaport</v>
      </c>
      <c r="G854" t="str">
        <f t="shared" si="54"/>
        <v>MS</v>
      </c>
      <c r="H854" t="str">
        <f t="shared" si="55"/>
        <v>43164</v>
      </c>
    </row>
    <row r="855" spans="1:8" ht="30">
      <c r="A855" s="1" t="s">
        <v>3318</v>
      </c>
      <c r="B855" s="1" t="str">
        <f t="shared" si="52"/>
        <v>Unit 9360 Box 9291;DPO AA 60879</v>
      </c>
      <c r="C855" s="1" t="s">
        <v>26586</v>
      </c>
      <c r="D855" s="4" t="s">
        <v>32439</v>
      </c>
      <c r="E855" s="4" t="s">
        <v>32440</v>
      </c>
      <c r="F855" s="9" t="str">
        <f t="shared" si="53"/>
        <v>DPO</v>
      </c>
      <c r="G855" t="str">
        <f t="shared" si="54"/>
        <v>AA</v>
      </c>
      <c r="H855" t="str">
        <f t="shared" si="55"/>
        <v>60879</v>
      </c>
    </row>
    <row r="856" spans="1:8" ht="30">
      <c r="A856" s="1" t="s">
        <v>3322</v>
      </c>
      <c r="B856" s="1" t="str">
        <f t="shared" si="52"/>
        <v>55977 Amber Ranch Suite 591;Josephfurt, AR 29553</v>
      </c>
      <c r="C856" s="1" t="s">
        <v>26587</v>
      </c>
      <c r="D856" s="4" t="s">
        <v>32441</v>
      </c>
      <c r="E856" s="4" t="s">
        <v>32442</v>
      </c>
      <c r="F856" s="9" t="str">
        <f t="shared" si="53"/>
        <v>Josephfurt</v>
      </c>
      <c r="G856" t="str">
        <f t="shared" si="54"/>
        <v>AR</v>
      </c>
      <c r="H856" t="str">
        <f t="shared" si="55"/>
        <v>29553</v>
      </c>
    </row>
    <row r="857" spans="1:8" ht="30">
      <c r="A857" s="1" t="s">
        <v>3326</v>
      </c>
      <c r="B857" s="1" t="str">
        <f t="shared" si="52"/>
        <v>2998 Jody Wells;Pamelaton, NV 09866</v>
      </c>
      <c r="C857" s="1" t="s">
        <v>26588</v>
      </c>
      <c r="D857" s="4" t="s">
        <v>32443</v>
      </c>
      <c r="E857" s="4" t="s">
        <v>32444</v>
      </c>
      <c r="F857" s="9" t="str">
        <f t="shared" si="53"/>
        <v>Pamelaton</v>
      </c>
      <c r="G857" t="str">
        <f t="shared" si="54"/>
        <v>NV</v>
      </c>
      <c r="H857" t="str">
        <f t="shared" si="55"/>
        <v>09866</v>
      </c>
    </row>
    <row r="858" spans="1:8" ht="30">
      <c r="A858" s="1" t="s">
        <v>3329</v>
      </c>
      <c r="B858" s="1" t="str">
        <f t="shared" si="52"/>
        <v>714 Herrera Lake Apt. 765;Port Jessica, CO 01025</v>
      </c>
      <c r="C858" s="1" t="s">
        <v>26589</v>
      </c>
      <c r="D858" s="4" t="s">
        <v>32445</v>
      </c>
      <c r="E858" s="4" t="s">
        <v>32446</v>
      </c>
      <c r="F858" s="9" t="str">
        <f t="shared" si="53"/>
        <v>Port Jessica</v>
      </c>
      <c r="G858" t="str">
        <f t="shared" si="54"/>
        <v>CO</v>
      </c>
      <c r="H858" t="str">
        <f t="shared" si="55"/>
        <v>01025</v>
      </c>
    </row>
    <row r="859" spans="1:8" ht="30">
      <c r="A859" s="1" t="s">
        <v>3333</v>
      </c>
      <c r="B859" s="1" t="str">
        <f t="shared" si="52"/>
        <v>868 Cohen Spurs Suite 618;East Kristen, ME 34997</v>
      </c>
      <c r="C859" s="1" t="s">
        <v>26590</v>
      </c>
      <c r="D859" s="4" t="s">
        <v>32447</v>
      </c>
      <c r="E859" s="4" t="s">
        <v>32448</v>
      </c>
      <c r="F859" s="9" t="str">
        <f t="shared" si="53"/>
        <v>East Kristen</v>
      </c>
      <c r="G859" t="str">
        <f t="shared" si="54"/>
        <v>ME</v>
      </c>
      <c r="H859" t="str">
        <f t="shared" si="55"/>
        <v>34997</v>
      </c>
    </row>
    <row r="860" spans="1:8" ht="30">
      <c r="A860" s="1" t="s">
        <v>3337</v>
      </c>
      <c r="B860" s="1" t="str">
        <f t="shared" si="52"/>
        <v>5398 Diane Path Suite 351;East Kathy, ID 39106</v>
      </c>
      <c r="C860" s="1" t="s">
        <v>26591</v>
      </c>
      <c r="D860" s="4" t="s">
        <v>32449</v>
      </c>
      <c r="E860" s="4" t="s">
        <v>32450</v>
      </c>
      <c r="F860" s="9" t="str">
        <f t="shared" si="53"/>
        <v>East Kathy</v>
      </c>
      <c r="G860" t="str">
        <f t="shared" si="54"/>
        <v>ID</v>
      </c>
      <c r="H860" t="str">
        <f t="shared" si="55"/>
        <v>39106</v>
      </c>
    </row>
    <row r="861" spans="1:8" ht="30">
      <c r="A861" s="1" t="s">
        <v>3341</v>
      </c>
      <c r="B861" s="1" t="str">
        <f t="shared" si="52"/>
        <v>90713 Rebekah Views;New Pennymouth, OH 74409</v>
      </c>
      <c r="C861" s="1" t="s">
        <v>26592</v>
      </c>
      <c r="D861" s="4" t="s">
        <v>32451</v>
      </c>
      <c r="E861" s="4" t="s">
        <v>32452</v>
      </c>
      <c r="F861" s="9" t="str">
        <f t="shared" si="53"/>
        <v>New Pennymouth</v>
      </c>
      <c r="G861" t="str">
        <f t="shared" si="54"/>
        <v>OH</v>
      </c>
      <c r="H861" t="str">
        <f t="shared" si="55"/>
        <v>74409</v>
      </c>
    </row>
    <row r="862" spans="1:8" ht="30">
      <c r="A862" s="1" t="s">
        <v>3345</v>
      </c>
      <c r="B862" s="1" t="str">
        <f t="shared" si="52"/>
        <v>PSC 7719, Box 0028;APO AE 90495</v>
      </c>
      <c r="C862" s="1" t="s">
        <v>26593</v>
      </c>
      <c r="D862" s="4" t="s">
        <v>32453</v>
      </c>
      <c r="E862" s="4" t="s">
        <v>32454</v>
      </c>
      <c r="F862" s="9" t="str">
        <f t="shared" si="53"/>
        <v>APO</v>
      </c>
      <c r="G862" t="str">
        <f t="shared" si="54"/>
        <v>AE</v>
      </c>
      <c r="H862" t="str">
        <f t="shared" si="55"/>
        <v>90495</v>
      </c>
    </row>
    <row r="863" spans="1:8" ht="30">
      <c r="A863" s="1" t="s">
        <v>3349</v>
      </c>
      <c r="B863" s="1" t="str">
        <f t="shared" si="52"/>
        <v>6115 Price Cliffs Apt. 711;Lake Oscar, IA 93553</v>
      </c>
      <c r="C863" s="1" t="s">
        <v>26594</v>
      </c>
      <c r="D863" s="4" t="s">
        <v>32455</v>
      </c>
      <c r="E863" s="4" t="s">
        <v>32456</v>
      </c>
      <c r="F863" s="9" t="str">
        <f t="shared" si="53"/>
        <v>Lake Oscar</v>
      </c>
      <c r="G863" t="str">
        <f t="shared" si="54"/>
        <v>IA</v>
      </c>
      <c r="H863" t="str">
        <f t="shared" si="55"/>
        <v>93553</v>
      </c>
    </row>
    <row r="864" spans="1:8" ht="30">
      <c r="A864" s="1" t="s">
        <v>3352</v>
      </c>
      <c r="B864" s="1" t="str">
        <f t="shared" si="52"/>
        <v>9433 Sanchez Street;Melissafurt, RI 08911</v>
      </c>
      <c r="C864" s="1" t="s">
        <v>26595</v>
      </c>
      <c r="D864" s="4" t="s">
        <v>32457</v>
      </c>
      <c r="E864" s="4" t="s">
        <v>32458</v>
      </c>
      <c r="F864" s="9" t="str">
        <f t="shared" si="53"/>
        <v>Melissafurt</v>
      </c>
      <c r="G864" t="str">
        <f t="shared" si="54"/>
        <v>RI</v>
      </c>
      <c r="H864" t="str">
        <f t="shared" si="55"/>
        <v>08911</v>
      </c>
    </row>
    <row r="865" spans="1:8" ht="30">
      <c r="A865" s="1" t="s">
        <v>3356</v>
      </c>
      <c r="B865" s="1" t="str">
        <f t="shared" si="52"/>
        <v>42340 Nguyen River;South Katherineberg, MA 75935</v>
      </c>
      <c r="C865" s="1" t="s">
        <v>26596</v>
      </c>
      <c r="D865" s="4" t="s">
        <v>32459</v>
      </c>
      <c r="E865" s="4" t="s">
        <v>32460</v>
      </c>
      <c r="F865" s="9" t="str">
        <f t="shared" si="53"/>
        <v>South Katherineberg</v>
      </c>
      <c r="G865" t="str">
        <f t="shared" si="54"/>
        <v>MA</v>
      </c>
      <c r="H865" t="str">
        <f t="shared" si="55"/>
        <v>75935</v>
      </c>
    </row>
    <row r="866" spans="1:8" ht="30">
      <c r="A866" s="1" t="s">
        <v>3360</v>
      </c>
      <c r="B866" s="1" t="str">
        <f t="shared" si="52"/>
        <v>44139 Jackson Isle;Lake Aprilchester, NJ 75495</v>
      </c>
      <c r="C866" s="1" t="s">
        <v>26597</v>
      </c>
      <c r="D866" s="4" t="s">
        <v>32461</v>
      </c>
      <c r="E866" s="4" t="s">
        <v>32462</v>
      </c>
      <c r="F866" s="9" t="str">
        <f t="shared" si="53"/>
        <v>Lake Aprilchester</v>
      </c>
      <c r="G866" t="str">
        <f t="shared" si="54"/>
        <v>NJ</v>
      </c>
      <c r="H866" t="str">
        <f t="shared" si="55"/>
        <v>75495</v>
      </c>
    </row>
    <row r="867" spans="1:8" ht="30">
      <c r="A867" s="1" t="s">
        <v>3364</v>
      </c>
      <c r="B867" s="1" t="str">
        <f t="shared" si="52"/>
        <v>59632 Austin Vista Apt. 913;Lake James, MT 65225</v>
      </c>
      <c r="C867" s="1" t="s">
        <v>26598</v>
      </c>
      <c r="D867" s="4" t="s">
        <v>32463</v>
      </c>
      <c r="E867" s="4" t="s">
        <v>32464</v>
      </c>
      <c r="F867" s="9" t="str">
        <f t="shared" si="53"/>
        <v>Lake James</v>
      </c>
      <c r="G867" t="str">
        <f t="shared" si="54"/>
        <v>MT</v>
      </c>
      <c r="H867" t="str">
        <f t="shared" si="55"/>
        <v>65225</v>
      </c>
    </row>
    <row r="868" spans="1:8" ht="30">
      <c r="A868" s="1" t="s">
        <v>3368</v>
      </c>
      <c r="B868" s="1" t="str">
        <f t="shared" si="52"/>
        <v>9770 Sara Mill;Smithfurt, GA 64744</v>
      </c>
      <c r="C868" s="1" t="s">
        <v>26599</v>
      </c>
      <c r="D868" s="4" t="s">
        <v>32465</v>
      </c>
      <c r="E868" s="4" t="s">
        <v>32466</v>
      </c>
      <c r="F868" s="9" t="str">
        <f t="shared" si="53"/>
        <v>Smithfurt</v>
      </c>
      <c r="G868" t="str">
        <f t="shared" si="54"/>
        <v>GA</v>
      </c>
      <c r="H868" t="str">
        <f t="shared" si="55"/>
        <v>64744</v>
      </c>
    </row>
    <row r="869" spans="1:8" ht="30">
      <c r="A869" s="1" t="s">
        <v>3372</v>
      </c>
      <c r="B869" s="1" t="str">
        <f t="shared" si="52"/>
        <v>8107 Woods Glen;Port Stevenmouth, ID 63118</v>
      </c>
      <c r="C869" s="1" t="s">
        <v>26600</v>
      </c>
      <c r="D869" s="4" t="s">
        <v>32467</v>
      </c>
      <c r="E869" s="4" t="s">
        <v>32468</v>
      </c>
      <c r="F869" s="9" t="str">
        <f t="shared" si="53"/>
        <v>Port Stevenmouth</v>
      </c>
      <c r="G869" t="str">
        <f t="shared" si="54"/>
        <v>ID</v>
      </c>
      <c r="H869" t="str">
        <f t="shared" si="55"/>
        <v>63118</v>
      </c>
    </row>
    <row r="870" spans="1:8" ht="45">
      <c r="A870" s="1" t="s">
        <v>3376</v>
      </c>
      <c r="B870" s="1" t="str">
        <f t="shared" si="52"/>
        <v>71954 Davila Circle;Jacobsonshire, IN 43470</v>
      </c>
      <c r="C870" s="1" t="s">
        <v>26601</v>
      </c>
      <c r="D870" s="4" t="s">
        <v>32469</v>
      </c>
      <c r="E870" s="4" t="s">
        <v>32470</v>
      </c>
      <c r="F870" s="9" t="str">
        <f t="shared" si="53"/>
        <v>Jacobsonshire</v>
      </c>
      <c r="G870" t="str">
        <f t="shared" si="54"/>
        <v>IN</v>
      </c>
      <c r="H870" t="str">
        <f t="shared" si="55"/>
        <v>43470</v>
      </c>
    </row>
    <row r="871" spans="1:8" ht="45">
      <c r="A871" s="1" t="s">
        <v>3380</v>
      </c>
      <c r="B871" s="1" t="str">
        <f t="shared" si="52"/>
        <v>1282 Flores Mountains;Michellestad, AK 84406</v>
      </c>
      <c r="C871" s="1" t="s">
        <v>26602</v>
      </c>
      <c r="D871" s="4" t="s">
        <v>32471</v>
      </c>
      <c r="E871" s="4" t="s">
        <v>32472</v>
      </c>
      <c r="F871" s="9" t="str">
        <f t="shared" si="53"/>
        <v>Michellestad</v>
      </c>
      <c r="G871" t="str">
        <f t="shared" si="54"/>
        <v>AK</v>
      </c>
      <c r="H871" t="str">
        <f t="shared" si="55"/>
        <v>84406</v>
      </c>
    </row>
    <row r="872" spans="1:8" ht="30">
      <c r="A872" s="1" t="s">
        <v>3383</v>
      </c>
      <c r="B872" s="1" t="str">
        <f t="shared" si="52"/>
        <v>0699 Michael Isle Apt. 036;Port Jasmine, NE 46149</v>
      </c>
      <c r="C872" s="1" t="s">
        <v>26603</v>
      </c>
      <c r="D872" s="4" t="s">
        <v>32473</v>
      </c>
      <c r="E872" s="4" t="s">
        <v>32474</v>
      </c>
      <c r="F872" s="9" t="str">
        <f t="shared" si="53"/>
        <v>Port Jasmine</v>
      </c>
      <c r="G872" t="str">
        <f t="shared" si="54"/>
        <v>NE</v>
      </c>
      <c r="H872" t="str">
        <f t="shared" si="55"/>
        <v>46149</v>
      </c>
    </row>
    <row r="873" spans="1:8" ht="45">
      <c r="A873" s="1" t="s">
        <v>3387</v>
      </c>
      <c r="B873" s="1" t="str">
        <f t="shared" si="52"/>
        <v>85616 Haley Brooks Apt. 625;New Williamland, NY 25456</v>
      </c>
      <c r="C873" s="1" t="s">
        <v>26604</v>
      </c>
      <c r="D873" s="4" t="s">
        <v>32475</v>
      </c>
      <c r="E873" s="4" t="s">
        <v>32476</v>
      </c>
      <c r="F873" s="9" t="str">
        <f t="shared" si="53"/>
        <v>New Williamland</v>
      </c>
      <c r="G873" t="str">
        <f t="shared" si="54"/>
        <v>NY</v>
      </c>
      <c r="H873" t="str">
        <f t="shared" si="55"/>
        <v>25456</v>
      </c>
    </row>
    <row r="874" spans="1:8" ht="30">
      <c r="A874" s="1" t="s">
        <v>3391</v>
      </c>
      <c r="B874" s="1" t="str">
        <f t="shared" si="52"/>
        <v>09889 Lindsay Knolls Apt. 535;Hollytown, FL 95875</v>
      </c>
      <c r="C874" s="1" t="s">
        <v>26605</v>
      </c>
      <c r="D874" s="4" t="s">
        <v>32477</v>
      </c>
      <c r="E874" s="4" t="s">
        <v>32478</v>
      </c>
      <c r="F874" s="9" t="str">
        <f t="shared" si="53"/>
        <v>Hollytown</v>
      </c>
      <c r="G874" t="str">
        <f t="shared" si="54"/>
        <v>FL</v>
      </c>
      <c r="H874" t="str">
        <f t="shared" si="55"/>
        <v>95875</v>
      </c>
    </row>
    <row r="875" spans="1:8" ht="30">
      <c r="A875" s="1" t="s">
        <v>3393</v>
      </c>
      <c r="B875" s="1" t="str">
        <f t="shared" si="52"/>
        <v>1086 Stephanie Port;South Michaeltown, MA 02508</v>
      </c>
      <c r="C875" s="1" t="s">
        <v>26606</v>
      </c>
      <c r="D875" s="4" t="s">
        <v>32479</v>
      </c>
      <c r="E875" s="4" t="s">
        <v>32480</v>
      </c>
      <c r="F875" s="9" t="str">
        <f t="shared" si="53"/>
        <v>South Michaeltown</v>
      </c>
      <c r="G875" t="str">
        <f t="shared" si="54"/>
        <v>MA</v>
      </c>
      <c r="H875" t="str">
        <f t="shared" si="55"/>
        <v>02508</v>
      </c>
    </row>
    <row r="876" spans="1:8" ht="30">
      <c r="A876" s="1" t="s">
        <v>3397</v>
      </c>
      <c r="B876" s="1" t="str">
        <f t="shared" si="52"/>
        <v>4881 Robinson Lodge Apt. 940;Marquezville, IN 39323</v>
      </c>
      <c r="C876" s="1" t="s">
        <v>26607</v>
      </c>
      <c r="D876" s="4" t="s">
        <v>32481</v>
      </c>
      <c r="E876" s="4" t="s">
        <v>32482</v>
      </c>
      <c r="F876" s="9" t="str">
        <f t="shared" si="53"/>
        <v>Marquezville</v>
      </c>
      <c r="G876" t="str">
        <f t="shared" si="54"/>
        <v>IN</v>
      </c>
      <c r="H876" t="str">
        <f t="shared" si="55"/>
        <v>39323</v>
      </c>
    </row>
    <row r="877" spans="1:8" ht="30">
      <c r="A877" s="1" t="s">
        <v>3401</v>
      </c>
      <c r="B877" s="1" t="str">
        <f t="shared" si="52"/>
        <v>13421 Jason Burgs Apt. 582;East Bethany, NY 89142</v>
      </c>
      <c r="C877" s="1" t="s">
        <v>26608</v>
      </c>
      <c r="D877" s="4" t="s">
        <v>32483</v>
      </c>
      <c r="E877" s="4" t="s">
        <v>32484</v>
      </c>
      <c r="F877" s="9" t="str">
        <f t="shared" si="53"/>
        <v>East Bethany</v>
      </c>
      <c r="G877" t="str">
        <f t="shared" si="54"/>
        <v>NY</v>
      </c>
      <c r="H877" t="str">
        <f t="shared" si="55"/>
        <v>89142</v>
      </c>
    </row>
    <row r="878" spans="1:8" ht="30">
      <c r="A878" s="1" t="s">
        <v>3405</v>
      </c>
      <c r="B878" s="1" t="str">
        <f t="shared" si="52"/>
        <v>4694 Miller Stream;North Lindseyborough, WI 64096</v>
      </c>
      <c r="C878" s="1" t="s">
        <v>26609</v>
      </c>
      <c r="D878" s="4" t="s">
        <v>32485</v>
      </c>
      <c r="E878" s="4" t="s">
        <v>32486</v>
      </c>
      <c r="F878" s="9" t="str">
        <f t="shared" si="53"/>
        <v>North Lindseyborough</v>
      </c>
      <c r="G878" t="str">
        <f t="shared" si="54"/>
        <v>WI</v>
      </c>
      <c r="H878" t="str">
        <f t="shared" si="55"/>
        <v>64096</v>
      </c>
    </row>
    <row r="879" spans="1:8" ht="30">
      <c r="A879" s="1" t="s">
        <v>3409</v>
      </c>
      <c r="B879" s="1" t="str">
        <f t="shared" si="52"/>
        <v>747 Samantha Viaduct Suite 904;Whiteside, OH 85605</v>
      </c>
      <c r="C879" s="1" t="s">
        <v>26610</v>
      </c>
      <c r="D879" s="4" t="s">
        <v>32487</v>
      </c>
      <c r="E879" s="4" t="s">
        <v>32488</v>
      </c>
      <c r="F879" s="9" t="str">
        <f t="shared" si="53"/>
        <v>Whiteside</v>
      </c>
      <c r="G879" t="str">
        <f t="shared" si="54"/>
        <v>OH</v>
      </c>
      <c r="H879" t="str">
        <f t="shared" si="55"/>
        <v>85605</v>
      </c>
    </row>
    <row r="880" spans="1:8" ht="30">
      <c r="A880" s="1" t="s">
        <v>3413</v>
      </c>
      <c r="B880" s="1" t="str">
        <f t="shared" si="52"/>
        <v>830 Mcdonald Track;Tinamouth, IL 81877</v>
      </c>
      <c r="C880" s="1" t="s">
        <v>26611</v>
      </c>
      <c r="D880" s="4" t="s">
        <v>32489</v>
      </c>
      <c r="E880" s="4" t="s">
        <v>32490</v>
      </c>
      <c r="F880" s="9" t="str">
        <f t="shared" si="53"/>
        <v>Tinamouth</v>
      </c>
      <c r="G880" t="str">
        <f t="shared" si="54"/>
        <v>IL</v>
      </c>
      <c r="H880" t="str">
        <f t="shared" si="55"/>
        <v>81877</v>
      </c>
    </row>
    <row r="881" spans="1:8" ht="30">
      <c r="A881" s="1" t="s">
        <v>3417</v>
      </c>
      <c r="B881" s="1" t="str">
        <f t="shared" si="52"/>
        <v>42840 Estes Forest Suite 796;Carlshire, NC 99635</v>
      </c>
      <c r="C881" s="1" t="s">
        <v>26612</v>
      </c>
      <c r="D881" s="4" t="s">
        <v>32491</v>
      </c>
      <c r="E881" s="4" t="s">
        <v>32492</v>
      </c>
      <c r="F881" s="9" t="str">
        <f t="shared" si="53"/>
        <v>Carlshire</v>
      </c>
      <c r="G881" t="str">
        <f t="shared" si="54"/>
        <v>NC</v>
      </c>
      <c r="H881" t="str">
        <f t="shared" si="55"/>
        <v>99635</v>
      </c>
    </row>
    <row r="882" spans="1:8" ht="45">
      <c r="A882" s="1" t="s">
        <v>3421</v>
      </c>
      <c r="B882" s="1" t="str">
        <f t="shared" si="52"/>
        <v>3146 Henderson Rapids;West Jeremy, DC 99024</v>
      </c>
      <c r="C882" s="1" t="s">
        <v>26613</v>
      </c>
      <c r="D882" s="4" t="s">
        <v>32493</v>
      </c>
      <c r="E882" s="4" t="s">
        <v>32494</v>
      </c>
      <c r="F882" s="9" t="str">
        <f t="shared" si="53"/>
        <v>West Jeremy</v>
      </c>
      <c r="G882" t="str">
        <f t="shared" si="54"/>
        <v>DC</v>
      </c>
      <c r="H882" t="str">
        <f t="shared" si="55"/>
        <v>99024</v>
      </c>
    </row>
    <row r="883" spans="1:8" ht="45">
      <c r="A883" s="1" t="s">
        <v>3424</v>
      </c>
      <c r="B883" s="1" t="str">
        <f t="shared" si="52"/>
        <v>7068 Diana Vista Apt. 650;Port Christopherport, WA 63671</v>
      </c>
      <c r="C883" s="1" t="s">
        <v>26614</v>
      </c>
      <c r="D883" s="4" t="s">
        <v>32495</v>
      </c>
      <c r="E883" s="4" t="s">
        <v>32496</v>
      </c>
      <c r="F883" s="9" t="str">
        <f t="shared" si="53"/>
        <v>Port Christopherport</v>
      </c>
      <c r="G883" t="str">
        <f t="shared" si="54"/>
        <v>WA</v>
      </c>
      <c r="H883" t="str">
        <f t="shared" si="55"/>
        <v>63671</v>
      </c>
    </row>
    <row r="884" spans="1:8" ht="30">
      <c r="A884" s="1" t="s">
        <v>3428</v>
      </c>
      <c r="B884" s="1" t="str">
        <f t="shared" si="52"/>
        <v>537 Green Manor;North Kylechester, CA 91021</v>
      </c>
      <c r="C884" s="1" t="s">
        <v>26615</v>
      </c>
      <c r="D884" s="4" t="s">
        <v>32497</v>
      </c>
      <c r="E884" s="4" t="s">
        <v>32498</v>
      </c>
      <c r="F884" s="9" t="str">
        <f t="shared" si="53"/>
        <v>North Kylechester</v>
      </c>
      <c r="G884" t="str">
        <f t="shared" si="54"/>
        <v>CA</v>
      </c>
      <c r="H884" t="str">
        <f t="shared" si="55"/>
        <v>91021</v>
      </c>
    </row>
    <row r="885" spans="1:8" ht="45">
      <c r="A885" s="1" t="s">
        <v>3431</v>
      </c>
      <c r="B885" s="1" t="str">
        <f t="shared" si="52"/>
        <v>7081 Stacy Shores;Lowerytown, AZ 48607</v>
      </c>
      <c r="C885" s="1" t="s">
        <v>26616</v>
      </c>
      <c r="D885" s="4" t="s">
        <v>32499</v>
      </c>
      <c r="E885" s="4" t="s">
        <v>32500</v>
      </c>
      <c r="F885" s="9" t="str">
        <f t="shared" si="53"/>
        <v>Lowerytown</v>
      </c>
      <c r="G885" t="str">
        <f t="shared" si="54"/>
        <v>AZ</v>
      </c>
      <c r="H885" t="str">
        <f t="shared" si="55"/>
        <v>48607</v>
      </c>
    </row>
    <row r="886" spans="1:8" ht="45">
      <c r="A886" s="1" t="s">
        <v>3435</v>
      </c>
      <c r="B886" s="1" t="str">
        <f t="shared" si="52"/>
        <v>134 Joshua Circle Apt. 022;East Charlesberg, CA 30537</v>
      </c>
      <c r="C886" s="1" t="s">
        <v>26617</v>
      </c>
      <c r="D886" s="4" t="s">
        <v>32501</v>
      </c>
      <c r="E886" s="4" t="s">
        <v>32502</v>
      </c>
      <c r="F886" s="9" t="str">
        <f t="shared" si="53"/>
        <v>East Charlesberg</v>
      </c>
      <c r="G886" t="str">
        <f t="shared" si="54"/>
        <v>CA</v>
      </c>
      <c r="H886" t="str">
        <f t="shared" si="55"/>
        <v>30537</v>
      </c>
    </row>
    <row r="887" spans="1:8" ht="30">
      <c r="A887" s="1" t="s">
        <v>3439</v>
      </c>
      <c r="B887" s="1" t="str">
        <f t="shared" si="52"/>
        <v>1191 Kirk Lake Apt. 070;Juarezland, MS 42954</v>
      </c>
      <c r="C887" s="1" t="s">
        <v>26618</v>
      </c>
      <c r="D887" s="4" t="s">
        <v>32503</v>
      </c>
      <c r="E887" s="4" t="s">
        <v>32504</v>
      </c>
      <c r="F887" s="9" t="str">
        <f t="shared" si="53"/>
        <v>Juarezland</v>
      </c>
      <c r="G887" t="str">
        <f t="shared" si="54"/>
        <v>MS</v>
      </c>
      <c r="H887" t="str">
        <f t="shared" si="55"/>
        <v>42954</v>
      </c>
    </row>
    <row r="888" spans="1:8" ht="30">
      <c r="A888" s="1" t="s">
        <v>3443</v>
      </c>
      <c r="B888" s="1" t="str">
        <f t="shared" si="52"/>
        <v>676 Green Freeway;North Stephen, ND 74914</v>
      </c>
      <c r="C888" s="1" t="s">
        <v>26619</v>
      </c>
      <c r="D888" s="4" t="s">
        <v>32505</v>
      </c>
      <c r="E888" s="4" t="s">
        <v>32506</v>
      </c>
      <c r="F888" s="9" t="str">
        <f t="shared" si="53"/>
        <v>North Stephen</v>
      </c>
      <c r="G888" t="str">
        <f t="shared" si="54"/>
        <v>ND</v>
      </c>
      <c r="H888" t="str">
        <f t="shared" si="55"/>
        <v>74914</v>
      </c>
    </row>
    <row r="889" spans="1:8" ht="30">
      <c r="A889" s="1" t="s">
        <v>3447</v>
      </c>
      <c r="B889" s="1" t="str">
        <f t="shared" si="52"/>
        <v>584 Robert Plain Suite 797;Paulport, IA 82877</v>
      </c>
      <c r="C889" s="1" t="s">
        <v>26620</v>
      </c>
      <c r="D889" s="4" t="s">
        <v>32507</v>
      </c>
      <c r="E889" s="4" t="s">
        <v>32508</v>
      </c>
      <c r="F889" s="9" t="str">
        <f t="shared" si="53"/>
        <v>Paulport</v>
      </c>
      <c r="G889" t="str">
        <f t="shared" si="54"/>
        <v>IA</v>
      </c>
      <c r="H889" t="str">
        <f t="shared" si="55"/>
        <v>82877</v>
      </c>
    </row>
    <row r="890" spans="1:8" ht="30">
      <c r="A890" s="1" t="s">
        <v>3451</v>
      </c>
      <c r="B890" s="1" t="str">
        <f t="shared" si="52"/>
        <v>78285 Tammy Pines Suite 611;Williamside, MI 29752</v>
      </c>
      <c r="C890" s="1" t="s">
        <v>26621</v>
      </c>
      <c r="D890" s="4" t="s">
        <v>32509</v>
      </c>
      <c r="E890" s="4" t="s">
        <v>32510</v>
      </c>
      <c r="F890" s="9" t="str">
        <f t="shared" si="53"/>
        <v>Williamside</v>
      </c>
      <c r="G890" t="str">
        <f t="shared" si="54"/>
        <v>MI</v>
      </c>
      <c r="H890" t="str">
        <f t="shared" si="55"/>
        <v>29752</v>
      </c>
    </row>
    <row r="891" spans="1:8" ht="30">
      <c r="A891" s="1" t="s">
        <v>3455</v>
      </c>
      <c r="B891" s="1" t="str">
        <f t="shared" si="52"/>
        <v>062 Jason Crossroad Suite 409;Hansenbury, CT 74083</v>
      </c>
      <c r="C891" s="1" t="s">
        <v>26622</v>
      </c>
      <c r="D891" s="4" t="s">
        <v>32511</v>
      </c>
      <c r="E891" s="4" t="s">
        <v>32512</v>
      </c>
      <c r="F891" s="9" t="str">
        <f t="shared" si="53"/>
        <v>Hansenbury</v>
      </c>
      <c r="G891" t="str">
        <f t="shared" si="54"/>
        <v>CT</v>
      </c>
      <c r="H891" t="str">
        <f t="shared" si="55"/>
        <v>74083</v>
      </c>
    </row>
    <row r="892" spans="1:8" ht="30">
      <c r="A892" s="1" t="s">
        <v>3459</v>
      </c>
      <c r="B892" s="1" t="str">
        <f t="shared" si="52"/>
        <v>5105 Melissa Fork;Port Davidshire, NH 47015</v>
      </c>
      <c r="C892" s="1" t="s">
        <v>26623</v>
      </c>
      <c r="D892" s="4" t="s">
        <v>32513</v>
      </c>
      <c r="E892" s="4" t="s">
        <v>32514</v>
      </c>
      <c r="F892" s="9" t="str">
        <f t="shared" si="53"/>
        <v>Port Davidshire</v>
      </c>
      <c r="G892" t="str">
        <f t="shared" si="54"/>
        <v>NH</v>
      </c>
      <c r="H892" t="str">
        <f t="shared" si="55"/>
        <v>47015</v>
      </c>
    </row>
    <row r="893" spans="1:8" ht="30">
      <c r="A893" s="1" t="s">
        <v>3463</v>
      </c>
      <c r="B893" s="1" t="str">
        <f t="shared" si="52"/>
        <v>PSC 9607, Box 1851;APO AA 55239</v>
      </c>
      <c r="C893" s="1" t="s">
        <v>26624</v>
      </c>
      <c r="D893" s="4" t="s">
        <v>32515</v>
      </c>
      <c r="E893" s="4" t="s">
        <v>32516</v>
      </c>
      <c r="F893" s="9" t="str">
        <f t="shared" si="53"/>
        <v>APO</v>
      </c>
      <c r="G893" t="str">
        <f t="shared" si="54"/>
        <v>AA</v>
      </c>
      <c r="H893" t="str">
        <f t="shared" si="55"/>
        <v>55239</v>
      </c>
    </row>
    <row r="894" spans="1:8" ht="30">
      <c r="A894" s="1" t="s">
        <v>3467</v>
      </c>
      <c r="B894" s="1" t="str">
        <f t="shared" si="52"/>
        <v>4518 Carpenter View Suite 272;Jamesview, TX 26032</v>
      </c>
      <c r="C894" s="1" t="s">
        <v>26625</v>
      </c>
      <c r="D894" s="4" t="s">
        <v>32517</v>
      </c>
      <c r="E894" s="4" t="s">
        <v>32518</v>
      </c>
      <c r="F894" s="9" t="str">
        <f t="shared" si="53"/>
        <v>Jamesview</v>
      </c>
      <c r="G894" t="str">
        <f t="shared" si="54"/>
        <v>TX</v>
      </c>
      <c r="H894" t="str">
        <f t="shared" si="55"/>
        <v>26032</v>
      </c>
    </row>
    <row r="895" spans="1:8" ht="45">
      <c r="A895" s="1" t="s">
        <v>3471</v>
      </c>
      <c r="B895" s="1" t="str">
        <f t="shared" si="52"/>
        <v>94321 Morales Harbors;Cartermouth, OK 76269</v>
      </c>
      <c r="C895" s="1" t="s">
        <v>26626</v>
      </c>
      <c r="D895" s="4" t="s">
        <v>32519</v>
      </c>
      <c r="E895" s="4" t="s">
        <v>32520</v>
      </c>
      <c r="F895" s="9" t="str">
        <f t="shared" si="53"/>
        <v>Cartermouth</v>
      </c>
      <c r="G895" t="str">
        <f t="shared" si="54"/>
        <v>OK</v>
      </c>
      <c r="H895" t="str">
        <f t="shared" si="55"/>
        <v>76269</v>
      </c>
    </row>
    <row r="896" spans="1:8" ht="30">
      <c r="A896" s="1" t="s">
        <v>3475</v>
      </c>
      <c r="B896" s="1" t="str">
        <f t="shared" si="52"/>
        <v>PSC 3803, Box 4940;APO AA 19855</v>
      </c>
      <c r="C896" s="1" t="s">
        <v>26627</v>
      </c>
      <c r="D896" s="4" t="s">
        <v>32521</v>
      </c>
      <c r="E896" s="4" t="s">
        <v>32522</v>
      </c>
      <c r="F896" s="9" t="str">
        <f t="shared" si="53"/>
        <v>APO</v>
      </c>
      <c r="G896" t="str">
        <f t="shared" si="54"/>
        <v>AA</v>
      </c>
      <c r="H896" t="str">
        <f t="shared" si="55"/>
        <v>19855</v>
      </c>
    </row>
    <row r="897" spans="1:8" ht="45">
      <c r="A897" s="1" t="s">
        <v>3479</v>
      </c>
      <c r="B897" s="1" t="str">
        <f t="shared" si="52"/>
        <v>7902 Marie Landing Apt. 244;East Marissashire, MA 49863</v>
      </c>
      <c r="C897" s="1" t="s">
        <v>26628</v>
      </c>
      <c r="D897" s="4" t="s">
        <v>32523</v>
      </c>
      <c r="E897" s="4" t="s">
        <v>32524</v>
      </c>
      <c r="F897" s="9" t="str">
        <f t="shared" si="53"/>
        <v>East Marissashire</v>
      </c>
      <c r="G897" t="str">
        <f t="shared" si="54"/>
        <v>MA</v>
      </c>
      <c r="H897" t="str">
        <f t="shared" si="55"/>
        <v>49863</v>
      </c>
    </row>
    <row r="898" spans="1:8" ht="45">
      <c r="A898" s="1" t="s">
        <v>3482</v>
      </c>
      <c r="B898" s="1" t="str">
        <f t="shared" si="52"/>
        <v>5209 Rasmussen Mountain;Lake Nathaniel, TX 18378</v>
      </c>
      <c r="C898" s="1" t="s">
        <v>26629</v>
      </c>
      <c r="D898" s="4" t="s">
        <v>32525</v>
      </c>
      <c r="E898" s="4" t="s">
        <v>32526</v>
      </c>
      <c r="F898" s="9" t="str">
        <f t="shared" si="53"/>
        <v>Lake Nathaniel</v>
      </c>
      <c r="G898" t="str">
        <f t="shared" si="54"/>
        <v>TX</v>
      </c>
      <c r="H898" t="str">
        <f t="shared" si="55"/>
        <v>18378</v>
      </c>
    </row>
    <row r="899" spans="1:8" ht="45">
      <c r="A899" s="1" t="s">
        <v>3486</v>
      </c>
      <c r="B899" s="1" t="str">
        <f t="shared" ref="B899:B962" si="56">SUBSTITUTE(A899,CHAR(10),";")</f>
        <v>40446 Stephens Estate;Bensonstad, PA 76889</v>
      </c>
      <c r="C899" s="1" t="s">
        <v>26630</v>
      </c>
      <c r="D899" s="4" t="s">
        <v>32527</v>
      </c>
      <c r="E899" s="4" t="s">
        <v>32528</v>
      </c>
      <c r="F899" s="9" t="str">
        <f t="shared" ref="F899:F962" si="57">IF(RIGHT(LEFT(E899,3),2)="PO",LEFT(E899,3),LEFT(E899,LEN(E899)-10))</f>
        <v>Bensonstad</v>
      </c>
      <c r="G899" t="str">
        <f t="shared" ref="G899:G962" si="58">LEFT(RIGHT(E899, 8), 2)</f>
        <v>PA</v>
      </c>
      <c r="H899" t="str">
        <f t="shared" ref="H899:H962" si="59">RIGHT(E899, 5)</f>
        <v>76889</v>
      </c>
    </row>
    <row r="900" spans="1:8" ht="30">
      <c r="A900" s="1" t="s">
        <v>3490</v>
      </c>
      <c r="B900" s="1" t="str">
        <f t="shared" si="56"/>
        <v>8251 Jasmin Mount Apt. 442;Lake Larryfort, TX 22864</v>
      </c>
      <c r="C900" s="1" t="s">
        <v>26631</v>
      </c>
      <c r="D900" s="4" t="s">
        <v>32529</v>
      </c>
      <c r="E900" s="4" t="s">
        <v>32530</v>
      </c>
      <c r="F900" s="9" t="str">
        <f t="shared" si="57"/>
        <v>Lake Larryfort</v>
      </c>
      <c r="G900" t="str">
        <f t="shared" si="58"/>
        <v>TX</v>
      </c>
      <c r="H900" t="str">
        <f t="shared" si="59"/>
        <v>22864</v>
      </c>
    </row>
    <row r="901" spans="1:8" ht="45">
      <c r="A901" s="1" t="s">
        <v>3494</v>
      </c>
      <c r="B901" s="1" t="str">
        <f t="shared" si="56"/>
        <v>612 Kylie Branch Suite 515;Lake Krystalmouth, SD 93003</v>
      </c>
      <c r="C901" s="1" t="s">
        <v>26632</v>
      </c>
      <c r="D901" s="4" t="s">
        <v>32531</v>
      </c>
      <c r="E901" s="4" t="s">
        <v>32532</v>
      </c>
      <c r="F901" s="9" t="str">
        <f t="shared" si="57"/>
        <v>Lake Krystalmouth</v>
      </c>
      <c r="G901" t="str">
        <f t="shared" si="58"/>
        <v>SD</v>
      </c>
      <c r="H901" t="str">
        <f t="shared" si="59"/>
        <v>93003</v>
      </c>
    </row>
    <row r="902" spans="1:8" ht="45">
      <c r="A902" s="1" t="s">
        <v>3498</v>
      </c>
      <c r="B902" s="1" t="str">
        <f t="shared" si="56"/>
        <v>21086 Kenneth Throughway Suite 229;West Kevin, ID 77691</v>
      </c>
      <c r="C902" s="1" t="s">
        <v>26633</v>
      </c>
      <c r="D902" s="4" t="s">
        <v>32533</v>
      </c>
      <c r="E902" s="4" t="s">
        <v>32534</v>
      </c>
      <c r="F902" s="9" t="str">
        <f t="shared" si="57"/>
        <v>West Kevin</v>
      </c>
      <c r="G902" t="str">
        <f t="shared" si="58"/>
        <v>ID</v>
      </c>
      <c r="H902" t="str">
        <f t="shared" si="59"/>
        <v>77691</v>
      </c>
    </row>
    <row r="903" spans="1:8" ht="30">
      <c r="A903" s="1" t="s">
        <v>3502</v>
      </c>
      <c r="B903" s="1" t="str">
        <f t="shared" si="56"/>
        <v>268 Hoffman Canyon;New Luisborough, CT 28316</v>
      </c>
      <c r="C903" s="1" t="s">
        <v>26634</v>
      </c>
      <c r="D903" s="4" t="s">
        <v>32535</v>
      </c>
      <c r="E903" s="4" t="s">
        <v>32536</v>
      </c>
      <c r="F903" s="9" t="str">
        <f t="shared" si="57"/>
        <v>New Luisborough</v>
      </c>
      <c r="G903" t="str">
        <f t="shared" si="58"/>
        <v>CT</v>
      </c>
      <c r="H903" t="str">
        <f t="shared" si="59"/>
        <v>28316</v>
      </c>
    </row>
    <row r="904" spans="1:8" ht="30">
      <c r="A904" s="1" t="s">
        <v>3506</v>
      </c>
      <c r="B904" s="1" t="str">
        <f t="shared" si="56"/>
        <v>516 Rodriguez Pass;South Kylemouth, LA 84684</v>
      </c>
      <c r="C904" s="1" t="s">
        <v>26635</v>
      </c>
      <c r="D904" s="4" t="s">
        <v>32537</v>
      </c>
      <c r="E904" s="4" t="s">
        <v>32538</v>
      </c>
      <c r="F904" s="9" t="str">
        <f t="shared" si="57"/>
        <v>South Kylemouth</v>
      </c>
      <c r="G904" t="str">
        <f t="shared" si="58"/>
        <v>LA</v>
      </c>
      <c r="H904" t="str">
        <f t="shared" si="59"/>
        <v>84684</v>
      </c>
    </row>
    <row r="905" spans="1:8" ht="30">
      <c r="A905" s="1" t="s">
        <v>3510</v>
      </c>
      <c r="B905" s="1" t="str">
        <f t="shared" si="56"/>
        <v>92176 Garcia Union Suite 261;Brandiside, FL 53339</v>
      </c>
      <c r="C905" s="1" t="s">
        <v>26636</v>
      </c>
      <c r="D905" s="4" t="s">
        <v>32539</v>
      </c>
      <c r="E905" s="4" t="s">
        <v>32540</v>
      </c>
      <c r="F905" s="9" t="str">
        <f t="shared" si="57"/>
        <v>Brandiside</v>
      </c>
      <c r="G905" t="str">
        <f t="shared" si="58"/>
        <v>FL</v>
      </c>
      <c r="H905" t="str">
        <f t="shared" si="59"/>
        <v>53339</v>
      </c>
    </row>
    <row r="906" spans="1:8" ht="45">
      <c r="A906" s="1" t="s">
        <v>3514</v>
      </c>
      <c r="B906" s="1" t="str">
        <f t="shared" si="56"/>
        <v>1588 Charlene Stravenue;Garyport, TN 61016</v>
      </c>
      <c r="C906" s="1" t="s">
        <v>26637</v>
      </c>
      <c r="D906" s="4" t="s">
        <v>32541</v>
      </c>
      <c r="E906" s="4" t="s">
        <v>32542</v>
      </c>
      <c r="F906" s="9" t="str">
        <f t="shared" si="57"/>
        <v>Garyport</v>
      </c>
      <c r="G906" t="str">
        <f t="shared" si="58"/>
        <v>TN</v>
      </c>
      <c r="H906" t="str">
        <f t="shared" si="59"/>
        <v>61016</v>
      </c>
    </row>
    <row r="907" spans="1:8" ht="30">
      <c r="A907" s="1" t="s">
        <v>3518</v>
      </c>
      <c r="B907" s="1" t="str">
        <f t="shared" si="56"/>
        <v>9023 Perez Fall;Leeville, MI 93033</v>
      </c>
      <c r="C907" s="1" t="s">
        <v>26638</v>
      </c>
      <c r="D907" s="4" t="s">
        <v>32543</v>
      </c>
      <c r="E907" s="4" t="s">
        <v>32544</v>
      </c>
      <c r="F907" s="9" t="str">
        <f t="shared" si="57"/>
        <v>Leeville</v>
      </c>
      <c r="G907" t="str">
        <f t="shared" si="58"/>
        <v>MI</v>
      </c>
      <c r="H907" t="str">
        <f t="shared" si="59"/>
        <v>93033</v>
      </c>
    </row>
    <row r="908" spans="1:8" ht="30">
      <c r="A908" s="1" t="s">
        <v>3522</v>
      </c>
      <c r="B908" s="1" t="str">
        <f t="shared" si="56"/>
        <v>59643 Payne Crescent;Port Markside, IN 18253</v>
      </c>
      <c r="C908" s="1" t="s">
        <v>26639</v>
      </c>
      <c r="D908" s="4" t="s">
        <v>32545</v>
      </c>
      <c r="E908" s="4" t="s">
        <v>32546</v>
      </c>
      <c r="F908" s="9" t="str">
        <f t="shared" si="57"/>
        <v>Port Markside</v>
      </c>
      <c r="G908" t="str">
        <f t="shared" si="58"/>
        <v>IN</v>
      </c>
      <c r="H908" t="str">
        <f t="shared" si="59"/>
        <v>18253</v>
      </c>
    </row>
    <row r="909" spans="1:8" ht="30">
      <c r="A909" s="1" t="s">
        <v>3526</v>
      </c>
      <c r="B909" s="1" t="str">
        <f t="shared" si="56"/>
        <v>Unit 7668 Box 6956;DPO AP 56477</v>
      </c>
      <c r="C909" s="1" t="s">
        <v>26640</v>
      </c>
      <c r="D909" s="4" t="s">
        <v>32547</v>
      </c>
      <c r="E909" s="4" t="s">
        <v>32548</v>
      </c>
      <c r="F909" s="9" t="str">
        <f t="shared" si="57"/>
        <v>DPO</v>
      </c>
      <c r="G909" t="str">
        <f t="shared" si="58"/>
        <v>AP</v>
      </c>
      <c r="H909" t="str">
        <f t="shared" si="59"/>
        <v>56477</v>
      </c>
    </row>
    <row r="910" spans="1:8" ht="30">
      <c r="A910" s="1" t="s">
        <v>3530</v>
      </c>
      <c r="B910" s="1" t="str">
        <f t="shared" si="56"/>
        <v>494 Charles Club Suite 909;East Tonya, DC 48943</v>
      </c>
      <c r="C910" s="1" t="s">
        <v>26641</v>
      </c>
      <c r="D910" s="4" t="s">
        <v>32549</v>
      </c>
      <c r="E910" s="4" t="s">
        <v>32550</v>
      </c>
      <c r="F910" s="9" t="str">
        <f t="shared" si="57"/>
        <v>East Tonya</v>
      </c>
      <c r="G910" t="str">
        <f t="shared" si="58"/>
        <v>DC</v>
      </c>
      <c r="H910" t="str">
        <f t="shared" si="59"/>
        <v>48943</v>
      </c>
    </row>
    <row r="911" spans="1:8" ht="30">
      <c r="A911" s="1" t="s">
        <v>3533</v>
      </c>
      <c r="B911" s="1" t="str">
        <f t="shared" si="56"/>
        <v>34377 Michael Roads Suite 754;Katelynfurt, SC 60130</v>
      </c>
      <c r="C911" s="1" t="s">
        <v>26642</v>
      </c>
      <c r="D911" s="4" t="s">
        <v>32551</v>
      </c>
      <c r="E911" s="4" t="s">
        <v>32552</v>
      </c>
      <c r="F911" s="9" t="str">
        <f t="shared" si="57"/>
        <v>Katelynfurt</v>
      </c>
      <c r="G911" t="str">
        <f t="shared" si="58"/>
        <v>SC</v>
      </c>
      <c r="H911" t="str">
        <f t="shared" si="59"/>
        <v>60130</v>
      </c>
    </row>
    <row r="912" spans="1:8" ht="45">
      <c r="A912" s="1" t="s">
        <v>3537</v>
      </c>
      <c r="B912" s="1" t="str">
        <f t="shared" si="56"/>
        <v>756 Anthony Mission;Michaelberg, RI 22961</v>
      </c>
      <c r="C912" s="1" t="s">
        <v>26643</v>
      </c>
      <c r="D912" s="4" t="s">
        <v>32553</v>
      </c>
      <c r="E912" s="4" t="s">
        <v>32554</v>
      </c>
      <c r="F912" s="9" t="str">
        <f t="shared" si="57"/>
        <v>Michaelberg</v>
      </c>
      <c r="G912" t="str">
        <f t="shared" si="58"/>
        <v>RI</v>
      </c>
      <c r="H912" t="str">
        <f t="shared" si="59"/>
        <v>22961</v>
      </c>
    </row>
    <row r="913" spans="1:8" ht="30">
      <c r="A913" s="1" t="s">
        <v>3540</v>
      </c>
      <c r="B913" s="1" t="str">
        <f t="shared" si="56"/>
        <v>7718 Sexton Heights Suite 812;Amberchester, NJ 85732</v>
      </c>
      <c r="C913" s="1" t="s">
        <v>26644</v>
      </c>
      <c r="D913" s="4" t="s">
        <v>32555</v>
      </c>
      <c r="E913" s="4" t="s">
        <v>32556</v>
      </c>
      <c r="F913" s="9" t="str">
        <f t="shared" si="57"/>
        <v>Amberchester</v>
      </c>
      <c r="G913" t="str">
        <f t="shared" si="58"/>
        <v>NJ</v>
      </c>
      <c r="H913" t="str">
        <f t="shared" si="59"/>
        <v>85732</v>
      </c>
    </row>
    <row r="914" spans="1:8" ht="30">
      <c r="A914" s="1" t="s">
        <v>3544</v>
      </c>
      <c r="B914" s="1" t="str">
        <f t="shared" si="56"/>
        <v>16881 Kevin Forks Suite 745;West Martin, FL 23242</v>
      </c>
      <c r="C914" s="1" t="s">
        <v>26645</v>
      </c>
      <c r="D914" s="4" t="s">
        <v>32557</v>
      </c>
      <c r="E914" s="4" t="s">
        <v>32558</v>
      </c>
      <c r="F914" s="9" t="str">
        <f t="shared" si="57"/>
        <v>West Martin</v>
      </c>
      <c r="G914" t="str">
        <f t="shared" si="58"/>
        <v>FL</v>
      </c>
      <c r="H914" t="str">
        <f t="shared" si="59"/>
        <v>23242</v>
      </c>
    </row>
    <row r="915" spans="1:8" ht="45">
      <c r="A915" s="1" t="s">
        <v>3548</v>
      </c>
      <c r="B915" s="1" t="str">
        <f t="shared" si="56"/>
        <v>2896 Emily Light;Williamchester, OH 73601</v>
      </c>
      <c r="C915" s="1" t="s">
        <v>26646</v>
      </c>
      <c r="D915" s="4" t="s">
        <v>32559</v>
      </c>
      <c r="E915" s="4" t="s">
        <v>32560</v>
      </c>
      <c r="F915" s="9" t="str">
        <f t="shared" si="57"/>
        <v>Williamchester</v>
      </c>
      <c r="G915" t="str">
        <f t="shared" si="58"/>
        <v>OH</v>
      </c>
      <c r="H915" t="str">
        <f t="shared" si="59"/>
        <v>73601</v>
      </c>
    </row>
    <row r="916" spans="1:8" ht="30">
      <c r="A916" s="1" t="s">
        <v>3552</v>
      </c>
      <c r="B916" s="1" t="str">
        <f t="shared" si="56"/>
        <v>28637 Myers Rue;South Annaside, NH 62439</v>
      </c>
      <c r="C916" s="1" t="s">
        <v>26647</v>
      </c>
      <c r="D916" s="4" t="s">
        <v>32561</v>
      </c>
      <c r="E916" s="4" t="s">
        <v>32562</v>
      </c>
      <c r="F916" s="9" t="str">
        <f t="shared" si="57"/>
        <v>South Annaside</v>
      </c>
      <c r="G916" t="str">
        <f t="shared" si="58"/>
        <v>NH</v>
      </c>
      <c r="H916" t="str">
        <f t="shared" si="59"/>
        <v>62439</v>
      </c>
    </row>
    <row r="917" spans="1:8" ht="30">
      <c r="A917" s="1" t="s">
        <v>3555</v>
      </c>
      <c r="B917" s="1" t="str">
        <f t="shared" si="56"/>
        <v>52347 Robert Lakes;Amberberg, MN 79112</v>
      </c>
      <c r="C917" s="1" t="s">
        <v>26648</v>
      </c>
      <c r="D917" s="4" t="s">
        <v>32563</v>
      </c>
      <c r="E917" s="4" t="s">
        <v>32564</v>
      </c>
      <c r="F917" s="9" t="str">
        <f t="shared" si="57"/>
        <v>Amberberg</v>
      </c>
      <c r="G917" t="str">
        <f t="shared" si="58"/>
        <v>MN</v>
      </c>
      <c r="H917" t="str">
        <f t="shared" si="59"/>
        <v>79112</v>
      </c>
    </row>
    <row r="918" spans="1:8" ht="30">
      <c r="A918" s="1" t="s">
        <v>3559</v>
      </c>
      <c r="B918" s="1" t="str">
        <f t="shared" si="56"/>
        <v>70293 Brenda Crossing;New Marcus, NC 92839</v>
      </c>
      <c r="C918" s="1" t="s">
        <v>26649</v>
      </c>
      <c r="D918" s="4" t="s">
        <v>32565</v>
      </c>
      <c r="E918" s="4" t="s">
        <v>32566</v>
      </c>
      <c r="F918" s="9" t="str">
        <f t="shared" si="57"/>
        <v>New Marcus</v>
      </c>
      <c r="G918" t="str">
        <f t="shared" si="58"/>
        <v>NC</v>
      </c>
      <c r="H918" t="str">
        <f t="shared" si="59"/>
        <v>92839</v>
      </c>
    </row>
    <row r="919" spans="1:8" ht="45">
      <c r="A919" s="1" t="s">
        <v>3562</v>
      </c>
      <c r="B919" s="1" t="str">
        <f t="shared" si="56"/>
        <v>06947 Stokes Landing Suite 856;West Edwinton, NM 85799</v>
      </c>
      <c r="C919" s="1" t="s">
        <v>26650</v>
      </c>
      <c r="D919" s="4" t="s">
        <v>32567</v>
      </c>
      <c r="E919" s="4" t="s">
        <v>32568</v>
      </c>
      <c r="F919" s="9" t="str">
        <f t="shared" si="57"/>
        <v>West Edwinton</v>
      </c>
      <c r="G919" t="str">
        <f t="shared" si="58"/>
        <v>NM</v>
      </c>
      <c r="H919" t="str">
        <f t="shared" si="59"/>
        <v>85799</v>
      </c>
    </row>
    <row r="920" spans="1:8" ht="45">
      <c r="A920" s="1" t="s">
        <v>3566</v>
      </c>
      <c r="B920" s="1" t="str">
        <f t="shared" si="56"/>
        <v>5971 Hunter Heights;Samuelland, WI 55329</v>
      </c>
      <c r="C920" s="1" t="s">
        <v>26651</v>
      </c>
      <c r="D920" s="4" t="s">
        <v>32569</v>
      </c>
      <c r="E920" s="4" t="s">
        <v>32570</v>
      </c>
      <c r="F920" s="9" t="str">
        <f t="shared" si="57"/>
        <v>Samuelland</v>
      </c>
      <c r="G920" t="str">
        <f t="shared" si="58"/>
        <v>WI</v>
      </c>
      <c r="H920" t="str">
        <f t="shared" si="59"/>
        <v>55329</v>
      </c>
    </row>
    <row r="921" spans="1:8" ht="30">
      <c r="A921" s="1" t="s">
        <v>3570</v>
      </c>
      <c r="B921" s="1" t="str">
        <f t="shared" si="56"/>
        <v>Unit 2609 Box 5203;DPO AA 96452</v>
      </c>
      <c r="C921" s="1" t="s">
        <v>26652</v>
      </c>
      <c r="D921" s="4" t="s">
        <v>32571</v>
      </c>
      <c r="E921" s="4" t="s">
        <v>32572</v>
      </c>
      <c r="F921" s="9" t="str">
        <f t="shared" si="57"/>
        <v>DPO</v>
      </c>
      <c r="G921" t="str">
        <f t="shared" si="58"/>
        <v>AA</v>
      </c>
      <c r="H921" t="str">
        <f t="shared" si="59"/>
        <v>96452</v>
      </c>
    </row>
    <row r="922" spans="1:8" ht="30">
      <c r="A922" s="1" t="s">
        <v>3574</v>
      </c>
      <c r="B922" s="1" t="str">
        <f t="shared" si="56"/>
        <v>952 Ramirez Valley;Parksfurt, WV 86659</v>
      </c>
      <c r="C922" s="1" t="s">
        <v>26653</v>
      </c>
      <c r="D922" s="4" t="s">
        <v>32573</v>
      </c>
      <c r="E922" s="4" t="s">
        <v>32574</v>
      </c>
      <c r="F922" s="9" t="str">
        <f t="shared" si="57"/>
        <v>Parksfurt</v>
      </c>
      <c r="G922" t="str">
        <f t="shared" si="58"/>
        <v>WV</v>
      </c>
      <c r="H922" t="str">
        <f t="shared" si="59"/>
        <v>86659</v>
      </c>
    </row>
    <row r="923" spans="1:8" ht="30">
      <c r="A923" s="1" t="s">
        <v>3578</v>
      </c>
      <c r="B923" s="1" t="str">
        <f t="shared" si="56"/>
        <v>64655 Diane Flats Suite 715;Andrewport, MI 82211</v>
      </c>
      <c r="C923" s="1" t="s">
        <v>26654</v>
      </c>
      <c r="D923" s="4" t="s">
        <v>32575</v>
      </c>
      <c r="E923" s="4" t="s">
        <v>32576</v>
      </c>
      <c r="F923" s="9" t="str">
        <f t="shared" si="57"/>
        <v>Andrewport</v>
      </c>
      <c r="G923" t="str">
        <f t="shared" si="58"/>
        <v>MI</v>
      </c>
      <c r="H923" t="str">
        <f t="shared" si="59"/>
        <v>82211</v>
      </c>
    </row>
    <row r="924" spans="1:8" ht="45">
      <c r="A924" s="1" t="s">
        <v>3582</v>
      </c>
      <c r="B924" s="1" t="str">
        <f t="shared" si="56"/>
        <v>553 Laura Circle;Hurstchester, WY 70914</v>
      </c>
      <c r="C924" s="1" t="s">
        <v>26655</v>
      </c>
      <c r="D924" s="4" t="s">
        <v>32577</v>
      </c>
      <c r="E924" s="4" t="s">
        <v>32578</v>
      </c>
      <c r="F924" s="9" t="str">
        <f t="shared" si="57"/>
        <v>Hurstchester</v>
      </c>
      <c r="G924" t="str">
        <f t="shared" si="58"/>
        <v>WY</v>
      </c>
      <c r="H924" t="str">
        <f t="shared" si="59"/>
        <v>70914</v>
      </c>
    </row>
    <row r="925" spans="1:8" ht="30">
      <c r="A925" s="1" t="s">
        <v>3585</v>
      </c>
      <c r="B925" s="1" t="str">
        <f t="shared" si="56"/>
        <v>4889 Lamb Station;North Briannaborough, SC 25407</v>
      </c>
      <c r="C925" s="1" t="s">
        <v>26656</v>
      </c>
      <c r="D925" s="4" t="s">
        <v>32579</v>
      </c>
      <c r="E925" s="4" t="s">
        <v>32580</v>
      </c>
      <c r="F925" s="9" t="str">
        <f t="shared" si="57"/>
        <v>North Briannaborough</v>
      </c>
      <c r="G925" t="str">
        <f t="shared" si="58"/>
        <v>SC</v>
      </c>
      <c r="H925" t="str">
        <f t="shared" si="59"/>
        <v>25407</v>
      </c>
    </row>
    <row r="926" spans="1:8" ht="45">
      <c r="A926" s="1" t="s">
        <v>3589</v>
      </c>
      <c r="B926" s="1" t="str">
        <f t="shared" si="56"/>
        <v>571 Jason Shores;Melissabury, MI 23835</v>
      </c>
      <c r="C926" s="1" t="s">
        <v>26657</v>
      </c>
      <c r="D926" s="4" t="s">
        <v>32581</v>
      </c>
      <c r="E926" s="4" t="s">
        <v>32582</v>
      </c>
      <c r="F926" s="9" t="str">
        <f t="shared" si="57"/>
        <v>Melissabury</v>
      </c>
      <c r="G926" t="str">
        <f t="shared" si="58"/>
        <v>MI</v>
      </c>
      <c r="H926" t="str">
        <f t="shared" si="59"/>
        <v>23835</v>
      </c>
    </row>
    <row r="927" spans="1:8" ht="30">
      <c r="A927" s="1" t="s">
        <v>3593</v>
      </c>
      <c r="B927" s="1" t="str">
        <f t="shared" si="56"/>
        <v>1412 Adkins Summit;Owenville, HI 93118</v>
      </c>
      <c r="C927" s="1" t="s">
        <v>26658</v>
      </c>
      <c r="D927" s="4" t="s">
        <v>32583</v>
      </c>
      <c r="E927" s="4" t="s">
        <v>32584</v>
      </c>
      <c r="F927" s="9" t="str">
        <f t="shared" si="57"/>
        <v>Owenville</v>
      </c>
      <c r="G927" t="str">
        <f t="shared" si="58"/>
        <v>HI</v>
      </c>
      <c r="H927" t="str">
        <f t="shared" si="59"/>
        <v>93118</v>
      </c>
    </row>
    <row r="928" spans="1:8" ht="45">
      <c r="A928" s="1" t="s">
        <v>3597</v>
      </c>
      <c r="B928" s="1" t="str">
        <f t="shared" si="56"/>
        <v>5853 Crystal Villages;Loweryview, AZ 48959</v>
      </c>
      <c r="C928" s="1" t="s">
        <v>26659</v>
      </c>
      <c r="D928" s="4" t="s">
        <v>32585</v>
      </c>
      <c r="E928" s="4" t="s">
        <v>32586</v>
      </c>
      <c r="F928" s="9" t="str">
        <f t="shared" si="57"/>
        <v>Loweryview</v>
      </c>
      <c r="G928" t="str">
        <f t="shared" si="58"/>
        <v>AZ</v>
      </c>
      <c r="H928" t="str">
        <f t="shared" si="59"/>
        <v>48959</v>
      </c>
    </row>
    <row r="929" spans="1:8" ht="45">
      <c r="A929" s="1" t="s">
        <v>3601</v>
      </c>
      <c r="B929" s="1" t="str">
        <f t="shared" si="56"/>
        <v>959 Ford Isle Apt. 694;Hutchinsonland, MA 15177</v>
      </c>
      <c r="C929" s="1" t="s">
        <v>26660</v>
      </c>
      <c r="D929" s="4" t="s">
        <v>32587</v>
      </c>
      <c r="E929" s="4" t="s">
        <v>32588</v>
      </c>
      <c r="F929" s="9" t="str">
        <f t="shared" si="57"/>
        <v>Hutchinsonland</v>
      </c>
      <c r="G929" t="str">
        <f t="shared" si="58"/>
        <v>MA</v>
      </c>
      <c r="H929" t="str">
        <f t="shared" si="59"/>
        <v>15177</v>
      </c>
    </row>
    <row r="930" spans="1:8" ht="30">
      <c r="A930" s="1" t="s">
        <v>3605</v>
      </c>
      <c r="B930" s="1" t="str">
        <f t="shared" si="56"/>
        <v>6326 Taylor Expressway Apt. 145;Johnsonhaven, IL 38253</v>
      </c>
      <c r="C930" s="1" t="s">
        <v>26661</v>
      </c>
      <c r="D930" s="4" t="s">
        <v>32589</v>
      </c>
      <c r="E930" s="4" t="s">
        <v>32590</v>
      </c>
      <c r="F930" s="9" t="str">
        <f t="shared" si="57"/>
        <v>Johnsonhaven</v>
      </c>
      <c r="G930" t="str">
        <f t="shared" si="58"/>
        <v>IL</v>
      </c>
      <c r="H930" t="str">
        <f t="shared" si="59"/>
        <v>38253</v>
      </c>
    </row>
    <row r="931" spans="1:8" ht="30">
      <c r="A931" s="1" t="s">
        <v>3609</v>
      </c>
      <c r="B931" s="1" t="str">
        <f t="shared" si="56"/>
        <v>667 Burke Wells;Bauerton, IA 27435</v>
      </c>
      <c r="C931" s="1" t="s">
        <v>26662</v>
      </c>
      <c r="D931" s="4" t="s">
        <v>32591</v>
      </c>
      <c r="E931" s="4" t="s">
        <v>32592</v>
      </c>
      <c r="F931" s="9" t="str">
        <f t="shared" si="57"/>
        <v>Bauerton</v>
      </c>
      <c r="G931" t="str">
        <f t="shared" si="58"/>
        <v>IA</v>
      </c>
      <c r="H931" t="str">
        <f t="shared" si="59"/>
        <v>27435</v>
      </c>
    </row>
    <row r="932" spans="1:8" ht="45">
      <c r="A932" s="1" t="s">
        <v>3613</v>
      </c>
      <c r="B932" s="1" t="str">
        <f t="shared" si="56"/>
        <v>13983 Collins Corners Suite 501;West Dorisborough, OK 91866</v>
      </c>
      <c r="C932" s="1" t="s">
        <v>26663</v>
      </c>
      <c r="D932" s="4" t="s">
        <v>32593</v>
      </c>
      <c r="E932" s="4" t="s">
        <v>32594</v>
      </c>
      <c r="F932" s="9" t="str">
        <f t="shared" si="57"/>
        <v>West Dorisborough</v>
      </c>
      <c r="G932" t="str">
        <f t="shared" si="58"/>
        <v>OK</v>
      </c>
      <c r="H932" t="str">
        <f t="shared" si="59"/>
        <v>91866</v>
      </c>
    </row>
    <row r="933" spans="1:8" ht="30">
      <c r="A933" s="1" t="s">
        <v>3617</v>
      </c>
      <c r="B933" s="1" t="str">
        <f t="shared" si="56"/>
        <v>5618 Steven Alley Apt. 441;East Emily, NV 17633</v>
      </c>
      <c r="C933" s="1" t="s">
        <v>26664</v>
      </c>
      <c r="D933" s="4" t="s">
        <v>32595</v>
      </c>
      <c r="E933" s="4" t="s">
        <v>32596</v>
      </c>
      <c r="F933" s="9" t="str">
        <f t="shared" si="57"/>
        <v>East Emily</v>
      </c>
      <c r="G933" t="str">
        <f t="shared" si="58"/>
        <v>NV</v>
      </c>
      <c r="H933" t="str">
        <f t="shared" si="59"/>
        <v>17633</v>
      </c>
    </row>
    <row r="934" spans="1:8" ht="30">
      <c r="A934" s="1" t="s">
        <v>3621</v>
      </c>
      <c r="B934" s="1" t="str">
        <f t="shared" si="56"/>
        <v>96618 Stanley Cliffs Suite 584;West Kevin, ME 41738</v>
      </c>
      <c r="C934" s="1" t="s">
        <v>26665</v>
      </c>
      <c r="D934" s="4" t="s">
        <v>32597</v>
      </c>
      <c r="E934" s="4" t="s">
        <v>32598</v>
      </c>
      <c r="F934" s="9" t="str">
        <f t="shared" si="57"/>
        <v>West Kevin</v>
      </c>
      <c r="G934" t="str">
        <f t="shared" si="58"/>
        <v>ME</v>
      </c>
      <c r="H934" t="str">
        <f t="shared" si="59"/>
        <v>41738</v>
      </c>
    </row>
    <row r="935" spans="1:8" ht="45">
      <c r="A935" s="1" t="s">
        <v>3625</v>
      </c>
      <c r="B935" s="1" t="str">
        <f t="shared" si="56"/>
        <v>631 Michael Rue Apt. 335;Port Joshuaside, IA 99851</v>
      </c>
      <c r="C935" s="1" t="s">
        <v>26666</v>
      </c>
      <c r="D935" s="4" t="s">
        <v>32599</v>
      </c>
      <c r="E935" s="4" t="s">
        <v>32600</v>
      </c>
      <c r="F935" s="9" t="str">
        <f t="shared" si="57"/>
        <v>Port Joshuaside</v>
      </c>
      <c r="G935" t="str">
        <f t="shared" si="58"/>
        <v>IA</v>
      </c>
      <c r="H935" t="str">
        <f t="shared" si="59"/>
        <v>99851</v>
      </c>
    </row>
    <row r="936" spans="1:8" ht="30">
      <c r="A936" s="1" t="s">
        <v>3629</v>
      </c>
      <c r="B936" s="1" t="str">
        <f t="shared" si="56"/>
        <v>854 Taylor Course;West David, HI 83359</v>
      </c>
      <c r="C936" s="1" t="s">
        <v>26667</v>
      </c>
      <c r="D936" s="4" t="s">
        <v>32601</v>
      </c>
      <c r="E936" s="4" t="s">
        <v>32602</v>
      </c>
      <c r="F936" s="9" t="str">
        <f t="shared" si="57"/>
        <v>West David</v>
      </c>
      <c r="G936" t="str">
        <f t="shared" si="58"/>
        <v>HI</v>
      </c>
      <c r="H936" t="str">
        <f t="shared" si="59"/>
        <v>83359</v>
      </c>
    </row>
    <row r="937" spans="1:8" ht="30">
      <c r="A937" s="1" t="s">
        <v>3632</v>
      </c>
      <c r="B937" s="1" t="str">
        <f t="shared" si="56"/>
        <v>1667 Burns Parks Apt. 621;Bullockfort, HI 29554</v>
      </c>
      <c r="C937" s="1" t="s">
        <v>26668</v>
      </c>
      <c r="D937" s="4" t="s">
        <v>32603</v>
      </c>
      <c r="E937" s="4" t="s">
        <v>32604</v>
      </c>
      <c r="F937" s="9" t="str">
        <f t="shared" si="57"/>
        <v>Bullockfort</v>
      </c>
      <c r="G937" t="str">
        <f t="shared" si="58"/>
        <v>HI</v>
      </c>
      <c r="H937" t="str">
        <f t="shared" si="59"/>
        <v>29554</v>
      </c>
    </row>
    <row r="938" spans="1:8" ht="30">
      <c r="A938" s="1" t="s">
        <v>3636</v>
      </c>
      <c r="B938" s="1" t="str">
        <f t="shared" si="56"/>
        <v>78589 Collins Prairie Apt. 856;Garychester, DE 85205</v>
      </c>
      <c r="C938" s="1" t="s">
        <v>26669</v>
      </c>
      <c r="D938" s="4" t="s">
        <v>32605</v>
      </c>
      <c r="E938" s="4" t="s">
        <v>32606</v>
      </c>
      <c r="F938" s="9" t="str">
        <f t="shared" si="57"/>
        <v>Garychester</v>
      </c>
      <c r="G938" t="str">
        <f t="shared" si="58"/>
        <v>DE</v>
      </c>
      <c r="H938" t="str">
        <f t="shared" si="59"/>
        <v>85205</v>
      </c>
    </row>
    <row r="939" spans="1:8" ht="30">
      <c r="A939" s="1" t="s">
        <v>3640</v>
      </c>
      <c r="B939" s="1" t="str">
        <f t="shared" si="56"/>
        <v>4700 Ian Trafficway;North Isaac, ME 89501</v>
      </c>
      <c r="C939" s="1" t="s">
        <v>26670</v>
      </c>
      <c r="D939" s="4" t="s">
        <v>32607</v>
      </c>
      <c r="E939" s="4" t="s">
        <v>32608</v>
      </c>
      <c r="F939" s="9" t="str">
        <f t="shared" si="57"/>
        <v>North Isaac</v>
      </c>
      <c r="G939" t="str">
        <f t="shared" si="58"/>
        <v>ME</v>
      </c>
      <c r="H939" t="str">
        <f t="shared" si="59"/>
        <v>89501</v>
      </c>
    </row>
    <row r="940" spans="1:8" ht="30">
      <c r="A940" s="1" t="s">
        <v>3644</v>
      </c>
      <c r="B940" s="1" t="str">
        <f t="shared" si="56"/>
        <v>979 Obrien Station Suite 379;Port Teresa, CO 79021</v>
      </c>
      <c r="C940" s="1" t="s">
        <v>26671</v>
      </c>
      <c r="D940" s="4" t="s">
        <v>32609</v>
      </c>
      <c r="E940" s="4" t="s">
        <v>32610</v>
      </c>
      <c r="F940" s="9" t="str">
        <f t="shared" si="57"/>
        <v>Port Teresa</v>
      </c>
      <c r="G940" t="str">
        <f t="shared" si="58"/>
        <v>CO</v>
      </c>
      <c r="H940" t="str">
        <f t="shared" si="59"/>
        <v>79021</v>
      </c>
    </row>
    <row r="941" spans="1:8" ht="45">
      <c r="A941" s="1" t="s">
        <v>3647</v>
      </c>
      <c r="B941" s="1" t="str">
        <f t="shared" si="56"/>
        <v>387 Stone Fall Suite 857;Cervantesland, WA 87997</v>
      </c>
      <c r="C941" s="1" t="s">
        <v>26672</v>
      </c>
      <c r="D941" s="4" t="s">
        <v>32611</v>
      </c>
      <c r="E941" s="4" t="s">
        <v>32612</v>
      </c>
      <c r="F941" s="9" t="str">
        <f t="shared" si="57"/>
        <v>Cervantesland</v>
      </c>
      <c r="G941" t="str">
        <f t="shared" si="58"/>
        <v>WA</v>
      </c>
      <c r="H941" t="str">
        <f t="shared" si="59"/>
        <v>87997</v>
      </c>
    </row>
    <row r="942" spans="1:8" ht="30">
      <c r="A942" s="1" t="s">
        <v>3651</v>
      </c>
      <c r="B942" s="1" t="str">
        <f t="shared" si="56"/>
        <v>58356 Charlotte Street;Bryanfort, HI 96592</v>
      </c>
      <c r="C942" s="1" t="s">
        <v>26673</v>
      </c>
      <c r="D942" s="4" t="s">
        <v>32613</v>
      </c>
      <c r="E942" s="4" t="s">
        <v>32614</v>
      </c>
      <c r="F942" s="9" t="str">
        <f t="shared" si="57"/>
        <v>Bryanfort</v>
      </c>
      <c r="G942" t="str">
        <f t="shared" si="58"/>
        <v>HI</v>
      </c>
      <c r="H942" t="str">
        <f t="shared" si="59"/>
        <v>96592</v>
      </c>
    </row>
    <row r="943" spans="1:8" ht="30">
      <c r="A943" s="1" t="s">
        <v>3655</v>
      </c>
      <c r="B943" s="1" t="str">
        <f t="shared" si="56"/>
        <v>745 Christopher Well;Mauricefort, MA 74456</v>
      </c>
      <c r="C943" s="1" t="s">
        <v>26674</v>
      </c>
      <c r="D943" s="4" t="s">
        <v>32615</v>
      </c>
      <c r="E943" s="4" t="s">
        <v>32616</v>
      </c>
      <c r="F943" s="9" t="str">
        <f t="shared" si="57"/>
        <v>Mauricefort</v>
      </c>
      <c r="G943" t="str">
        <f t="shared" si="58"/>
        <v>MA</v>
      </c>
      <c r="H943" t="str">
        <f t="shared" si="59"/>
        <v>74456</v>
      </c>
    </row>
    <row r="944" spans="1:8" ht="30">
      <c r="A944" s="1" t="s">
        <v>3659</v>
      </c>
      <c r="B944" s="1" t="str">
        <f t="shared" si="56"/>
        <v>96348 Catherine Prairie Apt. 962;Garciafurt, IL 84532</v>
      </c>
      <c r="C944" s="1" t="s">
        <v>26675</v>
      </c>
      <c r="D944" s="4" t="s">
        <v>32617</v>
      </c>
      <c r="E944" s="4" t="s">
        <v>32618</v>
      </c>
      <c r="F944" s="9" t="str">
        <f t="shared" si="57"/>
        <v>Garciafurt</v>
      </c>
      <c r="G944" t="str">
        <f t="shared" si="58"/>
        <v>IL</v>
      </c>
      <c r="H944" t="str">
        <f t="shared" si="59"/>
        <v>84532</v>
      </c>
    </row>
    <row r="945" spans="1:8" ht="45">
      <c r="A945" s="1" t="s">
        <v>3663</v>
      </c>
      <c r="B945" s="1" t="str">
        <f t="shared" si="56"/>
        <v>70213 Patel Forge Apt. 040;Beverlyborough, RI 23627</v>
      </c>
      <c r="C945" s="1" t="s">
        <v>26676</v>
      </c>
      <c r="D945" s="4" t="s">
        <v>32619</v>
      </c>
      <c r="E945" s="4" t="s">
        <v>32620</v>
      </c>
      <c r="F945" s="9" t="str">
        <f t="shared" si="57"/>
        <v>Beverlyborough</v>
      </c>
      <c r="G945" t="str">
        <f t="shared" si="58"/>
        <v>RI</v>
      </c>
      <c r="H945" t="str">
        <f t="shared" si="59"/>
        <v>23627</v>
      </c>
    </row>
    <row r="946" spans="1:8" ht="45">
      <c r="A946" s="1" t="s">
        <v>3667</v>
      </c>
      <c r="B946" s="1" t="str">
        <f t="shared" si="56"/>
        <v>3952 Thompson Meadows;Melissachester, TX 13540</v>
      </c>
      <c r="C946" s="1" t="s">
        <v>26677</v>
      </c>
      <c r="D946" s="4" t="s">
        <v>32621</v>
      </c>
      <c r="E946" s="4" t="s">
        <v>32622</v>
      </c>
      <c r="F946" s="9" t="str">
        <f t="shared" si="57"/>
        <v>Melissachester</v>
      </c>
      <c r="G946" t="str">
        <f t="shared" si="58"/>
        <v>TX</v>
      </c>
      <c r="H946" t="str">
        <f t="shared" si="59"/>
        <v>13540</v>
      </c>
    </row>
    <row r="947" spans="1:8" ht="45">
      <c r="A947" s="1" t="s">
        <v>3670</v>
      </c>
      <c r="B947" s="1" t="str">
        <f t="shared" si="56"/>
        <v>72415 Vasquez Highway Suite 665;Wangfort, DE 43710</v>
      </c>
      <c r="C947" s="1" t="s">
        <v>26678</v>
      </c>
      <c r="D947" s="4" t="s">
        <v>32623</v>
      </c>
      <c r="E947" s="4" t="s">
        <v>32624</v>
      </c>
      <c r="F947" s="9" t="str">
        <f t="shared" si="57"/>
        <v>Wangfort</v>
      </c>
      <c r="G947" t="str">
        <f t="shared" si="58"/>
        <v>DE</v>
      </c>
      <c r="H947" t="str">
        <f t="shared" si="59"/>
        <v>43710</v>
      </c>
    </row>
    <row r="948" spans="1:8" ht="30">
      <c r="A948" s="1" t="s">
        <v>3674</v>
      </c>
      <c r="B948" s="1" t="str">
        <f t="shared" si="56"/>
        <v>5937 Jackson Tunnel;Mariastad, IA 66605</v>
      </c>
      <c r="C948" s="1" t="s">
        <v>26679</v>
      </c>
      <c r="D948" s="4" t="s">
        <v>32625</v>
      </c>
      <c r="E948" s="4" t="s">
        <v>32626</v>
      </c>
      <c r="F948" s="9" t="str">
        <f t="shared" si="57"/>
        <v>Mariastad</v>
      </c>
      <c r="G948" t="str">
        <f t="shared" si="58"/>
        <v>IA</v>
      </c>
      <c r="H948" t="str">
        <f t="shared" si="59"/>
        <v>66605</v>
      </c>
    </row>
    <row r="949" spans="1:8" ht="30">
      <c r="A949" s="1" t="s">
        <v>3678</v>
      </c>
      <c r="B949" s="1" t="str">
        <f t="shared" si="56"/>
        <v>223 Richard Point;Lisaview, LA 86053</v>
      </c>
      <c r="C949" s="1" t="s">
        <v>26680</v>
      </c>
      <c r="D949" s="4" t="s">
        <v>32627</v>
      </c>
      <c r="E949" s="4" t="s">
        <v>32628</v>
      </c>
      <c r="F949" s="9" t="str">
        <f t="shared" si="57"/>
        <v>Lisaview</v>
      </c>
      <c r="G949" t="str">
        <f t="shared" si="58"/>
        <v>LA</v>
      </c>
      <c r="H949" t="str">
        <f t="shared" si="59"/>
        <v>86053</v>
      </c>
    </row>
    <row r="950" spans="1:8" ht="30">
      <c r="A950" s="1" t="s">
        <v>3682</v>
      </c>
      <c r="B950" s="1" t="str">
        <f t="shared" si="56"/>
        <v>080 Craig Centers Suite 894;Flynnport, MI 21337</v>
      </c>
      <c r="C950" s="1" t="s">
        <v>26681</v>
      </c>
      <c r="D950" s="4" t="s">
        <v>32629</v>
      </c>
      <c r="E950" s="4" t="s">
        <v>32630</v>
      </c>
      <c r="F950" s="9" t="str">
        <f t="shared" si="57"/>
        <v>Flynnport</v>
      </c>
      <c r="G950" t="str">
        <f t="shared" si="58"/>
        <v>MI</v>
      </c>
      <c r="H950" t="str">
        <f t="shared" si="59"/>
        <v>21337</v>
      </c>
    </row>
    <row r="951" spans="1:8" ht="30">
      <c r="A951" s="1" t="s">
        <v>3686</v>
      </c>
      <c r="B951" s="1" t="str">
        <f t="shared" si="56"/>
        <v>0070 Brenda Views;North Sharonland, LA 24793</v>
      </c>
      <c r="C951" s="1" t="s">
        <v>26682</v>
      </c>
      <c r="D951" s="4" t="s">
        <v>32631</v>
      </c>
      <c r="E951" s="4" t="s">
        <v>32632</v>
      </c>
      <c r="F951" s="9" t="str">
        <f t="shared" si="57"/>
        <v>North Sharonland</v>
      </c>
      <c r="G951" t="str">
        <f t="shared" si="58"/>
        <v>LA</v>
      </c>
      <c r="H951" t="str">
        <f t="shared" si="59"/>
        <v>24793</v>
      </c>
    </row>
    <row r="952" spans="1:8" ht="30">
      <c r="A952" s="1" t="s">
        <v>3690</v>
      </c>
      <c r="B952" s="1" t="str">
        <f t="shared" si="56"/>
        <v>93671 Reyes Harbors;Lake Ashley, AR 23816</v>
      </c>
      <c r="C952" s="1" t="s">
        <v>26683</v>
      </c>
      <c r="D952" s="4" t="s">
        <v>32633</v>
      </c>
      <c r="E952" s="4" t="s">
        <v>32634</v>
      </c>
      <c r="F952" s="9" t="str">
        <f t="shared" si="57"/>
        <v>Lake Ashley</v>
      </c>
      <c r="G952" t="str">
        <f t="shared" si="58"/>
        <v>AR</v>
      </c>
      <c r="H952" t="str">
        <f t="shared" si="59"/>
        <v>23816</v>
      </c>
    </row>
    <row r="953" spans="1:8" ht="30">
      <c r="A953" s="1" t="s">
        <v>3694</v>
      </c>
      <c r="B953" s="1" t="str">
        <f t="shared" si="56"/>
        <v>USNS Smith;FPO AA 33476</v>
      </c>
      <c r="C953" s="1" t="s">
        <v>26684</v>
      </c>
      <c r="D953" s="4" t="s">
        <v>32635</v>
      </c>
      <c r="E953" s="4" t="s">
        <v>32636</v>
      </c>
      <c r="F953" s="9" t="str">
        <f t="shared" si="57"/>
        <v>FPO</v>
      </c>
      <c r="G953" t="str">
        <f t="shared" si="58"/>
        <v>AA</v>
      </c>
      <c r="H953" t="str">
        <f t="shared" si="59"/>
        <v>33476</v>
      </c>
    </row>
    <row r="954" spans="1:8" ht="30">
      <c r="A954" s="1" t="s">
        <v>3698</v>
      </c>
      <c r="B954" s="1" t="str">
        <f t="shared" si="56"/>
        <v>104 Alexander Loop;East Keithton, WI 09687</v>
      </c>
      <c r="C954" s="1" t="s">
        <v>26685</v>
      </c>
      <c r="D954" s="4" t="s">
        <v>32637</v>
      </c>
      <c r="E954" s="4" t="s">
        <v>32638</v>
      </c>
      <c r="F954" s="9" t="str">
        <f t="shared" si="57"/>
        <v>East Keithton</v>
      </c>
      <c r="G954" t="str">
        <f t="shared" si="58"/>
        <v>WI</v>
      </c>
      <c r="H954" t="str">
        <f t="shared" si="59"/>
        <v>09687</v>
      </c>
    </row>
    <row r="955" spans="1:8" ht="30">
      <c r="A955" s="1" t="s">
        <v>3702</v>
      </c>
      <c r="B955" s="1" t="str">
        <f t="shared" si="56"/>
        <v>13125 Joseph Fork Suite 897;Vegabury, IA 31785</v>
      </c>
      <c r="C955" s="1" t="s">
        <v>26686</v>
      </c>
      <c r="D955" s="4" t="s">
        <v>32639</v>
      </c>
      <c r="E955" s="4" t="s">
        <v>32640</v>
      </c>
      <c r="F955" s="9" t="str">
        <f t="shared" si="57"/>
        <v>Vegabury</v>
      </c>
      <c r="G955" t="str">
        <f t="shared" si="58"/>
        <v>IA</v>
      </c>
      <c r="H955" t="str">
        <f t="shared" si="59"/>
        <v>31785</v>
      </c>
    </row>
    <row r="956" spans="1:8" ht="30">
      <c r="A956" s="1" t="s">
        <v>3706</v>
      </c>
      <c r="B956" s="1" t="str">
        <f t="shared" si="56"/>
        <v>PSC 3574, Box 8576;APO AE 79910</v>
      </c>
      <c r="C956" s="1" t="s">
        <v>26687</v>
      </c>
      <c r="D956" s="4" t="s">
        <v>32641</v>
      </c>
      <c r="E956" s="4" t="s">
        <v>32642</v>
      </c>
      <c r="F956" s="9" t="str">
        <f t="shared" si="57"/>
        <v>APO</v>
      </c>
      <c r="G956" t="str">
        <f t="shared" si="58"/>
        <v>AE</v>
      </c>
      <c r="H956" t="str">
        <f t="shared" si="59"/>
        <v>79910</v>
      </c>
    </row>
    <row r="957" spans="1:8" ht="30">
      <c r="A957" s="1" t="s">
        <v>3709</v>
      </c>
      <c r="B957" s="1" t="str">
        <f t="shared" si="56"/>
        <v>0278 Bailey Squares Suite 908;Lake Suzanne, IL 89025</v>
      </c>
      <c r="C957" s="1" t="s">
        <v>26688</v>
      </c>
      <c r="D957" s="4" t="s">
        <v>32643</v>
      </c>
      <c r="E957" s="4" t="s">
        <v>32644</v>
      </c>
      <c r="F957" s="9" t="str">
        <f t="shared" si="57"/>
        <v>Lake Suzanne</v>
      </c>
      <c r="G957" t="str">
        <f t="shared" si="58"/>
        <v>IL</v>
      </c>
      <c r="H957" t="str">
        <f t="shared" si="59"/>
        <v>89025</v>
      </c>
    </row>
    <row r="958" spans="1:8" ht="30">
      <c r="A958" s="1" t="s">
        <v>3713</v>
      </c>
      <c r="B958" s="1" t="str">
        <f t="shared" si="56"/>
        <v>Unit 7647 Box 3355;DPO AE 09213</v>
      </c>
      <c r="C958" s="1" t="s">
        <v>26689</v>
      </c>
      <c r="D958" s="4" t="s">
        <v>32645</v>
      </c>
      <c r="E958" s="4" t="s">
        <v>32646</v>
      </c>
      <c r="F958" s="9" t="str">
        <f t="shared" si="57"/>
        <v>DPO</v>
      </c>
      <c r="G958" t="str">
        <f t="shared" si="58"/>
        <v>AE</v>
      </c>
      <c r="H958" t="str">
        <f t="shared" si="59"/>
        <v>09213</v>
      </c>
    </row>
    <row r="959" spans="1:8" ht="45">
      <c r="A959" s="1" t="s">
        <v>3717</v>
      </c>
      <c r="B959" s="1" t="str">
        <f t="shared" si="56"/>
        <v>459 William Freeway Suite 760;Michelleborough, TN 80771</v>
      </c>
      <c r="C959" s="1" t="s">
        <v>26690</v>
      </c>
      <c r="D959" s="4" t="s">
        <v>32647</v>
      </c>
      <c r="E959" s="4" t="s">
        <v>32648</v>
      </c>
      <c r="F959" s="9" t="str">
        <f t="shared" si="57"/>
        <v>Michelleborough</v>
      </c>
      <c r="G959" t="str">
        <f t="shared" si="58"/>
        <v>TN</v>
      </c>
      <c r="H959" t="str">
        <f t="shared" si="59"/>
        <v>80771</v>
      </c>
    </row>
    <row r="960" spans="1:8" ht="30">
      <c r="A960" s="1" t="s">
        <v>3721</v>
      </c>
      <c r="B960" s="1" t="str">
        <f t="shared" si="56"/>
        <v>177 Tran Shores Apt. 791;Port Katie, SC 01280</v>
      </c>
      <c r="C960" s="1" t="s">
        <v>26691</v>
      </c>
      <c r="D960" s="4" t="s">
        <v>32649</v>
      </c>
      <c r="E960" s="4" t="s">
        <v>32650</v>
      </c>
      <c r="F960" s="9" t="str">
        <f t="shared" si="57"/>
        <v>Port Katie</v>
      </c>
      <c r="G960" t="str">
        <f t="shared" si="58"/>
        <v>SC</v>
      </c>
      <c r="H960" t="str">
        <f t="shared" si="59"/>
        <v>01280</v>
      </c>
    </row>
    <row r="961" spans="1:8" ht="45">
      <c r="A961" s="1" t="s">
        <v>3725</v>
      </c>
      <c r="B961" s="1" t="str">
        <f t="shared" si="56"/>
        <v>6394 Lawrence Garden;Olsonborough, DC 72918</v>
      </c>
      <c r="C961" s="1" t="s">
        <v>26692</v>
      </c>
      <c r="D961" s="4" t="s">
        <v>32651</v>
      </c>
      <c r="E961" s="4" t="s">
        <v>32652</v>
      </c>
      <c r="F961" s="9" t="str">
        <f t="shared" si="57"/>
        <v>Olsonborough</v>
      </c>
      <c r="G961" t="str">
        <f t="shared" si="58"/>
        <v>DC</v>
      </c>
      <c r="H961" t="str">
        <f t="shared" si="59"/>
        <v>72918</v>
      </c>
    </row>
    <row r="962" spans="1:8" ht="45">
      <c r="A962" s="1" t="s">
        <v>3729</v>
      </c>
      <c r="B962" s="1" t="str">
        <f t="shared" si="56"/>
        <v>0386 Christopher Mountains Suite 845;Erinport, NE 46005</v>
      </c>
      <c r="C962" s="1" t="s">
        <v>26693</v>
      </c>
      <c r="D962" s="4" t="s">
        <v>32653</v>
      </c>
      <c r="E962" s="4" t="s">
        <v>32654</v>
      </c>
      <c r="F962" s="9" t="str">
        <f t="shared" si="57"/>
        <v>Erinport</v>
      </c>
      <c r="G962" t="str">
        <f t="shared" si="58"/>
        <v>NE</v>
      </c>
      <c r="H962" t="str">
        <f t="shared" si="59"/>
        <v>46005</v>
      </c>
    </row>
    <row r="963" spans="1:8" ht="45">
      <c r="A963" s="1" t="s">
        <v>3732</v>
      </c>
      <c r="B963" s="1" t="str">
        <f t="shared" ref="B963:B1026" si="60">SUBSTITUTE(A963,CHAR(10),";")</f>
        <v>3532 Lopez Prairie;Patrickside, WA 60394</v>
      </c>
      <c r="C963" s="1" t="s">
        <v>26694</v>
      </c>
      <c r="D963" s="4" t="s">
        <v>32655</v>
      </c>
      <c r="E963" s="4" t="s">
        <v>32656</v>
      </c>
      <c r="F963" s="9" t="str">
        <f t="shared" ref="F963:F1026" si="61">IF(RIGHT(LEFT(E963,3),2)="PO",LEFT(E963,3),LEFT(E963,LEN(E963)-10))</f>
        <v>Patrickside</v>
      </c>
      <c r="G963" t="str">
        <f t="shared" ref="G963:G1026" si="62">LEFT(RIGHT(E963, 8), 2)</f>
        <v>WA</v>
      </c>
      <c r="H963" t="str">
        <f t="shared" ref="H963:H1026" si="63">RIGHT(E963, 5)</f>
        <v>60394</v>
      </c>
    </row>
    <row r="964" spans="1:8" ht="30">
      <c r="A964" s="1" t="s">
        <v>3736</v>
      </c>
      <c r="B964" s="1" t="str">
        <f t="shared" si="60"/>
        <v>277 Joseph Dale Apt. 358;Williamside, CO 13255</v>
      </c>
      <c r="C964" s="1" t="s">
        <v>26695</v>
      </c>
      <c r="D964" s="4" t="s">
        <v>32657</v>
      </c>
      <c r="E964" s="4" t="s">
        <v>32658</v>
      </c>
      <c r="F964" s="9" t="str">
        <f t="shared" si="61"/>
        <v>Williamside</v>
      </c>
      <c r="G964" t="str">
        <f t="shared" si="62"/>
        <v>CO</v>
      </c>
      <c r="H964" t="str">
        <f t="shared" si="63"/>
        <v>13255</v>
      </c>
    </row>
    <row r="965" spans="1:8" ht="45">
      <c r="A965" s="1" t="s">
        <v>3740</v>
      </c>
      <c r="B965" s="1" t="str">
        <f t="shared" si="60"/>
        <v>112 Kara Rest Suite 850;Alexanderville, SD 93860</v>
      </c>
      <c r="C965" s="1" t="s">
        <v>26696</v>
      </c>
      <c r="D965" s="4" t="s">
        <v>32659</v>
      </c>
      <c r="E965" s="4" t="s">
        <v>32660</v>
      </c>
      <c r="F965" s="9" t="str">
        <f t="shared" si="61"/>
        <v>Alexanderville</v>
      </c>
      <c r="G965" t="str">
        <f t="shared" si="62"/>
        <v>SD</v>
      </c>
      <c r="H965" t="str">
        <f t="shared" si="63"/>
        <v>93860</v>
      </c>
    </row>
    <row r="966" spans="1:8" ht="30">
      <c r="A966" s="1" t="s">
        <v>3744</v>
      </c>
      <c r="B966" s="1" t="str">
        <f t="shared" si="60"/>
        <v>USCGC Sexton;FPO AA 34417</v>
      </c>
      <c r="C966" s="1" t="s">
        <v>26697</v>
      </c>
      <c r="D966" s="4" t="s">
        <v>32661</v>
      </c>
      <c r="E966" s="4" t="s">
        <v>32662</v>
      </c>
      <c r="F966" s="9" t="str">
        <f t="shared" si="61"/>
        <v>FPO</v>
      </c>
      <c r="G966" t="str">
        <f t="shared" si="62"/>
        <v>AA</v>
      </c>
      <c r="H966" t="str">
        <f t="shared" si="63"/>
        <v>34417</v>
      </c>
    </row>
    <row r="967" spans="1:8" ht="30">
      <c r="A967" s="1" t="s">
        <v>3748</v>
      </c>
      <c r="B967" s="1" t="str">
        <f t="shared" si="60"/>
        <v>61722 Blake Unions;North Lisa, KS 45648</v>
      </c>
      <c r="C967" s="1" t="s">
        <v>26698</v>
      </c>
      <c r="D967" s="4" t="s">
        <v>32663</v>
      </c>
      <c r="E967" s="4" t="s">
        <v>32664</v>
      </c>
      <c r="F967" s="9" t="str">
        <f t="shared" si="61"/>
        <v>North Lisa</v>
      </c>
      <c r="G967" t="str">
        <f t="shared" si="62"/>
        <v>KS</v>
      </c>
      <c r="H967" t="str">
        <f t="shared" si="63"/>
        <v>45648</v>
      </c>
    </row>
    <row r="968" spans="1:8" ht="30">
      <c r="A968" s="1" t="s">
        <v>3752</v>
      </c>
      <c r="B968" s="1" t="str">
        <f t="shared" si="60"/>
        <v>USS Davies;FPO AE 58031</v>
      </c>
      <c r="C968" s="1" t="s">
        <v>26699</v>
      </c>
      <c r="D968" s="4" t="s">
        <v>32665</v>
      </c>
      <c r="E968" s="4" t="s">
        <v>32666</v>
      </c>
      <c r="F968" s="9" t="str">
        <f t="shared" si="61"/>
        <v>FPO</v>
      </c>
      <c r="G968" t="str">
        <f t="shared" si="62"/>
        <v>AE</v>
      </c>
      <c r="H968" t="str">
        <f t="shared" si="63"/>
        <v>58031</v>
      </c>
    </row>
    <row r="969" spans="1:8" ht="30">
      <c r="A969" s="1" t="s">
        <v>3756</v>
      </c>
      <c r="B969" s="1" t="str">
        <f t="shared" si="60"/>
        <v>6019 Thomas Skyway;Port Steven, ME 67377</v>
      </c>
      <c r="C969" s="1" t="s">
        <v>26700</v>
      </c>
      <c r="D969" s="4" t="s">
        <v>32667</v>
      </c>
      <c r="E969" s="4" t="s">
        <v>32668</v>
      </c>
      <c r="F969" s="9" t="str">
        <f t="shared" si="61"/>
        <v>Port Steven</v>
      </c>
      <c r="G969" t="str">
        <f t="shared" si="62"/>
        <v>ME</v>
      </c>
      <c r="H969" t="str">
        <f t="shared" si="63"/>
        <v>67377</v>
      </c>
    </row>
    <row r="970" spans="1:8" ht="30">
      <c r="A970" s="1" t="s">
        <v>3760</v>
      </c>
      <c r="B970" s="1" t="str">
        <f t="shared" si="60"/>
        <v>USCGC Norton;FPO AA 61418</v>
      </c>
      <c r="C970" s="1" t="s">
        <v>26701</v>
      </c>
      <c r="D970" s="4" t="s">
        <v>32669</v>
      </c>
      <c r="E970" s="4" t="s">
        <v>32670</v>
      </c>
      <c r="F970" s="9" t="str">
        <f t="shared" si="61"/>
        <v>FPO</v>
      </c>
      <c r="G970" t="str">
        <f t="shared" si="62"/>
        <v>AA</v>
      </c>
      <c r="H970" t="str">
        <f t="shared" si="63"/>
        <v>61418</v>
      </c>
    </row>
    <row r="971" spans="1:8" ht="30">
      <c r="A971" s="1" t="s">
        <v>3764</v>
      </c>
      <c r="B971" s="1" t="str">
        <f t="shared" si="60"/>
        <v>3614 Anthony Village;New Jeremy, ME 93257</v>
      </c>
      <c r="C971" s="1" t="s">
        <v>26702</v>
      </c>
      <c r="D971" s="4" t="s">
        <v>32671</v>
      </c>
      <c r="E971" s="4" t="s">
        <v>32672</v>
      </c>
      <c r="F971" s="9" t="str">
        <f t="shared" si="61"/>
        <v>New Jeremy</v>
      </c>
      <c r="G971" t="str">
        <f t="shared" si="62"/>
        <v>ME</v>
      </c>
      <c r="H971" t="str">
        <f t="shared" si="63"/>
        <v>93257</v>
      </c>
    </row>
    <row r="972" spans="1:8" ht="30">
      <c r="A972" s="1" t="s">
        <v>3768</v>
      </c>
      <c r="B972" s="1" t="str">
        <f t="shared" si="60"/>
        <v>41666 Seth Summit Suite 675;South John, OK 50374</v>
      </c>
      <c r="C972" s="1" t="s">
        <v>26703</v>
      </c>
      <c r="D972" s="4" t="s">
        <v>32673</v>
      </c>
      <c r="E972" s="4" t="s">
        <v>32674</v>
      </c>
      <c r="F972" s="9" t="str">
        <f t="shared" si="61"/>
        <v>South John</v>
      </c>
      <c r="G972" t="str">
        <f t="shared" si="62"/>
        <v>OK</v>
      </c>
      <c r="H972" t="str">
        <f t="shared" si="63"/>
        <v>50374</v>
      </c>
    </row>
    <row r="973" spans="1:8" ht="45">
      <c r="A973" s="1" t="s">
        <v>3772</v>
      </c>
      <c r="B973" s="1" t="str">
        <f t="shared" si="60"/>
        <v>27207 Moon Mall Suite 294;East Matthewhaven, GA 83146</v>
      </c>
      <c r="C973" s="1" t="s">
        <v>26704</v>
      </c>
      <c r="D973" s="4" t="s">
        <v>32675</v>
      </c>
      <c r="E973" s="4" t="s">
        <v>32676</v>
      </c>
      <c r="F973" s="9" t="str">
        <f t="shared" si="61"/>
        <v>East Matthewhaven</v>
      </c>
      <c r="G973" t="str">
        <f t="shared" si="62"/>
        <v>GA</v>
      </c>
      <c r="H973" t="str">
        <f t="shared" si="63"/>
        <v>83146</v>
      </c>
    </row>
    <row r="974" spans="1:8" ht="45">
      <c r="A974" s="1" t="s">
        <v>3776</v>
      </c>
      <c r="B974" s="1" t="str">
        <f t="shared" si="60"/>
        <v>905 Wells Junctions;Simmonsburgh, VT 77284</v>
      </c>
      <c r="C974" s="1" t="s">
        <v>26705</v>
      </c>
      <c r="D974" s="4" t="s">
        <v>32677</v>
      </c>
      <c r="E974" s="4" t="s">
        <v>32678</v>
      </c>
      <c r="F974" s="9" t="str">
        <f t="shared" si="61"/>
        <v>Simmonsburgh</v>
      </c>
      <c r="G974" t="str">
        <f t="shared" si="62"/>
        <v>VT</v>
      </c>
      <c r="H974" t="str">
        <f t="shared" si="63"/>
        <v>77284</v>
      </c>
    </row>
    <row r="975" spans="1:8" ht="45">
      <c r="A975" s="1" t="s">
        <v>3780</v>
      </c>
      <c r="B975" s="1" t="str">
        <f t="shared" si="60"/>
        <v>812 Katie Point Suite 418;Christopherbury, CA 44339</v>
      </c>
      <c r="C975" s="1" t="s">
        <v>26706</v>
      </c>
      <c r="D975" s="4" t="s">
        <v>32679</v>
      </c>
      <c r="E975" s="4" t="s">
        <v>32680</v>
      </c>
      <c r="F975" s="9" t="str">
        <f t="shared" si="61"/>
        <v>Christopherbury</v>
      </c>
      <c r="G975" t="str">
        <f t="shared" si="62"/>
        <v>CA</v>
      </c>
      <c r="H975" t="str">
        <f t="shared" si="63"/>
        <v>44339</v>
      </c>
    </row>
    <row r="976" spans="1:8" ht="45">
      <c r="A976" s="1" t="s">
        <v>3784</v>
      </c>
      <c r="B976" s="1" t="str">
        <f t="shared" si="60"/>
        <v>2024 Esparza Lane Apt. 897;Gonzalesburgh, MA 21982</v>
      </c>
      <c r="C976" s="1" t="s">
        <v>26707</v>
      </c>
      <c r="D976" s="4" t="s">
        <v>32681</v>
      </c>
      <c r="E976" s="4" t="s">
        <v>32682</v>
      </c>
      <c r="F976" s="9" t="str">
        <f t="shared" si="61"/>
        <v>Gonzalesburgh</v>
      </c>
      <c r="G976" t="str">
        <f t="shared" si="62"/>
        <v>MA</v>
      </c>
      <c r="H976" t="str">
        <f t="shared" si="63"/>
        <v>21982</v>
      </c>
    </row>
    <row r="977" spans="1:8" ht="30">
      <c r="A977" s="1" t="s">
        <v>3788</v>
      </c>
      <c r="B977" s="1" t="str">
        <f t="shared" si="60"/>
        <v>USNV Chapman;FPO AE 62169</v>
      </c>
      <c r="C977" s="1" t="s">
        <v>26708</v>
      </c>
      <c r="D977" s="4" t="s">
        <v>32683</v>
      </c>
      <c r="E977" s="4" t="s">
        <v>32684</v>
      </c>
      <c r="F977" s="9" t="str">
        <f t="shared" si="61"/>
        <v>FPO</v>
      </c>
      <c r="G977" t="str">
        <f t="shared" si="62"/>
        <v>AE</v>
      </c>
      <c r="H977" t="str">
        <f t="shared" si="63"/>
        <v>62169</v>
      </c>
    </row>
    <row r="978" spans="1:8" ht="45">
      <c r="A978" s="1" t="s">
        <v>3792</v>
      </c>
      <c r="B978" s="1" t="str">
        <f t="shared" si="60"/>
        <v>29982 Jackson Grove;Stephenhaven, TX 82227</v>
      </c>
      <c r="C978" s="1" t="s">
        <v>26709</v>
      </c>
      <c r="D978" s="4" t="s">
        <v>32685</v>
      </c>
      <c r="E978" s="4" t="s">
        <v>32686</v>
      </c>
      <c r="F978" s="9" t="str">
        <f t="shared" si="61"/>
        <v>Stephenhaven</v>
      </c>
      <c r="G978" t="str">
        <f t="shared" si="62"/>
        <v>TX</v>
      </c>
      <c r="H978" t="str">
        <f t="shared" si="63"/>
        <v>82227</v>
      </c>
    </row>
    <row r="979" spans="1:8" ht="45">
      <c r="A979" s="1" t="s">
        <v>3796</v>
      </c>
      <c r="B979" s="1" t="str">
        <f t="shared" si="60"/>
        <v>134 Walls Lakes;Gonzalezland, IL 49829</v>
      </c>
      <c r="C979" s="1" t="s">
        <v>26710</v>
      </c>
      <c r="D979" s="4" t="s">
        <v>32687</v>
      </c>
      <c r="E979" s="4" t="s">
        <v>32688</v>
      </c>
      <c r="F979" s="9" t="str">
        <f t="shared" si="61"/>
        <v>Gonzalezland</v>
      </c>
      <c r="G979" t="str">
        <f t="shared" si="62"/>
        <v>IL</v>
      </c>
      <c r="H979" t="str">
        <f t="shared" si="63"/>
        <v>49829</v>
      </c>
    </row>
    <row r="980" spans="1:8" ht="30">
      <c r="A980" s="1" t="s">
        <v>3800</v>
      </c>
      <c r="B980" s="1" t="str">
        <f t="shared" si="60"/>
        <v>08805 Perez Wells;Laurenport, CO 69321</v>
      </c>
      <c r="C980" s="1" t="s">
        <v>26711</v>
      </c>
      <c r="D980" s="4" t="s">
        <v>32689</v>
      </c>
      <c r="E980" s="4" t="s">
        <v>32690</v>
      </c>
      <c r="F980" s="9" t="str">
        <f t="shared" si="61"/>
        <v>Laurenport</v>
      </c>
      <c r="G980" t="str">
        <f t="shared" si="62"/>
        <v>CO</v>
      </c>
      <c r="H980" t="str">
        <f t="shared" si="63"/>
        <v>69321</v>
      </c>
    </row>
    <row r="981" spans="1:8" ht="30">
      <c r="A981" s="1" t="s">
        <v>3804</v>
      </c>
      <c r="B981" s="1" t="str">
        <f t="shared" si="60"/>
        <v>555 Lisa View Apt. 706;East Allenton, IA 04698</v>
      </c>
      <c r="C981" s="1" t="s">
        <v>26712</v>
      </c>
      <c r="D981" s="4" t="s">
        <v>32691</v>
      </c>
      <c r="E981" s="4" t="s">
        <v>32692</v>
      </c>
      <c r="F981" s="9" t="str">
        <f t="shared" si="61"/>
        <v>East Allenton</v>
      </c>
      <c r="G981" t="str">
        <f t="shared" si="62"/>
        <v>IA</v>
      </c>
      <c r="H981" t="str">
        <f t="shared" si="63"/>
        <v>04698</v>
      </c>
    </row>
    <row r="982" spans="1:8" ht="30">
      <c r="A982" s="1" t="s">
        <v>3808</v>
      </c>
      <c r="B982" s="1" t="str">
        <f t="shared" si="60"/>
        <v>PSC 7895, Box 6085;APO AE 63409</v>
      </c>
      <c r="C982" s="1" t="s">
        <v>26713</v>
      </c>
      <c r="D982" s="4" t="s">
        <v>32693</v>
      </c>
      <c r="E982" s="4" t="s">
        <v>32694</v>
      </c>
      <c r="F982" s="9" t="str">
        <f t="shared" si="61"/>
        <v>APO</v>
      </c>
      <c r="G982" t="str">
        <f t="shared" si="62"/>
        <v>AE</v>
      </c>
      <c r="H982" t="str">
        <f t="shared" si="63"/>
        <v>63409</v>
      </c>
    </row>
    <row r="983" spans="1:8" ht="45">
      <c r="A983" s="1" t="s">
        <v>3811</v>
      </c>
      <c r="B983" s="1" t="str">
        <f t="shared" si="60"/>
        <v>857 Baldwin Mall Suite 042;South Lindseyville, VA 40709</v>
      </c>
      <c r="C983" s="1" t="s">
        <v>26714</v>
      </c>
      <c r="D983" s="4" t="s">
        <v>32695</v>
      </c>
      <c r="E983" s="4" t="s">
        <v>32696</v>
      </c>
      <c r="F983" s="9" t="str">
        <f t="shared" si="61"/>
        <v>South Lindseyville</v>
      </c>
      <c r="G983" t="str">
        <f t="shared" si="62"/>
        <v>VA</v>
      </c>
      <c r="H983" t="str">
        <f t="shared" si="63"/>
        <v>40709</v>
      </c>
    </row>
    <row r="984" spans="1:8" ht="30">
      <c r="A984" s="1" t="s">
        <v>3815</v>
      </c>
      <c r="B984" s="1" t="str">
        <f t="shared" si="60"/>
        <v>4277 Berger Hollow;Lake Jessica, FL 61464</v>
      </c>
      <c r="C984" s="1" t="s">
        <v>26715</v>
      </c>
      <c r="D984" s="4" t="s">
        <v>32697</v>
      </c>
      <c r="E984" s="4" t="s">
        <v>32698</v>
      </c>
      <c r="F984" s="9" t="str">
        <f t="shared" si="61"/>
        <v>Lake Jessica</v>
      </c>
      <c r="G984" t="str">
        <f t="shared" si="62"/>
        <v>FL</v>
      </c>
      <c r="H984" t="str">
        <f t="shared" si="63"/>
        <v>61464</v>
      </c>
    </row>
    <row r="985" spans="1:8" ht="45">
      <c r="A985" s="1" t="s">
        <v>3819</v>
      </c>
      <c r="B985" s="1" t="str">
        <f t="shared" si="60"/>
        <v>2933 Robert Lakes Apt. 854;Hawkinsborough, MN 56172</v>
      </c>
      <c r="C985" s="1" t="s">
        <v>26716</v>
      </c>
      <c r="D985" s="4" t="s">
        <v>32699</v>
      </c>
      <c r="E985" s="4" t="s">
        <v>32700</v>
      </c>
      <c r="F985" s="9" t="str">
        <f t="shared" si="61"/>
        <v>Hawkinsborough</v>
      </c>
      <c r="G985" t="str">
        <f t="shared" si="62"/>
        <v>MN</v>
      </c>
      <c r="H985" t="str">
        <f t="shared" si="63"/>
        <v>56172</v>
      </c>
    </row>
    <row r="986" spans="1:8" ht="30">
      <c r="A986" s="1" t="s">
        <v>3823</v>
      </c>
      <c r="B986" s="1" t="str">
        <f t="shared" si="60"/>
        <v>8134 Alexandra Ridges Apt. 677;North Xavier, FL 74291</v>
      </c>
      <c r="C986" s="1" t="s">
        <v>26717</v>
      </c>
      <c r="D986" s="4" t="s">
        <v>32701</v>
      </c>
      <c r="E986" s="4" t="s">
        <v>32702</v>
      </c>
      <c r="F986" s="9" t="str">
        <f t="shared" si="61"/>
        <v>North Xavier</v>
      </c>
      <c r="G986" t="str">
        <f t="shared" si="62"/>
        <v>FL</v>
      </c>
      <c r="H986" t="str">
        <f t="shared" si="63"/>
        <v>74291</v>
      </c>
    </row>
    <row r="987" spans="1:8" ht="30">
      <c r="A987" s="1" t="s">
        <v>3827</v>
      </c>
      <c r="B987" s="1" t="str">
        <f t="shared" si="60"/>
        <v>966 Shannon Flats Suite 098;New Joshua, CA 70071</v>
      </c>
      <c r="C987" s="1" t="s">
        <v>26718</v>
      </c>
      <c r="D987" s="4" t="s">
        <v>32703</v>
      </c>
      <c r="E987" s="4" t="s">
        <v>32704</v>
      </c>
      <c r="F987" s="9" t="str">
        <f t="shared" si="61"/>
        <v>New Joshua</v>
      </c>
      <c r="G987" t="str">
        <f t="shared" si="62"/>
        <v>CA</v>
      </c>
      <c r="H987" t="str">
        <f t="shared" si="63"/>
        <v>70071</v>
      </c>
    </row>
    <row r="988" spans="1:8" ht="30">
      <c r="A988" s="1" t="s">
        <v>3830</v>
      </c>
      <c r="B988" s="1" t="str">
        <f t="shared" si="60"/>
        <v>48345 Adriana Fork;Andrewbury, HI 15838</v>
      </c>
      <c r="C988" s="1" t="s">
        <v>26719</v>
      </c>
      <c r="D988" s="4" t="s">
        <v>32705</v>
      </c>
      <c r="E988" s="4" t="s">
        <v>32706</v>
      </c>
      <c r="F988" s="9" t="str">
        <f t="shared" si="61"/>
        <v>Andrewbury</v>
      </c>
      <c r="G988" t="str">
        <f t="shared" si="62"/>
        <v>HI</v>
      </c>
      <c r="H988" t="str">
        <f t="shared" si="63"/>
        <v>15838</v>
      </c>
    </row>
    <row r="989" spans="1:8" ht="45">
      <c r="A989" s="1" t="s">
        <v>3834</v>
      </c>
      <c r="B989" s="1" t="str">
        <f t="shared" si="60"/>
        <v>904 Peterson Motorway Suite 048;Lake Kelly, IL 31365</v>
      </c>
      <c r="C989" s="1" t="s">
        <v>26720</v>
      </c>
      <c r="D989" s="4" t="s">
        <v>32707</v>
      </c>
      <c r="E989" s="4" t="s">
        <v>32708</v>
      </c>
      <c r="F989" s="9" t="str">
        <f t="shared" si="61"/>
        <v>Lake Kelly</v>
      </c>
      <c r="G989" t="str">
        <f t="shared" si="62"/>
        <v>IL</v>
      </c>
      <c r="H989" t="str">
        <f t="shared" si="63"/>
        <v>31365</v>
      </c>
    </row>
    <row r="990" spans="1:8" ht="30">
      <c r="A990" s="1" t="s">
        <v>3838</v>
      </c>
      <c r="B990" s="1" t="str">
        <f t="shared" si="60"/>
        <v>434 Johnson Track Apt. 541;Sethside, OH 35032</v>
      </c>
      <c r="C990" s="1" t="s">
        <v>26721</v>
      </c>
      <c r="D990" s="4" t="s">
        <v>32709</v>
      </c>
      <c r="E990" s="4" t="s">
        <v>32710</v>
      </c>
      <c r="F990" s="9" t="str">
        <f t="shared" si="61"/>
        <v>Sethside</v>
      </c>
      <c r="G990" t="str">
        <f t="shared" si="62"/>
        <v>OH</v>
      </c>
      <c r="H990" t="str">
        <f t="shared" si="63"/>
        <v>35032</v>
      </c>
    </row>
    <row r="991" spans="1:8" ht="30">
      <c r="A991" s="1" t="s">
        <v>3842</v>
      </c>
      <c r="B991" s="1" t="str">
        <f t="shared" si="60"/>
        <v>22809 Alejandro Spring;New Robynstad, RI 22878</v>
      </c>
      <c r="C991" s="1" t="s">
        <v>26722</v>
      </c>
      <c r="D991" s="4" t="s">
        <v>32711</v>
      </c>
      <c r="E991" s="4" t="s">
        <v>32712</v>
      </c>
      <c r="F991" s="9" t="str">
        <f t="shared" si="61"/>
        <v>New Robynstad</v>
      </c>
      <c r="G991" t="str">
        <f t="shared" si="62"/>
        <v>RI</v>
      </c>
      <c r="H991" t="str">
        <f t="shared" si="63"/>
        <v>22878</v>
      </c>
    </row>
    <row r="992" spans="1:8" ht="45">
      <c r="A992" s="1" t="s">
        <v>3846</v>
      </c>
      <c r="B992" s="1" t="str">
        <f t="shared" si="60"/>
        <v>44819 Wade Center Apt. 804;Port Dillontown, IL 52504</v>
      </c>
      <c r="C992" s="1" t="s">
        <v>26723</v>
      </c>
      <c r="D992" s="4" t="s">
        <v>32713</v>
      </c>
      <c r="E992" s="4" t="s">
        <v>32714</v>
      </c>
      <c r="F992" s="9" t="str">
        <f t="shared" si="61"/>
        <v>Port Dillontown</v>
      </c>
      <c r="G992" t="str">
        <f t="shared" si="62"/>
        <v>IL</v>
      </c>
      <c r="H992" t="str">
        <f t="shared" si="63"/>
        <v>52504</v>
      </c>
    </row>
    <row r="993" spans="1:8" ht="45">
      <c r="A993" s="1" t="s">
        <v>3850</v>
      </c>
      <c r="B993" s="1" t="str">
        <f t="shared" si="60"/>
        <v>41545 Kevin Row Suite 602;South Christopher, OR 84323</v>
      </c>
      <c r="C993" s="1" t="s">
        <v>26724</v>
      </c>
      <c r="D993" s="4" t="s">
        <v>32715</v>
      </c>
      <c r="E993" s="4" t="s">
        <v>32716</v>
      </c>
      <c r="F993" s="9" t="str">
        <f t="shared" si="61"/>
        <v>South Christopher</v>
      </c>
      <c r="G993" t="str">
        <f t="shared" si="62"/>
        <v>OR</v>
      </c>
      <c r="H993" t="str">
        <f t="shared" si="63"/>
        <v>84323</v>
      </c>
    </row>
    <row r="994" spans="1:8" ht="45">
      <c r="A994" s="1" t="s">
        <v>3853</v>
      </c>
      <c r="B994" s="1" t="str">
        <f t="shared" si="60"/>
        <v>84759 Campbell Junction;Ellisburgh, SD 88469</v>
      </c>
      <c r="C994" s="1" t="s">
        <v>26725</v>
      </c>
      <c r="D994" s="4" t="s">
        <v>32717</v>
      </c>
      <c r="E994" s="4" t="s">
        <v>32718</v>
      </c>
      <c r="F994" s="9" t="str">
        <f t="shared" si="61"/>
        <v>Ellisburgh</v>
      </c>
      <c r="G994" t="str">
        <f t="shared" si="62"/>
        <v>SD</v>
      </c>
      <c r="H994" t="str">
        <f t="shared" si="63"/>
        <v>88469</v>
      </c>
    </row>
    <row r="995" spans="1:8" ht="30">
      <c r="A995" s="1" t="s">
        <v>3857</v>
      </c>
      <c r="B995" s="1" t="str">
        <f t="shared" si="60"/>
        <v>500 Robert Terrace;West Robert, ND 46976</v>
      </c>
      <c r="C995" s="1" t="s">
        <v>26726</v>
      </c>
      <c r="D995" s="4" t="s">
        <v>32719</v>
      </c>
      <c r="E995" s="4" t="s">
        <v>32720</v>
      </c>
      <c r="F995" s="9" t="str">
        <f t="shared" si="61"/>
        <v>West Robert</v>
      </c>
      <c r="G995" t="str">
        <f t="shared" si="62"/>
        <v>ND</v>
      </c>
      <c r="H995" t="str">
        <f t="shared" si="63"/>
        <v>46976</v>
      </c>
    </row>
    <row r="996" spans="1:8" ht="30">
      <c r="A996" s="1" t="s">
        <v>3861</v>
      </c>
      <c r="B996" s="1" t="str">
        <f t="shared" si="60"/>
        <v>486 Houston Prairie Suite 241;Davisside, PA 40879</v>
      </c>
      <c r="C996" s="1" t="s">
        <v>26727</v>
      </c>
      <c r="D996" s="4" t="s">
        <v>32721</v>
      </c>
      <c r="E996" s="4" t="s">
        <v>32722</v>
      </c>
      <c r="F996" s="9" t="str">
        <f t="shared" si="61"/>
        <v>Davisside</v>
      </c>
      <c r="G996" t="str">
        <f t="shared" si="62"/>
        <v>PA</v>
      </c>
      <c r="H996" t="str">
        <f t="shared" si="63"/>
        <v>40879</v>
      </c>
    </row>
    <row r="997" spans="1:8" ht="30">
      <c r="A997" s="1" t="s">
        <v>3865</v>
      </c>
      <c r="B997" s="1" t="str">
        <f t="shared" si="60"/>
        <v>3673 Manuel River Apt. 503;Theresaside, WY 24646</v>
      </c>
      <c r="C997" s="1" t="s">
        <v>26728</v>
      </c>
      <c r="D997" s="4" t="s">
        <v>32723</v>
      </c>
      <c r="E997" s="4" t="s">
        <v>32724</v>
      </c>
      <c r="F997" s="9" t="str">
        <f t="shared" si="61"/>
        <v>Theresaside</v>
      </c>
      <c r="G997" t="str">
        <f t="shared" si="62"/>
        <v>WY</v>
      </c>
      <c r="H997" t="str">
        <f t="shared" si="63"/>
        <v>24646</v>
      </c>
    </row>
    <row r="998" spans="1:8" ht="30">
      <c r="A998" s="1" t="s">
        <v>3869</v>
      </c>
      <c r="B998" s="1" t="str">
        <f t="shared" si="60"/>
        <v>8744 Douglas Cove Suite 663;Langhaven, OR 69891</v>
      </c>
      <c r="C998" s="1" t="s">
        <v>26729</v>
      </c>
      <c r="D998" s="4" t="s">
        <v>32725</v>
      </c>
      <c r="E998" s="4" t="s">
        <v>32726</v>
      </c>
      <c r="F998" s="9" t="str">
        <f t="shared" si="61"/>
        <v>Langhaven</v>
      </c>
      <c r="G998" t="str">
        <f t="shared" si="62"/>
        <v>OR</v>
      </c>
      <c r="H998" t="str">
        <f t="shared" si="63"/>
        <v>69891</v>
      </c>
    </row>
    <row r="999" spans="1:8" ht="45">
      <c r="A999" s="1" t="s">
        <v>3873</v>
      </c>
      <c r="B999" s="1" t="str">
        <f t="shared" si="60"/>
        <v>9805 Williams Bridge;Carmentown, GA 21053</v>
      </c>
      <c r="C999" s="1" t="s">
        <v>26730</v>
      </c>
      <c r="D999" s="4" t="s">
        <v>32727</v>
      </c>
      <c r="E999" s="4" t="s">
        <v>32728</v>
      </c>
      <c r="F999" s="9" t="str">
        <f t="shared" si="61"/>
        <v>Carmentown</v>
      </c>
      <c r="G999" t="str">
        <f t="shared" si="62"/>
        <v>GA</v>
      </c>
      <c r="H999" t="str">
        <f t="shared" si="63"/>
        <v>21053</v>
      </c>
    </row>
    <row r="1000" spans="1:8" ht="45">
      <c r="A1000" s="1" t="s">
        <v>3877</v>
      </c>
      <c r="B1000" s="1" t="str">
        <f t="shared" si="60"/>
        <v>95877 John Fork;Christopherside, AR 19991</v>
      </c>
      <c r="C1000" s="1" t="s">
        <v>26731</v>
      </c>
      <c r="D1000" s="4" t="s">
        <v>32729</v>
      </c>
      <c r="E1000" s="4" t="s">
        <v>32730</v>
      </c>
      <c r="F1000" s="9" t="str">
        <f t="shared" si="61"/>
        <v>Christopherside</v>
      </c>
      <c r="G1000" t="str">
        <f t="shared" si="62"/>
        <v>AR</v>
      </c>
      <c r="H1000" t="str">
        <f t="shared" si="63"/>
        <v>19991</v>
      </c>
    </row>
    <row r="1001" spans="1:8" ht="45">
      <c r="A1001" s="1" t="s">
        <v>3881</v>
      </c>
      <c r="B1001" s="1" t="str">
        <f t="shared" si="60"/>
        <v>256 Rodriguez Mount Apt. 251;New Toddberg, LA 50397</v>
      </c>
      <c r="C1001" s="1" t="s">
        <v>26732</v>
      </c>
      <c r="D1001" s="4" t="s">
        <v>32731</v>
      </c>
      <c r="E1001" s="4" t="s">
        <v>32732</v>
      </c>
      <c r="F1001" s="9" t="str">
        <f t="shared" si="61"/>
        <v>New Toddberg</v>
      </c>
      <c r="G1001" t="str">
        <f t="shared" si="62"/>
        <v>LA</v>
      </c>
      <c r="H1001" t="str">
        <f t="shared" si="63"/>
        <v>50397</v>
      </c>
    </row>
    <row r="1002" spans="1:8" ht="30">
      <c r="A1002" s="1" t="s">
        <v>3885</v>
      </c>
      <c r="B1002" s="1" t="str">
        <f t="shared" si="60"/>
        <v>2322 Davies Parkway;New Jennifer, NH 60815</v>
      </c>
      <c r="C1002" s="1" t="s">
        <v>26733</v>
      </c>
      <c r="D1002" s="4" t="s">
        <v>32733</v>
      </c>
      <c r="E1002" s="4" t="s">
        <v>32734</v>
      </c>
      <c r="F1002" s="9" t="str">
        <f t="shared" si="61"/>
        <v>New Jennifer</v>
      </c>
      <c r="G1002" t="str">
        <f t="shared" si="62"/>
        <v>NH</v>
      </c>
      <c r="H1002" t="str">
        <f t="shared" si="63"/>
        <v>60815</v>
      </c>
    </row>
    <row r="1003" spans="1:8" ht="30">
      <c r="A1003" s="1" t="s">
        <v>3889</v>
      </c>
      <c r="B1003" s="1" t="str">
        <f t="shared" si="60"/>
        <v>64973 Jonathan Keys Apt. 544;Taylorville, VA 59522</v>
      </c>
      <c r="C1003" s="1" t="s">
        <v>26734</v>
      </c>
      <c r="D1003" s="4" t="s">
        <v>32735</v>
      </c>
      <c r="E1003" s="4" t="s">
        <v>32736</v>
      </c>
      <c r="F1003" s="9" t="str">
        <f t="shared" si="61"/>
        <v>Taylorville</v>
      </c>
      <c r="G1003" t="str">
        <f t="shared" si="62"/>
        <v>VA</v>
      </c>
      <c r="H1003" t="str">
        <f t="shared" si="63"/>
        <v>59522</v>
      </c>
    </row>
    <row r="1004" spans="1:8" ht="45">
      <c r="A1004" s="1" t="s">
        <v>3893</v>
      </c>
      <c r="B1004" s="1" t="str">
        <f t="shared" si="60"/>
        <v>13342 Hicks Unions Suite 572;Port Stephanie, MO 73141</v>
      </c>
      <c r="C1004" s="1" t="s">
        <v>26735</v>
      </c>
      <c r="D1004" s="4" t="s">
        <v>32737</v>
      </c>
      <c r="E1004" s="4" t="s">
        <v>32738</v>
      </c>
      <c r="F1004" s="9" t="str">
        <f t="shared" si="61"/>
        <v>Port Stephanie</v>
      </c>
      <c r="G1004" t="str">
        <f t="shared" si="62"/>
        <v>MO</v>
      </c>
      <c r="H1004" t="str">
        <f t="shared" si="63"/>
        <v>73141</v>
      </c>
    </row>
    <row r="1005" spans="1:8" ht="30">
      <c r="A1005" s="1" t="s">
        <v>3897</v>
      </c>
      <c r="B1005" s="1" t="str">
        <f t="shared" si="60"/>
        <v>0091 Tracy Rapids;New Charles, NE 92570</v>
      </c>
      <c r="C1005" s="1" t="s">
        <v>26736</v>
      </c>
      <c r="D1005" s="4" t="s">
        <v>32739</v>
      </c>
      <c r="E1005" s="4" t="s">
        <v>32740</v>
      </c>
      <c r="F1005" s="9" t="str">
        <f t="shared" si="61"/>
        <v>New Charles</v>
      </c>
      <c r="G1005" t="str">
        <f t="shared" si="62"/>
        <v>NE</v>
      </c>
      <c r="H1005" t="str">
        <f t="shared" si="63"/>
        <v>92570</v>
      </c>
    </row>
    <row r="1006" spans="1:8" ht="45">
      <c r="A1006" s="1" t="s">
        <v>3900</v>
      </c>
      <c r="B1006" s="1" t="str">
        <f t="shared" si="60"/>
        <v>778 Susan Fords;Christinamouth, AK 33249</v>
      </c>
      <c r="C1006" s="1" t="s">
        <v>26737</v>
      </c>
      <c r="D1006" s="4" t="s">
        <v>32741</v>
      </c>
      <c r="E1006" s="4" t="s">
        <v>32742</v>
      </c>
      <c r="F1006" s="9" t="str">
        <f t="shared" si="61"/>
        <v>Christinamouth</v>
      </c>
      <c r="G1006" t="str">
        <f t="shared" si="62"/>
        <v>AK</v>
      </c>
      <c r="H1006" t="str">
        <f t="shared" si="63"/>
        <v>33249</v>
      </c>
    </row>
    <row r="1007" spans="1:8" ht="30">
      <c r="A1007" s="1" t="s">
        <v>3904</v>
      </c>
      <c r="B1007" s="1" t="str">
        <f t="shared" si="60"/>
        <v>Unit 5011 Box 6765;DPO AP 81024</v>
      </c>
      <c r="C1007" s="1" t="s">
        <v>26738</v>
      </c>
      <c r="D1007" s="4" t="s">
        <v>32743</v>
      </c>
      <c r="E1007" s="4" t="s">
        <v>32744</v>
      </c>
      <c r="F1007" s="9" t="str">
        <f t="shared" si="61"/>
        <v>DPO</v>
      </c>
      <c r="G1007" t="str">
        <f t="shared" si="62"/>
        <v>AP</v>
      </c>
      <c r="H1007" t="str">
        <f t="shared" si="63"/>
        <v>81024</v>
      </c>
    </row>
    <row r="1008" spans="1:8" ht="30">
      <c r="A1008" s="1" t="s">
        <v>3908</v>
      </c>
      <c r="B1008" s="1" t="str">
        <f t="shared" si="60"/>
        <v>PSC 2884, Box 7962;APO AA 46275</v>
      </c>
      <c r="C1008" s="1" t="s">
        <v>26739</v>
      </c>
      <c r="D1008" s="4" t="s">
        <v>32745</v>
      </c>
      <c r="E1008" s="4" t="s">
        <v>32746</v>
      </c>
      <c r="F1008" s="9" t="str">
        <f t="shared" si="61"/>
        <v>APO</v>
      </c>
      <c r="G1008" t="str">
        <f t="shared" si="62"/>
        <v>AA</v>
      </c>
      <c r="H1008" t="str">
        <f t="shared" si="63"/>
        <v>46275</v>
      </c>
    </row>
    <row r="1009" spans="1:8" ht="30">
      <c r="A1009" s="1" t="s">
        <v>3912</v>
      </c>
      <c r="B1009" s="1" t="str">
        <f t="shared" si="60"/>
        <v>951 Farley Branch Suite 598;West Lauren, TX 48281</v>
      </c>
      <c r="C1009" s="1" t="s">
        <v>26740</v>
      </c>
      <c r="D1009" s="4" t="s">
        <v>32747</v>
      </c>
      <c r="E1009" s="4" t="s">
        <v>32748</v>
      </c>
      <c r="F1009" s="9" t="str">
        <f t="shared" si="61"/>
        <v>West Lauren</v>
      </c>
      <c r="G1009" t="str">
        <f t="shared" si="62"/>
        <v>TX</v>
      </c>
      <c r="H1009" t="str">
        <f t="shared" si="63"/>
        <v>48281</v>
      </c>
    </row>
    <row r="1010" spans="1:8" ht="30">
      <c r="A1010" s="1" t="s">
        <v>3916</v>
      </c>
      <c r="B1010" s="1" t="str">
        <f t="shared" si="60"/>
        <v>PSC 9013, Box 5156;APO AE 04655</v>
      </c>
      <c r="C1010" s="1" t="s">
        <v>26741</v>
      </c>
      <c r="D1010" s="4" t="s">
        <v>32749</v>
      </c>
      <c r="E1010" s="4" t="s">
        <v>32750</v>
      </c>
      <c r="F1010" s="9" t="str">
        <f t="shared" si="61"/>
        <v>APO</v>
      </c>
      <c r="G1010" t="str">
        <f t="shared" si="62"/>
        <v>AE</v>
      </c>
      <c r="H1010" t="str">
        <f t="shared" si="63"/>
        <v>04655</v>
      </c>
    </row>
    <row r="1011" spans="1:8" ht="30">
      <c r="A1011" s="1" t="s">
        <v>3920</v>
      </c>
      <c r="B1011" s="1" t="str">
        <f t="shared" si="60"/>
        <v>3857 Christopher Port;Gregoryfort, ME 31823</v>
      </c>
      <c r="C1011" s="1" t="s">
        <v>26742</v>
      </c>
      <c r="D1011" s="4" t="s">
        <v>32751</v>
      </c>
      <c r="E1011" s="4" t="s">
        <v>32752</v>
      </c>
      <c r="F1011" s="9" t="str">
        <f t="shared" si="61"/>
        <v>Gregoryfort</v>
      </c>
      <c r="G1011" t="str">
        <f t="shared" si="62"/>
        <v>ME</v>
      </c>
      <c r="H1011" t="str">
        <f t="shared" si="63"/>
        <v>31823</v>
      </c>
    </row>
    <row r="1012" spans="1:8" ht="30">
      <c r="A1012" s="1" t="s">
        <v>3924</v>
      </c>
      <c r="B1012" s="1" t="str">
        <f t="shared" si="60"/>
        <v>Unit 0915 Box 4414;DPO AP 71779</v>
      </c>
      <c r="C1012" s="1" t="s">
        <v>26743</v>
      </c>
      <c r="D1012" s="4" t="s">
        <v>32753</v>
      </c>
      <c r="E1012" s="4" t="s">
        <v>32754</v>
      </c>
      <c r="F1012" s="9" t="str">
        <f t="shared" si="61"/>
        <v>DPO</v>
      </c>
      <c r="G1012" t="str">
        <f t="shared" si="62"/>
        <v>AP</v>
      </c>
      <c r="H1012" t="str">
        <f t="shared" si="63"/>
        <v>71779</v>
      </c>
    </row>
    <row r="1013" spans="1:8" ht="45">
      <c r="A1013" s="1" t="s">
        <v>3928</v>
      </c>
      <c r="B1013" s="1" t="str">
        <f t="shared" si="60"/>
        <v>8414 Tanya Ferry;Michaelborough, MT 56485</v>
      </c>
      <c r="C1013" s="1" t="s">
        <v>26744</v>
      </c>
      <c r="D1013" s="4" t="s">
        <v>32755</v>
      </c>
      <c r="E1013" s="4" t="s">
        <v>32756</v>
      </c>
      <c r="F1013" s="9" t="str">
        <f t="shared" si="61"/>
        <v>Michaelborough</v>
      </c>
      <c r="G1013" t="str">
        <f t="shared" si="62"/>
        <v>MT</v>
      </c>
      <c r="H1013" t="str">
        <f t="shared" si="63"/>
        <v>56485</v>
      </c>
    </row>
    <row r="1014" spans="1:8" ht="30">
      <c r="A1014" s="1" t="s">
        <v>3932</v>
      </c>
      <c r="B1014" s="1" t="str">
        <f t="shared" si="60"/>
        <v>70154 Turner Fields;New Robertfort, AK 64297</v>
      </c>
      <c r="C1014" s="1" t="s">
        <v>26745</v>
      </c>
      <c r="D1014" s="4" t="s">
        <v>32757</v>
      </c>
      <c r="E1014" s="4" t="s">
        <v>32758</v>
      </c>
      <c r="F1014" s="9" t="str">
        <f t="shared" si="61"/>
        <v>New Robertfort</v>
      </c>
      <c r="G1014" t="str">
        <f t="shared" si="62"/>
        <v>AK</v>
      </c>
      <c r="H1014" t="str">
        <f t="shared" si="63"/>
        <v>64297</v>
      </c>
    </row>
    <row r="1015" spans="1:8" ht="45">
      <c r="A1015" s="1" t="s">
        <v>3935</v>
      </c>
      <c r="B1015" s="1" t="str">
        <f t="shared" si="60"/>
        <v>383 Patrick Locks;Stewartmouth, IA 49130</v>
      </c>
      <c r="C1015" s="1" t="s">
        <v>26746</v>
      </c>
      <c r="D1015" s="4" t="s">
        <v>32759</v>
      </c>
      <c r="E1015" s="4" t="s">
        <v>32760</v>
      </c>
      <c r="F1015" s="9" t="str">
        <f t="shared" si="61"/>
        <v>Stewartmouth</v>
      </c>
      <c r="G1015" t="str">
        <f t="shared" si="62"/>
        <v>IA</v>
      </c>
      <c r="H1015" t="str">
        <f t="shared" si="63"/>
        <v>49130</v>
      </c>
    </row>
    <row r="1016" spans="1:8" ht="30">
      <c r="A1016" s="1" t="s">
        <v>3939</v>
      </c>
      <c r="B1016" s="1" t="str">
        <f t="shared" si="60"/>
        <v>37003 Derrick Divide Apt. 469;Ginaville, AZ 87196</v>
      </c>
      <c r="C1016" s="1" t="s">
        <v>26747</v>
      </c>
      <c r="D1016" s="4" t="s">
        <v>32761</v>
      </c>
      <c r="E1016" s="4" t="s">
        <v>32762</v>
      </c>
      <c r="F1016" s="9" t="str">
        <f t="shared" si="61"/>
        <v>Ginaville</v>
      </c>
      <c r="G1016" t="str">
        <f t="shared" si="62"/>
        <v>AZ</v>
      </c>
      <c r="H1016" t="str">
        <f t="shared" si="63"/>
        <v>87196</v>
      </c>
    </row>
    <row r="1017" spans="1:8" ht="30">
      <c r="A1017" s="1" t="s">
        <v>3943</v>
      </c>
      <c r="B1017" s="1" t="str">
        <f t="shared" si="60"/>
        <v>PSC 7455, Box 0201;APO AE 71577</v>
      </c>
      <c r="C1017" s="1" t="s">
        <v>26748</v>
      </c>
      <c r="D1017" s="4" t="s">
        <v>32763</v>
      </c>
      <c r="E1017" s="4" t="s">
        <v>32764</v>
      </c>
      <c r="F1017" s="9" t="str">
        <f t="shared" si="61"/>
        <v>APO</v>
      </c>
      <c r="G1017" t="str">
        <f t="shared" si="62"/>
        <v>AE</v>
      </c>
      <c r="H1017" t="str">
        <f t="shared" si="63"/>
        <v>71577</v>
      </c>
    </row>
    <row r="1018" spans="1:8" ht="30">
      <c r="A1018" s="1" t="s">
        <v>3947</v>
      </c>
      <c r="B1018" s="1" t="str">
        <f t="shared" si="60"/>
        <v>63531 Day Brooks;Smithport, KS 35095</v>
      </c>
      <c r="C1018" s="1" t="s">
        <v>26749</v>
      </c>
      <c r="D1018" s="4" t="s">
        <v>32765</v>
      </c>
      <c r="E1018" s="4" t="s">
        <v>32766</v>
      </c>
      <c r="F1018" s="9" t="str">
        <f t="shared" si="61"/>
        <v>Smithport</v>
      </c>
      <c r="G1018" t="str">
        <f t="shared" si="62"/>
        <v>KS</v>
      </c>
      <c r="H1018" t="str">
        <f t="shared" si="63"/>
        <v>35095</v>
      </c>
    </row>
    <row r="1019" spans="1:8" ht="45">
      <c r="A1019" s="1" t="s">
        <v>3950</v>
      </c>
      <c r="B1019" s="1" t="str">
        <f t="shared" si="60"/>
        <v>900 Johnny Wells Suite 714;East Abigailfurt, MD 72328</v>
      </c>
      <c r="C1019" s="1" t="s">
        <v>26750</v>
      </c>
      <c r="D1019" s="4" t="s">
        <v>32767</v>
      </c>
      <c r="E1019" s="4" t="s">
        <v>32768</v>
      </c>
      <c r="F1019" s="9" t="str">
        <f t="shared" si="61"/>
        <v>East Abigailfurt</v>
      </c>
      <c r="G1019" t="str">
        <f t="shared" si="62"/>
        <v>MD</v>
      </c>
      <c r="H1019" t="str">
        <f t="shared" si="63"/>
        <v>72328</v>
      </c>
    </row>
    <row r="1020" spans="1:8" ht="30">
      <c r="A1020" s="1" t="s">
        <v>3954</v>
      </c>
      <c r="B1020" s="1" t="str">
        <f t="shared" si="60"/>
        <v>92399 Valencia Curve;Lucasberg, NJ 15604</v>
      </c>
      <c r="C1020" s="1" t="s">
        <v>26751</v>
      </c>
      <c r="D1020" s="4" t="s">
        <v>32769</v>
      </c>
      <c r="E1020" s="4" t="s">
        <v>32770</v>
      </c>
      <c r="F1020" s="9" t="str">
        <f t="shared" si="61"/>
        <v>Lucasberg</v>
      </c>
      <c r="G1020" t="str">
        <f t="shared" si="62"/>
        <v>NJ</v>
      </c>
      <c r="H1020" t="str">
        <f t="shared" si="63"/>
        <v>15604</v>
      </c>
    </row>
    <row r="1021" spans="1:8" ht="30">
      <c r="A1021" s="1" t="s">
        <v>3958</v>
      </c>
      <c r="B1021" s="1" t="str">
        <f t="shared" si="60"/>
        <v>USS Chandler;FPO AE 07884</v>
      </c>
      <c r="C1021" s="1" t="s">
        <v>26752</v>
      </c>
      <c r="D1021" s="4" t="s">
        <v>32771</v>
      </c>
      <c r="E1021" s="4" t="s">
        <v>32772</v>
      </c>
      <c r="F1021" s="9" t="str">
        <f t="shared" si="61"/>
        <v>FPO</v>
      </c>
      <c r="G1021" t="str">
        <f t="shared" si="62"/>
        <v>AE</v>
      </c>
      <c r="H1021" t="str">
        <f t="shared" si="63"/>
        <v>07884</v>
      </c>
    </row>
    <row r="1022" spans="1:8" ht="30">
      <c r="A1022" s="1" t="s">
        <v>3962</v>
      </c>
      <c r="B1022" s="1" t="str">
        <f t="shared" si="60"/>
        <v>11859 Short Courts Suite 864;Jessicafort, VT 79875</v>
      </c>
      <c r="C1022" s="1" t="s">
        <v>26753</v>
      </c>
      <c r="D1022" s="4" t="s">
        <v>32773</v>
      </c>
      <c r="E1022" s="4" t="s">
        <v>32774</v>
      </c>
      <c r="F1022" s="9" t="str">
        <f t="shared" si="61"/>
        <v>Jessicafort</v>
      </c>
      <c r="G1022" t="str">
        <f t="shared" si="62"/>
        <v>VT</v>
      </c>
      <c r="H1022" t="str">
        <f t="shared" si="63"/>
        <v>79875</v>
      </c>
    </row>
    <row r="1023" spans="1:8" ht="45">
      <c r="A1023" s="1" t="s">
        <v>3966</v>
      </c>
      <c r="B1023" s="1" t="str">
        <f t="shared" si="60"/>
        <v>753 Wood Plains Apt. 945;West Christina, MO 72510</v>
      </c>
      <c r="C1023" s="1" t="s">
        <v>26754</v>
      </c>
      <c r="D1023" s="4" t="s">
        <v>32775</v>
      </c>
      <c r="E1023" s="4" t="s">
        <v>32776</v>
      </c>
      <c r="F1023" s="9" t="str">
        <f t="shared" si="61"/>
        <v>West Christina</v>
      </c>
      <c r="G1023" t="str">
        <f t="shared" si="62"/>
        <v>MO</v>
      </c>
      <c r="H1023" t="str">
        <f t="shared" si="63"/>
        <v>72510</v>
      </c>
    </row>
    <row r="1024" spans="1:8" ht="30">
      <c r="A1024" s="1" t="s">
        <v>3970</v>
      </c>
      <c r="B1024" s="1" t="str">
        <f t="shared" si="60"/>
        <v>6726 Jerry Mountains;Lake Jonathanchester, SC 89725</v>
      </c>
      <c r="C1024" s="1" t="s">
        <v>26755</v>
      </c>
      <c r="D1024" s="4" t="s">
        <v>32777</v>
      </c>
      <c r="E1024" s="4" t="s">
        <v>32778</v>
      </c>
      <c r="F1024" s="9" t="str">
        <f t="shared" si="61"/>
        <v>Lake Jonathanchester</v>
      </c>
      <c r="G1024" t="str">
        <f t="shared" si="62"/>
        <v>SC</v>
      </c>
      <c r="H1024" t="str">
        <f t="shared" si="63"/>
        <v>89725</v>
      </c>
    </row>
    <row r="1025" spans="1:8" ht="30">
      <c r="A1025" s="1" t="s">
        <v>3974</v>
      </c>
      <c r="B1025" s="1" t="str">
        <f t="shared" si="60"/>
        <v>10374 Johnson Lake Suite 470;East Sandra, ID 70588</v>
      </c>
      <c r="C1025" s="1" t="s">
        <v>26756</v>
      </c>
      <c r="D1025" s="4" t="s">
        <v>32779</v>
      </c>
      <c r="E1025" s="4" t="s">
        <v>32780</v>
      </c>
      <c r="F1025" s="9" t="str">
        <f t="shared" si="61"/>
        <v>East Sandra</v>
      </c>
      <c r="G1025" t="str">
        <f t="shared" si="62"/>
        <v>ID</v>
      </c>
      <c r="H1025" t="str">
        <f t="shared" si="63"/>
        <v>70588</v>
      </c>
    </row>
    <row r="1026" spans="1:8" ht="30">
      <c r="A1026" s="1" t="s">
        <v>3978</v>
      </c>
      <c r="B1026" s="1" t="str">
        <f t="shared" si="60"/>
        <v>Unit 2557 Box 9613;DPO AE 50751</v>
      </c>
      <c r="C1026" s="1" t="s">
        <v>26757</v>
      </c>
      <c r="D1026" s="4" t="s">
        <v>32781</v>
      </c>
      <c r="E1026" s="4" t="s">
        <v>32782</v>
      </c>
      <c r="F1026" s="9" t="str">
        <f t="shared" si="61"/>
        <v>DPO</v>
      </c>
      <c r="G1026" t="str">
        <f t="shared" si="62"/>
        <v>AE</v>
      </c>
      <c r="H1026" t="str">
        <f t="shared" si="63"/>
        <v>50751</v>
      </c>
    </row>
    <row r="1027" spans="1:8" ht="30">
      <c r="A1027" s="1" t="s">
        <v>3982</v>
      </c>
      <c r="B1027" s="1" t="str">
        <f t="shared" ref="B1027:B1090" si="64">SUBSTITUTE(A1027,CHAR(10),";")</f>
        <v>80409 James Falls;Stonehaven, WI 53002</v>
      </c>
      <c r="C1027" s="1" t="s">
        <v>26758</v>
      </c>
      <c r="D1027" s="4" t="s">
        <v>32783</v>
      </c>
      <c r="E1027" s="4" t="s">
        <v>32784</v>
      </c>
      <c r="F1027" s="9" t="str">
        <f t="shared" ref="F1027:F1090" si="65">IF(RIGHT(LEFT(E1027,3),2)="PO",LEFT(E1027,3),LEFT(E1027,LEN(E1027)-10))</f>
        <v>Stonehaven</v>
      </c>
      <c r="G1027" t="str">
        <f t="shared" ref="G1027:G1090" si="66">LEFT(RIGHT(E1027, 8), 2)</f>
        <v>WI</v>
      </c>
      <c r="H1027" t="str">
        <f t="shared" ref="H1027:H1090" si="67">RIGHT(E1027, 5)</f>
        <v>53002</v>
      </c>
    </row>
    <row r="1028" spans="1:8" ht="30">
      <c r="A1028" s="1" t="s">
        <v>3986</v>
      </c>
      <c r="B1028" s="1" t="str">
        <f t="shared" si="64"/>
        <v>92337 Li Villages Suite 589;Millerfort, MN 58203</v>
      </c>
      <c r="C1028" s="1" t="s">
        <v>26759</v>
      </c>
      <c r="D1028" s="4" t="s">
        <v>32785</v>
      </c>
      <c r="E1028" s="4" t="s">
        <v>32786</v>
      </c>
      <c r="F1028" s="9" t="str">
        <f t="shared" si="65"/>
        <v>Millerfort</v>
      </c>
      <c r="G1028" t="str">
        <f t="shared" si="66"/>
        <v>MN</v>
      </c>
      <c r="H1028" t="str">
        <f t="shared" si="67"/>
        <v>58203</v>
      </c>
    </row>
    <row r="1029" spans="1:8" ht="45">
      <c r="A1029" s="1" t="s">
        <v>3989</v>
      </c>
      <c r="B1029" s="1" t="str">
        <f t="shared" si="64"/>
        <v>317 Goodwin Springs;Robertburgh, DC 42558</v>
      </c>
      <c r="C1029" s="1" t="s">
        <v>26760</v>
      </c>
      <c r="D1029" s="4" t="s">
        <v>32787</v>
      </c>
      <c r="E1029" s="4" t="s">
        <v>32788</v>
      </c>
      <c r="F1029" s="9" t="str">
        <f t="shared" si="65"/>
        <v>Robertburgh</v>
      </c>
      <c r="G1029" t="str">
        <f t="shared" si="66"/>
        <v>DC</v>
      </c>
      <c r="H1029" t="str">
        <f t="shared" si="67"/>
        <v>42558</v>
      </c>
    </row>
    <row r="1030" spans="1:8" ht="30">
      <c r="A1030" s="1" t="s">
        <v>3993</v>
      </c>
      <c r="B1030" s="1" t="str">
        <f t="shared" si="64"/>
        <v>92090 Myers Lodge Suite 104;East John, MN 62958</v>
      </c>
      <c r="C1030" s="1" t="s">
        <v>26761</v>
      </c>
      <c r="D1030" s="4" t="s">
        <v>32789</v>
      </c>
      <c r="E1030" s="4" t="s">
        <v>32790</v>
      </c>
      <c r="F1030" s="9" t="str">
        <f t="shared" si="65"/>
        <v>East John</v>
      </c>
      <c r="G1030" t="str">
        <f t="shared" si="66"/>
        <v>MN</v>
      </c>
      <c r="H1030" t="str">
        <f t="shared" si="67"/>
        <v>62958</v>
      </c>
    </row>
    <row r="1031" spans="1:8" ht="30">
      <c r="A1031" s="1" t="s">
        <v>3997</v>
      </c>
      <c r="B1031" s="1" t="str">
        <f t="shared" si="64"/>
        <v>46000 Mary Pike;East Stephen, CT 25127</v>
      </c>
      <c r="C1031" s="1" t="s">
        <v>26762</v>
      </c>
      <c r="D1031" s="4" t="s">
        <v>32791</v>
      </c>
      <c r="E1031" s="4" t="s">
        <v>32792</v>
      </c>
      <c r="F1031" s="9" t="str">
        <f t="shared" si="65"/>
        <v>East Stephen</v>
      </c>
      <c r="G1031" t="str">
        <f t="shared" si="66"/>
        <v>CT</v>
      </c>
      <c r="H1031" t="str">
        <f t="shared" si="67"/>
        <v>25127</v>
      </c>
    </row>
    <row r="1032" spans="1:8" ht="45">
      <c r="A1032" s="1" t="s">
        <v>4001</v>
      </c>
      <c r="B1032" s="1" t="str">
        <f t="shared" si="64"/>
        <v>264 Joseph Throughway Suite 009;Vancefort, WY 41945</v>
      </c>
      <c r="C1032" s="1" t="s">
        <v>26763</v>
      </c>
      <c r="D1032" s="4" t="s">
        <v>32793</v>
      </c>
      <c r="E1032" s="4" t="s">
        <v>32794</v>
      </c>
      <c r="F1032" s="9" t="str">
        <f t="shared" si="65"/>
        <v>Vancefort</v>
      </c>
      <c r="G1032" t="str">
        <f t="shared" si="66"/>
        <v>WY</v>
      </c>
      <c r="H1032" t="str">
        <f t="shared" si="67"/>
        <v>41945</v>
      </c>
    </row>
    <row r="1033" spans="1:8" ht="30">
      <c r="A1033" s="1" t="s">
        <v>4005</v>
      </c>
      <c r="B1033" s="1" t="str">
        <f t="shared" si="64"/>
        <v>64088 Harmon Summit;East Alexandraburgh, VA 32266</v>
      </c>
      <c r="C1033" s="1" t="s">
        <v>26764</v>
      </c>
      <c r="D1033" s="4" t="s">
        <v>32795</v>
      </c>
      <c r="E1033" s="4" t="s">
        <v>32796</v>
      </c>
      <c r="F1033" s="9" t="str">
        <f t="shared" si="65"/>
        <v>East Alexandraburgh</v>
      </c>
      <c r="G1033" t="str">
        <f t="shared" si="66"/>
        <v>VA</v>
      </c>
      <c r="H1033" t="str">
        <f t="shared" si="67"/>
        <v>32266</v>
      </c>
    </row>
    <row r="1034" spans="1:8" ht="30">
      <c r="A1034" s="1" t="s">
        <v>4009</v>
      </c>
      <c r="B1034" s="1" t="str">
        <f t="shared" si="64"/>
        <v>3583 Dennis Tunnel Suite 602;Port Louis, TX 35995</v>
      </c>
      <c r="C1034" s="1" t="s">
        <v>26765</v>
      </c>
      <c r="D1034" s="4" t="s">
        <v>32797</v>
      </c>
      <c r="E1034" s="4" t="s">
        <v>32798</v>
      </c>
      <c r="F1034" s="9" t="str">
        <f t="shared" si="65"/>
        <v>Port Louis</v>
      </c>
      <c r="G1034" t="str">
        <f t="shared" si="66"/>
        <v>TX</v>
      </c>
      <c r="H1034" t="str">
        <f t="shared" si="67"/>
        <v>35995</v>
      </c>
    </row>
    <row r="1035" spans="1:8" ht="30">
      <c r="A1035" s="1" t="s">
        <v>4013</v>
      </c>
      <c r="B1035" s="1" t="str">
        <f t="shared" si="64"/>
        <v>6053 Joshua Courts Apt. 562;East Brittany, IN 81815</v>
      </c>
      <c r="C1035" s="1" t="s">
        <v>26766</v>
      </c>
      <c r="D1035" s="4" t="s">
        <v>32799</v>
      </c>
      <c r="E1035" s="4" t="s">
        <v>32800</v>
      </c>
      <c r="F1035" s="9" t="str">
        <f t="shared" si="65"/>
        <v>East Brittany</v>
      </c>
      <c r="G1035" t="str">
        <f t="shared" si="66"/>
        <v>IN</v>
      </c>
      <c r="H1035" t="str">
        <f t="shared" si="67"/>
        <v>81815</v>
      </c>
    </row>
    <row r="1036" spans="1:8" ht="30">
      <c r="A1036" s="1" t="s">
        <v>4017</v>
      </c>
      <c r="B1036" s="1" t="str">
        <f t="shared" si="64"/>
        <v>127 Michael Drive;South Johnfort, MA 45156</v>
      </c>
      <c r="C1036" s="1" t="s">
        <v>26767</v>
      </c>
      <c r="D1036" s="4" t="s">
        <v>32801</v>
      </c>
      <c r="E1036" s="4" t="s">
        <v>32802</v>
      </c>
      <c r="F1036" s="9" t="str">
        <f t="shared" si="65"/>
        <v>South Johnfort</v>
      </c>
      <c r="G1036" t="str">
        <f t="shared" si="66"/>
        <v>MA</v>
      </c>
      <c r="H1036" t="str">
        <f t="shared" si="67"/>
        <v>45156</v>
      </c>
    </row>
    <row r="1037" spans="1:8" ht="45">
      <c r="A1037" s="1" t="s">
        <v>4021</v>
      </c>
      <c r="B1037" s="1" t="str">
        <f t="shared" si="64"/>
        <v>1572 Lane Bypass Apt. 557;West Jasonfort, OK 36599</v>
      </c>
      <c r="C1037" s="1" t="s">
        <v>26768</v>
      </c>
      <c r="D1037" s="4" t="s">
        <v>32803</v>
      </c>
      <c r="E1037" s="4" t="s">
        <v>32804</v>
      </c>
      <c r="F1037" s="9" t="str">
        <f t="shared" si="65"/>
        <v>West Jasonfort</v>
      </c>
      <c r="G1037" t="str">
        <f t="shared" si="66"/>
        <v>OK</v>
      </c>
      <c r="H1037" t="str">
        <f t="shared" si="67"/>
        <v>36599</v>
      </c>
    </row>
    <row r="1038" spans="1:8" ht="30">
      <c r="A1038" s="1" t="s">
        <v>4025</v>
      </c>
      <c r="B1038" s="1" t="str">
        <f t="shared" si="64"/>
        <v>172 Casey Ranch;Port Kellibury, MD 07372</v>
      </c>
      <c r="C1038" s="1" t="s">
        <v>26769</v>
      </c>
      <c r="D1038" s="4" t="s">
        <v>32805</v>
      </c>
      <c r="E1038" s="4" t="s">
        <v>32806</v>
      </c>
      <c r="F1038" s="9" t="str">
        <f t="shared" si="65"/>
        <v>Port Kellibury</v>
      </c>
      <c r="G1038" t="str">
        <f t="shared" si="66"/>
        <v>MD</v>
      </c>
      <c r="H1038" t="str">
        <f t="shared" si="67"/>
        <v>07372</v>
      </c>
    </row>
    <row r="1039" spans="1:8" ht="30">
      <c r="A1039" s="1" t="s">
        <v>4029</v>
      </c>
      <c r="B1039" s="1" t="str">
        <f t="shared" si="64"/>
        <v>867 Courtney Brooks;Gatesshire, PA 26569</v>
      </c>
      <c r="C1039" s="1" t="s">
        <v>26770</v>
      </c>
      <c r="D1039" s="4" t="s">
        <v>32807</v>
      </c>
      <c r="E1039" s="4" t="s">
        <v>32808</v>
      </c>
      <c r="F1039" s="9" t="str">
        <f t="shared" si="65"/>
        <v>Gatesshire</v>
      </c>
      <c r="G1039" t="str">
        <f t="shared" si="66"/>
        <v>PA</v>
      </c>
      <c r="H1039" t="str">
        <f t="shared" si="67"/>
        <v>26569</v>
      </c>
    </row>
    <row r="1040" spans="1:8" ht="45">
      <c r="A1040" s="1" t="s">
        <v>4033</v>
      </c>
      <c r="B1040" s="1" t="str">
        <f t="shared" si="64"/>
        <v>91639 Patrick Lakes;Jamesborough, SD 95795</v>
      </c>
      <c r="C1040" s="1" t="s">
        <v>26771</v>
      </c>
      <c r="D1040" s="4" t="s">
        <v>32809</v>
      </c>
      <c r="E1040" s="4" t="s">
        <v>32810</v>
      </c>
      <c r="F1040" s="9" t="str">
        <f t="shared" si="65"/>
        <v>Jamesborough</v>
      </c>
      <c r="G1040" t="str">
        <f t="shared" si="66"/>
        <v>SD</v>
      </c>
      <c r="H1040" t="str">
        <f t="shared" si="67"/>
        <v>95795</v>
      </c>
    </row>
    <row r="1041" spans="1:8" ht="30">
      <c r="A1041" s="1" t="s">
        <v>4036</v>
      </c>
      <c r="B1041" s="1" t="str">
        <f t="shared" si="64"/>
        <v>441 Lamb Union Apt. 164;North Penny, FL 71626</v>
      </c>
      <c r="C1041" s="1" t="s">
        <v>26772</v>
      </c>
      <c r="D1041" s="4" t="s">
        <v>32811</v>
      </c>
      <c r="E1041" s="4" t="s">
        <v>32812</v>
      </c>
      <c r="F1041" s="9" t="str">
        <f t="shared" si="65"/>
        <v>North Penny</v>
      </c>
      <c r="G1041" t="str">
        <f t="shared" si="66"/>
        <v>FL</v>
      </c>
      <c r="H1041" t="str">
        <f t="shared" si="67"/>
        <v>71626</v>
      </c>
    </row>
    <row r="1042" spans="1:8" ht="30">
      <c r="A1042" s="1" t="s">
        <v>4039</v>
      </c>
      <c r="B1042" s="1" t="str">
        <f t="shared" si="64"/>
        <v>6338 Ashley Prairie Suite 184;Bakerburgh, NV 91336</v>
      </c>
      <c r="C1042" s="1" t="s">
        <v>26773</v>
      </c>
      <c r="D1042" s="4" t="s">
        <v>32813</v>
      </c>
      <c r="E1042" s="4" t="s">
        <v>32814</v>
      </c>
      <c r="F1042" s="9" t="str">
        <f t="shared" si="65"/>
        <v>Bakerburgh</v>
      </c>
      <c r="G1042" t="str">
        <f t="shared" si="66"/>
        <v>NV</v>
      </c>
      <c r="H1042" t="str">
        <f t="shared" si="67"/>
        <v>91336</v>
      </c>
    </row>
    <row r="1043" spans="1:8" ht="45">
      <c r="A1043" s="1" t="s">
        <v>4043</v>
      </c>
      <c r="B1043" s="1" t="str">
        <f t="shared" si="64"/>
        <v>424 Joshua Mountain;Richardview, GA 14867</v>
      </c>
      <c r="C1043" s="1" t="s">
        <v>26774</v>
      </c>
      <c r="D1043" s="4" t="s">
        <v>32815</v>
      </c>
      <c r="E1043" s="4" t="s">
        <v>32816</v>
      </c>
      <c r="F1043" s="9" t="str">
        <f t="shared" si="65"/>
        <v>Richardview</v>
      </c>
      <c r="G1043" t="str">
        <f t="shared" si="66"/>
        <v>GA</v>
      </c>
      <c r="H1043" t="str">
        <f t="shared" si="67"/>
        <v>14867</v>
      </c>
    </row>
    <row r="1044" spans="1:8" ht="30">
      <c r="A1044" s="1" t="s">
        <v>4047</v>
      </c>
      <c r="B1044" s="1" t="str">
        <f t="shared" si="64"/>
        <v>7319 Miller Drives;Clarkland, DE 09223</v>
      </c>
      <c r="C1044" s="1" t="s">
        <v>26775</v>
      </c>
      <c r="D1044" s="4" t="s">
        <v>32817</v>
      </c>
      <c r="E1044" s="4" t="s">
        <v>32818</v>
      </c>
      <c r="F1044" s="9" t="str">
        <f t="shared" si="65"/>
        <v>Clarkland</v>
      </c>
      <c r="G1044" t="str">
        <f t="shared" si="66"/>
        <v>DE</v>
      </c>
      <c r="H1044" t="str">
        <f t="shared" si="67"/>
        <v>09223</v>
      </c>
    </row>
    <row r="1045" spans="1:8" ht="30">
      <c r="A1045" s="1" t="s">
        <v>4051</v>
      </c>
      <c r="B1045" s="1" t="str">
        <f t="shared" si="64"/>
        <v>891 Christopher Curve Apt. 686;Aguirrehaven, ME 22603</v>
      </c>
      <c r="C1045" s="1" t="s">
        <v>26776</v>
      </c>
      <c r="D1045" s="4" t="s">
        <v>32819</v>
      </c>
      <c r="E1045" s="4" t="s">
        <v>32820</v>
      </c>
      <c r="F1045" s="9" t="str">
        <f t="shared" si="65"/>
        <v>Aguirrehaven</v>
      </c>
      <c r="G1045" t="str">
        <f t="shared" si="66"/>
        <v>ME</v>
      </c>
      <c r="H1045" t="str">
        <f t="shared" si="67"/>
        <v>22603</v>
      </c>
    </row>
    <row r="1046" spans="1:8" ht="45">
      <c r="A1046" s="1" t="s">
        <v>4055</v>
      </c>
      <c r="B1046" s="1" t="str">
        <f t="shared" si="64"/>
        <v>19708 Walter Plains Apt. 700;New Michellestad, SC 66003</v>
      </c>
      <c r="C1046" s="1" t="s">
        <v>26777</v>
      </c>
      <c r="D1046" s="4" t="s">
        <v>32821</v>
      </c>
      <c r="E1046" s="4" t="s">
        <v>32822</v>
      </c>
      <c r="F1046" s="9" t="str">
        <f t="shared" si="65"/>
        <v>New Michellestad</v>
      </c>
      <c r="G1046" t="str">
        <f t="shared" si="66"/>
        <v>SC</v>
      </c>
      <c r="H1046" t="str">
        <f t="shared" si="67"/>
        <v>66003</v>
      </c>
    </row>
    <row r="1047" spans="1:8" ht="30">
      <c r="A1047" s="1" t="s">
        <v>4058</v>
      </c>
      <c r="B1047" s="1" t="str">
        <f t="shared" si="64"/>
        <v>9076 Benjamin Port;West Randy, OH 82846</v>
      </c>
      <c r="C1047" s="1" t="s">
        <v>26778</v>
      </c>
      <c r="D1047" s="4" t="s">
        <v>32823</v>
      </c>
      <c r="E1047" s="4" t="s">
        <v>32824</v>
      </c>
      <c r="F1047" s="9" t="str">
        <f t="shared" si="65"/>
        <v>West Randy</v>
      </c>
      <c r="G1047" t="str">
        <f t="shared" si="66"/>
        <v>OH</v>
      </c>
      <c r="H1047" t="str">
        <f t="shared" si="67"/>
        <v>82846</v>
      </c>
    </row>
    <row r="1048" spans="1:8" ht="45">
      <c r="A1048" s="1" t="s">
        <v>4062</v>
      </c>
      <c r="B1048" s="1" t="str">
        <f t="shared" si="64"/>
        <v>8809 Zimmerman Well;Bradfordport, OK 10508</v>
      </c>
      <c r="C1048" s="1" t="s">
        <v>26779</v>
      </c>
      <c r="D1048" s="4" t="s">
        <v>32825</v>
      </c>
      <c r="E1048" s="4" t="s">
        <v>32826</v>
      </c>
      <c r="F1048" s="9" t="str">
        <f t="shared" si="65"/>
        <v>Bradfordport</v>
      </c>
      <c r="G1048" t="str">
        <f t="shared" si="66"/>
        <v>OK</v>
      </c>
      <c r="H1048" t="str">
        <f t="shared" si="67"/>
        <v>10508</v>
      </c>
    </row>
    <row r="1049" spans="1:8" ht="30">
      <c r="A1049" s="1" t="s">
        <v>4066</v>
      </c>
      <c r="B1049" s="1" t="str">
        <f t="shared" si="64"/>
        <v>4354 Gates Corners Apt. 370;Adamsland, VT 98994</v>
      </c>
      <c r="C1049" s="1" t="s">
        <v>26780</v>
      </c>
      <c r="D1049" s="4" t="s">
        <v>32827</v>
      </c>
      <c r="E1049" s="4" t="s">
        <v>32828</v>
      </c>
      <c r="F1049" s="9" t="str">
        <f t="shared" si="65"/>
        <v>Adamsland</v>
      </c>
      <c r="G1049" t="str">
        <f t="shared" si="66"/>
        <v>VT</v>
      </c>
      <c r="H1049" t="str">
        <f t="shared" si="67"/>
        <v>98994</v>
      </c>
    </row>
    <row r="1050" spans="1:8" ht="30">
      <c r="A1050" s="1" t="s">
        <v>4070</v>
      </c>
      <c r="B1050" s="1" t="str">
        <f t="shared" si="64"/>
        <v>7968 Poole Tunnel Apt. 920;Lake Jeffrey, AK 74469</v>
      </c>
      <c r="C1050" s="1" t="s">
        <v>26781</v>
      </c>
      <c r="D1050" s="4" t="s">
        <v>32829</v>
      </c>
      <c r="E1050" s="4" t="s">
        <v>32830</v>
      </c>
      <c r="F1050" s="9" t="str">
        <f t="shared" si="65"/>
        <v>Lake Jeffrey</v>
      </c>
      <c r="G1050" t="str">
        <f t="shared" si="66"/>
        <v>AK</v>
      </c>
      <c r="H1050" t="str">
        <f t="shared" si="67"/>
        <v>74469</v>
      </c>
    </row>
    <row r="1051" spans="1:8" ht="30">
      <c r="A1051" s="1" t="s">
        <v>4074</v>
      </c>
      <c r="B1051" s="1" t="str">
        <f t="shared" si="64"/>
        <v>945 Nicholas Streets Suite 979;Shieldsbury, OR 97723</v>
      </c>
      <c r="C1051" s="1" t="s">
        <v>26782</v>
      </c>
      <c r="D1051" s="4" t="s">
        <v>32831</v>
      </c>
      <c r="E1051" s="4" t="s">
        <v>32832</v>
      </c>
      <c r="F1051" s="9" t="str">
        <f t="shared" si="65"/>
        <v>Shieldsbury</v>
      </c>
      <c r="G1051" t="str">
        <f t="shared" si="66"/>
        <v>OR</v>
      </c>
      <c r="H1051" t="str">
        <f t="shared" si="67"/>
        <v>97723</v>
      </c>
    </row>
    <row r="1052" spans="1:8" ht="30">
      <c r="A1052" s="1" t="s">
        <v>4078</v>
      </c>
      <c r="B1052" s="1" t="str">
        <f t="shared" si="64"/>
        <v>92658 Reyes Ford Suite 465;Sheilaville, OK 66838</v>
      </c>
      <c r="C1052" s="1" t="s">
        <v>26783</v>
      </c>
      <c r="D1052" s="4" t="s">
        <v>32833</v>
      </c>
      <c r="E1052" s="4" t="s">
        <v>32834</v>
      </c>
      <c r="F1052" s="9" t="str">
        <f t="shared" si="65"/>
        <v>Sheilaville</v>
      </c>
      <c r="G1052" t="str">
        <f t="shared" si="66"/>
        <v>OK</v>
      </c>
      <c r="H1052" t="str">
        <f t="shared" si="67"/>
        <v>66838</v>
      </c>
    </row>
    <row r="1053" spans="1:8" ht="45">
      <c r="A1053" s="1" t="s">
        <v>4082</v>
      </c>
      <c r="B1053" s="1" t="str">
        <f t="shared" si="64"/>
        <v>16176 Amber Island Apt. 473;New Robertside, TX 16571</v>
      </c>
      <c r="C1053" s="1" t="s">
        <v>26784</v>
      </c>
      <c r="D1053" s="4" t="s">
        <v>32835</v>
      </c>
      <c r="E1053" s="4" t="s">
        <v>32836</v>
      </c>
      <c r="F1053" s="9" t="str">
        <f t="shared" si="65"/>
        <v>New Robertside</v>
      </c>
      <c r="G1053" t="str">
        <f t="shared" si="66"/>
        <v>TX</v>
      </c>
      <c r="H1053" t="str">
        <f t="shared" si="67"/>
        <v>16571</v>
      </c>
    </row>
    <row r="1054" spans="1:8" ht="30">
      <c r="A1054" s="1" t="s">
        <v>4086</v>
      </c>
      <c r="B1054" s="1" t="str">
        <f t="shared" si="64"/>
        <v>670 Laura Parkways Apt. 231;Parkchester, ME 36790</v>
      </c>
      <c r="C1054" s="1" t="s">
        <v>26785</v>
      </c>
      <c r="D1054" s="4" t="s">
        <v>32837</v>
      </c>
      <c r="E1054" s="4" t="s">
        <v>32838</v>
      </c>
      <c r="F1054" s="9" t="str">
        <f t="shared" si="65"/>
        <v>Parkchester</v>
      </c>
      <c r="G1054" t="str">
        <f t="shared" si="66"/>
        <v>ME</v>
      </c>
      <c r="H1054" t="str">
        <f t="shared" si="67"/>
        <v>36790</v>
      </c>
    </row>
    <row r="1055" spans="1:8" ht="30">
      <c r="A1055" s="1" t="s">
        <v>4090</v>
      </c>
      <c r="B1055" s="1" t="str">
        <f t="shared" si="64"/>
        <v>14757 Felicia Square;West John, RI 47337</v>
      </c>
      <c r="C1055" s="1" t="s">
        <v>26786</v>
      </c>
      <c r="D1055" s="4" t="s">
        <v>32839</v>
      </c>
      <c r="E1055" s="4" t="s">
        <v>32840</v>
      </c>
      <c r="F1055" s="9" t="str">
        <f t="shared" si="65"/>
        <v>West John</v>
      </c>
      <c r="G1055" t="str">
        <f t="shared" si="66"/>
        <v>RI</v>
      </c>
      <c r="H1055" t="str">
        <f t="shared" si="67"/>
        <v>47337</v>
      </c>
    </row>
    <row r="1056" spans="1:8" ht="45">
      <c r="A1056" s="1" t="s">
        <v>4094</v>
      </c>
      <c r="B1056" s="1" t="str">
        <f t="shared" si="64"/>
        <v>08567 Lee Pass;Davidchester, MN 83737</v>
      </c>
      <c r="C1056" s="1" t="s">
        <v>26787</v>
      </c>
      <c r="D1056" s="4" t="s">
        <v>32841</v>
      </c>
      <c r="E1056" s="4" t="s">
        <v>32842</v>
      </c>
      <c r="F1056" s="9" t="str">
        <f t="shared" si="65"/>
        <v>Davidchester</v>
      </c>
      <c r="G1056" t="str">
        <f t="shared" si="66"/>
        <v>MN</v>
      </c>
      <c r="H1056" t="str">
        <f t="shared" si="67"/>
        <v>83737</v>
      </c>
    </row>
    <row r="1057" spans="1:8" ht="30">
      <c r="A1057" s="1" t="s">
        <v>4098</v>
      </c>
      <c r="B1057" s="1" t="str">
        <f t="shared" si="64"/>
        <v>25348 Hill Wall;West Alison, IA 35595</v>
      </c>
      <c r="C1057" s="1" t="s">
        <v>26788</v>
      </c>
      <c r="D1057" s="4" t="s">
        <v>32843</v>
      </c>
      <c r="E1057" s="4" t="s">
        <v>32844</v>
      </c>
      <c r="F1057" s="9" t="str">
        <f t="shared" si="65"/>
        <v>West Alison</v>
      </c>
      <c r="G1057" t="str">
        <f t="shared" si="66"/>
        <v>IA</v>
      </c>
      <c r="H1057" t="str">
        <f t="shared" si="67"/>
        <v>35595</v>
      </c>
    </row>
    <row r="1058" spans="1:8" ht="30">
      <c r="A1058" s="1" t="s">
        <v>4102</v>
      </c>
      <c r="B1058" s="1" t="str">
        <f t="shared" si="64"/>
        <v>408 Deborah Prairie;North Oliviaberg, MN 08955</v>
      </c>
      <c r="C1058" s="1" t="s">
        <v>26789</v>
      </c>
      <c r="D1058" s="4" t="s">
        <v>32845</v>
      </c>
      <c r="E1058" s="4" t="s">
        <v>32846</v>
      </c>
      <c r="F1058" s="9" t="str">
        <f t="shared" si="65"/>
        <v>North Oliviaberg</v>
      </c>
      <c r="G1058" t="str">
        <f t="shared" si="66"/>
        <v>MN</v>
      </c>
      <c r="H1058" t="str">
        <f t="shared" si="67"/>
        <v>08955</v>
      </c>
    </row>
    <row r="1059" spans="1:8" ht="30">
      <c r="A1059" s="1" t="s">
        <v>4106</v>
      </c>
      <c r="B1059" s="1" t="str">
        <f t="shared" si="64"/>
        <v>PSC 1552, Box 9798;APO AA 37802</v>
      </c>
      <c r="C1059" s="1" t="s">
        <v>26790</v>
      </c>
      <c r="D1059" s="4" t="s">
        <v>32847</v>
      </c>
      <c r="E1059" s="4" t="s">
        <v>32848</v>
      </c>
      <c r="F1059" s="9" t="str">
        <f t="shared" si="65"/>
        <v>APO</v>
      </c>
      <c r="G1059" t="str">
        <f t="shared" si="66"/>
        <v>AA</v>
      </c>
      <c r="H1059" t="str">
        <f t="shared" si="67"/>
        <v>37802</v>
      </c>
    </row>
    <row r="1060" spans="1:8" ht="30">
      <c r="A1060" s="1" t="s">
        <v>4110</v>
      </c>
      <c r="B1060" s="1" t="str">
        <f t="shared" si="64"/>
        <v>5840 Erin Views Apt. 011;Bairdhaven, NY 79910</v>
      </c>
      <c r="C1060" s="1" t="s">
        <v>26791</v>
      </c>
      <c r="D1060" s="4" t="s">
        <v>32849</v>
      </c>
      <c r="E1060" s="4" t="s">
        <v>32850</v>
      </c>
      <c r="F1060" s="9" t="str">
        <f t="shared" si="65"/>
        <v>Bairdhaven</v>
      </c>
      <c r="G1060" t="str">
        <f t="shared" si="66"/>
        <v>NY</v>
      </c>
      <c r="H1060" t="str">
        <f t="shared" si="67"/>
        <v>79910</v>
      </c>
    </row>
    <row r="1061" spans="1:8" ht="30">
      <c r="A1061" s="1" t="s">
        <v>4114</v>
      </c>
      <c r="B1061" s="1" t="str">
        <f t="shared" si="64"/>
        <v>Unit 7735 Box 5801;DPO AE 81970</v>
      </c>
      <c r="C1061" s="1" t="s">
        <v>26792</v>
      </c>
      <c r="D1061" s="4" t="s">
        <v>32851</v>
      </c>
      <c r="E1061" s="4" t="s">
        <v>32852</v>
      </c>
      <c r="F1061" s="9" t="str">
        <f t="shared" si="65"/>
        <v>DPO</v>
      </c>
      <c r="G1061" t="str">
        <f t="shared" si="66"/>
        <v>AE</v>
      </c>
      <c r="H1061" t="str">
        <f t="shared" si="67"/>
        <v>81970</v>
      </c>
    </row>
    <row r="1062" spans="1:8" ht="45">
      <c r="A1062" s="1" t="s">
        <v>4117</v>
      </c>
      <c r="B1062" s="1" t="str">
        <f t="shared" si="64"/>
        <v>1754 Mark Curve;Cynthiatown, MS 77102</v>
      </c>
      <c r="C1062" s="1" t="s">
        <v>26793</v>
      </c>
      <c r="D1062" s="4" t="s">
        <v>32853</v>
      </c>
      <c r="E1062" s="4" t="s">
        <v>32854</v>
      </c>
      <c r="F1062" s="9" t="str">
        <f t="shared" si="65"/>
        <v>Cynthiatown</v>
      </c>
      <c r="G1062" t="str">
        <f t="shared" si="66"/>
        <v>MS</v>
      </c>
      <c r="H1062" t="str">
        <f t="shared" si="67"/>
        <v>77102</v>
      </c>
    </row>
    <row r="1063" spans="1:8" ht="45">
      <c r="A1063" s="1" t="s">
        <v>4121</v>
      </c>
      <c r="B1063" s="1" t="str">
        <f t="shared" si="64"/>
        <v>731 Murray Overpass Apt. 059;East Heatherview, CO 59678</v>
      </c>
      <c r="C1063" s="1" t="s">
        <v>26794</v>
      </c>
      <c r="D1063" s="4" t="s">
        <v>32855</v>
      </c>
      <c r="E1063" s="4" t="s">
        <v>32856</v>
      </c>
      <c r="F1063" s="9" t="str">
        <f t="shared" si="65"/>
        <v>East Heatherview</v>
      </c>
      <c r="G1063" t="str">
        <f t="shared" si="66"/>
        <v>CO</v>
      </c>
      <c r="H1063" t="str">
        <f t="shared" si="67"/>
        <v>59678</v>
      </c>
    </row>
    <row r="1064" spans="1:8" ht="30">
      <c r="A1064" s="1" t="s">
        <v>4125</v>
      </c>
      <c r="B1064" s="1" t="str">
        <f t="shared" si="64"/>
        <v>53389 Jennifer Skyway;Avilastad, LA 73140</v>
      </c>
      <c r="C1064" s="1" t="s">
        <v>26795</v>
      </c>
      <c r="D1064" s="4" t="s">
        <v>32857</v>
      </c>
      <c r="E1064" s="4" t="s">
        <v>32858</v>
      </c>
      <c r="F1064" s="9" t="str">
        <f t="shared" si="65"/>
        <v>Avilastad</v>
      </c>
      <c r="G1064" t="str">
        <f t="shared" si="66"/>
        <v>LA</v>
      </c>
      <c r="H1064" t="str">
        <f t="shared" si="67"/>
        <v>73140</v>
      </c>
    </row>
    <row r="1065" spans="1:8" ht="30">
      <c r="A1065" s="1" t="s">
        <v>4128</v>
      </c>
      <c r="B1065" s="1" t="str">
        <f t="shared" si="64"/>
        <v>813 Brown Grove;Garnerview, NV 61314</v>
      </c>
      <c r="C1065" s="1" t="s">
        <v>26796</v>
      </c>
      <c r="D1065" s="4" t="s">
        <v>32859</v>
      </c>
      <c r="E1065" s="4" t="s">
        <v>32860</v>
      </c>
      <c r="F1065" s="9" t="str">
        <f t="shared" si="65"/>
        <v>Garnerview</v>
      </c>
      <c r="G1065" t="str">
        <f t="shared" si="66"/>
        <v>NV</v>
      </c>
      <c r="H1065" t="str">
        <f t="shared" si="67"/>
        <v>61314</v>
      </c>
    </row>
    <row r="1066" spans="1:8" ht="30">
      <c r="A1066" s="1" t="s">
        <v>4132</v>
      </c>
      <c r="B1066" s="1" t="str">
        <f t="shared" si="64"/>
        <v>601 Hall Mall Apt. 759;Wendyfort, WI 20882</v>
      </c>
      <c r="C1066" s="1" t="s">
        <v>26797</v>
      </c>
      <c r="D1066" s="4" t="s">
        <v>32861</v>
      </c>
      <c r="E1066" s="4" t="s">
        <v>32862</v>
      </c>
      <c r="F1066" s="9" t="str">
        <f t="shared" si="65"/>
        <v>Wendyfort</v>
      </c>
      <c r="G1066" t="str">
        <f t="shared" si="66"/>
        <v>WI</v>
      </c>
      <c r="H1066" t="str">
        <f t="shared" si="67"/>
        <v>20882</v>
      </c>
    </row>
    <row r="1067" spans="1:8" ht="30">
      <c r="A1067" s="1" t="s">
        <v>4136</v>
      </c>
      <c r="B1067" s="1" t="str">
        <f t="shared" si="64"/>
        <v>0468 Kristina River;East Francisco, NE 09468</v>
      </c>
      <c r="C1067" s="1" t="s">
        <v>26798</v>
      </c>
      <c r="D1067" s="4" t="s">
        <v>32863</v>
      </c>
      <c r="E1067" s="4" t="s">
        <v>32864</v>
      </c>
      <c r="F1067" s="9" t="str">
        <f t="shared" si="65"/>
        <v>East Francisco</v>
      </c>
      <c r="G1067" t="str">
        <f t="shared" si="66"/>
        <v>NE</v>
      </c>
      <c r="H1067" t="str">
        <f t="shared" si="67"/>
        <v>09468</v>
      </c>
    </row>
    <row r="1068" spans="1:8" ht="45">
      <c r="A1068" s="1" t="s">
        <v>4140</v>
      </c>
      <c r="B1068" s="1" t="str">
        <f t="shared" si="64"/>
        <v>20825 Margaret Tunnel;Shepherdville, NV 41779</v>
      </c>
      <c r="C1068" s="1" t="s">
        <v>26799</v>
      </c>
      <c r="D1068" s="4" t="s">
        <v>32865</v>
      </c>
      <c r="E1068" s="4" t="s">
        <v>32866</v>
      </c>
      <c r="F1068" s="9" t="str">
        <f t="shared" si="65"/>
        <v>Shepherdville</v>
      </c>
      <c r="G1068" t="str">
        <f t="shared" si="66"/>
        <v>NV</v>
      </c>
      <c r="H1068" t="str">
        <f t="shared" si="67"/>
        <v>41779</v>
      </c>
    </row>
    <row r="1069" spans="1:8" ht="30">
      <c r="A1069" s="1" t="s">
        <v>4144</v>
      </c>
      <c r="B1069" s="1" t="str">
        <f t="shared" si="64"/>
        <v>USS James;FPO AP 60577</v>
      </c>
      <c r="C1069" s="1" t="s">
        <v>26800</v>
      </c>
      <c r="D1069" s="4" t="s">
        <v>32867</v>
      </c>
      <c r="E1069" s="4" t="s">
        <v>32868</v>
      </c>
      <c r="F1069" s="9" t="str">
        <f t="shared" si="65"/>
        <v>FPO</v>
      </c>
      <c r="G1069" t="str">
        <f t="shared" si="66"/>
        <v>AP</v>
      </c>
      <c r="H1069" t="str">
        <f t="shared" si="67"/>
        <v>60577</v>
      </c>
    </row>
    <row r="1070" spans="1:8" ht="45">
      <c r="A1070" s="1" t="s">
        <v>4148</v>
      </c>
      <c r="B1070" s="1" t="str">
        <f t="shared" si="64"/>
        <v>4916 Shepard Spur;Reynoldsside, CO 76024</v>
      </c>
      <c r="C1070" s="1" t="s">
        <v>26801</v>
      </c>
      <c r="D1070" s="4" t="s">
        <v>32869</v>
      </c>
      <c r="E1070" s="4" t="s">
        <v>32870</v>
      </c>
      <c r="F1070" s="9" t="str">
        <f t="shared" si="65"/>
        <v>Reynoldsside</v>
      </c>
      <c r="G1070" t="str">
        <f t="shared" si="66"/>
        <v>CO</v>
      </c>
      <c r="H1070" t="str">
        <f t="shared" si="67"/>
        <v>76024</v>
      </c>
    </row>
    <row r="1071" spans="1:8" ht="45">
      <c r="A1071" s="1" t="s">
        <v>4152</v>
      </c>
      <c r="B1071" s="1" t="str">
        <f t="shared" si="64"/>
        <v>24831 Amanda Light;Williamberg, MO 49897</v>
      </c>
      <c r="C1071" s="1" t="s">
        <v>26802</v>
      </c>
      <c r="D1071" s="4" t="s">
        <v>32871</v>
      </c>
      <c r="E1071" s="4" t="s">
        <v>32872</v>
      </c>
      <c r="F1071" s="9" t="str">
        <f t="shared" si="65"/>
        <v>Williamberg</v>
      </c>
      <c r="G1071" t="str">
        <f t="shared" si="66"/>
        <v>MO</v>
      </c>
      <c r="H1071" t="str">
        <f t="shared" si="67"/>
        <v>49897</v>
      </c>
    </row>
    <row r="1072" spans="1:8" ht="30">
      <c r="A1072" s="1" t="s">
        <v>4156</v>
      </c>
      <c r="B1072" s="1" t="str">
        <f t="shared" si="64"/>
        <v>3063 Graham Curve Apt. 041;West Jesus, AL 83938</v>
      </c>
      <c r="C1072" s="1" t="s">
        <v>26803</v>
      </c>
      <c r="D1072" s="4" t="s">
        <v>32873</v>
      </c>
      <c r="E1072" s="4" t="s">
        <v>32874</v>
      </c>
      <c r="F1072" s="9" t="str">
        <f t="shared" si="65"/>
        <v>West Jesus</v>
      </c>
      <c r="G1072" t="str">
        <f t="shared" si="66"/>
        <v>AL</v>
      </c>
      <c r="H1072" t="str">
        <f t="shared" si="67"/>
        <v>83938</v>
      </c>
    </row>
    <row r="1073" spans="1:8" ht="30">
      <c r="A1073" s="1" t="s">
        <v>4160</v>
      </c>
      <c r="B1073" s="1" t="str">
        <f t="shared" si="64"/>
        <v>166 Bernard Vista;Port Marcview, ND 22757</v>
      </c>
      <c r="C1073" s="1" t="s">
        <v>26804</v>
      </c>
      <c r="D1073" s="4" t="s">
        <v>32875</v>
      </c>
      <c r="E1073" s="4" t="s">
        <v>32876</v>
      </c>
      <c r="F1073" s="9" t="str">
        <f t="shared" si="65"/>
        <v>Port Marcview</v>
      </c>
      <c r="G1073" t="str">
        <f t="shared" si="66"/>
        <v>ND</v>
      </c>
      <c r="H1073" t="str">
        <f t="shared" si="67"/>
        <v>22757</v>
      </c>
    </row>
    <row r="1074" spans="1:8" ht="45">
      <c r="A1074" s="1" t="s">
        <v>4164</v>
      </c>
      <c r="B1074" s="1" t="str">
        <f t="shared" si="64"/>
        <v>742 Carolyn Flats;Smithborough, WY 14542</v>
      </c>
      <c r="C1074" s="1" t="s">
        <v>26805</v>
      </c>
      <c r="D1074" s="4" t="s">
        <v>32877</v>
      </c>
      <c r="E1074" s="4" t="s">
        <v>32878</v>
      </c>
      <c r="F1074" s="9" t="str">
        <f t="shared" si="65"/>
        <v>Smithborough</v>
      </c>
      <c r="G1074" t="str">
        <f t="shared" si="66"/>
        <v>WY</v>
      </c>
      <c r="H1074" t="str">
        <f t="shared" si="67"/>
        <v>14542</v>
      </c>
    </row>
    <row r="1075" spans="1:8" ht="30">
      <c r="A1075" s="1" t="s">
        <v>4168</v>
      </c>
      <c r="B1075" s="1" t="str">
        <f t="shared" si="64"/>
        <v>USS Fitzpatrick;FPO AP 16001</v>
      </c>
      <c r="C1075" s="1" t="s">
        <v>26806</v>
      </c>
      <c r="D1075" s="4" t="s">
        <v>32879</v>
      </c>
      <c r="E1075" s="4" t="s">
        <v>32880</v>
      </c>
      <c r="F1075" s="9" t="str">
        <f t="shared" si="65"/>
        <v>FPO</v>
      </c>
      <c r="G1075" t="str">
        <f t="shared" si="66"/>
        <v>AP</v>
      </c>
      <c r="H1075" t="str">
        <f t="shared" si="67"/>
        <v>16001</v>
      </c>
    </row>
    <row r="1076" spans="1:8" ht="45">
      <c r="A1076" s="1" t="s">
        <v>4172</v>
      </c>
      <c r="B1076" s="1" t="str">
        <f t="shared" si="64"/>
        <v>80498 Williams Drive Apt. 502;South Stephen, MD 13231</v>
      </c>
      <c r="C1076" s="1" t="s">
        <v>26807</v>
      </c>
      <c r="D1076" s="4" t="s">
        <v>32881</v>
      </c>
      <c r="E1076" s="4" t="s">
        <v>32882</v>
      </c>
      <c r="F1076" s="9" t="str">
        <f t="shared" si="65"/>
        <v>South Stephen</v>
      </c>
      <c r="G1076" t="str">
        <f t="shared" si="66"/>
        <v>MD</v>
      </c>
      <c r="H1076" t="str">
        <f t="shared" si="67"/>
        <v>13231</v>
      </c>
    </row>
    <row r="1077" spans="1:8" ht="30">
      <c r="A1077" s="1" t="s">
        <v>4175</v>
      </c>
      <c r="B1077" s="1" t="str">
        <f t="shared" si="64"/>
        <v>034 Huff Route Suite 816;Melissaport, IL 80224</v>
      </c>
      <c r="C1077" s="1" t="s">
        <v>26808</v>
      </c>
      <c r="D1077" s="4" t="s">
        <v>32883</v>
      </c>
      <c r="E1077" s="4" t="s">
        <v>32884</v>
      </c>
      <c r="F1077" s="9" t="str">
        <f t="shared" si="65"/>
        <v>Melissaport</v>
      </c>
      <c r="G1077" t="str">
        <f t="shared" si="66"/>
        <v>IL</v>
      </c>
      <c r="H1077" t="str">
        <f t="shared" si="67"/>
        <v>80224</v>
      </c>
    </row>
    <row r="1078" spans="1:8" ht="45">
      <c r="A1078" s="1" t="s">
        <v>4179</v>
      </c>
      <c r="B1078" s="1" t="str">
        <f t="shared" si="64"/>
        <v>55239 Alyssa Crescent;Burtonport, SD 48630</v>
      </c>
      <c r="C1078" s="1" t="s">
        <v>26809</v>
      </c>
      <c r="D1078" s="4" t="s">
        <v>32885</v>
      </c>
      <c r="E1078" s="4" t="s">
        <v>32886</v>
      </c>
      <c r="F1078" s="9" t="str">
        <f t="shared" si="65"/>
        <v>Burtonport</v>
      </c>
      <c r="G1078" t="str">
        <f t="shared" si="66"/>
        <v>SD</v>
      </c>
      <c r="H1078" t="str">
        <f t="shared" si="67"/>
        <v>48630</v>
      </c>
    </row>
    <row r="1079" spans="1:8" ht="45">
      <c r="A1079" s="1" t="s">
        <v>4183</v>
      </c>
      <c r="B1079" s="1" t="str">
        <f t="shared" si="64"/>
        <v>0104 Gilmore Bridge;Malikchester, KS 64842</v>
      </c>
      <c r="C1079" s="1" t="s">
        <v>26810</v>
      </c>
      <c r="D1079" s="4" t="s">
        <v>32887</v>
      </c>
      <c r="E1079" s="4" t="s">
        <v>32888</v>
      </c>
      <c r="F1079" s="9" t="str">
        <f t="shared" si="65"/>
        <v>Malikchester</v>
      </c>
      <c r="G1079" t="str">
        <f t="shared" si="66"/>
        <v>KS</v>
      </c>
      <c r="H1079" t="str">
        <f t="shared" si="67"/>
        <v>64842</v>
      </c>
    </row>
    <row r="1080" spans="1:8" ht="45">
      <c r="A1080" s="1" t="s">
        <v>4187</v>
      </c>
      <c r="B1080" s="1" t="str">
        <f t="shared" si="64"/>
        <v>8913 Rhonda Station Suite 331;Fuentesborough, MD 75385</v>
      </c>
      <c r="C1080" s="1" t="s">
        <v>26811</v>
      </c>
      <c r="D1080" s="4" t="s">
        <v>32889</v>
      </c>
      <c r="E1080" s="4" t="s">
        <v>32890</v>
      </c>
      <c r="F1080" s="9" t="str">
        <f t="shared" si="65"/>
        <v>Fuentesborough</v>
      </c>
      <c r="G1080" t="str">
        <f t="shared" si="66"/>
        <v>MD</v>
      </c>
      <c r="H1080" t="str">
        <f t="shared" si="67"/>
        <v>75385</v>
      </c>
    </row>
    <row r="1081" spans="1:8" ht="45">
      <c r="A1081" s="1" t="s">
        <v>4190</v>
      </c>
      <c r="B1081" s="1" t="str">
        <f t="shared" si="64"/>
        <v>3273 Christine Knolls;Stevenchester, MT 98223</v>
      </c>
      <c r="C1081" s="1" t="s">
        <v>26812</v>
      </c>
      <c r="D1081" s="4" t="s">
        <v>32891</v>
      </c>
      <c r="E1081" s="4" t="s">
        <v>32892</v>
      </c>
      <c r="F1081" s="9" t="str">
        <f t="shared" si="65"/>
        <v>Stevenchester</v>
      </c>
      <c r="G1081" t="str">
        <f t="shared" si="66"/>
        <v>MT</v>
      </c>
      <c r="H1081" t="str">
        <f t="shared" si="67"/>
        <v>98223</v>
      </c>
    </row>
    <row r="1082" spans="1:8" ht="45">
      <c r="A1082" s="1" t="s">
        <v>4194</v>
      </c>
      <c r="B1082" s="1" t="str">
        <f t="shared" si="64"/>
        <v>5736 Chelsea Trafficway Suite 010;Lake Michael, CO 36080</v>
      </c>
      <c r="C1082" s="1" t="s">
        <v>26813</v>
      </c>
      <c r="D1082" s="4" t="s">
        <v>32893</v>
      </c>
      <c r="E1082" s="4" t="s">
        <v>32894</v>
      </c>
      <c r="F1082" s="9" t="str">
        <f t="shared" si="65"/>
        <v>Lake Michael</v>
      </c>
      <c r="G1082" t="str">
        <f t="shared" si="66"/>
        <v>CO</v>
      </c>
      <c r="H1082" t="str">
        <f t="shared" si="67"/>
        <v>36080</v>
      </c>
    </row>
    <row r="1083" spans="1:8" ht="30">
      <c r="A1083" s="1" t="s">
        <v>4197</v>
      </c>
      <c r="B1083" s="1" t="str">
        <f t="shared" si="64"/>
        <v>710 Proctor Hills Suite 502;Boydview, VA 63830</v>
      </c>
      <c r="C1083" s="1" t="s">
        <v>26814</v>
      </c>
      <c r="D1083" s="4" t="s">
        <v>32895</v>
      </c>
      <c r="E1083" s="4" t="s">
        <v>32896</v>
      </c>
      <c r="F1083" s="9" t="str">
        <f t="shared" si="65"/>
        <v>Boydview</v>
      </c>
      <c r="G1083" t="str">
        <f t="shared" si="66"/>
        <v>VA</v>
      </c>
      <c r="H1083" t="str">
        <f t="shared" si="67"/>
        <v>63830</v>
      </c>
    </row>
    <row r="1084" spans="1:8" ht="30">
      <c r="A1084" s="1" t="s">
        <v>4201</v>
      </c>
      <c r="B1084" s="1" t="str">
        <f t="shared" si="64"/>
        <v>1072 John Fort;Blackfort, KY 84794</v>
      </c>
      <c r="C1084" s="1" t="s">
        <v>26815</v>
      </c>
      <c r="D1084" s="4" t="s">
        <v>32897</v>
      </c>
      <c r="E1084" s="4" t="s">
        <v>32898</v>
      </c>
      <c r="F1084" s="9" t="str">
        <f t="shared" si="65"/>
        <v>Blackfort</v>
      </c>
      <c r="G1084" t="str">
        <f t="shared" si="66"/>
        <v>KY</v>
      </c>
      <c r="H1084" t="str">
        <f t="shared" si="67"/>
        <v>84794</v>
      </c>
    </row>
    <row r="1085" spans="1:8" ht="30">
      <c r="A1085" s="1" t="s">
        <v>4205</v>
      </c>
      <c r="B1085" s="1" t="str">
        <f t="shared" si="64"/>
        <v>16688 Chambers Spring Apt. 519;Heatherbury, AR 92164</v>
      </c>
      <c r="C1085" s="1" t="s">
        <v>26816</v>
      </c>
      <c r="D1085" s="4" t="s">
        <v>32899</v>
      </c>
      <c r="E1085" s="4" t="s">
        <v>32900</v>
      </c>
      <c r="F1085" s="9" t="str">
        <f t="shared" si="65"/>
        <v>Heatherbury</v>
      </c>
      <c r="G1085" t="str">
        <f t="shared" si="66"/>
        <v>AR</v>
      </c>
      <c r="H1085" t="str">
        <f t="shared" si="67"/>
        <v>92164</v>
      </c>
    </row>
    <row r="1086" spans="1:8" ht="45">
      <c r="A1086" s="1" t="s">
        <v>4209</v>
      </c>
      <c r="B1086" s="1" t="str">
        <f t="shared" si="64"/>
        <v>86498 Lee Squares Suite 126;Lake Robertoport, HI 55335</v>
      </c>
      <c r="C1086" s="1" t="s">
        <v>26817</v>
      </c>
      <c r="D1086" s="4" t="s">
        <v>32901</v>
      </c>
      <c r="E1086" s="4" t="s">
        <v>32902</v>
      </c>
      <c r="F1086" s="9" t="str">
        <f t="shared" si="65"/>
        <v>Lake Robertoport</v>
      </c>
      <c r="G1086" t="str">
        <f t="shared" si="66"/>
        <v>HI</v>
      </c>
      <c r="H1086" t="str">
        <f t="shared" si="67"/>
        <v>55335</v>
      </c>
    </row>
    <row r="1087" spans="1:8" ht="30">
      <c r="A1087" s="1" t="s">
        <v>4213</v>
      </c>
      <c r="B1087" s="1" t="str">
        <f t="shared" si="64"/>
        <v>4919 Casey Point Apt. 180;Jacksonland, CT 44892</v>
      </c>
      <c r="C1087" s="1" t="s">
        <v>26818</v>
      </c>
      <c r="D1087" s="4" t="s">
        <v>32903</v>
      </c>
      <c r="E1087" s="4" t="s">
        <v>32904</v>
      </c>
      <c r="F1087" s="9" t="str">
        <f t="shared" si="65"/>
        <v>Jacksonland</v>
      </c>
      <c r="G1087" t="str">
        <f t="shared" si="66"/>
        <v>CT</v>
      </c>
      <c r="H1087" t="str">
        <f t="shared" si="67"/>
        <v>44892</v>
      </c>
    </row>
    <row r="1088" spans="1:8" ht="30">
      <c r="A1088" s="1" t="s">
        <v>4217</v>
      </c>
      <c r="B1088" s="1" t="str">
        <f t="shared" si="64"/>
        <v>804 Rubio Causeway;South Jessicastad, MS 45117</v>
      </c>
      <c r="C1088" s="1" t="s">
        <v>26819</v>
      </c>
      <c r="D1088" s="4" t="s">
        <v>32905</v>
      </c>
      <c r="E1088" s="4" t="s">
        <v>32906</v>
      </c>
      <c r="F1088" s="9" t="str">
        <f t="shared" si="65"/>
        <v>South Jessicastad</v>
      </c>
      <c r="G1088" t="str">
        <f t="shared" si="66"/>
        <v>MS</v>
      </c>
      <c r="H1088" t="str">
        <f t="shared" si="67"/>
        <v>45117</v>
      </c>
    </row>
    <row r="1089" spans="1:8" ht="30">
      <c r="A1089" s="1" t="s">
        <v>4220</v>
      </c>
      <c r="B1089" s="1" t="str">
        <f t="shared" si="64"/>
        <v>6766 Kline Centers;New William, MN 18526</v>
      </c>
      <c r="C1089" s="1" t="s">
        <v>26820</v>
      </c>
      <c r="D1089" s="4" t="s">
        <v>32907</v>
      </c>
      <c r="E1089" s="4" t="s">
        <v>32908</v>
      </c>
      <c r="F1089" s="9" t="str">
        <f t="shared" si="65"/>
        <v>New William</v>
      </c>
      <c r="G1089" t="str">
        <f t="shared" si="66"/>
        <v>MN</v>
      </c>
      <c r="H1089" t="str">
        <f t="shared" si="67"/>
        <v>18526</v>
      </c>
    </row>
    <row r="1090" spans="1:8" ht="30">
      <c r="A1090" s="1" t="s">
        <v>4224</v>
      </c>
      <c r="B1090" s="1" t="str">
        <f t="shared" si="64"/>
        <v>5008 Zimmerman Oval Suite 153;Lanechester, WY 00859</v>
      </c>
      <c r="C1090" s="1" t="s">
        <v>26821</v>
      </c>
      <c r="D1090" s="4" t="s">
        <v>32909</v>
      </c>
      <c r="E1090" s="4" t="s">
        <v>32910</v>
      </c>
      <c r="F1090" s="9" t="str">
        <f t="shared" si="65"/>
        <v>Lanechester</v>
      </c>
      <c r="G1090" t="str">
        <f t="shared" si="66"/>
        <v>WY</v>
      </c>
      <c r="H1090" t="str">
        <f t="shared" si="67"/>
        <v>00859</v>
      </c>
    </row>
    <row r="1091" spans="1:8" ht="30">
      <c r="A1091" s="1" t="s">
        <v>4228</v>
      </c>
      <c r="B1091" s="1" t="str">
        <f t="shared" ref="B1091:B1154" si="68">SUBSTITUTE(A1091,CHAR(10),";")</f>
        <v>4953 Michele Key;Port Jeffrey, KS 67240</v>
      </c>
      <c r="C1091" s="1" t="s">
        <v>26822</v>
      </c>
      <c r="D1091" s="4" t="s">
        <v>32911</v>
      </c>
      <c r="E1091" s="4" t="s">
        <v>32912</v>
      </c>
      <c r="F1091" s="9" t="str">
        <f t="shared" ref="F1091:F1154" si="69">IF(RIGHT(LEFT(E1091,3),2)="PO",LEFT(E1091,3),LEFT(E1091,LEN(E1091)-10))</f>
        <v>Port Jeffrey</v>
      </c>
      <c r="G1091" t="str">
        <f t="shared" ref="G1091:G1154" si="70">LEFT(RIGHT(E1091, 8), 2)</f>
        <v>KS</v>
      </c>
      <c r="H1091" t="str">
        <f t="shared" ref="H1091:H1154" si="71">RIGHT(E1091, 5)</f>
        <v>67240</v>
      </c>
    </row>
    <row r="1092" spans="1:8" ht="30">
      <c r="A1092" s="1" t="s">
        <v>4232</v>
      </c>
      <c r="B1092" s="1" t="str">
        <f t="shared" si="68"/>
        <v>676 Jeremy Corners;West Jasonberg, AL 35022</v>
      </c>
      <c r="C1092" s="1" t="s">
        <v>26823</v>
      </c>
      <c r="D1092" s="4" t="s">
        <v>32913</v>
      </c>
      <c r="E1092" s="4" t="s">
        <v>32914</v>
      </c>
      <c r="F1092" s="9" t="str">
        <f t="shared" si="69"/>
        <v>West Jasonberg</v>
      </c>
      <c r="G1092" t="str">
        <f t="shared" si="70"/>
        <v>AL</v>
      </c>
      <c r="H1092" t="str">
        <f t="shared" si="71"/>
        <v>35022</v>
      </c>
    </row>
    <row r="1093" spans="1:8" ht="30">
      <c r="A1093" s="1" t="s">
        <v>4236</v>
      </c>
      <c r="B1093" s="1" t="str">
        <f t="shared" si="68"/>
        <v>2881 Morrison Square;New Sheliashire, CA 73369</v>
      </c>
      <c r="C1093" s="1" t="s">
        <v>26824</v>
      </c>
      <c r="D1093" s="4" t="s">
        <v>32915</v>
      </c>
      <c r="E1093" s="4" t="s">
        <v>32916</v>
      </c>
      <c r="F1093" s="9" t="str">
        <f t="shared" si="69"/>
        <v>New Sheliashire</v>
      </c>
      <c r="G1093" t="str">
        <f t="shared" si="70"/>
        <v>CA</v>
      </c>
      <c r="H1093" t="str">
        <f t="shared" si="71"/>
        <v>73369</v>
      </c>
    </row>
    <row r="1094" spans="1:8" ht="30">
      <c r="A1094" s="1" t="s">
        <v>4240</v>
      </c>
      <c r="B1094" s="1" t="str">
        <f t="shared" si="68"/>
        <v>63548 Craig Estates;New Douglas, MS 68207</v>
      </c>
      <c r="C1094" s="1" t="s">
        <v>26825</v>
      </c>
      <c r="D1094" s="4" t="s">
        <v>32917</v>
      </c>
      <c r="E1094" s="4" t="s">
        <v>32918</v>
      </c>
      <c r="F1094" s="9" t="str">
        <f t="shared" si="69"/>
        <v>New Douglas</v>
      </c>
      <c r="G1094" t="str">
        <f t="shared" si="70"/>
        <v>MS</v>
      </c>
      <c r="H1094" t="str">
        <f t="shared" si="71"/>
        <v>68207</v>
      </c>
    </row>
    <row r="1095" spans="1:8" ht="45">
      <c r="A1095" s="1" t="s">
        <v>4244</v>
      </c>
      <c r="B1095" s="1" t="str">
        <f t="shared" si="68"/>
        <v>51540 Mckay Crossroad Suite 430;Velezmouth, MT 51870</v>
      </c>
      <c r="C1095" s="1" t="s">
        <v>26826</v>
      </c>
      <c r="D1095" s="4" t="s">
        <v>32919</v>
      </c>
      <c r="E1095" s="4" t="s">
        <v>32920</v>
      </c>
      <c r="F1095" s="9" t="str">
        <f t="shared" si="69"/>
        <v>Velezmouth</v>
      </c>
      <c r="G1095" t="str">
        <f t="shared" si="70"/>
        <v>MT</v>
      </c>
      <c r="H1095" t="str">
        <f t="shared" si="71"/>
        <v>51870</v>
      </c>
    </row>
    <row r="1096" spans="1:8" ht="30">
      <c r="A1096" s="1" t="s">
        <v>4248</v>
      </c>
      <c r="B1096" s="1" t="str">
        <f t="shared" si="68"/>
        <v>8858 Jessica Cove Suite 091;Kellyborough, DC 87285</v>
      </c>
      <c r="C1096" s="1" t="s">
        <v>26827</v>
      </c>
      <c r="D1096" s="4" t="s">
        <v>32921</v>
      </c>
      <c r="E1096" s="4" t="s">
        <v>32922</v>
      </c>
      <c r="F1096" s="9" t="str">
        <f t="shared" si="69"/>
        <v>Kellyborough</v>
      </c>
      <c r="G1096" t="str">
        <f t="shared" si="70"/>
        <v>DC</v>
      </c>
      <c r="H1096" t="str">
        <f t="shared" si="71"/>
        <v>87285</v>
      </c>
    </row>
    <row r="1097" spans="1:8" ht="30">
      <c r="A1097" s="1" t="s">
        <v>4252</v>
      </c>
      <c r="B1097" s="1" t="str">
        <f t="shared" si="68"/>
        <v>6814 Matthew Glens Apt. 522;Dillonville, CA 98989</v>
      </c>
      <c r="C1097" s="1" t="s">
        <v>26828</v>
      </c>
      <c r="D1097" s="4" t="s">
        <v>32923</v>
      </c>
      <c r="E1097" s="4" t="s">
        <v>32924</v>
      </c>
      <c r="F1097" s="9" t="str">
        <f t="shared" si="69"/>
        <v>Dillonville</v>
      </c>
      <c r="G1097" t="str">
        <f t="shared" si="70"/>
        <v>CA</v>
      </c>
      <c r="H1097" t="str">
        <f t="shared" si="71"/>
        <v>98989</v>
      </c>
    </row>
    <row r="1098" spans="1:8" ht="30">
      <c r="A1098" s="1" t="s">
        <v>4256</v>
      </c>
      <c r="B1098" s="1" t="str">
        <f t="shared" si="68"/>
        <v>35725 Williams Lock Apt. 018;Ramoshaven, KS 31656</v>
      </c>
      <c r="C1098" s="1" t="s">
        <v>26829</v>
      </c>
      <c r="D1098" s="4" t="s">
        <v>32925</v>
      </c>
      <c r="E1098" s="4" t="s">
        <v>32926</v>
      </c>
      <c r="F1098" s="9" t="str">
        <f t="shared" si="69"/>
        <v>Ramoshaven</v>
      </c>
      <c r="G1098" t="str">
        <f t="shared" si="70"/>
        <v>KS</v>
      </c>
      <c r="H1098" t="str">
        <f t="shared" si="71"/>
        <v>31656</v>
      </c>
    </row>
    <row r="1099" spans="1:8" ht="45">
      <c r="A1099" s="1" t="s">
        <v>4260</v>
      </c>
      <c r="B1099" s="1" t="str">
        <f t="shared" si="68"/>
        <v>52159 Aaron Square Suite 155;Jacobborough, ME 52022</v>
      </c>
      <c r="C1099" s="1" t="s">
        <v>26830</v>
      </c>
      <c r="D1099" s="4" t="s">
        <v>32927</v>
      </c>
      <c r="E1099" s="4" t="s">
        <v>32928</v>
      </c>
      <c r="F1099" s="9" t="str">
        <f t="shared" si="69"/>
        <v>Jacobborough</v>
      </c>
      <c r="G1099" t="str">
        <f t="shared" si="70"/>
        <v>ME</v>
      </c>
      <c r="H1099" t="str">
        <f t="shared" si="71"/>
        <v>52022</v>
      </c>
    </row>
    <row r="1100" spans="1:8" ht="30">
      <c r="A1100" s="1" t="s">
        <v>4264</v>
      </c>
      <c r="B1100" s="1" t="str">
        <f t="shared" si="68"/>
        <v>6742 James Unions;East Jasmine, WA 15175</v>
      </c>
      <c r="C1100" s="1" t="s">
        <v>26831</v>
      </c>
      <c r="D1100" s="4" t="s">
        <v>32929</v>
      </c>
      <c r="E1100" s="4" t="s">
        <v>32930</v>
      </c>
      <c r="F1100" s="9" t="str">
        <f t="shared" si="69"/>
        <v>East Jasmine</v>
      </c>
      <c r="G1100" t="str">
        <f t="shared" si="70"/>
        <v>WA</v>
      </c>
      <c r="H1100" t="str">
        <f t="shared" si="71"/>
        <v>15175</v>
      </c>
    </row>
    <row r="1101" spans="1:8" ht="30">
      <c r="A1101" s="1" t="s">
        <v>4268</v>
      </c>
      <c r="B1101" s="1" t="str">
        <f t="shared" si="68"/>
        <v>560 Nicholas Key;Tranview, AK 98636</v>
      </c>
      <c r="C1101" s="1" t="s">
        <v>26832</v>
      </c>
      <c r="D1101" s="4" t="s">
        <v>32931</v>
      </c>
      <c r="E1101" s="4" t="s">
        <v>32932</v>
      </c>
      <c r="F1101" s="9" t="str">
        <f t="shared" si="69"/>
        <v>Tranview</v>
      </c>
      <c r="G1101" t="str">
        <f t="shared" si="70"/>
        <v>AK</v>
      </c>
      <c r="H1101" t="str">
        <f t="shared" si="71"/>
        <v>98636</v>
      </c>
    </row>
    <row r="1102" spans="1:8" ht="30">
      <c r="A1102" s="1" t="s">
        <v>4272</v>
      </c>
      <c r="B1102" s="1" t="str">
        <f t="shared" si="68"/>
        <v>90678 Roberts Dam Suite 868;Stephentown, WA 93251</v>
      </c>
      <c r="C1102" s="1" t="s">
        <v>26833</v>
      </c>
      <c r="D1102" s="4" t="s">
        <v>32933</v>
      </c>
      <c r="E1102" s="4" t="s">
        <v>32934</v>
      </c>
      <c r="F1102" s="9" t="str">
        <f t="shared" si="69"/>
        <v>Stephentown</v>
      </c>
      <c r="G1102" t="str">
        <f t="shared" si="70"/>
        <v>WA</v>
      </c>
      <c r="H1102" t="str">
        <f t="shared" si="71"/>
        <v>93251</v>
      </c>
    </row>
    <row r="1103" spans="1:8" ht="45">
      <c r="A1103" s="1" t="s">
        <v>4275</v>
      </c>
      <c r="B1103" s="1" t="str">
        <f t="shared" si="68"/>
        <v>085 Stacey Fork Apt. 372;Phillipborough, NM 88538</v>
      </c>
      <c r="C1103" s="1" t="s">
        <v>26834</v>
      </c>
      <c r="D1103" s="4" t="s">
        <v>32935</v>
      </c>
      <c r="E1103" s="4" t="s">
        <v>32936</v>
      </c>
      <c r="F1103" s="9" t="str">
        <f t="shared" si="69"/>
        <v>Phillipborough</v>
      </c>
      <c r="G1103" t="str">
        <f t="shared" si="70"/>
        <v>NM</v>
      </c>
      <c r="H1103" t="str">
        <f t="shared" si="71"/>
        <v>88538</v>
      </c>
    </row>
    <row r="1104" spans="1:8" ht="45">
      <c r="A1104" s="1" t="s">
        <v>4279</v>
      </c>
      <c r="B1104" s="1" t="str">
        <f t="shared" si="68"/>
        <v>65447 Howell Valleys;Michaelside, MO 39529</v>
      </c>
      <c r="C1104" s="1" t="s">
        <v>26835</v>
      </c>
      <c r="D1104" s="4" t="s">
        <v>32937</v>
      </c>
      <c r="E1104" s="4" t="s">
        <v>32938</v>
      </c>
      <c r="F1104" s="9" t="str">
        <f t="shared" si="69"/>
        <v>Michaelside</v>
      </c>
      <c r="G1104" t="str">
        <f t="shared" si="70"/>
        <v>MO</v>
      </c>
      <c r="H1104" t="str">
        <f t="shared" si="71"/>
        <v>39529</v>
      </c>
    </row>
    <row r="1105" spans="1:8" ht="30">
      <c r="A1105" s="1" t="s">
        <v>4283</v>
      </c>
      <c r="B1105" s="1" t="str">
        <f t="shared" si="68"/>
        <v>PSC 9161, Box 6201;APO AE 33109</v>
      </c>
      <c r="C1105" s="1" t="s">
        <v>26836</v>
      </c>
      <c r="D1105" s="4" t="s">
        <v>32939</v>
      </c>
      <c r="E1105" s="4" t="s">
        <v>32940</v>
      </c>
      <c r="F1105" s="9" t="str">
        <f t="shared" si="69"/>
        <v>APO</v>
      </c>
      <c r="G1105" t="str">
        <f t="shared" si="70"/>
        <v>AE</v>
      </c>
      <c r="H1105" t="str">
        <f t="shared" si="71"/>
        <v>33109</v>
      </c>
    </row>
    <row r="1106" spans="1:8" ht="30">
      <c r="A1106" s="1" t="s">
        <v>4287</v>
      </c>
      <c r="B1106" s="1" t="str">
        <f t="shared" si="68"/>
        <v>2811 Nicholas Coves Apt. 526;Grossfurt, GA 17654</v>
      </c>
      <c r="C1106" s="1" t="s">
        <v>26837</v>
      </c>
      <c r="D1106" s="4" t="s">
        <v>32941</v>
      </c>
      <c r="E1106" s="4" t="s">
        <v>32942</v>
      </c>
      <c r="F1106" s="9" t="str">
        <f t="shared" si="69"/>
        <v>Grossfurt</v>
      </c>
      <c r="G1106" t="str">
        <f t="shared" si="70"/>
        <v>GA</v>
      </c>
      <c r="H1106" t="str">
        <f t="shared" si="71"/>
        <v>17654</v>
      </c>
    </row>
    <row r="1107" spans="1:8" ht="30">
      <c r="A1107" s="1" t="s">
        <v>4291</v>
      </c>
      <c r="B1107" s="1" t="str">
        <f t="shared" si="68"/>
        <v>68314 Mary Lake Apt. 672;Danielville, CA 12201</v>
      </c>
      <c r="C1107" s="1" t="s">
        <v>26838</v>
      </c>
      <c r="D1107" s="4" t="s">
        <v>32943</v>
      </c>
      <c r="E1107" s="4" t="s">
        <v>32944</v>
      </c>
      <c r="F1107" s="9" t="str">
        <f t="shared" si="69"/>
        <v>Danielville</v>
      </c>
      <c r="G1107" t="str">
        <f t="shared" si="70"/>
        <v>CA</v>
      </c>
      <c r="H1107" t="str">
        <f t="shared" si="71"/>
        <v>12201</v>
      </c>
    </row>
    <row r="1108" spans="1:8" ht="45">
      <c r="A1108" s="1" t="s">
        <v>4295</v>
      </c>
      <c r="B1108" s="1" t="str">
        <f t="shared" si="68"/>
        <v>48509 Stephanie Centers;Audreyshire, NE 13625</v>
      </c>
      <c r="C1108" s="1" t="s">
        <v>26839</v>
      </c>
      <c r="D1108" s="4" t="s">
        <v>32945</v>
      </c>
      <c r="E1108" s="4" t="s">
        <v>32946</v>
      </c>
      <c r="F1108" s="9" t="str">
        <f t="shared" si="69"/>
        <v>Audreyshire</v>
      </c>
      <c r="G1108" t="str">
        <f t="shared" si="70"/>
        <v>NE</v>
      </c>
      <c r="H1108" t="str">
        <f t="shared" si="71"/>
        <v>13625</v>
      </c>
    </row>
    <row r="1109" spans="1:8" ht="30">
      <c r="A1109" s="1" t="s">
        <v>4299</v>
      </c>
      <c r="B1109" s="1" t="str">
        <f t="shared" si="68"/>
        <v>913 Maxwell Loop Suite 738;Alexisville, RI 70879</v>
      </c>
      <c r="C1109" s="1" t="s">
        <v>26840</v>
      </c>
      <c r="D1109" s="4" t="s">
        <v>32947</v>
      </c>
      <c r="E1109" s="4" t="s">
        <v>32948</v>
      </c>
      <c r="F1109" s="9" t="str">
        <f t="shared" si="69"/>
        <v>Alexisville</v>
      </c>
      <c r="G1109" t="str">
        <f t="shared" si="70"/>
        <v>RI</v>
      </c>
      <c r="H1109" t="str">
        <f t="shared" si="71"/>
        <v>70879</v>
      </c>
    </row>
    <row r="1110" spans="1:8" ht="30">
      <c r="A1110" s="1" t="s">
        <v>4303</v>
      </c>
      <c r="B1110" s="1" t="str">
        <f t="shared" si="68"/>
        <v>7573 Elliott Divide;Josephville, FL 89293</v>
      </c>
      <c r="C1110" s="1" t="s">
        <v>26841</v>
      </c>
      <c r="D1110" s="4" t="s">
        <v>32949</v>
      </c>
      <c r="E1110" s="4" t="s">
        <v>32950</v>
      </c>
      <c r="F1110" s="9" t="str">
        <f t="shared" si="69"/>
        <v>Josephville</v>
      </c>
      <c r="G1110" t="str">
        <f t="shared" si="70"/>
        <v>FL</v>
      </c>
      <c r="H1110" t="str">
        <f t="shared" si="71"/>
        <v>89293</v>
      </c>
    </row>
    <row r="1111" spans="1:8" ht="45">
      <c r="A1111" s="1" t="s">
        <v>4307</v>
      </c>
      <c r="B1111" s="1" t="str">
        <f t="shared" si="68"/>
        <v>02349 Ferrell Square;Jennifermouth, WV 78894</v>
      </c>
      <c r="C1111" s="1" t="s">
        <v>26842</v>
      </c>
      <c r="D1111" s="4" t="s">
        <v>32951</v>
      </c>
      <c r="E1111" s="4" t="s">
        <v>32952</v>
      </c>
      <c r="F1111" s="9" t="str">
        <f t="shared" si="69"/>
        <v>Jennifermouth</v>
      </c>
      <c r="G1111" t="str">
        <f t="shared" si="70"/>
        <v>WV</v>
      </c>
      <c r="H1111" t="str">
        <f t="shared" si="71"/>
        <v>78894</v>
      </c>
    </row>
    <row r="1112" spans="1:8" ht="30">
      <c r="A1112" s="1" t="s">
        <v>4311</v>
      </c>
      <c r="B1112" s="1" t="str">
        <f t="shared" si="68"/>
        <v>641 Lisa Court;Georgeshire, WI 84024</v>
      </c>
      <c r="C1112" s="1" t="s">
        <v>26843</v>
      </c>
      <c r="D1112" s="4" t="s">
        <v>32953</v>
      </c>
      <c r="E1112" s="4" t="s">
        <v>32954</v>
      </c>
      <c r="F1112" s="9" t="str">
        <f t="shared" si="69"/>
        <v>Georgeshire</v>
      </c>
      <c r="G1112" t="str">
        <f t="shared" si="70"/>
        <v>WI</v>
      </c>
      <c r="H1112" t="str">
        <f t="shared" si="71"/>
        <v>84024</v>
      </c>
    </row>
    <row r="1113" spans="1:8" ht="30">
      <c r="A1113" s="1" t="s">
        <v>4315</v>
      </c>
      <c r="B1113" s="1" t="str">
        <f t="shared" si="68"/>
        <v>17880 Jones Manor Suite 929;New Tara, MS 80419</v>
      </c>
      <c r="C1113" s="1" t="s">
        <v>26844</v>
      </c>
      <c r="D1113" s="4" t="s">
        <v>32955</v>
      </c>
      <c r="E1113" s="4" t="s">
        <v>32956</v>
      </c>
      <c r="F1113" s="9" t="str">
        <f t="shared" si="69"/>
        <v>New Tara</v>
      </c>
      <c r="G1113" t="str">
        <f t="shared" si="70"/>
        <v>MS</v>
      </c>
      <c r="H1113" t="str">
        <f t="shared" si="71"/>
        <v>80419</v>
      </c>
    </row>
    <row r="1114" spans="1:8" ht="30">
      <c r="A1114" s="1" t="s">
        <v>4319</v>
      </c>
      <c r="B1114" s="1" t="str">
        <f t="shared" si="68"/>
        <v>271 Karen Locks;Lake Jessica, TX 55636</v>
      </c>
      <c r="C1114" s="1" t="s">
        <v>26845</v>
      </c>
      <c r="D1114" s="4" t="s">
        <v>32957</v>
      </c>
      <c r="E1114" s="4" t="s">
        <v>32958</v>
      </c>
      <c r="F1114" s="9" t="str">
        <f t="shared" si="69"/>
        <v>Lake Jessica</v>
      </c>
      <c r="G1114" t="str">
        <f t="shared" si="70"/>
        <v>TX</v>
      </c>
      <c r="H1114" t="str">
        <f t="shared" si="71"/>
        <v>55636</v>
      </c>
    </row>
    <row r="1115" spans="1:8" ht="45">
      <c r="A1115" s="1" t="s">
        <v>4323</v>
      </c>
      <c r="B1115" s="1" t="str">
        <f t="shared" si="68"/>
        <v>818 Andrews Underpass;North Elizabethmouth, OK 17454</v>
      </c>
      <c r="C1115" s="1" t="s">
        <v>26846</v>
      </c>
      <c r="D1115" s="4" t="s">
        <v>32959</v>
      </c>
      <c r="E1115" s="4" t="s">
        <v>32960</v>
      </c>
      <c r="F1115" s="9" t="str">
        <f t="shared" si="69"/>
        <v>North Elizabethmouth</v>
      </c>
      <c r="G1115" t="str">
        <f t="shared" si="70"/>
        <v>OK</v>
      </c>
      <c r="H1115" t="str">
        <f t="shared" si="71"/>
        <v>17454</v>
      </c>
    </row>
    <row r="1116" spans="1:8" ht="30">
      <c r="A1116" s="1" t="s">
        <v>4327</v>
      </c>
      <c r="B1116" s="1" t="str">
        <f t="shared" si="68"/>
        <v>USNS Miller;FPO AP 52646</v>
      </c>
      <c r="C1116" s="1" t="s">
        <v>26847</v>
      </c>
      <c r="D1116" s="4" t="s">
        <v>32961</v>
      </c>
      <c r="E1116" s="4" t="s">
        <v>32962</v>
      </c>
      <c r="F1116" s="9" t="str">
        <f t="shared" si="69"/>
        <v>FPO</v>
      </c>
      <c r="G1116" t="str">
        <f t="shared" si="70"/>
        <v>AP</v>
      </c>
      <c r="H1116" t="str">
        <f t="shared" si="71"/>
        <v>52646</v>
      </c>
    </row>
    <row r="1117" spans="1:8" ht="30">
      <c r="A1117" s="1" t="s">
        <v>4331</v>
      </c>
      <c r="B1117" s="1" t="str">
        <f t="shared" si="68"/>
        <v>3901 Jordan Common;North Marcville, SD 33374</v>
      </c>
      <c r="C1117" s="1" t="s">
        <v>26848</v>
      </c>
      <c r="D1117" s="4" t="s">
        <v>32963</v>
      </c>
      <c r="E1117" s="4" t="s">
        <v>32964</v>
      </c>
      <c r="F1117" s="9" t="str">
        <f t="shared" si="69"/>
        <v>North Marcville</v>
      </c>
      <c r="G1117" t="str">
        <f t="shared" si="70"/>
        <v>SD</v>
      </c>
      <c r="H1117" t="str">
        <f t="shared" si="71"/>
        <v>33374</v>
      </c>
    </row>
    <row r="1118" spans="1:8" ht="30">
      <c r="A1118" s="1" t="s">
        <v>4335</v>
      </c>
      <c r="B1118" s="1" t="str">
        <f t="shared" si="68"/>
        <v>38955 Jessica Fort;West Jermaineland, AL 14698</v>
      </c>
      <c r="C1118" s="1" t="s">
        <v>26849</v>
      </c>
      <c r="D1118" s="4" t="s">
        <v>32965</v>
      </c>
      <c r="E1118" s="4" t="s">
        <v>32966</v>
      </c>
      <c r="F1118" s="9" t="str">
        <f t="shared" si="69"/>
        <v>West Jermaineland</v>
      </c>
      <c r="G1118" t="str">
        <f t="shared" si="70"/>
        <v>AL</v>
      </c>
      <c r="H1118" t="str">
        <f t="shared" si="71"/>
        <v>14698</v>
      </c>
    </row>
    <row r="1119" spans="1:8" ht="30">
      <c r="A1119" s="1" t="s">
        <v>4339</v>
      </c>
      <c r="B1119" s="1" t="str">
        <f t="shared" si="68"/>
        <v>247 Klein Stravenue;East Desireeview, ID 19666</v>
      </c>
      <c r="C1119" s="1" t="s">
        <v>26850</v>
      </c>
      <c r="D1119" s="4" t="s">
        <v>32967</v>
      </c>
      <c r="E1119" s="4" t="s">
        <v>32968</v>
      </c>
      <c r="F1119" s="9" t="str">
        <f t="shared" si="69"/>
        <v>East Desireeview</v>
      </c>
      <c r="G1119" t="str">
        <f t="shared" si="70"/>
        <v>ID</v>
      </c>
      <c r="H1119" t="str">
        <f t="shared" si="71"/>
        <v>19666</v>
      </c>
    </row>
    <row r="1120" spans="1:8" ht="30">
      <c r="A1120" s="1" t="s">
        <v>4343</v>
      </c>
      <c r="B1120" s="1" t="str">
        <f t="shared" si="68"/>
        <v>17541 Alexander Cove Apt. 650;Lake Melissa, CA 94803</v>
      </c>
      <c r="C1120" s="1" t="s">
        <v>26851</v>
      </c>
      <c r="D1120" s="4" t="s">
        <v>32969</v>
      </c>
      <c r="E1120" s="4" t="s">
        <v>32970</v>
      </c>
      <c r="F1120" s="9" t="str">
        <f t="shared" si="69"/>
        <v>Lake Melissa</v>
      </c>
      <c r="G1120" t="str">
        <f t="shared" si="70"/>
        <v>CA</v>
      </c>
      <c r="H1120" t="str">
        <f t="shared" si="71"/>
        <v>94803</v>
      </c>
    </row>
    <row r="1121" spans="1:8" ht="30">
      <c r="A1121" s="1" t="s">
        <v>4347</v>
      </c>
      <c r="B1121" s="1" t="str">
        <f t="shared" si="68"/>
        <v>97341 Mark Islands;Port Kennethtown, AK 64240</v>
      </c>
      <c r="C1121" s="1" t="s">
        <v>26852</v>
      </c>
      <c r="D1121" s="4" t="s">
        <v>32971</v>
      </c>
      <c r="E1121" s="4" t="s">
        <v>32972</v>
      </c>
      <c r="F1121" s="9" t="str">
        <f t="shared" si="69"/>
        <v>Port Kennethtown</v>
      </c>
      <c r="G1121" t="str">
        <f t="shared" si="70"/>
        <v>AK</v>
      </c>
      <c r="H1121" t="str">
        <f t="shared" si="71"/>
        <v>64240</v>
      </c>
    </row>
    <row r="1122" spans="1:8" ht="45">
      <c r="A1122" s="1" t="s">
        <v>4351</v>
      </c>
      <c r="B1122" s="1" t="str">
        <f t="shared" si="68"/>
        <v>87411 Booker Crescent;Saramouth, DE 20760</v>
      </c>
      <c r="C1122" s="1" t="s">
        <v>26853</v>
      </c>
      <c r="D1122" s="4" t="s">
        <v>32973</v>
      </c>
      <c r="E1122" s="4" t="s">
        <v>32974</v>
      </c>
      <c r="F1122" s="9" t="str">
        <f t="shared" si="69"/>
        <v>Saramouth</v>
      </c>
      <c r="G1122" t="str">
        <f t="shared" si="70"/>
        <v>DE</v>
      </c>
      <c r="H1122" t="str">
        <f t="shared" si="71"/>
        <v>20760</v>
      </c>
    </row>
    <row r="1123" spans="1:8" ht="30">
      <c r="A1123" s="1" t="s">
        <v>4355</v>
      </c>
      <c r="B1123" s="1" t="str">
        <f t="shared" si="68"/>
        <v>69379 Cole Vista;Bonnieland, MA 26295</v>
      </c>
      <c r="C1123" s="1" t="s">
        <v>26854</v>
      </c>
      <c r="D1123" s="4" t="s">
        <v>32975</v>
      </c>
      <c r="E1123" s="4" t="s">
        <v>32976</v>
      </c>
      <c r="F1123" s="9" t="str">
        <f t="shared" si="69"/>
        <v>Bonnieland</v>
      </c>
      <c r="G1123" t="str">
        <f t="shared" si="70"/>
        <v>MA</v>
      </c>
      <c r="H1123" t="str">
        <f t="shared" si="71"/>
        <v>26295</v>
      </c>
    </row>
    <row r="1124" spans="1:8" ht="30">
      <c r="A1124" s="1" t="s">
        <v>4358</v>
      </c>
      <c r="B1124" s="1" t="str">
        <f t="shared" si="68"/>
        <v>98011 Noble Skyway Apt. 295;Batesside, ID 66306</v>
      </c>
      <c r="C1124" s="1" t="s">
        <v>26855</v>
      </c>
      <c r="D1124" s="4" t="s">
        <v>32977</v>
      </c>
      <c r="E1124" s="4" t="s">
        <v>32978</v>
      </c>
      <c r="F1124" s="9" t="str">
        <f t="shared" si="69"/>
        <v>Batesside</v>
      </c>
      <c r="G1124" t="str">
        <f t="shared" si="70"/>
        <v>ID</v>
      </c>
      <c r="H1124" t="str">
        <f t="shared" si="71"/>
        <v>66306</v>
      </c>
    </row>
    <row r="1125" spans="1:8" ht="30">
      <c r="A1125" s="1" t="s">
        <v>4362</v>
      </c>
      <c r="B1125" s="1" t="str">
        <f t="shared" si="68"/>
        <v>903 Cynthia Valley;Justinview, NC 67144</v>
      </c>
      <c r="C1125" s="1" t="s">
        <v>26856</v>
      </c>
      <c r="D1125" s="4" t="s">
        <v>32979</v>
      </c>
      <c r="E1125" s="4" t="s">
        <v>32980</v>
      </c>
      <c r="F1125" s="9" t="str">
        <f t="shared" si="69"/>
        <v>Justinview</v>
      </c>
      <c r="G1125" t="str">
        <f t="shared" si="70"/>
        <v>NC</v>
      </c>
      <c r="H1125" t="str">
        <f t="shared" si="71"/>
        <v>67144</v>
      </c>
    </row>
    <row r="1126" spans="1:8" ht="45">
      <c r="A1126" s="1" t="s">
        <v>4366</v>
      </c>
      <c r="B1126" s="1" t="str">
        <f t="shared" si="68"/>
        <v>93785 Kyle Village Apt. 228;Lake Michaelshire, CA 11340</v>
      </c>
      <c r="C1126" s="1" t="s">
        <v>26857</v>
      </c>
      <c r="D1126" s="4" t="s">
        <v>32981</v>
      </c>
      <c r="E1126" s="4" t="s">
        <v>32982</v>
      </c>
      <c r="F1126" s="9" t="str">
        <f t="shared" si="69"/>
        <v>Lake Michaelshire</v>
      </c>
      <c r="G1126" t="str">
        <f t="shared" si="70"/>
        <v>CA</v>
      </c>
      <c r="H1126" t="str">
        <f t="shared" si="71"/>
        <v>11340</v>
      </c>
    </row>
    <row r="1127" spans="1:8" ht="30">
      <c r="A1127" s="1" t="s">
        <v>4370</v>
      </c>
      <c r="B1127" s="1" t="str">
        <f t="shared" si="68"/>
        <v>582 Luna Terrace Apt. 395;Cookmouth, MI 30690</v>
      </c>
      <c r="C1127" s="1" t="s">
        <v>26858</v>
      </c>
      <c r="D1127" s="4" t="s">
        <v>32983</v>
      </c>
      <c r="E1127" s="4" t="s">
        <v>32984</v>
      </c>
      <c r="F1127" s="9" t="str">
        <f t="shared" si="69"/>
        <v>Cookmouth</v>
      </c>
      <c r="G1127" t="str">
        <f t="shared" si="70"/>
        <v>MI</v>
      </c>
      <c r="H1127" t="str">
        <f t="shared" si="71"/>
        <v>30690</v>
      </c>
    </row>
    <row r="1128" spans="1:8" ht="30">
      <c r="A1128" s="1" t="s">
        <v>4374</v>
      </c>
      <c r="B1128" s="1" t="str">
        <f t="shared" si="68"/>
        <v>484 Garcia Ridge;New Brianchester, CT 08067</v>
      </c>
      <c r="C1128" s="1" t="s">
        <v>26859</v>
      </c>
      <c r="D1128" s="4" t="s">
        <v>32985</v>
      </c>
      <c r="E1128" s="4" t="s">
        <v>32986</v>
      </c>
      <c r="F1128" s="9" t="str">
        <f t="shared" si="69"/>
        <v>New Brianchester</v>
      </c>
      <c r="G1128" t="str">
        <f t="shared" si="70"/>
        <v>CT</v>
      </c>
      <c r="H1128" t="str">
        <f t="shared" si="71"/>
        <v>08067</v>
      </c>
    </row>
    <row r="1129" spans="1:8" ht="45">
      <c r="A1129" s="1" t="s">
        <v>4378</v>
      </c>
      <c r="B1129" s="1" t="str">
        <f t="shared" si="68"/>
        <v>610 Brandon Burg Suite 544;South Richardstad, AZ 56522</v>
      </c>
      <c r="C1129" s="1" t="s">
        <v>26860</v>
      </c>
      <c r="D1129" s="4" t="s">
        <v>32987</v>
      </c>
      <c r="E1129" s="4" t="s">
        <v>32988</v>
      </c>
      <c r="F1129" s="9" t="str">
        <f t="shared" si="69"/>
        <v>South Richardstad</v>
      </c>
      <c r="G1129" t="str">
        <f t="shared" si="70"/>
        <v>AZ</v>
      </c>
      <c r="H1129" t="str">
        <f t="shared" si="71"/>
        <v>56522</v>
      </c>
    </row>
    <row r="1130" spans="1:8" ht="30">
      <c r="A1130" s="1" t="s">
        <v>4382</v>
      </c>
      <c r="B1130" s="1" t="str">
        <f t="shared" si="68"/>
        <v>8566 Ana Islands Apt. 193;Hollowayview, NE 17467</v>
      </c>
      <c r="C1130" s="1" t="s">
        <v>26861</v>
      </c>
      <c r="D1130" s="4" t="s">
        <v>32989</v>
      </c>
      <c r="E1130" s="4" t="s">
        <v>32990</v>
      </c>
      <c r="F1130" s="9" t="str">
        <f t="shared" si="69"/>
        <v>Hollowayview</v>
      </c>
      <c r="G1130" t="str">
        <f t="shared" si="70"/>
        <v>NE</v>
      </c>
      <c r="H1130" t="str">
        <f t="shared" si="71"/>
        <v>17467</v>
      </c>
    </row>
    <row r="1131" spans="1:8" ht="45">
      <c r="A1131" s="1" t="s">
        <v>4386</v>
      </c>
      <c r="B1131" s="1" t="str">
        <f t="shared" si="68"/>
        <v>5894 Kaiser Isle Apt. 500;East Ericchester, CA 79745</v>
      </c>
      <c r="C1131" s="1" t="s">
        <v>26862</v>
      </c>
      <c r="D1131" s="4" t="s">
        <v>32991</v>
      </c>
      <c r="E1131" s="4" t="s">
        <v>32992</v>
      </c>
      <c r="F1131" s="9" t="str">
        <f t="shared" si="69"/>
        <v>East Ericchester</v>
      </c>
      <c r="G1131" t="str">
        <f t="shared" si="70"/>
        <v>CA</v>
      </c>
      <c r="H1131" t="str">
        <f t="shared" si="71"/>
        <v>79745</v>
      </c>
    </row>
    <row r="1132" spans="1:8" ht="45">
      <c r="A1132" s="1" t="s">
        <v>4390</v>
      </c>
      <c r="B1132" s="1" t="str">
        <f t="shared" si="68"/>
        <v>02668 Mccann Plain Apt. 193;Nicholaschester, MI 46176</v>
      </c>
      <c r="C1132" s="1" t="s">
        <v>26863</v>
      </c>
      <c r="D1132" s="4" t="s">
        <v>32993</v>
      </c>
      <c r="E1132" s="4" t="s">
        <v>32994</v>
      </c>
      <c r="F1132" s="9" t="str">
        <f t="shared" si="69"/>
        <v>Nicholaschester</v>
      </c>
      <c r="G1132" t="str">
        <f t="shared" si="70"/>
        <v>MI</v>
      </c>
      <c r="H1132" t="str">
        <f t="shared" si="71"/>
        <v>46176</v>
      </c>
    </row>
    <row r="1133" spans="1:8" ht="30">
      <c r="A1133" s="1" t="s">
        <v>4394</v>
      </c>
      <c r="B1133" s="1" t="str">
        <f t="shared" si="68"/>
        <v>012 Dawn Club Apt. 201;Melissaport, UT 67478</v>
      </c>
      <c r="C1133" s="1" t="s">
        <v>26864</v>
      </c>
      <c r="D1133" s="4" t="s">
        <v>32995</v>
      </c>
      <c r="E1133" s="4" t="s">
        <v>32996</v>
      </c>
      <c r="F1133" s="9" t="str">
        <f t="shared" si="69"/>
        <v>Melissaport</v>
      </c>
      <c r="G1133" t="str">
        <f t="shared" si="70"/>
        <v>UT</v>
      </c>
      <c r="H1133" t="str">
        <f t="shared" si="71"/>
        <v>67478</v>
      </c>
    </row>
    <row r="1134" spans="1:8" ht="45">
      <c r="A1134" s="1" t="s">
        <v>4398</v>
      </c>
      <c r="B1134" s="1" t="str">
        <f t="shared" si="68"/>
        <v>78587 Jerry Track Suite 296;South Crystalmouth, OR 38112</v>
      </c>
      <c r="C1134" s="1" t="s">
        <v>26865</v>
      </c>
      <c r="D1134" s="4" t="s">
        <v>32997</v>
      </c>
      <c r="E1134" s="4" t="s">
        <v>32998</v>
      </c>
      <c r="F1134" s="9" t="str">
        <f t="shared" si="69"/>
        <v>South Crystalmouth</v>
      </c>
      <c r="G1134" t="str">
        <f t="shared" si="70"/>
        <v>OR</v>
      </c>
      <c r="H1134" t="str">
        <f t="shared" si="71"/>
        <v>38112</v>
      </c>
    </row>
    <row r="1135" spans="1:8" ht="45">
      <c r="A1135" s="1" t="s">
        <v>4402</v>
      </c>
      <c r="B1135" s="1" t="str">
        <f t="shared" si="68"/>
        <v>97700 Wheeler Hollow Suite 736;West Raymondborough, WI 48863</v>
      </c>
      <c r="C1135" s="1" t="s">
        <v>26866</v>
      </c>
      <c r="D1135" s="4" t="s">
        <v>32999</v>
      </c>
      <c r="E1135" s="4" t="s">
        <v>33000</v>
      </c>
      <c r="F1135" s="9" t="str">
        <f t="shared" si="69"/>
        <v>West Raymondborough</v>
      </c>
      <c r="G1135" t="str">
        <f t="shared" si="70"/>
        <v>WI</v>
      </c>
      <c r="H1135" t="str">
        <f t="shared" si="71"/>
        <v>48863</v>
      </c>
    </row>
    <row r="1136" spans="1:8" ht="30">
      <c r="A1136" s="1" t="s">
        <v>4406</v>
      </c>
      <c r="B1136" s="1" t="str">
        <f t="shared" si="68"/>
        <v>014 Joseph Lodge;Davistown, VA 22797</v>
      </c>
      <c r="C1136" s="1" t="s">
        <v>26867</v>
      </c>
      <c r="D1136" s="4" t="s">
        <v>33001</v>
      </c>
      <c r="E1136" s="4" t="s">
        <v>33002</v>
      </c>
      <c r="F1136" s="9" t="str">
        <f t="shared" si="69"/>
        <v>Davistown</v>
      </c>
      <c r="G1136" t="str">
        <f t="shared" si="70"/>
        <v>VA</v>
      </c>
      <c r="H1136" t="str">
        <f t="shared" si="71"/>
        <v>22797</v>
      </c>
    </row>
    <row r="1137" spans="1:8" ht="45">
      <c r="A1137" s="1" t="s">
        <v>4410</v>
      </c>
      <c r="B1137" s="1" t="str">
        <f t="shared" si="68"/>
        <v>3931 Day Green;Andersonside, TN 69753</v>
      </c>
      <c r="C1137" s="1" t="s">
        <v>26868</v>
      </c>
      <c r="D1137" s="4" t="s">
        <v>33003</v>
      </c>
      <c r="E1137" s="4" t="s">
        <v>33004</v>
      </c>
      <c r="F1137" s="9" t="str">
        <f t="shared" si="69"/>
        <v>Andersonside</v>
      </c>
      <c r="G1137" t="str">
        <f t="shared" si="70"/>
        <v>TN</v>
      </c>
      <c r="H1137" t="str">
        <f t="shared" si="71"/>
        <v>69753</v>
      </c>
    </row>
    <row r="1138" spans="1:8" ht="30">
      <c r="A1138" s="1" t="s">
        <v>4414</v>
      </c>
      <c r="B1138" s="1" t="str">
        <f t="shared" si="68"/>
        <v>2332 Brown Track Suite 105;Andersonfurt, AR 14327</v>
      </c>
      <c r="C1138" s="1" t="s">
        <v>26869</v>
      </c>
      <c r="D1138" s="4" t="s">
        <v>33005</v>
      </c>
      <c r="E1138" s="4" t="s">
        <v>33006</v>
      </c>
      <c r="F1138" s="9" t="str">
        <f t="shared" si="69"/>
        <v>Andersonfurt</v>
      </c>
      <c r="G1138" t="str">
        <f t="shared" si="70"/>
        <v>AR</v>
      </c>
      <c r="H1138" t="str">
        <f t="shared" si="71"/>
        <v>14327</v>
      </c>
    </row>
    <row r="1139" spans="1:8" ht="30">
      <c r="A1139" s="1" t="s">
        <v>4418</v>
      </c>
      <c r="B1139" s="1" t="str">
        <f t="shared" si="68"/>
        <v>USS Pena;FPO AP 55139</v>
      </c>
      <c r="C1139" s="1" t="s">
        <v>26870</v>
      </c>
      <c r="D1139" s="4" t="s">
        <v>33007</v>
      </c>
      <c r="E1139" s="4" t="s">
        <v>33008</v>
      </c>
      <c r="F1139" s="9" t="str">
        <f t="shared" si="69"/>
        <v>FPO</v>
      </c>
      <c r="G1139" t="str">
        <f t="shared" si="70"/>
        <v>AP</v>
      </c>
      <c r="H1139" t="str">
        <f t="shared" si="71"/>
        <v>55139</v>
      </c>
    </row>
    <row r="1140" spans="1:8" ht="30">
      <c r="A1140" s="1" t="s">
        <v>4422</v>
      </c>
      <c r="B1140" s="1" t="str">
        <f t="shared" si="68"/>
        <v>52244 Evans Island;North Darren, MT 46565</v>
      </c>
      <c r="C1140" s="1" t="s">
        <v>26871</v>
      </c>
      <c r="D1140" s="4" t="s">
        <v>33009</v>
      </c>
      <c r="E1140" s="4" t="s">
        <v>33010</v>
      </c>
      <c r="F1140" s="9" t="str">
        <f t="shared" si="69"/>
        <v>North Darren</v>
      </c>
      <c r="G1140" t="str">
        <f t="shared" si="70"/>
        <v>MT</v>
      </c>
      <c r="H1140" t="str">
        <f t="shared" si="71"/>
        <v>46565</v>
      </c>
    </row>
    <row r="1141" spans="1:8" ht="45">
      <c r="A1141" s="1" t="s">
        <v>4426</v>
      </c>
      <c r="B1141" s="1" t="str">
        <f t="shared" si="68"/>
        <v>159 Cheyenne Islands;Allisonburgh, OH 72828</v>
      </c>
      <c r="C1141" s="1" t="s">
        <v>26872</v>
      </c>
      <c r="D1141" s="4" t="s">
        <v>33011</v>
      </c>
      <c r="E1141" s="4" t="s">
        <v>33012</v>
      </c>
      <c r="F1141" s="9" t="str">
        <f t="shared" si="69"/>
        <v>Allisonburgh</v>
      </c>
      <c r="G1141" t="str">
        <f t="shared" si="70"/>
        <v>OH</v>
      </c>
      <c r="H1141" t="str">
        <f t="shared" si="71"/>
        <v>72828</v>
      </c>
    </row>
    <row r="1142" spans="1:8" ht="30">
      <c r="A1142" s="1" t="s">
        <v>4430</v>
      </c>
      <c r="B1142" s="1" t="str">
        <f t="shared" si="68"/>
        <v>82590 Johnny Islands Suite 759;Russellshire, MA 14479</v>
      </c>
      <c r="C1142" s="1" t="s">
        <v>26873</v>
      </c>
      <c r="D1142" s="4" t="s">
        <v>33013</v>
      </c>
      <c r="E1142" s="4" t="s">
        <v>33014</v>
      </c>
      <c r="F1142" s="9" t="str">
        <f t="shared" si="69"/>
        <v>Russellshire</v>
      </c>
      <c r="G1142" t="str">
        <f t="shared" si="70"/>
        <v>MA</v>
      </c>
      <c r="H1142" t="str">
        <f t="shared" si="71"/>
        <v>14479</v>
      </c>
    </row>
    <row r="1143" spans="1:8" ht="30">
      <c r="A1143" s="1" t="s">
        <v>4434</v>
      </c>
      <c r="B1143" s="1" t="str">
        <f t="shared" si="68"/>
        <v>76211 Susan Dam Suite 322;West Scott, KY 40705</v>
      </c>
      <c r="C1143" s="1" t="s">
        <v>26874</v>
      </c>
      <c r="D1143" s="4" t="s">
        <v>33015</v>
      </c>
      <c r="E1143" s="4" t="s">
        <v>33016</v>
      </c>
      <c r="F1143" s="9" t="str">
        <f t="shared" si="69"/>
        <v>West Scott</v>
      </c>
      <c r="G1143" t="str">
        <f t="shared" si="70"/>
        <v>KY</v>
      </c>
      <c r="H1143" t="str">
        <f t="shared" si="71"/>
        <v>40705</v>
      </c>
    </row>
    <row r="1144" spans="1:8" ht="45">
      <c r="A1144" s="1" t="s">
        <v>4438</v>
      </c>
      <c r="B1144" s="1" t="str">
        <f t="shared" si="68"/>
        <v>447 Molly Common;Wallaceburgh, GA 29967</v>
      </c>
      <c r="C1144" s="1" t="s">
        <v>26875</v>
      </c>
      <c r="D1144" s="4" t="s">
        <v>33017</v>
      </c>
      <c r="E1144" s="4" t="s">
        <v>33018</v>
      </c>
      <c r="F1144" s="9" t="str">
        <f t="shared" si="69"/>
        <v>Wallaceburgh</v>
      </c>
      <c r="G1144" t="str">
        <f t="shared" si="70"/>
        <v>GA</v>
      </c>
      <c r="H1144" t="str">
        <f t="shared" si="71"/>
        <v>29967</v>
      </c>
    </row>
    <row r="1145" spans="1:8" ht="30">
      <c r="A1145" s="1" t="s">
        <v>4442</v>
      </c>
      <c r="B1145" s="1" t="str">
        <f t="shared" si="68"/>
        <v>054 Riggs Expressway Apt. 791;South Darrell, WY 73407</v>
      </c>
      <c r="C1145" s="1" t="s">
        <v>26876</v>
      </c>
      <c r="D1145" s="4" t="s">
        <v>33019</v>
      </c>
      <c r="E1145" s="4" t="s">
        <v>33020</v>
      </c>
      <c r="F1145" s="9" t="str">
        <f t="shared" si="69"/>
        <v>South Darrell</v>
      </c>
      <c r="G1145" t="str">
        <f t="shared" si="70"/>
        <v>WY</v>
      </c>
      <c r="H1145" t="str">
        <f t="shared" si="71"/>
        <v>73407</v>
      </c>
    </row>
    <row r="1146" spans="1:8" ht="30">
      <c r="A1146" s="1" t="s">
        <v>4446</v>
      </c>
      <c r="B1146" s="1" t="str">
        <f t="shared" si="68"/>
        <v>2068 Emily Extensions Apt. 076;South April, WV 51401</v>
      </c>
      <c r="C1146" s="1" t="s">
        <v>26877</v>
      </c>
      <c r="D1146" s="4" t="s">
        <v>33021</v>
      </c>
      <c r="E1146" s="4" t="s">
        <v>33022</v>
      </c>
      <c r="F1146" s="9" t="str">
        <f t="shared" si="69"/>
        <v>South April</v>
      </c>
      <c r="G1146" t="str">
        <f t="shared" si="70"/>
        <v>WV</v>
      </c>
      <c r="H1146" t="str">
        <f t="shared" si="71"/>
        <v>51401</v>
      </c>
    </row>
    <row r="1147" spans="1:8" ht="30">
      <c r="A1147" s="1" t="s">
        <v>4450</v>
      </c>
      <c r="B1147" s="1" t="str">
        <f t="shared" si="68"/>
        <v>6404 Davidson Union Suite 367;Port Donald, CA 82426</v>
      </c>
      <c r="C1147" s="1" t="s">
        <v>26878</v>
      </c>
      <c r="D1147" s="4" t="s">
        <v>33023</v>
      </c>
      <c r="E1147" s="4" t="s">
        <v>33024</v>
      </c>
      <c r="F1147" s="9" t="str">
        <f t="shared" si="69"/>
        <v>Port Donald</v>
      </c>
      <c r="G1147" t="str">
        <f t="shared" si="70"/>
        <v>CA</v>
      </c>
      <c r="H1147" t="str">
        <f t="shared" si="71"/>
        <v>82426</v>
      </c>
    </row>
    <row r="1148" spans="1:8" ht="45">
      <c r="A1148" s="1" t="s">
        <v>4454</v>
      </c>
      <c r="B1148" s="1" t="str">
        <f t="shared" si="68"/>
        <v>2398 Hunter Extension;Dennishaven, MT 46651</v>
      </c>
      <c r="C1148" s="1" t="s">
        <v>26879</v>
      </c>
      <c r="D1148" s="4" t="s">
        <v>33025</v>
      </c>
      <c r="E1148" s="4" t="s">
        <v>33026</v>
      </c>
      <c r="F1148" s="9" t="str">
        <f t="shared" si="69"/>
        <v>Dennishaven</v>
      </c>
      <c r="G1148" t="str">
        <f t="shared" si="70"/>
        <v>MT</v>
      </c>
      <c r="H1148" t="str">
        <f t="shared" si="71"/>
        <v>46651</v>
      </c>
    </row>
    <row r="1149" spans="1:8" ht="30">
      <c r="A1149" s="1" t="s">
        <v>4457</v>
      </c>
      <c r="B1149" s="1" t="str">
        <f t="shared" si="68"/>
        <v>710 Thomas Key;Danielfurt, AZ 93008</v>
      </c>
      <c r="C1149" s="1" t="s">
        <v>26880</v>
      </c>
      <c r="D1149" s="4" t="s">
        <v>33027</v>
      </c>
      <c r="E1149" s="4" t="s">
        <v>33028</v>
      </c>
      <c r="F1149" s="9" t="str">
        <f t="shared" si="69"/>
        <v>Danielfurt</v>
      </c>
      <c r="G1149" t="str">
        <f t="shared" si="70"/>
        <v>AZ</v>
      </c>
      <c r="H1149" t="str">
        <f t="shared" si="71"/>
        <v>93008</v>
      </c>
    </row>
    <row r="1150" spans="1:8" ht="30">
      <c r="A1150" s="1" t="s">
        <v>4461</v>
      </c>
      <c r="B1150" s="1" t="str">
        <f t="shared" si="68"/>
        <v>498 Darlene Lights Suite 142;Joshuatown, ID 67336</v>
      </c>
      <c r="C1150" s="1" t="s">
        <v>26881</v>
      </c>
      <c r="D1150" s="4" t="s">
        <v>33029</v>
      </c>
      <c r="E1150" s="4" t="s">
        <v>33030</v>
      </c>
      <c r="F1150" s="9" t="str">
        <f t="shared" si="69"/>
        <v>Joshuatown</v>
      </c>
      <c r="G1150" t="str">
        <f t="shared" si="70"/>
        <v>ID</v>
      </c>
      <c r="H1150" t="str">
        <f t="shared" si="71"/>
        <v>67336</v>
      </c>
    </row>
    <row r="1151" spans="1:8" ht="30">
      <c r="A1151" s="1" t="s">
        <v>4465</v>
      </c>
      <c r="B1151" s="1" t="str">
        <f t="shared" si="68"/>
        <v>1724 Sparks Cape Suite 634;Wallaceshire, RI 24228</v>
      </c>
      <c r="C1151" s="1" t="s">
        <v>26882</v>
      </c>
      <c r="D1151" s="4" t="s">
        <v>33031</v>
      </c>
      <c r="E1151" s="4" t="s">
        <v>33032</v>
      </c>
      <c r="F1151" s="9" t="str">
        <f t="shared" si="69"/>
        <v>Wallaceshire</v>
      </c>
      <c r="G1151" t="str">
        <f t="shared" si="70"/>
        <v>RI</v>
      </c>
      <c r="H1151" t="str">
        <f t="shared" si="71"/>
        <v>24228</v>
      </c>
    </row>
    <row r="1152" spans="1:8" ht="30">
      <c r="A1152" s="1" t="s">
        <v>4469</v>
      </c>
      <c r="B1152" s="1" t="str">
        <f t="shared" si="68"/>
        <v>4797 Duran Freeway;North Brittanyfort, WI 98161</v>
      </c>
      <c r="C1152" s="1" t="s">
        <v>26883</v>
      </c>
      <c r="D1152" s="4" t="s">
        <v>33033</v>
      </c>
      <c r="E1152" s="4" t="s">
        <v>33034</v>
      </c>
      <c r="F1152" s="9" t="str">
        <f t="shared" si="69"/>
        <v>North Brittanyfort</v>
      </c>
      <c r="G1152" t="str">
        <f t="shared" si="70"/>
        <v>WI</v>
      </c>
      <c r="H1152" t="str">
        <f t="shared" si="71"/>
        <v>98161</v>
      </c>
    </row>
    <row r="1153" spans="1:8" ht="45">
      <c r="A1153" s="1" t="s">
        <v>4473</v>
      </c>
      <c r="B1153" s="1" t="str">
        <f t="shared" si="68"/>
        <v>9621 Miller Lane Apt. 296;North Janetside, CA 72446</v>
      </c>
      <c r="C1153" s="1" t="s">
        <v>26884</v>
      </c>
      <c r="D1153" s="4" t="s">
        <v>33035</v>
      </c>
      <c r="E1153" s="4" t="s">
        <v>33036</v>
      </c>
      <c r="F1153" s="9" t="str">
        <f t="shared" si="69"/>
        <v>North Janetside</v>
      </c>
      <c r="G1153" t="str">
        <f t="shared" si="70"/>
        <v>CA</v>
      </c>
      <c r="H1153" t="str">
        <f t="shared" si="71"/>
        <v>72446</v>
      </c>
    </row>
    <row r="1154" spans="1:8" ht="30">
      <c r="A1154" s="1" t="s">
        <v>4477</v>
      </c>
      <c r="B1154" s="1" t="str">
        <f t="shared" si="68"/>
        <v>988 Jeremy Extension Suite 068;Aliview, VA 25007</v>
      </c>
      <c r="C1154" s="1" t="s">
        <v>26885</v>
      </c>
      <c r="D1154" s="4" t="s">
        <v>33037</v>
      </c>
      <c r="E1154" s="4" t="s">
        <v>33038</v>
      </c>
      <c r="F1154" s="9" t="str">
        <f t="shared" si="69"/>
        <v>Aliview</v>
      </c>
      <c r="G1154" t="str">
        <f t="shared" si="70"/>
        <v>VA</v>
      </c>
      <c r="H1154" t="str">
        <f t="shared" si="71"/>
        <v>25007</v>
      </c>
    </row>
    <row r="1155" spans="1:8" ht="30">
      <c r="A1155" s="1" t="s">
        <v>4481</v>
      </c>
      <c r="B1155" s="1" t="str">
        <f t="shared" ref="B1155:B1218" si="72">SUBSTITUTE(A1155,CHAR(10),";")</f>
        <v>7876 Flowers Oval;Wintersfort, OR 07984</v>
      </c>
      <c r="C1155" s="1" t="s">
        <v>26886</v>
      </c>
      <c r="D1155" s="4" t="s">
        <v>33039</v>
      </c>
      <c r="E1155" s="4" t="s">
        <v>33040</v>
      </c>
      <c r="F1155" s="9" t="str">
        <f t="shared" ref="F1155:F1218" si="73">IF(RIGHT(LEFT(E1155,3),2)="PO",LEFT(E1155,3),LEFT(E1155,LEN(E1155)-10))</f>
        <v>Wintersfort</v>
      </c>
      <c r="G1155" t="str">
        <f t="shared" ref="G1155:G1218" si="74">LEFT(RIGHT(E1155, 8), 2)</f>
        <v>OR</v>
      </c>
      <c r="H1155" t="str">
        <f t="shared" ref="H1155:H1218" si="75">RIGHT(E1155, 5)</f>
        <v>07984</v>
      </c>
    </row>
    <row r="1156" spans="1:8" ht="30">
      <c r="A1156" s="1" t="s">
        <v>4484</v>
      </c>
      <c r="B1156" s="1" t="str">
        <f t="shared" si="72"/>
        <v>3598 Pugh Club Suite 282;Cruzborough, OR 72427</v>
      </c>
      <c r="C1156" s="1" t="s">
        <v>26887</v>
      </c>
      <c r="D1156" s="4" t="s">
        <v>33041</v>
      </c>
      <c r="E1156" s="4" t="s">
        <v>33042</v>
      </c>
      <c r="F1156" s="9" t="str">
        <f t="shared" si="73"/>
        <v>Cruzborough</v>
      </c>
      <c r="G1156" t="str">
        <f t="shared" si="74"/>
        <v>OR</v>
      </c>
      <c r="H1156" t="str">
        <f t="shared" si="75"/>
        <v>72427</v>
      </c>
    </row>
    <row r="1157" spans="1:8" ht="30">
      <c r="A1157" s="1" t="s">
        <v>4487</v>
      </c>
      <c r="B1157" s="1" t="str">
        <f t="shared" si="72"/>
        <v>57554 Stewart Fords;New Yvetteburgh, MT 19993</v>
      </c>
      <c r="C1157" s="1" t="s">
        <v>26888</v>
      </c>
      <c r="D1157" s="4" t="s">
        <v>33043</v>
      </c>
      <c r="E1157" s="4" t="s">
        <v>33044</v>
      </c>
      <c r="F1157" s="9" t="str">
        <f t="shared" si="73"/>
        <v>New Yvetteburgh</v>
      </c>
      <c r="G1157" t="str">
        <f t="shared" si="74"/>
        <v>MT</v>
      </c>
      <c r="H1157" t="str">
        <f t="shared" si="75"/>
        <v>19993</v>
      </c>
    </row>
    <row r="1158" spans="1:8" ht="30">
      <c r="A1158" s="1" t="s">
        <v>4490</v>
      </c>
      <c r="B1158" s="1" t="str">
        <f t="shared" si="72"/>
        <v>6751 Harris Rest Apt. 002;Hannahberg, VT 75843</v>
      </c>
      <c r="C1158" s="1" t="s">
        <v>26889</v>
      </c>
      <c r="D1158" s="4" t="s">
        <v>33045</v>
      </c>
      <c r="E1158" s="4" t="s">
        <v>33046</v>
      </c>
      <c r="F1158" s="9" t="str">
        <f t="shared" si="73"/>
        <v>Hannahberg</v>
      </c>
      <c r="G1158" t="str">
        <f t="shared" si="74"/>
        <v>VT</v>
      </c>
      <c r="H1158" t="str">
        <f t="shared" si="75"/>
        <v>75843</v>
      </c>
    </row>
    <row r="1159" spans="1:8" ht="45">
      <c r="A1159" s="1" t="s">
        <v>4494</v>
      </c>
      <c r="B1159" s="1" t="str">
        <f t="shared" si="72"/>
        <v>6411 Sloan Tunnel;Mitchellborough, MN 60312</v>
      </c>
      <c r="C1159" s="1" t="s">
        <v>26890</v>
      </c>
      <c r="D1159" s="4" t="s">
        <v>33047</v>
      </c>
      <c r="E1159" s="4" t="s">
        <v>33048</v>
      </c>
      <c r="F1159" s="9" t="str">
        <f t="shared" si="73"/>
        <v>Mitchellborough</v>
      </c>
      <c r="G1159" t="str">
        <f t="shared" si="74"/>
        <v>MN</v>
      </c>
      <c r="H1159" t="str">
        <f t="shared" si="75"/>
        <v>60312</v>
      </c>
    </row>
    <row r="1160" spans="1:8" ht="30">
      <c r="A1160" s="1" t="s">
        <v>4498</v>
      </c>
      <c r="B1160" s="1" t="str">
        <f t="shared" si="72"/>
        <v>PSC 2382, Box 9501;APO AE 40008</v>
      </c>
      <c r="C1160" s="1" t="s">
        <v>26891</v>
      </c>
      <c r="D1160" s="4" t="s">
        <v>33049</v>
      </c>
      <c r="E1160" s="4" t="s">
        <v>33050</v>
      </c>
      <c r="F1160" s="9" t="str">
        <f t="shared" si="73"/>
        <v>APO</v>
      </c>
      <c r="G1160" t="str">
        <f t="shared" si="74"/>
        <v>AE</v>
      </c>
      <c r="H1160" t="str">
        <f t="shared" si="75"/>
        <v>40008</v>
      </c>
    </row>
    <row r="1161" spans="1:8" ht="30">
      <c r="A1161" s="1" t="s">
        <v>4502</v>
      </c>
      <c r="B1161" s="1" t="str">
        <f t="shared" si="72"/>
        <v>9129 Hughes Land;Davisberg, LA 20503</v>
      </c>
      <c r="C1161" s="1" t="s">
        <v>26892</v>
      </c>
      <c r="D1161" s="4" t="s">
        <v>33051</v>
      </c>
      <c r="E1161" s="4" t="s">
        <v>33052</v>
      </c>
      <c r="F1161" s="9" t="str">
        <f t="shared" si="73"/>
        <v>Davisberg</v>
      </c>
      <c r="G1161" t="str">
        <f t="shared" si="74"/>
        <v>LA</v>
      </c>
      <c r="H1161" t="str">
        <f t="shared" si="75"/>
        <v>20503</v>
      </c>
    </row>
    <row r="1162" spans="1:8" ht="45">
      <c r="A1162" s="1" t="s">
        <v>4506</v>
      </c>
      <c r="B1162" s="1" t="str">
        <f t="shared" si="72"/>
        <v>990 Sandoval Junctions Apt. 327;North Samuel, NY 97805</v>
      </c>
      <c r="C1162" s="1" t="s">
        <v>26893</v>
      </c>
      <c r="D1162" s="4" t="s">
        <v>33053</v>
      </c>
      <c r="E1162" s="4" t="s">
        <v>33054</v>
      </c>
      <c r="F1162" s="9" t="str">
        <f t="shared" si="73"/>
        <v>North Samuel</v>
      </c>
      <c r="G1162" t="str">
        <f t="shared" si="74"/>
        <v>NY</v>
      </c>
      <c r="H1162" t="str">
        <f t="shared" si="75"/>
        <v>97805</v>
      </c>
    </row>
    <row r="1163" spans="1:8" ht="30">
      <c r="A1163" s="1" t="s">
        <v>4510</v>
      </c>
      <c r="B1163" s="1" t="str">
        <f t="shared" si="72"/>
        <v>735 Sandra Stream;New Danachester, LA 57270</v>
      </c>
      <c r="C1163" s="1" t="s">
        <v>26894</v>
      </c>
      <c r="D1163" s="4" t="s">
        <v>33055</v>
      </c>
      <c r="E1163" s="4" t="s">
        <v>33056</v>
      </c>
      <c r="F1163" s="9" t="str">
        <f t="shared" si="73"/>
        <v>New Danachester</v>
      </c>
      <c r="G1163" t="str">
        <f t="shared" si="74"/>
        <v>LA</v>
      </c>
      <c r="H1163" t="str">
        <f t="shared" si="75"/>
        <v>57270</v>
      </c>
    </row>
    <row r="1164" spans="1:8" ht="45">
      <c r="A1164" s="1" t="s">
        <v>4514</v>
      </c>
      <c r="B1164" s="1" t="str">
        <f t="shared" si="72"/>
        <v>55096 Tran Shore;Crawfordhaven, NJ 56245</v>
      </c>
      <c r="C1164" s="1" t="s">
        <v>26895</v>
      </c>
      <c r="D1164" s="4" t="s">
        <v>33057</v>
      </c>
      <c r="E1164" s="4" t="s">
        <v>33058</v>
      </c>
      <c r="F1164" s="9" t="str">
        <f t="shared" si="73"/>
        <v>Crawfordhaven</v>
      </c>
      <c r="G1164" t="str">
        <f t="shared" si="74"/>
        <v>NJ</v>
      </c>
      <c r="H1164" t="str">
        <f t="shared" si="75"/>
        <v>56245</v>
      </c>
    </row>
    <row r="1165" spans="1:8" ht="30">
      <c r="A1165" s="1" t="s">
        <v>4517</v>
      </c>
      <c r="B1165" s="1" t="str">
        <f t="shared" si="72"/>
        <v>981 Patel Estates Apt. 214;Kennedytown, PA 83344</v>
      </c>
      <c r="C1165" s="1" t="s">
        <v>26896</v>
      </c>
      <c r="D1165" s="4" t="s">
        <v>33059</v>
      </c>
      <c r="E1165" s="4" t="s">
        <v>33060</v>
      </c>
      <c r="F1165" s="9" t="str">
        <f t="shared" si="73"/>
        <v>Kennedytown</v>
      </c>
      <c r="G1165" t="str">
        <f t="shared" si="74"/>
        <v>PA</v>
      </c>
      <c r="H1165" t="str">
        <f t="shared" si="75"/>
        <v>83344</v>
      </c>
    </row>
    <row r="1166" spans="1:8" ht="30">
      <c r="A1166" s="1" t="s">
        <v>4521</v>
      </c>
      <c r="B1166" s="1" t="str">
        <f t="shared" si="72"/>
        <v>85895 Thomas Camp Suite 743;Nunezville, MS 39535</v>
      </c>
      <c r="C1166" s="1" t="s">
        <v>26897</v>
      </c>
      <c r="D1166" s="4" t="s">
        <v>33061</v>
      </c>
      <c r="E1166" s="4" t="s">
        <v>33062</v>
      </c>
      <c r="F1166" s="9" t="str">
        <f t="shared" si="73"/>
        <v>Nunezville</v>
      </c>
      <c r="G1166" t="str">
        <f t="shared" si="74"/>
        <v>MS</v>
      </c>
      <c r="H1166" t="str">
        <f t="shared" si="75"/>
        <v>39535</v>
      </c>
    </row>
    <row r="1167" spans="1:8" ht="45">
      <c r="A1167" s="1" t="s">
        <v>4525</v>
      </c>
      <c r="B1167" s="1" t="str">
        <f t="shared" si="72"/>
        <v>79230 Pena Drive;Gregorymouth, MT 58983</v>
      </c>
      <c r="C1167" s="1" t="s">
        <v>26898</v>
      </c>
      <c r="D1167" s="4" t="s">
        <v>33063</v>
      </c>
      <c r="E1167" s="4" t="s">
        <v>33064</v>
      </c>
      <c r="F1167" s="9" t="str">
        <f t="shared" si="73"/>
        <v>Gregorymouth</v>
      </c>
      <c r="G1167" t="str">
        <f t="shared" si="74"/>
        <v>MT</v>
      </c>
      <c r="H1167" t="str">
        <f t="shared" si="75"/>
        <v>58983</v>
      </c>
    </row>
    <row r="1168" spans="1:8" ht="30">
      <c r="A1168" s="1" t="s">
        <v>4528</v>
      </c>
      <c r="B1168" s="1" t="str">
        <f t="shared" si="72"/>
        <v>759 Michael Pine Apt. 666;Ramosside, MI 23466</v>
      </c>
      <c r="C1168" s="1" t="s">
        <v>26899</v>
      </c>
      <c r="D1168" s="4" t="s">
        <v>33065</v>
      </c>
      <c r="E1168" s="4" t="s">
        <v>33066</v>
      </c>
      <c r="F1168" s="9" t="str">
        <f t="shared" si="73"/>
        <v>Ramosside</v>
      </c>
      <c r="G1168" t="str">
        <f t="shared" si="74"/>
        <v>MI</v>
      </c>
      <c r="H1168" t="str">
        <f t="shared" si="75"/>
        <v>23466</v>
      </c>
    </row>
    <row r="1169" spans="1:8" ht="30">
      <c r="A1169" s="1" t="s">
        <v>4532</v>
      </c>
      <c r="B1169" s="1" t="str">
        <f t="shared" si="72"/>
        <v>PSC 2974, Box 1225;APO AA 48567</v>
      </c>
      <c r="C1169" s="1" t="s">
        <v>26900</v>
      </c>
      <c r="D1169" s="4" t="s">
        <v>33067</v>
      </c>
      <c r="E1169" s="4" t="s">
        <v>33068</v>
      </c>
      <c r="F1169" s="9" t="str">
        <f t="shared" si="73"/>
        <v>APO</v>
      </c>
      <c r="G1169" t="str">
        <f t="shared" si="74"/>
        <v>AA</v>
      </c>
      <c r="H1169" t="str">
        <f t="shared" si="75"/>
        <v>48567</v>
      </c>
    </row>
    <row r="1170" spans="1:8" ht="30">
      <c r="A1170" s="1" t="s">
        <v>4536</v>
      </c>
      <c r="B1170" s="1" t="str">
        <f t="shared" si="72"/>
        <v>601 Dean Gateway Apt. 398;Jonesside, AL 43880</v>
      </c>
      <c r="C1170" s="1" t="s">
        <v>26901</v>
      </c>
      <c r="D1170" s="4" t="s">
        <v>33069</v>
      </c>
      <c r="E1170" s="4" t="s">
        <v>33070</v>
      </c>
      <c r="F1170" s="9" t="str">
        <f t="shared" si="73"/>
        <v>Jonesside</v>
      </c>
      <c r="G1170" t="str">
        <f t="shared" si="74"/>
        <v>AL</v>
      </c>
      <c r="H1170" t="str">
        <f t="shared" si="75"/>
        <v>43880</v>
      </c>
    </row>
    <row r="1171" spans="1:8" ht="30">
      <c r="A1171" s="1" t="s">
        <v>4540</v>
      </c>
      <c r="B1171" s="1" t="str">
        <f t="shared" si="72"/>
        <v>689 Stokes Springs Suite 956;Marymouth, AZ 16598</v>
      </c>
      <c r="C1171" s="1" t="s">
        <v>26902</v>
      </c>
      <c r="D1171" s="4" t="s">
        <v>33071</v>
      </c>
      <c r="E1171" s="4" t="s">
        <v>33072</v>
      </c>
      <c r="F1171" s="9" t="str">
        <f t="shared" si="73"/>
        <v>Marymouth</v>
      </c>
      <c r="G1171" t="str">
        <f t="shared" si="74"/>
        <v>AZ</v>
      </c>
      <c r="H1171" t="str">
        <f t="shared" si="75"/>
        <v>16598</v>
      </c>
    </row>
    <row r="1172" spans="1:8" ht="30">
      <c r="A1172" s="1" t="s">
        <v>4544</v>
      </c>
      <c r="B1172" s="1" t="str">
        <f t="shared" si="72"/>
        <v>8595 Norris Curve Apt. 714;Lake Jonton, NJ 65212</v>
      </c>
      <c r="C1172" s="1" t="s">
        <v>26903</v>
      </c>
      <c r="D1172" s="4" t="s">
        <v>33073</v>
      </c>
      <c r="E1172" s="4" t="s">
        <v>33074</v>
      </c>
      <c r="F1172" s="9" t="str">
        <f t="shared" si="73"/>
        <v>Lake Jonton</v>
      </c>
      <c r="G1172" t="str">
        <f t="shared" si="74"/>
        <v>NJ</v>
      </c>
      <c r="H1172" t="str">
        <f t="shared" si="75"/>
        <v>65212</v>
      </c>
    </row>
    <row r="1173" spans="1:8" ht="45">
      <c r="A1173" s="1" t="s">
        <v>4548</v>
      </c>
      <c r="B1173" s="1" t="str">
        <f t="shared" si="72"/>
        <v>8945 Martinez Plaza Suite 737;Turnerborough, WY 78781</v>
      </c>
      <c r="C1173" s="1" t="s">
        <v>26904</v>
      </c>
      <c r="D1173" s="4" t="s">
        <v>33075</v>
      </c>
      <c r="E1173" s="4" t="s">
        <v>33076</v>
      </c>
      <c r="F1173" s="9" t="str">
        <f t="shared" si="73"/>
        <v>Turnerborough</v>
      </c>
      <c r="G1173" t="str">
        <f t="shared" si="74"/>
        <v>WY</v>
      </c>
      <c r="H1173" t="str">
        <f t="shared" si="75"/>
        <v>78781</v>
      </c>
    </row>
    <row r="1174" spans="1:8" ht="30">
      <c r="A1174" s="1" t="s">
        <v>4552</v>
      </c>
      <c r="B1174" s="1" t="str">
        <f t="shared" si="72"/>
        <v>8810 Justin Cove Apt. 411;Harrismouth, MT 38811</v>
      </c>
      <c r="C1174" s="1" t="s">
        <v>26905</v>
      </c>
      <c r="D1174" s="4" t="s">
        <v>33077</v>
      </c>
      <c r="E1174" s="4" t="s">
        <v>33078</v>
      </c>
      <c r="F1174" s="9" t="str">
        <f t="shared" si="73"/>
        <v>Harrismouth</v>
      </c>
      <c r="G1174" t="str">
        <f t="shared" si="74"/>
        <v>MT</v>
      </c>
      <c r="H1174" t="str">
        <f t="shared" si="75"/>
        <v>38811</v>
      </c>
    </row>
    <row r="1175" spans="1:8" ht="30">
      <c r="A1175" s="1" t="s">
        <v>4556</v>
      </c>
      <c r="B1175" s="1" t="str">
        <f t="shared" si="72"/>
        <v>89456 Karen Club Apt. 594;Lake George, MN 05474</v>
      </c>
      <c r="C1175" s="1" t="s">
        <v>26906</v>
      </c>
      <c r="D1175" s="4" t="s">
        <v>33079</v>
      </c>
      <c r="E1175" s="4" t="s">
        <v>33080</v>
      </c>
      <c r="F1175" s="9" t="str">
        <f t="shared" si="73"/>
        <v>Lake George</v>
      </c>
      <c r="G1175" t="str">
        <f t="shared" si="74"/>
        <v>MN</v>
      </c>
      <c r="H1175" t="str">
        <f t="shared" si="75"/>
        <v>05474</v>
      </c>
    </row>
    <row r="1176" spans="1:8" ht="30">
      <c r="A1176" s="1" t="s">
        <v>4560</v>
      </c>
      <c r="B1176" s="1" t="str">
        <f t="shared" si="72"/>
        <v>USNS Thomas;FPO AA 82012</v>
      </c>
      <c r="C1176" s="1" t="s">
        <v>26907</v>
      </c>
      <c r="D1176" s="4" t="s">
        <v>33081</v>
      </c>
      <c r="E1176" s="4" t="s">
        <v>33082</v>
      </c>
      <c r="F1176" s="9" t="str">
        <f t="shared" si="73"/>
        <v>FPO</v>
      </c>
      <c r="G1176" t="str">
        <f t="shared" si="74"/>
        <v>AA</v>
      </c>
      <c r="H1176" t="str">
        <f t="shared" si="75"/>
        <v>82012</v>
      </c>
    </row>
    <row r="1177" spans="1:8" ht="30">
      <c r="A1177" s="1" t="s">
        <v>4564</v>
      </c>
      <c r="B1177" s="1" t="str">
        <f t="shared" si="72"/>
        <v>84763 Mary Shoals Apt. 080;West Sandy, MI 02447</v>
      </c>
      <c r="C1177" s="1" t="s">
        <v>26908</v>
      </c>
      <c r="D1177" s="4" t="s">
        <v>33083</v>
      </c>
      <c r="E1177" s="4" t="s">
        <v>33084</v>
      </c>
      <c r="F1177" s="9" t="str">
        <f t="shared" si="73"/>
        <v>West Sandy</v>
      </c>
      <c r="G1177" t="str">
        <f t="shared" si="74"/>
        <v>MI</v>
      </c>
      <c r="H1177" t="str">
        <f t="shared" si="75"/>
        <v>02447</v>
      </c>
    </row>
    <row r="1178" spans="1:8" ht="45">
      <c r="A1178" s="1" t="s">
        <v>4568</v>
      </c>
      <c r="B1178" s="1" t="str">
        <f t="shared" si="72"/>
        <v>5044 Robinson Plains Apt. 930;North Davidhaven, MD 41736</v>
      </c>
      <c r="C1178" s="1" t="s">
        <v>26909</v>
      </c>
      <c r="D1178" s="4" t="s">
        <v>33085</v>
      </c>
      <c r="E1178" s="4" t="s">
        <v>33086</v>
      </c>
      <c r="F1178" s="9" t="str">
        <f t="shared" si="73"/>
        <v>North Davidhaven</v>
      </c>
      <c r="G1178" t="str">
        <f t="shared" si="74"/>
        <v>MD</v>
      </c>
      <c r="H1178" t="str">
        <f t="shared" si="75"/>
        <v>41736</v>
      </c>
    </row>
    <row r="1179" spans="1:8" ht="30">
      <c r="A1179" s="1" t="s">
        <v>4572</v>
      </c>
      <c r="B1179" s="1" t="str">
        <f t="shared" si="72"/>
        <v>USS Bennett;FPO AE 85887</v>
      </c>
      <c r="C1179" s="1" t="s">
        <v>26910</v>
      </c>
      <c r="D1179" s="4" t="s">
        <v>33087</v>
      </c>
      <c r="E1179" s="4" t="s">
        <v>33088</v>
      </c>
      <c r="F1179" s="9" t="str">
        <f t="shared" si="73"/>
        <v>FPO</v>
      </c>
      <c r="G1179" t="str">
        <f t="shared" si="74"/>
        <v>AE</v>
      </c>
      <c r="H1179" t="str">
        <f t="shared" si="75"/>
        <v>85887</v>
      </c>
    </row>
    <row r="1180" spans="1:8" ht="30">
      <c r="A1180" s="1" t="s">
        <v>4576</v>
      </c>
      <c r="B1180" s="1" t="str">
        <f t="shared" si="72"/>
        <v>51689 Jeffrey Mills;Markberg, NH 17332</v>
      </c>
      <c r="C1180" s="1" t="s">
        <v>26911</v>
      </c>
      <c r="D1180" s="4" t="s">
        <v>33089</v>
      </c>
      <c r="E1180" s="4" t="s">
        <v>33090</v>
      </c>
      <c r="F1180" s="9" t="str">
        <f t="shared" si="73"/>
        <v>Markberg</v>
      </c>
      <c r="G1180" t="str">
        <f t="shared" si="74"/>
        <v>NH</v>
      </c>
      <c r="H1180" t="str">
        <f t="shared" si="75"/>
        <v>17332</v>
      </c>
    </row>
    <row r="1181" spans="1:8" ht="30">
      <c r="A1181" s="1" t="s">
        <v>4580</v>
      </c>
      <c r="B1181" s="1" t="str">
        <f t="shared" si="72"/>
        <v>70331 Baldwin Rue Suite 625;East Erinton, WA 60808</v>
      </c>
      <c r="C1181" s="1" t="s">
        <v>26912</v>
      </c>
      <c r="D1181" s="4" t="s">
        <v>33091</v>
      </c>
      <c r="E1181" s="4" t="s">
        <v>33092</v>
      </c>
      <c r="F1181" s="9" t="str">
        <f t="shared" si="73"/>
        <v>East Erinton</v>
      </c>
      <c r="G1181" t="str">
        <f t="shared" si="74"/>
        <v>WA</v>
      </c>
      <c r="H1181" t="str">
        <f t="shared" si="75"/>
        <v>60808</v>
      </c>
    </row>
    <row r="1182" spans="1:8" ht="30">
      <c r="A1182" s="1" t="s">
        <v>4584</v>
      </c>
      <c r="B1182" s="1" t="str">
        <f t="shared" si="72"/>
        <v>290 Sullivan Isle Apt. 216;East Carlstad, KY 66470</v>
      </c>
      <c r="C1182" s="1" t="s">
        <v>26913</v>
      </c>
      <c r="D1182" s="4" t="s">
        <v>33093</v>
      </c>
      <c r="E1182" s="4" t="s">
        <v>33094</v>
      </c>
      <c r="F1182" s="9" t="str">
        <f t="shared" si="73"/>
        <v>East Carlstad</v>
      </c>
      <c r="G1182" t="str">
        <f t="shared" si="74"/>
        <v>KY</v>
      </c>
      <c r="H1182" t="str">
        <f t="shared" si="75"/>
        <v>66470</v>
      </c>
    </row>
    <row r="1183" spans="1:8" ht="30">
      <c r="A1183" s="1" t="s">
        <v>4588</v>
      </c>
      <c r="B1183" s="1" t="str">
        <f t="shared" si="72"/>
        <v>USNS Long;FPO AP 20723</v>
      </c>
      <c r="C1183" s="1" t="s">
        <v>26914</v>
      </c>
      <c r="D1183" s="4" t="s">
        <v>33095</v>
      </c>
      <c r="E1183" s="4" t="s">
        <v>33096</v>
      </c>
      <c r="F1183" s="9" t="str">
        <f t="shared" si="73"/>
        <v>FPO</v>
      </c>
      <c r="G1183" t="str">
        <f t="shared" si="74"/>
        <v>AP</v>
      </c>
      <c r="H1183" t="str">
        <f t="shared" si="75"/>
        <v>20723</v>
      </c>
    </row>
    <row r="1184" spans="1:8" ht="30">
      <c r="A1184" s="1" t="s">
        <v>4592</v>
      </c>
      <c r="B1184" s="1" t="str">
        <f t="shared" si="72"/>
        <v>84828 Bennett Locks Suite 799;Payneshire, CA 91139</v>
      </c>
      <c r="C1184" s="1" t="s">
        <v>26915</v>
      </c>
      <c r="D1184" s="4" t="s">
        <v>33097</v>
      </c>
      <c r="E1184" s="4" t="s">
        <v>33098</v>
      </c>
      <c r="F1184" s="9" t="str">
        <f t="shared" si="73"/>
        <v>Payneshire</v>
      </c>
      <c r="G1184" t="str">
        <f t="shared" si="74"/>
        <v>CA</v>
      </c>
      <c r="H1184" t="str">
        <f t="shared" si="75"/>
        <v>91139</v>
      </c>
    </row>
    <row r="1185" spans="1:8" ht="45">
      <c r="A1185" s="1" t="s">
        <v>4596</v>
      </c>
      <c r="B1185" s="1" t="str">
        <f t="shared" si="72"/>
        <v>2821 Jones Fords;Fletcherport, NC 27881</v>
      </c>
      <c r="C1185" s="1" t="s">
        <v>26916</v>
      </c>
      <c r="D1185" s="4" t="s">
        <v>33099</v>
      </c>
      <c r="E1185" s="4" t="s">
        <v>33100</v>
      </c>
      <c r="F1185" s="9" t="str">
        <f t="shared" si="73"/>
        <v>Fletcherport</v>
      </c>
      <c r="G1185" t="str">
        <f t="shared" si="74"/>
        <v>NC</v>
      </c>
      <c r="H1185" t="str">
        <f t="shared" si="75"/>
        <v>27881</v>
      </c>
    </row>
    <row r="1186" spans="1:8" ht="30">
      <c r="A1186" s="1" t="s">
        <v>4600</v>
      </c>
      <c r="B1186" s="1" t="str">
        <f t="shared" si="72"/>
        <v>USNV Harris;FPO AA 85941</v>
      </c>
      <c r="C1186" s="1" t="s">
        <v>26917</v>
      </c>
      <c r="D1186" s="4" t="s">
        <v>33101</v>
      </c>
      <c r="E1186" s="4" t="s">
        <v>33102</v>
      </c>
      <c r="F1186" s="9" t="str">
        <f t="shared" si="73"/>
        <v>FPO</v>
      </c>
      <c r="G1186" t="str">
        <f t="shared" si="74"/>
        <v>AA</v>
      </c>
      <c r="H1186" t="str">
        <f t="shared" si="75"/>
        <v>85941</v>
      </c>
    </row>
    <row r="1187" spans="1:8" ht="45">
      <c r="A1187" s="1" t="s">
        <v>4604</v>
      </c>
      <c r="B1187" s="1" t="str">
        <f t="shared" si="72"/>
        <v>759 Tanner Stravenue;Emilymouth, NY 89152</v>
      </c>
      <c r="C1187" s="1" t="s">
        <v>26918</v>
      </c>
      <c r="D1187" s="4" t="s">
        <v>33103</v>
      </c>
      <c r="E1187" s="4" t="s">
        <v>33104</v>
      </c>
      <c r="F1187" s="9" t="str">
        <f t="shared" si="73"/>
        <v>Emilymouth</v>
      </c>
      <c r="G1187" t="str">
        <f t="shared" si="74"/>
        <v>NY</v>
      </c>
      <c r="H1187" t="str">
        <f t="shared" si="75"/>
        <v>89152</v>
      </c>
    </row>
    <row r="1188" spans="1:8" ht="30">
      <c r="A1188" s="1" t="s">
        <v>4608</v>
      </c>
      <c r="B1188" s="1" t="str">
        <f t="shared" si="72"/>
        <v>3641 Mcguire Greens;West Bryanshire, OR 03859</v>
      </c>
      <c r="C1188" s="1" t="s">
        <v>26919</v>
      </c>
      <c r="D1188" s="4" t="s">
        <v>33105</v>
      </c>
      <c r="E1188" s="4" t="s">
        <v>33106</v>
      </c>
      <c r="F1188" s="9" t="str">
        <f t="shared" si="73"/>
        <v>West Bryanshire</v>
      </c>
      <c r="G1188" t="str">
        <f t="shared" si="74"/>
        <v>OR</v>
      </c>
      <c r="H1188" t="str">
        <f t="shared" si="75"/>
        <v>03859</v>
      </c>
    </row>
    <row r="1189" spans="1:8" ht="30">
      <c r="A1189" s="1" t="s">
        <v>4612</v>
      </c>
      <c r="B1189" s="1" t="str">
        <f t="shared" si="72"/>
        <v>861 Wood Roads;West Carol, HI 31045</v>
      </c>
      <c r="C1189" s="1" t="s">
        <v>26920</v>
      </c>
      <c r="D1189" s="4" t="s">
        <v>33107</v>
      </c>
      <c r="E1189" s="4" t="s">
        <v>33108</v>
      </c>
      <c r="F1189" s="9" t="str">
        <f t="shared" si="73"/>
        <v>West Carol</v>
      </c>
      <c r="G1189" t="str">
        <f t="shared" si="74"/>
        <v>HI</v>
      </c>
      <c r="H1189" t="str">
        <f t="shared" si="75"/>
        <v>31045</v>
      </c>
    </row>
    <row r="1190" spans="1:8" ht="30">
      <c r="A1190" s="1" t="s">
        <v>4616</v>
      </c>
      <c r="B1190" s="1" t="str">
        <f t="shared" si="72"/>
        <v>81726 Barbara Glens;Johnstad, SC 81112</v>
      </c>
      <c r="C1190" s="1" t="s">
        <v>26921</v>
      </c>
      <c r="D1190" s="4" t="s">
        <v>33109</v>
      </c>
      <c r="E1190" s="4" t="s">
        <v>33110</v>
      </c>
      <c r="F1190" s="9" t="str">
        <f t="shared" si="73"/>
        <v>Johnstad</v>
      </c>
      <c r="G1190" t="str">
        <f t="shared" si="74"/>
        <v>SC</v>
      </c>
      <c r="H1190" t="str">
        <f t="shared" si="75"/>
        <v>81112</v>
      </c>
    </row>
    <row r="1191" spans="1:8" ht="45">
      <c r="A1191" s="1" t="s">
        <v>4619</v>
      </c>
      <c r="B1191" s="1" t="str">
        <f t="shared" si="72"/>
        <v>31227 Matthew Locks;Hawkinsborough, AK 01941</v>
      </c>
      <c r="C1191" s="1" t="s">
        <v>26922</v>
      </c>
      <c r="D1191" s="4" t="s">
        <v>33111</v>
      </c>
      <c r="E1191" s="4" t="s">
        <v>33112</v>
      </c>
      <c r="F1191" s="9" t="str">
        <f t="shared" si="73"/>
        <v>Hawkinsborough</v>
      </c>
      <c r="G1191" t="str">
        <f t="shared" si="74"/>
        <v>AK</v>
      </c>
      <c r="H1191" t="str">
        <f t="shared" si="75"/>
        <v>01941</v>
      </c>
    </row>
    <row r="1192" spans="1:8" ht="30">
      <c r="A1192" s="1" t="s">
        <v>4623</v>
      </c>
      <c r="B1192" s="1" t="str">
        <f t="shared" si="72"/>
        <v>86588 Walton Prairie;Port Aaron, WY 20998</v>
      </c>
      <c r="C1192" s="1" t="s">
        <v>26923</v>
      </c>
      <c r="D1192" s="4" t="s">
        <v>33113</v>
      </c>
      <c r="E1192" s="4" t="s">
        <v>33114</v>
      </c>
      <c r="F1192" s="9" t="str">
        <f t="shared" si="73"/>
        <v>Port Aaron</v>
      </c>
      <c r="G1192" t="str">
        <f t="shared" si="74"/>
        <v>WY</v>
      </c>
      <c r="H1192" t="str">
        <f t="shared" si="75"/>
        <v>20998</v>
      </c>
    </row>
    <row r="1193" spans="1:8" ht="45">
      <c r="A1193" s="1" t="s">
        <v>4627</v>
      </c>
      <c r="B1193" s="1" t="str">
        <f t="shared" si="72"/>
        <v>942 Bethany Haven;Emilymouth, MI 66071</v>
      </c>
      <c r="C1193" s="1" t="s">
        <v>26924</v>
      </c>
      <c r="D1193" s="4" t="s">
        <v>33115</v>
      </c>
      <c r="E1193" s="4" t="s">
        <v>33116</v>
      </c>
      <c r="F1193" s="9" t="str">
        <f t="shared" si="73"/>
        <v>Emilymouth</v>
      </c>
      <c r="G1193" t="str">
        <f t="shared" si="74"/>
        <v>MI</v>
      </c>
      <c r="H1193" t="str">
        <f t="shared" si="75"/>
        <v>66071</v>
      </c>
    </row>
    <row r="1194" spans="1:8" ht="30">
      <c r="A1194" s="1" t="s">
        <v>4631</v>
      </c>
      <c r="B1194" s="1" t="str">
        <f t="shared" si="72"/>
        <v>867 Jennifer Summit;Lake Taylorchester, TX 53504</v>
      </c>
      <c r="C1194" s="1" t="s">
        <v>26925</v>
      </c>
      <c r="D1194" s="4" t="s">
        <v>33117</v>
      </c>
      <c r="E1194" s="4" t="s">
        <v>33118</v>
      </c>
      <c r="F1194" s="9" t="str">
        <f t="shared" si="73"/>
        <v>Lake Taylorchester</v>
      </c>
      <c r="G1194" t="str">
        <f t="shared" si="74"/>
        <v>TX</v>
      </c>
      <c r="H1194" t="str">
        <f t="shared" si="75"/>
        <v>53504</v>
      </c>
    </row>
    <row r="1195" spans="1:8" ht="30">
      <c r="A1195" s="1" t="s">
        <v>4635</v>
      </c>
      <c r="B1195" s="1" t="str">
        <f t="shared" si="72"/>
        <v>3649 Judy Drives;West Michael, IN 38589</v>
      </c>
      <c r="C1195" s="1" t="s">
        <v>26926</v>
      </c>
      <c r="D1195" s="4" t="s">
        <v>33119</v>
      </c>
      <c r="E1195" s="4" t="s">
        <v>33120</v>
      </c>
      <c r="F1195" s="9" t="str">
        <f t="shared" si="73"/>
        <v>West Michael</v>
      </c>
      <c r="G1195" t="str">
        <f t="shared" si="74"/>
        <v>IN</v>
      </c>
      <c r="H1195" t="str">
        <f t="shared" si="75"/>
        <v>38589</v>
      </c>
    </row>
    <row r="1196" spans="1:8" ht="30">
      <c r="A1196" s="1" t="s">
        <v>4639</v>
      </c>
      <c r="B1196" s="1" t="str">
        <f t="shared" si="72"/>
        <v>934 Bill Crescent Apt. 681;Lake Amy, MI 81965</v>
      </c>
      <c r="C1196" s="1" t="s">
        <v>26927</v>
      </c>
      <c r="D1196" s="4" t="s">
        <v>33121</v>
      </c>
      <c r="E1196" s="4" t="s">
        <v>33122</v>
      </c>
      <c r="F1196" s="9" t="str">
        <f t="shared" si="73"/>
        <v>Lake Amy</v>
      </c>
      <c r="G1196" t="str">
        <f t="shared" si="74"/>
        <v>MI</v>
      </c>
      <c r="H1196" t="str">
        <f t="shared" si="75"/>
        <v>81965</v>
      </c>
    </row>
    <row r="1197" spans="1:8" ht="30">
      <c r="A1197" s="1" t="s">
        <v>4642</v>
      </c>
      <c r="B1197" s="1" t="str">
        <f t="shared" si="72"/>
        <v>6506 Elizabeth Inlet Apt. 619;Justinville, TN 90831</v>
      </c>
      <c r="C1197" s="1" t="s">
        <v>26928</v>
      </c>
      <c r="D1197" s="4" t="s">
        <v>33123</v>
      </c>
      <c r="E1197" s="4" t="s">
        <v>33124</v>
      </c>
      <c r="F1197" s="9" t="str">
        <f t="shared" si="73"/>
        <v>Justinville</v>
      </c>
      <c r="G1197" t="str">
        <f t="shared" si="74"/>
        <v>TN</v>
      </c>
      <c r="H1197" t="str">
        <f t="shared" si="75"/>
        <v>90831</v>
      </c>
    </row>
    <row r="1198" spans="1:8" ht="30">
      <c r="A1198" s="1" t="s">
        <v>4646</v>
      </c>
      <c r="B1198" s="1" t="str">
        <f t="shared" si="72"/>
        <v>PSC 0642, Box 7034;APO AP 64986</v>
      </c>
      <c r="C1198" s="1" t="s">
        <v>26929</v>
      </c>
      <c r="D1198" s="4" t="s">
        <v>33125</v>
      </c>
      <c r="E1198" s="4" t="s">
        <v>33126</v>
      </c>
      <c r="F1198" s="9" t="str">
        <f t="shared" si="73"/>
        <v>APO</v>
      </c>
      <c r="G1198" t="str">
        <f t="shared" si="74"/>
        <v>AP</v>
      </c>
      <c r="H1198" t="str">
        <f t="shared" si="75"/>
        <v>64986</v>
      </c>
    </row>
    <row r="1199" spans="1:8" ht="30">
      <c r="A1199" s="1" t="s">
        <v>4650</v>
      </c>
      <c r="B1199" s="1" t="str">
        <f t="shared" si="72"/>
        <v>5892 Quinn Row Apt. 713;Stephaniefurt, HI 46691</v>
      </c>
      <c r="C1199" s="1" t="s">
        <v>26930</v>
      </c>
      <c r="D1199" s="4" t="s">
        <v>33127</v>
      </c>
      <c r="E1199" s="4" t="s">
        <v>33128</v>
      </c>
      <c r="F1199" s="9" t="str">
        <f t="shared" si="73"/>
        <v>Stephaniefurt</v>
      </c>
      <c r="G1199" t="str">
        <f t="shared" si="74"/>
        <v>HI</v>
      </c>
      <c r="H1199" t="str">
        <f t="shared" si="75"/>
        <v>46691</v>
      </c>
    </row>
    <row r="1200" spans="1:8" ht="30">
      <c r="A1200" s="1" t="s">
        <v>4653</v>
      </c>
      <c r="B1200" s="1" t="str">
        <f t="shared" si="72"/>
        <v>3988 Curry Pine;New Adrienne, DC 47900</v>
      </c>
      <c r="C1200" s="1" t="s">
        <v>26931</v>
      </c>
      <c r="D1200" s="4" t="s">
        <v>33129</v>
      </c>
      <c r="E1200" s="4" t="s">
        <v>33130</v>
      </c>
      <c r="F1200" s="9" t="str">
        <f t="shared" si="73"/>
        <v>New Adrienne</v>
      </c>
      <c r="G1200" t="str">
        <f t="shared" si="74"/>
        <v>DC</v>
      </c>
      <c r="H1200" t="str">
        <f t="shared" si="75"/>
        <v>47900</v>
      </c>
    </row>
    <row r="1201" spans="1:8" ht="30">
      <c r="A1201" s="1" t="s">
        <v>4657</v>
      </c>
      <c r="B1201" s="1" t="str">
        <f t="shared" si="72"/>
        <v>Unit 3691 Box 5270;DPO AE 92006</v>
      </c>
      <c r="C1201" s="1" t="s">
        <v>26932</v>
      </c>
      <c r="D1201" s="4" t="s">
        <v>33131</v>
      </c>
      <c r="E1201" s="4" t="s">
        <v>33132</v>
      </c>
      <c r="F1201" s="9" t="str">
        <f t="shared" si="73"/>
        <v>DPO</v>
      </c>
      <c r="G1201" t="str">
        <f t="shared" si="74"/>
        <v>AE</v>
      </c>
      <c r="H1201" t="str">
        <f t="shared" si="75"/>
        <v>92006</v>
      </c>
    </row>
    <row r="1202" spans="1:8" ht="30">
      <c r="A1202" s="1" t="s">
        <v>4661</v>
      </c>
      <c r="B1202" s="1" t="str">
        <f t="shared" si="72"/>
        <v>PSC 8141, Box 0128;APO AA 72696</v>
      </c>
      <c r="C1202" s="1" t="s">
        <v>26933</v>
      </c>
      <c r="D1202" s="4" t="s">
        <v>33133</v>
      </c>
      <c r="E1202" s="4" t="s">
        <v>33134</v>
      </c>
      <c r="F1202" s="9" t="str">
        <f t="shared" si="73"/>
        <v>APO</v>
      </c>
      <c r="G1202" t="str">
        <f t="shared" si="74"/>
        <v>AA</v>
      </c>
      <c r="H1202" t="str">
        <f t="shared" si="75"/>
        <v>72696</v>
      </c>
    </row>
    <row r="1203" spans="1:8" ht="30">
      <c r="A1203" s="1" t="s">
        <v>4665</v>
      </c>
      <c r="B1203" s="1" t="str">
        <f t="shared" si="72"/>
        <v>984 Morrison Freeway Apt. 540;Tarabury, HI 77832</v>
      </c>
      <c r="C1203" s="1" t="s">
        <v>26934</v>
      </c>
      <c r="D1203" s="4" t="s">
        <v>33135</v>
      </c>
      <c r="E1203" s="4" t="s">
        <v>33136</v>
      </c>
      <c r="F1203" s="9" t="str">
        <f t="shared" si="73"/>
        <v>Tarabury</v>
      </c>
      <c r="G1203" t="str">
        <f t="shared" si="74"/>
        <v>HI</v>
      </c>
      <c r="H1203" t="str">
        <f t="shared" si="75"/>
        <v>77832</v>
      </c>
    </row>
    <row r="1204" spans="1:8" ht="30">
      <c r="A1204" s="1" t="s">
        <v>4669</v>
      </c>
      <c r="B1204" s="1" t="str">
        <f t="shared" si="72"/>
        <v>9174 Gonzalez Greens Suite 525;West Joshua, NE 21257</v>
      </c>
      <c r="C1204" s="1" t="s">
        <v>26935</v>
      </c>
      <c r="D1204" s="4" t="s">
        <v>33137</v>
      </c>
      <c r="E1204" s="4" t="s">
        <v>33138</v>
      </c>
      <c r="F1204" s="9" t="str">
        <f t="shared" si="73"/>
        <v>West Joshua</v>
      </c>
      <c r="G1204" t="str">
        <f t="shared" si="74"/>
        <v>NE</v>
      </c>
      <c r="H1204" t="str">
        <f t="shared" si="75"/>
        <v>21257</v>
      </c>
    </row>
    <row r="1205" spans="1:8" ht="30">
      <c r="A1205" s="1" t="s">
        <v>4672</v>
      </c>
      <c r="B1205" s="1" t="str">
        <f t="shared" si="72"/>
        <v>460 Young Flat Suite 937;Kevinhaven, MS 58038</v>
      </c>
      <c r="C1205" s="1" t="s">
        <v>26936</v>
      </c>
      <c r="D1205" s="4" t="s">
        <v>33139</v>
      </c>
      <c r="E1205" s="4" t="s">
        <v>33140</v>
      </c>
      <c r="F1205" s="9" t="str">
        <f t="shared" si="73"/>
        <v>Kevinhaven</v>
      </c>
      <c r="G1205" t="str">
        <f t="shared" si="74"/>
        <v>MS</v>
      </c>
      <c r="H1205" t="str">
        <f t="shared" si="75"/>
        <v>58038</v>
      </c>
    </row>
    <row r="1206" spans="1:8" ht="30">
      <c r="A1206" s="1" t="s">
        <v>4676</v>
      </c>
      <c r="B1206" s="1" t="str">
        <f t="shared" si="72"/>
        <v>USNV Mitchell;FPO AE 81470</v>
      </c>
      <c r="C1206" s="1" t="s">
        <v>26937</v>
      </c>
      <c r="D1206" s="4" t="s">
        <v>33141</v>
      </c>
      <c r="E1206" s="4" t="s">
        <v>33142</v>
      </c>
      <c r="F1206" s="9" t="str">
        <f t="shared" si="73"/>
        <v>FPO</v>
      </c>
      <c r="G1206" t="str">
        <f t="shared" si="74"/>
        <v>AE</v>
      </c>
      <c r="H1206" t="str">
        <f t="shared" si="75"/>
        <v>81470</v>
      </c>
    </row>
    <row r="1207" spans="1:8" ht="30">
      <c r="A1207" s="1" t="s">
        <v>4680</v>
      </c>
      <c r="B1207" s="1" t="str">
        <f t="shared" si="72"/>
        <v>481 Zhang Curve Suite 506;Bradfordville, CO 33333</v>
      </c>
      <c r="C1207" s="1" t="s">
        <v>26938</v>
      </c>
      <c r="D1207" s="4" t="s">
        <v>33143</v>
      </c>
      <c r="E1207" s="4" t="s">
        <v>33144</v>
      </c>
      <c r="F1207" s="9" t="str">
        <f t="shared" si="73"/>
        <v>Bradfordville</v>
      </c>
      <c r="G1207" t="str">
        <f t="shared" si="74"/>
        <v>CO</v>
      </c>
      <c r="H1207" t="str">
        <f t="shared" si="75"/>
        <v>33333</v>
      </c>
    </row>
    <row r="1208" spans="1:8" ht="30">
      <c r="A1208" s="1" t="s">
        <v>4684</v>
      </c>
      <c r="B1208" s="1" t="str">
        <f t="shared" si="72"/>
        <v>33461 John Run;Port Jasonville, MN 59759</v>
      </c>
      <c r="C1208" s="1" t="s">
        <v>26939</v>
      </c>
      <c r="D1208" s="4" t="s">
        <v>33145</v>
      </c>
      <c r="E1208" s="4" t="s">
        <v>33146</v>
      </c>
      <c r="F1208" s="9" t="str">
        <f t="shared" si="73"/>
        <v>Port Jasonville</v>
      </c>
      <c r="G1208" t="str">
        <f t="shared" si="74"/>
        <v>MN</v>
      </c>
      <c r="H1208" t="str">
        <f t="shared" si="75"/>
        <v>59759</v>
      </c>
    </row>
    <row r="1209" spans="1:8" ht="45">
      <c r="A1209" s="1" t="s">
        <v>4688</v>
      </c>
      <c r="B1209" s="1" t="str">
        <f t="shared" si="72"/>
        <v>7756 Ward Lodge Apt. 412;Gomezchester, MN 73422</v>
      </c>
      <c r="C1209" s="1" t="s">
        <v>26940</v>
      </c>
      <c r="D1209" s="4" t="s">
        <v>33147</v>
      </c>
      <c r="E1209" s="4" t="s">
        <v>33148</v>
      </c>
      <c r="F1209" s="9" t="str">
        <f t="shared" si="73"/>
        <v>Gomezchester</v>
      </c>
      <c r="G1209" t="str">
        <f t="shared" si="74"/>
        <v>MN</v>
      </c>
      <c r="H1209" t="str">
        <f t="shared" si="75"/>
        <v>73422</v>
      </c>
    </row>
    <row r="1210" spans="1:8" ht="45">
      <c r="A1210" s="1" t="s">
        <v>4692</v>
      </c>
      <c r="B1210" s="1" t="str">
        <f t="shared" si="72"/>
        <v>71339 Hill Crescent;Carterfurt, CT 69883</v>
      </c>
      <c r="C1210" s="1" t="s">
        <v>26941</v>
      </c>
      <c r="D1210" s="4" t="s">
        <v>33149</v>
      </c>
      <c r="E1210" s="4" t="s">
        <v>33150</v>
      </c>
      <c r="F1210" s="9" t="str">
        <f t="shared" si="73"/>
        <v>Carterfurt</v>
      </c>
      <c r="G1210" t="str">
        <f t="shared" si="74"/>
        <v>CT</v>
      </c>
      <c r="H1210" t="str">
        <f t="shared" si="75"/>
        <v>69883</v>
      </c>
    </row>
    <row r="1211" spans="1:8" ht="30">
      <c r="A1211" s="1" t="s">
        <v>4695</v>
      </c>
      <c r="B1211" s="1" t="str">
        <f t="shared" si="72"/>
        <v>997 Moore Pines Apt. 451;East George, MA 42538</v>
      </c>
      <c r="C1211" s="1" t="s">
        <v>26942</v>
      </c>
      <c r="D1211" s="4" t="s">
        <v>33151</v>
      </c>
      <c r="E1211" s="4" t="s">
        <v>33152</v>
      </c>
      <c r="F1211" s="9" t="str">
        <f t="shared" si="73"/>
        <v>East George</v>
      </c>
      <c r="G1211" t="str">
        <f t="shared" si="74"/>
        <v>MA</v>
      </c>
      <c r="H1211" t="str">
        <f t="shared" si="75"/>
        <v>42538</v>
      </c>
    </row>
    <row r="1212" spans="1:8" ht="30">
      <c r="A1212" s="1" t="s">
        <v>4699</v>
      </c>
      <c r="B1212" s="1" t="str">
        <f t="shared" si="72"/>
        <v>PSC 0599, Box 7444;APO AA 01098</v>
      </c>
      <c r="C1212" s="1" t="s">
        <v>26943</v>
      </c>
      <c r="D1212" s="4" t="s">
        <v>33153</v>
      </c>
      <c r="E1212" s="4" t="s">
        <v>33154</v>
      </c>
      <c r="F1212" s="9" t="str">
        <f t="shared" si="73"/>
        <v>APO</v>
      </c>
      <c r="G1212" t="str">
        <f t="shared" si="74"/>
        <v>AA</v>
      </c>
      <c r="H1212" t="str">
        <f t="shared" si="75"/>
        <v>01098</v>
      </c>
    </row>
    <row r="1213" spans="1:8" ht="30">
      <c r="A1213" s="1" t="s">
        <v>4703</v>
      </c>
      <c r="B1213" s="1" t="str">
        <f t="shared" si="72"/>
        <v>7537 Megan Roads;New Nicoleburgh, IL 63654</v>
      </c>
      <c r="C1213" s="1" t="s">
        <v>26944</v>
      </c>
      <c r="D1213" s="4" t="s">
        <v>33155</v>
      </c>
      <c r="E1213" s="4" t="s">
        <v>33156</v>
      </c>
      <c r="F1213" s="9" t="str">
        <f t="shared" si="73"/>
        <v>New Nicoleburgh</v>
      </c>
      <c r="G1213" t="str">
        <f t="shared" si="74"/>
        <v>IL</v>
      </c>
      <c r="H1213" t="str">
        <f t="shared" si="75"/>
        <v>63654</v>
      </c>
    </row>
    <row r="1214" spans="1:8" ht="30">
      <c r="A1214" s="1" t="s">
        <v>4707</v>
      </c>
      <c r="B1214" s="1" t="str">
        <f t="shared" si="72"/>
        <v>1666 Brown Summit;West Katiechester, MA 06726</v>
      </c>
      <c r="C1214" s="1" t="s">
        <v>26945</v>
      </c>
      <c r="D1214" s="4" t="s">
        <v>33157</v>
      </c>
      <c r="E1214" s="4" t="s">
        <v>33158</v>
      </c>
      <c r="F1214" s="9" t="str">
        <f t="shared" si="73"/>
        <v>West Katiechester</v>
      </c>
      <c r="G1214" t="str">
        <f t="shared" si="74"/>
        <v>MA</v>
      </c>
      <c r="H1214" t="str">
        <f t="shared" si="75"/>
        <v>06726</v>
      </c>
    </row>
    <row r="1215" spans="1:8" ht="30">
      <c r="A1215" s="1" t="s">
        <v>4711</v>
      </c>
      <c r="B1215" s="1" t="str">
        <f t="shared" si="72"/>
        <v>Unit 0820 Box 1323;DPO AE 49310</v>
      </c>
      <c r="C1215" s="1" t="s">
        <v>26946</v>
      </c>
      <c r="D1215" s="4" t="s">
        <v>33159</v>
      </c>
      <c r="E1215" s="4" t="s">
        <v>33160</v>
      </c>
      <c r="F1215" s="9" t="str">
        <f t="shared" si="73"/>
        <v>DPO</v>
      </c>
      <c r="G1215" t="str">
        <f t="shared" si="74"/>
        <v>AE</v>
      </c>
      <c r="H1215" t="str">
        <f t="shared" si="75"/>
        <v>49310</v>
      </c>
    </row>
    <row r="1216" spans="1:8" ht="30">
      <c r="A1216" s="1" t="s">
        <v>4714</v>
      </c>
      <c r="B1216" s="1" t="str">
        <f t="shared" si="72"/>
        <v>65281 Ramos Key;New Michael, NJ 02839</v>
      </c>
      <c r="C1216" s="1" t="s">
        <v>26947</v>
      </c>
      <c r="D1216" s="4" t="s">
        <v>33161</v>
      </c>
      <c r="E1216" s="4" t="s">
        <v>33162</v>
      </c>
      <c r="F1216" s="9" t="str">
        <f t="shared" si="73"/>
        <v>New Michael</v>
      </c>
      <c r="G1216" t="str">
        <f t="shared" si="74"/>
        <v>NJ</v>
      </c>
      <c r="H1216" t="str">
        <f t="shared" si="75"/>
        <v>02839</v>
      </c>
    </row>
    <row r="1217" spans="1:8" ht="30">
      <c r="A1217" s="1" t="s">
        <v>4718</v>
      </c>
      <c r="B1217" s="1" t="str">
        <f t="shared" si="72"/>
        <v>Unit 7881 Box 6026;DPO AE 71881</v>
      </c>
      <c r="C1217" s="1" t="s">
        <v>26948</v>
      </c>
      <c r="D1217" s="4" t="s">
        <v>33163</v>
      </c>
      <c r="E1217" s="4" t="s">
        <v>33164</v>
      </c>
      <c r="F1217" s="9" t="str">
        <f t="shared" si="73"/>
        <v>DPO</v>
      </c>
      <c r="G1217" t="str">
        <f t="shared" si="74"/>
        <v>AE</v>
      </c>
      <c r="H1217" t="str">
        <f t="shared" si="75"/>
        <v>71881</v>
      </c>
    </row>
    <row r="1218" spans="1:8" ht="30">
      <c r="A1218" s="1" t="s">
        <v>4721</v>
      </c>
      <c r="B1218" s="1" t="str">
        <f t="shared" si="72"/>
        <v>USNV Baxter;FPO AP 53662</v>
      </c>
      <c r="C1218" s="1" t="s">
        <v>26949</v>
      </c>
      <c r="D1218" s="4" t="s">
        <v>33165</v>
      </c>
      <c r="E1218" s="4" t="s">
        <v>33166</v>
      </c>
      <c r="F1218" s="9" t="str">
        <f t="shared" si="73"/>
        <v>FPO</v>
      </c>
      <c r="G1218" t="str">
        <f t="shared" si="74"/>
        <v>AP</v>
      </c>
      <c r="H1218" t="str">
        <f t="shared" si="75"/>
        <v>53662</v>
      </c>
    </row>
    <row r="1219" spans="1:8" ht="30">
      <c r="A1219" s="1" t="s">
        <v>4725</v>
      </c>
      <c r="B1219" s="1" t="str">
        <f t="shared" ref="B1219:B1282" si="76">SUBSTITUTE(A1219,CHAR(10),";")</f>
        <v>873 Burns Course;North Martha, CA 77239</v>
      </c>
      <c r="C1219" s="1" t="s">
        <v>26950</v>
      </c>
      <c r="D1219" s="4" t="s">
        <v>33167</v>
      </c>
      <c r="E1219" s="4" t="s">
        <v>33168</v>
      </c>
      <c r="F1219" s="9" t="str">
        <f t="shared" ref="F1219:F1282" si="77">IF(RIGHT(LEFT(E1219,3),2)="PO",LEFT(E1219,3),LEFT(E1219,LEN(E1219)-10))</f>
        <v>North Martha</v>
      </c>
      <c r="G1219" t="str">
        <f t="shared" ref="G1219:G1282" si="78">LEFT(RIGHT(E1219, 8), 2)</f>
        <v>CA</v>
      </c>
      <c r="H1219" t="str">
        <f t="shared" ref="H1219:H1282" si="79">RIGHT(E1219, 5)</f>
        <v>77239</v>
      </c>
    </row>
    <row r="1220" spans="1:8" ht="30">
      <c r="A1220" s="1" t="s">
        <v>4728</v>
      </c>
      <c r="B1220" s="1" t="str">
        <f t="shared" si="76"/>
        <v>034 Ross Avenue Apt. 368;Harrisshire, FL 79161</v>
      </c>
      <c r="C1220" s="1" t="s">
        <v>26951</v>
      </c>
      <c r="D1220" s="4" t="s">
        <v>33169</v>
      </c>
      <c r="E1220" s="4" t="s">
        <v>33170</v>
      </c>
      <c r="F1220" s="9" t="str">
        <f t="shared" si="77"/>
        <v>Harrisshire</v>
      </c>
      <c r="G1220" t="str">
        <f t="shared" si="78"/>
        <v>FL</v>
      </c>
      <c r="H1220" t="str">
        <f t="shared" si="79"/>
        <v>79161</v>
      </c>
    </row>
    <row r="1221" spans="1:8" ht="45">
      <c r="A1221" s="1" t="s">
        <v>4732</v>
      </c>
      <c r="B1221" s="1" t="str">
        <f t="shared" si="76"/>
        <v>1805 Weaver Lights Apt. 287;South Donaldberg, MD 25533</v>
      </c>
      <c r="C1221" s="1" t="s">
        <v>26952</v>
      </c>
      <c r="D1221" s="4" t="s">
        <v>33171</v>
      </c>
      <c r="E1221" s="4" t="s">
        <v>33172</v>
      </c>
      <c r="F1221" s="9" t="str">
        <f t="shared" si="77"/>
        <v>South Donaldberg</v>
      </c>
      <c r="G1221" t="str">
        <f t="shared" si="78"/>
        <v>MD</v>
      </c>
      <c r="H1221" t="str">
        <f t="shared" si="79"/>
        <v>25533</v>
      </c>
    </row>
    <row r="1222" spans="1:8" ht="30">
      <c r="A1222" s="1" t="s">
        <v>4736</v>
      </c>
      <c r="B1222" s="1" t="str">
        <f t="shared" si="76"/>
        <v>792 Mark Branch;Lake Megan, TN 49005</v>
      </c>
      <c r="C1222" s="1" t="s">
        <v>26953</v>
      </c>
      <c r="D1222" s="4" t="s">
        <v>33173</v>
      </c>
      <c r="E1222" s="4" t="s">
        <v>33174</v>
      </c>
      <c r="F1222" s="9" t="str">
        <f t="shared" si="77"/>
        <v>Lake Megan</v>
      </c>
      <c r="G1222" t="str">
        <f t="shared" si="78"/>
        <v>TN</v>
      </c>
      <c r="H1222" t="str">
        <f t="shared" si="79"/>
        <v>49005</v>
      </c>
    </row>
    <row r="1223" spans="1:8" ht="45">
      <c r="A1223" s="1" t="s">
        <v>4740</v>
      </c>
      <c r="B1223" s="1" t="str">
        <f t="shared" si="76"/>
        <v>315 Murphy Throughway Suite 958;Davidhaven, MS 76101</v>
      </c>
      <c r="C1223" s="1" t="s">
        <v>26954</v>
      </c>
      <c r="D1223" s="4" t="s">
        <v>33175</v>
      </c>
      <c r="E1223" s="4" t="s">
        <v>33176</v>
      </c>
      <c r="F1223" s="9" t="str">
        <f t="shared" si="77"/>
        <v>Davidhaven</v>
      </c>
      <c r="G1223" t="str">
        <f t="shared" si="78"/>
        <v>MS</v>
      </c>
      <c r="H1223" t="str">
        <f t="shared" si="79"/>
        <v>76101</v>
      </c>
    </row>
    <row r="1224" spans="1:8" ht="45">
      <c r="A1224" s="1" t="s">
        <v>4744</v>
      </c>
      <c r="B1224" s="1" t="str">
        <f t="shared" si="76"/>
        <v>934 Madison Plaza Suite 376;West Chelsea, ME 94863</v>
      </c>
      <c r="C1224" s="1" t="s">
        <v>26955</v>
      </c>
      <c r="D1224" s="4" t="s">
        <v>33177</v>
      </c>
      <c r="E1224" s="4" t="s">
        <v>33178</v>
      </c>
      <c r="F1224" s="9" t="str">
        <f t="shared" si="77"/>
        <v>West Chelsea</v>
      </c>
      <c r="G1224" t="str">
        <f t="shared" si="78"/>
        <v>ME</v>
      </c>
      <c r="H1224" t="str">
        <f t="shared" si="79"/>
        <v>94863</v>
      </c>
    </row>
    <row r="1225" spans="1:8" ht="45">
      <c r="A1225" s="1" t="s">
        <v>4748</v>
      </c>
      <c r="B1225" s="1" t="str">
        <f t="shared" si="76"/>
        <v>93923 Green Circles Apt. 402;South Robertview, LA 67372</v>
      </c>
      <c r="C1225" s="1" t="s">
        <v>26956</v>
      </c>
      <c r="D1225" s="4" t="s">
        <v>33179</v>
      </c>
      <c r="E1225" s="4" t="s">
        <v>33180</v>
      </c>
      <c r="F1225" s="9" t="str">
        <f t="shared" si="77"/>
        <v>South Robertview</v>
      </c>
      <c r="G1225" t="str">
        <f t="shared" si="78"/>
        <v>LA</v>
      </c>
      <c r="H1225" t="str">
        <f t="shared" si="79"/>
        <v>67372</v>
      </c>
    </row>
    <row r="1226" spans="1:8" ht="45">
      <c r="A1226" s="1" t="s">
        <v>4752</v>
      </c>
      <c r="B1226" s="1" t="str">
        <f t="shared" si="76"/>
        <v>8614 William Mount;Thomasside, SC 65780</v>
      </c>
      <c r="C1226" s="1" t="s">
        <v>26957</v>
      </c>
      <c r="D1226" s="4" t="s">
        <v>33181</v>
      </c>
      <c r="E1226" s="4" t="s">
        <v>33182</v>
      </c>
      <c r="F1226" s="9" t="str">
        <f t="shared" si="77"/>
        <v>Thomasside</v>
      </c>
      <c r="G1226" t="str">
        <f t="shared" si="78"/>
        <v>SC</v>
      </c>
      <c r="H1226" t="str">
        <f t="shared" si="79"/>
        <v>65780</v>
      </c>
    </row>
    <row r="1227" spans="1:8" ht="45">
      <c r="A1227" s="1" t="s">
        <v>4756</v>
      </c>
      <c r="B1227" s="1" t="str">
        <f t="shared" si="76"/>
        <v>043 Edward Branch;Stevenchester, KY 43251</v>
      </c>
      <c r="C1227" s="1" t="s">
        <v>26958</v>
      </c>
      <c r="D1227" s="4" t="s">
        <v>33183</v>
      </c>
      <c r="E1227" s="4" t="s">
        <v>33184</v>
      </c>
      <c r="F1227" s="9" t="str">
        <f t="shared" si="77"/>
        <v>Stevenchester</v>
      </c>
      <c r="G1227" t="str">
        <f t="shared" si="78"/>
        <v>KY</v>
      </c>
      <c r="H1227" t="str">
        <f t="shared" si="79"/>
        <v>43251</v>
      </c>
    </row>
    <row r="1228" spans="1:8" ht="45">
      <c r="A1228" s="1" t="s">
        <v>4760</v>
      </c>
      <c r="B1228" s="1" t="str">
        <f t="shared" si="76"/>
        <v>33260 Hall Harbors Apt. 756;South Robertchester, UT 71977</v>
      </c>
      <c r="C1228" s="1" t="s">
        <v>26959</v>
      </c>
      <c r="D1228" s="4" t="s">
        <v>33185</v>
      </c>
      <c r="E1228" s="4" t="s">
        <v>33186</v>
      </c>
      <c r="F1228" s="9" t="str">
        <f t="shared" si="77"/>
        <v>South Robertchester</v>
      </c>
      <c r="G1228" t="str">
        <f t="shared" si="78"/>
        <v>UT</v>
      </c>
      <c r="H1228" t="str">
        <f t="shared" si="79"/>
        <v>71977</v>
      </c>
    </row>
    <row r="1229" spans="1:8" ht="30">
      <c r="A1229" s="1" t="s">
        <v>4763</v>
      </c>
      <c r="B1229" s="1" t="str">
        <f t="shared" si="76"/>
        <v>473 Brian View;Port Matthewhaven, ID 59381</v>
      </c>
      <c r="C1229" s="1" t="s">
        <v>26960</v>
      </c>
      <c r="D1229" s="4" t="s">
        <v>33187</v>
      </c>
      <c r="E1229" s="4" t="s">
        <v>33188</v>
      </c>
      <c r="F1229" s="9" t="str">
        <f t="shared" si="77"/>
        <v>Port Matthewhaven</v>
      </c>
      <c r="G1229" t="str">
        <f t="shared" si="78"/>
        <v>ID</v>
      </c>
      <c r="H1229" t="str">
        <f t="shared" si="79"/>
        <v>59381</v>
      </c>
    </row>
    <row r="1230" spans="1:8" ht="30">
      <c r="A1230" s="1" t="s">
        <v>4767</v>
      </c>
      <c r="B1230" s="1" t="str">
        <f t="shared" si="76"/>
        <v>29136 Sandra Shores Apt. 521;New Destiny, ME 06072</v>
      </c>
      <c r="C1230" s="1" t="s">
        <v>26961</v>
      </c>
      <c r="D1230" s="4" t="s">
        <v>33189</v>
      </c>
      <c r="E1230" s="4" t="s">
        <v>33190</v>
      </c>
      <c r="F1230" s="9" t="str">
        <f t="shared" si="77"/>
        <v>New Destiny</v>
      </c>
      <c r="G1230" t="str">
        <f t="shared" si="78"/>
        <v>ME</v>
      </c>
      <c r="H1230" t="str">
        <f t="shared" si="79"/>
        <v>06072</v>
      </c>
    </row>
    <row r="1231" spans="1:8" ht="30">
      <c r="A1231" s="1" t="s">
        <v>4771</v>
      </c>
      <c r="B1231" s="1" t="str">
        <f t="shared" si="76"/>
        <v>29600 Gina Union;North Glenn, AR 50568</v>
      </c>
      <c r="C1231" s="1" t="s">
        <v>26962</v>
      </c>
      <c r="D1231" s="4" t="s">
        <v>33191</v>
      </c>
      <c r="E1231" s="4" t="s">
        <v>33192</v>
      </c>
      <c r="F1231" s="9" t="str">
        <f t="shared" si="77"/>
        <v>North Glenn</v>
      </c>
      <c r="G1231" t="str">
        <f t="shared" si="78"/>
        <v>AR</v>
      </c>
      <c r="H1231" t="str">
        <f t="shared" si="79"/>
        <v>50568</v>
      </c>
    </row>
    <row r="1232" spans="1:8" ht="30">
      <c r="A1232" s="1" t="s">
        <v>4775</v>
      </c>
      <c r="B1232" s="1" t="str">
        <f t="shared" si="76"/>
        <v>2391 Salazar Viaduct Apt. 833;Johnsonfort, SC 61613</v>
      </c>
      <c r="C1232" s="1" t="s">
        <v>26963</v>
      </c>
      <c r="D1232" s="4" t="s">
        <v>33193</v>
      </c>
      <c r="E1232" s="4" t="s">
        <v>33194</v>
      </c>
      <c r="F1232" s="9" t="str">
        <f t="shared" si="77"/>
        <v>Johnsonfort</v>
      </c>
      <c r="G1232" t="str">
        <f t="shared" si="78"/>
        <v>SC</v>
      </c>
      <c r="H1232" t="str">
        <f t="shared" si="79"/>
        <v>61613</v>
      </c>
    </row>
    <row r="1233" spans="1:8" ht="30">
      <c r="A1233" s="1" t="s">
        <v>4779</v>
      </c>
      <c r="B1233" s="1" t="str">
        <f t="shared" si="76"/>
        <v>75507 Brandon Canyon Apt. 953;Alexanderville, AZ 32311</v>
      </c>
      <c r="C1233" s="1" t="s">
        <v>26964</v>
      </c>
      <c r="D1233" s="4" t="s">
        <v>33195</v>
      </c>
      <c r="E1233" s="4" t="s">
        <v>33196</v>
      </c>
      <c r="F1233" s="9" t="str">
        <f t="shared" si="77"/>
        <v>Alexanderville</v>
      </c>
      <c r="G1233" t="str">
        <f t="shared" si="78"/>
        <v>AZ</v>
      </c>
      <c r="H1233" t="str">
        <f t="shared" si="79"/>
        <v>32311</v>
      </c>
    </row>
    <row r="1234" spans="1:8" ht="30">
      <c r="A1234" s="1" t="s">
        <v>4783</v>
      </c>
      <c r="B1234" s="1" t="str">
        <f t="shared" si="76"/>
        <v>PSC 4093, Box 6849;APO AE 18923</v>
      </c>
      <c r="C1234" s="1" t="s">
        <v>26965</v>
      </c>
      <c r="D1234" s="4" t="s">
        <v>33197</v>
      </c>
      <c r="E1234" s="4" t="s">
        <v>33198</v>
      </c>
      <c r="F1234" s="9" t="str">
        <f t="shared" si="77"/>
        <v>APO</v>
      </c>
      <c r="G1234" t="str">
        <f t="shared" si="78"/>
        <v>AE</v>
      </c>
      <c r="H1234" t="str">
        <f t="shared" si="79"/>
        <v>18923</v>
      </c>
    </row>
    <row r="1235" spans="1:8" ht="30">
      <c r="A1235" s="1" t="s">
        <v>4787</v>
      </c>
      <c r="B1235" s="1" t="str">
        <f t="shared" si="76"/>
        <v>582 Diaz Brooks;Maryburgh, PA 77039</v>
      </c>
      <c r="C1235" s="1" t="s">
        <v>26966</v>
      </c>
      <c r="D1235" s="4" t="s">
        <v>33199</v>
      </c>
      <c r="E1235" s="4" t="s">
        <v>33200</v>
      </c>
      <c r="F1235" s="9" t="str">
        <f t="shared" si="77"/>
        <v>Maryburgh</v>
      </c>
      <c r="G1235" t="str">
        <f t="shared" si="78"/>
        <v>PA</v>
      </c>
      <c r="H1235" t="str">
        <f t="shared" si="79"/>
        <v>77039</v>
      </c>
    </row>
    <row r="1236" spans="1:8" ht="45">
      <c r="A1236" s="1" t="s">
        <v>4791</v>
      </c>
      <c r="B1236" s="1" t="str">
        <f t="shared" si="76"/>
        <v>0376 Roberson Causeway Apt. 606;South Patrickfort, AL 11860</v>
      </c>
      <c r="C1236" s="1" t="s">
        <v>26967</v>
      </c>
      <c r="D1236" s="4" t="s">
        <v>33201</v>
      </c>
      <c r="E1236" s="4" t="s">
        <v>33202</v>
      </c>
      <c r="F1236" s="9" t="str">
        <f t="shared" si="77"/>
        <v>South Patrickfort</v>
      </c>
      <c r="G1236" t="str">
        <f t="shared" si="78"/>
        <v>AL</v>
      </c>
      <c r="H1236" t="str">
        <f t="shared" si="79"/>
        <v>11860</v>
      </c>
    </row>
    <row r="1237" spans="1:8" ht="45">
      <c r="A1237" s="1" t="s">
        <v>4795</v>
      </c>
      <c r="B1237" s="1" t="str">
        <f t="shared" si="76"/>
        <v>36069 Arnold Keys;Austinchester, PA 25477</v>
      </c>
      <c r="C1237" s="1" t="s">
        <v>26968</v>
      </c>
      <c r="D1237" s="4" t="s">
        <v>33203</v>
      </c>
      <c r="E1237" s="4" t="s">
        <v>33204</v>
      </c>
      <c r="F1237" s="9" t="str">
        <f t="shared" si="77"/>
        <v>Austinchester</v>
      </c>
      <c r="G1237" t="str">
        <f t="shared" si="78"/>
        <v>PA</v>
      </c>
      <c r="H1237" t="str">
        <f t="shared" si="79"/>
        <v>25477</v>
      </c>
    </row>
    <row r="1238" spans="1:8" ht="30">
      <c r="A1238" s="1" t="s">
        <v>4799</v>
      </c>
      <c r="B1238" s="1" t="str">
        <f t="shared" si="76"/>
        <v>2255 Cook Prairie Suite 051;Toddville, PA 79254</v>
      </c>
      <c r="C1238" s="1" t="s">
        <v>26969</v>
      </c>
      <c r="D1238" s="4" t="s">
        <v>33205</v>
      </c>
      <c r="E1238" s="4" t="s">
        <v>33206</v>
      </c>
      <c r="F1238" s="9" t="str">
        <f t="shared" si="77"/>
        <v>Toddville</v>
      </c>
      <c r="G1238" t="str">
        <f t="shared" si="78"/>
        <v>PA</v>
      </c>
      <c r="H1238" t="str">
        <f t="shared" si="79"/>
        <v>79254</v>
      </c>
    </row>
    <row r="1239" spans="1:8" ht="30">
      <c r="A1239" s="1" t="s">
        <v>4803</v>
      </c>
      <c r="B1239" s="1" t="str">
        <f t="shared" si="76"/>
        <v>2582 Avila Drive Suite 393;Andersonside, ID 84250</v>
      </c>
      <c r="C1239" s="1" t="s">
        <v>26970</v>
      </c>
      <c r="D1239" s="4" t="s">
        <v>33207</v>
      </c>
      <c r="E1239" s="4" t="s">
        <v>33208</v>
      </c>
      <c r="F1239" s="9" t="str">
        <f t="shared" si="77"/>
        <v>Andersonside</v>
      </c>
      <c r="G1239" t="str">
        <f t="shared" si="78"/>
        <v>ID</v>
      </c>
      <c r="H1239" t="str">
        <f t="shared" si="79"/>
        <v>84250</v>
      </c>
    </row>
    <row r="1240" spans="1:8" ht="30">
      <c r="A1240" s="1" t="s">
        <v>4807</v>
      </c>
      <c r="B1240" s="1" t="str">
        <f t="shared" si="76"/>
        <v>2608 Bailey Inlet;Lake Vanessaburgh, MD 54189</v>
      </c>
      <c r="C1240" s="1" t="s">
        <v>26971</v>
      </c>
      <c r="D1240" s="4" t="s">
        <v>33209</v>
      </c>
      <c r="E1240" s="4" t="s">
        <v>33210</v>
      </c>
      <c r="F1240" s="9" t="str">
        <f t="shared" si="77"/>
        <v>Lake Vanessaburgh</v>
      </c>
      <c r="G1240" t="str">
        <f t="shared" si="78"/>
        <v>MD</v>
      </c>
      <c r="H1240" t="str">
        <f t="shared" si="79"/>
        <v>54189</v>
      </c>
    </row>
    <row r="1241" spans="1:8" ht="45">
      <c r="A1241" s="1" t="s">
        <v>4811</v>
      </c>
      <c r="B1241" s="1" t="str">
        <f t="shared" si="76"/>
        <v>7137 Samantha Parkways Apt. 250;Katherineside, PA 47128</v>
      </c>
      <c r="C1241" s="1" t="s">
        <v>26972</v>
      </c>
      <c r="D1241" s="4" t="s">
        <v>33211</v>
      </c>
      <c r="E1241" s="4" t="s">
        <v>33212</v>
      </c>
      <c r="F1241" s="9" t="str">
        <f t="shared" si="77"/>
        <v>Katherineside</v>
      </c>
      <c r="G1241" t="str">
        <f t="shared" si="78"/>
        <v>PA</v>
      </c>
      <c r="H1241" t="str">
        <f t="shared" si="79"/>
        <v>47128</v>
      </c>
    </row>
    <row r="1242" spans="1:8" ht="30">
      <c r="A1242" s="1" t="s">
        <v>4815</v>
      </c>
      <c r="B1242" s="1" t="str">
        <f t="shared" si="76"/>
        <v>65791 Monica Key Apt. 011;Stewartfort, CO 73538</v>
      </c>
      <c r="C1242" s="1" t="s">
        <v>26973</v>
      </c>
      <c r="D1242" s="4" t="s">
        <v>33213</v>
      </c>
      <c r="E1242" s="4" t="s">
        <v>33214</v>
      </c>
      <c r="F1242" s="9" t="str">
        <f t="shared" si="77"/>
        <v>Stewartfort</v>
      </c>
      <c r="G1242" t="str">
        <f t="shared" si="78"/>
        <v>CO</v>
      </c>
      <c r="H1242" t="str">
        <f t="shared" si="79"/>
        <v>73538</v>
      </c>
    </row>
    <row r="1243" spans="1:8" ht="30">
      <c r="A1243" s="1" t="s">
        <v>4819</v>
      </c>
      <c r="B1243" s="1" t="str">
        <f t="shared" si="76"/>
        <v>935 Gay Island;Stevenfort, VA 48447</v>
      </c>
      <c r="C1243" s="1" t="s">
        <v>26974</v>
      </c>
      <c r="D1243" s="4" t="s">
        <v>33215</v>
      </c>
      <c r="E1243" s="4" t="s">
        <v>33216</v>
      </c>
      <c r="F1243" s="9" t="str">
        <f t="shared" si="77"/>
        <v>Stevenfort</v>
      </c>
      <c r="G1243" t="str">
        <f t="shared" si="78"/>
        <v>VA</v>
      </c>
      <c r="H1243" t="str">
        <f t="shared" si="79"/>
        <v>48447</v>
      </c>
    </row>
    <row r="1244" spans="1:8" ht="30">
      <c r="A1244" s="1" t="s">
        <v>4823</v>
      </c>
      <c r="B1244" s="1" t="str">
        <f t="shared" si="76"/>
        <v>USNV Rodriguez;FPO AE 39086</v>
      </c>
      <c r="C1244" s="1" t="s">
        <v>26975</v>
      </c>
      <c r="D1244" s="4" t="s">
        <v>33217</v>
      </c>
      <c r="E1244" s="4" t="s">
        <v>33218</v>
      </c>
      <c r="F1244" s="9" t="str">
        <f t="shared" si="77"/>
        <v>FPO</v>
      </c>
      <c r="G1244" t="str">
        <f t="shared" si="78"/>
        <v>AE</v>
      </c>
      <c r="H1244" t="str">
        <f t="shared" si="79"/>
        <v>39086</v>
      </c>
    </row>
    <row r="1245" spans="1:8" ht="30">
      <c r="A1245" s="1" t="s">
        <v>4827</v>
      </c>
      <c r="B1245" s="1" t="str">
        <f t="shared" si="76"/>
        <v>79681 Carlos Squares;Sheriton, ME 18376</v>
      </c>
      <c r="C1245" s="1" t="s">
        <v>26976</v>
      </c>
      <c r="D1245" s="4" t="s">
        <v>33219</v>
      </c>
      <c r="E1245" s="4" t="s">
        <v>33220</v>
      </c>
      <c r="F1245" s="9" t="str">
        <f t="shared" si="77"/>
        <v>Sheriton</v>
      </c>
      <c r="G1245" t="str">
        <f t="shared" si="78"/>
        <v>ME</v>
      </c>
      <c r="H1245" t="str">
        <f t="shared" si="79"/>
        <v>18376</v>
      </c>
    </row>
    <row r="1246" spans="1:8" ht="30">
      <c r="A1246" s="1" t="s">
        <v>4830</v>
      </c>
      <c r="B1246" s="1" t="str">
        <f t="shared" si="76"/>
        <v>Unit 9233 Box 6122;DPO AE 03270</v>
      </c>
      <c r="C1246" s="1" t="s">
        <v>26977</v>
      </c>
      <c r="D1246" s="4" t="s">
        <v>33221</v>
      </c>
      <c r="E1246" s="4" t="s">
        <v>33222</v>
      </c>
      <c r="F1246" s="9" t="str">
        <f t="shared" si="77"/>
        <v>DPO</v>
      </c>
      <c r="G1246" t="str">
        <f t="shared" si="78"/>
        <v>AE</v>
      </c>
      <c r="H1246" t="str">
        <f t="shared" si="79"/>
        <v>03270</v>
      </c>
    </row>
    <row r="1247" spans="1:8" ht="45">
      <c r="A1247" s="1" t="s">
        <v>4834</v>
      </c>
      <c r="B1247" s="1" t="str">
        <f t="shared" si="76"/>
        <v>46142 Adrian Greens Suite 747;West Anthony, CT 82337</v>
      </c>
      <c r="C1247" s="1" t="s">
        <v>26978</v>
      </c>
      <c r="D1247" s="4" t="s">
        <v>33223</v>
      </c>
      <c r="E1247" s="4" t="s">
        <v>33224</v>
      </c>
      <c r="F1247" s="9" t="str">
        <f t="shared" si="77"/>
        <v>West Anthony</v>
      </c>
      <c r="G1247" t="str">
        <f t="shared" si="78"/>
        <v>CT</v>
      </c>
      <c r="H1247" t="str">
        <f t="shared" si="79"/>
        <v>82337</v>
      </c>
    </row>
    <row r="1248" spans="1:8" ht="30">
      <c r="A1248" s="1" t="s">
        <v>4838</v>
      </c>
      <c r="B1248" s="1" t="str">
        <f t="shared" si="76"/>
        <v>33477 Michelle Shore;Port Lisa, SD 02735</v>
      </c>
      <c r="C1248" s="1" t="s">
        <v>26979</v>
      </c>
      <c r="D1248" s="4" t="s">
        <v>33225</v>
      </c>
      <c r="E1248" s="4" t="s">
        <v>33226</v>
      </c>
      <c r="F1248" s="9" t="str">
        <f t="shared" si="77"/>
        <v>Port Lisa</v>
      </c>
      <c r="G1248" t="str">
        <f t="shared" si="78"/>
        <v>SD</v>
      </c>
      <c r="H1248" t="str">
        <f t="shared" si="79"/>
        <v>02735</v>
      </c>
    </row>
    <row r="1249" spans="1:8" ht="30">
      <c r="A1249" s="1" t="s">
        <v>4842</v>
      </c>
      <c r="B1249" s="1" t="str">
        <f t="shared" si="76"/>
        <v>6319 Jackson Rapid Apt. 846;Jimenezview, PA 17052</v>
      </c>
      <c r="C1249" s="1" t="s">
        <v>26980</v>
      </c>
      <c r="D1249" s="4" t="s">
        <v>33227</v>
      </c>
      <c r="E1249" s="4" t="s">
        <v>33228</v>
      </c>
      <c r="F1249" s="9" t="str">
        <f t="shared" si="77"/>
        <v>Jimenezview</v>
      </c>
      <c r="G1249" t="str">
        <f t="shared" si="78"/>
        <v>PA</v>
      </c>
      <c r="H1249" t="str">
        <f t="shared" si="79"/>
        <v>17052</v>
      </c>
    </row>
    <row r="1250" spans="1:8" ht="30">
      <c r="A1250" s="1" t="s">
        <v>4846</v>
      </c>
      <c r="B1250" s="1" t="str">
        <f t="shared" si="76"/>
        <v>374 Katherine Trace;Howardfurt, IN 80309</v>
      </c>
      <c r="C1250" s="1" t="s">
        <v>26981</v>
      </c>
      <c r="D1250" s="4" t="s">
        <v>33229</v>
      </c>
      <c r="E1250" s="4" t="s">
        <v>33230</v>
      </c>
      <c r="F1250" s="9" t="str">
        <f t="shared" si="77"/>
        <v>Howardfurt</v>
      </c>
      <c r="G1250" t="str">
        <f t="shared" si="78"/>
        <v>IN</v>
      </c>
      <c r="H1250" t="str">
        <f t="shared" si="79"/>
        <v>80309</v>
      </c>
    </row>
    <row r="1251" spans="1:8" ht="30">
      <c r="A1251" s="1" t="s">
        <v>4849</v>
      </c>
      <c r="B1251" s="1" t="str">
        <f t="shared" si="76"/>
        <v>8327 Prince Trace Suite 786;Lawsonshire, AL 11143</v>
      </c>
      <c r="C1251" s="1" t="s">
        <v>26982</v>
      </c>
      <c r="D1251" s="4" t="s">
        <v>33231</v>
      </c>
      <c r="E1251" s="4" t="s">
        <v>33232</v>
      </c>
      <c r="F1251" s="9" t="str">
        <f t="shared" si="77"/>
        <v>Lawsonshire</v>
      </c>
      <c r="G1251" t="str">
        <f t="shared" si="78"/>
        <v>AL</v>
      </c>
      <c r="H1251" t="str">
        <f t="shared" si="79"/>
        <v>11143</v>
      </c>
    </row>
    <row r="1252" spans="1:8" ht="45">
      <c r="A1252" s="1" t="s">
        <v>4853</v>
      </c>
      <c r="B1252" s="1" t="str">
        <f t="shared" si="76"/>
        <v>1331 Heather Greens Suite 228;South Billyborough, ME 90060</v>
      </c>
      <c r="C1252" s="1" t="s">
        <v>26983</v>
      </c>
      <c r="D1252" s="4" t="s">
        <v>33233</v>
      </c>
      <c r="E1252" s="4" t="s">
        <v>33234</v>
      </c>
      <c r="F1252" s="9" t="str">
        <f t="shared" si="77"/>
        <v>South Billyborough</v>
      </c>
      <c r="G1252" t="str">
        <f t="shared" si="78"/>
        <v>ME</v>
      </c>
      <c r="H1252" t="str">
        <f t="shared" si="79"/>
        <v>90060</v>
      </c>
    </row>
    <row r="1253" spans="1:8" ht="45">
      <c r="A1253" s="1" t="s">
        <v>4857</v>
      </c>
      <c r="B1253" s="1" t="str">
        <f t="shared" si="76"/>
        <v>10350 Elizabeth Garden Suite 648;Williamstown, OK 35170</v>
      </c>
      <c r="C1253" s="1" t="s">
        <v>26984</v>
      </c>
      <c r="D1253" s="4" t="s">
        <v>33235</v>
      </c>
      <c r="E1253" s="4" t="s">
        <v>33236</v>
      </c>
      <c r="F1253" s="9" t="str">
        <f t="shared" si="77"/>
        <v>Williamstown</v>
      </c>
      <c r="G1253" t="str">
        <f t="shared" si="78"/>
        <v>OK</v>
      </c>
      <c r="H1253" t="str">
        <f t="shared" si="79"/>
        <v>35170</v>
      </c>
    </row>
    <row r="1254" spans="1:8" ht="30">
      <c r="A1254" s="1" t="s">
        <v>4861</v>
      </c>
      <c r="B1254" s="1" t="str">
        <f t="shared" si="76"/>
        <v>824 Sheena Park;West Gregory, MI 57149</v>
      </c>
      <c r="C1254" s="1" t="s">
        <v>26985</v>
      </c>
      <c r="D1254" s="4" t="s">
        <v>33237</v>
      </c>
      <c r="E1254" s="4" t="s">
        <v>33238</v>
      </c>
      <c r="F1254" s="9" t="str">
        <f t="shared" si="77"/>
        <v>West Gregory</v>
      </c>
      <c r="G1254" t="str">
        <f t="shared" si="78"/>
        <v>MI</v>
      </c>
      <c r="H1254" t="str">
        <f t="shared" si="79"/>
        <v>57149</v>
      </c>
    </row>
    <row r="1255" spans="1:8" ht="30">
      <c r="A1255" s="1" t="s">
        <v>4865</v>
      </c>
      <c r="B1255" s="1" t="str">
        <f t="shared" si="76"/>
        <v>USS Chen;FPO AP 08066</v>
      </c>
      <c r="C1255" s="1" t="s">
        <v>26986</v>
      </c>
      <c r="D1255" s="4" t="s">
        <v>33239</v>
      </c>
      <c r="E1255" s="4" t="s">
        <v>33240</v>
      </c>
      <c r="F1255" s="9" t="str">
        <f t="shared" si="77"/>
        <v>FPO</v>
      </c>
      <c r="G1255" t="str">
        <f t="shared" si="78"/>
        <v>AP</v>
      </c>
      <c r="H1255" t="str">
        <f t="shared" si="79"/>
        <v>08066</v>
      </c>
    </row>
    <row r="1256" spans="1:8" ht="30">
      <c r="A1256" s="1" t="s">
        <v>4868</v>
      </c>
      <c r="B1256" s="1" t="str">
        <f t="shared" si="76"/>
        <v>Unit 0244 Box 6835;DPO AP 53958</v>
      </c>
      <c r="C1256" s="1" t="s">
        <v>26987</v>
      </c>
      <c r="D1256" s="4" t="s">
        <v>33241</v>
      </c>
      <c r="E1256" s="4" t="s">
        <v>33242</v>
      </c>
      <c r="F1256" s="9" t="str">
        <f t="shared" si="77"/>
        <v>DPO</v>
      </c>
      <c r="G1256" t="str">
        <f t="shared" si="78"/>
        <v>AP</v>
      </c>
      <c r="H1256" t="str">
        <f t="shared" si="79"/>
        <v>53958</v>
      </c>
    </row>
    <row r="1257" spans="1:8" ht="45">
      <c r="A1257" s="1" t="s">
        <v>4872</v>
      </c>
      <c r="B1257" s="1" t="str">
        <f t="shared" si="76"/>
        <v>2483 Robert Orchard Suite 653;West Carlatown, MD 34618</v>
      </c>
      <c r="C1257" s="1" t="s">
        <v>26988</v>
      </c>
      <c r="D1257" s="4" t="s">
        <v>33243</v>
      </c>
      <c r="E1257" s="4" t="s">
        <v>33244</v>
      </c>
      <c r="F1257" s="9" t="str">
        <f t="shared" si="77"/>
        <v>West Carlatown</v>
      </c>
      <c r="G1257" t="str">
        <f t="shared" si="78"/>
        <v>MD</v>
      </c>
      <c r="H1257" t="str">
        <f t="shared" si="79"/>
        <v>34618</v>
      </c>
    </row>
    <row r="1258" spans="1:8" ht="30">
      <c r="A1258" s="1" t="s">
        <v>4876</v>
      </c>
      <c r="B1258" s="1" t="str">
        <f t="shared" si="76"/>
        <v>46935 Clark Trail Suite 378;New David, WI 42059</v>
      </c>
      <c r="C1258" s="1" t="s">
        <v>26989</v>
      </c>
      <c r="D1258" s="4" t="s">
        <v>33245</v>
      </c>
      <c r="E1258" s="4" t="s">
        <v>33246</v>
      </c>
      <c r="F1258" s="9" t="str">
        <f t="shared" si="77"/>
        <v>New David</v>
      </c>
      <c r="G1258" t="str">
        <f t="shared" si="78"/>
        <v>WI</v>
      </c>
      <c r="H1258" t="str">
        <f t="shared" si="79"/>
        <v>42059</v>
      </c>
    </row>
    <row r="1259" spans="1:8" ht="45">
      <c r="A1259" s="1" t="s">
        <v>4880</v>
      </c>
      <c r="B1259" s="1" t="str">
        <f t="shared" si="76"/>
        <v>1600 Patterson Estates Apt. 998;Robinsonmouth, AK 84076</v>
      </c>
      <c r="C1259" s="1" t="s">
        <v>26990</v>
      </c>
      <c r="D1259" s="4" t="s">
        <v>33247</v>
      </c>
      <c r="E1259" s="4" t="s">
        <v>33248</v>
      </c>
      <c r="F1259" s="9" t="str">
        <f t="shared" si="77"/>
        <v>Robinsonmouth</v>
      </c>
      <c r="G1259" t="str">
        <f t="shared" si="78"/>
        <v>AK</v>
      </c>
      <c r="H1259" t="str">
        <f t="shared" si="79"/>
        <v>84076</v>
      </c>
    </row>
    <row r="1260" spans="1:8" ht="30">
      <c r="A1260" s="1" t="s">
        <v>4884</v>
      </c>
      <c r="B1260" s="1" t="str">
        <f t="shared" si="76"/>
        <v>843 Justin Prairie;Sarahfurt, NM 90086</v>
      </c>
      <c r="C1260" s="1" t="s">
        <v>26991</v>
      </c>
      <c r="D1260" s="4" t="s">
        <v>33249</v>
      </c>
      <c r="E1260" s="4" t="s">
        <v>33250</v>
      </c>
      <c r="F1260" s="9" t="str">
        <f t="shared" si="77"/>
        <v>Sarahfurt</v>
      </c>
      <c r="G1260" t="str">
        <f t="shared" si="78"/>
        <v>NM</v>
      </c>
      <c r="H1260" t="str">
        <f t="shared" si="79"/>
        <v>90086</v>
      </c>
    </row>
    <row r="1261" spans="1:8" ht="30">
      <c r="A1261" s="1" t="s">
        <v>4888</v>
      </c>
      <c r="B1261" s="1" t="str">
        <f t="shared" si="76"/>
        <v>6057 Amber Avenue Suite 563;Weisschester, IN 46578</v>
      </c>
      <c r="C1261" s="1" t="s">
        <v>26992</v>
      </c>
      <c r="D1261" s="4" t="s">
        <v>33251</v>
      </c>
      <c r="E1261" s="4" t="s">
        <v>33252</v>
      </c>
      <c r="F1261" s="9" t="str">
        <f t="shared" si="77"/>
        <v>Weisschester</v>
      </c>
      <c r="G1261" t="str">
        <f t="shared" si="78"/>
        <v>IN</v>
      </c>
      <c r="H1261" t="str">
        <f t="shared" si="79"/>
        <v>46578</v>
      </c>
    </row>
    <row r="1262" spans="1:8" ht="30">
      <c r="A1262" s="1" t="s">
        <v>4892</v>
      </c>
      <c r="B1262" s="1" t="str">
        <f t="shared" si="76"/>
        <v>5318 William Mall;North Nancymouth, PA 81446</v>
      </c>
      <c r="C1262" s="1" t="s">
        <v>26993</v>
      </c>
      <c r="D1262" s="4" t="s">
        <v>33253</v>
      </c>
      <c r="E1262" s="4" t="s">
        <v>33254</v>
      </c>
      <c r="F1262" s="9" t="str">
        <f t="shared" si="77"/>
        <v>North Nancymouth</v>
      </c>
      <c r="G1262" t="str">
        <f t="shared" si="78"/>
        <v>PA</v>
      </c>
      <c r="H1262" t="str">
        <f t="shared" si="79"/>
        <v>81446</v>
      </c>
    </row>
    <row r="1263" spans="1:8" ht="30">
      <c r="A1263" s="1" t="s">
        <v>4896</v>
      </c>
      <c r="B1263" s="1" t="str">
        <f t="shared" si="76"/>
        <v>75793 Chang Vista Suite 320;Hallmouth, WV 23227</v>
      </c>
      <c r="C1263" s="1" t="s">
        <v>26994</v>
      </c>
      <c r="D1263" s="4" t="s">
        <v>33255</v>
      </c>
      <c r="E1263" s="4" t="s">
        <v>33256</v>
      </c>
      <c r="F1263" s="9" t="str">
        <f t="shared" si="77"/>
        <v>Hallmouth</v>
      </c>
      <c r="G1263" t="str">
        <f t="shared" si="78"/>
        <v>WV</v>
      </c>
      <c r="H1263" t="str">
        <f t="shared" si="79"/>
        <v>23227</v>
      </c>
    </row>
    <row r="1264" spans="1:8" ht="30">
      <c r="A1264" s="1" t="s">
        <v>4899</v>
      </c>
      <c r="B1264" s="1" t="str">
        <f t="shared" si="76"/>
        <v>1851 Williams Course Apt. 335;Bethhaven, NV 48747</v>
      </c>
      <c r="C1264" s="1" t="s">
        <v>26995</v>
      </c>
      <c r="D1264" s="4" t="s">
        <v>33257</v>
      </c>
      <c r="E1264" s="4" t="s">
        <v>33258</v>
      </c>
      <c r="F1264" s="9" t="str">
        <f t="shared" si="77"/>
        <v>Bethhaven</v>
      </c>
      <c r="G1264" t="str">
        <f t="shared" si="78"/>
        <v>NV</v>
      </c>
      <c r="H1264" t="str">
        <f t="shared" si="79"/>
        <v>48747</v>
      </c>
    </row>
    <row r="1265" spans="1:8" ht="45">
      <c r="A1265" s="1" t="s">
        <v>4903</v>
      </c>
      <c r="B1265" s="1" t="str">
        <f t="shared" si="76"/>
        <v>01206 Ashley Drive;Hallborough, ID 86753</v>
      </c>
      <c r="C1265" s="1" t="s">
        <v>26996</v>
      </c>
      <c r="D1265" s="4" t="s">
        <v>33259</v>
      </c>
      <c r="E1265" s="4" t="s">
        <v>33260</v>
      </c>
      <c r="F1265" s="9" t="str">
        <f t="shared" si="77"/>
        <v>Hallborough</v>
      </c>
      <c r="G1265" t="str">
        <f t="shared" si="78"/>
        <v>ID</v>
      </c>
      <c r="H1265" t="str">
        <f t="shared" si="79"/>
        <v>86753</v>
      </c>
    </row>
    <row r="1266" spans="1:8" ht="30">
      <c r="A1266" s="1" t="s">
        <v>4907</v>
      </c>
      <c r="B1266" s="1" t="str">
        <f t="shared" si="76"/>
        <v>6262 Lin Gateway;South Kennethmouth, NH 45082</v>
      </c>
      <c r="C1266" s="1" t="s">
        <v>26997</v>
      </c>
      <c r="D1266" s="4" t="s">
        <v>33261</v>
      </c>
      <c r="E1266" s="4" t="s">
        <v>33262</v>
      </c>
      <c r="F1266" s="9" t="str">
        <f t="shared" si="77"/>
        <v>South Kennethmouth</v>
      </c>
      <c r="G1266" t="str">
        <f t="shared" si="78"/>
        <v>NH</v>
      </c>
      <c r="H1266" t="str">
        <f t="shared" si="79"/>
        <v>45082</v>
      </c>
    </row>
    <row r="1267" spans="1:8" ht="30">
      <c r="A1267" s="1" t="s">
        <v>4911</v>
      </c>
      <c r="B1267" s="1" t="str">
        <f t="shared" si="76"/>
        <v>04917 Jeremy Hollow;North Brianside, TN 11296</v>
      </c>
      <c r="C1267" s="1" t="s">
        <v>26998</v>
      </c>
      <c r="D1267" s="4" t="s">
        <v>33263</v>
      </c>
      <c r="E1267" s="4" t="s">
        <v>33264</v>
      </c>
      <c r="F1267" s="9" t="str">
        <f t="shared" si="77"/>
        <v>North Brianside</v>
      </c>
      <c r="G1267" t="str">
        <f t="shared" si="78"/>
        <v>TN</v>
      </c>
      <c r="H1267" t="str">
        <f t="shared" si="79"/>
        <v>11296</v>
      </c>
    </row>
    <row r="1268" spans="1:8" ht="30">
      <c r="A1268" s="1" t="s">
        <v>4915</v>
      </c>
      <c r="B1268" s="1" t="str">
        <f t="shared" si="76"/>
        <v>231 Lopez Keys;New Kevin, ID 66291</v>
      </c>
      <c r="C1268" s="1" t="s">
        <v>26999</v>
      </c>
      <c r="D1268" s="4" t="s">
        <v>33265</v>
      </c>
      <c r="E1268" s="4" t="s">
        <v>33266</v>
      </c>
      <c r="F1268" s="9" t="str">
        <f t="shared" si="77"/>
        <v>New Kevin</v>
      </c>
      <c r="G1268" t="str">
        <f t="shared" si="78"/>
        <v>ID</v>
      </c>
      <c r="H1268" t="str">
        <f t="shared" si="79"/>
        <v>66291</v>
      </c>
    </row>
    <row r="1269" spans="1:8" ht="45">
      <c r="A1269" s="1" t="s">
        <v>4919</v>
      </c>
      <c r="B1269" s="1" t="str">
        <f t="shared" si="76"/>
        <v>52015 Aaron Forges Apt. 213;North Keithburgh, DE 20507</v>
      </c>
      <c r="C1269" s="1" t="s">
        <v>27000</v>
      </c>
      <c r="D1269" s="4" t="s">
        <v>33267</v>
      </c>
      <c r="E1269" s="4" t="s">
        <v>33268</v>
      </c>
      <c r="F1269" s="9" t="str">
        <f t="shared" si="77"/>
        <v>North Keithburgh</v>
      </c>
      <c r="G1269" t="str">
        <f t="shared" si="78"/>
        <v>DE</v>
      </c>
      <c r="H1269" t="str">
        <f t="shared" si="79"/>
        <v>20507</v>
      </c>
    </row>
    <row r="1270" spans="1:8" ht="30">
      <c r="A1270" s="1" t="s">
        <v>4923</v>
      </c>
      <c r="B1270" s="1" t="str">
        <f t="shared" si="76"/>
        <v>USCGC Burns;FPO AE 90958</v>
      </c>
      <c r="C1270" s="1" t="s">
        <v>27001</v>
      </c>
      <c r="D1270" s="4" t="s">
        <v>33269</v>
      </c>
      <c r="E1270" s="4" t="s">
        <v>33270</v>
      </c>
      <c r="F1270" s="9" t="str">
        <f t="shared" si="77"/>
        <v>FPO</v>
      </c>
      <c r="G1270" t="str">
        <f t="shared" si="78"/>
        <v>AE</v>
      </c>
      <c r="H1270" t="str">
        <f t="shared" si="79"/>
        <v>90958</v>
      </c>
    </row>
    <row r="1271" spans="1:8" ht="30">
      <c r="A1271" s="1" t="s">
        <v>4927</v>
      </c>
      <c r="B1271" s="1" t="str">
        <f t="shared" si="76"/>
        <v>412 Lawrence Fields Apt. 637;Holmesfurt, DC 06455</v>
      </c>
      <c r="C1271" s="1" t="s">
        <v>27002</v>
      </c>
      <c r="D1271" s="4" t="s">
        <v>33271</v>
      </c>
      <c r="E1271" s="4" t="s">
        <v>33272</v>
      </c>
      <c r="F1271" s="9" t="str">
        <f t="shared" si="77"/>
        <v>Holmesfurt</v>
      </c>
      <c r="G1271" t="str">
        <f t="shared" si="78"/>
        <v>DC</v>
      </c>
      <c r="H1271" t="str">
        <f t="shared" si="79"/>
        <v>06455</v>
      </c>
    </row>
    <row r="1272" spans="1:8" ht="30">
      <c r="A1272" s="1" t="s">
        <v>4930</v>
      </c>
      <c r="B1272" s="1" t="str">
        <f t="shared" si="76"/>
        <v>303 Smith Mews Suite 596;Deborahstad, SD 76570</v>
      </c>
      <c r="C1272" s="1" t="s">
        <v>27003</v>
      </c>
      <c r="D1272" s="4" t="s">
        <v>33273</v>
      </c>
      <c r="E1272" s="4" t="s">
        <v>33274</v>
      </c>
      <c r="F1272" s="9" t="str">
        <f t="shared" si="77"/>
        <v>Deborahstad</v>
      </c>
      <c r="G1272" t="str">
        <f t="shared" si="78"/>
        <v>SD</v>
      </c>
      <c r="H1272" t="str">
        <f t="shared" si="79"/>
        <v>76570</v>
      </c>
    </row>
    <row r="1273" spans="1:8" ht="30">
      <c r="A1273" s="1" t="s">
        <v>4934</v>
      </c>
      <c r="B1273" s="1" t="str">
        <f t="shared" si="76"/>
        <v>45500 Terrell Square;Cherylville, IL 18091</v>
      </c>
      <c r="C1273" s="1" t="s">
        <v>27004</v>
      </c>
      <c r="D1273" s="4" t="s">
        <v>33275</v>
      </c>
      <c r="E1273" s="4" t="s">
        <v>33276</v>
      </c>
      <c r="F1273" s="9" t="str">
        <f t="shared" si="77"/>
        <v>Cherylville</v>
      </c>
      <c r="G1273" t="str">
        <f t="shared" si="78"/>
        <v>IL</v>
      </c>
      <c r="H1273" t="str">
        <f t="shared" si="79"/>
        <v>18091</v>
      </c>
    </row>
    <row r="1274" spans="1:8" ht="30">
      <c r="A1274" s="1" t="s">
        <v>4938</v>
      </c>
      <c r="B1274" s="1" t="str">
        <f t="shared" si="76"/>
        <v>Unit 8832 Box 1563;DPO AE 70428</v>
      </c>
      <c r="C1274" s="1" t="s">
        <v>27005</v>
      </c>
      <c r="D1274" s="4" t="s">
        <v>33277</v>
      </c>
      <c r="E1274" s="4" t="s">
        <v>33278</v>
      </c>
      <c r="F1274" s="9" t="str">
        <f t="shared" si="77"/>
        <v>DPO</v>
      </c>
      <c r="G1274" t="str">
        <f t="shared" si="78"/>
        <v>AE</v>
      </c>
      <c r="H1274" t="str">
        <f t="shared" si="79"/>
        <v>70428</v>
      </c>
    </row>
    <row r="1275" spans="1:8" ht="30">
      <c r="A1275" s="1" t="s">
        <v>4942</v>
      </c>
      <c r="B1275" s="1" t="str">
        <f t="shared" si="76"/>
        <v>57887 Jones Causeway Apt. 740;Hillbury, MS 32040</v>
      </c>
      <c r="C1275" s="1" t="s">
        <v>27006</v>
      </c>
      <c r="D1275" s="4" t="s">
        <v>33279</v>
      </c>
      <c r="E1275" s="4" t="s">
        <v>33280</v>
      </c>
      <c r="F1275" s="9" t="str">
        <f t="shared" si="77"/>
        <v>Hillbury</v>
      </c>
      <c r="G1275" t="str">
        <f t="shared" si="78"/>
        <v>MS</v>
      </c>
      <c r="H1275" t="str">
        <f t="shared" si="79"/>
        <v>32040</v>
      </c>
    </row>
    <row r="1276" spans="1:8" ht="30">
      <c r="A1276" s="1" t="s">
        <v>4944</v>
      </c>
      <c r="B1276" s="1" t="str">
        <f t="shared" si="76"/>
        <v>7154 Branch Knoll Suite 663;Stephanieville, CT 10198</v>
      </c>
      <c r="C1276" s="1" t="s">
        <v>27007</v>
      </c>
      <c r="D1276" s="4" t="s">
        <v>33281</v>
      </c>
      <c r="E1276" s="4" t="s">
        <v>33282</v>
      </c>
      <c r="F1276" s="9" t="str">
        <f t="shared" si="77"/>
        <v>Stephanieville</v>
      </c>
      <c r="G1276" t="str">
        <f t="shared" si="78"/>
        <v>CT</v>
      </c>
      <c r="H1276" t="str">
        <f t="shared" si="79"/>
        <v>10198</v>
      </c>
    </row>
    <row r="1277" spans="1:8" ht="30">
      <c r="A1277" s="1" t="s">
        <v>4948</v>
      </c>
      <c r="B1277" s="1" t="str">
        <f t="shared" si="76"/>
        <v>017 Timothy Prairie Suite 755;Myersburgh, IN 55629</v>
      </c>
      <c r="C1277" s="1" t="s">
        <v>27008</v>
      </c>
      <c r="D1277" s="4" t="s">
        <v>33283</v>
      </c>
      <c r="E1277" s="4" t="s">
        <v>33284</v>
      </c>
      <c r="F1277" s="9" t="str">
        <f t="shared" si="77"/>
        <v>Myersburgh</v>
      </c>
      <c r="G1277" t="str">
        <f t="shared" si="78"/>
        <v>IN</v>
      </c>
      <c r="H1277" t="str">
        <f t="shared" si="79"/>
        <v>55629</v>
      </c>
    </row>
    <row r="1278" spans="1:8" ht="30">
      <c r="A1278" s="1" t="s">
        <v>4951</v>
      </c>
      <c r="B1278" s="1" t="str">
        <f t="shared" si="76"/>
        <v>Unit 4371 Box 9582;DPO AE 31412</v>
      </c>
      <c r="C1278" s="1" t="s">
        <v>27009</v>
      </c>
      <c r="D1278" s="4" t="s">
        <v>33285</v>
      </c>
      <c r="E1278" s="4" t="s">
        <v>33286</v>
      </c>
      <c r="F1278" s="9" t="str">
        <f t="shared" si="77"/>
        <v>DPO</v>
      </c>
      <c r="G1278" t="str">
        <f t="shared" si="78"/>
        <v>AE</v>
      </c>
      <c r="H1278" t="str">
        <f t="shared" si="79"/>
        <v>31412</v>
      </c>
    </row>
    <row r="1279" spans="1:8" ht="45">
      <c r="A1279" s="1" t="s">
        <v>4954</v>
      </c>
      <c r="B1279" s="1" t="str">
        <f t="shared" si="76"/>
        <v>0220 Mackenzie Radial;Meganberg, NJ 58229</v>
      </c>
      <c r="C1279" s="1" t="s">
        <v>27010</v>
      </c>
      <c r="D1279" s="4" t="s">
        <v>33287</v>
      </c>
      <c r="E1279" s="4" t="s">
        <v>33288</v>
      </c>
      <c r="F1279" s="9" t="str">
        <f t="shared" si="77"/>
        <v>Meganberg</v>
      </c>
      <c r="G1279" t="str">
        <f t="shared" si="78"/>
        <v>NJ</v>
      </c>
      <c r="H1279" t="str">
        <f t="shared" si="79"/>
        <v>58229</v>
      </c>
    </row>
    <row r="1280" spans="1:8" ht="30">
      <c r="A1280" s="1" t="s">
        <v>4957</v>
      </c>
      <c r="B1280" s="1" t="str">
        <f t="shared" si="76"/>
        <v>6421 Larry Ridges Apt. 359;Kingfort, NM 32784</v>
      </c>
      <c r="C1280" s="1" t="s">
        <v>27011</v>
      </c>
      <c r="D1280" s="4" t="s">
        <v>33289</v>
      </c>
      <c r="E1280" s="4" t="s">
        <v>33290</v>
      </c>
      <c r="F1280" s="9" t="str">
        <f t="shared" si="77"/>
        <v>Kingfort</v>
      </c>
      <c r="G1280" t="str">
        <f t="shared" si="78"/>
        <v>NM</v>
      </c>
      <c r="H1280" t="str">
        <f t="shared" si="79"/>
        <v>32784</v>
      </c>
    </row>
    <row r="1281" spans="1:8" ht="45">
      <c r="A1281" s="1" t="s">
        <v>4961</v>
      </c>
      <c r="B1281" s="1" t="str">
        <f t="shared" si="76"/>
        <v>438 Sanders Underpass;Natashaborough, ND 24253</v>
      </c>
      <c r="C1281" s="1" t="s">
        <v>27012</v>
      </c>
      <c r="D1281" s="4" t="s">
        <v>33291</v>
      </c>
      <c r="E1281" s="4" t="s">
        <v>33292</v>
      </c>
      <c r="F1281" s="9" t="str">
        <f t="shared" si="77"/>
        <v>Natashaborough</v>
      </c>
      <c r="G1281" t="str">
        <f t="shared" si="78"/>
        <v>ND</v>
      </c>
      <c r="H1281" t="str">
        <f t="shared" si="79"/>
        <v>24253</v>
      </c>
    </row>
    <row r="1282" spans="1:8" ht="30">
      <c r="A1282" s="1" t="s">
        <v>4965</v>
      </c>
      <c r="B1282" s="1" t="str">
        <f t="shared" si="76"/>
        <v>PSC 0509, Box 8732;APO AA 84760</v>
      </c>
      <c r="C1282" s="1" t="s">
        <v>27013</v>
      </c>
      <c r="D1282" s="4" t="s">
        <v>33293</v>
      </c>
      <c r="E1282" s="4" t="s">
        <v>33294</v>
      </c>
      <c r="F1282" s="9" t="str">
        <f t="shared" si="77"/>
        <v>APO</v>
      </c>
      <c r="G1282" t="str">
        <f t="shared" si="78"/>
        <v>AA</v>
      </c>
      <c r="H1282" t="str">
        <f t="shared" si="79"/>
        <v>84760</v>
      </c>
    </row>
    <row r="1283" spans="1:8" ht="45">
      <c r="A1283" s="1" t="s">
        <v>4969</v>
      </c>
      <c r="B1283" s="1" t="str">
        <f t="shared" ref="B1283:B1346" si="80">SUBSTITUTE(A1283,CHAR(10),";")</f>
        <v>6886 Julia Stravenue;Toddville, NY 54513</v>
      </c>
      <c r="C1283" s="1" t="s">
        <v>27014</v>
      </c>
      <c r="D1283" s="4" t="s">
        <v>33295</v>
      </c>
      <c r="E1283" s="4" t="s">
        <v>33296</v>
      </c>
      <c r="F1283" s="9" t="str">
        <f t="shared" ref="F1283:F1346" si="81">IF(RIGHT(LEFT(E1283,3),2)="PO",LEFT(E1283,3),LEFT(E1283,LEN(E1283)-10))</f>
        <v>Toddville</v>
      </c>
      <c r="G1283" t="str">
        <f t="shared" ref="G1283:G1346" si="82">LEFT(RIGHT(E1283, 8), 2)</f>
        <v>NY</v>
      </c>
      <c r="H1283" t="str">
        <f t="shared" ref="H1283:H1346" si="83">RIGHT(E1283, 5)</f>
        <v>54513</v>
      </c>
    </row>
    <row r="1284" spans="1:8" ht="45">
      <c r="A1284" s="1" t="s">
        <v>4973</v>
      </c>
      <c r="B1284" s="1" t="str">
        <f t="shared" si="80"/>
        <v>3694 Smith Corners;Victoriaburgh, AK 15854</v>
      </c>
      <c r="C1284" s="1" t="s">
        <v>27015</v>
      </c>
      <c r="D1284" s="4" t="s">
        <v>33297</v>
      </c>
      <c r="E1284" s="4" t="s">
        <v>33298</v>
      </c>
      <c r="F1284" s="9" t="str">
        <f t="shared" si="81"/>
        <v>Victoriaburgh</v>
      </c>
      <c r="G1284" t="str">
        <f t="shared" si="82"/>
        <v>AK</v>
      </c>
      <c r="H1284" t="str">
        <f t="shared" si="83"/>
        <v>15854</v>
      </c>
    </row>
    <row r="1285" spans="1:8" ht="30">
      <c r="A1285" s="1" t="s">
        <v>4977</v>
      </c>
      <c r="B1285" s="1" t="str">
        <f t="shared" si="80"/>
        <v>4968 Joseph Brook;North Jill, CT 51779</v>
      </c>
      <c r="C1285" s="1" t="s">
        <v>27016</v>
      </c>
      <c r="D1285" s="4" t="s">
        <v>33299</v>
      </c>
      <c r="E1285" s="4" t="s">
        <v>33300</v>
      </c>
      <c r="F1285" s="9" t="str">
        <f t="shared" si="81"/>
        <v>North Jill</v>
      </c>
      <c r="G1285" t="str">
        <f t="shared" si="82"/>
        <v>CT</v>
      </c>
      <c r="H1285" t="str">
        <f t="shared" si="83"/>
        <v>51779</v>
      </c>
    </row>
    <row r="1286" spans="1:8" ht="45">
      <c r="A1286" s="1" t="s">
        <v>4981</v>
      </c>
      <c r="B1286" s="1" t="str">
        <f t="shared" si="80"/>
        <v>66628 Ryan Light;Nicholsonburgh, IN 10586</v>
      </c>
      <c r="C1286" s="1" t="s">
        <v>27017</v>
      </c>
      <c r="D1286" s="4" t="s">
        <v>33301</v>
      </c>
      <c r="E1286" s="4" t="s">
        <v>33302</v>
      </c>
      <c r="F1286" s="9" t="str">
        <f t="shared" si="81"/>
        <v>Nicholsonburgh</v>
      </c>
      <c r="G1286" t="str">
        <f t="shared" si="82"/>
        <v>IN</v>
      </c>
      <c r="H1286" t="str">
        <f t="shared" si="83"/>
        <v>10586</v>
      </c>
    </row>
    <row r="1287" spans="1:8" ht="30">
      <c r="A1287" s="1" t="s">
        <v>4985</v>
      </c>
      <c r="B1287" s="1" t="str">
        <f t="shared" si="80"/>
        <v>3785 Lonnie Crossing;Jackfurt, MD 26123</v>
      </c>
      <c r="C1287" s="1" t="s">
        <v>27018</v>
      </c>
      <c r="D1287" s="4" t="s">
        <v>33303</v>
      </c>
      <c r="E1287" s="4" t="s">
        <v>33304</v>
      </c>
      <c r="F1287" s="9" t="str">
        <f t="shared" si="81"/>
        <v>Jackfurt</v>
      </c>
      <c r="G1287" t="str">
        <f t="shared" si="82"/>
        <v>MD</v>
      </c>
      <c r="H1287" t="str">
        <f t="shared" si="83"/>
        <v>26123</v>
      </c>
    </row>
    <row r="1288" spans="1:8" ht="30">
      <c r="A1288" s="1" t="s">
        <v>4989</v>
      </c>
      <c r="B1288" s="1" t="str">
        <f t="shared" si="80"/>
        <v>3114 Moreno Junctions Suite 827;Chambersshire, IA 19164</v>
      </c>
      <c r="C1288" s="1" t="s">
        <v>27019</v>
      </c>
      <c r="D1288" s="4" t="s">
        <v>33305</v>
      </c>
      <c r="E1288" s="4" t="s">
        <v>33306</v>
      </c>
      <c r="F1288" s="9" t="str">
        <f t="shared" si="81"/>
        <v>Chambersshire</v>
      </c>
      <c r="G1288" t="str">
        <f t="shared" si="82"/>
        <v>IA</v>
      </c>
      <c r="H1288" t="str">
        <f t="shared" si="83"/>
        <v>19164</v>
      </c>
    </row>
    <row r="1289" spans="1:8" ht="30">
      <c r="A1289" s="1" t="s">
        <v>4993</v>
      </c>
      <c r="B1289" s="1" t="str">
        <f t="shared" si="80"/>
        <v>33356 Joseph Dam;Bakertown, KY 98201</v>
      </c>
      <c r="C1289" s="1" t="s">
        <v>27020</v>
      </c>
      <c r="D1289" s="4" t="s">
        <v>33307</v>
      </c>
      <c r="E1289" s="4" t="s">
        <v>33308</v>
      </c>
      <c r="F1289" s="9" t="str">
        <f t="shared" si="81"/>
        <v>Bakertown</v>
      </c>
      <c r="G1289" t="str">
        <f t="shared" si="82"/>
        <v>KY</v>
      </c>
      <c r="H1289" t="str">
        <f t="shared" si="83"/>
        <v>98201</v>
      </c>
    </row>
    <row r="1290" spans="1:8" ht="30">
      <c r="A1290" s="1" t="s">
        <v>4997</v>
      </c>
      <c r="B1290" s="1" t="str">
        <f t="shared" si="80"/>
        <v>USNV Pittman;FPO AP 24582</v>
      </c>
      <c r="C1290" s="1" t="s">
        <v>27021</v>
      </c>
      <c r="D1290" s="4" t="s">
        <v>33309</v>
      </c>
      <c r="E1290" s="4" t="s">
        <v>33310</v>
      </c>
      <c r="F1290" s="9" t="str">
        <f t="shared" si="81"/>
        <v>FPO</v>
      </c>
      <c r="G1290" t="str">
        <f t="shared" si="82"/>
        <v>AP</v>
      </c>
      <c r="H1290" t="str">
        <f t="shared" si="83"/>
        <v>24582</v>
      </c>
    </row>
    <row r="1291" spans="1:8" ht="30">
      <c r="A1291" s="1" t="s">
        <v>5000</v>
      </c>
      <c r="B1291" s="1" t="str">
        <f t="shared" si="80"/>
        <v>912 Adam Valley;Harrisshire, SC 43723</v>
      </c>
      <c r="C1291" s="1" t="s">
        <v>27022</v>
      </c>
      <c r="D1291" s="4" t="s">
        <v>33311</v>
      </c>
      <c r="E1291" s="4" t="s">
        <v>33312</v>
      </c>
      <c r="F1291" s="9" t="str">
        <f t="shared" si="81"/>
        <v>Harrisshire</v>
      </c>
      <c r="G1291" t="str">
        <f t="shared" si="82"/>
        <v>SC</v>
      </c>
      <c r="H1291" t="str">
        <f t="shared" si="83"/>
        <v>43723</v>
      </c>
    </row>
    <row r="1292" spans="1:8" ht="45">
      <c r="A1292" s="1" t="s">
        <v>5004</v>
      </c>
      <c r="B1292" s="1" t="str">
        <f t="shared" si="80"/>
        <v>775 John Land Suite 287;Port Courtneystad, NC 24405</v>
      </c>
      <c r="C1292" s="1" t="s">
        <v>27023</v>
      </c>
      <c r="D1292" s="4" t="s">
        <v>33313</v>
      </c>
      <c r="E1292" s="4" t="s">
        <v>33314</v>
      </c>
      <c r="F1292" s="9" t="str">
        <f t="shared" si="81"/>
        <v>Port Courtneystad</v>
      </c>
      <c r="G1292" t="str">
        <f t="shared" si="82"/>
        <v>NC</v>
      </c>
      <c r="H1292" t="str">
        <f t="shared" si="83"/>
        <v>24405</v>
      </c>
    </row>
    <row r="1293" spans="1:8" ht="30">
      <c r="A1293" s="1" t="s">
        <v>5007</v>
      </c>
      <c r="B1293" s="1" t="str">
        <f t="shared" si="80"/>
        <v>25728 Jill Viaduct;West Tammy, KS 11778</v>
      </c>
      <c r="C1293" s="1" t="s">
        <v>27024</v>
      </c>
      <c r="D1293" s="4" t="s">
        <v>33315</v>
      </c>
      <c r="E1293" s="4" t="s">
        <v>33316</v>
      </c>
      <c r="F1293" s="9" t="str">
        <f t="shared" si="81"/>
        <v>West Tammy</v>
      </c>
      <c r="G1293" t="str">
        <f t="shared" si="82"/>
        <v>KS</v>
      </c>
      <c r="H1293" t="str">
        <f t="shared" si="83"/>
        <v>11778</v>
      </c>
    </row>
    <row r="1294" spans="1:8" ht="45">
      <c r="A1294" s="1" t="s">
        <v>5011</v>
      </c>
      <c r="B1294" s="1" t="str">
        <f t="shared" si="80"/>
        <v>24056 Barbara Plain;Arroyomouth, AL 60112</v>
      </c>
      <c r="C1294" s="1" t="s">
        <v>27025</v>
      </c>
      <c r="D1294" s="4" t="s">
        <v>33317</v>
      </c>
      <c r="E1294" s="4" t="s">
        <v>33318</v>
      </c>
      <c r="F1294" s="9" t="str">
        <f t="shared" si="81"/>
        <v>Arroyomouth</v>
      </c>
      <c r="G1294" t="str">
        <f t="shared" si="82"/>
        <v>AL</v>
      </c>
      <c r="H1294" t="str">
        <f t="shared" si="83"/>
        <v>60112</v>
      </c>
    </row>
    <row r="1295" spans="1:8" ht="30">
      <c r="A1295" s="1" t="s">
        <v>5015</v>
      </c>
      <c r="B1295" s="1" t="str">
        <f t="shared" si="80"/>
        <v>4426 Diana Knolls Apt. 139;Port Kyliefort, KY 56986</v>
      </c>
      <c r="C1295" s="1" t="s">
        <v>27026</v>
      </c>
      <c r="D1295" s="4" t="s">
        <v>33319</v>
      </c>
      <c r="E1295" s="4" t="s">
        <v>33320</v>
      </c>
      <c r="F1295" s="9" t="str">
        <f t="shared" si="81"/>
        <v>Port Kyliefort</v>
      </c>
      <c r="G1295" t="str">
        <f t="shared" si="82"/>
        <v>KY</v>
      </c>
      <c r="H1295" t="str">
        <f t="shared" si="83"/>
        <v>56986</v>
      </c>
    </row>
    <row r="1296" spans="1:8" ht="30">
      <c r="A1296" s="1" t="s">
        <v>5019</v>
      </c>
      <c r="B1296" s="1" t="str">
        <f t="shared" si="80"/>
        <v>Unit 5621 Box 6773;DPO AA 55533</v>
      </c>
      <c r="C1296" s="1" t="s">
        <v>27027</v>
      </c>
      <c r="D1296" s="4" t="s">
        <v>33321</v>
      </c>
      <c r="E1296" s="4" t="s">
        <v>33322</v>
      </c>
      <c r="F1296" s="9" t="str">
        <f t="shared" si="81"/>
        <v>DPO</v>
      </c>
      <c r="G1296" t="str">
        <f t="shared" si="82"/>
        <v>AA</v>
      </c>
      <c r="H1296" t="str">
        <f t="shared" si="83"/>
        <v>55533</v>
      </c>
    </row>
    <row r="1297" spans="1:8" ht="45">
      <c r="A1297" s="1" t="s">
        <v>5023</v>
      </c>
      <c r="B1297" s="1" t="str">
        <f t="shared" si="80"/>
        <v>6751 Wade Viaduct;Angelaburgh, DE 96115</v>
      </c>
      <c r="C1297" s="1" t="s">
        <v>27028</v>
      </c>
      <c r="D1297" s="4" t="s">
        <v>33323</v>
      </c>
      <c r="E1297" s="4" t="s">
        <v>33324</v>
      </c>
      <c r="F1297" s="9" t="str">
        <f t="shared" si="81"/>
        <v>Angelaburgh</v>
      </c>
      <c r="G1297" t="str">
        <f t="shared" si="82"/>
        <v>DE</v>
      </c>
      <c r="H1297" t="str">
        <f t="shared" si="83"/>
        <v>96115</v>
      </c>
    </row>
    <row r="1298" spans="1:8" ht="45">
      <c r="A1298" s="1" t="s">
        <v>5027</v>
      </c>
      <c r="B1298" s="1" t="str">
        <f t="shared" si="80"/>
        <v>86215 Timothy Roads;Haroldmouth, NY 77331</v>
      </c>
      <c r="C1298" s="1" t="s">
        <v>27029</v>
      </c>
      <c r="D1298" s="4" t="s">
        <v>33325</v>
      </c>
      <c r="E1298" s="4" t="s">
        <v>33326</v>
      </c>
      <c r="F1298" s="9" t="str">
        <f t="shared" si="81"/>
        <v>Haroldmouth</v>
      </c>
      <c r="G1298" t="str">
        <f t="shared" si="82"/>
        <v>NY</v>
      </c>
      <c r="H1298" t="str">
        <f t="shared" si="83"/>
        <v>77331</v>
      </c>
    </row>
    <row r="1299" spans="1:8" ht="30">
      <c r="A1299" s="1" t="s">
        <v>5031</v>
      </c>
      <c r="B1299" s="1" t="str">
        <f t="shared" si="80"/>
        <v>61741 Justin Plaza Suite 419;Lake Eric, TN 76430</v>
      </c>
      <c r="C1299" s="1" t="s">
        <v>27030</v>
      </c>
      <c r="D1299" s="4" t="s">
        <v>33327</v>
      </c>
      <c r="E1299" s="4" t="s">
        <v>33328</v>
      </c>
      <c r="F1299" s="9" t="str">
        <f t="shared" si="81"/>
        <v>Lake Eric</v>
      </c>
      <c r="G1299" t="str">
        <f t="shared" si="82"/>
        <v>TN</v>
      </c>
      <c r="H1299" t="str">
        <f t="shared" si="83"/>
        <v>76430</v>
      </c>
    </row>
    <row r="1300" spans="1:8" ht="30">
      <c r="A1300" s="1" t="s">
        <v>5035</v>
      </c>
      <c r="B1300" s="1" t="str">
        <f t="shared" si="80"/>
        <v>970 Fernandez Forks;North Brettstad, AZ 80743</v>
      </c>
      <c r="C1300" s="1" t="s">
        <v>27031</v>
      </c>
      <c r="D1300" s="4" t="s">
        <v>33329</v>
      </c>
      <c r="E1300" s="4" t="s">
        <v>33330</v>
      </c>
      <c r="F1300" s="9" t="str">
        <f t="shared" si="81"/>
        <v>North Brettstad</v>
      </c>
      <c r="G1300" t="str">
        <f t="shared" si="82"/>
        <v>AZ</v>
      </c>
      <c r="H1300" t="str">
        <f t="shared" si="83"/>
        <v>80743</v>
      </c>
    </row>
    <row r="1301" spans="1:8" ht="30">
      <c r="A1301" s="1" t="s">
        <v>5038</v>
      </c>
      <c r="B1301" s="1" t="str">
        <f t="shared" si="80"/>
        <v>07608 Gonzalez Prairie;Port Jeffshire, OR 93180</v>
      </c>
      <c r="C1301" s="1" t="s">
        <v>27032</v>
      </c>
      <c r="D1301" s="4" t="s">
        <v>33331</v>
      </c>
      <c r="E1301" s="4" t="s">
        <v>33332</v>
      </c>
      <c r="F1301" s="9" t="str">
        <f t="shared" si="81"/>
        <v>Port Jeffshire</v>
      </c>
      <c r="G1301" t="str">
        <f t="shared" si="82"/>
        <v>OR</v>
      </c>
      <c r="H1301" t="str">
        <f t="shared" si="83"/>
        <v>93180</v>
      </c>
    </row>
    <row r="1302" spans="1:8" ht="45">
      <c r="A1302" s="1" t="s">
        <v>5042</v>
      </c>
      <c r="B1302" s="1" t="str">
        <f t="shared" si="80"/>
        <v>702 Thomas Ferry Suite 395;New Melindashire, AL 96234</v>
      </c>
      <c r="C1302" s="1" t="s">
        <v>27033</v>
      </c>
      <c r="D1302" s="4" t="s">
        <v>33333</v>
      </c>
      <c r="E1302" s="4" t="s">
        <v>33334</v>
      </c>
      <c r="F1302" s="9" t="str">
        <f t="shared" si="81"/>
        <v>New Melindashire</v>
      </c>
      <c r="G1302" t="str">
        <f t="shared" si="82"/>
        <v>AL</v>
      </c>
      <c r="H1302" t="str">
        <f t="shared" si="83"/>
        <v>96234</v>
      </c>
    </row>
    <row r="1303" spans="1:8" ht="45">
      <c r="A1303" s="1" t="s">
        <v>5045</v>
      </c>
      <c r="B1303" s="1" t="str">
        <f t="shared" si="80"/>
        <v>55277 Amanda Locks;Timothyport, FL 89676</v>
      </c>
      <c r="C1303" s="1" t="s">
        <v>27034</v>
      </c>
      <c r="D1303" s="4" t="s">
        <v>33335</v>
      </c>
      <c r="E1303" s="4" t="s">
        <v>33336</v>
      </c>
      <c r="F1303" s="9" t="str">
        <f t="shared" si="81"/>
        <v>Timothyport</v>
      </c>
      <c r="G1303" t="str">
        <f t="shared" si="82"/>
        <v>FL</v>
      </c>
      <c r="H1303" t="str">
        <f t="shared" si="83"/>
        <v>89676</v>
      </c>
    </row>
    <row r="1304" spans="1:8" ht="45">
      <c r="A1304" s="1" t="s">
        <v>5049</v>
      </c>
      <c r="B1304" s="1" t="str">
        <f t="shared" si="80"/>
        <v>1652 Linda Garden;Nunezberg, VT 47163</v>
      </c>
      <c r="C1304" s="1" t="s">
        <v>27035</v>
      </c>
      <c r="D1304" s="4" t="s">
        <v>33337</v>
      </c>
      <c r="E1304" s="4" t="s">
        <v>33338</v>
      </c>
      <c r="F1304" s="9" t="str">
        <f t="shared" si="81"/>
        <v>Nunezberg</v>
      </c>
      <c r="G1304" t="str">
        <f t="shared" si="82"/>
        <v>VT</v>
      </c>
      <c r="H1304" t="str">
        <f t="shared" si="83"/>
        <v>47163</v>
      </c>
    </row>
    <row r="1305" spans="1:8" ht="30">
      <c r="A1305" s="1" t="s">
        <v>5053</v>
      </c>
      <c r="B1305" s="1" t="str">
        <f t="shared" si="80"/>
        <v>26644 Joseph Parkway;Toddfurt, AR 57271</v>
      </c>
      <c r="C1305" s="1" t="s">
        <v>27036</v>
      </c>
      <c r="D1305" s="4" t="s">
        <v>33339</v>
      </c>
      <c r="E1305" s="4" t="s">
        <v>33340</v>
      </c>
      <c r="F1305" s="9" t="str">
        <f t="shared" si="81"/>
        <v>Toddfurt</v>
      </c>
      <c r="G1305" t="str">
        <f t="shared" si="82"/>
        <v>AR</v>
      </c>
      <c r="H1305" t="str">
        <f t="shared" si="83"/>
        <v>57271</v>
      </c>
    </row>
    <row r="1306" spans="1:8" ht="30">
      <c r="A1306" s="1" t="s">
        <v>5056</v>
      </c>
      <c r="B1306" s="1" t="str">
        <f t="shared" si="80"/>
        <v>70821 Michael Fords;South Kim, ME 96679</v>
      </c>
      <c r="C1306" s="1" t="s">
        <v>27037</v>
      </c>
      <c r="D1306" s="4" t="s">
        <v>33341</v>
      </c>
      <c r="E1306" s="4" t="s">
        <v>33342</v>
      </c>
      <c r="F1306" s="9" t="str">
        <f t="shared" si="81"/>
        <v>South Kim</v>
      </c>
      <c r="G1306" t="str">
        <f t="shared" si="82"/>
        <v>ME</v>
      </c>
      <c r="H1306" t="str">
        <f t="shared" si="83"/>
        <v>96679</v>
      </c>
    </row>
    <row r="1307" spans="1:8" ht="30">
      <c r="A1307" s="1" t="s">
        <v>5060</v>
      </c>
      <c r="B1307" s="1" t="str">
        <f t="shared" si="80"/>
        <v>81848 Kimberly Port Apt. 349;Ashleybury, NH 55674</v>
      </c>
      <c r="C1307" s="1" t="s">
        <v>27038</v>
      </c>
      <c r="D1307" s="4" t="s">
        <v>33343</v>
      </c>
      <c r="E1307" s="4" t="s">
        <v>33344</v>
      </c>
      <c r="F1307" s="9" t="str">
        <f t="shared" si="81"/>
        <v>Ashleybury</v>
      </c>
      <c r="G1307" t="str">
        <f t="shared" si="82"/>
        <v>NH</v>
      </c>
      <c r="H1307" t="str">
        <f t="shared" si="83"/>
        <v>55674</v>
      </c>
    </row>
    <row r="1308" spans="1:8" ht="30">
      <c r="A1308" s="1" t="s">
        <v>5064</v>
      </c>
      <c r="B1308" s="1" t="str">
        <f t="shared" si="80"/>
        <v>681 Kelley Flat Suite 709;Ryanstad, MD 29660</v>
      </c>
      <c r="C1308" s="1" t="s">
        <v>27039</v>
      </c>
      <c r="D1308" s="4" t="s">
        <v>33345</v>
      </c>
      <c r="E1308" s="4" t="s">
        <v>33346</v>
      </c>
      <c r="F1308" s="9" t="str">
        <f t="shared" si="81"/>
        <v>Ryanstad</v>
      </c>
      <c r="G1308" t="str">
        <f t="shared" si="82"/>
        <v>MD</v>
      </c>
      <c r="H1308" t="str">
        <f t="shared" si="83"/>
        <v>29660</v>
      </c>
    </row>
    <row r="1309" spans="1:8" ht="30">
      <c r="A1309" s="1" t="s">
        <v>5068</v>
      </c>
      <c r="B1309" s="1" t="str">
        <f t="shared" si="80"/>
        <v>42867 Russell Branch Apt. 992;East Natalie, AR 50461</v>
      </c>
      <c r="C1309" s="1" t="s">
        <v>27040</v>
      </c>
      <c r="D1309" s="4" t="s">
        <v>33347</v>
      </c>
      <c r="E1309" s="4" t="s">
        <v>33348</v>
      </c>
      <c r="F1309" s="9" t="str">
        <f t="shared" si="81"/>
        <v>East Natalie</v>
      </c>
      <c r="G1309" t="str">
        <f t="shared" si="82"/>
        <v>AR</v>
      </c>
      <c r="H1309" t="str">
        <f t="shared" si="83"/>
        <v>50461</v>
      </c>
    </row>
    <row r="1310" spans="1:8" ht="45">
      <c r="A1310" s="1" t="s">
        <v>5072</v>
      </c>
      <c r="B1310" s="1" t="str">
        <f t="shared" si="80"/>
        <v>426 Levi Crossing;Reynoldsshire, HI 75434</v>
      </c>
      <c r="C1310" s="1" t="s">
        <v>27041</v>
      </c>
      <c r="D1310" s="4" t="s">
        <v>33349</v>
      </c>
      <c r="E1310" s="4" t="s">
        <v>33350</v>
      </c>
      <c r="F1310" s="9" t="str">
        <f t="shared" si="81"/>
        <v>Reynoldsshire</v>
      </c>
      <c r="G1310" t="str">
        <f t="shared" si="82"/>
        <v>HI</v>
      </c>
      <c r="H1310" t="str">
        <f t="shared" si="83"/>
        <v>75434</v>
      </c>
    </row>
    <row r="1311" spans="1:8" ht="30">
      <c r="A1311" s="1" t="s">
        <v>5076</v>
      </c>
      <c r="B1311" s="1" t="str">
        <f t="shared" si="80"/>
        <v>3576 Tyler Ferry;East Madison, WV 32163</v>
      </c>
      <c r="C1311" s="1" t="s">
        <v>27042</v>
      </c>
      <c r="D1311" s="4" t="s">
        <v>33351</v>
      </c>
      <c r="E1311" s="4" t="s">
        <v>33352</v>
      </c>
      <c r="F1311" s="9" t="str">
        <f t="shared" si="81"/>
        <v>East Madison</v>
      </c>
      <c r="G1311" t="str">
        <f t="shared" si="82"/>
        <v>WV</v>
      </c>
      <c r="H1311" t="str">
        <f t="shared" si="83"/>
        <v>32163</v>
      </c>
    </row>
    <row r="1312" spans="1:8" ht="30">
      <c r="A1312" s="1" t="s">
        <v>5080</v>
      </c>
      <c r="B1312" s="1" t="str">
        <f t="shared" si="80"/>
        <v>724 Stafford Freeway Apt. 283;East Lori, ID 90525</v>
      </c>
      <c r="C1312" s="1" t="s">
        <v>27043</v>
      </c>
      <c r="D1312" s="4" t="s">
        <v>33353</v>
      </c>
      <c r="E1312" s="4" t="s">
        <v>33354</v>
      </c>
      <c r="F1312" s="9" t="str">
        <f t="shared" si="81"/>
        <v>East Lori</v>
      </c>
      <c r="G1312" t="str">
        <f t="shared" si="82"/>
        <v>ID</v>
      </c>
      <c r="H1312" t="str">
        <f t="shared" si="83"/>
        <v>90525</v>
      </c>
    </row>
    <row r="1313" spans="1:8" ht="30">
      <c r="A1313" s="1" t="s">
        <v>5084</v>
      </c>
      <c r="B1313" s="1" t="str">
        <f t="shared" si="80"/>
        <v>Unit 1373 Box 1647;DPO AA 67121</v>
      </c>
      <c r="C1313" s="1" t="s">
        <v>27044</v>
      </c>
      <c r="D1313" s="4" t="s">
        <v>33355</v>
      </c>
      <c r="E1313" s="4" t="s">
        <v>33356</v>
      </c>
      <c r="F1313" s="9" t="str">
        <f t="shared" si="81"/>
        <v>DPO</v>
      </c>
      <c r="G1313" t="str">
        <f t="shared" si="82"/>
        <v>AA</v>
      </c>
      <c r="H1313" t="str">
        <f t="shared" si="83"/>
        <v>67121</v>
      </c>
    </row>
    <row r="1314" spans="1:8" ht="45">
      <c r="A1314" s="1" t="s">
        <v>5088</v>
      </c>
      <c r="B1314" s="1" t="str">
        <f t="shared" si="80"/>
        <v>25179 Christopher Estate;Lake Stephanieberg, TX 65281</v>
      </c>
      <c r="C1314" s="1" t="s">
        <v>27045</v>
      </c>
      <c r="D1314" s="4" t="s">
        <v>33357</v>
      </c>
      <c r="E1314" s="4" t="s">
        <v>33358</v>
      </c>
      <c r="F1314" s="9" t="str">
        <f t="shared" si="81"/>
        <v>Lake Stephanieberg</v>
      </c>
      <c r="G1314" t="str">
        <f t="shared" si="82"/>
        <v>TX</v>
      </c>
      <c r="H1314" t="str">
        <f t="shared" si="83"/>
        <v>65281</v>
      </c>
    </row>
    <row r="1315" spans="1:8" ht="30">
      <c r="A1315" s="1" t="s">
        <v>5091</v>
      </c>
      <c r="B1315" s="1" t="str">
        <f t="shared" si="80"/>
        <v>1209 Holt Ramp;North Kylieview, MA 42051</v>
      </c>
      <c r="C1315" s="1" t="s">
        <v>27046</v>
      </c>
      <c r="D1315" s="4" t="s">
        <v>33359</v>
      </c>
      <c r="E1315" s="4" t="s">
        <v>33360</v>
      </c>
      <c r="F1315" s="9" t="str">
        <f t="shared" si="81"/>
        <v>North Kylieview</v>
      </c>
      <c r="G1315" t="str">
        <f t="shared" si="82"/>
        <v>MA</v>
      </c>
      <c r="H1315" t="str">
        <f t="shared" si="83"/>
        <v>42051</v>
      </c>
    </row>
    <row r="1316" spans="1:8" ht="45">
      <c r="A1316" s="1" t="s">
        <v>5095</v>
      </c>
      <c r="B1316" s="1" t="str">
        <f t="shared" si="80"/>
        <v>62327 Prince Gardens Suite 933;South Kenneth, ND 62743</v>
      </c>
      <c r="C1316" s="1" t="s">
        <v>27047</v>
      </c>
      <c r="D1316" s="4" t="s">
        <v>33361</v>
      </c>
      <c r="E1316" s="4" t="s">
        <v>33362</v>
      </c>
      <c r="F1316" s="9" t="str">
        <f t="shared" si="81"/>
        <v>South Kenneth</v>
      </c>
      <c r="G1316" t="str">
        <f t="shared" si="82"/>
        <v>ND</v>
      </c>
      <c r="H1316" t="str">
        <f t="shared" si="83"/>
        <v>62743</v>
      </c>
    </row>
    <row r="1317" spans="1:8" ht="30">
      <c r="A1317" s="1" t="s">
        <v>5099</v>
      </c>
      <c r="B1317" s="1" t="str">
        <f t="shared" si="80"/>
        <v>41929 Jonathan Wells;Port Kathrynburgh, CO 95375</v>
      </c>
      <c r="C1317" s="1" t="s">
        <v>27048</v>
      </c>
      <c r="D1317" s="4" t="s">
        <v>33363</v>
      </c>
      <c r="E1317" s="4" t="s">
        <v>33364</v>
      </c>
      <c r="F1317" s="9" t="str">
        <f t="shared" si="81"/>
        <v>Port Kathrynburgh</v>
      </c>
      <c r="G1317" t="str">
        <f t="shared" si="82"/>
        <v>CO</v>
      </c>
      <c r="H1317" t="str">
        <f t="shared" si="83"/>
        <v>95375</v>
      </c>
    </row>
    <row r="1318" spans="1:8" ht="30">
      <c r="A1318" s="1" t="s">
        <v>5102</v>
      </c>
      <c r="B1318" s="1" t="str">
        <f t="shared" si="80"/>
        <v>872 Michael Highway Suite 088;Maryfort, KS 25623</v>
      </c>
      <c r="C1318" s="1" t="s">
        <v>27049</v>
      </c>
      <c r="D1318" s="4" t="s">
        <v>33365</v>
      </c>
      <c r="E1318" s="4" t="s">
        <v>33366</v>
      </c>
      <c r="F1318" s="9" t="str">
        <f t="shared" si="81"/>
        <v>Maryfort</v>
      </c>
      <c r="G1318" t="str">
        <f t="shared" si="82"/>
        <v>KS</v>
      </c>
      <c r="H1318" t="str">
        <f t="shared" si="83"/>
        <v>25623</v>
      </c>
    </row>
    <row r="1319" spans="1:8" ht="30">
      <c r="A1319" s="1" t="s">
        <v>5106</v>
      </c>
      <c r="B1319" s="1" t="str">
        <f t="shared" si="80"/>
        <v>68946 Bowen Canyon Apt. 461;Whiteton, SD 68493</v>
      </c>
      <c r="C1319" s="1" t="s">
        <v>27050</v>
      </c>
      <c r="D1319" s="4" t="s">
        <v>33367</v>
      </c>
      <c r="E1319" s="4" t="s">
        <v>33368</v>
      </c>
      <c r="F1319" s="9" t="str">
        <f t="shared" si="81"/>
        <v>Whiteton</v>
      </c>
      <c r="G1319" t="str">
        <f t="shared" si="82"/>
        <v>SD</v>
      </c>
      <c r="H1319" t="str">
        <f t="shared" si="83"/>
        <v>68493</v>
      </c>
    </row>
    <row r="1320" spans="1:8" ht="30">
      <c r="A1320" s="1" t="s">
        <v>5110</v>
      </c>
      <c r="B1320" s="1" t="str">
        <f t="shared" si="80"/>
        <v>2030 Contreras Port Apt. 484;Lake Daniel, WI 71679</v>
      </c>
      <c r="C1320" s="1" t="s">
        <v>27051</v>
      </c>
      <c r="D1320" s="4" t="s">
        <v>33369</v>
      </c>
      <c r="E1320" s="4" t="s">
        <v>33370</v>
      </c>
      <c r="F1320" s="9" t="str">
        <f t="shared" si="81"/>
        <v>Lake Daniel</v>
      </c>
      <c r="G1320" t="str">
        <f t="shared" si="82"/>
        <v>WI</v>
      </c>
      <c r="H1320" t="str">
        <f t="shared" si="83"/>
        <v>71679</v>
      </c>
    </row>
    <row r="1321" spans="1:8" ht="30">
      <c r="A1321" s="1" t="s">
        <v>5114</v>
      </c>
      <c r="B1321" s="1" t="str">
        <f t="shared" si="80"/>
        <v>541 Lloyd Manor Apt. 744;Jamiemouth, TN 85204</v>
      </c>
      <c r="C1321" s="1" t="s">
        <v>27052</v>
      </c>
      <c r="D1321" s="4" t="s">
        <v>33371</v>
      </c>
      <c r="E1321" s="4" t="s">
        <v>33372</v>
      </c>
      <c r="F1321" s="9" t="str">
        <f t="shared" si="81"/>
        <v>Jamiemouth</v>
      </c>
      <c r="G1321" t="str">
        <f t="shared" si="82"/>
        <v>TN</v>
      </c>
      <c r="H1321" t="str">
        <f t="shared" si="83"/>
        <v>85204</v>
      </c>
    </row>
    <row r="1322" spans="1:8" ht="30">
      <c r="A1322" s="1" t="s">
        <v>5118</v>
      </c>
      <c r="B1322" s="1" t="str">
        <f t="shared" si="80"/>
        <v>USS Orr;FPO AE 41435</v>
      </c>
      <c r="C1322" s="1" t="s">
        <v>27053</v>
      </c>
      <c r="D1322" s="4" t="s">
        <v>33373</v>
      </c>
      <c r="E1322" s="4" t="s">
        <v>33374</v>
      </c>
      <c r="F1322" s="9" t="str">
        <f t="shared" si="81"/>
        <v>FPO</v>
      </c>
      <c r="G1322" t="str">
        <f t="shared" si="82"/>
        <v>AE</v>
      </c>
      <c r="H1322" t="str">
        <f t="shared" si="83"/>
        <v>41435</v>
      </c>
    </row>
    <row r="1323" spans="1:8" ht="30">
      <c r="A1323" s="1" t="s">
        <v>5121</v>
      </c>
      <c r="B1323" s="1" t="str">
        <f t="shared" si="80"/>
        <v>727 Graves Tunnel Suite 479;Ronaldhaven, ND 58227</v>
      </c>
      <c r="C1323" s="1" t="s">
        <v>27054</v>
      </c>
      <c r="D1323" s="4" t="s">
        <v>33375</v>
      </c>
      <c r="E1323" s="4" t="s">
        <v>33376</v>
      </c>
      <c r="F1323" s="9" t="str">
        <f t="shared" si="81"/>
        <v>Ronaldhaven</v>
      </c>
      <c r="G1323" t="str">
        <f t="shared" si="82"/>
        <v>ND</v>
      </c>
      <c r="H1323" t="str">
        <f t="shared" si="83"/>
        <v>58227</v>
      </c>
    </row>
    <row r="1324" spans="1:8" ht="45">
      <c r="A1324" s="1" t="s">
        <v>5125</v>
      </c>
      <c r="B1324" s="1" t="str">
        <f t="shared" si="80"/>
        <v>895 Karen Common Apt. 531;East Jennifermouth, RI 47216</v>
      </c>
      <c r="C1324" s="1" t="s">
        <v>27055</v>
      </c>
      <c r="D1324" s="4" t="s">
        <v>33377</v>
      </c>
      <c r="E1324" s="4" t="s">
        <v>33378</v>
      </c>
      <c r="F1324" s="9" t="str">
        <f t="shared" si="81"/>
        <v>East Jennifermouth</v>
      </c>
      <c r="G1324" t="str">
        <f t="shared" si="82"/>
        <v>RI</v>
      </c>
      <c r="H1324" t="str">
        <f t="shared" si="83"/>
        <v>47216</v>
      </c>
    </row>
    <row r="1325" spans="1:8" ht="30">
      <c r="A1325" s="1" t="s">
        <v>5129</v>
      </c>
      <c r="B1325" s="1" t="str">
        <f t="shared" si="80"/>
        <v>526 Alejandra Islands;Lisabury, AL 25008</v>
      </c>
      <c r="C1325" s="1" t="s">
        <v>27056</v>
      </c>
      <c r="D1325" s="4" t="s">
        <v>33379</v>
      </c>
      <c r="E1325" s="4" t="s">
        <v>33380</v>
      </c>
      <c r="F1325" s="9" t="str">
        <f t="shared" si="81"/>
        <v>Lisabury</v>
      </c>
      <c r="G1325" t="str">
        <f t="shared" si="82"/>
        <v>AL</v>
      </c>
      <c r="H1325" t="str">
        <f t="shared" si="83"/>
        <v>25008</v>
      </c>
    </row>
    <row r="1326" spans="1:8" ht="30">
      <c r="A1326" s="1" t="s">
        <v>5133</v>
      </c>
      <c r="B1326" s="1" t="str">
        <f t="shared" si="80"/>
        <v>Unit 5521 Box 2218;DPO AA 79203</v>
      </c>
      <c r="C1326" s="1" t="s">
        <v>27057</v>
      </c>
      <c r="D1326" s="4" t="s">
        <v>33381</v>
      </c>
      <c r="E1326" s="4" t="s">
        <v>33382</v>
      </c>
      <c r="F1326" s="9" t="str">
        <f t="shared" si="81"/>
        <v>DPO</v>
      </c>
      <c r="G1326" t="str">
        <f t="shared" si="82"/>
        <v>AA</v>
      </c>
      <c r="H1326" t="str">
        <f t="shared" si="83"/>
        <v>79203</v>
      </c>
    </row>
    <row r="1327" spans="1:8" ht="30">
      <c r="A1327" s="1" t="s">
        <v>5137</v>
      </c>
      <c r="B1327" s="1" t="str">
        <f t="shared" si="80"/>
        <v>49691 Brown Mountains Apt. 230;Markburgh, OR 24819</v>
      </c>
      <c r="C1327" s="1" t="s">
        <v>27058</v>
      </c>
      <c r="D1327" s="4" t="s">
        <v>33383</v>
      </c>
      <c r="E1327" s="4" t="s">
        <v>33384</v>
      </c>
      <c r="F1327" s="9" t="str">
        <f t="shared" si="81"/>
        <v>Markburgh</v>
      </c>
      <c r="G1327" t="str">
        <f t="shared" si="82"/>
        <v>OR</v>
      </c>
      <c r="H1327" t="str">
        <f t="shared" si="83"/>
        <v>24819</v>
      </c>
    </row>
    <row r="1328" spans="1:8" ht="45">
      <c r="A1328" s="1" t="s">
        <v>5140</v>
      </c>
      <c r="B1328" s="1" t="str">
        <f t="shared" si="80"/>
        <v>11915 Powers Junctions Suite 599;Cunninghamville, MA 68369</v>
      </c>
      <c r="C1328" s="1" t="s">
        <v>27059</v>
      </c>
      <c r="D1328" s="4" t="s">
        <v>33385</v>
      </c>
      <c r="E1328" s="4" t="s">
        <v>33386</v>
      </c>
      <c r="F1328" s="9" t="str">
        <f t="shared" si="81"/>
        <v>Cunninghamville</v>
      </c>
      <c r="G1328" t="str">
        <f t="shared" si="82"/>
        <v>MA</v>
      </c>
      <c r="H1328" t="str">
        <f t="shared" si="83"/>
        <v>68369</v>
      </c>
    </row>
    <row r="1329" spans="1:8" ht="30">
      <c r="A1329" s="1" t="s">
        <v>5144</v>
      </c>
      <c r="B1329" s="1" t="str">
        <f t="shared" si="80"/>
        <v>1863 John Square;West Juanchester, MA 75712</v>
      </c>
      <c r="C1329" s="1" t="s">
        <v>27060</v>
      </c>
      <c r="D1329" s="4" t="s">
        <v>33387</v>
      </c>
      <c r="E1329" s="4" t="s">
        <v>33388</v>
      </c>
      <c r="F1329" s="9" t="str">
        <f t="shared" si="81"/>
        <v>West Juanchester</v>
      </c>
      <c r="G1329" t="str">
        <f t="shared" si="82"/>
        <v>MA</v>
      </c>
      <c r="H1329" t="str">
        <f t="shared" si="83"/>
        <v>75712</v>
      </c>
    </row>
    <row r="1330" spans="1:8" ht="30">
      <c r="A1330" s="1" t="s">
        <v>5148</v>
      </c>
      <c r="B1330" s="1" t="str">
        <f t="shared" si="80"/>
        <v>84813 Mccall Cove Suite 798;North Connor, PA 01607</v>
      </c>
      <c r="C1330" s="1" t="s">
        <v>27061</v>
      </c>
      <c r="D1330" s="4" t="s">
        <v>33389</v>
      </c>
      <c r="E1330" s="4" t="s">
        <v>33390</v>
      </c>
      <c r="F1330" s="9" t="str">
        <f t="shared" si="81"/>
        <v>North Connor</v>
      </c>
      <c r="G1330" t="str">
        <f t="shared" si="82"/>
        <v>PA</v>
      </c>
      <c r="H1330" t="str">
        <f t="shared" si="83"/>
        <v>01607</v>
      </c>
    </row>
    <row r="1331" spans="1:8" ht="30">
      <c r="A1331" s="1" t="s">
        <v>5152</v>
      </c>
      <c r="B1331" s="1" t="str">
        <f t="shared" si="80"/>
        <v>09552 Davis Port;New Georgehaven, OR 92575</v>
      </c>
      <c r="C1331" s="1" t="s">
        <v>27062</v>
      </c>
      <c r="D1331" s="4" t="s">
        <v>33391</v>
      </c>
      <c r="E1331" s="4" t="s">
        <v>33392</v>
      </c>
      <c r="F1331" s="9" t="str">
        <f t="shared" si="81"/>
        <v>New Georgehaven</v>
      </c>
      <c r="G1331" t="str">
        <f t="shared" si="82"/>
        <v>OR</v>
      </c>
      <c r="H1331" t="str">
        <f t="shared" si="83"/>
        <v>92575</v>
      </c>
    </row>
    <row r="1332" spans="1:8" ht="30">
      <c r="A1332" s="1" t="s">
        <v>5155</v>
      </c>
      <c r="B1332" s="1" t="str">
        <f t="shared" si="80"/>
        <v>65979 Munoz Villages;North Kevinmouth, ME 41013</v>
      </c>
      <c r="C1332" s="1" t="s">
        <v>27063</v>
      </c>
      <c r="D1332" s="4" t="s">
        <v>33393</v>
      </c>
      <c r="E1332" s="4" t="s">
        <v>33394</v>
      </c>
      <c r="F1332" s="9" t="str">
        <f t="shared" si="81"/>
        <v>North Kevinmouth</v>
      </c>
      <c r="G1332" t="str">
        <f t="shared" si="82"/>
        <v>ME</v>
      </c>
      <c r="H1332" t="str">
        <f t="shared" si="83"/>
        <v>41013</v>
      </c>
    </row>
    <row r="1333" spans="1:8" ht="30">
      <c r="A1333" s="1" t="s">
        <v>5159</v>
      </c>
      <c r="B1333" s="1" t="str">
        <f t="shared" si="80"/>
        <v>Unit 6361 Box 3553;DPO AA 83473</v>
      </c>
      <c r="C1333" s="1" t="s">
        <v>27064</v>
      </c>
      <c r="D1333" s="4" t="s">
        <v>33395</v>
      </c>
      <c r="E1333" s="4" t="s">
        <v>33396</v>
      </c>
      <c r="F1333" s="9" t="str">
        <f t="shared" si="81"/>
        <v>DPO</v>
      </c>
      <c r="G1333" t="str">
        <f t="shared" si="82"/>
        <v>AA</v>
      </c>
      <c r="H1333" t="str">
        <f t="shared" si="83"/>
        <v>83473</v>
      </c>
    </row>
    <row r="1334" spans="1:8" ht="30">
      <c r="A1334" s="1" t="s">
        <v>5163</v>
      </c>
      <c r="B1334" s="1" t="str">
        <f t="shared" si="80"/>
        <v>28449 Dillon Lakes;Lake Masonton, VA 50050</v>
      </c>
      <c r="C1334" s="1" t="s">
        <v>27065</v>
      </c>
      <c r="D1334" s="4" t="s">
        <v>33397</v>
      </c>
      <c r="E1334" s="4" t="s">
        <v>33398</v>
      </c>
      <c r="F1334" s="9" t="str">
        <f t="shared" si="81"/>
        <v>Lake Masonton</v>
      </c>
      <c r="G1334" t="str">
        <f t="shared" si="82"/>
        <v>VA</v>
      </c>
      <c r="H1334" t="str">
        <f t="shared" si="83"/>
        <v>50050</v>
      </c>
    </row>
    <row r="1335" spans="1:8" ht="45">
      <c r="A1335" s="1" t="s">
        <v>5167</v>
      </c>
      <c r="B1335" s="1" t="str">
        <f t="shared" si="80"/>
        <v>4570 Sanchez Mountains;South Tonyview, TN 01625</v>
      </c>
      <c r="C1335" s="1" t="s">
        <v>27066</v>
      </c>
      <c r="D1335" s="4" t="s">
        <v>33399</v>
      </c>
      <c r="E1335" s="4" t="s">
        <v>33400</v>
      </c>
      <c r="F1335" s="9" t="str">
        <f t="shared" si="81"/>
        <v>South Tonyview</v>
      </c>
      <c r="G1335" t="str">
        <f t="shared" si="82"/>
        <v>TN</v>
      </c>
      <c r="H1335" t="str">
        <f t="shared" si="83"/>
        <v>01625</v>
      </c>
    </row>
    <row r="1336" spans="1:8" ht="30">
      <c r="A1336" s="1" t="s">
        <v>5170</v>
      </c>
      <c r="B1336" s="1" t="str">
        <f t="shared" si="80"/>
        <v>2121 Cynthia Fords Apt. 340;New Kevin, MT 57216</v>
      </c>
      <c r="C1336" s="1" t="s">
        <v>27067</v>
      </c>
      <c r="D1336" s="4" t="s">
        <v>33401</v>
      </c>
      <c r="E1336" s="4" t="s">
        <v>33402</v>
      </c>
      <c r="F1336" s="9" t="str">
        <f t="shared" si="81"/>
        <v>New Kevin</v>
      </c>
      <c r="G1336" t="str">
        <f t="shared" si="82"/>
        <v>MT</v>
      </c>
      <c r="H1336" t="str">
        <f t="shared" si="83"/>
        <v>57216</v>
      </c>
    </row>
    <row r="1337" spans="1:8" ht="45">
      <c r="A1337" s="1" t="s">
        <v>5174</v>
      </c>
      <c r="B1337" s="1" t="str">
        <f t="shared" si="80"/>
        <v>18514 Tiffany Hollow;Cunninghamhaven, IL 91559</v>
      </c>
      <c r="C1337" s="1" t="s">
        <v>27068</v>
      </c>
      <c r="D1337" s="4" t="s">
        <v>33403</v>
      </c>
      <c r="E1337" s="4" t="s">
        <v>33404</v>
      </c>
      <c r="F1337" s="9" t="str">
        <f t="shared" si="81"/>
        <v>Cunninghamhaven</v>
      </c>
      <c r="G1337" t="str">
        <f t="shared" si="82"/>
        <v>IL</v>
      </c>
      <c r="H1337" t="str">
        <f t="shared" si="83"/>
        <v>91559</v>
      </c>
    </row>
    <row r="1338" spans="1:8" ht="30">
      <c r="A1338" s="1" t="s">
        <v>5178</v>
      </c>
      <c r="B1338" s="1" t="str">
        <f t="shared" si="80"/>
        <v>9595 Sara Well Apt. 868;Bonnieton, IN 29272</v>
      </c>
      <c r="C1338" s="1" t="s">
        <v>27069</v>
      </c>
      <c r="D1338" s="4" t="s">
        <v>33405</v>
      </c>
      <c r="E1338" s="4" t="s">
        <v>33406</v>
      </c>
      <c r="F1338" s="9" t="str">
        <f t="shared" si="81"/>
        <v>Bonnieton</v>
      </c>
      <c r="G1338" t="str">
        <f t="shared" si="82"/>
        <v>IN</v>
      </c>
      <c r="H1338" t="str">
        <f t="shared" si="83"/>
        <v>29272</v>
      </c>
    </row>
    <row r="1339" spans="1:8" ht="45">
      <c r="A1339" s="1" t="s">
        <v>5182</v>
      </c>
      <c r="B1339" s="1" t="str">
        <f t="shared" si="80"/>
        <v>941 Kane Plains Suite 722;Castillochester, VA 18104</v>
      </c>
      <c r="C1339" s="1" t="s">
        <v>27070</v>
      </c>
      <c r="D1339" s="4" t="s">
        <v>33407</v>
      </c>
      <c r="E1339" s="4" t="s">
        <v>33408</v>
      </c>
      <c r="F1339" s="9" t="str">
        <f t="shared" si="81"/>
        <v>Castillochester</v>
      </c>
      <c r="G1339" t="str">
        <f t="shared" si="82"/>
        <v>VA</v>
      </c>
      <c r="H1339" t="str">
        <f t="shared" si="83"/>
        <v>18104</v>
      </c>
    </row>
    <row r="1340" spans="1:8" ht="45">
      <c r="A1340" s="1" t="s">
        <v>5186</v>
      </c>
      <c r="B1340" s="1" t="str">
        <f t="shared" si="80"/>
        <v>413 Cameron Turnpike Suite 778;Leonardhaven, MD 33329</v>
      </c>
      <c r="C1340" s="1" t="s">
        <v>27071</v>
      </c>
      <c r="D1340" s="4" t="s">
        <v>33409</v>
      </c>
      <c r="E1340" s="4" t="s">
        <v>33410</v>
      </c>
      <c r="F1340" s="9" t="str">
        <f t="shared" si="81"/>
        <v>Leonardhaven</v>
      </c>
      <c r="G1340" t="str">
        <f t="shared" si="82"/>
        <v>MD</v>
      </c>
      <c r="H1340" t="str">
        <f t="shared" si="83"/>
        <v>33329</v>
      </c>
    </row>
    <row r="1341" spans="1:8" ht="45">
      <c r="A1341" s="1" t="s">
        <v>5190</v>
      </c>
      <c r="B1341" s="1" t="str">
        <f t="shared" si="80"/>
        <v>2425 Stacey Corner Apt. 874;East Deborahberg, VA 02728</v>
      </c>
      <c r="C1341" s="1" t="s">
        <v>27072</v>
      </c>
      <c r="D1341" s="4" t="s">
        <v>33411</v>
      </c>
      <c r="E1341" s="4" t="s">
        <v>33412</v>
      </c>
      <c r="F1341" s="9" t="str">
        <f t="shared" si="81"/>
        <v>East Deborahberg</v>
      </c>
      <c r="G1341" t="str">
        <f t="shared" si="82"/>
        <v>VA</v>
      </c>
      <c r="H1341" t="str">
        <f t="shared" si="83"/>
        <v>02728</v>
      </c>
    </row>
    <row r="1342" spans="1:8" ht="45">
      <c r="A1342" s="1" t="s">
        <v>5194</v>
      </c>
      <c r="B1342" s="1" t="str">
        <f t="shared" si="80"/>
        <v>08300 Derek Viaduct;Berryburgh, UT 08992</v>
      </c>
      <c r="C1342" s="1" t="s">
        <v>27073</v>
      </c>
      <c r="D1342" s="4" t="s">
        <v>33413</v>
      </c>
      <c r="E1342" s="4" t="s">
        <v>33414</v>
      </c>
      <c r="F1342" s="9" t="str">
        <f t="shared" si="81"/>
        <v>Berryburgh</v>
      </c>
      <c r="G1342" t="str">
        <f t="shared" si="82"/>
        <v>UT</v>
      </c>
      <c r="H1342" t="str">
        <f t="shared" si="83"/>
        <v>08992</v>
      </c>
    </row>
    <row r="1343" spans="1:8" ht="30">
      <c r="A1343" s="1" t="s">
        <v>5198</v>
      </c>
      <c r="B1343" s="1" t="str">
        <f t="shared" si="80"/>
        <v>4705 Mitchell Locks;East Timothyport, SD 61758</v>
      </c>
      <c r="C1343" s="1" t="s">
        <v>27074</v>
      </c>
      <c r="D1343" s="4" t="s">
        <v>33415</v>
      </c>
      <c r="E1343" s="4" t="s">
        <v>33416</v>
      </c>
      <c r="F1343" s="9" t="str">
        <f t="shared" si="81"/>
        <v>East Timothyport</v>
      </c>
      <c r="G1343" t="str">
        <f t="shared" si="82"/>
        <v>SD</v>
      </c>
      <c r="H1343" t="str">
        <f t="shared" si="83"/>
        <v>61758</v>
      </c>
    </row>
    <row r="1344" spans="1:8" ht="45">
      <c r="A1344" s="1" t="s">
        <v>5202</v>
      </c>
      <c r="B1344" s="1" t="str">
        <f t="shared" si="80"/>
        <v>07976 Dylan Estate;Josephfort, NH 62041</v>
      </c>
      <c r="C1344" s="1" t="s">
        <v>27075</v>
      </c>
      <c r="D1344" s="4" t="s">
        <v>33417</v>
      </c>
      <c r="E1344" s="4" t="s">
        <v>33418</v>
      </c>
      <c r="F1344" s="9" t="str">
        <f t="shared" si="81"/>
        <v>Josephfort</v>
      </c>
      <c r="G1344" t="str">
        <f t="shared" si="82"/>
        <v>NH</v>
      </c>
      <c r="H1344" t="str">
        <f t="shared" si="83"/>
        <v>62041</v>
      </c>
    </row>
    <row r="1345" spans="1:8" ht="30">
      <c r="A1345" s="1" t="s">
        <v>5206</v>
      </c>
      <c r="B1345" s="1" t="str">
        <f t="shared" si="80"/>
        <v>8440 Patel Run Suite 882;Bradleyhaven, TN 43272</v>
      </c>
      <c r="C1345" s="1" t="s">
        <v>27076</v>
      </c>
      <c r="D1345" s="4" t="s">
        <v>33419</v>
      </c>
      <c r="E1345" s="4" t="s">
        <v>33420</v>
      </c>
      <c r="F1345" s="9" t="str">
        <f t="shared" si="81"/>
        <v>Bradleyhaven</v>
      </c>
      <c r="G1345" t="str">
        <f t="shared" si="82"/>
        <v>TN</v>
      </c>
      <c r="H1345" t="str">
        <f t="shared" si="83"/>
        <v>43272</v>
      </c>
    </row>
    <row r="1346" spans="1:8" ht="30">
      <c r="A1346" s="1" t="s">
        <v>5210</v>
      </c>
      <c r="B1346" s="1" t="str">
        <f t="shared" si="80"/>
        <v>2412 Ryan Key Apt. 579;Alyssachester, MS 41229</v>
      </c>
      <c r="C1346" s="1" t="s">
        <v>27077</v>
      </c>
      <c r="D1346" s="4" t="s">
        <v>33421</v>
      </c>
      <c r="E1346" s="4" t="s">
        <v>33422</v>
      </c>
      <c r="F1346" s="9" t="str">
        <f t="shared" si="81"/>
        <v>Alyssachester</v>
      </c>
      <c r="G1346" t="str">
        <f t="shared" si="82"/>
        <v>MS</v>
      </c>
      <c r="H1346" t="str">
        <f t="shared" si="83"/>
        <v>41229</v>
      </c>
    </row>
    <row r="1347" spans="1:8" ht="30">
      <c r="A1347" s="1" t="s">
        <v>5214</v>
      </c>
      <c r="B1347" s="1" t="str">
        <f t="shared" ref="B1347:B1410" si="84">SUBSTITUTE(A1347,CHAR(10),";")</f>
        <v>82791 Eric Rest;Pruittshire, WY 52134</v>
      </c>
      <c r="C1347" s="1" t="s">
        <v>27078</v>
      </c>
      <c r="D1347" s="4" t="s">
        <v>33423</v>
      </c>
      <c r="E1347" s="4" t="s">
        <v>33424</v>
      </c>
      <c r="F1347" s="9" t="str">
        <f t="shared" ref="F1347:F1410" si="85">IF(RIGHT(LEFT(E1347,3),2)="PO",LEFT(E1347,3),LEFT(E1347,LEN(E1347)-10))</f>
        <v>Pruittshire</v>
      </c>
      <c r="G1347" t="str">
        <f t="shared" ref="G1347:G1410" si="86">LEFT(RIGHT(E1347, 8), 2)</f>
        <v>WY</v>
      </c>
      <c r="H1347" t="str">
        <f t="shared" ref="H1347:H1410" si="87">RIGHT(E1347, 5)</f>
        <v>52134</v>
      </c>
    </row>
    <row r="1348" spans="1:8" ht="30">
      <c r="A1348" s="1" t="s">
        <v>5218</v>
      </c>
      <c r="B1348" s="1" t="str">
        <f t="shared" si="84"/>
        <v>8474 Brent Drive Apt. 460;South Joshua, AZ 97017</v>
      </c>
      <c r="C1348" s="1" t="s">
        <v>27079</v>
      </c>
      <c r="D1348" s="4" t="s">
        <v>33425</v>
      </c>
      <c r="E1348" s="4" t="s">
        <v>33426</v>
      </c>
      <c r="F1348" s="9" t="str">
        <f t="shared" si="85"/>
        <v>South Joshua</v>
      </c>
      <c r="G1348" t="str">
        <f t="shared" si="86"/>
        <v>AZ</v>
      </c>
      <c r="H1348" t="str">
        <f t="shared" si="87"/>
        <v>97017</v>
      </c>
    </row>
    <row r="1349" spans="1:8" ht="45">
      <c r="A1349" s="1" t="s">
        <v>5222</v>
      </c>
      <c r="B1349" s="1" t="str">
        <f t="shared" si="84"/>
        <v>1848 Christopher Lakes;Delgadoberg, ME 88505</v>
      </c>
      <c r="C1349" s="1" t="s">
        <v>27080</v>
      </c>
      <c r="D1349" s="4" t="s">
        <v>33427</v>
      </c>
      <c r="E1349" s="4" t="s">
        <v>33428</v>
      </c>
      <c r="F1349" s="9" t="str">
        <f t="shared" si="85"/>
        <v>Delgadoberg</v>
      </c>
      <c r="G1349" t="str">
        <f t="shared" si="86"/>
        <v>ME</v>
      </c>
      <c r="H1349" t="str">
        <f t="shared" si="87"/>
        <v>88505</v>
      </c>
    </row>
    <row r="1350" spans="1:8" ht="30">
      <c r="A1350" s="1" t="s">
        <v>5226</v>
      </c>
      <c r="B1350" s="1" t="str">
        <f t="shared" si="84"/>
        <v>373 Wong Keys Suite 538;Russellfort, CT 29974</v>
      </c>
      <c r="C1350" s="1" t="s">
        <v>27081</v>
      </c>
      <c r="D1350" s="4" t="s">
        <v>33429</v>
      </c>
      <c r="E1350" s="4" t="s">
        <v>33430</v>
      </c>
      <c r="F1350" s="9" t="str">
        <f t="shared" si="85"/>
        <v>Russellfort</v>
      </c>
      <c r="G1350" t="str">
        <f t="shared" si="86"/>
        <v>CT</v>
      </c>
      <c r="H1350" t="str">
        <f t="shared" si="87"/>
        <v>29974</v>
      </c>
    </row>
    <row r="1351" spans="1:8" ht="30">
      <c r="A1351" s="1" t="s">
        <v>5230</v>
      </c>
      <c r="B1351" s="1" t="str">
        <f t="shared" si="84"/>
        <v>0620 Chase Branch Apt. 262;Millermouth, LA 57396</v>
      </c>
      <c r="C1351" s="1" t="s">
        <v>27082</v>
      </c>
      <c r="D1351" s="4" t="s">
        <v>33431</v>
      </c>
      <c r="E1351" s="4" t="s">
        <v>33432</v>
      </c>
      <c r="F1351" s="9" t="str">
        <f t="shared" si="85"/>
        <v>Millermouth</v>
      </c>
      <c r="G1351" t="str">
        <f t="shared" si="86"/>
        <v>LA</v>
      </c>
      <c r="H1351" t="str">
        <f t="shared" si="87"/>
        <v>57396</v>
      </c>
    </row>
    <row r="1352" spans="1:8" ht="30">
      <c r="A1352" s="1" t="s">
        <v>5234</v>
      </c>
      <c r="B1352" s="1" t="str">
        <f t="shared" si="84"/>
        <v>0618 Kelly Place;Diazstad, DC 54947</v>
      </c>
      <c r="C1352" s="1" t="s">
        <v>27083</v>
      </c>
      <c r="D1352" s="4" t="s">
        <v>33433</v>
      </c>
      <c r="E1352" s="4" t="s">
        <v>33434</v>
      </c>
      <c r="F1352" s="9" t="str">
        <f t="shared" si="85"/>
        <v>Diazstad</v>
      </c>
      <c r="G1352" t="str">
        <f t="shared" si="86"/>
        <v>DC</v>
      </c>
      <c r="H1352" t="str">
        <f t="shared" si="87"/>
        <v>54947</v>
      </c>
    </row>
    <row r="1353" spans="1:8" ht="30">
      <c r="A1353" s="1" t="s">
        <v>5238</v>
      </c>
      <c r="B1353" s="1" t="str">
        <f t="shared" si="84"/>
        <v>6295 Eileen Plains;North Evan, MA 82706</v>
      </c>
      <c r="C1353" s="1" t="s">
        <v>27084</v>
      </c>
      <c r="D1353" s="4" t="s">
        <v>33435</v>
      </c>
      <c r="E1353" s="4" t="s">
        <v>33436</v>
      </c>
      <c r="F1353" s="9" t="str">
        <f t="shared" si="85"/>
        <v>North Evan</v>
      </c>
      <c r="G1353" t="str">
        <f t="shared" si="86"/>
        <v>MA</v>
      </c>
      <c r="H1353" t="str">
        <f t="shared" si="87"/>
        <v>82706</v>
      </c>
    </row>
    <row r="1354" spans="1:8" ht="30">
      <c r="A1354" s="1" t="s">
        <v>5242</v>
      </c>
      <c r="B1354" s="1" t="str">
        <f t="shared" si="84"/>
        <v>1016 Michelle Ways;North Charlesstad, WI 56274</v>
      </c>
      <c r="C1354" s="1" t="s">
        <v>27085</v>
      </c>
      <c r="D1354" s="4" t="s">
        <v>33437</v>
      </c>
      <c r="E1354" s="4" t="s">
        <v>33438</v>
      </c>
      <c r="F1354" s="9" t="str">
        <f t="shared" si="85"/>
        <v>North Charlesstad</v>
      </c>
      <c r="G1354" t="str">
        <f t="shared" si="86"/>
        <v>WI</v>
      </c>
      <c r="H1354" t="str">
        <f t="shared" si="87"/>
        <v>56274</v>
      </c>
    </row>
    <row r="1355" spans="1:8" ht="30">
      <c r="A1355" s="1" t="s">
        <v>5245</v>
      </c>
      <c r="B1355" s="1" t="str">
        <f t="shared" si="84"/>
        <v>764 Bishop Circle;West Staceytown, NC 63710</v>
      </c>
      <c r="C1355" s="1" t="s">
        <v>27086</v>
      </c>
      <c r="D1355" s="4" t="s">
        <v>33439</v>
      </c>
      <c r="E1355" s="4" t="s">
        <v>33440</v>
      </c>
      <c r="F1355" s="9" t="str">
        <f t="shared" si="85"/>
        <v>West Staceytown</v>
      </c>
      <c r="G1355" t="str">
        <f t="shared" si="86"/>
        <v>NC</v>
      </c>
      <c r="H1355" t="str">
        <f t="shared" si="87"/>
        <v>63710</v>
      </c>
    </row>
    <row r="1356" spans="1:8" ht="45">
      <c r="A1356" s="1" t="s">
        <v>5248</v>
      </c>
      <c r="B1356" s="1" t="str">
        <f t="shared" si="84"/>
        <v>920 Antonio Brook;Wongmouth, ME 61751</v>
      </c>
      <c r="C1356" s="1" t="s">
        <v>27087</v>
      </c>
      <c r="D1356" s="4" t="s">
        <v>33441</v>
      </c>
      <c r="E1356" s="4" t="s">
        <v>33442</v>
      </c>
      <c r="F1356" s="9" t="str">
        <f t="shared" si="85"/>
        <v>Wongmouth</v>
      </c>
      <c r="G1356" t="str">
        <f t="shared" si="86"/>
        <v>ME</v>
      </c>
      <c r="H1356" t="str">
        <f t="shared" si="87"/>
        <v>61751</v>
      </c>
    </row>
    <row r="1357" spans="1:8" ht="30">
      <c r="A1357" s="1" t="s">
        <v>5252</v>
      </c>
      <c r="B1357" s="1" t="str">
        <f t="shared" si="84"/>
        <v>68722 Jason Ridge;Lake Jennifer, OK 64014</v>
      </c>
      <c r="C1357" s="1" t="s">
        <v>27088</v>
      </c>
      <c r="D1357" s="4" t="s">
        <v>33443</v>
      </c>
      <c r="E1357" s="4" t="s">
        <v>33444</v>
      </c>
      <c r="F1357" s="9" t="str">
        <f t="shared" si="85"/>
        <v>Lake Jennifer</v>
      </c>
      <c r="G1357" t="str">
        <f t="shared" si="86"/>
        <v>OK</v>
      </c>
      <c r="H1357" t="str">
        <f t="shared" si="87"/>
        <v>64014</v>
      </c>
    </row>
    <row r="1358" spans="1:8" ht="45">
      <c r="A1358" s="1" t="s">
        <v>5256</v>
      </c>
      <c r="B1358" s="1" t="str">
        <f t="shared" si="84"/>
        <v>845 Jones Trace;Melanieside, CO 51766</v>
      </c>
      <c r="C1358" s="1" t="s">
        <v>27089</v>
      </c>
      <c r="D1358" s="4" t="s">
        <v>33445</v>
      </c>
      <c r="E1358" s="4" t="s">
        <v>33446</v>
      </c>
      <c r="F1358" s="9" t="str">
        <f t="shared" si="85"/>
        <v>Melanieside</v>
      </c>
      <c r="G1358" t="str">
        <f t="shared" si="86"/>
        <v>CO</v>
      </c>
      <c r="H1358" t="str">
        <f t="shared" si="87"/>
        <v>51766</v>
      </c>
    </row>
    <row r="1359" spans="1:8" ht="45">
      <c r="A1359" s="1" t="s">
        <v>5260</v>
      </c>
      <c r="B1359" s="1" t="str">
        <f t="shared" si="84"/>
        <v>017 Nelson Manor;Benderhaven, WV 26065</v>
      </c>
      <c r="C1359" s="1" t="s">
        <v>27090</v>
      </c>
      <c r="D1359" s="4" t="s">
        <v>33447</v>
      </c>
      <c r="E1359" s="4" t="s">
        <v>33448</v>
      </c>
      <c r="F1359" s="9" t="str">
        <f t="shared" si="85"/>
        <v>Benderhaven</v>
      </c>
      <c r="G1359" t="str">
        <f t="shared" si="86"/>
        <v>WV</v>
      </c>
      <c r="H1359" t="str">
        <f t="shared" si="87"/>
        <v>26065</v>
      </c>
    </row>
    <row r="1360" spans="1:8" ht="30">
      <c r="A1360" s="1" t="s">
        <v>5264</v>
      </c>
      <c r="B1360" s="1" t="str">
        <f t="shared" si="84"/>
        <v>53506 Thompson Mill;Scottstad, CT 12963</v>
      </c>
      <c r="C1360" s="1" t="s">
        <v>27091</v>
      </c>
      <c r="D1360" s="4" t="s">
        <v>33449</v>
      </c>
      <c r="E1360" s="4" t="s">
        <v>33450</v>
      </c>
      <c r="F1360" s="9" t="str">
        <f t="shared" si="85"/>
        <v>Scottstad</v>
      </c>
      <c r="G1360" t="str">
        <f t="shared" si="86"/>
        <v>CT</v>
      </c>
      <c r="H1360" t="str">
        <f t="shared" si="87"/>
        <v>12963</v>
      </c>
    </row>
    <row r="1361" spans="1:8" ht="30">
      <c r="A1361" s="1" t="s">
        <v>5268</v>
      </c>
      <c r="B1361" s="1" t="str">
        <f t="shared" si="84"/>
        <v>150 Fritz Estates;South Jonland, WY 74531</v>
      </c>
      <c r="C1361" s="1" t="s">
        <v>27092</v>
      </c>
      <c r="D1361" s="4" t="s">
        <v>33451</v>
      </c>
      <c r="E1361" s="4" t="s">
        <v>33452</v>
      </c>
      <c r="F1361" s="9" t="str">
        <f t="shared" si="85"/>
        <v>South Jonland</v>
      </c>
      <c r="G1361" t="str">
        <f t="shared" si="86"/>
        <v>WY</v>
      </c>
      <c r="H1361" t="str">
        <f t="shared" si="87"/>
        <v>74531</v>
      </c>
    </row>
    <row r="1362" spans="1:8" ht="30">
      <c r="A1362" s="1" t="s">
        <v>5272</v>
      </c>
      <c r="B1362" s="1" t="str">
        <f t="shared" si="84"/>
        <v>Unit 1879 Box 6782;DPO AA 79509</v>
      </c>
      <c r="C1362" s="1" t="s">
        <v>27093</v>
      </c>
      <c r="D1362" s="4" t="s">
        <v>33453</v>
      </c>
      <c r="E1362" s="4" t="s">
        <v>33454</v>
      </c>
      <c r="F1362" s="9" t="str">
        <f t="shared" si="85"/>
        <v>DPO</v>
      </c>
      <c r="G1362" t="str">
        <f t="shared" si="86"/>
        <v>AA</v>
      </c>
      <c r="H1362" t="str">
        <f t="shared" si="87"/>
        <v>79509</v>
      </c>
    </row>
    <row r="1363" spans="1:8" ht="45">
      <c r="A1363" s="1" t="s">
        <v>5276</v>
      </c>
      <c r="B1363" s="1" t="str">
        <f t="shared" si="84"/>
        <v>6715 Robin Meadows Suite 868;New Susanmouth, VA 86659</v>
      </c>
      <c r="C1363" s="1" t="s">
        <v>27094</v>
      </c>
      <c r="D1363" s="4" t="s">
        <v>33455</v>
      </c>
      <c r="E1363" s="4" t="s">
        <v>33456</v>
      </c>
      <c r="F1363" s="9" t="str">
        <f t="shared" si="85"/>
        <v>New Susanmouth</v>
      </c>
      <c r="G1363" t="str">
        <f t="shared" si="86"/>
        <v>VA</v>
      </c>
      <c r="H1363" t="str">
        <f t="shared" si="87"/>
        <v>86659</v>
      </c>
    </row>
    <row r="1364" spans="1:8" ht="45">
      <c r="A1364" s="1" t="s">
        <v>5280</v>
      </c>
      <c r="B1364" s="1" t="str">
        <f t="shared" si="84"/>
        <v>265 Watson Gardens Suite 881;Port Michaelland, CO 49861</v>
      </c>
      <c r="C1364" s="1" t="s">
        <v>27095</v>
      </c>
      <c r="D1364" s="4" t="s">
        <v>33457</v>
      </c>
      <c r="E1364" s="4" t="s">
        <v>33458</v>
      </c>
      <c r="F1364" s="9" t="str">
        <f t="shared" si="85"/>
        <v>Port Michaelland</v>
      </c>
      <c r="G1364" t="str">
        <f t="shared" si="86"/>
        <v>CO</v>
      </c>
      <c r="H1364" t="str">
        <f t="shared" si="87"/>
        <v>49861</v>
      </c>
    </row>
    <row r="1365" spans="1:8" ht="45">
      <c r="A1365" s="1" t="s">
        <v>5284</v>
      </c>
      <c r="B1365" s="1" t="str">
        <f t="shared" si="84"/>
        <v>119 Michelle Prairie Suite 501;Port Joshuaview, LA 40189</v>
      </c>
      <c r="C1365" s="1" t="s">
        <v>27096</v>
      </c>
      <c r="D1365" s="4" t="s">
        <v>33459</v>
      </c>
      <c r="E1365" s="4" t="s">
        <v>33460</v>
      </c>
      <c r="F1365" s="9" t="str">
        <f t="shared" si="85"/>
        <v>Port Joshuaview</v>
      </c>
      <c r="G1365" t="str">
        <f t="shared" si="86"/>
        <v>LA</v>
      </c>
      <c r="H1365" t="str">
        <f t="shared" si="87"/>
        <v>40189</v>
      </c>
    </row>
    <row r="1366" spans="1:8" ht="45">
      <c r="A1366" s="1" t="s">
        <v>5288</v>
      </c>
      <c r="B1366" s="1" t="str">
        <f t="shared" si="84"/>
        <v>34304 Parks Garden;Navarrohaven, MI 88497</v>
      </c>
      <c r="C1366" s="1" t="s">
        <v>27097</v>
      </c>
      <c r="D1366" s="4" t="s">
        <v>33461</v>
      </c>
      <c r="E1366" s="4" t="s">
        <v>33462</v>
      </c>
      <c r="F1366" s="9" t="str">
        <f t="shared" si="85"/>
        <v>Navarrohaven</v>
      </c>
      <c r="G1366" t="str">
        <f t="shared" si="86"/>
        <v>MI</v>
      </c>
      <c r="H1366" t="str">
        <f t="shared" si="87"/>
        <v>88497</v>
      </c>
    </row>
    <row r="1367" spans="1:8" ht="30">
      <c r="A1367" s="1" t="s">
        <v>5292</v>
      </c>
      <c r="B1367" s="1" t="str">
        <f t="shared" si="84"/>
        <v>1010 Miller Pass;West Erikborough, AL 31422</v>
      </c>
      <c r="C1367" s="1" t="s">
        <v>27098</v>
      </c>
      <c r="D1367" s="4" t="s">
        <v>33463</v>
      </c>
      <c r="E1367" s="4" t="s">
        <v>33464</v>
      </c>
      <c r="F1367" s="9" t="str">
        <f t="shared" si="85"/>
        <v>West Erikborough</v>
      </c>
      <c r="G1367" t="str">
        <f t="shared" si="86"/>
        <v>AL</v>
      </c>
      <c r="H1367" t="str">
        <f t="shared" si="87"/>
        <v>31422</v>
      </c>
    </row>
    <row r="1368" spans="1:8" ht="45">
      <c r="A1368" s="1" t="s">
        <v>5295</v>
      </c>
      <c r="B1368" s="1" t="str">
        <f t="shared" si="84"/>
        <v>57674 Kimberly Skyway Apt. 462;Mccartychester, ND 07447</v>
      </c>
      <c r="C1368" s="1" t="s">
        <v>27099</v>
      </c>
      <c r="D1368" s="4" t="s">
        <v>33465</v>
      </c>
      <c r="E1368" s="4" t="s">
        <v>33466</v>
      </c>
      <c r="F1368" s="9" t="str">
        <f t="shared" si="85"/>
        <v>Mccartychester</v>
      </c>
      <c r="G1368" t="str">
        <f t="shared" si="86"/>
        <v>ND</v>
      </c>
      <c r="H1368" t="str">
        <f t="shared" si="87"/>
        <v>07447</v>
      </c>
    </row>
    <row r="1369" spans="1:8" ht="30">
      <c r="A1369" s="1" t="s">
        <v>5299</v>
      </c>
      <c r="B1369" s="1" t="str">
        <f t="shared" si="84"/>
        <v>92849 Wagner Cliffs Suite 983;Bryantfurt, ID 98475</v>
      </c>
      <c r="C1369" s="1" t="s">
        <v>27100</v>
      </c>
      <c r="D1369" s="4" t="s">
        <v>33467</v>
      </c>
      <c r="E1369" s="4" t="s">
        <v>33468</v>
      </c>
      <c r="F1369" s="9" t="str">
        <f t="shared" si="85"/>
        <v>Bryantfurt</v>
      </c>
      <c r="G1369" t="str">
        <f t="shared" si="86"/>
        <v>ID</v>
      </c>
      <c r="H1369" t="str">
        <f t="shared" si="87"/>
        <v>98475</v>
      </c>
    </row>
    <row r="1370" spans="1:8" ht="45">
      <c r="A1370" s="1" t="s">
        <v>5303</v>
      </c>
      <c r="B1370" s="1" t="str">
        <f t="shared" si="84"/>
        <v>81586 John Isle Suite 677;North Crystalmouth, NH 60030</v>
      </c>
      <c r="C1370" s="1" t="s">
        <v>27101</v>
      </c>
      <c r="D1370" s="4" t="s">
        <v>33469</v>
      </c>
      <c r="E1370" s="4" t="s">
        <v>33470</v>
      </c>
      <c r="F1370" s="9" t="str">
        <f t="shared" si="85"/>
        <v>North Crystalmouth</v>
      </c>
      <c r="G1370" t="str">
        <f t="shared" si="86"/>
        <v>NH</v>
      </c>
      <c r="H1370" t="str">
        <f t="shared" si="87"/>
        <v>60030</v>
      </c>
    </row>
    <row r="1371" spans="1:8" ht="30">
      <c r="A1371" s="1" t="s">
        <v>5307</v>
      </c>
      <c r="B1371" s="1" t="str">
        <f t="shared" si="84"/>
        <v>79939 Andrews Key Suite 807;Helenfurt, MD 24951</v>
      </c>
      <c r="C1371" s="1" t="s">
        <v>27102</v>
      </c>
      <c r="D1371" s="4" t="s">
        <v>33471</v>
      </c>
      <c r="E1371" s="4" t="s">
        <v>33472</v>
      </c>
      <c r="F1371" s="9" t="str">
        <f t="shared" si="85"/>
        <v>Helenfurt</v>
      </c>
      <c r="G1371" t="str">
        <f t="shared" si="86"/>
        <v>MD</v>
      </c>
      <c r="H1371" t="str">
        <f t="shared" si="87"/>
        <v>24951</v>
      </c>
    </row>
    <row r="1372" spans="1:8" ht="45">
      <c r="A1372" s="1" t="s">
        <v>5311</v>
      </c>
      <c r="B1372" s="1" t="str">
        <f t="shared" si="84"/>
        <v>2670 Douglas Forks Suite 862;Lake Elizabethville, MN 90441</v>
      </c>
      <c r="C1372" s="1" t="s">
        <v>27103</v>
      </c>
      <c r="D1372" s="4" t="s">
        <v>33473</v>
      </c>
      <c r="E1372" s="4" t="s">
        <v>33474</v>
      </c>
      <c r="F1372" s="9" t="str">
        <f t="shared" si="85"/>
        <v>Lake Elizabethville</v>
      </c>
      <c r="G1372" t="str">
        <f t="shared" si="86"/>
        <v>MN</v>
      </c>
      <c r="H1372" t="str">
        <f t="shared" si="87"/>
        <v>90441</v>
      </c>
    </row>
    <row r="1373" spans="1:8" ht="45">
      <c r="A1373" s="1" t="s">
        <v>5315</v>
      </c>
      <c r="B1373" s="1" t="str">
        <f t="shared" si="84"/>
        <v>44157 Charles Crest Apt. 716;Lake Malloryland, NJ 42721</v>
      </c>
      <c r="C1373" s="1" t="s">
        <v>27104</v>
      </c>
      <c r="D1373" s="4" t="s">
        <v>33475</v>
      </c>
      <c r="E1373" s="4" t="s">
        <v>33476</v>
      </c>
      <c r="F1373" s="9" t="str">
        <f t="shared" si="85"/>
        <v>Lake Malloryland</v>
      </c>
      <c r="G1373" t="str">
        <f t="shared" si="86"/>
        <v>NJ</v>
      </c>
      <c r="H1373" t="str">
        <f t="shared" si="87"/>
        <v>42721</v>
      </c>
    </row>
    <row r="1374" spans="1:8" ht="45">
      <c r="A1374" s="1" t="s">
        <v>5319</v>
      </c>
      <c r="B1374" s="1" t="str">
        <f t="shared" si="84"/>
        <v>23629 Adam Roads Suite 909;New Heatherberg, NM 84933</v>
      </c>
      <c r="C1374" s="1" t="s">
        <v>27105</v>
      </c>
      <c r="D1374" s="4" t="s">
        <v>33477</v>
      </c>
      <c r="E1374" s="4" t="s">
        <v>33478</v>
      </c>
      <c r="F1374" s="9" t="str">
        <f t="shared" si="85"/>
        <v>New Heatherberg</v>
      </c>
      <c r="G1374" t="str">
        <f t="shared" si="86"/>
        <v>NM</v>
      </c>
      <c r="H1374" t="str">
        <f t="shared" si="87"/>
        <v>84933</v>
      </c>
    </row>
    <row r="1375" spans="1:8" ht="45">
      <c r="A1375" s="1" t="s">
        <v>5323</v>
      </c>
      <c r="B1375" s="1" t="str">
        <f t="shared" si="84"/>
        <v>621 Duane Drives;Katherineview, LA 40978</v>
      </c>
      <c r="C1375" s="1" t="s">
        <v>27106</v>
      </c>
      <c r="D1375" s="4" t="s">
        <v>33479</v>
      </c>
      <c r="E1375" s="4" t="s">
        <v>33480</v>
      </c>
      <c r="F1375" s="9" t="str">
        <f t="shared" si="85"/>
        <v>Katherineview</v>
      </c>
      <c r="G1375" t="str">
        <f t="shared" si="86"/>
        <v>LA</v>
      </c>
      <c r="H1375" t="str">
        <f t="shared" si="87"/>
        <v>40978</v>
      </c>
    </row>
    <row r="1376" spans="1:8" ht="30">
      <c r="A1376" s="1" t="s">
        <v>5327</v>
      </c>
      <c r="B1376" s="1" t="str">
        <f t="shared" si="84"/>
        <v>3330 Garcia Fords;New Brandonton, FL 67785</v>
      </c>
      <c r="C1376" s="1" t="s">
        <v>27107</v>
      </c>
      <c r="D1376" s="4" t="s">
        <v>33481</v>
      </c>
      <c r="E1376" s="4" t="s">
        <v>33482</v>
      </c>
      <c r="F1376" s="9" t="str">
        <f t="shared" si="85"/>
        <v>New Brandonton</v>
      </c>
      <c r="G1376" t="str">
        <f t="shared" si="86"/>
        <v>FL</v>
      </c>
      <c r="H1376" t="str">
        <f t="shared" si="87"/>
        <v>67785</v>
      </c>
    </row>
    <row r="1377" spans="1:8" ht="30">
      <c r="A1377" s="1" t="s">
        <v>5330</v>
      </c>
      <c r="B1377" s="1" t="str">
        <f t="shared" si="84"/>
        <v>79994 Amy Station Suite 544;Barrerafurt, GA 65472</v>
      </c>
      <c r="C1377" s="1" t="s">
        <v>27108</v>
      </c>
      <c r="D1377" s="4" t="s">
        <v>33483</v>
      </c>
      <c r="E1377" s="4" t="s">
        <v>33484</v>
      </c>
      <c r="F1377" s="9" t="str">
        <f t="shared" si="85"/>
        <v>Barrerafurt</v>
      </c>
      <c r="G1377" t="str">
        <f t="shared" si="86"/>
        <v>GA</v>
      </c>
      <c r="H1377" t="str">
        <f t="shared" si="87"/>
        <v>65472</v>
      </c>
    </row>
    <row r="1378" spans="1:8" ht="30">
      <c r="A1378" s="1" t="s">
        <v>5334</v>
      </c>
      <c r="B1378" s="1" t="str">
        <f t="shared" si="84"/>
        <v>4918 Sparks Trail;Danielberg, MI 19247</v>
      </c>
      <c r="C1378" s="1" t="s">
        <v>27109</v>
      </c>
      <c r="D1378" s="4" t="s">
        <v>33485</v>
      </c>
      <c r="E1378" s="4" t="s">
        <v>33486</v>
      </c>
      <c r="F1378" s="9" t="str">
        <f t="shared" si="85"/>
        <v>Danielberg</v>
      </c>
      <c r="G1378" t="str">
        <f t="shared" si="86"/>
        <v>MI</v>
      </c>
      <c r="H1378" t="str">
        <f t="shared" si="87"/>
        <v>19247</v>
      </c>
    </row>
    <row r="1379" spans="1:8" ht="45">
      <c r="A1379" s="1" t="s">
        <v>5338</v>
      </c>
      <c r="B1379" s="1" t="str">
        <f t="shared" si="84"/>
        <v>99917 Peterson Mountain;Castilloside, RI 16323</v>
      </c>
      <c r="C1379" s="1" t="s">
        <v>27110</v>
      </c>
      <c r="D1379" s="4" t="s">
        <v>33487</v>
      </c>
      <c r="E1379" s="4" t="s">
        <v>33488</v>
      </c>
      <c r="F1379" s="9" t="str">
        <f t="shared" si="85"/>
        <v>Castilloside</v>
      </c>
      <c r="G1379" t="str">
        <f t="shared" si="86"/>
        <v>RI</v>
      </c>
      <c r="H1379" t="str">
        <f t="shared" si="87"/>
        <v>16323</v>
      </c>
    </row>
    <row r="1380" spans="1:8" ht="30">
      <c r="A1380" s="1" t="s">
        <v>5342</v>
      </c>
      <c r="B1380" s="1" t="str">
        <f t="shared" si="84"/>
        <v>88092 Wesley Pike;East John, WA 56085</v>
      </c>
      <c r="C1380" s="1" t="s">
        <v>27111</v>
      </c>
      <c r="D1380" s="4" t="s">
        <v>33489</v>
      </c>
      <c r="E1380" s="4" t="s">
        <v>33490</v>
      </c>
      <c r="F1380" s="9" t="str">
        <f t="shared" si="85"/>
        <v>East John</v>
      </c>
      <c r="G1380" t="str">
        <f t="shared" si="86"/>
        <v>WA</v>
      </c>
      <c r="H1380" t="str">
        <f t="shared" si="87"/>
        <v>56085</v>
      </c>
    </row>
    <row r="1381" spans="1:8" ht="30">
      <c r="A1381" s="1" t="s">
        <v>5346</v>
      </c>
      <c r="B1381" s="1" t="str">
        <f t="shared" si="84"/>
        <v>56571 Clay Crescent;South Sarah, MA 83868</v>
      </c>
      <c r="C1381" s="1" t="s">
        <v>27112</v>
      </c>
      <c r="D1381" s="4" t="s">
        <v>33491</v>
      </c>
      <c r="E1381" s="4" t="s">
        <v>33492</v>
      </c>
      <c r="F1381" s="9" t="str">
        <f t="shared" si="85"/>
        <v>South Sarah</v>
      </c>
      <c r="G1381" t="str">
        <f t="shared" si="86"/>
        <v>MA</v>
      </c>
      <c r="H1381" t="str">
        <f t="shared" si="87"/>
        <v>83868</v>
      </c>
    </row>
    <row r="1382" spans="1:8" ht="45">
      <c r="A1382" s="1" t="s">
        <v>5350</v>
      </c>
      <c r="B1382" s="1" t="str">
        <f t="shared" si="84"/>
        <v>663 Garcia Junction;Jasonview, NC 64377</v>
      </c>
      <c r="C1382" s="1" t="s">
        <v>27113</v>
      </c>
      <c r="D1382" s="4" t="s">
        <v>33493</v>
      </c>
      <c r="E1382" s="4" t="s">
        <v>33494</v>
      </c>
      <c r="F1382" s="9" t="str">
        <f t="shared" si="85"/>
        <v>Jasonview</v>
      </c>
      <c r="G1382" t="str">
        <f t="shared" si="86"/>
        <v>NC</v>
      </c>
      <c r="H1382" t="str">
        <f t="shared" si="87"/>
        <v>64377</v>
      </c>
    </row>
    <row r="1383" spans="1:8" ht="30">
      <c r="A1383" s="1" t="s">
        <v>5354</v>
      </c>
      <c r="B1383" s="1" t="str">
        <f t="shared" si="84"/>
        <v>242 Johnson Courts Apt. 221;Laurenmouth, IL 26126</v>
      </c>
      <c r="C1383" s="1" t="s">
        <v>27114</v>
      </c>
      <c r="D1383" s="4" t="s">
        <v>33495</v>
      </c>
      <c r="E1383" s="4" t="s">
        <v>33496</v>
      </c>
      <c r="F1383" s="9" t="str">
        <f t="shared" si="85"/>
        <v>Laurenmouth</v>
      </c>
      <c r="G1383" t="str">
        <f t="shared" si="86"/>
        <v>IL</v>
      </c>
      <c r="H1383" t="str">
        <f t="shared" si="87"/>
        <v>26126</v>
      </c>
    </row>
    <row r="1384" spans="1:8" ht="30">
      <c r="A1384" s="1" t="s">
        <v>5358</v>
      </c>
      <c r="B1384" s="1" t="str">
        <f t="shared" si="84"/>
        <v>026 Joseph Freeway Suite 551;Melissaview, MI 67052</v>
      </c>
      <c r="C1384" s="1" t="s">
        <v>27115</v>
      </c>
      <c r="D1384" s="4" t="s">
        <v>33497</v>
      </c>
      <c r="E1384" s="4" t="s">
        <v>33498</v>
      </c>
      <c r="F1384" s="9" t="str">
        <f t="shared" si="85"/>
        <v>Melissaview</v>
      </c>
      <c r="G1384" t="str">
        <f t="shared" si="86"/>
        <v>MI</v>
      </c>
      <c r="H1384" t="str">
        <f t="shared" si="87"/>
        <v>67052</v>
      </c>
    </row>
    <row r="1385" spans="1:8" ht="45">
      <c r="A1385" s="1" t="s">
        <v>5362</v>
      </c>
      <c r="B1385" s="1" t="str">
        <f t="shared" si="84"/>
        <v>0450 Jennifer Branch Apt. 131;Wallacemouth, SD 82246</v>
      </c>
      <c r="C1385" s="1" t="s">
        <v>27116</v>
      </c>
      <c r="D1385" s="4" t="s">
        <v>33499</v>
      </c>
      <c r="E1385" s="4" t="s">
        <v>33500</v>
      </c>
      <c r="F1385" s="9" t="str">
        <f t="shared" si="85"/>
        <v>Wallacemouth</v>
      </c>
      <c r="G1385" t="str">
        <f t="shared" si="86"/>
        <v>SD</v>
      </c>
      <c r="H1385" t="str">
        <f t="shared" si="87"/>
        <v>82246</v>
      </c>
    </row>
    <row r="1386" spans="1:8" ht="30">
      <c r="A1386" s="1" t="s">
        <v>5366</v>
      </c>
      <c r="B1386" s="1" t="str">
        <f t="shared" si="84"/>
        <v>5924 Clark Spring;North Jennifer, NM 82471</v>
      </c>
      <c r="C1386" s="1" t="s">
        <v>27117</v>
      </c>
      <c r="D1386" s="4" t="s">
        <v>33501</v>
      </c>
      <c r="E1386" s="4" t="s">
        <v>33502</v>
      </c>
      <c r="F1386" s="9" t="str">
        <f t="shared" si="85"/>
        <v>North Jennifer</v>
      </c>
      <c r="G1386" t="str">
        <f t="shared" si="86"/>
        <v>NM</v>
      </c>
      <c r="H1386" t="str">
        <f t="shared" si="87"/>
        <v>82471</v>
      </c>
    </row>
    <row r="1387" spans="1:8" ht="30">
      <c r="A1387" s="1" t="s">
        <v>5369</v>
      </c>
      <c r="B1387" s="1" t="str">
        <f t="shared" si="84"/>
        <v>PSC 6015, Box 3152;APO AP 35240</v>
      </c>
      <c r="C1387" s="1" t="s">
        <v>27118</v>
      </c>
      <c r="D1387" s="4" t="s">
        <v>33503</v>
      </c>
      <c r="E1387" s="4" t="s">
        <v>33504</v>
      </c>
      <c r="F1387" s="9" t="str">
        <f t="shared" si="85"/>
        <v>APO</v>
      </c>
      <c r="G1387" t="str">
        <f t="shared" si="86"/>
        <v>AP</v>
      </c>
      <c r="H1387" t="str">
        <f t="shared" si="87"/>
        <v>35240</v>
      </c>
    </row>
    <row r="1388" spans="1:8" ht="45">
      <c r="A1388" s="1" t="s">
        <v>5373</v>
      </c>
      <c r="B1388" s="1" t="str">
        <f t="shared" si="84"/>
        <v>068 Matthew Shoal;Jennifermouth, WI 06833</v>
      </c>
      <c r="C1388" s="1" t="s">
        <v>27119</v>
      </c>
      <c r="D1388" s="4" t="s">
        <v>33505</v>
      </c>
      <c r="E1388" s="4" t="s">
        <v>33506</v>
      </c>
      <c r="F1388" s="9" t="str">
        <f t="shared" si="85"/>
        <v>Jennifermouth</v>
      </c>
      <c r="G1388" t="str">
        <f t="shared" si="86"/>
        <v>WI</v>
      </c>
      <c r="H1388" t="str">
        <f t="shared" si="87"/>
        <v>06833</v>
      </c>
    </row>
    <row r="1389" spans="1:8" ht="30">
      <c r="A1389" s="1" t="s">
        <v>5376</v>
      </c>
      <c r="B1389" s="1" t="str">
        <f t="shared" si="84"/>
        <v>6769 Torres Turnpike;East Robin, WY 18246</v>
      </c>
      <c r="C1389" s="1" t="s">
        <v>27120</v>
      </c>
      <c r="D1389" s="4" t="s">
        <v>33507</v>
      </c>
      <c r="E1389" s="4" t="s">
        <v>33508</v>
      </c>
      <c r="F1389" s="9" t="str">
        <f t="shared" si="85"/>
        <v>East Robin</v>
      </c>
      <c r="G1389" t="str">
        <f t="shared" si="86"/>
        <v>WY</v>
      </c>
      <c r="H1389" t="str">
        <f t="shared" si="87"/>
        <v>18246</v>
      </c>
    </row>
    <row r="1390" spans="1:8" ht="45">
      <c r="A1390" s="1" t="s">
        <v>5380</v>
      </c>
      <c r="B1390" s="1" t="str">
        <f t="shared" si="84"/>
        <v>6049 Perez Circles;Harrisonview, SD 65018</v>
      </c>
      <c r="C1390" s="1" t="s">
        <v>27121</v>
      </c>
      <c r="D1390" s="4" t="s">
        <v>33509</v>
      </c>
      <c r="E1390" s="4" t="s">
        <v>33510</v>
      </c>
      <c r="F1390" s="9" t="str">
        <f t="shared" si="85"/>
        <v>Harrisonview</v>
      </c>
      <c r="G1390" t="str">
        <f t="shared" si="86"/>
        <v>SD</v>
      </c>
      <c r="H1390" t="str">
        <f t="shared" si="87"/>
        <v>65018</v>
      </c>
    </row>
    <row r="1391" spans="1:8" ht="30">
      <c r="A1391" s="1" t="s">
        <v>5384</v>
      </c>
      <c r="B1391" s="1" t="str">
        <f t="shared" si="84"/>
        <v>6313 Brendan Manors Apt. 380;Hesston, DC 40375</v>
      </c>
      <c r="C1391" s="1" t="s">
        <v>27122</v>
      </c>
      <c r="D1391" s="4" t="s">
        <v>33511</v>
      </c>
      <c r="E1391" s="4" t="s">
        <v>33512</v>
      </c>
      <c r="F1391" s="9" t="str">
        <f t="shared" si="85"/>
        <v>Hesston</v>
      </c>
      <c r="G1391" t="str">
        <f t="shared" si="86"/>
        <v>DC</v>
      </c>
      <c r="H1391" t="str">
        <f t="shared" si="87"/>
        <v>40375</v>
      </c>
    </row>
    <row r="1392" spans="1:8" ht="30">
      <c r="A1392" s="1" t="s">
        <v>5388</v>
      </c>
      <c r="B1392" s="1" t="str">
        <f t="shared" si="84"/>
        <v>3163 Chavez Pines;North David, WV 14115</v>
      </c>
      <c r="C1392" s="1" t="s">
        <v>27123</v>
      </c>
      <c r="D1392" s="4" t="s">
        <v>33513</v>
      </c>
      <c r="E1392" s="4" t="s">
        <v>33514</v>
      </c>
      <c r="F1392" s="9" t="str">
        <f t="shared" si="85"/>
        <v>North David</v>
      </c>
      <c r="G1392" t="str">
        <f t="shared" si="86"/>
        <v>WV</v>
      </c>
      <c r="H1392" t="str">
        <f t="shared" si="87"/>
        <v>14115</v>
      </c>
    </row>
    <row r="1393" spans="1:8" ht="30">
      <c r="A1393" s="1" t="s">
        <v>5392</v>
      </c>
      <c r="B1393" s="1" t="str">
        <f t="shared" si="84"/>
        <v>00214 Coleman Trace;East Christopher, MT 37052</v>
      </c>
      <c r="C1393" s="1" t="s">
        <v>27124</v>
      </c>
      <c r="D1393" s="4" t="s">
        <v>33515</v>
      </c>
      <c r="E1393" s="4" t="s">
        <v>33516</v>
      </c>
      <c r="F1393" s="9" t="str">
        <f t="shared" si="85"/>
        <v>East Christopher</v>
      </c>
      <c r="G1393" t="str">
        <f t="shared" si="86"/>
        <v>MT</v>
      </c>
      <c r="H1393" t="str">
        <f t="shared" si="87"/>
        <v>37052</v>
      </c>
    </row>
    <row r="1394" spans="1:8" ht="30">
      <c r="A1394" s="1" t="s">
        <v>5396</v>
      </c>
      <c r="B1394" s="1" t="str">
        <f t="shared" si="84"/>
        <v>0140 Payne Views Suite 018;Ortegaville, IL 12311</v>
      </c>
      <c r="C1394" s="1" t="s">
        <v>27125</v>
      </c>
      <c r="D1394" s="4" t="s">
        <v>33517</v>
      </c>
      <c r="E1394" s="4" t="s">
        <v>33518</v>
      </c>
      <c r="F1394" s="9" t="str">
        <f t="shared" si="85"/>
        <v>Ortegaville</v>
      </c>
      <c r="G1394" t="str">
        <f t="shared" si="86"/>
        <v>IL</v>
      </c>
      <c r="H1394" t="str">
        <f t="shared" si="87"/>
        <v>12311</v>
      </c>
    </row>
    <row r="1395" spans="1:8" ht="30">
      <c r="A1395" s="1" t="s">
        <v>5400</v>
      </c>
      <c r="B1395" s="1" t="str">
        <f t="shared" si="84"/>
        <v>35728 James Shores Apt. 959;Wyatttown, NJ 86020</v>
      </c>
      <c r="C1395" s="1" t="s">
        <v>27126</v>
      </c>
      <c r="D1395" s="4" t="s">
        <v>33519</v>
      </c>
      <c r="E1395" s="4" t="s">
        <v>33520</v>
      </c>
      <c r="F1395" s="9" t="str">
        <f t="shared" si="85"/>
        <v>Wyatttown</v>
      </c>
      <c r="G1395" t="str">
        <f t="shared" si="86"/>
        <v>NJ</v>
      </c>
      <c r="H1395" t="str">
        <f t="shared" si="87"/>
        <v>86020</v>
      </c>
    </row>
    <row r="1396" spans="1:8" ht="45">
      <c r="A1396" s="1" t="s">
        <v>5404</v>
      </c>
      <c r="B1396" s="1" t="str">
        <f t="shared" si="84"/>
        <v>59579 Mario Plain Suite 431;South Rachael, DE 26573</v>
      </c>
      <c r="C1396" s="1" t="s">
        <v>27127</v>
      </c>
      <c r="D1396" s="4" t="s">
        <v>33521</v>
      </c>
      <c r="E1396" s="4" t="s">
        <v>33522</v>
      </c>
      <c r="F1396" s="9" t="str">
        <f t="shared" si="85"/>
        <v>South Rachael</v>
      </c>
      <c r="G1396" t="str">
        <f t="shared" si="86"/>
        <v>DE</v>
      </c>
      <c r="H1396" t="str">
        <f t="shared" si="87"/>
        <v>26573</v>
      </c>
    </row>
    <row r="1397" spans="1:8" ht="45">
      <c r="A1397" s="1" t="s">
        <v>5408</v>
      </c>
      <c r="B1397" s="1" t="str">
        <f t="shared" si="84"/>
        <v>22588 Ashley Locks;Romanmouth, FL 06137</v>
      </c>
      <c r="C1397" s="1" t="s">
        <v>27128</v>
      </c>
      <c r="D1397" s="4" t="s">
        <v>33523</v>
      </c>
      <c r="E1397" s="4" t="s">
        <v>33524</v>
      </c>
      <c r="F1397" s="9" t="str">
        <f t="shared" si="85"/>
        <v>Romanmouth</v>
      </c>
      <c r="G1397" t="str">
        <f t="shared" si="86"/>
        <v>FL</v>
      </c>
      <c r="H1397" t="str">
        <f t="shared" si="87"/>
        <v>06137</v>
      </c>
    </row>
    <row r="1398" spans="1:8" ht="30">
      <c r="A1398" s="1" t="s">
        <v>5412</v>
      </c>
      <c r="B1398" s="1" t="str">
        <f t="shared" si="84"/>
        <v>224 Julie Plains;New Mary, GA 28161</v>
      </c>
      <c r="C1398" s="1" t="s">
        <v>27129</v>
      </c>
      <c r="D1398" s="4" t="s">
        <v>33525</v>
      </c>
      <c r="E1398" s="4" t="s">
        <v>33526</v>
      </c>
      <c r="F1398" s="9" t="str">
        <f t="shared" si="85"/>
        <v>New Mary</v>
      </c>
      <c r="G1398" t="str">
        <f t="shared" si="86"/>
        <v>GA</v>
      </c>
      <c r="H1398" t="str">
        <f t="shared" si="87"/>
        <v>28161</v>
      </c>
    </row>
    <row r="1399" spans="1:8" ht="30">
      <c r="A1399" s="1" t="s">
        <v>5416</v>
      </c>
      <c r="B1399" s="1" t="str">
        <f t="shared" si="84"/>
        <v>385 Chambers Squares;Port Kimberly, WV 84230</v>
      </c>
      <c r="C1399" s="1" t="s">
        <v>27130</v>
      </c>
      <c r="D1399" s="4" t="s">
        <v>33527</v>
      </c>
      <c r="E1399" s="4" t="s">
        <v>33528</v>
      </c>
      <c r="F1399" s="9" t="str">
        <f t="shared" si="85"/>
        <v>Port Kimberly</v>
      </c>
      <c r="G1399" t="str">
        <f t="shared" si="86"/>
        <v>WV</v>
      </c>
      <c r="H1399" t="str">
        <f t="shared" si="87"/>
        <v>84230</v>
      </c>
    </row>
    <row r="1400" spans="1:8" ht="30">
      <c r="A1400" s="1" t="s">
        <v>5420</v>
      </c>
      <c r="B1400" s="1" t="str">
        <f t="shared" si="84"/>
        <v>44383 Sheri Knoll;South Dominic, OR 76218</v>
      </c>
      <c r="C1400" s="1" t="s">
        <v>27131</v>
      </c>
      <c r="D1400" s="4" t="s">
        <v>33529</v>
      </c>
      <c r="E1400" s="4" t="s">
        <v>33530</v>
      </c>
      <c r="F1400" s="9" t="str">
        <f t="shared" si="85"/>
        <v>South Dominic</v>
      </c>
      <c r="G1400" t="str">
        <f t="shared" si="86"/>
        <v>OR</v>
      </c>
      <c r="H1400" t="str">
        <f t="shared" si="87"/>
        <v>76218</v>
      </c>
    </row>
    <row r="1401" spans="1:8" ht="30">
      <c r="A1401" s="1" t="s">
        <v>5424</v>
      </c>
      <c r="B1401" s="1" t="str">
        <f t="shared" si="84"/>
        <v>45058 Amber Place Apt. 287;South Lisa, NC 44022</v>
      </c>
      <c r="C1401" s="1" t="s">
        <v>27132</v>
      </c>
      <c r="D1401" s="4" t="s">
        <v>33531</v>
      </c>
      <c r="E1401" s="4" t="s">
        <v>33532</v>
      </c>
      <c r="F1401" s="9" t="str">
        <f t="shared" si="85"/>
        <v>South Lisa</v>
      </c>
      <c r="G1401" t="str">
        <f t="shared" si="86"/>
        <v>NC</v>
      </c>
      <c r="H1401" t="str">
        <f t="shared" si="87"/>
        <v>44022</v>
      </c>
    </row>
    <row r="1402" spans="1:8" ht="30">
      <c r="A1402" s="1" t="s">
        <v>5428</v>
      </c>
      <c r="B1402" s="1" t="str">
        <f t="shared" si="84"/>
        <v>216 Scott Underpass;Port Davidbury, RI 99331</v>
      </c>
      <c r="C1402" s="1" t="s">
        <v>27133</v>
      </c>
      <c r="D1402" s="4" t="s">
        <v>33533</v>
      </c>
      <c r="E1402" s="4" t="s">
        <v>33534</v>
      </c>
      <c r="F1402" s="9" t="str">
        <f t="shared" si="85"/>
        <v>Port Davidbury</v>
      </c>
      <c r="G1402" t="str">
        <f t="shared" si="86"/>
        <v>RI</v>
      </c>
      <c r="H1402" t="str">
        <f t="shared" si="87"/>
        <v>99331</v>
      </c>
    </row>
    <row r="1403" spans="1:8" ht="30">
      <c r="A1403" s="1" t="s">
        <v>5431</v>
      </c>
      <c r="B1403" s="1" t="str">
        <f t="shared" si="84"/>
        <v>64938 Victoria Street;New Eric, TN 85141</v>
      </c>
      <c r="C1403" s="1" t="s">
        <v>27134</v>
      </c>
      <c r="D1403" s="4" t="s">
        <v>33535</v>
      </c>
      <c r="E1403" s="4" t="s">
        <v>33536</v>
      </c>
      <c r="F1403" s="9" t="str">
        <f t="shared" si="85"/>
        <v>New Eric</v>
      </c>
      <c r="G1403" t="str">
        <f t="shared" si="86"/>
        <v>TN</v>
      </c>
      <c r="H1403" t="str">
        <f t="shared" si="87"/>
        <v>85141</v>
      </c>
    </row>
    <row r="1404" spans="1:8" ht="30">
      <c r="A1404" s="1" t="s">
        <v>5435</v>
      </c>
      <c r="B1404" s="1" t="str">
        <f t="shared" si="84"/>
        <v>232 Nicholas Turnpike;Port Peterport, LA 54262</v>
      </c>
      <c r="C1404" s="1" t="s">
        <v>27135</v>
      </c>
      <c r="D1404" s="4" t="s">
        <v>33537</v>
      </c>
      <c r="E1404" s="4" t="s">
        <v>33538</v>
      </c>
      <c r="F1404" s="9" t="str">
        <f t="shared" si="85"/>
        <v>Port Peterport</v>
      </c>
      <c r="G1404" t="str">
        <f t="shared" si="86"/>
        <v>LA</v>
      </c>
      <c r="H1404" t="str">
        <f t="shared" si="87"/>
        <v>54262</v>
      </c>
    </row>
    <row r="1405" spans="1:8" ht="30">
      <c r="A1405" s="1" t="s">
        <v>5439</v>
      </c>
      <c r="B1405" s="1" t="str">
        <f t="shared" si="84"/>
        <v>78338 Joshua Via;Berrymouth, ND 67025</v>
      </c>
      <c r="C1405" s="1" t="s">
        <v>27136</v>
      </c>
      <c r="D1405" s="4" t="s">
        <v>33539</v>
      </c>
      <c r="E1405" s="4" t="s">
        <v>33540</v>
      </c>
      <c r="F1405" s="9" t="str">
        <f t="shared" si="85"/>
        <v>Berrymouth</v>
      </c>
      <c r="G1405" t="str">
        <f t="shared" si="86"/>
        <v>ND</v>
      </c>
      <c r="H1405" t="str">
        <f t="shared" si="87"/>
        <v>67025</v>
      </c>
    </row>
    <row r="1406" spans="1:8" ht="30">
      <c r="A1406" s="1" t="s">
        <v>5442</v>
      </c>
      <c r="B1406" s="1" t="str">
        <f t="shared" si="84"/>
        <v>46234 Clark Lakes Apt. 337;Paulstad, IN 73575</v>
      </c>
      <c r="C1406" s="1" t="s">
        <v>27137</v>
      </c>
      <c r="D1406" s="4" t="s">
        <v>33541</v>
      </c>
      <c r="E1406" s="4" t="s">
        <v>33542</v>
      </c>
      <c r="F1406" s="9" t="str">
        <f t="shared" si="85"/>
        <v>Paulstad</v>
      </c>
      <c r="G1406" t="str">
        <f t="shared" si="86"/>
        <v>IN</v>
      </c>
      <c r="H1406" t="str">
        <f t="shared" si="87"/>
        <v>73575</v>
      </c>
    </row>
    <row r="1407" spans="1:8" ht="30">
      <c r="A1407" s="1" t="s">
        <v>5446</v>
      </c>
      <c r="B1407" s="1" t="str">
        <f t="shared" si="84"/>
        <v>03724 Nancy Circle Suite 380;West Sarah, MD 08066</v>
      </c>
      <c r="C1407" s="1" t="s">
        <v>27138</v>
      </c>
      <c r="D1407" s="4" t="s">
        <v>33543</v>
      </c>
      <c r="E1407" s="4" t="s">
        <v>33544</v>
      </c>
      <c r="F1407" s="9" t="str">
        <f t="shared" si="85"/>
        <v>West Sarah</v>
      </c>
      <c r="G1407" t="str">
        <f t="shared" si="86"/>
        <v>MD</v>
      </c>
      <c r="H1407" t="str">
        <f t="shared" si="87"/>
        <v>08066</v>
      </c>
    </row>
    <row r="1408" spans="1:8" ht="30">
      <c r="A1408" s="1" t="s">
        <v>5450</v>
      </c>
      <c r="B1408" s="1" t="str">
        <f t="shared" si="84"/>
        <v>Unit 3623 Box 1170;DPO AA 22261</v>
      </c>
      <c r="C1408" s="1" t="s">
        <v>27139</v>
      </c>
      <c r="D1408" s="4" t="s">
        <v>33545</v>
      </c>
      <c r="E1408" s="4" t="s">
        <v>33546</v>
      </c>
      <c r="F1408" s="9" t="str">
        <f t="shared" si="85"/>
        <v>DPO</v>
      </c>
      <c r="G1408" t="str">
        <f t="shared" si="86"/>
        <v>AA</v>
      </c>
      <c r="H1408" t="str">
        <f t="shared" si="87"/>
        <v>22261</v>
      </c>
    </row>
    <row r="1409" spans="1:8" ht="30">
      <c r="A1409" s="1" t="s">
        <v>5454</v>
      </c>
      <c r="B1409" s="1" t="str">
        <f t="shared" si="84"/>
        <v>76360 Kenneth Mission Apt. 336;Kennethville, NM 95016</v>
      </c>
      <c r="C1409" s="1" t="s">
        <v>27140</v>
      </c>
      <c r="D1409" s="4" t="s">
        <v>33547</v>
      </c>
      <c r="E1409" s="4" t="s">
        <v>33548</v>
      </c>
      <c r="F1409" s="9" t="str">
        <f t="shared" si="85"/>
        <v>Kennethville</v>
      </c>
      <c r="G1409" t="str">
        <f t="shared" si="86"/>
        <v>NM</v>
      </c>
      <c r="H1409" t="str">
        <f t="shared" si="87"/>
        <v>95016</v>
      </c>
    </row>
    <row r="1410" spans="1:8" ht="45">
      <c r="A1410" s="1" t="s">
        <v>5458</v>
      </c>
      <c r="B1410" s="1" t="str">
        <f t="shared" si="84"/>
        <v>95647 Jacqueline Island Apt. 596;New Shannon, FL 81850</v>
      </c>
      <c r="C1410" s="1" t="s">
        <v>27141</v>
      </c>
      <c r="D1410" s="4" t="s">
        <v>33549</v>
      </c>
      <c r="E1410" s="4" t="s">
        <v>33550</v>
      </c>
      <c r="F1410" s="9" t="str">
        <f t="shared" si="85"/>
        <v>New Shannon</v>
      </c>
      <c r="G1410" t="str">
        <f t="shared" si="86"/>
        <v>FL</v>
      </c>
      <c r="H1410" t="str">
        <f t="shared" si="87"/>
        <v>81850</v>
      </c>
    </row>
    <row r="1411" spans="1:8" ht="45">
      <c r="A1411" s="1" t="s">
        <v>5462</v>
      </c>
      <c r="B1411" s="1" t="str">
        <f t="shared" ref="B1411:B1474" si="88">SUBSTITUTE(A1411,CHAR(10),";")</f>
        <v>4231 Scott Point;Terranceburgh, AR 62118</v>
      </c>
      <c r="C1411" s="1" t="s">
        <v>27142</v>
      </c>
      <c r="D1411" s="4" t="s">
        <v>33551</v>
      </c>
      <c r="E1411" s="4" t="s">
        <v>33552</v>
      </c>
      <c r="F1411" s="9" t="str">
        <f t="shared" ref="F1411:F1474" si="89">IF(RIGHT(LEFT(E1411,3),2)="PO",LEFT(E1411,3),LEFT(E1411,LEN(E1411)-10))</f>
        <v>Terranceburgh</v>
      </c>
      <c r="G1411" t="str">
        <f t="shared" ref="G1411:G1474" si="90">LEFT(RIGHT(E1411, 8), 2)</f>
        <v>AR</v>
      </c>
      <c r="H1411" t="str">
        <f t="shared" ref="H1411:H1474" si="91">RIGHT(E1411, 5)</f>
        <v>62118</v>
      </c>
    </row>
    <row r="1412" spans="1:8" ht="30">
      <c r="A1412" s="1" t="s">
        <v>5465</v>
      </c>
      <c r="B1412" s="1" t="str">
        <f t="shared" si="88"/>
        <v>98421 Jennifer Fords;Allenfurt, IA 67848</v>
      </c>
      <c r="C1412" s="1" t="s">
        <v>27143</v>
      </c>
      <c r="D1412" s="4" t="s">
        <v>33553</v>
      </c>
      <c r="E1412" s="4" t="s">
        <v>33554</v>
      </c>
      <c r="F1412" s="9" t="str">
        <f t="shared" si="89"/>
        <v>Allenfurt</v>
      </c>
      <c r="G1412" t="str">
        <f t="shared" si="90"/>
        <v>IA</v>
      </c>
      <c r="H1412" t="str">
        <f t="shared" si="91"/>
        <v>67848</v>
      </c>
    </row>
    <row r="1413" spans="1:8" ht="30">
      <c r="A1413" s="1" t="s">
        <v>5468</v>
      </c>
      <c r="B1413" s="1" t="str">
        <f t="shared" si="88"/>
        <v>4475 Anita Extension;North Jaymouth, MD 31846</v>
      </c>
      <c r="C1413" s="1" t="s">
        <v>27144</v>
      </c>
      <c r="D1413" s="4" t="s">
        <v>33555</v>
      </c>
      <c r="E1413" s="4" t="s">
        <v>33556</v>
      </c>
      <c r="F1413" s="9" t="str">
        <f t="shared" si="89"/>
        <v>North Jaymouth</v>
      </c>
      <c r="G1413" t="str">
        <f t="shared" si="90"/>
        <v>MD</v>
      </c>
      <c r="H1413" t="str">
        <f t="shared" si="91"/>
        <v>31846</v>
      </c>
    </row>
    <row r="1414" spans="1:8" ht="45">
      <c r="A1414" s="1" t="s">
        <v>5472</v>
      </c>
      <c r="B1414" s="1" t="str">
        <f t="shared" si="88"/>
        <v>073 Terry Plaza;Christopherville, SD 05895</v>
      </c>
      <c r="C1414" s="1" t="s">
        <v>27145</v>
      </c>
      <c r="D1414" s="4" t="s">
        <v>33557</v>
      </c>
      <c r="E1414" s="4" t="s">
        <v>33558</v>
      </c>
      <c r="F1414" s="9" t="str">
        <f t="shared" si="89"/>
        <v>Christopherville</v>
      </c>
      <c r="G1414" t="str">
        <f t="shared" si="90"/>
        <v>SD</v>
      </c>
      <c r="H1414" t="str">
        <f t="shared" si="91"/>
        <v>05895</v>
      </c>
    </row>
    <row r="1415" spans="1:8" ht="30">
      <c r="A1415" s="1" t="s">
        <v>5476</v>
      </c>
      <c r="B1415" s="1" t="str">
        <f t="shared" si="88"/>
        <v>055 Daniel Haven Suite 116;Alvarezshire, NH 78049</v>
      </c>
      <c r="C1415" s="1" t="s">
        <v>27146</v>
      </c>
      <c r="D1415" s="4" t="s">
        <v>33559</v>
      </c>
      <c r="E1415" s="4" t="s">
        <v>33560</v>
      </c>
      <c r="F1415" s="9" t="str">
        <f t="shared" si="89"/>
        <v>Alvarezshire</v>
      </c>
      <c r="G1415" t="str">
        <f t="shared" si="90"/>
        <v>NH</v>
      </c>
      <c r="H1415" t="str">
        <f t="shared" si="91"/>
        <v>78049</v>
      </c>
    </row>
    <row r="1416" spans="1:8" ht="30">
      <c r="A1416" s="1" t="s">
        <v>5480</v>
      </c>
      <c r="B1416" s="1" t="str">
        <f t="shared" si="88"/>
        <v>3370 Danielle Ville Apt. 994;Makaylaport, NE 31106</v>
      </c>
      <c r="C1416" s="1" t="s">
        <v>27147</v>
      </c>
      <c r="D1416" s="4" t="s">
        <v>33561</v>
      </c>
      <c r="E1416" s="4" t="s">
        <v>33562</v>
      </c>
      <c r="F1416" s="9" t="str">
        <f t="shared" si="89"/>
        <v>Makaylaport</v>
      </c>
      <c r="G1416" t="str">
        <f t="shared" si="90"/>
        <v>NE</v>
      </c>
      <c r="H1416" t="str">
        <f t="shared" si="91"/>
        <v>31106</v>
      </c>
    </row>
    <row r="1417" spans="1:8" ht="45">
      <c r="A1417" s="1" t="s">
        <v>5484</v>
      </c>
      <c r="B1417" s="1" t="str">
        <f t="shared" si="88"/>
        <v>074 Brittney Hollow;Gardnerhaven, MO 21315</v>
      </c>
      <c r="C1417" s="1" t="s">
        <v>27148</v>
      </c>
      <c r="D1417" s="4" t="s">
        <v>33563</v>
      </c>
      <c r="E1417" s="4" t="s">
        <v>33564</v>
      </c>
      <c r="F1417" s="9" t="str">
        <f t="shared" si="89"/>
        <v>Gardnerhaven</v>
      </c>
      <c r="G1417" t="str">
        <f t="shared" si="90"/>
        <v>MO</v>
      </c>
      <c r="H1417" t="str">
        <f t="shared" si="91"/>
        <v>21315</v>
      </c>
    </row>
    <row r="1418" spans="1:8" ht="30">
      <c r="A1418" s="1" t="s">
        <v>5488</v>
      </c>
      <c r="B1418" s="1" t="str">
        <f t="shared" si="88"/>
        <v>26911 Lydia Mountain Apt. 020;Adamberg, ID 59350</v>
      </c>
      <c r="C1418" s="1" t="s">
        <v>27149</v>
      </c>
      <c r="D1418" s="4" t="s">
        <v>33565</v>
      </c>
      <c r="E1418" s="4" t="s">
        <v>33566</v>
      </c>
      <c r="F1418" s="9" t="str">
        <f t="shared" si="89"/>
        <v>Adamberg</v>
      </c>
      <c r="G1418" t="str">
        <f t="shared" si="90"/>
        <v>ID</v>
      </c>
      <c r="H1418" t="str">
        <f t="shared" si="91"/>
        <v>59350</v>
      </c>
    </row>
    <row r="1419" spans="1:8" ht="30">
      <c r="A1419" s="1" t="s">
        <v>5492</v>
      </c>
      <c r="B1419" s="1" t="str">
        <f t="shared" si="88"/>
        <v>480 Beth Island Apt. 335;Phillipside, HI 21851</v>
      </c>
      <c r="C1419" s="1" t="s">
        <v>27150</v>
      </c>
      <c r="D1419" s="4" t="s">
        <v>33567</v>
      </c>
      <c r="E1419" s="4" t="s">
        <v>33568</v>
      </c>
      <c r="F1419" s="9" t="str">
        <f t="shared" si="89"/>
        <v>Phillipside</v>
      </c>
      <c r="G1419" t="str">
        <f t="shared" si="90"/>
        <v>HI</v>
      </c>
      <c r="H1419" t="str">
        <f t="shared" si="91"/>
        <v>21851</v>
      </c>
    </row>
    <row r="1420" spans="1:8" ht="30">
      <c r="A1420" s="1" t="s">
        <v>5496</v>
      </c>
      <c r="B1420" s="1" t="str">
        <f t="shared" si="88"/>
        <v>027 Michael Place Apt. 773;Warrenport, TN 53543</v>
      </c>
      <c r="C1420" s="1" t="s">
        <v>27151</v>
      </c>
      <c r="D1420" s="4" t="s">
        <v>33569</v>
      </c>
      <c r="E1420" s="4" t="s">
        <v>33570</v>
      </c>
      <c r="F1420" s="9" t="str">
        <f t="shared" si="89"/>
        <v>Warrenport</v>
      </c>
      <c r="G1420" t="str">
        <f t="shared" si="90"/>
        <v>TN</v>
      </c>
      <c r="H1420" t="str">
        <f t="shared" si="91"/>
        <v>53543</v>
      </c>
    </row>
    <row r="1421" spans="1:8" ht="30">
      <c r="A1421" s="1" t="s">
        <v>5500</v>
      </c>
      <c r="B1421" s="1" t="str">
        <f t="shared" si="88"/>
        <v>81728 Martin Junction;West Justin, FL 20388</v>
      </c>
      <c r="C1421" s="1" t="s">
        <v>27152</v>
      </c>
      <c r="D1421" s="4" t="s">
        <v>33571</v>
      </c>
      <c r="E1421" s="4" t="s">
        <v>33572</v>
      </c>
      <c r="F1421" s="9" t="str">
        <f t="shared" si="89"/>
        <v>West Justin</v>
      </c>
      <c r="G1421" t="str">
        <f t="shared" si="90"/>
        <v>FL</v>
      </c>
      <c r="H1421" t="str">
        <f t="shared" si="91"/>
        <v>20388</v>
      </c>
    </row>
    <row r="1422" spans="1:8" ht="45">
      <c r="A1422" s="1" t="s">
        <v>5504</v>
      </c>
      <c r="B1422" s="1" t="str">
        <f t="shared" si="88"/>
        <v>2803 Christina Loaf;Hunterhaven, MN 04941</v>
      </c>
      <c r="C1422" s="1" t="s">
        <v>27153</v>
      </c>
      <c r="D1422" s="4" t="s">
        <v>33573</v>
      </c>
      <c r="E1422" s="4" t="s">
        <v>33574</v>
      </c>
      <c r="F1422" s="9" t="str">
        <f t="shared" si="89"/>
        <v>Hunterhaven</v>
      </c>
      <c r="G1422" t="str">
        <f t="shared" si="90"/>
        <v>MN</v>
      </c>
      <c r="H1422" t="str">
        <f t="shared" si="91"/>
        <v>04941</v>
      </c>
    </row>
    <row r="1423" spans="1:8" ht="45">
      <c r="A1423" s="1" t="s">
        <v>5508</v>
      </c>
      <c r="B1423" s="1" t="str">
        <f t="shared" si="88"/>
        <v>365 Garrison Square;Hunterfurt, NJ 65010</v>
      </c>
      <c r="C1423" s="1" t="s">
        <v>27154</v>
      </c>
      <c r="D1423" s="4" t="s">
        <v>33575</v>
      </c>
      <c r="E1423" s="4" t="s">
        <v>33576</v>
      </c>
      <c r="F1423" s="9" t="str">
        <f t="shared" si="89"/>
        <v>Hunterfurt</v>
      </c>
      <c r="G1423" t="str">
        <f t="shared" si="90"/>
        <v>NJ</v>
      </c>
      <c r="H1423" t="str">
        <f t="shared" si="91"/>
        <v>65010</v>
      </c>
    </row>
    <row r="1424" spans="1:8" ht="45">
      <c r="A1424" s="1" t="s">
        <v>5512</v>
      </c>
      <c r="B1424" s="1" t="str">
        <f t="shared" si="88"/>
        <v>074 Todd Creek;Diazchester, OR 79622</v>
      </c>
      <c r="C1424" s="1" t="s">
        <v>27155</v>
      </c>
      <c r="D1424" s="4" t="s">
        <v>33577</v>
      </c>
      <c r="E1424" s="4" t="s">
        <v>33578</v>
      </c>
      <c r="F1424" s="9" t="str">
        <f t="shared" si="89"/>
        <v>Diazchester</v>
      </c>
      <c r="G1424" t="str">
        <f t="shared" si="90"/>
        <v>OR</v>
      </c>
      <c r="H1424" t="str">
        <f t="shared" si="91"/>
        <v>79622</v>
      </c>
    </row>
    <row r="1425" spans="1:8" ht="30">
      <c r="A1425" s="1" t="s">
        <v>5516</v>
      </c>
      <c r="B1425" s="1" t="str">
        <f t="shared" si="88"/>
        <v>USS Randall;FPO AE 34792</v>
      </c>
      <c r="C1425" s="1" t="s">
        <v>27156</v>
      </c>
      <c r="D1425" s="4" t="s">
        <v>33579</v>
      </c>
      <c r="E1425" s="4" t="s">
        <v>33580</v>
      </c>
      <c r="F1425" s="9" t="str">
        <f t="shared" si="89"/>
        <v>FPO</v>
      </c>
      <c r="G1425" t="str">
        <f t="shared" si="90"/>
        <v>AE</v>
      </c>
      <c r="H1425" t="str">
        <f t="shared" si="91"/>
        <v>34792</v>
      </c>
    </row>
    <row r="1426" spans="1:8" ht="45">
      <c r="A1426" s="1" t="s">
        <v>5520</v>
      </c>
      <c r="B1426" s="1" t="str">
        <f t="shared" si="88"/>
        <v>548 Jeremy Shoals;Robinsonville, WA 37058</v>
      </c>
      <c r="C1426" s="1" t="s">
        <v>27157</v>
      </c>
      <c r="D1426" s="4" t="s">
        <v>33581</v>
      </c>
      <c r="E1426" s="4" t="s">
        <v>33582</v>
      </c>
      <c r="F1426" s="9" t="str">
        <f t="shared" si="89"/>
        <v>Robinsonville</v>
      </c>
      <c r="G1426" t="str">
        <f t="shared" si="90"/>
        <v>WA</v>
      </c>
      <c r="H1426" t="str">
        <f t="shared" si="91"/>
        <v>37058</v>
      </c>
    </row>
    <row r="1427" spans="1:8" ht="45">
      <c r="A1427" s="1" t="s">
        <v>5524</v>
      </c>
      <c r="B1427" s="1" t="str">
        <f t="shared" si="88"/>
        <v>2543 Harrison Turnpike;Maxwellberg, NC 72310</v>
      </c>
      <c r="C1427" s="1" t="s">
        <v>27158</v>
      </c>
      <c r="D1427" s="4" t="s">
        <v>33583</v>
      </c>
      <c r="E1427" s="4" t="s">
        <v>33584</v>
      </c>
      <c r="F1427" s="9" t="str">
        <f t="shared" si="89"/>
        <v>Maxwellberg</v>
      </c>
      <c r="G1427" t="str">
        <f t="shared" si="90"/>
        <v>NC</v>
      </c>
      <c r="H1427" t="str">
        <f t="shared" si="91"/>
        <v>72310</v>
      </c>
    </row>
    <row r="1428" spans="1:8" ht="45">
      <c r="A1428" s="1" t="s">
        <v>5528</v>
      </c>
      <c r="B1428" s="1" t="str">
        <f t="shared" si="88"/>
        <v>52607 Reynolds Greens Apt. 219;North Chloefort, AL 76860</v>
      </c>
      <c r="C1428" s="1" t="s">
        <v>27159</v>
      </c>
      <c r="D1428" s="4" t="s">
        <v>33585</v>
      </c>
      <c r="E1428" s="4" t="s">
        <v>33586</v>
      </c>
      <c r="F1428" s="9" t="str">
        <f t="shared" si="89"/>
        <v>North Chloefort</v>
      </c>
      <c r="G1428" t="str">
        <f t="shared" si="90"/>
        <v>AL</v>
      </c>
      <c r="H1428" t="str">
        <f t="shared" si="91"/>
        <v>76860</v>
      </c>
    </row>
    <row r="1429" spans="1:8" ht="30">
      <c r="A1429" s="1" t="s">
        <v>5532</v>
      </c>
      <c r="B1429" s="1" t="str">
        <f t="shared" si="88"/>
        <v>USCGC Ramirez;FPO AP 30368</v>
      </c>
      <c r="C1429" s="1" t="s">
        <v>27160</v>
      </c>
      <c r="D1429" s="4" t="s">
        <v>33587</v>
      </c>
      <c r="E1429" s="4" t="s">
        <v>33588</v>
      </c>
      <c r="F1429" s="9" t="str">
        <f t="shared" si="89"/>
        <v>FPO</v>
      </c>
      <c r="G1429" t="str">
        <f t="shared" si="90"/>
        <v>AP</v>
      </c>
      <c r="H1429" t="str">
        <f t="shared" si="91"/>
        <v>30368</v>
      </c>
    </row>
    <row r="1430" spans="1:8" ht="30">
      <c r="A1430" s="1" t="s">
        <v>5536</v>
      </c>
      <c r="B1430" s="1" t="str">
        <f t="shared" si="88"/>
        <v>9056 Gibson Tunnel;New Jason, CT 83497</v>
      </c>
      <c r="C1430" s="1" t="s">
        <v>27161</v>
      </c>
      <c r="D1430" s="4" t="s">
        <v>33589</v>
      </c>
      <c r="E1430" s="4" t="s">
        <v>33590</v>
      </c>
      <c r="F1430" s="9" t="str">
        <f t="shared" si="89"/>
        <v>New Jason</v>
      </c>
      <c r="G1430" t="str">
        <f t="shared" si="90"/>
        <v>CT</v>
      </c>
      <c r="H1430" t="str">
        <f t="shared" si="91"/>
        <v>83497</v>
      </c>
    </row>
    <row r="1431" spans="1:8" ht="30">
      <c r="A1431" s="1" t="s">
        <v>5540</v>
      </c>
      <c r="B1431" s="1" t="str">
        <f t="shared" si="88"/>
        <v>USS Hall;FPO AP 67506</v>
      </c>
      <c r="C1431" s="1" t="s">
        <v>27162</v>
      </c>
      <c r="D1431" s="4" t="s">
        <v>33591</v>
      </c>
      <c r="E1431" s="4" t="s">
        <v>33592</v>
      </c>
      <c r="F1431" s="9" t="str">
        <f t="shared" si="89"/>
        <v>FPO</v>
      </c>
      <c r="G1431" t="str">
        <f t="shared" si="90"/>
        <v>AP</v>
      </c>
      <c r="H1431" t="str">
        <f t="shared" si="91"/>
        <v>67506</v>
      </c>
    </row>
    <row r="1432" spans="1:8" ht="30">
      <c r="A1432" s="1" t="s">
        <v>5543</v>
      </c>
      <c r="B1432" s="1" t="str">
        <f t="shared" si="88"/>
        <v>312 Eric Forks;West Kristinberg, MT 57427</v>
      </c>
      <c r="C1432" s="1" t="s">
        <v>27163</v>
      </c>
      <c r="D1432" s="4" t="s">
        <v>33593</v>
      </c>
      <c r="E1432" s="4" t="s">
        <v>33594</v>
      </c>
      <c r="F1432" s="9" t="str">
        <f t="shared" si="89"/>
        <v>West Kristinberg</v>
      </c>
      <c r="G1432" t="str">
        <f t="shared" si="90"/>
        <v>MT</v>
      </c>
      <c r="H1432" t="str">
        <f t="shared" si="91"/>
        <v>57427</v>
      </c>
    </row>
    <row r="1433" spans="1:8" ht="45">
      <c r="A1433" s="1" t="s">
        <v>5547</v>
      </c>
      <c r="B1433" s="1" t="str">
        <f t="shared" si="88"/>
        <v>005 Joel Groves Apt. 587;Stephaniefort, MO 62444</v>
      </c>
      <c r="C1433" s="1" t="s">
        <v>27164</v>
      </c>
      <c r="D1433" s="4" t="s">
        <v>33595</v>
      </c>
      <c r="E1433" s="4" t="s">
        <v>33596</v>
      </c>
      <c r="F1433" s="9" t="str">
        <f t="shared" si="89"/>
        <v>Stephaniefort</v>
      </c>
      <c r="G1433" t="str">
        <f t="shared" si="90"/>
        <v>MO</v>
      </c>
      <c r="H1433" t="str">
        <f t="shared" si="91"/>
        <v>62444</v>
      </c>
    </row>
    <row r="1434" spans="1:8" ht="45">
      <c r="A1434" s="1" t="s">
        <v>5551</v>
      </c>
      <c r="B1434" s="1" t="str">
        <f t="shared" si="88"/>
        <v>917 Molina Tunnel Suite 259;South Brianbury, AR 15884</v>
      </c>
      <c r="C1434" s="1" t="s">
        <v>27165</v>
      </c>
      <c r="D1434" s="4" t="s">
        <v>33597</v>
      </c>
      <c r="E1434" s="4" t="s">
        <v>33598</v>
      </c>
      <c r="F1434" s="9" t="str">
        <f t="shared" si="89"/>
        <v>South Brianbury</v>
      </c>
      <c r="G1434" t="str">
        <f t="shared" si="90"/>
        <v>AR</v>
      </c>
      <c r="H1434" t="str">
        <f t="shared" si="91"/>
        <v>15884</v>
      </c>
    </row>
    <row r="1435" spans="1:8" ht="30">
      <c r="A1435" s="1" t="s">
        <v>5555</v>
      </c>
      <c r="B1435" s="1" t="str">
        <f t="shared" si="88"/>
        <v>189 Stafford Parks;Stevenville, IL 85252</v>
      </c>
      <c r="C1435" s="1" t="s">
        <v>27166</v>
      </c>
      <c r="D1435" s="4" t="s">
        <v>33599</v>
      </c>
      <c r="E1435" s="4" t="s">
        <v>33600</v>
      </c>
      <c r="F1435" s="9" t="str">
        <f t="shared" si="89"/>
        <v>Stevenville</v>
      </c>
      <c r="G1435" t="str">
        <f t="shared" si="90"/>
        <v>IL</v>
      </c>
      <c r="H1435" t="str">
        <f t="shared" si="91"/>
        <v>85252</v>
      </c>
    </row>
    <row r="1436" spans="1:8" ht="30">
      <c r="A1436" s="1" t="s">
        <v>5559</v>
      </c>
      <c r="B1436" s="1" t="str">
        <f t="shared" si="88"/>
        <v>4214 Phillips Plaza;Lake Chelsea, CT 56575</v>
      </c>
      <c r="C1436" s="1" t="s">
        <v>27167</v>
      </c>
      <c r="D1436" s="4" t="s">
        <v>33601</v>
      </c>
      <c r="E1436" s="4" t="s">
        <v>33602</v>
      </c>
      <c r="F1436" s="9" t="str">
        <f t="shared" si="89"/>
        <v>Lake Chelsea</v>
      </c>
      <c r="G1436" t="str">
        <f t="shared" si="90"/>
        <v>CT</v>
      </c>
      <c r="H1436" t="str">
        <f t="shared" si="91"/>
        <v>56575</v>
      </c>
    </row>
    <row r="1437" spans="1:8" ht="30">
      <c r="A1437" s="1" t="s">
        <v>5563</v>
      </c>
      <c r="B1437" s="1" t="str">
        <f t="shared" si="88"/>
        <v>847 Michael Mountain Apt. 316;Samuelton, TX 57937</v>
      </c>
      <c r="C1437" s="1" t="s">
        <v>27168</v>
      </c>
      <c r="D1437" s="4" t="s">
        <v>33603</v>
      </c>
      <c r="E1437" s="4" t="s">
        <v>33604</v>
      </c>
      <c r="F1437" s="9" t="str">
        <f t="shared" si="89"/>
        <v>Samuelton</v>
      </c>
      <c r="G1437" t="str">
        <f t="shared" si="90"/>
        <v>TX</v>
      </c>
      <c r="H1437" t="str">
        <f t="shared" si="91"/>
        <v>57937</v>
      </c>
    </row>
    <row r="1438" spans="1:8" ht="45">
      <c r="A1438" s="1" t="s">
        <v>5567</v>
      </c>
      <c r="B1438" s="1" t="str">
        <f t="shared" si="88"/>
        <v>47859 Connie Mountains Apt. 322;Lake Karenfurt, VA 70781</v>
      </c>
      <c r="C1438" s="1" t="s">
        <v>27169</v>
      </c>
      <c r="D1438" s="4" t="s">
        <v>33605</v>
      </c>
      <c r="E1438" s="4" t="s">
        <v>33606</v>
      </c>
      <c r="F1438" s="9" t="str">
        <f t="shared" si="89"/>
        <v>Lake Karenfurt</v>
      </c>
      <c r="G1438" t="str">
        <f t="shared" si="90"/>
        <v>VA</v>
      </c>
      <c r="H1438" t="str">
        <f t="shared" si="91"/>
        <v>70781</v>
      </c>
    </row>
    <row r="1439" spans="1:8" ht="45">
      <c r="A1439" s="1" t="s">
        <v>5571</v>
      </c>
      <c r="B1439" s="1" t="str">
        <f t="shared" si="88"/>
        <v>43249 Brianna Manors;Robertsview, MO 31127</v>
      </c>
      <c r="C1439" s="1" t="s">
        <v>27170</v>
      </c>
      <c r="D1439" s="4" t="s">
        <v>33607</v>
      </c>
      <c r="E1439" s="4" t="s">
        <v>33608</v>
      </c>
      <c r="F1439" s="9" t="str">
        <f t="shared" si="89"/>
        <v>Robertsview</v>
      </c>
      <c r="G1439" t="str">
        <f t="shared" si="90"/>
        <v>MO</v>
      </c>
      <c r="H1439" t="str">
        <f t="shared" si="91"/>
        <v>31127</v>
      </c>
    </row>
    <row r="1440" spans="1:8" ht="30">
      <c r="A1440" s="1" t="s">
        <v>5575</v>
      </c>
      <c r="B1440" s="1" t="str">
        <f t="shared" si="88"/>
        <v>761 Madison Mill;Brownmouth, LA 46767</v>
      </c>
      <c r="C1440" s="1" t="s">
        <v>27171</v>
      </c>
      <c r="D1440" s="4" t="s">
        <v>33609</v>
      </c>
      <c r="E1440" s="4" t="s">
        <v>33610</v>
      </c>
      <c r="F1440" s="9" t="str">
        <f t="shared" si="89"/>
        <v>Brownmouth</v>
      </c>
      <c r="G1440" t="str">
        <f t="shared" si="90"/>
        <v>LA</v>
      </c>
      <c r="H1440" t="str">
        <f t="shared" si="91"/>
        <v>46767</v>
      </c>
    </row>
    <row r="1441" spans="1:8" ht="45">
      <c r="A1441" s="1" t="s">
        <v>5579</v>
      </c>
      <c r="B1441" s="1" t="str">
        <f t="shared" si="88"/>
        <v>9329 Palmer Causeway;Williamsside, AZ 27183</v>
      </c>
      <c r="C1441" s="1" t="s">
        <v>27172</v>
      </c>
      <c r="D1441" s="4" t="s">
        <v>33611</v>
      </c>
      <c r="E1441" s="4" t="s">
        <v>33612</v>
      </c>
      <c r="F1441" s="9" t="str">
        <f t="shared" si="89"/>
        <v>Williamsside</v>
      </c>
      <c r="G1441" t="str">
        <f t="shared" si="90"/>
        <v>AZ</v>
      </c>
      <c r="H1441" t="str">
        <f t="shared" si="91"/>
        <v>27183</v>
      </c>
    </row>
    <row r="1442" spans="1:8" ht="45">
      <c r="A1442" s="1" t="s">
        <v>5583</v>
      </c>
      <c r="B1442" s="1" t="str">
        <f t="shared" si="88"/>
        <v>39698 Wallace Knoll Apt. 092;Lake Susanmouth, KS 35716</v>
      </c>
      <c r="C1442" s="1" t="s">
        <v>27173</v>
      </c>
      <c r="D1442" s="4" t="s">
        <v>33613</v>
      </c>
      <c r="E1442" s="4" t="s">
        <v>33614</v>
      </c>
      <c r="F1442" s="9" t="str">
        <f t="shared" si="89"/>
        <v>Lake Susanmouth</v>
      </c>
      <c r="G1442" t="str">
        <f t="shared" si="90"/>
        <v>KS</v>
      </c>
      <c r="H1442" t="str">
        <f t="shared" si="91"/>
        <v>35716</v>
      </c>
    </row>
    <row r="1443" spans="1:8" ht="30">
      <c r="A1443" s="1" t="s">
        <v>5586</v>
      </c>
      <c r="B1443" s="1" t="str">
        <f t="shared" si="88"/>
        <v>199 Hawkins Radial;New Eddie, MD 94457</v>
      </c>
      <c r="C1443" s="1" t="s">
        <v>27174</v>
      </c>
      <c r="D1443" s="4" t="s">
        <v>33615</v>
      </c>
      <c r="E1443" s="4" t="s">
        <v>33616</v>
      </c>
      <c r="F1443" s="9" t="str">
        <f t="shared" si="89"/>
        <v>New Eddie</v>
      </c>
      <c r="G1443" t="str">
        <f t="shared" si="90"/>
        <v>MD</v>
      </c>
      <c r="H1443" t="str">
        <f t="shared" si="91"/>
        <v>94457</v>
      </c>
    </row>
    <row r="1444" spans="1:8" ht="30">
      <c r="A1444" s="1" t="s">
        <v>5590</v>
      </c>
      <c r="B1444" s="1" t="str">
        <f t="shared" si="88"/>
        <v>1799 Jordan River Suite 996;Taramouth, VA 11216</v>
      </c>
      <c r="C1444" s="1" t="s">
        <v>27175</v>
      </c>
      <c r="D1444" s="4" t="s">
        <v>33617</v>
      </c>
      <c r="E1444" s="4" t="s">
        <v>33618</v>
      </c>
      <c r="F1444" s="9" t="str">
        <f t="shared" si="89"/>
        <v>Taramouth</v>
      </c>
      <c r="G1444" t="str">
        <f t="shared" si="90"/>
        <v>VA</v>
      </c>
      <c r="H1444" t="str">
        <f t="shared" si="91"/>
        <v>11216</v>
      </c>
    </row>
    <row r="1445" spans="1:8" ht="30">
      <c r="A1445" s="1" t="s">
        <v>5594</v>
      </c>
      <c r="B1445" s="1" t="str">
        <f t="shared" si="88"/>
        <v>158 Jose Terrace;Emmaland, OR 97366</v>
      </c>
      <c r="C1445" s="1" t="s">
        <v>27176</v>
      </c>
      <c r="D1445" s="4" t="s">
        <v>33619</v>
      </c>
      <c r="E1445" s="4" t="s">
        <v>33620</v>
      </c>
      <c r="F1445" s="9" t="str">
        <f t="shared" si="89"/>
        <v>Emmaland</v>
      </c>
      <c r="G1445" t="str">
        <f t="shared" si="90"/>
        <v>OR</v>
      </c>
      <c r="H1445" t="str">
        <f t="shared" si="91"/>
        <v>97366</v>
      </c>
    </row>
    <row r="1446" spans="1:8" ht="45">
      <c r="A1446" s="1" t="s">
        <v>5598</v>
      </c>
      <c r="B1446" s="1" t="str">
        <f t="shared" si="88"/>
        <v>9590 Benjamin Roads Apt. 393;North Andrebury, UT 52003</v>
      </c>
      <c r="C1446" s="1" t="s">
        <v>27177</v>
      </c>
      <c r="D1446" s="4" t="s">
        <v>33621</v>
      </c>
      <c r="E1446" s="4" t="s">
        <v>33622</v>
      </c>
      <c r="F1446" s="9" t="str">
        <f t="shared" si="89"/>
        <v>North Andrebury</v>
      </c>
      <c r="G1446" t="str">
        <f t="shared" si="90"/>
        <v>UT</v>
      </c>
      <c r="H1446" t="str">
        <f t="shared" si="91"/>
        <v>52003</v>
      </c>
    </row>
    <row r="1447" spans="1:8" ht="45">
      <c r="A1447" s="1" t="s">
        <v>5602</v>
      </c>
      <c r="B1447" s="1" t="str">
        <f t="shared" si="88"/>
        <v>70360 Reginald Lodge Suite 939;South Robertport, LA 04251</v>
      </c>
      <c r="C1447" s="1" t="s">
        <v>27178</v>
      </c>
      <c r="D1447" s="4" t="s">
        <v>33623</v>
      </c>
      <c r="E1447" s="4" t="s">
        <v>33624</v>
      </c>
      <c r="F1447" s="9" t="str">
        <f t="shared" si="89"/>
        <v>South Robertport</v>
      </c>
      <c r="G1447" t="str">
        <f t="shared" si="90"/>
        <v>LA</v>
      </c>
      <c r="H1447" t="str">
        <f t="shared" si="91"/>
        <v>04251</v>
      </c>
    </row>
    <row r="1448" spans="1:8" ht="30">
      <c r="A1448" s="1" t="s">
        <v>5606</v>
      </c>
      <c r="B1448" s="1" t="str">
        <f t="shared" si="88"/>
        <v>0723 Mason Club Suite 633;Thomasfort, FL 35630</v>
      </c>
      <c r="C1448" s="1" t="s">
        <v>27179</v>
      </c>
      <c r="D1448" s="4" t="s">
        <v>33625</v>
      </c>
      <c r="E1448" s="4" t="s">
        <v>33626</v>
      </c>
      <c r="F1448" s="9" t="str">
        <f t="shared" si="89"/>
        <v>Thomasfort</v>
      </c>
      <c r="G1448" t="str">
        <f t="shared" si="90"/>
        <v>FL</v>
      </c>
      <c r="H1448" t="str">
        <f t="shared" si="91"/>
        <v>35630</v>
      </c>
    </row>
    <row r="1449" spans="1:8" ht="30">
      <c r="A1449" s="1" t="s">
        <v>5610</v>
      </c>
      <c r="B1449" s="1" t="str">
        <f t="shared" si="88"/>
        <v>2971 Mccarty Rapid;East Jonathantown, MN 11208</v>
      </c>
      <c r="C1449" s="1" t="s">
        <v>27180</v>
      </c>
      <c r="D1449" s="4" t="s">
        <v>33627</v>
      </c>
      <c r="E1449" s="4" t="s">
        <v>33628</v>
      </c>
      <c r="F1449" s="9" t="str">
        <f t="shared" si="89"/>
        <v>East Jonathantown</v>
      </c>
      <c r="G1449" t="str">
        <f t="shared" si="90"/>
        <v>MN</v>
      </c>
      <c r="H1449" t="str">
        <f t="shared" si="91"/>
        <v>11208</v>
      </c>
    </row>
    <row r="1450" spans="1:8" ht="30">
      <c r="A1450" s="1" t="s">
        <v>5614</v>
      </c>
      <c r="B1450" s="1" t="str">
        <f t="shared" si="88"/>
        <v>30942 Matthew Station Apt. 666;Michaelton, AK 46841</v>
      </c>
      <c r="C1450" s="1" t="s">
        <v>27181</v>
      </c>
      <c r="D1450" s="4" t="s">
        <v>33629</v>
      </c>
      <c r="E1450" s="4" t="s">
        <v>33630</v>
      </c>
      <c r="F1450" s="9" t="str">
        <f t="shared" si="89"/>
        <v>Michaelton</v>
      </c>
      <c r="G1450" t="str">
        <f t="shared" si="90"/>
        <v>AK</v>
      </c>
      <c r="H1450" t="str">
        <f t="shared" si="91"/>
        <v>46841</v>
      </c>
    </row>
    <row r="1451" spans="1:8" ht="30">
      <c r="A1451" s="1" t="s">
        <v>5618</v>
      </c>
      <c r="B1451" s="1" t="str">
        <f t="shared" si="88"/>
        <v>36492 James Streets;West Seanbury, CT 64639</v>
      </c>
      <c r="C1451" s="1" t="s">
        <v>27182</v>
      </c>
      <c r="D1451" s="4" t="s">
        <v>33631</v>
      </c>
      <c r="E1451" s="4" t="s">
        <v>33632</v>
      </c>
      <c r="F1451" s="9" t="str">
        <f t="shared" si="89"/>
        <v>West Seanbury</v>
      </c>
      <c r="G1451" t="str">
        <f t="shared" si="90"/>
        <v>CT</v>
      </c>
      <c r="H1451" t="str">
        <f t="shared" si="91"/>
        <v>64639</v>
      </c>
    </row>
    <row r="1452" spans="1:8" ht="30">
      <c r="A1452" s="1" t="s">
        <v>5622</v>
      </c>
      <c r="B1452" s="1" t="str">
        <f t="shared" si="88"/>
        <v>Unit 7816 Box 5014;DPO AE 18396</v>
      </c>
      <c r="C1452" s="1" t="s">
        <v>27183</v>
      </c>
      <c r="D1452" s="4" t="s">
        <v>33633</v>
      </c>
      <c r="E1452" s="4" t="s">
        <v>33634</v>
      </c>
      <c r="F1452" s="9" t="str">
        <f t="shared" si="89"/>
        <v>DPO</v>
      </c>
      <c r="G1452" t="str">
        <f t="shared" si="90"/>
        <v>AE</v>
      </c>
      <c r="H1452" t="str">
        <f t="shared" si="91"/>
        <v>18396</v>
      </c>
    </row>
    <row r="1453" spans="1:8" ht="30">
      <c r="A1453" s="1" t="s">
        <v>5626</v>
      </c>
      <c r="B1453" s="1" t="str">
        <f t="shared" si="88"/>
        <v>1489 Carolyn Ville;Millermouth, MA 14930</v>
      </c>
      <c r="C1453" s="1" t="s">
        <v>27184</v>
      </c>
      <c r="D1453" s="4" t="s">
        <v>33635</v>
      </c>
      <c r="E1453" s="4" t="s">
        <v>33636</v>
      </c>
      <c r="F1453" s="9" t="str">
        <f t="shared" si="89"/>
        <v>Millermouth</v>
      </c>
      <c r="G1453" t="str">
        <f t="shared" si="90"/>
        <v>MA</v>
      </c>
      <c r="H1453" t="str">
        <f t="shared" si="91"/>
        <v>14930</v>
      </c>
    </row>
    <row r="1454" spans="1:8" ht="45">
      <c r="A1454" s="1" t="s">
        <v>5630</v>
      </c>
      <c r="B1454" s="1" t="str">
        <f t="shared" si="88"/>
        <v>88880 Melanie Extension Apt. 266;Schmidthaven, ME 81003</v>
      </c>
      <c r="C1454" s="1" t="s">
        <v>27185</v>
      </c>
      <c r="D1454" s="4" t="s">
        <v>33637</v>
      </c>
      <c r="E1454" s="4" t="s">
        <v>33638</v>
      </c>
      <c r="F1454" s="9" t="str">
        <f t="shared" si="89"/>
        <v>Schmidthaven</v>
      </c>
      <c r="G1454" t="str">
        <f t="shared" si="90"/>
        <v>ME</v>
      </c>
      <c r="H1454" t="str">
        <f t="shared" si="91"/>
        <v>81003</v>
      </c>
    </row>
    <row r="1455" spans="1:8" ht="45">
      <c r="A1455" s="1" t="s">
        <v>5634</v>
      </c>
      <c r="B1455" s="1" t="str">
        <f t="shared" si="88"/>
        <v>5319 Burns Lakes Suite 065;West Jodiburgh, ID 30964</v>
      </c>
      <c r="C1455" s="1" t="s">
        <v>27186</v>
      </c>
      <c r="D1455" s="4" t="s">
        <v>33639</v>
      </c>
      <c r="E1455" s="4" t="s">
        <v>33640</v>
      </c>
      <c r="F1455" s="9" t="str">
        <f t="shared" si="89"/>
        <v>West Jodiburgh</v>
      </c>
      <c r="G1455" t="str">
        <f t="shared" si="90"/>
        <v>ID</v>
      </c>
      <c r="H1455" t="str">
        <f t="shared" si="91"/>
        <v>30964</v>
      </c>
    </row>
    <row r="1456" spans="1:8" ht="30">
      <c r="A1456" s="1" t="s">
        <v>5638</v>
      </c>
      <c r="B1456" s="1" t="str">
        <f t="shared" si="88"/>
        <v>813 Brian Route Apt. 754;Teresaberg, MA 71928</v>
      </c>
      <c r="C1456" s="1" t="s">
        <v>27187</v>
      </c>
      <c r="D1456" s="4" t="s">
        <v>33641</v>
      </c>
      <c r="E1456" s="4" t="s">
        <v>33642</v>
      </c>
      <c r="F1456" s="9" t="str">
        <f t="shared" si="89"/>
        <v>Teresaberg</v>
      </c>
      <c r="G1456" t="str">
        <f t="shared" si="90"/>
        <v>MA</v>
      </c>
      <c r="H1456" t="str">
        <f t="shared" si="91"/>
        <v>71928</v>
      </c>
    </row>
    <row r="1457" spans="1:8" ht="30">
      <c r="A1457" s="1" t="s">
        <v>5642</v>
      </c>
      <c r="B1457" s="1" t="str">
        <f t="shared" si="88"/>
        <v>881 Jason Mall Apt. 056;West Emily, KY 79746</v>
      </c>
      <c r="C1457" s="1" t="s">
        <v>27188</v>
      </c>
      <c r="D1457" s="4" t="s">
        <v>33643</v>
      </c>
      <c r="E1457" s="4" t="s">
        <v>33644</v>
      </c>
      <c r="F1457" s="9" t="str">
        <f t="shared" si="89"/>
        <v>West Emily</v>
      </c>
      <c r="G1457" t="str">
        <f t="shared" si="90"/>
        <v>KY</v>
      </c>
      <c r="H1457" t="str">
        <f t="shared" si="91"/>
        <v>79746</v>
      </c>
    </row>
    <row r="1458" spans="1:8" ht="30">
      <c r="A1458" s="1" t="s">
        <v>5645</v>
      </c>
      <c r="B1458" s="1" t="str">
        <f t="shared" si="88"/>
        <v>4865 Michael Tunnel;New Jacobburgh, SD 35785</v>
      </c>
      <c r="C1458" s="1" t="s">
        <v>27189</v>
      </c>
      <c r="D1458" s="4" t="s">
        <v>33645</v>
      </c>
      <c r="E1458" s="4" t="s">
        <v>33646</v>
      </c>
      <c r="F1458" s="9" t="str">
        <f t="shared" si="89"/>
        <v>New Jacobburgh</v>
      </c>
      <c r="G1458" t="str">
        <f t="shared" si="90"/>
        <v>SD</v>
      </c>
      <c r="H1458" t="str">
        <f t="shared" si="91"/>
        <v>35785</v>
      </c>
    </row>
    <row r="1459" spans="1:8" ht="45">
      <c r="A1459" s="1" t="s">
        <v>5648</v>
      </c>
      <c r="B1459" s="1" t="str">
        <f t="shared" si="88"/>
        <v>94855 Bowman Crossing;Lake Jennifer, MS 83387</v>
      </c>
      <c r="C1459" s="1" t="s">
        <v>27190</v>
      </c>
      <c r="D1459" s="4" t="s">
        <v>33647</v>
      </c>
      <c r="E1459" s="4" t="s">
        <v>33648</v>
      </c>
      <c r="F1459" s="9" t="str">
        <f t="shared" si="89"/>
        <v>Lake Jennifer</v>
      </c>
      <c r="G1459" t="str">
        <f t="shared" si="90"/>
        <v>MS</v>
      </c>
      <c r="H1459" t="str">
        <f t="shared" si="91"/>
        <v>83387</v>
      </c>
    </row>
    <row r="1460" spans="1:8" ht="45">
      <c r="A1460" s="1" t="s">
        <v>5652</v>
      </c>
      <c r="B1460" s="1" t="str">
        <f t="shared" si="88"/>
        <v>748 Ryan Underpass Suite 802;Michaelhaven, TN 64094</v>
      </c>
      <c r="C1460" s="1" t="s">
        <v>27191</v>
      </c>
      <c r="D1460" s="4" t="s">
        <v>33649</v>
      </c>
      <c r="E1460" s="4" t="s">
        <v>33650</v>
      </c>
      <c r="F1460" s="9" t="str">
        <f t="shared" si="89"/>
        <v>Michaelhaven</v>
      </c>
      <c r="G1460" t="str">
        <f t="shared" si="90"/>
        <v>TN</v>
      </c>
      <c r="H1460" t="str">
        <f t="shared" si="91"/>
        <v>64094</v>
      </c>
    </row>
    <row r="1461" spans="1:8" ht="45">
      <c r="A1461" s="1" t="s">
        <v>5655</v>
      </c>
      <c r="B1461" s="1" t="str">
        <f t="shared" si="88"/>
        <v>84403 Kimberly Mountain;East Elizabethland, AR 27414</v>
      </c>
      <c r="C1461" s="1" t="s">
        <v>27192</v>
      </c>
      <c r="D1461" s="4" t="s">
        <v>33651</v>
      </c>
      <c r="E1461" s="4" t="s">
        <v>33652</v>
      </c>
      <c r="F1461" s="9" t="str">
        <f t="shared" si="89"/>
        <v>East Elizabethland</v>
      </c>
      <c r="G1461" t="str">
        <f t="shared" si="90"/>
        <v>AR</v>
      </c>
      <c r="H1461" t="str">
        <f t="shared" si="91"/>
        <v>27414</v>
      </c>
    </row>
    <row r="1462" spans="1:8" ht="30">
      <c r="A1462" s="1" t="s">
        <v>5659</v>
      </c>
      <c r="B1462" s="1" t="str">
        <f t="shared" si="88"/>
        <v>76377 Timothy Springs Apt. 689;Powellland, OR 60832</v>
      </c>
      <c r="C1462" s="1" t="s">
        <v>27193</v>
      </c>
      <c r="D1462" s="4" t="s">
        <v>33653</v>
      </c>
      <c r="E1462" s="4" t="s">
        <v>33654</v>
      </c>
      <c r="F1462" s="9" t="str">
        <f t="shared" si="89"/>
        <v>Powellland</v>
      </c>
      <c r="G1462" t="str">
        <f t="shared" si="90"/>
        <v>OR</v>
      </c>
      <c r="H1462" t="str">
        <f t="shared" si="91"/>
        <v>60832</v>
      </c>
    </row>
    <row r="1463" spans="1:8" ht="30">
      <c r="A1463" s="1" t="s">
        <v>5663</v>
      </c>
      <c r="B1463" s="1" t="str">
        <f t="shared" si="88"/>
        <v>5473 Rodriguez Street;Hughesfurt, IL 38467</v>
      </c>
      <c r="C1463" s="1" t="s">
        <v>27194</v>
      </c>
      <c r="D1463" s="4" t="s">
        <v>33655</v>
      </c>
      <c r="E1463" s="4" t="s">
        <v>33656</v>
      </c>
      <c r="F1463" s="9" t="str">
        <f t="shared" si="89"/>
        <v>Hughesfurt</v>
      </c>
      <c r="G1463" t="str">
        <f t="shared" si="90"/>
        <v>IL</v>
      </c>
      <c r="H1463" t="str">
        <f t="shared" si="91"/>
        <v>38467</v>
      </c>
    </row>
    <row r="1464" spans="1:8" ht="30">
      <c r="A1464" s="1" t="s">
        <v>5667</v>
      </c>
      <c r="B1464" s="1" t="str">
        <f t="shared" si="88"/>
        <v>3944 Cox Corners Apt. 040;Lake James, MT 54354</v>
      </c>
      <c r="C1464" s="1" t="s">
        <v>27195</v>
      </c>
      <c r="D1464" s="4" t="s">
        <v>33657</v>
      </c>
      <c r="E1464" s="4" t="s">
        <v>33658</v>
      </c>
      <c r="F1464" s="9" t="str">
        <f t="shared" si="89"/>
        <v>Lake James</v>
      </c>
      <c r="G1464" t="str">
        <f t="shared" si="90"/>
        <v>MT</v>
      </c>
      <c r="H1464" t="str">
        <f t="shared" si="91"/>
        <v>54354</v>
      </c>
    </row>
    <row r="1465" spans="1:8" ht="45">
      <c r="A1465" s="1" t="s">
        <v>5671</v>
      </c>
      <c r="B1465" s="1" t="str">
        <f t="shared" si="88"/>
        <v>66543 Jones Camp;Freemantown, NE 51251</v>
      </c>
      <c r="C1465" s="1" t="s">
        <v>27196</v>
      </c>
      <c r="D1465" s="4" t="s">
        <v>33659</v>
      </c>
      <c r="E1465" s="4" t="s">
        <v>33660</v>
      </c>
      <c r="F1465" s="9" t="str">
        <f t="shared" si="89"/>
        <v>Freemantown</v>
      </c>
      <c r="G1465" t="str">
        <f t="shared" si="90"/>
        <v>NE</v>
      </c>
      <c r="H1465" t="str">
        <f t="shared" si="91"/>
        <v>51251</v>
      </c>
    </row>
    <row r="1466" spans="1:8" ht="30">
      <c r="A1466" s="1" t="s">
        <v>5675</v>
      </c>
      <c r="B1466" s="1" t="str">
        <f t="shared" si="88"/>
        <v>7613 Chandler Lane;New Danielle, KY 07510</v>
      </c>
      <c r="C1466" s="1" t="s">
        <v>27197</v>
      </c>
      <c r="D1466" s="4" t="s">
        <v>33661</v>
      </c>
      <c r="E1466" s="4" t="s">
        <v>33662</v>
      </c>
      <c r="F1466" s="9" t="str">
        <f t="shared" si="89"/>
        <v>New Danielle</v>
      </c>
      <c r="G1466" t="str">
        <f t="shared" si="90"/>
        <v>KY</v>
      </c>
      <c r="H1466" t="str">
        <f t="shared" si="91"/>
        <v>07510</v>
      </c>
    </row>
    <row r="1467" spans="1:8" ht="30">
      <c r="A1467" s="1" t="s">
        <v>5678</v>
      </c>
      <c r="B1467" s="1" t="str">
        <f t="shared" si="88"/>
        <v>880 Robert Field;South Matthewmouth, WA 09840</v>
      </c>
      <c r="C1467" s="1" t="s">
        <v>27198</v>
      </c>
      <c r="D1467" s="4" t="s">
        <v>33663</v>
      </c>
      <c r="E1467" s="4" t="s">
        <v>33664</v>
      </c>
      <c r="F1467" s="9" t="str">
        <f t="shared" si="89"/>
        <v>South Matthewmouth</v>
      </c>
      <c r="G1467" t="str">
        <f t="shared" si="90"/>
        <v>WA</v>
      </c>
      <c r="H1467" t="str">
        <f t="shared" si="91"/>
        <v>09840</v>
      </c>
    </row>
    <row r="1468" spans="1:8" ht="30">
      <c r="A1468" s="1" t="s">
        <v>5682</v>
      </c>
      <c r="B1468" s="1" t="str">
        <f t="shared" si="88"/>
        <v>78344 David Shore;West Danielfurt, WV 16128</v>
      </c>
      <c r="C1468" s="1" t="s">
        <v>27199</v>
      </c>
      <c r="D1468" s="4" t="s">
        <v>33665</v>
      </c>
      <c r="E1468" s="4" t="s">
        <v>33666</v>
      </c>
      <c r="F1468" s="9" t="str">
        <f t="shared" si="89"/>
        <v>West Danielfurt</v>
      </c>
      <c r="G1468" t="str">
        <f t="shared" si="90"/>
        <v>WV</v>
      </c>
      <c r="H1468" t="str">
        <f t="shared" si="91"/>
        <v>16128</v>
      </c>
    </row>
    <row r="1469" spans="1:8" ht="45">
      <c r="A1469" s="1" t="s">
        <v>5686</v>
      </c>
      <c r="B1469" s="1" t="str">
        <f t="shared" si="88"/>
        <v>8394 Campbell Street Apt. 655;Port Kennethmouth, NJ 94230</v>
      </c>
      <c r="C1469" s="1" t="s">
        <v>27200</v>
      </c>
      <c r="D1469" s="4" t="s">
        <v>33667</v>
      </c>
      <c r="E1469" s="4" t="s">
        <v>33668</v>
      </c>
      <c r="F1469" s="9" t="str">
        <f t="shared" si="89"/>
        <v>Port Kennethmouth</v>
      </c>
      <c r="G1469" t="str">
        <f t="shared" si="90"/>
        <v>NJ</v>
      </c>
      <c r="H1469" t="str">
        <f t="shared" si="91"/>
        <v>94230</v>
      </c>
    </row>
    <row r="1470" spans="1:8" ht="30">
      <c r="A1470" s="1" t="s">
        <v>5689</v>
      </c>
      <c r="B1470" s="1" t="str">
        <f t="shared" si="88"/>
        <v>424 Bolton Place Suite 715;New Jeffrey, CT 30979</v>
      </c>
      <c r="C1470" s="1" t="s">
        <v>27201</v>
      </c>
      <c r="D1470" s="4" t="s">
        <v>33669</v>
      </c>
      <c r="E1470" s="4" t="s">
        <v>33670</v>
      </c>
      <c r="F1470" s="9" t="str">
        <f t="shared" si="89"/>
        <v>New Jeffrey</v>
      </c>
      <c r="G1470" t="str">
        <f t="shared" si="90"/>
        <v>CT</v>
      </c>
      <c r="H1470" t="str">
        <f t="shared" si="91"/>
        <v>30979</v>
      </c>
    </row>
    <row r="1471" spans="1:8" ht="30">
      <c r="A1471" s="1" t="s">
        <v>5693</v>
      </c>
      <c r="B1471" s="1" t="str">
        <f t="shared" si="88"/>
        <v>4490 Norris Village Apt. 314;Chelseatown, UT 92334</v>
      </c>
      <c r="C1471" s="1" t="s">
        <v>27202</v>
      </c>
      <c r="D1471" s="4" t="s">
        <v>33671</v>
      </c>
      <c r="E1471" s="4" t="s">
        <v>33672</v>
      </c>
      <c r="F1471" s="9" t="str">
        <f t="shared" si="89"/>
        <v>Chelseatown</v>
      </c>
      <c r="G1471" t="str">
        <f t="shared" si="90"/>
        <v>UT</v>
      </c>
      <c r="H1471" t="str">
        <f t="shared" si="91"/>
        <v>92334</v>
      </c>
    </row>
    <row r="1472" spans="1:8" ht="45">
      <c r="A1472" s="1" t="s">
        <v>5697</v>
      </c>
      <c r="B1472" s="1" t="str">
        <f t="shared" si="88"/>
        <v>4412 Nicole Parkway;Loganview, ND 81495</v>
      </c>
      <c r="C1472" s="1" t="s">
        <v>27203</v>
      </c>
      <c r="D1472" s="4" t="s">
        <v>33673</v>
      </c>
      <c r="E1472" s="4" t="s">
        <v>33674</v>
      </c>
      <c r="F1472" s="9" t="str">
        <f t="shared" si="89"/>
        <v>Loganview</v>
      </c>
      <c r="G1472" t="str">
        <f t="shared" si="90"/>
        <v>ND</v>
      </c>
      <c r="H1472" t="str">
        <f t="shared" si="91"/>
        <v>81495</v>
      </c>
    </row>
    <row r="1473" spans="1:8" ht="30">
      <c r="A1473" s="1" t="s">
        <v>5701</v>
      </c>
      <c r="B1473" s="1" t="str">
        <f t="shared" si="88"/>
        <v>512 Michael Islands Suite 770;West Shelly, SD 15500</v>
      </c>
      <c r="C1473" s="1" t="s">
        <v>27204</v>
      </c>
      <c r="D1473" s="4" t="s">
        <v>33675</v>
      </c>
      <c r="E1473" s="4" t="s">
        <v>33676</v>
      </c>
      <c r="F1473" s="9" t="str">
        <f t="shared" si="89"/>
        <v>West Shelly</v>
      </c>
      <c r="G1473" t="str">
        <f t="shared" si="90"/>
        <v>SD</v>
      </c>
      <c r="H1473" t="str">
        <f t="shared" si="91"/>
        <v>15500</v>
      </c>
    </row>
    <row r="1474" spans="1:8" ht="45">
      <c r="A1474" s="1" t="s">
        <v>5705</v>
      </c>
      <c r="B1474" s="1" t="str">
        <f t="shared" si="88"/>
        <v>1742 Jacobs Skyway Apt. 258;East Ryanmouth, MD 25822</v>
      </c>
      <c r="C1474" s="1" t="s">
        <v>27205</v>
      </c>
      <c r="D1474" s="4" t="s">
        <v>33677</v>
      </c>
      <c r="E1474" s="4" t="s">
        <v>33678</v>
      </c>
      <c r="F1474" s="9" t="str">
        <f t="shared" si="89"/>
        <v>East Ryanmouth</v>
      </c>
      <c r="G1474" t="str">
        <f t="shared" si="90"/>
        <v>MD</v>
      </c>
      <c r="H1474" t="str">
        <f t="shared" si="91"/>
        <v>25822</v>
      </c>
    </row>
    <row r="1475" spans="1:8" ht="30">
      <c r="A1475" s="1" t="s">
        <v>5709</v>
      </c>
      <c r="B1475" s="1" t="str">
        <f t="shared" ref="B1475:B1538" si="92">SUBSTITUTE(A1475,CHAR(10),";")</f>
        <v>28075 Chen Corner Suite 342;Huynhshire, MI 97511</v>
      </c>
      <c r="C1475" s="1" t="s">
        <v>27206</v>
      </c>
      <c r="D1475" s="4" t="s">
        <v>33679</v>
      </c>
      <c r="E1475" s="4" t="s">
        <v>33680</v>
      </c>
      <c r="F1475" s="9" t="str">
        <f t="shared" ref="F1475:F1538" si="93">IF(RIGHT(LEFT(E1475,3),2)="PO",LEFT(E1475,3),LEFT(E1475,LEN(E1475)-10))</f>
        <v>Huynhshire</v>
      </c>
      <c r="G1475" t="str">
        <f t="shared" ref="G1475:G1538" si="94">LEFT(RIGHT(E1475, 8), 2)</f>
        <v>MI</v>
      </c>
      <c r="H1475" t="str">
        <f t="shared" ref="H1475:H1538" si="95">RIGHT(E1475, 5)</f>
        <v>97511</v>
      </c>
    </row>
    <row r="1476" spans="1:8" ht="30">
      <c r="A1476" s="1" t="s">
        <v>5713</v>
      </c>
      <c r="B1476" s="1" t="str">
        <f t="shared" si="92"/>
        <v>46418 Ross Hill;South Drewville, FL 44561</v>
      </c>
      <c r="C1476" s="1" t="s">
        <v>27207</v>
      </c>
      <c r="D1476" s="4" t="s">
        <v>33681</v>
      </c>
      <c r="E1476" s="4" t="s">
        <v>33682</v>
      </c>
      <c r="F1476" s="9" t="str">
        <f t="shared" si="93"/>
        <v>South Drewville</v>
      </c>
      <c r="G1476" t="str">
        <f t="shared" si="94"/>
        <v>FL</v>
      </c>
      <c r="H1476" t="str">
        <f t="shared" si="95"/>
        <v>44561</v>
      </c>
    </row>
    <row r="1477" spans="1:8" ht="30">
      <c r="A1477" s="1" t="s">
        <v>5717</v>
      </c>
      <c r="B1477" s="1" t="str">
        <f t="shared" si="92"/>
        <v>73797 Carl Cliffs Suite 975;Tiffanyport, MS 65385</v>
      </c>
      <c r="C1477" s="1" t="s">
        <v>27208</v>
      </c>
      <c r="D1477" s="4" t="s">
        <v>33683</v>
      </c>
      <c r="E1477" s="4" t="s">
        <v>33684</v>
      </c>
      <c r="F1477" s="9" t="str">
        <f t="shared" si="93"/>
        <v>Tiffanyport</v>
      </c>
      <c r="G1477" t="str">
        <f t="shared" si="94"/>
        <v>MS</v>
      </c>
      <c r="H1477" t="str">
        <f t="shared" si="95"/>
        <v>65385</v>
      </c>
    </row>
    <row r="1478" spans="1:8" ht="30">
      <c r="A1478" s="1" t="s">
        <v>5721</v>
      </c>
      <c r="B1478" s="1" t="str">
        <f t="shared" si="92"/>
        <v>8094 Werner Flat;Tannerport, KY 24911</v>
      </c>
      <c r="C1478" s="1" t="s">
        <v>27209</v>
      </c>
      <c r="D1478" s="4" t="s">
        <v>33685</v>
      </c>
      <c r="E1478" s="4" t="s">
        <v>33686</v>
      </c>
      <c r="F1478" s="9" t="str">
        <f t="shared" si="93"/>
        <v>Tannerport</v>
      </c>
      <c r="G1478" t="str">
        <f t="shared" si="94"/>
        <v>KY</v>
      </c>
      <c r="H1478" t="str">
        <f t="shared" si="95"/>
        <v>24911</v>
      </c>
    </row>
    <row r="1479" spans="1:8" ht="30">
      <c r="A1479" s="1" t="s">
        <v>5725</v>
      </c>
      <c r="B1479" s="1" t="str">
        <f t="shared" si="92"/>
        <v>442 Thompson Pass Suite 376;Vincentland, OK 83814</v>
      </c>
      <c r="C1479" s="1" t="s">
        <v>27210</v>
      </c>
      <c r="D1479" s="4" t="s">
        <v>33687</v>
      </c>
      <c r="E1479" s="4" t="s">
        <v>33688</v>
      </c>
      <c r="F1479" s="9" t="str">
        <f t="shared" si="93"/>
        <v>Vincentland</v>
      </c>
      <c r="G1479" t="str">
        <f t="shared" si="94"/>
        <v>OK</v>
      </c>
      <c r="H1479" t="str">
        <f t="shared" si="95"/>
        <v>83814</v>
      </c>
    </row>
    <row r="1480" spans="1:8" ht="30">
      <c r="A1480" s="1" t="s">
        <v>5728</v>
      </c>
      <c r="B1480" s="1" t="str">
        <f t="shared" si="92"/>
        <v>8543 Weber Isle;Taylorport, NC 62556</v>
      </c>
      <c r="C1480" s="1" t="s">
        <v>27211</v>
      </c>
      <c r="D1480" s="4" t="s">
        <v>33689</v>
      </c>
      <c r="E1480" s="4" t="s">
        <v>33690</v>
      </c>
      <c r="F1480" s="9" t="str">
        <f t="shared" si="93"/>
        <v>Taylorport</v>
      </c>
      <c r="G1480" t="str">
        <f t="shared" si="94"/>
        <v>NC</v>
      </c>
      <c r="H1480" t="str">
        <f t="shared" si="95"/>
        <v>62556</v>
      </c>
    </row>
    <row r="1481" spans="1:8" ht="30">
      <c r="A1481" s="1" t="s">
        <v>5732</v>
      </c>
      <c r="B1481" s="1" t="str">
        <f t="shared" si="92"/>
        <v>33624 Meza Ford;Port Robert, SC 62738</v>
      </c>
      <c r="C1481" s="1" t="s">
        <v>27212</v>
      </c>
      <c r="D1481" s="4" t="s">
        <v>33691</v>
      </c>
      <c r="E1481" s="4" t="s">
        <v>33692</v>
      </c>
      <c r="F1481" s="9" t="str">
        <f t="shared" si="93"/>
        <v>Port Robert</v>
      </c>
      <c r="G1481" t="str">
        <f t="shared" si="94"/>
        <v>SC</v>
      </c>
      <c r="H1481" t="str">
        <f t="shared" si="95"/>
        <v>62738</v>
      </c>
    </row>
    <row r="1482" spans="1:8" ht="45">
      <c r="A1482" s="1" t="s">
        <v>5736</v>
      </c>
      <c r="B1482" s="1" t="str">
        <f t="shared" si="92"/>
        <v>8585 Elizabeth Spring;Ingramstad, NM 23693</v>
      </c>
      <c r="C1482" s="1" t="s">
        <v>27213</v>
      </c>
      <c r="D1482" s="4" t="s">
        <v>33693</v>
      </c>
      <c r="E1482" s="4" t="s">
        <v>33694</v>
      </c>
      <c r="F1482" s="9" t="str">
        <f t="shared" si="93"/>
        <v>Ingramstad</v>
      </c>
      <c r="G1482" t="str">
        <f t="shared" si="94"/>
        <v>NM</v>
      </c>
      <c r="H1482" t="str">
        <f t="shared" si="95"/>
        <v>23693</v>
      </c>
    </row>
    <row r="1483" spans="1:8" ht="30">
      <c r="A1483" s="1" t="s">
        <v>5740</v>
      </c>
      <c r="B1483" s="1" t="str">
        <f t="shared" si="92"/>
        <v>853 Lori Plaza Apt. 836;Lake Kevin, NY 18351</v>
      </c>
      <c r="C1483" s="1" t="s">
        <v>27214</v>
      </c>
      <c r="D1483" s="4" t="s">
        <v>33695</v>
      </c>
      <c r="E1483" s="4" t="s">
        <v>33696</v>
      </c>
      <c r="F1483" s="9" t="str">
        <f t="shared" si="93"/>
        <v>Lake Kevin</v>
      </c>
      <c r="G1483" t="str">
        <f t="shared" si="94"/>
        <v>NY</v>
      </c>
      <c r="H1483" t="str">
        <f t="shared" si="95"/>
        <v>18351</v>
      </c>
    </row>
    <row r="1484" spans="1:8" ht="45">
      <c r="A1484" s="1" t="s">
        <v>5744</v>
      </c>
      <c r="B1484" s="1" t="str">
        <f t="shared" si="92"/>
        <v>5880 Walter Fort Suite 429;Johnstonchester, MO 33020</v>
      </c>
      <c r="C1484" s="1" t="s">
        <v>27215</v>
      </c>
      <c r="D1484" s="4" t="s">
        <v>33697</v>
      </c>
      <c r="E1484" s="4" t="s">
        <v>33698</v>
      </c>
      <c r="F1484" s="9" t="str">
        <f t="shared" si="93"/>
        <v>Johnstonchester</v>
      </c>
      <c r="G1484" t="str">
        <f t="shared" si="94"/>
        <v>MO</v>
      </c>
      <c r="H1484" t="str">
        <f t="shared" si="95"/>
        <v>33020</v>
      </c>
    </row>
    <row r="1485" spans="1:8" ht="30">
      <c r="A1485" s="1" t="s">
        <v>5748</v>
      </c>
      <c r="B1485" s="1" t="str">
        <f t="shared" si="92"/>
        <v>Unit 7972 Box 1208;DPO AA 91354</v>
      </c>
      <c r="C1485" s="1" t="s">
        <v>27216</v>
      </c>
      <c r="D1485" s="4" t="s">
        <v>33699</v>
      </c>
      <c r="E1485" s="4" t="s">
        <v>33700</v>
      </c>
      <c r="F1485" s="9" t="str">
        <f t="shared" si="93"/>
        <v>DPO</v>
      </c>
      <c r="G1485" t="str">
        <f t="shared" si="94"/>
        <v>AA</v>
      </c>
      <c r="H1485" t="str">
        <f t="shared" si="95"/>
        <v>91354</v>
      </c>
    </row>
    <row r="1486" spans="1:8" ht="30">
      <c r="A1486" s="1" t="s">
        <v>5752</v>
      </c>
      <c r="B1486" s="1" t="str">
        <f t="shared" si="92"/>
        <v>3063 Tina Mews Suite 325;Port Lisa, NE 21682</v>
      </c>
      <c r="C1486" s="1" t="s">
        <v>27217</v>
      </c>
      <c r="D1486" s="4" t="s">
        <v>33701</v>
      </c>
      <c r="E1486" s="4" t="s">
        <v>33702</v>
      </c>
      <c r="F1486" s="9" t="str">
        <f t="shared" si="93"/>
        <v>Port Lisa</v>
      </c>
      <c r="G1486" t="str">
        <f t="shared" si="94"/>
        <v>NE</v>
      </c>
      <c r="H1486" t="str">
        <f t="shared" si="95"/>
        <v>21682</v>
      </c>
    </row>
    <row r="1487" spans="1:8" ht="45">
      <c r="A1487" s="1" t="s">
        <v>5756</v>
      </c>
      <c r="B1487" s="1" t="str">
        <f t="shared" si="92"/>
        <v>2392 Perez Wall;Chapmanborough, CO 29949</v>
      </c>
      <c r="C1487" s="1" t="s">
        <v>27218</v>
      </c>
      <c r="D1487" s="4" t="s">
        <v>33703</v>
      </c>
      <c r="E1487" s="4" t="s">
        <v>33704</v>
      </c>
      <c r="F1487" s="9" t="str">
        <f t="shared" si="93"/>
        <v>Chapmanborough</v>
      </c>
      <c r="G1487" t="str">
        <f t="shared" si="94"/>
        <v>CO</v>
      </c>
      <c r="H1487" t="str">
        <f t="shared" si="95"/>
        <v>29949</v>
      </c>
    </row>
    <row r="1488" spans="1:8" ht="45">
      <c r="A1488" s="1" t="s">
        <v>5760</v>
      </c>
      <c r="B1488" s="1" t="str">
        <f t="shared" si="92"/>
        <v>70944 Thornton Gateway Suite 407;Kleinberg, SD 74767</v>
      </c>
      <c r="C1488" s="1" t="s">
        <v>27219</v>
      </c>
      <c r="D1488" s="4" t="s">
        <v>33705</v>
      </c>
      <c r="E1488" s="4" t="s">
        <v>33706</v>
      </c>
      <c r="F1488" s="9" t="str">
        <f t="shared" si="93"/>
        <v>Kleinberg</v>
      </c>
      <c r="G1488" t="str">
        <f t="shared" si="94"/>
        <v>SD</v>
      </c>
      <c r="H1488" t="str">
        <f t="shared" si="95"/>
        <v>74767</v>
      </c>
    </row>
    <row r="1489" spans="1:8" ht="30">
      <c r="A1489" s="1" t="s">
        <v>5764</v>
      </c>
      <c r="B1489" s="1" t="str">
        <f t="shared" si="92"/>
        <v>476 Fletcher Curve;New Kevin, GA 29019</v>
      </c>
      <c r="C1489" s="1" t="s">
        <v>27220</v>
      </c>
      <c r="D1489" s="4" t="s">
        <v>33707</v>
      </c>
      <c r="E1489" s="4" t="s">
        <v>33708</v>
      </c>
      <c r="F1489" s="9" t="str">
        <f t="shared" si="93"/>
        <v>New Kevin</v>
      </c>
      <c r="G1489" t="str">
        <f t="shared" si="94"/>
        <v>GA</v>
      </c>
      <c r="H1489" t="str">
        <f t="shared" si="95"/>
        <v>29019</v>
      </c>
    </row>
    <row r="1490" spans="1:8" ht="30">
      <c r="A1490" s="1" t="s">
        <v>5768</v>
      </c>
      <c r="B1490" s="1" t="str">
        <f t="shared" si="92"/>
        <v>59349 Taylor Orchard;North Steven, MN 42784</v>
      </c>
      <c r="C1490" s="1" t="s">
        <v>27221</v>
      </c>
      <c r="D1490" s="4" t="s">
        <v>33709</v>
      </c>
      <c r="E1490" s="4" t="s">
        <v>33710</v>
      </c>
      <c r="F1490" s="9" t="str">
        <f t="shared" si="93"/>
        <v>North Steven</v>
      </c>
      <c r="G1490" t="str">
        <f t="shared" si="94"/>
        <v>MN</v>
      </c>
      <c r="H1490" t="str">
        <f t="shared" si="95"/>
        <v>42784</v>
      </c>
    </row>
    <row r="1491" spans="1:8" ht="30">
      <c r="A1491" s="1" t="s">
        <v>5772</v>
      </c>
      <c r="B1491" s="1" t="str">
        <f t="shared" si="92"/>
        <v>196 Morse Corners Apt. 067;Wrightburgh, IN 70821</v>
      </c>
      <c r="C1491" s="1" t="s">
        <v>27222</v>
      </c>
      <c r="D1491" s="4" t="s">
        <v>33711</v>
      </c>
      <c r="E1491" s="4" t="s">
        <v>33712</v>
      </c>
      <c r="F1491" s="9" t="str">
        <f t="shared" si="93"/>
        <v>Wrightburgh</v>
      </c>
      <c r="G1491" t="str">
        <f t="shared" si="94"/>
        <v>IN</v>
      </c>
      <c r="H1491" t="str">
        <f t="shared" si="95"/>
        <v>70821</v>
      </c>
    </row>
    <row r="1492" spans="1:8" ht="30">
      <c r="A1492" s="1" t="s">
        <v>5776</v>
      </c>
      <c r="B1492" s="1" t="str">
        <f t="shared" si="92"/>
        <v>69114 Evans Key Apt. 646;Arielborough, NE 09145</v>
      </c>
      <c r="C1492" s="1" t="s">
        <v>27223</v>
      </c>
      <c r="D1492" s="4" t="s">
        <v>33713</v>
      </c>
      <c r="E1492" s="4" t="s">
        <v>33714</v>
      </c>
      <c r="F1492" s="9" t="str">
        <f t="shared" si="93"/>
        <v>Arielborough</v>
      </c>
      <c r="G1492" t="str">
        <f t="shared" si="94"/>
        <v>NE</v>
      </c>
      <c r="H1492" t="str">
        <f t="shared" si="95"/>
        <v>09145</v>
      </c>
    </row>
    <row r="1493" spans="1:8" ht="30">
      <c r="A1493" s="1" t="s">
        <v>5780</v>
      </c>
      <c r="B1493" s="1" t="str">
        <f t="shared" si="92"/>
        <v>Unit 0186 Box 8700;DPO AP 03779</v>
      </c>
      <c r="C1493" s="1" t="s">
        <v>27224</v>
      </c>
      <c r="D1493" s="4" t="s">
        <v>33715</v>
      </c>
      <c r="E1493" s="4" t="s">
        <v>33716</v>
      </c>
      <c r="F1493" s="9" t="str">
        <f t="shared" si="93"/>
        <v>DPO</v>
      </c>
      <c r="G1493" t="str">
        <f t="shared" si="94"/>
        <v>AP</v>
      </c>
      <c r="H1493" t="str">
        <f t="shared" si="95"/>
        <v>03779</v>
      </c>
    </row>
    <row r="1494" spans="1:8" ht="30">
      <c r="A1494" s="1" t="s">
        <v>5784</v>
      </c>
      <c r="B1494" s="1" t="str">
        <f t="shared" si="92"/>
        <v>773 Park Mission Apt. 256;Angelahaven, WV 32610</v>
      </c>
      <c r="C1494" s="1" t="s">
        <v>27225</v>
      </c>
      <c r="D1494" s="4" t="s">
        <v>33717</v>
      </c>
      <c r="E1494" s="4" t="s">
        <v>33718</v>
      </c>
      <c r="F1494" s="9" t="str">
        <f t="shared" si="93"/>
        <v>Angelahaven</v>
      </c>
      <c r="G1494" t="str">
        <f t="shared" si="94"/>
        <v>WV</v>
      </c>
      <c r="H1494" t="str">
        <f t="shared" si="95"/>
        <v>32610</v>
      </c>
    </row>
    <row r="1495" spans="1:8" ht="30">
      <c r="A1495" s="1" t="s">
        <v>5788</v>
      </c>
      <c r="B1495" s="1" t="str">
        <f t="shared" si="92"/>
        <v>186 Adams Camp;Lake William, MS 69338</v>
      </c>
      <c r="C1495" s="1" t="s">
        <v>27226</v>
      </c>
      <c r="D1495" s="4" t="s">
        <v>33719</v>
      </c>
      <c r="E1495" s="4" t="s">
        <v>33720</v>
      </c>
      <c r="F1495" s="9" t="str">
        <f t="shared" si="93"/>
        <v>Lake William</v>
      </c>
      <c r="G1495" t="str">
        <f t="shared" si="94"/>
        <v>MS</v>
      </c>
      <c r="H1495" t="str">
        <f t="shared" si="95"/>
        <v>69338</v>
      </c>
    </row>
    <row r="1496" spans="1:8" ht="30">
      <c r="A1496" s="1" t="s">
        <v>5792</v>
      </c>
      <c r="B1496" s="1" t="str">
        <f t="shared" si="92"/>
        <v>732 Levy Shore Apt. 209;Zacharystad, DC 10570</v>
      </c>
      <c r="C1496" s="1" t="s">
        <v>27227</v>
      </c>
      <c r="D1496" s="4" t="s">
        <v>33721</v>
      </c>
      <c r="E1496" s="4" t="s">
        <v>33722</v>
      </c>
      <c r="F1496" s="9" t="str">
        <f t="shared" si="93"/>
        <v>Zacharystad</v>
      </c>
      <c r="G1496" t="str">
        <f t="shared" si="94"/>
        <v>DC</v>
      </c>
      <c r="H1496" t="str">
        <f t="shared" si="95"/>
        <v>10570</v>
      </c>
    </row>
    <row r="1497" spans="1:8" ht="45">
      <c r="A1497" s="1" t="s">
        <v>5796</v>
      </c>
      <c r="B1497" s="1" t="str">
        <f t="shared" si="92"/>
        <v>71102 Jaime Bypass;Pattonshire, SC 55754</v>
      </c>
      <c r="C1497" s="1" t="s">
        <v>27228</v>
      </c>
      <c r="D1497" s="4" t="s">
        <v>33723</v>
      </c>
      <c r="E1497" s="4" t="s">
        <v>33724</v>
      </c>
      <c r="F1497" s="9" t="str">
        <f t="shared" si="93"/>
        <v>Pattonshire</v>
      </c>
      <c r="G1497" t="str">
        <f t="shared" si="94"/>
        <v>SC</v>
      </c>
      <c r="H1497" t="str">
        <f t="shared" si="95"/>
        <v>55754</v>
      </c>
    </row>
    <row r="1498" spans="1:8" ht="30">
      <c r="A1498" s="1" t="s">
        <v>5800</v>
      </c>
      <c r="B1498" s="1" t="str">
        <f t="shared" si="92"/>
        <v>31610 Anthony Estate Suite 129;South Jerry, KS 35461</v>
      </c>
      <c r="C1498" s="1" t="s">
        <v>27229</v>
      </c>
      <c r="D1498" s="4" t="s">
        <v>33725</v>
      </c>
      <c r="E1498" s="4" t="s">
        <v>33726</v>
      </c>
      <c r="F1498" s="9" t="str">
        <f t="shared" si="93"/>
        <v>South Jerry</v>
      </c>
      <c r="G1498" t="str">
        <f t="shared" si="94"/>
        <v>KS</v>
      </c>
      <c r="H1498" t="str">
        <f t="shared" si="95"/>
        <v>35461</v>
      </c>
    </row>
    <row r="1499" spans="1:8" ht="30">
      <c r="A1499" s="1" t="s">
        <v>5803</v>
      </c>
      <c r="B1499" s="1" t="str">
        <f t="shared" si="92"/>
        <v>65034 Joshua Valleys;Aliciaside, MN 57912</v>
      </c>
      <c r="C1499" s="1" t="s">
        <v>27230</v>
      </c>
      <c r="D1499" s="4" t="s">
        <v>33727</v>
      </c>
      <c r="E1499" s="4" t="s">
        <v>33728</v>
      </c>
      <c r="F1499" s="9" t="str">
        <f t="shared" si="93"/>
        <v>Aliciaside</v>
      </c>
      <c r="G1499" t="str">
        <f t="shared" si="94"/>
        <v>MN</v>
      </c>
      <c r="H1499" t="str">
        <f t="shared" si="95"/>
        <v>57912</v>
      </c>
    </row>
    <row r="1500" spans="1:8" ht="45">
      <c r="A1500" s="1" t="s">
        <v>5807</v>
      </c>
      <c r="B1500" s="1" t="str">
        <f t="shared" si="92"/>
        <v>74334 Jonathan Stravenue Apt. 613;Williamfort, NY 43901</v>
      </c>
      <c r="C1500" s="1" t="s">
        <v>27231</v>
      </c>
      <c r="D1500" s="4" t="s">
        <v>33729</v>
      </c>
      <c r="E1500" s="4" t="s">
        <v>33730</v>
      </c>
      <c r="F1500" s="9" t="str">
        <f t="shared" si="93"/>
        <v>Williamfort</v>
      </c>
      <c r="G1500" t="str">
        <f t="shared" si="94"/>
        <v>NY</v>
      </c>
      <c r="H1500" t="str">
        <f t="shared" si="95"/>
        <v>43901</v>
      </c>
    </row>
    <row r="1501" spans="1:8" ht="30">
      <c r="A1501" s="1" t="s">
        <v>5811</v>
      </c>
      <c r="B1501" s="1" t="str">
        <f t="shared" si="92"/>
        <v>4637 Smith Center;Davistown, AK 35185</v>
      </c>
      <c r="C1501" s="1" t="s">
        <v>27232</v>
      </c>
      <c r="D1501" s="4" t="s">
        <v>33731</v>
      </c>
      <c r="E1501" s="4" t="s">
        <v>33732</v>
      </c>
      <c r="F1501" s="9" t="str">
        <f t="shared" si="93"/>
        <v>Davistown</v>
      </c>
      <c r="G1501" t="str">
        <f t="shared" si="94"/>
        <v>AK</v>
      </c>
      <c r="H1501" t="str">
        <f t="shared" si="95"/>
        <v>35185</v>
      </c>
    </row>
    <row r="1502" spans="1:8" ht="45">
      <c r="A1502" s="1" t="s">
        <v>5815</v>
      </c>
      <c r="B1502" s="1" t="str">
        <f t="shared" si="92"/>
        <v>13573 Morales Mission;Jenniferchester, WV 36829</v>
      </c>
      <c r="C1502" s="1" t="s">
        <v>27233</v>
      </c>
      <c r="D1502" s="4" t="s">
        <v>33733</v>
      </c>
      <c r="E1502" s="4" t="s">
        <v>33734</v>
      </c>
      <c r="F1502" s="9" t="str">
        <f t="shared" si="93"/>
        <v>Jenniferchester</v>
      </c>
      <c r="G1502" t="str">
        <f t="shared" si="94"/>
        <v>WV</v>
      </c>
      <c r="H1502" t="str">
        <f t="shared" si="95"/>
        <v>36829</v>
      </c>
    </row>
    <row r="1503" spans="1:8" ht="45">
      <c r="A1503" s="1" t="s">
        <v>5819</v>
      </c>
      <c r="B1503" s="1" t="str">
        <f t="shared" si="92"/>
        <v>1511 Frank Crest Suite 952;South Joseph, WI 40559</v>
      </c>
      <c r="C1503" s="1" t="s">
        <v>27234</v>
      </c>
      <c r="D1503" s="4" t="s">
        <v>33735</v>
      </c>
      <c r="E1503" s="4" t="s">
        <v>33736</v>
      </c>
      <c r="F1503" s="9" t="str">
        <f t="shared" si="93"/>
        <v>South Joseph</v>
      </c>
      <c r="G1503" t="str">
        <f t="shared" si="94"/>
        <v>WI</v>
      </c>
      <c r="H1503" t="str">
        <f t="shared" si="95"/>
        <v>40559</v>
      </c>
    </row>
    <row r="1504" spans="1:8" ht="45">
      <c r="A1504" s="1" t="s">
        <v>5823</v>
      </c>
      <c r="B1504" s="1" t="str">
        <f t="shared" si="92"/>
        <v>3861 Heidi Field Apt. 732;Port Melissafurt, UT 78349</v>
      </c>
      <c r="C1504" s="1" t="s">
        <v>27235</v>
      </c>
      <c r="D1504" s="4" t="s">
        <v>33737</v>
      </c>
      <c r="E1504" s="4" t="s">
        <v>33738</v>
      </c>
      <c r="F1504" s="9" t="str">
        <f t="shared" si="93"/>
        <v>Port Melissafurt</v>
      </c>
      <c r="G1504" t="str">
        <f t="shared" si="94"/>
        <v>UT</v>
      </c>
      <c r="H1504" t="str">
        <f t="shared" si="95"/>
        <v>78349</v>
      </c>
    </row>
    <row r="1505" spans="1:8" ht="30">
      <c r="A1505" s="1" t="s">
        <v>5827</v>
      </c>
      <c r="B1505" s="1" t="str">
        <f t="shared" si="92"/>
        <v>6687 Crystal Lake Apt. 654;Danamouth, NJ 80324</v>
      </c>
      <c r="C1505" s="1" t="s">
        <v>27236</v>
      </c>
      <c r="D1505" s="4" t="s">
        <v>33739</v>
      </c>
      <c r="E1505" s="4" t="s">
        <v>33740</v>
      </c>
      <c r="F1505" s="9" t="str">
        <f t="shared" si="93"/>
        <v>Danamouth</v>
      </c>
      <c r="G1505" t="str">
        <f t="shared" si="94"/>
        <v>NJ</v>
      </c>
      <c r="H1505" t="str">
        <f t="shared" si="95"/>
        <v>80324</v>
      </c>
    </row>
    <row r="1506" spans="1:8" ht="45">
      <c r="A1506" s="1" t="s">
        <v>5831</v>
      </c>
      <c r="B1506" s="1" t="str">
        <f t="shared" si="92"/>
        <v>002 Marco Mission;Natashaville, SD 85526</v>
      </c>
      <c r="C1506" s="1" t="s">
        <v>27237</v>
      </c>
      <c r="D1506" s="4" t="s">
        <v>33741</v>
      </c>
      <c r="E1506" s="4" t="s">
        <v>33742</v>
      </c>
      <c r="F1506" s="9" t="str">
        <f t="shared" si="93"/>
        <v>Natashaville</v>
      </c>
      <c r="G1506" t="str">
        <f t="shared" si="94"/>
        <v>SD</v>
      </c>
      <c r="H1506" t="str">
        <f t="shared" si="95"/>
        <v>85526</v>
      </c>
    </row>
    <row r="1507" spans="1:8" ht="30">
      <c r="A1507" s="1" t="s">
        <v>5835</v>
      </c>
      <c r="B1507" s="1" t="str">
        <f t="shared" si="92"/>
        <v>909 Kerri Circles Apt. 301;Darrellshire, KS 49819</v>
      </c>
      <c r="C1507" s="1" t="s">
        <v>27238</v>
      </c>
      <c r="D1507" s="4" t="s">
        <v>33743</v>
      </c>
      <c r="E1507" s="4" t="s">
        <v>33744</v>
      </c>
      <c r="F1507" s="9" t="str">
        <f t="shared" si="93"/>
        <v>Darrellshire</v>
      </c>
      <c r="G1507" t="str">
        <f t="shared" si="94"/>
        <v>KS</v>
      </c>
      <c r="H1507" t="str">
        <f t="shared" si="95"/>
        <v>49819</v>
      </c>
    </row>
    <row r="1508" spans="1:8" ht="30">
      <c r="A1508" s="1" t="s">
        <v>5839</v>
      </c>
      <c r="B1508" s="1" t="str">
        <f t="shared" si="92"/>
        <v>915 Clark Burgs;Teresaside, KS 62827</v>
      </c>
      <c r="C1508" s="1" t="s">
        <v>27239</v>
      </c>
      <c r="D1508" s="4" t="s">
        <v>33745</v>
      </c>
      <c r="E1508" s="4" t="s">
        <v>33746</v>
      </c>
      <c r="F1508" s="9" t="str">
        <f t="shared" si="93"/>
        <v>Teresaside</v>
      </c>
      <c r="G1508" t="str">
        <f t="shared" si="94"/>
        <v>KS</v>
      </c>
      <c r="H1508" t="str">
        <f t="shared" si="95"/>
        <v>62827</v>
      </c>
    </row>
    <row r="1509" spans="1:8" ht="30">
      <c r="A1509" s="1" t="s">
        <v>5843</v>
      </c>
      <c r="B1509" s="1" t="str">
        <f t="shared" si="92"/>
        <v>82084 Stafford Village Apt. 907;Meganhaven, NH 04535</v>
      </c>
      <c r="C1509" s="1" t="s">
        <v>27240</v>
      </c>
      <c r="D1509" s="4" t="s">
        <v>33747</v>
      </c>
      <c r="E1509" s="4" t="s">
        <v>33748</v>
      </c>
      <c r="F1509" s="9" t="str">
        <f t="shared" si="93"/>
        <v>Meganhaven</v>
      </c>
      <c r="G1509" t="str">
        <f t="shared" si="94"/>
        <v>NH</v>
      </c>
      <c r="H1509" t="str">
        <f t="shared" si="95"/>
        <v>04535</v>
      </c>
    </row>
    <row r="1510" spans="1:8" ht="45">
      <c r="A1510" s="1" t="s">
        <v>5847</v>
      </c>
      <c r="B1510" s="1" t="str">
        <f t="shared" si="92"/>
        <v>9368 Eddie Wells;Coopermouth, AL 93429</v>
      </c>
      <c r="C1510" s="1" t="s">
        <v>27241</v>
      </c>
      <c r="D1510" s="4" t="s">
        <v>33749</v>
      </c>
      <c r="E1510" s="4" t="s">
        <v>33750</v>
      </c>
      <c r="F1510" s="9" t="str">
        <f t="shared" si="93"/>
        <v>Coopermouth</v>
      </c>
      <c r="G1510" t="str">
        <f t="shared" si="94"/>
        <v>AL</v>
      </c>
      <c r="H1510" t="str">
        <f t="shared" si="95"/>
        <v>93429</v>
      </c>
    </row>
    <row r="1511" spans="1:8" ht="45">
      <c r="A1511" s="1" t="s">
        <v>5851</v>
      </c>
      <c r="B1511" s="1" t="str">
        <f t="shared" si="92"/>
        <v>631 Eileen Centers Apt. 545;South Jeffreychester, UT 56534</v>
      </c>
      <c r="C1511" s="1" t="s">
        <v>27242</v>
      </c>
      <c r="D1511" s="4" t="s">
        <v>33751</v>
      </c>
      <c r="E1511" s="4" t="s">
        <v>33752</v>
      </c>
      <c r="F1511" s="9" t="str">
        <f t="shared" si="93"/>
        <v>South Jeffreychester</v>
      </c>
      <c r="G1511" t="str">
        <f t="shared" si="94"/>
        <v>UT</v>
      </c>
      <c r="H1511" t="str">
        <f t="shared" si="95"/>
        <v>56534</v>
      </c>
    </row>
    <row r="1512" spans="1:8" ht="30">
      <c r="A1512" s="1" t="s">
        <v>5855</v>
      </c>
      <c r="B1512" s="1" t="str">
        <f t="shared" si="92"/>
        <v>039 Estes Court Apt. 255;Melissamouth, RI 76472</v>
      </c>
      <c r="C1512" s="1" t="s">
        <v>27243</v>
      </c>
      <c r="D1512" s="4" t="s">
        <v>33753</v>
      </c>
      <c r="E1512" s="4" t="s">
        <v>33754</v>
      </c>
      <c r="F1512" s="9" t="str">
        <f t="shared" si="93"/>
        <v>Melissamouth</v>
      </c>
      <c r="G1512" t="str">
        <f t="shared" si="94"/>
        <v>RI</v>
      </c>
      <c r="H1512" t="str">
        <f t="shared" si="95"/>
        <v>76472</v>
      </c>
    </row>
    <row r="1513" spans="1:8" ht="30">
      <c r="A1513" s="1" t="s">
        <v>5858</v>
      </c>
      <c r="B1513" s="1" t="str">
        <f t="shared" si="92"/>
        <v>USS Randall;FPO AE 24588</v>
      </c>
      <c r="C1513" s="1" t="s">
        <v>27244</v>
      </c>
      <c r="D1513" s="4" t="s">
        <v>33579</v>
      </c>
      <c r="E1513" s="4" t="s">
        <v>33755</v>
      </c>
      <c r="F1513" s="9" t="str">
        <f t="shared" si="93"/>
        <v>FPO</v>
      </c>
      <c r="G1513" t="str">
        <f t="shared" si="94"/>
        <v>AE</v>
      </c>
      <c r="H1513" t="str">
        <f t="shared" si="95"/>
        <v>24588</v>
      </c>
    </row>
    <row r="1514" spans="1:8" ht="45">
      <c r="A1514" s="1" t="s">
        <v>5862</v>
      </c>
      <c r="B1514" s="1" t="str">
        <f t="shared" si="92"/>
        <v>5495 Randy Vista;Jenniferburgh, FL 85912</v>
      </c>
      <c r="C1514" s="1" t="s">
        <v>27245</v>
      </c>
      <c r="D1514" s="4" t="s">
        <v>33756</v>
      </c>
      <c r="E1514" s="4" t="s">
        <v>33757</v>
      </c>
      <c r="F1514" s="9" t="str">
        <f t="shared" si="93"/>
        <v>Jenniferburgh</v>
      </c>
      <c r="G1514" t="str">
        <f t="shared" si="94"/>
        <v>FL</v>
      </c>
      <c r="H1514" t="str">
        <f t="shared" si="95"/>
        <v>85912</v>
      </c>
    </row>
    <row r="1515" spans="1:8" ht="30">
      <c r="A1515" s="1" t="s">
        <v>5866</v>
      </c>
      <c r="B1515" s="1" t="str">
        <f t="shared" si="92"/>
        <v>1878 Maynard Hill Apt. 566;South Tara, TX 55358</v>
      </c>
      <c r="C1515" s="1" t="s">
        <v>27246</v>
      </c>
      <c r="D1515" s="4" t="s">
        <v>33758</v>
      </c>
      <c r="E1515" s="4" t="s">
        <v>33759</v>
      </c>
      <c r="F1515" s="9" t="str">
        <f t="shared" si="93"/>
        <v>South Tara</v>
      </c>
      <c r="G1515" t="str">
        <f t="shared" si="94"/>
        <v>TX</v>
      </c>
      <c r="H1515" t="str">
        <f t="shared" si="95"/>
        <v>55358</v>
      </c>
    </row>
    <row r="1516" spans="1:8" ht="30">
      <c r="A1516" s="1" t="s">
        <v>5870</v>
      </c>
      <c r="B1516" s="1" t="str">
        <f t="shared" si="92"/>
        <v>037 Montes Centers;South Matthewville, GA 09762</v>
      </c>
      <c r="C1516" s="1" t="s">
        <v>27247</v>
      </c>
      <c r="D1516" s="4" t="s">
        <v>33760</v>
      </c>
      <c r="E1516" s="4" t="s">
        <v>33761</v>
      </c>
      <c r="F1516" s="9" t="str">
        <f t="shared" si="93"/>
        <v>South Matthewville</v>
      </c>
      <c r="G1516" t="str">
        <f t="shared" si="94"/>
        <v>GA</v>
      </c>
      <c r="H1516" t="str">
        <f t="shared" si="95"/>
        <v>09762</v>
      </c>
    </row>
    <row r="1517" spans="1:8" ht="30">
      <c r="A1517" s="1" t="s">
        <v>5874</v>
      </c>
      <c r="B1517" s="1" t="str">
        <f t="shared" si="92"/>
        <v>9440 Morris Vista;Ariaschester, UT 66835</v>
      </c>
      <c r="C1517" s="1" t="s">
        <v>27248</v>
      </c>
      <c r="D1517" s="4" t="s">
        <v>33762</v>
      </c>
      <c r="E1517" s="4" t="s">
        <v>33763</v>
      </c>
      <c r="F1517" s="9" t="str">
        <f t="shared" si="93"/>
        <v>Ariaschester</v>
      </c>
      <c r="G1517" t="str">
        <f t="shared" si="94"/>
        <v>UT</v>
      </c>
      <c r="H1517" t="str">
        <f t="shared" si="95"/>
        <v>66835</v>
      </c>
    </row>
    <row r="1518" spans="1:8" ht="30">
      <c r="A1518" s="1" t="s">
        <v>5878</v>
      </c>
      <c r="B1518" s="1" t="str">
        <f t="shared" si="92"/>
        <v>8074 Walter Grove Apt. 354;Hollowayton, MA 57456</v>
      </c>
      <c r="C1518" s="1" t="s">
        <v>27249</v>
      </c>
      <c r="D1518" s="4" t="s">
        <v>33764</v>
      </c>
      <c r="E1518" s="4" t="s">
        <v>33765</v>
      </c>
      <c r="F1518" s="9" t="str">
        <f t="shared" si="93"/>
        <v>Hollowayton</v>
      </c>
      <c r="G1518" t="str">
        <f t="shared" si="94"/>
        <v>MA</v>
      </c>
      <c r="H1518" t="str">
        <f t="shared" si="95"/>
        <v>57456</v>
      </c>
    </row>
    <row r="1519" spans="1:8" ht="30">
      <c r="A1519" s="1" t="s">
        <v>5882</v>
      </c>
      <c r="B1519" s="1" t="str">
        <f t="shared" si="92"/>
        <v>Unit 7250 Box 0014;DPO AE 48350</v>
      </c>
      <c r="C1519" s="1" t="s">
        <v>27250</v>
      </c>
      <c r="D1519" s="4" t="s">
        <v>33766</v>
      </c>
      <c r="E1519" s="4" t="s">
        <v>33767</v>
      </c>
      <c r="F1519" s="9" t="str">
        <f t="shared" si="93"/>
        <v>DPO</v>
      </c>
      <c r="G1519" t="str">
        <f t="shared" si="94"/>
        <v>AE</v>
      </c>
      <c r="H1519" t="str">
        <f t="shared" si="95"/>
        <v>48350</v>
      </c>
    </row>
    <row r="1520" spans="1:8" ht="30">
      <c r="A1520" s="1" t="s">
        <v>5886</v>
      </c>
      <c r="B1520" s="1" t="str">
        <f t="shared" si="92"/>
        <v>97190 Richard Points Apt. 840;Erikton, PA 19424</v>
      </c>
      <c r="C1520" s="1" t="s">
        <v>27251</v>
      </c>
      <c r="D1520" s="4" t="s">
        <v>33768</v>
      </c>
      <c r="E1520" s="4" t="s">
        <v>33769</v>
      </c>
      <c r="F1520" s="9" t="str">
        <f t="shared" si="93"/>
        <v>Erikton</v>
      </c>
      <c r="G1520" t="str">
        <f t="shared" si="94"/>
        <v>PA</v>
      </c>
      <c r="H1520" t="str">
        <f t="shared" si="95"/>
        <v>19424</v>
      </c>
    </row>
    <row r="1521" spans="1:8" ht="45">
      <c r="A1521" s="1" t="s">
        <v>5890</v>
      </c>
      <c r="B1521" s="1" t="str">
        <f t="shared" si="92"/>
        <v>7174 Howard Forge;Smithchester, IL 03474</v>
      </c>
      <c r="C1521" s="1" t="s">
        <v>27252</v>
      </c>
      <c r="D1521" s="4" t="s">
        <v>33770</v>
      </c>
      <c r="E1521" s="4" t="s">
        <v>33771</v>
      </c>
      <c r="F1521" s="9" t="str">
        <f t="shared" si="93"/>
        <v>Smithchester</v>
      </c>
      <c r="G1521" t="str">
        <f t="shared" si="94"/>
        <v>IL</v>
      </c>
      <c r="H1521" t="str">
        <f t="shared" si="95"/>
        <v>03474</v>
      </c>
    </row>
    <row r="1522" spans="1:8" ht="30">
      <c r="A1522" s="1" t="s">
        <v>5893</v>
      </c>
      <c r="B1522" s="1" t="str">
        <f t="shared" si="92"/>
        <v>6080 Gray Pike Apt. 462;Lindamouth, TN 27794</v>
      </c>
      <c r="C1522" s="1" t="s">
        <v>27253</v>
      </c>
      <c r="D1522" s="4" t="s">
        <v>33772</v>
      </c>
      <c r="E1522" s="4" t="s">
        <v>33773</v>
      </c>
      <c r="F1522" s="9" t="str">
        <f t="shared" si="93"/>
        <v>Lindamouth</v>
      </c>
      <c r="G1522" t="str">
        <f t="shared" si="94"/>
        <v>TN</v>
      </c>
      <c r="H1522" t="str">
        <f t="shared" si="95"/>
        <v>27794</v>
      </c>
    </row>
    <row r="1523" spans="1:8" ht="30">
      <c r="A1523" s="1" t="s">
        <v>5896</v>
      </c>
      <c r="B1523" s="1" t="str">
        <f t="shared" si="92"/>
        <v>437 Williamson Hill;East Mirandafurt, SC 19489</v>
      </c>
      <c r="C1523" s="1" t="s">
        <v>27254</v>
      </c>
      <c r="D1523" s="4" t="s">
        <v>33774</v>
      </c>
      <c r="E1523" s="4" t="s">
        <v>33775</v>
      </c>
      <c r="F1523" s="9" t="str">
        <f t="shared" si="93"/>
        <v>East Mirandafurt</v>
      </c>
      <c r="G1523" t="str">
        <f t="shared" si="94"/>
        <v>SC</v>
      </c>
      <c r="H1523" t="str">
        <f t="shared" si="95"/>
        <v>19489</v>
      </c>
    </row>
    <row r="1524" spans="1:8" ht="30">
      <c r="A1524" s="1" t="s">
        <v>5900</v>
      </c>
      <c r="B1524" s="1" t="str">
        <f t="shared" si="92"/>
        <v>838 Wilson Expressway Suite 134;Johnsontown, MN 62455</v>
      </c>
      <c r="C1524" s="1" t="s">
        <v>27255</v>
      </c>
      <c r="D1524" s="4" t="s">
        <v>33776</v>
      </c>
      <c r="E1524" s="4" t="s">
        <v>33777</v>
      </c>
      <c r="F1524" s="9" t="str">
        <f t="shared" si="93"/>
        <v>Johnsontown</v>
      </c>
      <c r="G1524" t="str">
        <f t="shared" si="94"/>
        <v>MN</v>
      </c>
      <c r="H1524" t="str">
        <f t="shared" si="95"/>
        <v>62455</v>
      </c>
    </row>
    <row r="1525" spans="1:8" ht="30">
      <c r="A1525" s="1" t="s">
        <v>5904</v>
      </c>
      <c r="B1525" s="1" t="str">
        <f t="shared" si="92"/>
        <v>077 Amber Lock;South Michael, NE 18240</v>
      </c>
      <c r="C1525" s="1" t="s">
        <v>27256</v>
      </c>
      <c r="D1525" s="4" t="s">
        <v>33778</v>
      </c>
      <c r="E1525" s="4" t="s">
        <v>33779</v>
      </c>
      <c r="F1525" s="9" t="str">
        <f t="shared" si="93"/>
        <v>South Michael</v>
      </c>
      <c r="G1525" t="str">
        <f t="shared" si="94"/>
        <v>NE</v>
      </c>
      <c r="H1525" t="str">
        <f t="shared" si="95"/>
        <v>18240</v>
      </c>
    </row>
    <row r="1526" spans="1:8" ht="45">
      <c r="A1526" s="1" t="s">
        <v>5908</v>
      </c>
      <c r="B1526" s="1" t="str">
        <f t="shared" si="92"/>
        <v>447 Norton Rapids Suite 830;West Franklin, MO 68957</v>
      </c>
      <c r="C1526" s="1" t="s">
        <v>27257</v>
      </c>
      <c r="D1526" s="4" t="s">
        <v>33780</v>
      </c>
      <c r="E1526" s="4" t="s">
        <v>33781</v>
      </c>
      <c r="F1526" s="9" t="str">
        <f t="shared" si="93"/>
        <v>West Franklin</v>
      </c>
      <c r="G1526" t="str">
        <f t="shared" si="94"/>
        <v>MO</v>
      </c>
      <c r="H1526" t="str">
        <f t="shared" si="95"/>
        <v>68957</v>
      </c>
    </row>
    <row r="1527" spans="1:8" ht="30">
      <c r="A1527" s="1" t="s">
        <v>5912</v>
      </c>
      <c r="B1527" s="1" t="str">
        <f t="shared" si="92"/>
        <v>083 Aguilar Plains Suite 565;Cruzstad, OR 84552</v>
      </c>
      <c r="C1527" s="1" t="s">
        <v>27258</v>
      </c>
      <c r="D1527" s="4" t="s">
        <v>33782</v>
      </c>
      <c r="E1527" s="4" t="s">
        <v>33783</v>
      </c>
      <c r="F1527" s="9" t="str">
        <f t="shared" si="93"/>
        <v>Cruzstad</v>
      </c>
      <c r="G1527" t="str">
        <f t="shared" si="94"/>
        <v>OR</v>
      </c>
      <c r="H1527" t="str">
        <f t="shared" si="95"/>
        <v>84552</v>
      </c>
    </row>
    <row r="1528" spans="1:8" ht="30">
      <c r="A1528" s="1" t="s">
        <v>5915</v>
      </c>
      <c r="B1528" s="1" t="str">
        <f t="shared" si="92"/>
        <v>66904 Lamb Unions Suite 413;Roytown, RI 58262</v>
      </c>
      <c r="C1528" s="1" t="s">
        <v>27259</v>
      </c>
      <c r="D1528" s="4" t="s">
        <v>33784</v>
      </c>
      <c r="E1528" s="4" t="s">
        <v>33785</v>
      </c>
      <c r="F1528" s="9" t="str">
        <f t="shared" si="93"/>
        <v>Roytown</v>
      </c>
      <c r="G1528" t="str">
        <f t="shared" si="94"/>
        <v>RI</v>
      </c>
      <c r="H1528" t="str">
        <f t="shared" si="95"/>
        <v>58262</v>
      </c>
    </row>
    <row r="1529" spans="1:8" ht="45">
      <c r="A1529" s="1" t="s">
        <v>5919</v>
      </c>
      <c r="B1529" s="1" t="str">
        <f t="shared" si="92"/>
        <v>664 Mckinney Mill;Deborahborough, MD 69968</v>
      </c>
      <c r="C1529" s="1" t="s">
        <v>27260</v>
      </c>
      <c r="D1529" s="4" t="s">
        <v>33786</v>
      </c>
      <c r="E1529" s="4" t="s">
        <v>33787</v>
      </c>
      <c r="F1529" s="9" t="str">
        <f t="shared" si="93"/>
        <v>Deborahborough</v>
      </c>
      <c r="G1529" t="str">
        <f t="shared" si="94"/>
        <v>MD</v>
      </c>
      <c r="H1529" t="str">
        <f t="shared" si="95"/>
        <v>69968</v>
      </c>
    </row>
    <row r="1530" spans="1:8" ht="30">
      <c r="A1530" s="1" t="s">
        <v>5923</v>
      </c>
      <c r="B1530" s="1" t="str">
        <f t="shared" si="92"/>
        <v>0800 Eric Locks;West Pamelamouth, CT 16392</v>
      </c>
      <c r="C1530" s="1" t="s">
        <v>27261</v>
      </c>
      <c r="D1530" s="4" t="s">
        <v>33788</v>
      </c>
      <c r="E1530" s="4" t="s">
        <v>33789</v>
      </c>
      <c r="F1530" s="9" t="str">
        <f t="shared" si="93"/>
        <v>West Pamelamouth</v>
      </c>
      <c r="G1530" t="str">
        <f t="shared" si="94"/>
        <v>CT</v>
      </c>
      <c r="H1530" t="str">
        <f t="shared" si="95"/>
        <v>16392</v>
      </c>
    </row>
    <row r="1531" spans="1:8" ht="30">
      <c r="A1531" s="1" t="s">
        <v>5926</v>
      </c>
      <c r="B1531" s="1" t="str">
        <f t="shared" si="92"/>
        <v>75532 Matthew Point Apt. 622;Herreraville, NC 94760</v>
      </c>
      <c r="C1531" s="1" t="s">
        <v>27262</v>
      </c>
      <c r="D1531" s="4" t="s">
        <v>33790</v>
      </c>
      <c r="E1531" s="4" t="s">
        <v>33791</v>
      </c>
      <c r="F1531" s="9" t="str">
        <f t="shared" si="93"/>
        <v>Herreraville</v>
      </c>
      <c r="G1531" t="str">
        <f t="shared" si="94"/>
        <v>NC</v>
      </c>
      <c r="H1531" t="str">
        <f t="shared" si="95"/>
        <v>94760</v>
      </c>
    </row>
    <row r="1532" spans="1:8" ht="30">
      <c r="A1532" s="1" t="s">
        <v>5930</v>
      </c>
      <c r="B1532" s="1" t="str">
        <f t="shared" si="92"/>
        <v>927 Reed Loop Apt. 732;Morrisonview, MD 56482</v>
      </c>
      <c r="C1532" s="1" t="s">
        <v>27263</v>
      </c>
      <c r="D1532" s="4" t="s">
        <v>33792</v>
      </c>
      <c r="E1532" s="4" t="s">
        <v>33793</v>
      </c>
      <c r="F1532" s="9" t="str">
        <f t="shared" si="93"/>
        <v>Morrisonview</v>
      </c>
      <c r="G1532" t="str">
        <f t="shared" si="94"/>
        <v>MD</v>
      </c>
      <c r="H1532" t="str">
        <f t="shared" si="95"/>
        <v>56482</v>
      </c>
    </row>
    <row r="1533" spans="1:8" ht="30">
      <c r="A1533" s="1" t="s">
        <v>5934</v>
      </c>
      <c r="B1533" s="1" t="str">
        <f t="shared" si="92"/>
        <v>7416 Smith Motorway;East James, VA 09806</v>
      </c>
      <c r="C1533" s="1" t="s">
        <v>27264</v>
      </c>
      <c r="D1533" s="4" t="s">
        <v>33794</v>
      </c>
      <c r="E1533" s="4" t="s">
        <v>33795</v>
      </c>
      <c r="F1533" s="9" t="str">
        <f t="shared" si="93"/>
        <v>East James</v>
      </c>
      <c r="G1533" t="str">
        <f t="shared" si="94"/>
        <v>VA</v>
      </c>
      <c r="H1533" t="str">
        <f t="shared" si="95"/>
        <v>09806</v>
      </c>
    </row>
    <row r="1534" spans="1:8" ht="45">
      <c r="A1534" s="1" t="s">
        <v>5938</v>
      </c>
      <c r="B1534" s="1" t="str">
        <f t="shared" si="92"/>
        <v>7437 Hubbard Inlet Apt. 339;New Jenniferberg, FL 00843</v>
      </c>
      <c r="C1534" s="1" t="s">
        <v>27265</v>
      </c>
      <c r="D1534" s="4" t="s">
        <v>33796</v>
      </c>
      <c r="E1534" s="4" t="s">
        <v>33797</v>
      </c>
      <c r="F1534" s="9" t="str">
        <f t="shared" si="93"/>
        <v>New Jenniferberg</v>
      </c>
      <c r="G1534" t="str">
        <f t="shared" si="94"/>
        <v>FL</v>
      </c>
      <c r="H1534" t="str">
        <f t="shared" si="95"/>
        <v>00843</v>
      </c>
    </row>
    <row r="1535" spans="1:8" ht="30">
      <c r="A1535" s="1" t="s">
        <v>5942</v>
      </c>
      <c r="B1535" s="1" t="str">
        <f t="shared" si="92"/>
        <v>073 Jennifer Tunnel;Lewisfort, WI 47642</v>
      </c>
      <c r="C1535" s="1" t="s">
        <v>27266</v>
      </c>
      <c r="D1535" s="4" t="s">
        <v>33798</v>
      </c>
      <c r="E1535" s="4" t="s">
        <v>33799</v>
      </c>
      <c r="F1535" s="9" t="str">
        <f t="shared" si="93"/>
        <v>Lewisfort</v>
      </c>
      <c r="G1535" t="str">
        <f t="shared" si="94"/>
        <v>WI</v>
      </c>
      <c r="H1535" t="str">
        <f t="shared" si="95"/>
        <v>47642</v>
      </c>
    </row>
    <row r="1536" spans="1:8" ht="30">
      <c r="A1536" s="1" t="s">
        <v>5946</v>
      </c>
      <c r="B1536" s="1" t="str">
        <f t="shared" si="92"/>
        <v>USCGC Morris;FPO AA 98117</v>
      </c>
      <c r="C1536" s="1" t="s">
        <v>27267</v>
      </c>
      <c r="D1536" s="4" t="s">
        <v>33800</v>
      </c>
      <c r="E1536" s="4" t="s">
        <v>33801</v>
      </c>
      <c r="F1536" s="9" t="str">
        <f t="shared" si="93"/>
        <v>FPO</v>
      </c>
      <c r="G1536" t="str">
        <f t="shared" si="94"/>
        <v>AA</v>
      </c>
      <c r="H1536" t="str">
        <f t="shared" si="95"/>
        <v>98117</v>
      </c>
    </row>
    <row r="1537" spans="1:8" ht="30">
      <c r="A1537" s="1" t="s">
        <v>5950</v>
      </c>
      <c r="B1537" s="1" t="str">
        <f t="shared" si="92"/>
        <v>Unit 3431 Box 7478;DPO AP 22688</v>
      </c>
      <c r="C1537" s="1" t="s">
        <v>27268</v>
      </c>
      <c r="D1537" s="4" t="s">
        <v>33802</v>
      </c>
      <c r="E1537" s="4" t="s">
        <v>33803</v>
      </c>
      <c r="F1537" s="9" t="str">
        <f t="shared" si="93"/>
        <v>DPO</v>
      </c>
      <c r="G1537" t="str">
        <f t="shared" si="94"/>
        <v>AP</v>
      </c>
      <c r="H1537" t="str">
        <f t="shared" si="95"/>
        <v>22688</v>
      </c>
    </row>
    <row r="1538" spans="1:8" ht="45">
      <c r="A1538" s="1" t="s">
        <v>5954</v>
      </c>
      <c r="B1538" s="1" t="str">
        <f t="shared" si="92"/>
        <v>60684 Stewart Dale Apt. 623;North Hollystad, WV 90720</v>
      </c>
      <c r="C1538" s="1" t="s">
        <v>27269</v>
      </c>
      <c r="D1538" s="4" t="s">
        <v>33804</v>
      </c>
      <c r="E1538" s="4" t="s">
        <v>33805</v>
      </c>
      <c r="F1538" s="9" t="str">
        <f t="shared" si="93"/>
        <v>North Hollystad</v>
      </c>
      <c r="G1538" t="str">
        <f t="shared" si="94"/>
        <v>WV</v>
      </c>
      <c r="H1538" t="str">
        <f t="shared" si="95"/>
        <v>90720</v>
      </c>
    </row>
    <row r="1539" spans="1:8" ht="30">
      <c r="A1539" s="1" t="s">
        <v>5958</v>
      </c>
      <c r="B1539" s="1" t="str">
        <f t="shared" ref="B1539:B1602" si="96">SUBSTITUTE(A1539,CHAR(10),";")</f>
        <v>0354 Sara Skyway;Port Tiffany, NH 71931</v>
      </c>
      <c r="C1539" s="1" t="s">
        <v>27270</v>
      </c>
      <c r="D1539" s="4" t="s">
        <v>33806</v>
      </c>
      <c r="E1539" s="4" t="s">
        <v>33807</v>
      </c>
      <c r="F1539" s="9" t="str">
        <f t="shared" ref="F1539:F1602" si="97">IF(RIGHT(LEFT(E1539,3),2)="PO",LEFT(E1539,3),LEFT(E1539,LEN(E1539)-10))</f>
        <v>Port Tiffany</v>
      </c>
      <c r="G1539" t="str">
        <f t="shared" ref="G1539:G1602" si="98">LEFT(RIGHT(E1539, 8), 2)</f>
        <v>NH</v>
      </c>
      <c r="H1539" t="str">
        <f t="shared" ref="H1539:H1602" si="99">RIGHT(E1539, 5)</f>
        <v>71931</v>
      </c>
    </row>
    <row r="1540" spans="1:8" ht="45">
      <c r="A1540" s="1" t="s">
        <v>5962</v>
      </c>
      <c r="B1540" s="1" t="str">
        <f t="shared" si="96"/>
        <v>367 Amanda Pine Apt. 294;Frederickmouth, MA 28435</v>
      </c>
      <c r="C1540" s="1" t="s">
        <v>27271</v>
      </c>
      <c r="D1540" s="4" t="s">
        <v>33808</v>
      </c>
      <c r="E1540" s="4" t="s">
        <v>33809</v>
      </c>
      <c r="F1540" s="9" t="str">
        <f t="shared" si="97"/>
        <v>Frederickmouth</v>
      </c>
      <c r="G1540" t="str">
        <f t="shared" si="98"/>
        <v>MA</v>
      </c>
      <c r="H1540" t="str">
        <f t="shared" si="99"/>
        <v>28435</v>
      </c>
    </row>
    <row r="1541" spans="1:8" ht="45">
      <c r="A1541" s="1" t="s">
        <v>5966</v>
      </c>
      <c r="B1541" s="1" t="str">
        <f t="shared" si="96"/>
        <v>12266 Fernando Islands Suite 546;Port Michelleport, IN 78544</v>
      </c>
      <c r="C1541" s="1" t="s">
        <v>27272</v>
      </c>
      <c r="D1541" s="4" t="s">
        <v>33810</v>
      </c>
      <c r="E1541" s="4" t="s">
        <v>33811</v>
      </c>
      <c r="F1541" s="9" t="str">
        <f t="shared" si="97"/>
        <v>Port Michelleport</v>
      </c>
      <c r="G1541" t="str">
        <f t="shared" si="98"/>
        <v>IN</v>
      </c>
      <c r="H1541" t="str">
        <f t="shared" si="99"/>
        <v>78544</v>
      </c>
    </row>
    <row r="1542" spans="1:8" ht="45">
      <c r="A1542" s="1" t="s">
        <v>5969</v>
      </c>
      <c r="B1542" s="1" t="str">
        <f t="shared" si="96"/>
        <v>74614 Bradshaw Throughway;Donnastad, OK 40716</v>
      </c>
      <c r="C1542" s="1" t="s">
        <v>27273</v>
      </c>
      <c r="D1542" s="4" t="s">
        <v>33812</v>
      </c>
      <c r="E1542" s="4" t="s">
        <v>33813</v>
      </c>
      <c r="F1542" s="9" t="str">
        <f t="shared" si="97"/>
        <v>Donnastad</v>
      </c>
      <c r="G1542" t="str">
        <f t="shared" si="98"/>
        <v>OK</v>
      </c>
      <c r="H1542" t="str">
        <f t="shared" si="99"/>
        <v>40716</v>
      </c>
    </row>
    <row r="1543" spans="1:8" ht="30">
      <c r="A1543" s="1" t="s">
        <v>5973</v>
      </c>
      <c r="B1543" s="1" t="str">
        <f t="shared" si="96"/>
        <v>07662 Leah Bridge Suite 275;South David, ME 21969</v>
      </c>
      <c r="C1543" s="1" t="s">
        <v>27274</v>
      </c>
      <c r="D1543" s="4" t="s">
        <v>33814</v>
      </c>
      <c r="E1543" s="4" t="s">
        <v>33815</v>
      </c>
      <c r="F1543" s="9" t="str">
        <f t="shared" si="97"/>
        <v>South David</v>
      </c>
      <c r="G1543" t="str">
        <f t="shared" si="98"/>
        <v>ME</v>
      </c>
      <c r="H1543" t="str">
        <f t="shared" si="99"/>
        <v>21969</v>
      </c>
    </row>
    <row r="1544" spans="1:8" ht="30">
      <c r="A1544" s="1" t="s">
        <v>5977</v>
      </c>
      <c r="B1544" s="1" t="str">
        <f t="shared" si="96"/>
        <v>310 Davis Field Suite 931;Thomasside, WY 28763</v>
      </c>
      <c r="C1544" s="1" t="s">
        <v>27275</v>
      </c>
      <c r="D1544" s="4" t="s">
        <v>33816</v>
      </c>
      <c r="E1544" s="4" t="s">
        <v>33817</v>
      </c>
      <c r="F1544" s="9" t="str">
        <f t="shared" si="97"/>
        <v>Thomasside</v>
      </c>
      <c r="G1544" t="str">
        <f t="shared" si="98"/>
        <v>WY</v>
      </c>
      <c r="H1544" t="str">
        <f t="shared" si="99"/>
        <v>28763</v>
      </c>
    </row>
    <row r="1545" spans="1:8" ht="45">
      <c r="A1545" s="1" t="s">
        <v>5980</v>
      </c>
      <c r="B1545" s="1" t="str">
        <f t="shared" si="96"/>
        <v>05892 Jackson Parkways;Victorview, AK 80594</v>
      </c>
      <c r="C1545" s="1" t="s">
        <v>27276</v>
      </c>
      <c r="D1545" s="4" t="s">
        <v>33818</v>
      </c>
      <c r="E1545" s="4" t="s">
        <v>33819</v>
      </c>
      <c r="F1545" s="9" t="str">
        <f t="shared" si="97"/>
        <v>Victorview</v>
      </c>
      <c r="G1545" t="str">
        <f t="shared" si="98"/>
        <v>AK</v>
      </c>
      <c r="H1545" t="str">
        <f t="shared" si="99"/>
        <v>80594</v>
      </c>
    </row>
    <row r="1546" spans="1:8" ht="30">
      <c r="A1546" s="1" t="s">
        <v>5984</v>
      </c>
      <c r="B1546" s="1" t="str">
        <f t="shared" si="96"/>
        <v>22087 Fuller Vista Suite 412;Mitchellport, WA 07948</v>
      </c>
      <c r="C1546" s="1" t="s">
        <v>27277</v>
      </c>
      <c r="D1546" s="4" t="s">
        <v>33820</v>
      </c>
      <c r="E1546" s="4" t="s">
        <v>33821</v>
      </c>
      <c r="F1546" s="9" t="str">
        <f t="shared" si="97"/>
        <v>Mitchellport</v>
      </c>
      <c r="G1546" t="str">
        <f t="shared" si="98"/>
        <v>WA</v>
      </c>
      <c r="H1546" t="str">
        <f t="shared" si="99"/>
        <v>07948</v>
      </c>
    </row>
    <row r="1547" spans="1:8" ht="30">
      <c r="A1547" s="1" t="s">
        <v>5988</v>
      </c>
      <c r="B1547" s="1" t="str">
        <f t="shared" si="96"/>
        <v>299 Ann Ville Suite 410;Hartburgh, NV 51189</v>
      </c>
      <c r="C1547" s="1" t="s">
        <v>27278</v>
      </c>
      <c r="D1547" s="4" t="s">
        <v>33822</v>
      </c>
      <c r="E1547" s="4" t="s">
        <v>33823</v>
      </c>
      <c r="F1547" s="9" t="str">
        <f t="shared" si="97"/>
        <v>Hartburgh</v>
      </c>
      <c r="G1547" t="str">
        <f t="shared" si="98"/>
        <v>NV</v>
      </c>
      <c r="H1547" t="str">
        <f t="shared" si="99"/>
        <v>51189</v>
      </c>
    </row>
    <row r="1548" spans="1:8" ht="30">
      <c r="A1548" s="1" t="s">
        <v>5992</v>
      </c>
      <c r="B1548" s="1" t="str">
        <f t="shared" si="96"/>
        <v>91030 Palmer Hills Suite 309;Romerofort, CT 03503</v>
      </c>
      <c r="C1548" s="1" t="s">
        <v>27279</v>
      </c>
      <c r="D1548" s="4" t="s">
        <v>33824</v>
      </c>
      <c r="E1548" s="4" t="s">
        <v>33825</v>
      </c>
      <c r="F1548" s="9" t="str">
        <f t="shared" si="97"/>
        <v>Romerofort</v>
      </c>
      <c r="G1548" t="str">
        <f t="shared" si="98"/>
        <v>CT</v>
      </c>
      <c r="H1548" t="str">
        <f t="shared" si="99"/>
        <v>03503</v>
      </c>
    </row>
    <row r="1549" spans="1:8" ht="30">
      <c r="A1549" s="1" t="s">
        <v>5996</v>
      </c>
      <c r="B1549" s="1" t="str">
        <f t="shared" si="96"/>
        <v>PSC 7110, Box 0265;APO AA 93479</v>
      </c>
      <c r="C1549" s="1" t="s">
        <v>27280</v>
      </c>
      <c r="D1549" s="4" t="s">
        <v>33826</v>
      </c>
      <c r="E1549" s="4" t="s">
        <v>33827</v>
      </c>
      <c r="F1549" s="9" t="str">
        <f t="shared" si="97"/>
        <v>APO</v>
      </c>
      <c r="G1549" t="str">
        <f t="shared" si="98"/>
        <v>AA</v>
      </c>
      <c r="H1549" t="str">
        <f t="shared" si="99"/>
        <v>93479</v>
      </c>
    </row>
    <row r="1550" spans="1:8" ht="45">
      <c r="A1550" s="1" t="s">
        <v>5999</v>
      </c>
      <c r="B1550" s="1" t="str">
        <f t="shared" si="96"/>
        <v>81553 Braun Mountain;Darintown, MS 95372</v>
      </c>
      <c r="C1550" s="1" t="s">
        <v>27281</v>
      </c>
      <c r="D1550" s="4" t="s">
        <v>33828</v>
      </c>
      <c r="E1550" s="4" t="s">
        <v>33829</v>
      </c>
      <c r="F1550" s="9" t="str">
        <f t="shared" si="97"/>
        <v>Darintown</v>
      </c>
      <c r="G1550" t="str">
        <f t="shared" si="98"/>
        <v>MS</v>
      </c>
      <c r="H1550" t="str">
        <f t="shared" si="99"/>
        <v>95372</v>
      </c>
    </row>
    <row r="1551" spans="1:8" ht="30">
      <c r="A1551" s="1" t="s">
        <v>6003</v>
      </c>
      <c r="B1551" s="1" t="str">
        <f t="shared" si="96"/>
        <v>990 Andrews Views;New Dorothy, WA 36854</v>
      </c>
      <c r="C1551" s="1" t="s">
        <v>27282</v>
      </c>
      <c r="D1551" s="4" t="s">
        <v>33830</v>
      </c>
      <c r="E1551" s="4" t="s">
        <v>33831</v>
      </c>
      <c r="F1551" s="9" t="str">
        <f t="shared" si="97"/>
        <v>New Dorothy</v>
      </c>
      <c r="G1551" t="str">
        <f t="shared" si="98"/>
        <v>WA</v>
      </c>
      <c r="H1551" t="str">
        <f t="shared" si="99"/>
        <v>36854</v>
      </c>
    </row>
    <row r="1552" spans="1:8" ht="45">
      <c r="A1552" s="1" t="s">
        <v>6007</v>
      </c>
      <c r="B1552" s="1" t="str">
        <f t="shared" si="96"/>
        <v>82892 Mccullough Manors;Port Melissa, IN 46555</v>
      </c>
      <c r="C1552" s="1" t="s">
        <v>27283</v>
      </c>
      <c r="D1552" s="4" t="s">
        <v>33832</v>
      </c>
      <c r="E1552" s="4" t="s">
        <v>33833</v>
      </c>
      <c r="F1552" s="9" t="str">
        <f t="shared" si="97"/>
        <v>Port Melissa</v>
      </c>
      <c r="G1552" t="str">
        <f t="shared" si="98"/>
        <v>IN</v>
      </c>
      <c r="H1552" t="str">
        <f t="shared" si="99"/>
        <v>46555</v>
      </c>
    </row>
    <row r="1553" spans="1:8" ht="30">
      <c r="A1553" s="1" t="s">
        <v>6011</v>
      </c>
      <c r="B1553" s="1" t="str">
        <f t="shared" si="96"/>
        <v>31222 Ashley Fort;South Drew, WV 58920</v>
      </c>
      <c r="C1553" s="1" t="s">
        <v>27284</v>
      </c>
      <c r="D1553" s="4" t="s">
        <v>33834</v>
      </c>
      <c r="E1553" s="4" t="s">
        <v>33835</v>
      </c>
      <c r="F1553" s="9" t="str">
        <f t="shared" si="97"/>
        <v>South Drew</v>
      </c>
      <c r="G1553" t="str">
        <f t="shared" si="98"/>
        <v>WV</v>
      </c>
      <c r="H1553" t="str">
        <f t="shared" si="99"/>
        <v>58920</v>
      </c>
    </row>
    <row r="1554" spans="1:8" ht="45">
      <c r="A1554" s="1" t="s">
        <v>6015</v>
      </c>
      <c r="B1554" s="1" t="str">
        <f t="shared" si="96"/>
        <v>5013 Armstrong Harbors Suite 703;Garciamouth, WY 05571</v>
      </c>
      <c r="C1554" s="1" t="s">
        <v>27285</v>
      </c>
      <c r="D1554" s="4" t="s">
        <v>33836</v>
      </c>
      <c r="E1554" s="4" t="s">
        <v>33837</v>
      </c>
      <c r="F1554" s="9" t="str">
        <f t="shared" si="97"/>
        <v>Garciamouth</v>
      </c>
      <c r="G1554" t="str">
        <f t="shared" si="98"/>
        <v>WY</v>
      </c>
      <c r="H1554" t="str">
        <f t="shared" si="99"/>
        <v>05571</v>
      </c>
    </row>
    <row r="1555" spans="1:8" ht="30">
      <c r="A1555" s="1" t="s">
        <v>6019</v>
      </c>
      <c r="B1555" s="1" t="str">
        <f t="shared" si="96"/>
        <v>4557 Ingram Fields;South Bonnie, NY 37445</v>
      </c>
      <c r="C1555" s="1" t="s">
        <v>27286</v>
      </c>
      <c r="D1555" s="4" t="s">
        <v>33838</v>
      </c>
      <c r="E1555" s="4" t="s">
        <v>33839</v>
      </c>
      <c r="F1555" s="9" t="str">
        <f t="shared" si="97"/>
        <v>South Bonnie</v>
      </c>
      <c r="G1555" t="str">
        <f t="shared" si="98"/>
        <v>NY</v>
      </c>
      <c r="H1555" t="str">
        <f t="shared" si="99"/>
        <v>37445</v>
      </c>
    </row>
    <row r="1556" spans="1:8" ht="45">
      <c r="A1556" s="1" t="s">
        <v>6023</v>
      </c>
      <c r="B1556" s="1" t="str">
        <f t="shared" si="96"/>
        <v>919 Alvarez Junction;Meganhaven, NH 51873</v>
      </c>
      <c r="C1556" s="1" t="s">
        <v>27287</v>
      </c>
      <c r="D1556" s="4" t="s">
        <v>33840</v>
      </c>
      <c r="E1556" s="4" t="s">
        <v>33841</v>
      </c>
      <c r="F1556" s="9" t="str">
        <f t="shared" si="97"/>
        <v>Meganhaven</v>
      </c>
      <c r="G1556" t="str">
        <f t="shared" si="98"/>
        <v>NH</v>
      </c>
      <c r="H1556" t="str">
        <f t="shared" si="99"/>
        <v>51873</v>
      </c>
    </row>
    <row r="1557" spans="1:8" ht="30">
      <c r="A1557" s="1" t="s">
        <v>6027</v>
      </c>
      <c r="B1557" s="1" t="str">
        <f t="shared" si="96"/>
        <v>11875 Kelly Burgs Suite 229;East Jon, TN 87393</v>
      </c>
      <c r="C1557" s="1" t="s">
        <v>27288</v>
      </c>
      <c r="D1557" s="4" t="s">
        <v>33842</v>
      </c>
      <c r="E1557" s="4" t="s">
        <v>33843</v>
      </c>
      <c r="F1557" s="9" t="str">
        <f t="shared" si="97"/>
        <v>East Jon</v>
      </c>
      <c r="G1557" t="str">
        <f t="shared" si="98"/>
        <v>TN</v>
      </c>
      <c r="H1557" t="str">
        <f t="shared" si="99"/>
        <v>87393</v>
      </c>
    </row>
    <row r="1558" spans="1:8" ht="45">
      <c r="A1558" s="1" t="s">
        <v>6031</v>
      </c>
      <c r="B1558" s="1" t="str">
        <f t="shared" si="96"/>
        <v>9410 Cheryl Stravenue;Davidview, RI 26137</v>
      </c>
      <c r="C1558" s="1" t="s">
        <v>27289</v>
      </c>
      <c r="D1558" s="4" t="s">
        <v>33844</v>
      </c>
      <c r="E1558" s="4" t="s">
        <v>33845</v>
      </c>
      <c r="F1558" s="9" t="str">
        <f t="shared" si="97"/>
        <v>Davidview</v>
      </c>
      <c r="G1558" t="str">
        <f t="shared" si="98"/>
        <v>RI</v>
      </c>
      <c r="H1558" t="str">
        <f t="shared" si="99"/>
        <v>26137</v>
      </c>
    </row>
    <row r="1559" spans="1:8" ht="30">
      <c r="A1559" s="1" t="s">
        <v>6035</v>
      </c>
      <c r="B1559" s="1" t="str">
        <f t="shared" si="96"/>
        <v>33759 Mason Shoal;South Jennifer, KY 27565</v>
      </c>
      <c r="C1559" s="1" t="s">
        <v>27290</v>
      </c>
      <c r="D1559" s="4" t="s">
        <v>33846</v>
      </c>
      <c r="E1559" s="4" t="s">
        <v>33847</v>
      </c>
      <c r="F1559" s="9" t="str">
        <f t="shared" si="97"/>
        <v>South Jennifer</v>
      </c>
      <c r="G1559" t="str">
        <f t="shared" si="98"/>
        <v>KY</v>
      </c>
      <c r="H1559" t="str">
        <f t="shared" si="99"/>
        <v>27565</v>
      </c>
    </row>
    <row r="1560" spans="1:8" ht="30">
      <c r="A1560" s="1" t="s">
        <v>6039</v>
      </c>
      <c r="B1560" s="1" t="str">
        <f t="shared" si="96"/>
        <v>03824 Lewis Courts;West Kenneth, WV 83941</v>
      </c>
      <c r="C1560" s="1" t="s">
        <v>27291</v>
      </c>
      <c r="D1560" s="4" t="s">
        <v>33848</v>
      </c>
      <c r="E1560" s="4" t="s">
        <v>33849</v>
      </c>
      <c r="F1560" s="9" t="str">
        <f t="shared" si="97"/>
        <v>West Kenneth</v>
      </c>
      <c r="G1560" t="str">
        <f t="shared" si="98"/>
        <v>WV</v>
      </c>
      <c r="H1560" t="str">
        <f t="shared" si="99"/>
        <v>83941</v>
      </c>
    </row>
    <row r="1561" spans="1:8" ht="30">
      <c r="A1561" s="1" t="s">
        <v>6043</v>
      </c>
      <c r="B1561" s="1" t="str">
        <f t="shared" si="96"/>
        <v>42957 Pamela Spurs;Port Jacobmouth, UT 34017</v>
      </c>
      <c r="C1561" s="1" t="s">
        <v>27292</v>
      </c>
      <c r="D1561" s="4" t="s">
        <v>33850</v>
      </c>
      <c r="E1561" s="4" t="s">
        <v>33851</v>
      </c>
      <c r="F1561" s="9" t="str">
        <f t="shared" si="97"/>
        <v>Port Jacobmouth</v>
      </c>
      <c r="G1561" t="str">
        <f t="shared" si="98"/>
        <v>UT</v>
      </c>
      <c r="H1561" t="str">
        <f t="shared" si="99"/>
        <v>34017</v>
      </c>
    </row>
    <row r="1562" spans="1:8" ht="30">
      <c r="A1562" s="1" t="s">
        <v>6047</v>
      </c>
      <c r="B1562" s="1" t="str">
        <f t="shared" si="96"/>
        <v>9196 Jessica Key Apt. 244;Shaneview, NY 46578</v>
      </c>
      <c r="C1562" s="1" t="s">
        <v>27293</v>
      </c>
      <c r="D1562" s="4" t="s">
        <v>33852</v>
      </c>
      <c r="E1562" s="4" t="s">
        <v>33853</v>
      </c>
      <c r="F1562" s="9" t="str">
        <f t="shared" si="97"/>
        <v>Shaneview</v>
      </c>
      <c r="G1562" t="str">
        <f t="shared" si="98"/>
        <v>NY</v>
      </c>
      <c r="H1562" t="str">
        <f t="shared" si="99"/>
        <v>46578</v>
      </c>
    </row>
    <row r="1563" spans="1:8" ht="30">
      <c r="A1563" s="1" t="s">
        <v>6050</v>
      </c>
      <c r="B1563" s="1" t="str">
        <f t="shared" si="96"/>
        <v>49457 Graves Glen;Fosterstad, AL 11220</v>
      </c>
      <c r="C1563" s="1" t="s">
        <v>27294</v>
      </c>
      <c r="D1563" s="4" t="s">
        <v>33854</v>
      </c>
      <c r="E1563" s="4" t="s">
        <v>33855</v>
      </c>
      <c r="F1563" s="9" t="str">
        <f t="shared" si="97"/>
        <v>Fosterstad</v>
      </c>
      <c r="G1563" t="str">
        <f t="shared" si="98"/>
        <v>AL</v>
      </c>
      <c r="H1563" t="str">
        <f t="shared" si="99"/>
        <v>11220</v>
      </c>
    </row>
    <row r="1564" spans="1:8" ht="30">
      <c r="A1564" s="1" t="s">
        <v>6053</v>
      </c>
      <c r="B1564" s="1" t="str">
        <f t="shared" si="96"/>
        <v>6373 Nunez Courts;West David, LA 49677</v>
      </c>
      <c r="C1564" s="1" t="s">
        <v>27295</v>
      </c>
      <c r="D1564" s="4" t="s">
        <v>33856</v>
      </c>
      <c r="E1564" s="4" t="s">
        <v>33857</v>
      </c>
      <c r="F1564" s="9" t="str">
        <f t="shared" si="97"/>
        <v>West David</v>
      </c>
      <c r="G1564" t="str">
        <f t="shared" si="98"/>
        <v>LA</v>
      </c>
      <c r="H1564" t="str">
        <f t="shared" si="99"/>
        <v>49677</v>
      </c>
    </row>
    <row r="1565" spans="1:8" ht="45">
      <c r="A1565" s="1" t="s">
        <v>6057</v>
      </c>
      <c r="B1565" s="1" t="str">
        <f t="shared" si="96"/>
        <v>7066 Andrea Throughway;Austinhaven, NJ 48748</v>
      </c>
      <c r="C1565" s="1" t="s">
        <v>27296</v>
      </c>
      <c r="D1565" s="4" t="s">
        <v>33858</v>
      </c>
      <c r="E1565" s="4" t="s">
        <v>33859</v>
      </c>
      <c r="F1565" s="9" t="str">
        <f t="shared" si="97"/>
        <v>Austinhaven</v>
      </c>
      <c r="G1565" t="str">
        <f t="shared" si="98"/>
        <v>NJ</v>
      </c>
      <c r="H1565" t="str">
        <f t="shared" si="99"/>
        <v>48748</v>
      </c>
    </row>
    <row r="1566" spans="1:8" ht="45">
      <c r="A1566" s="1" t="s">
        <v>6061</v>
      </c>
      <c r="B1566" s="1" t="str">
        <f t="shared" si="96"/>
        <v>778 Donaldson Mews Apt. 695;South Ianville, CA 26772</v>
      </c>
      <c r="C1566" s="1" t="s">
        <v>27297</v>
      </c>
      <c r="D1566" s="4" t="s">
        <v>33860</v>
      </c>
      <c r="E1566" s="4" t="s">
        <v>33861</v>
      </c>
      <c r="F1566" s="9" t="str">
        <f t="shared" si="97"/>
        <v>South Ianville</v>
      </c>
      <c r="G1566" t="str">
        <f t="shared" si="98"/>
        <v>CA</v>
      </c>
      <c r="H1566" t="str">
        <f t="shared" si="99"/>
        <v>26772</v>
      </c>
    </row>
    <row r="1567" spans="1:8" ht="30">
      <c r="A1567" s="1" t="s">
        <v>6064</v>
      </c>
      <c r="B1567" s="1" t="str">
        <f t="shared" si="96"/>
        <v>40135 James Ports Suite 582;East Michael, MD 38942</v>
      </c>
      <c r="C1567" s="1" t="s">
        <v>27298</v>
      </c>
      <c r="D1567" s="4" t="s">
        <v>33862</v>
      </c>
      <c r="E1567" s="4" t="s">
        <v>33863</v>
      </c>
      <c r="F1567" s="9" t="str">
        <f t="shared" si="97"/>
        <v>East Michael</v>
      </c>
      <c r="G1567" t="str">
        <f t="shared" si="98"/>
        <v>MD</v>
      </c>
      <c r="H1567" t="str">
        <f t="shared" si="99"/>
        <v>38942</v>
      </c>
    </row>
    <row r="1568" spans="1:8" ht="30">
      <c r="A1568" s="1" t="s">
        <v>6068</v>
      </c>
      <c r="B1568" s="1" t="str">
        <f t="shared" si="96"/>
        <v>880 Smith Lane;East Jenniferhaven, MN 03722</v>
      </c>
      <c r="C1568" s="1" t="s">
        <v>27299</v>
      </c>
      <c r="D1568" s="4" t="s">
        <v>33864</v>
      </c>
      <c r="E1568" s="4" t="s">
        <v>33865</v>
      </c>
      <c r="F1568" s="9" t="str">
        <f t="shared" si="97"/>
        <v>East Jenniferhaven</v>
      </c>
      <c r="G1568" t="str">
        <f t="shared" si="98"/>
        <v>MN</v>
      </c>
      <c r="H1568" t="str">
        <f t="shared" si="99"/>
        <v>03722</v>
      </c>
    </row>
    <row r="1569" spans="1:8" ht="30">
      <c r="A1569" s="1" t="s">
        <v>6072</v>
      </c>
      <c r="B1569" s="1" t="str">
        <f t="shared" si="96"/>
        <v>7432 Evans Island;Aaronfort, IN 75723</v>
      </c>
      <c r="C1569" s="1" t="s">
        <v>27300</v>
      </c>
      <c r="D1569" s="4" t="s">
        <v>33866</v>
      </c>
      <c r="E1569" s="4" t="s">
        <v>33867</v>
      </c>
      <c r="F1569" s="9" t="str">
        <f t="shared" si="97"/>
        <v>Aaronfort</v>
      </c>
      <c r="G1569" t="str">
        <f t="shared" si="98"/>
        <v>IN</v>
      </c>
      <c r="H1569" t="str">
        <f t="shared" si="99"/>
        <v>75723</v>
      </c>
    </row>
    <row r="1570" spans="1:8" ht="45">
      <c r="A1570" s="1" t="s">
        <v>6076</v>
      </c>
      <c r="B1570" s="1" t="str">
        <f t="shared" si="96"/>
        <v>9839 Mcmahon Prairie Apt. 346;Lake Leahbury, PA 19102</v>
      </c>
      <c r="C1570" s="1" t="s">
        <v>27301</v>
      </c>
      <c r="D1570" s="4" t="s">
        <v>33868</v>
      </c>
      <c r="E1570" s="4" t="s">
        <v>33869</v>
      </c>
      <c r="F1570" s="9" t="str">
        <f t="shared" si="97"/>
        <v>Lake Leahbury</v>
      </c>
      <c r="G1570" t="str">
        <f t="shared" si="98"/>
        <v>PA</v>
      </c>
      <c r="H1570" t="str">
        <f t="shared" si="99"/>
        <v>19102</v>
      </c>
    </row>
    <row r="1571" spans="1:8" ht="45">
      <c r="A1571" s="1" t="s">
        <v>6080</v>
      </c>
      <c r="B1571" s="1" t="str">
        <f t="shared" si="96"/>
        <v>28408 Jay Lakes Suite 148;East Ashleyport, FL 15316</v>
      </c>
      <c r="C1571" s="1" t="s">
        <v>27302</v>
      </c>
      <c r="D1571" s="4" t="s">
        <v>33870</v>
      </c>
      <c r="E1571" s="4" t="s">
        <v>33871</v>
      </c>
      <c r="F1571" s="9" t="str">
        <f t="shared" si="97"/>
        <v>East Ashleyport</v>
      </c>
      <c r="G1571" t="str">
        <f t="shared" si="98"/>
        <v>FL</v>
      </c>
      <c r="H1571" t="str">
        <f t="shared" si="99"/>
        <v>15316</v>
      </c>
    </row>
    <row r="1572" spans="1:8" ht="30">
      <c r="A1572" s="1" t="s">
        <v>6084</v>
      </c>
      <c r="B1572" s="1" t="str">
        <f t="shared" si="96"/>
        <v>644 Brett Vista;West Erikashire, OK 83622</v>
      </c>
      <c r="C1572" s="1" t="s">
        <v>27303</v>
      </c>
      <c r="D1572" s="4" t="s">
        <v>33872</v>
      </c>
      <c r="E1572" s="4" t="s">
        <v>33873</v>
      </c>
      <c r="F1572" s="9" t="str">
        <f t="shared" si="97"/>
        <v>West Erikashire</v>
      </c>
      <c r="G1572" t="str">
        <f t="shared" si="98"/>
        <v>OK</v>
      </c>
      <c r="H1572" t="str">
        <f t="shared" si="99"/>
        <v>83622</v>
      </c>
    </row>
    <row r="1573" spans="1:8" ht="30">
      <c r="A1573" s="1" t="s">
        <v>6088</v>
      </c>
      <c r="B1573" s="1" t="str">
        <f t="shared" si="96"/>
        <v>USNV Shaffer;FPO AP 56633</v>
      </c>
      <c r="C1573" s="1" t="s">
        <v>27304</v>
      </c>
      <c r="D1573" s="4" t="s">
        <v>33874</v>
      </c>
      <c r="E1573" s="4" t="s">
        <v>33875</v>
      </c>
      <c r="F1573" s="9" t="str">
        <f t="shared" si="97"/>
        <v>FPO</v>
      </c>
      <c r="G1573" t="str">
        <f t="shared" si="98"/>
        <v>AP</v>
      </c>
      <c r="H1573" t="str">
        <f t="shared" si="99"/>
        <v>56633</v>
      </c>
    </row>
    <row r="1574" spans="1:8" ht="30">
      <c r="A1574" s="1" t="s">
        <v>6091</v>
      </c>
      <c r="B1574" s="1" t="str">
        <f t="shared" si="96"/>
        <v>0515 Bonnie Glen Suite 078;Lorihaven, MT 75647</v>
      </c>
      <c r="C1574" s="1" t="s">
        <v>27305</v>
      </c>
      <c r="D1574" s="4" t="s">
        <v>33876</v>
      </c>
      <c r="E1574" s="4" t="s">
        <v>33877</v>
      </c>
      <c r="F1574" s="9" t="str">
        <f t="shared" si="97"/>
        <v>Lorihaven</v>
      </c>
      <c r="G1574" t="str">
        <f t="shared" si="98"/>
        <v>MT</v>
      </c>
      <c r="H1574" t="str">
        <f t="shared" si="99"/>
        <v>75647</v>
      </c>
    </row>
    <row r="1575" spans="1:8" ht="30">
      <c r="A1575" s="1" t="s">
        <v>6095</v>
      </c>
      <c r="B1575" s="1" t="str">
        <f t="shared" si="96"/>
        <v>Unit 3346 Box 8907;DPO AE 35551</v>
      </c>
      <c r="C1575" s="1" t="s">
        <v>27306</v>
      </c>
      <c r="D1575" s="4" t="s">
        <v>33878</v>
      </c>
      <c r="E1575" s="4" t="s">
        <v>33879</v>
      </c>
      <c r="F1575" s="9" t="str">
        <f t="shared" si="97"/>
        <v>DPO</v>
      </c>
      <c r="G1575" t="str">
        <f t="shared" si="98"/>
        <v>AE</v>
      </c>
      <c r="H1575" t="str">
        <f t="shared" si="99"/>
        <v>35551</v>
      </c>
    </row>
    <row r="1576" spans="1:8" ht="30">
      <c r="A1576" s="1" t="s">
        <v>6099</v>
      </c>
      <c r="B1576" s="1" t="str">
        <f t="shared" si="96"/>
        <v>3481 Christopher Locks;Howellfort, NY 11538</v>
      </c>
      <c r="C1576" s="1" t="s">
        <v>27307</v>
      </c>
      <c r="D1576" s="4" t="s">
        <v>33880</v>
      </c>
      <c r="E1576" s="4" t="s">
        <v>33881</v>
      </c>
      <c r="F1576" s="9" t="str">
        <f t="shared" si="97"/>
        <v>Howellfort</v>
      </c>
      <c r="G1576" t="str">
        <f t="shared" si="98"/>
        <v>NY</v>
      </c>
      <c r="H1576" t="str">
        <f t="shared" si="99"/>
        <v>11538</v>
      </c>
    </row>
    <row r="1577" spans="1:8" ht="30">
      <c r="A1577" s="1" t="s">
        <v>6103</v>
      </c>
      <c r="B1577" s="1" t="str">
        <f t="shared" si="96"/>
        <v>400 Robin Alley;South John, MT 72646</v>
      </c>
      <c r="C1577" s="1" t="s">
        <v>27308</v>
      </c>
      <c r="D1577" s="4" t="s">
        <v>33882</v>
      </c>
      <c r="E1577" s="4" t="s">
        <v>33883</v>
      </c>
      <c r="F1577" s="9" t="str">
        <f t="shared" si="97"/>
        <v>South John</v>
      </c>
      <c r="G1577" t="str">
        <f t="shared" si="98"/>
        <v>MT</v>
      </c>
      <c r="H1577" t="str">
        <f t="shared" si="99"/>
        <v>72646</v>
      </c>
    </row>
    <row r="1578" spans="1:8" ht="45">
      <c r="A1578" s="1" t="s">
        <v>6107</v>
      </c>
      <c r="B1578" s="1" t="str">
        <f t="shared" si="96"/>
        <v>919 Laura Junctions;Jacksonberg, MT 52722</v>
      </c>
      <c r="C1578" s="1" t="s">
        <v>27309</v>
      </c>
      <c r="D1578" s="4" t="s">
        <v>33884</v>
      </c>
      <c r="E1578" s="4" t="s">
        <v>33885</v>
      </c>
      <c r="F1578" s="9" t="str">
        <f t="shared" si="97"/>
        <v>Jacksonberg</v>
      </c>
      <c r="G1578" t="str">
        <f t="shared" si="98"/>
        <v>MT</v>
      </c>
      <c r="H1578" t="str">
        <f t="shared" si="99"/>
        <v>52722</v>
      </c>
    </row>
    <row r="1579" spans="1:8" ht="30">
      <c r="A1579" s="1" t="s">
        <v>6111</v>
      </c>
      <c r="B1579" s="1" t="str">
        <f t="shared" si="96"/>
        <v>93044 Kim Dam;North Marvin, TN 52702</v>
      </c>
      <c r="C1579" s="1" t="s">
        <v>27310</v>
      </c>
      <c r="D1579" s="4" t="s">
        <v>33886</v>
      </c>
      <c r="E1579" s="4" t="s">
        <v>33887</v>
      </c>
      <c r="F1579" s="9" t="str">
        <f t="shared" si="97"/>
        <v>North Marvin</v>
      </c>
      <c r="G1579" t="str">
        <f t="shared" si="98"/>
        <v>TN</v>
      </c>
      <c r="H1579" t="str">
        <f t="shared" si="99"/>
        <v>52702</v>
      </c>
    </row>
    <row r="1580" spans="1:8" ht="30">
      <c r="A1580" s="1" t="s">
        <v>6115</v>
      </c>
      <c r="B1580" s="1" t="str">
        <f t="shared" si="96"/>
        <v>7115 Nunez Plaza Apt. 232;Phillipville, AL 49103</v>
      </c>
      <c r="C1580" s="1" t="s">
        <v>27311</v>
      </c>
      <c r="D1580" s="4" t="s">
        <v>33888</v>
      </c>
      <c r="E1580" s="4" t="s">
        <v>33889</v>
      </c>
      <c r="F1580" s="9" t="str">
        <f t="shared" si="97"/>
        <v>Phillipville</v>
      </c>
      <c r="G1580" t="str">
        <f t="shared" si="98"/>
        <v>AL</v>
      </c>
      <c r="H1580" t="str">
        <f t="shared" si="99"/>
        <v>49103</v>
      </c>
    </row>
    <row r="1581" spans="1:8" ht="30">
      <c r="A1581" s="1" t="s">
        <v>6118</v>
      </c>
      <c r="B1581" s="1" t="str">
        <f t="shared" si="96"/>
        <v>04258 Gates Hills Suite 715;Russoside, WV 78803</v>
      </c>
      <c r="C1581" s="1" t="s">
        <v>27312</v>
      </c>
      <c r="D1581" s="4" t="s">
        <v>33890</v>
      </c>
      <c r="E1581" s="4" t="s">
        <v>33891</v>
      </c>
      <c r="F1581" s="9" t="str">
        <f t="shared" si="97"/>
        <v>Russoside</v>
      </c>
      <c r="G1581" t="str">
        <f t="shared" si="98"/>
        <v>WV</v>
      </c>
      <c r="H1581" t="str">
        <f t="shared" si="99"/>
        <v>78803</v>
      </c>
    </row>
    <row r="1582" spans="1:8" ht="30">
      <c r="A1582" s="1" t="s">
        <v>6122</v>
      </c>
      <c r="B1582" s="1" t="str">
        <f t="shared" si="96"/>
        <v>6096 Kevin Lakes Apt. 653;Kristaton, CA 17128</v>
      </c>
      <c r="C1582" s="1" t="s">
        <v>27313</v>
      </c>
      <c r="D1582" s="4" t="s">
        <v>33892</v>
      </c>
      <c r="E1582" s="4" t="s">
        <v>33893</v>
      </c>
      <c r="F1582" s="9" t="str">
        <f t="shared" si="97"/>
        <v>Kristaton</v>
      </c>
      <c r="G1582" t="str">
        <f t="shared" si="98"/>
        <v>CA</v>
      </c>
      <c r="H1582" t="str">
        <f t="shared" si="99"/>
        <v>17128</v>
      </c>
    </row>
    <row r="1583" spans="1:8" ht="30">
      <c r="A1583" s="1" t="s">
        <v>6126</v>
      </c>
      <c r="B1583" s="1" t="str">
        <f t="shared" si="96"/>
        <v>6231 Craig Prairie Suite 910;Lake Sandra, FL 41758</v>
      </c>
      <c r="C1583" s="1" t="s">
        <v>27314</v>
      </c>
      <c r="D1583" s="4" t="s">
        <v>33894</v>
      </c>
      <c r="E1583" s="4" t="s">
        <v>33895</v>
      </c>
      <c r="F1583" s="9" t="str">
        <f t="shared" si="97"/>
        <v>Lake Sandra</v>
      </c>
      <c r="G1583" t="str">
        <f t="shared" si="98"/>
        <v>FL</v>
      </c>
      <c r="H1583" t="str">
        <f t="shared" si="99"/>
        <v>41758</v>
      </c>
    </row>
    <row r="1584" spans="1:8" ht="30">
      <c r="A1584" s="1" t="s">
        <v>6130</v>
      </c>
      <c r="B1584" s="1" t="str">
        <f t="shared" si="96"/>
        <v>9079 Leslie Lake;Lake Kelseychester, KY 32493</v>
      </c>
      <c r="C1584" s="1" t="s">
        <v>27315</v>
      </c>
      <c r="D1584" s="4" t="s">
        <v>33896</v>
      </c>
      <c r="E1584" s="4" t="s">
        <v>33897</v>
      </c>
      <c r="F1584" s="9" t="str">
        <f t="shared" si="97"/>
        <v>Lake Kelseychester</v>
      </c>
      <c r="G1584" t="str">
        <f t="shared" si="98"/>
        <v>KY</v>
      </c>
      <c r="H1584" t="str">
        <f t="shared" si="99"/>
        <v>32493</v>
      </c>
    </row>
    <row r="1585" spans="1:8" ht="30">
      <c r="A1585" s="1" t="s">
        <v>6134</v>
      </c>
      <c r="B1585" s="1" t="str">
        <f t="shared" si="96"/>
        <v>028 Fleming Prairie Suite 230;Michaelport, TX 44969</v>
      </c>
      <c r="C1585" s="1" t="s">
        <v>27316</v>
      </c>
      <c r="D1585" s="4" t="s">
        <v>33898</v>
      </c>
      <c r="E1585" s="4" t="s">
        <v>33899</v>
      </c>
      <c r="F1585" s="9" t="str">
        <f t="shared" si="97"/>
        <v>Michaelport</v>
      </c>
      <c r="G1585" t="str">
        <f t="shared" si="98"/>
        <v>TX</v>
      </c>
      <c r="H1585" t="str">
        <f t="shared" si="99"/>
        <v>44969</v>
      </c>
    </row>
    <row r="1586" spans="1:8" ht="30">
      <c r="A1586" s="1" t="s">
        <v>6138</v>
      </c>
      <c r="B1586" s="1" t="str">
        <f t="shared" si="96"/>
        <v>9561 Kimberly Plaza;Port Annette, WA 23269</v>
      </c>
      <c r="C1586" s="1" t="s">
        <v>27317</v>
      </c>
      <c r="D1586" s="4" t="s">
        <v>33900</v>
      </c>
      <c r="E1586" s="4" t="s">
        <v>33901</v>
      </c>
      <c r="F1586" s="9" t="str">
        <f t="shared" si="97"/>
        <v>Port Annette</v>
      </c>
      <c r="G1586" t="str">
        <f t="shared" si="98"/>
        <v>WA</v>
      </c>
      <c r="H1586" t="str">
        <f t="shared" si="99"/>
        <v>23269</v>
      </c>
    </row>
    <row r="1587" spans="1:8" ht="45">
      <c r="A1587" s="1" t="s">
        <v>6142</v>
      </c>
      <c r="B1587" s="1" t="str">
        <f t="shared" si="96"/>
        <v>42038 Robert Creek;Barbarabury, VT 33766</v>
      </c>
      <c r="C1587" s="1" t="s">
        <v>27318</v>
      </c>
      <c r="D1587" s="4" t="s">
        <v>33902</v>
      </c>
      <c r="E1587" s="4" t="s">
        <v>33903</v>
      </c>
      <c r="F1587" s="9" t="str">
        <f t="shared" si="97"/>
        <v>Barbarabury</v>
      </c>
      <c r="G1587" t="str">
        <f t="shared" si="98"/>
        <v>VT</v>
      </c>
      <c r="H1587" t="str">
        <f t="shared" si="99"/>
        <v>33766</v>
      </c>
    </row>
    <row r="1588" spans="1:8" ht="45">
      <c r="A1588" s="1" t="s">
        <v>6146</v>
      </c>
      <c r="B1588" s="1" t="str">
        <f t="shared" si="96"/>
        <v>0436 Santos Trail Apt. 791;East Jessicaberg, MD 27158</v>
      </c>
      <c r="C1588" s="1" t="s">
        <v>27319</v>
      </c>
      <c r="D1588" s="4" t="s">
        <v>33904</v>
      </c>
      <c r="E1588" s="4" t="s">
        <v>33905</v>
      </c>
      <c r="F1588" s="9" t="str">
        <f t="shared" si="97"/>
        <v>East Jessicaberg</v>
      </c>
      <c r="G1588" t="str">
        <f t="shared" si="98"/>
        <v>MD</v>
      </c>
      <c r="H1588" t="str">
        <f t="shared" si="99"/>
        <v>27158</v>
      </c>
    </row>
    <row r="1589" spans="1:8" ht="45">
      <c r="A1589" s="1" t="s">
        <v>6149</v>
      </c>
      <c r="B1589" s="1" t="str">
        <f t="shared" si="96"/>
        <v>4416 Jennifer Bypass;Andreafort, NH 31286</v>
      </c>
      <c r="C1589" s="1" t="s">
        <v>27320</v>
      </c>
      <c r="D1589" s="4" t="s">
        <v>33906</v>
      </c>
      <c r="E1589" s="4" t="s">
        <v>33907</v>
      </c>
      <c r="F1589" s="9" t="str">
        <f t="shared" si="97"/>
        <v>Andreafort</v>
      </c>
      <c r="G1589" t="str">
        <f t="shared" si="98"/>
        <v>NH</v>
      </c>
      <c r="H1589" t="str">
        <f t="shared" si="99"/>
        <v>31286</v>
      </c>
    </row>
    <row r="1590" spans="1:8" ht="45">
      <c r="A1590" s="1" t="s">
        <v>6153</v>
      </c>
      <c r="B1590" s="1" t="str">
        <f t="shared" si="96"/>
        <v>719 Mann View Apt. 972;East Emmaview, VA 39595</v>
      </c>
      <c r="C1590" s="1" t="s">
        <v>27321</v>
      </c>
      <c r="D1590" s="4" t="s">
        <v>33908</v>
      </c>
      <c r="E1590" s="4" t="s">
        <v>33909</v>
      </c>
      <c r="F1590" s="9" t="str">
        <f t="shared" si="97"/>
        <v>East Emmaview</v>
      </c>
      <c r="G1590" t="str">
        <f t="shared" si="98"/>
        <v>VA</v>
      </c>
      <c r="H1590" t="str">
        <f t="shared" si="99"/>
        <v>39595</v>
      </c>
    </row>
    <row r="1591" spans="1:8" ht="45">
      <c r="A1591" s="1" t="s">
        <v>6157</v>
      </c>
      <c r="B1591" s="1" t="str">
        <f t="shared" si="96"/>
        <v>49017 Dominguez Island Suite 332;Huntton, ME 56091</v>
      </c>
      <c r="C1591" s="1" t="s">
        <v>27322</v>
      </c>
      <c r="D1591" s="4" t="s">
        <v>33910</v>
      </c>
      <c r="E1591" s="4" t="s">
        <v>33911</v>
      </c>
      <c r="F1591" s="9" t="str">
        <f t="shared" si="97"/>
        <v>Huntton</v>
      </c>
      <c r="G1591" t="str">
        <f t="shared" si="98"/>
        <v>ME</v>
      </c>
      <c r="H1591" t="str">
        <f t="shared" si="99"/>
        <v>56091</v>
      </c>
    </row>
    <row r="1592" spans="1:8" ht="30">
      <c r="A1592" s="1" t="s">
        <v>6161</v>
      </c>
      <c r="B1592" s="1" t="str">
        <f t="shared" si="96"/>
        <v>4240 Fischer Port;New Abigailhaven, ME 95909</v>
      </c>
      <c r="C1592" s="1" t="s">
        <v>27323</v>
      </c>
      <c r="D1592" s="4" t="s">
        <v>33912</v>
      </c>
      <c r="E1592" s="4" t="s">
        <v>33913</v>
      </c>
      <c r="F1592" s="9" t="str">
        <f t="shared" si="97"/>
        <v>New Abigailhaven</v>
      </c>
      <c r="G1592" t="str">
        <f t="shared" si="98"/>
        <v>ME</v>
      </c>
      <c r="H1592" t="str">
        <f t="shared" si="99"/>
        <v>95909</v>
      </c>
    </row>
    <row r="1593" spans="1:8" ht="45">
      <c r="A1593" s="1" t="s">
        <v>6165</v>
      </c>
      <c r="B1593" s="1" t="str">
        <f t="shared" si="96"/>
        <v>35805 Eddie Trafficway;Alexview, OR 94231</v>
      </c>
      <c r="C1593" s="1" t="s">
        <v>27324</v>
      </c>
      <c r="D1593" s="4" t="s">
        <v>33914</v>
      </c>
      <c r="E1593" s="4" t="s">
        <v>33915</v>
      </c>
      <c r="F1593" s="9" t="str">
        <f t="shared" si="97"/>
        <v>Alexview</v>
      </c>
      <c r="G1593" t="str">
        <f t="shared" si="98"/>
        <v>OR</v>
      </c>
      <c r="H1593" t="str">
        <f t="shared" si="99"/>
        <v>94231</v>
      </c>
    </row>
    <row r="1594" spans="1:8" ht="30">
      <c r="A1594" s="1" t="s">
        <v>6168</v>
      </c>
      <c r="B1594" s="1" t="str">
        <f t="shared" si="96"/>
        <v>5332 Robert Valley Apt. 791;Timothyfurt, NJ 12082</v>
      </c>
      <c r="C1594" s="1" t="s">
        <v>27325</v>
      </c>
      <c r="D1594" s="4" t="s">
        <v>33916</v>
      </c>
      <c r="E1594" s="4" t="s">
        <v>33917</v>
      </c>
      <c r="F1594" s="9" t="str">
        <f t="shared" si="97"/>
        <v>Timothyfurt</v>
      </c>
      <c r="G1594" t="str">
        <f t="shared" si="98"/>
        <v>NJ</v>
      </c>
      <c r="H1594" t="str">
        <f t="shared" si="99"/>
        <v>12082</v>
      </c>
    </row>
    <row r="1595" spans="1:8" ht="45">
      <c r="A1595" s="1" t="s">
        <v>6172</v>
      </c>
      <c r="B1595" s="1" t="str">
        <f t="shared" si="96"/>
        <v>0659 Miles Shoals Suite 786;Christopherside, NC 96698</v>
      </c>
      <c r="C1595" s="1" t="s">
        <v>27326</v>
      </c>
      <c r="D1595" s="4" t="s">
        <v>33918</v>
      </c>
      <c r="E1595" s="4" t="s">
        <v>33919</v>
      </c>
      <c r="F1595" s="9" t="str">
        <f t="shared" si="97"/>
        <v>Christopherside</v>
      </c>
      <c r="G1595" t="str">
        <f t="shared" si="98"/>
        <v>NC</v>
      </c>
      <c r="H1595" t="str">
        <f t="shared" si="99"/>
        <v>96698</v>
      </c>
    </row>
    <row r="1596" spans="1:8" ht="30">
      <c r="A1596" s="1" t="s">
        <v>6176</v>
      </c>
      <c r="B1596" s="1" t="str">
        <f t="shared" si="96"/>
        <v>479 Wilkinson Loaf Suite 344;Jasonville, GA 97127</v>
      </c>
      <c r="C1596" s="1" t="s">
        <v>27327</v>
      </c>
      <c r="D1596" s="4" t="s">
        <v>33920</v>
      </c>
      <c r="E1596" s="4" t="s">
        <v>33921</v>
      </c>
      <c r="F1596" s="9" t="str">
        <f t="shared" si="97"/>
        <v>Jasonville</v>
      </c>
      <c r="G1596" t="str">
        <f t="shared" si="98"/>
        <v>GA</v>
      </c>
      <c r="H1596" t="str">
        <f t="shared" si="99"/>
        <v>97127</v>
      </c>
    </row>
    <row r="1597" spans="1:8" ht="30">
      <c r="A1597" s="1" t="s">
        <v>6180</v>
      </c>
      <c r="B1597" s="1" t="str">
        <f t="shared" si="96"/>
        <v>1463 Courtney Locks;Jessicaview, AK 56322</v>
      </c>
      <c r="C1597" s="1" t="s">
        <v>27328</v>
      </c>
      <c r="D1597" s="4" t="s">
        <v>33922</v>
      </c>
      <c r="E1597" s="4" t="s">
        <v>33923</v>
      </c>
      <c r="F1597" s="9" t="str">
        <f t="shared" si="97"/>
        <v>Jessicaview</v>
      </c>
      <c r="G1597" t="str">
        <f t="shared" si="98"/>
        <v>AK</v>
      </c>
      <c r="H1597" t="str">
        <f t="shared" si="99"/>
        <v>56322</v>
      </c>
    </row>
    <row r="1598" spans="1:8" ht="30">
      <c r="A1598" s="1" t="s">
        <v>6184</v>
      </c>
      <c r="B1598" s="1" t="str">
        <f t="shared" si="96"/>
        <v>214 King Spurs Suite 726;Lake Melanie, AZ 16245</v>
      </c>
      <c r="C1598" s="1" t="s">
        <v>27329</v>
      </c>
      <c r="D1598" s="4" t="s">
        <v>33924</v>
      </c>
      <c r="E1598" s="4" t="s">
        <v>33925</v>
      </c>
      <c r="F1598" s="9" t="str">
        <f t="shared" si="97"/>
        <v>Lake Melanie</v>
      </c>
      <c r="G1598" t="str">
        <f t="shared" si="98"/>
        <v>AZ</v>
      </c>
      <c r="H1598" t="str">
        <f t="shared" si="99"/>
        <v>16245</v>
      </c>
    </row>
    <row r="1599" spans="1:8" ht="45">
      <c r="A1599" s="1" t="s">
        <v>6188</v>
      </c>
      <c r="B1599" s="1" t="str">
        <f t="shared" si="96"/>
        <v>08803 Timothy Turnpike;Lake Justintown, WI 94549</v>
      </c>
      <c r="C1599" s="1" t="s">
        <v>27330</v>
      </c>
      <c r="D1599" s="4" t="s">
        <v>33926</v>
      </c>
      <c r="E1599" s="4" t="s">
        <v>33927</v>
      </c>
      <c r="F1599" s="9" t="str">
        <f t="shared" si="97"/>
        <v>Lake Justintown</v>
      </c>
      <c r="G1599" t="str">
        <f t="shared" si="98"/>
        <v>WI</v>
      </c>
      <c r="H1599" t="str">
        <f t="shared" si="99"/>
        <v>94549</v>
      </c>
    </row>
    <row r="1600" spans="1:8" ht="30">
      <c r="A1600" s="1" t="s">
        <v>6191</v>
      </c>
      <c r="B1600" s="1" t="str">
        <f t="shared" si="96"/>
        <v>2224 Ortega Village;Lake Veronica, GA 44013</v>
      </c>
      <c r="C1600" s="1" t="s">
        <v>27331</v>
      </c>
      <c r="D1600" s="4" t="s">
        <v>33928</v>
      </c>
      <c r="E1600" s="4" t="s">
        <v>33929</v>
      </c>
      <c r="F1600" s="9" t="str">
        <f t="shared" si="97"/>
        <v>Lake Veronica</v>
      </c>
      <c r="G1600" t="str">
        <f t="shared" si="98"/>
        <v>GA</v>
      </c>
      <c r="H1600" t="str">
        <f t="shared" si="99"/>
        <v>44013</v>
      </c>
    </row>
    <row r="1601" spans="1:8" ht="30">
      <c r="A1601" s="1" t="s">
        <v>6195</v>
      </c>
      <c r="B1601" s="1" t="str">
        <f t="shared" si="96"/>
        <v>USNS Stanley;FPO AA 49278</v>
      </c>
      <c r="C1601" s="1" t="s">
        <v>27332</v>
      </c>
      <c r="D1601" s="4" t="s">
        <v>33930</v>
      </c>
      <c r="E1601" s="4" t="s">
        <v>33931</v>
      </c>
      <c r="F1601" s="9" t="str">
        <f t="shared" si="97"/>
        <v>FPO</v>
      </c>
      <c r="G1601" t="str">
        <f t="shared" si="98"/>
        <v>AA</v>
      </c>
      <c r="H1601" t="str">
        <f t="shared" si="99"/>
        <v>49278</v>
      </c>
    </row>
    <row r="1602" spans="1:8" ht="30">
      <c r="A1602" s="1" t="s">
        <v>6199</v>
      </c>
      <c r="B1602" s="1" t="str">
        <f t="shared" si="96"/>
        <v>USCGC Warren;FPO AA 37305</v>
      </c>
      <c r="C1602" s="1" t="s">
        <v>27333</v>
      </c>
      <c r="D1602" s="4" t="s">
        <v>33932</v>
      </c>
      <c r="E1602" s="4" t="s">
        <v>33933</v>
      </c>
      <c r="F1602" s="9" t="str">
        <f t="shared" si="97"/>
        <v>FPO</v>
      </c>
      <c r="G1602" t="str">
        <f t="shared" si="98"/>
        <v>AA</v>
      </c>
      <c r="H1602" t="str">
        <f t="shared" si="99"/>
        <v>37305</v>
      </c>
    </row>
    <row r="1603" spans="1:8" ht="30">
      <c r="A1603" s="1" t="s">
        <v>6203</v>
      </c>
      <c r="B1603" s="1" t="str">
        <f t="shared" ref="B1603:B1666" si="100">SUBSTITUTE(A1603,CHAR(10),";")</f>
        <v>081 Jacob Square;East Diane, MT 53651</v>
      </c>
      <c r="C1603" s="1" t="s">
        <v>27334</v>
      </c>
      <c r="D1603" s="4" t="s">
        <v>33934</v>
      </c>
      <c r="E1603" s="4" t="s">
        <v>33935</v>
      </c>
      <c r="F1603" s="9" t="str">
        <f t="shared" ref="F1603:F1666" si="101">IF(RIGHT(LEFT(E1603,3),2)="PO",LEFT(E1603,3),LEFT(E1603,LEN(E1603)-10))</f>
        <v>East Diane</v>
      </c>
      <c r="G1603" t="str">
        <f t="shared" ref="G1603:G1666" si="102">LEFT(RIGHT(E1603, 8), 2)</f>
        <v>MT</v>
      </c>
      <c r="H1603" t="str">
        <f t="shared" ref="H1603:H1666" si="103">RIGHT(E1603, 5)</f>
        <v>53651</v>
      </c>
    </row>
    <row r="1604" spans="1:8" ht="30">
      <c r="A1604" s="1" t="s">
        <v>6207</v>
      </c>
      <c r="B1604" s="1" t="str">
        <f t="shared" si="100"/>
        <v>4822 April Drives Apt. 787;Phillipland, MD 05467</v>
      </c>
      <c r="C1604" s="1" t="s">
        <v>27335</v>
      </c>
      <c r="D1604" s="4" t="s">
        <v>33936</v>
      </c>
      <c r="E1604" s="4" t="s">
        <v>33937</v>
      </c>
      <c r="F1604" s="9" t="str">
        <f t="shared" si="101"/>
        <v>Phillipland</v>
      </c>
      <c r="G1604" t="str">
        <f t="shared" si="102"/>
        <v>MD</v>
      </c>
      <c r="H1604" t="str">
        <f t="shared" si="103"/>
        <v>05467</v>
      </c>
    </row>
    <row r="1605" spans="1:8" ht="30">
      <c r="A1605" s="1" t="s">
        <v>6211</v>
      </c>
      <c r="B1605" s="1" t="str">
        <f t="shared" si="100"/>
        <v>456 Brown Parkway;Lake Ryan, AZ 96299</v>
      </c>
      <c r="C1605" s="1" t="s">
        <v>27336</v>
      </c>
      <c r="D1605" s="4" t="s">
        <v>33938</v>
      </c>
      <c r="E1605" s="4" t="s">
        <v>33939</v>
      </c>
      <c r="F1605" s="9" t="str">
        <f t="shared" si="101"/>
        <v>Lake Ryan</v>
      </c>
      <c r="G1605" t="str">
        <f t="shared" si="102"/>
        <v>AZ</v>
      </c>
      <c r="H1605" t="str">
        <f t="shared" si="103"/>
        <v>96299</v>
      </c>
    </row>
    <row r="1606" spans="1:8" ht="30">
      <c r="A1606" s="1" t="s">
        <v>6215</v>
      </c>
      <c r="B1606" s="1" t="str">
        <f t="shared" si="100"/>
        <v>41137 Billy Corners Apt. 538;New Molly, AK 86853</v>
      </c>
      <c r="C1606" s="1" t="s">
        <v>27337</v>
      </c>
      <c r="D1606" s="4" t="s">
        <v>33940</v>
      </c>
      <c r="E1606" s="4" t="s">
        <v>33941</v>
      </c>
      <c r="F1606" s="9" t="str">
        <f t="shared" si="101"/>
        <v>New Molly</v>
      </c>
      <c r="G1606" t="str">
        <f t="shared" si="102"/>
        <v>AK</v>
      </c>
      <c r="H1606" t="str">
        <f t="shared" si="103"/>
        <v>86853</v>
      </c>
    </row>
    <row r="1607" spans="1:8" ht="30">
      <c r="A1607" s="1" t="s">
        <v>6219</v>
      </c>
      <c r="B1607" s="1" t="str">
        <f t="shared" si="100"/>
        <v>USNS Williams;FPO AA 92722</v>
      </c>
      <c r="C1607" s="1" t="s">
        <v>27338</v>
      </c>
      <c r="D1607" s="4" t="s">
        <v>33942</v>
      </c>
      <c r="E1607" s="4" t="s">
        <v>33943</v>
      </c>
      <c r="F1607" s="9" t="str">
        <f t="shared" si="101"/>
        <v>FPO</v>
      </c>
      <c r="G1607" t="str">
        <f t="shared" si="102"/>
        <v>AA</v>
      </c>
      <c r="H1607" t="str">
        <f t="shared" si="103"/>
        <v>92722</v>
      </c>
    </row>
    <row r="1608" spans="1:8" ht="30">
      <c r="A1608" s="1" t="s">
        <v>6223</v>
      </c>
      <c r="B1608" s="1" t="str">
        <f t="shared" si="100"/>
        <v>2579 Christopher Forks;East Kim, IA 59929</v>
      </c>
      <c r="C1608" s="1" t="s">
        <v>27339</v>
      </c>
      <c r="D1608" s="4" t="s">
        <v>33944</v>
      </c>
      <c r="E1608" s="4" t="s">
        <v>33945</v>
      </c>
      <c r="F1608" s="9" t="str">
        <f t="shared" si="101"/>
        <v>East Kim</v>
      </c>
      <c r="G1608" t="str">
        <f t="shared" si="102"/>
        <v>IA</v>
      </c>
      <c r="H1608" t="str">
        <f t="shared" si="103"/>
        <v>59929</v>
      </c>
    </row>
    <row r="1609" spans="1:8" ht="45">
      <c r="A1609" s="1" t="s">
        <v>6227</v>
      </c>
      <c r="B1609" s="1" t="str">
        <f t="shared" si="100"/>
        <v>965 Schneider Centers Suite 020;East Robertstad, FL 54914</v>
      </c>
      <c r="C1609" s="1" t="s">
        <v>27340</v>
      </c>
      <c r="D1609" s="4" t="s">
        <v>33946</v>
      </c>
      <c r="E1609" s="4" t="s">
        <v>33947</v>
      </c>
      <c r="F1609" s="9" t="str">
        <f t="shared" si="101"/>
        <v>East Robertstad</v>
      </c>
      <c r="G1609" t="str">
        <f t="shared" si="102"/>
        <v>FL</v>
      </c>
      <c r="H1609" t="str">
        <f t="shared" si="103"/>
        <v>54914</v>
      </c>
    </row>
    <row r="1610" spans="1:8" ht="45">
      <c r="A1610" s="1" t="s">
        <v>6231</v>
      </c>
      <c r="B1610" s="1" t="str">
        <f t="shared" si="100"/>
        <v>65322 Spencer Manors Suite 243;Port Marymouth, MN 77871</v>
      </c>
      <c r="C1610" s="1" t="s">
        <v>27341</v>
      </c>
      <c r="D1610" s="4" t="s">
        <v>33948</v>
      </c>
      <c r="E1610" s="4" t="s">
        <v>33949</v>
      </c>
      <c r="F1610" s="9" t="str">
        <f t="shared" si="101"/>
        <v>Port Marymouth</v>
      </c>
      <c r="G1610" t="str">
        <f t="shared" si="102"/>
        <v>MN</v>
      </c>
      <c r="H1610" t="str">
        <f t="shared" si="103"/>
        <v>77871</v>
      </c>
    </row>
    <row r="1611" spans="1:8" ht="30">
      <c r="A1611" s="1" t="s">
        <v>6235</v>
      </c>
      <c r="B1611" s="1" t="str">
        <f t="shared" si="100"/>
        <v>9022 Moss Port;Danielleville, AK 62106</v>
      </c>
      <c r="C1611" s="1" t="s">
        <v>27342</v>
      </c>
      <c r="D1611" s="4" t="s">
        <v>33950</v>
      </c>
      <c r="E1611" s="4" t="s">
        <v>33951</v>
      </c>
      <c r="F1611" s="9" t="str">
        <f t="shared" si="101"/>
        <v>Danielleville</v>
      </c>
      <c r="G1611" t="str">
        <f t="shared" si="102"/>
        <v>AK</v>
      </c>
      <c r="H1611" t="str">
        <f t="shared" si="103"/>
        <v>62106</v>
      </c>
    </row>
    <row r="1612" spans="1:8" ht="45">
      <c r="A1612" s="1" t="s">
        <v>6239</v>
      </c>
      <c r="B1612" s="1" t="str">
        <f t="shared" si="100"/>
        <v>612 Rosales Rapids;Robertsonburgh, TN 20944</v>
      </c>
      <c r="C1612" s="1" t="s">
        <v>27343</v>
      </c>
      <c r="D1612" s="4" t="s">
        <v>33952</v>
      </c>
      <c r="E1612" s="4" t="s">
        <v>33953</v>
      </c>
      <c r="F1612" s="9" t="str">
        <f t="shared" si="101"/>
        <v>Robertsonburgh</v>
      </c>
      <c r="G1612" t="str">
        <f t="shared" si="102"/>
        <v>TN</v>
      </c>
      <c r="H1612" t="str">
        <f t="shared" si="103"/>
        <v>20944</v>
      </c>
    </row>
    <row r="1613" spans="1:8" ht="30">
      <c r="A1613" s="1" t="s">
        <v>6243</v>
      </c>
      <c r="B1613" s="1" t="str">
        <f t="shared" si="100"/>
        <v>480 Harrington Roads;Lake Masonburgh, MT 21236</v>
      </c>
      <c r="C1613" s="1" t="s">
        <v>27344</v>
      </c>
      <c r="D1613" s="4" t="s">
        <v>33954</v>
      </c>
      <c r="E1613" s="4" t="s">
        <v>33955</v>
      </c>
      <c r="F1613" s="9" t="str">
        <f t="shared" si="101"/>
        <v>Lake Masonburgh</v>
      </c>
      <c r="G1613" t="str">
        <f t="shared" si="102"/>
        <v>MT</v>
      </c>
      <c r="H1613" t="str">
        <f t="shared" si="103"/>
        <v>21236</v>
      </c>
    </row>
    <row r="1614" spans="1:8" ht="30">
      <c r="A1614" s="1" t="s">
        <v>6247</v>
      </c>
      <c r="B1614" s="1" t="str">
        <f t="shared" si="100"/>
        <v>0570 Gary Hill;Lake Bobby, WV 21820</v>
      </c>
      <c r="C1614" s="1" t="s">
        <v>27345</v>
      </c>
      <c r="D1614" s="4" t="s">
        <v>33956</v>
      </c>
      <c r="E1614" s="4" t="s">
        <v>33957</v>
      </c>
      <c r="F1614" s="9" t="str">
        <f t="shared" si="101"/>
        <v>Lake Bobby</v>
      </c>
      <c r="G1614" t="str">
        <f t="shared" si="102"/>
        <v>WV</v>
      </c>
      <c r="H1614" t="str">
        <f t="shared" si="103"/>
        <v>21820</v>
      </c>
    </row>
    <row r="1615" spans="1:8" ht="30">
      <c r="A1615" s="1" t="s">
        <v>6251</v>
      </c>
      <c r="B1615" s="1" t="str">
        <f t="shared" si="100"/>
        <v>73765 Kelly Mews Apt. 192;Bushberg, SD 09843</v>
      </c>
      <c r="C1615" s="1" t="s">
        <v>27346</v>
      </c>
      <c r="D1615" s="4" t="s">
        <v>33958</v>
      </c>
      <c r="E1615" s="4" t="s">
        <v>33959</v>
      </c>
      <c r="F1615" s="9" t="str">
        <f t="shared" si="101"/>
        <v>Bushberg</v>
      </c>
      <c r="G1615" t="str">
        <f t="shared" si="102"/>
        <v>SD</v>
      </c>
      <c r="H1615" t="str">
        <f t="shared" si="103"/>
        <v>09843</v>
      </c>
    </row>
    <row r="1616" spans="1:8" ht="45">
      <c r="A1616" s="1" t="s">
        <v>6255</v>
      </c>
      <c r="B1616" s="1" t="str">
        <f t="shared" si="100"/>
        <v>51955 Kevin Knolls Apt. 877;Williamsmouth, MS 05971</v>
      </c>
      <c r="C1616" s="1" t="s">
        <v>27347</v>
      </c>
      <c r="D1616" s="4" t="s">
        <v>33960</v>
      </c>
      <c r="E1616" s="4" t="s">
        <v>33961</v>
      </c>
      <c r="F1616" s="9" t="str">
        <f t="shared" si="101"/>
        <v>Williamsmouth</v>
      </c>
      <c r="G1616" t="str">
        <f t="shared" si="102"/>
        <v>MS</v>
      </c>
      <c r="H1616" t="str">
        <f t="shared" si="103"/>
        <v>05971</v>
      </c>
    </row>
    <row r="1617" spans="1:8" ht="30">
      <c r="A1617" s="1" t="s">
        <v>6259</v>
      </c>
      <c r="B1617" s="1" t="str">
        <f t="shared" si="100"/>
        <v>83560 Ramos Estates Apt. 823;Wigginsberg, ID 21715</v>
      </c>
      <c r="C1617" s="1" t="s">
        <v>27348</v>
      </c>
      <c r="D1617" s="4" t="s">
        <v>33962</v>
      </c>
      <c r="E1617" s="4" t="s">
        <v>33963</v>
      </c>
      <c r="F1617" s="9" t="str">
        <f t="shared" si="101"/>
        <v>Wigginsberg</v>
      </c>
      <c r="G1617" t="str">
        <f t="shared" si="102"/>
        <v>ID</v>
      </c>
      <c r="H1617" t="str">
        <f t="shared" si="103"/>
        <v>21715</v>
      </c>
    </row>
    <row r="1618" spans="1:8" ht="30">
      <c r="A1618" s="1" t="s">
        <v>6263</v>
      </c>
      <c r="B1618" s="1" t="str">
        <f t="shared" si="100"/>
        <v>6286 Gallegos Branch;New Kevinton, RI 68556</v>
      </c>
      <c r="C1618" s="1" t="s">
        <v>27349</v>
      </c>
      <c r="D1618" s="4" t="s">
        <v>33964</v>
      </c>
      <c r="E1618" s="4" t="s">
        <v>33965</v>
      </c>
      <c r="F1618" s="9" t="str">
        <f t="shared" si="101"/>
        <v>New Kevinton</v>
      </c>
      <c r="G1618" t="str">
        <f t="shared" si="102"/>
        <v>RI</v>
      </c>
      <c r="H1618" t="str">
        <f t="shared" si="103"/>
        <v>68556</v>
      </c>
    </row>
    <row r="1619" spans="1:8" ht="45">
      <c r="A1619" s="1" t="s">
        <v>6267</v>
      </c>
      <c r="B1619" s="1" t="str">
        <f t="shared" si="100"/>
        <v>8824 Schmidt Route Apt. 546;West Jennifer, MN 86934</v>
      </c>
      <c r="C1619" s="1" t="s">
        <v>27350</v>
      </c>
      <c r="D1619" s="4" t="s">
        <v>33966</v>
      </c>
      <c r="E1619" s="4" t="s">
        <v>33967</v>
      </c>
      <c r="F1619" s="9" t="str">
        <f t="shared" si="101"/>
        <v>West Jennifer</v>
      </c>
      <c r="G1619" t="str">
        <f t="shared" si="102"/>
        <v>MN</v>
      </c>
      <c r="H1619" t="str">
        <f t="shared" si="103"/>
        <v>86934</v>
      </c>
    </row>
    <row r="1620" spans="1:8" ht="45">
      <c r="A1620" s="1" t="s">
        <v>6271</v>
      </c>
      <c r="B1620" s="1" t="str">
        <f t="shared" si="100"/>
        <v>2636 Barnes Coves;Loganmouth, CO 36131</v>
      </c>
      <c r="C1620" s="1" t="s">
        <v>27351</v>
      </c>
      <c r="D1620" s="4" t="s">
        <v>33968</v>
      </c>
      <c r="E1620" s="4" t="s">
        <v>33969</v>
      </c>
      <c r="F1620" s="9" t="str">
        <f t="shared" si="101"/>
        <v>Loganmouth</v>
      </c>
      <c r="G1620" t="str">
        <f t="shared" si="102"/>
        <v>CO</v>
      </c>
      <c r="H1620" t="str">
        <f t="shared" si="103"/>
        <v>36131</v>
      </c>
    </row>
    <row r="1621" spans="1:8" ht="30">
      <c r="A1621" s="1" t="s">
        <v>6275</v>
      </c>
      <c r="B1621" s="1" t="str">
        <f t="shared" si="100"/>
        <v>361 Black Alley Suite 980;Leachburgh, MA 93060</v>
      </c>
      <c r="C1621" s="1" t="s">
        <v>27352</v>
      </c>
      <c r="D1621" s="4" t="s">
        <v>33970</v>
      </c>
      <c r="E1621" s="4" t="s">
        <v>33971</v>
      </c>
      <c r="F1621" s="9" t="str">
        <f t="shared" si="101"/>
        <v>Leachburgh</v>
      </c>
      <c r="G1621" t="str">
        <f t="shared" si="102"/>
        <v>MA</v>
      </c>
      <c r="H1621" t="str">
        <f t="shared" si="103"/>
        <v>93060</v>
      </c>
    </row>
    <row r="1622" spans="1:8" ht="45">
      <c r="A1622" s="1" t="s">
        <v>6279</v>
      </c>
      <c r="B1622" s="1" t="str">
        <f t="shared" si="100"/>
        <v>51505 Williams Square Apt. 316;Lake Marilynville, MT 49094</v>
      </c>
      <c r="C1622" s="1" t="s">
        <v>27353</v>
      </c>
      <c r="D1622" s="4" t="s">
        <v>33972</v>
      </c>
      <c r="E1622" s="4" t="s">
        <v>33973</v>
      </c>
      <c r="F1622" s="9" t="str">
        <f t="shared" si="101"/>
        <v>Lake Marilynville</v>
      </c>
      <c r="G1622" t="str">
        <f t="shared" si="102"/>
        <v>MT</v>
      </c>
      <c r="H1622" t="str">
        <f t="shared" si="103"/>
        <v>49094</v>
      </c>
    </row>
    <row r="1623" spans="1:8" ht="45">
      <c r="A1623" s="1" t="s">
        <v>6283</v>
      </c>
      <c r="B1623" s="1" t="str">
        <f t="shared" si="100"/>
        <v>861 Murphy Knoll;Espinozaborough, NE 36629</v>
      </c>
      <c r="C1623" s="1" t="s">
        <v>27354</v>
      </c>
      <c r="D1623" s="4" t="s">
        <v>33974</v>
      </c>
      <c r="E1623" s="4" t="s">
        <v>33975</v>
      </c>
      <c r="F1623" s="9" t="str">
        <f t="shared" si="101"/>
        <v>Espinozaborough</v>
      </c>
      <c r="G1623" t="str">
        <f t="shared" si="102"/>
        <v>NE</v>
      </c>
      <c r="H1623" t="str">
        <f t="shared" si="103"/>
        <v>36629</v>
      </c>
    </row>
    <row r="1624" spans="1:8" ht="45">
      <c r="A1624" s="1" t="s">
        <v>6287</v>
      </c>
      <c r="B1624" s="1" t="str">
        <f t="shared" si="100"/>
        <v>0408 Gentry Hills Suite 890;East Isabellaview, TN 73301</v>
      </c>
      <c r="C1624" s="1" t="s">
        <v>27355</v>
      </c>
      <c r="D1624" s="4" t="s">
        <v>33976</v>
      </c>
      <c r="E1624" s="4" t="s">
        <v>33977</v>
      </c>
      <c r="F1624" s="9" t="str">
        <f t="shared" si="101"/>
        <v>East Isabellaview</v>
      </c>
      <c r="G1624" t="str">
        <f t="shared" si="102"/>
        <v>TN</v>
      </c>
      <c r="H1624" t="str">
        <f t="shared" si="103"/>
        <v>73301</v>
      </c>
    </row>
    <row r="1625" spans="1:8" ht="45">
      <c r="A1625" s="1" t="s">
        <v>6291</v>
      </c>
      <c r="B1625" s="1" t="str">
        <f t="shared" si="100"/>
        <v>19899 Johnson Crossroad Suite 186;Cameronton, SC 30141</v>
      </c>
      <c r="C1625" s="1" t="s">
        <v>27356</v>
      </c>
      <c r="D1625" s="4" t="s">
        <v>33978</v>
      </c>
      <c r="E1625" s="4" t="s">
        <v>33979</v>
      </c>
      <c r="F1625" s="9" t="str">
        <f t="shared" si="101"/>
        <v>Cameronton</v>
      </c>
      <c r="G1625" t="str">
        <f t="shared" si="102"/>
        <v>SC</v>
      </c>
      <c r="H1625" t="str">
        <f t="shared" si="103"/>
        <v>30141</v>
      </c>
    </row>
    <row r="1626" spans="1:8" ht="30">
      <c r="A1626" s="1" t="s">
        <v>6295</v>
      </c>
      <c r="B1626" s="1" t="str">
        <f t="shared" si="100"/>
        <v>017 John Cove;Taylorfort, VA 04764</v>
      </c>
      <c r="C1626" s="1" t="s">
        <v>27357</v>
      </c>
      <c r="D1626" s="4" t="s">
        <v>33980</v>
      </c>
      <c r="E1626" s="4" t="s">
        <v>33981</v>
      </c>
      <c r="F1626" s="9" t="str">
        <f t="shared" si="101"/>
        <v>Taylorfort</v>
      </c>
      <c r="G1626" t="str">
        <f t="shared" si="102"/>
        <v>VA</v>
      </c>
      <c r="H1626" t="str">
        <f t="shared" si="103"/>
        <v>04764</v>
      </c>
    </row>
    <row r="1627" spans="1:8" ht="30">
      <c r="A1627" s="1" t="s">
        <v>6299</v>
      </c>
      <c r="B1627" s="1" t="str">
        <f t="shared" si="100"/>
        <v>478 John Knolls;North Michael, TN 77820</v>
      </c>
      <c r="C1627" s="1" t="s">
        <v>27358</v>
      </c>
      <c r="D1627" s="4" t="s">
        <v>33982</v>
      </c>
      <c r="E1627" s="4" t="s">
        <v>33983</v>
      </c>
      <c r="F1627" s="9" t="str">
        <f t="shared" si="101"/>
        <v>North Michael</v>
      </c>
      <c r="G1627" t="str">
        <f t="shared" si="102"/>
        <v>TN</v>
      </c>
      <c r="H1627" t="str">
        <f t="shared" si="103"/>
        <v>77820</v>
      </c>
    </row>
    <row r="1628" spans="1:8" ht="45">
      <c r="A1628" s="1" t="s">
        <v>6303</v>
      </c>
      <c r="B1628" s="1" t="str">
        <f t="shared" si="100"/>
        <v>236 Bell Trafficway;Gallegosport, AK 28994</v>
      </c>
      <c r="C1628" s="1" t="s">
        <v>27359</v>
      </c>
      <c r="D1628" s="4" t="s">
        <v>33984</v>
      </c>
      <c r="E1628" s="4" t="s">
        <v>33985</v>
      </c>
      <c r="F1628" s="9" t="str">
        <f t="shared" si="101"/>
        <v>Gallegosport</v>
      </c>
      <c r="G1628" t="str">
        <f t="shared" si="102"/>
        <v>AK</v>
      </c>
      <c r="H1628" t="str">
        <f t="shared" si="103"/>
        <v>28994</v>
      </c>
    </row>
    <row r="1629" spans="1:8" ht="45">
      <c r="A1629" s="1" t="s">
        <v>6307</v>
      </c>
      <c r="B1629" s="1" t="str">
        <f t="shared" si="100"/>
        <v>199 Samuel Curve Apt. 364;Peggychester, MN 20417</v>
      </c>
      <c r="C1629" s="1" t="s">
        <v>27360</v>
      </c>
      <c r="D1629" s="4" t="s">
        <v>33986</v>
      </c>
      <c r="E1629" s="4" t="s">
        <v>33987</v>
      </c>
      <c r="F1629" s="9" t="str">
        <f t="shared" si="101"/>
        <v>Peggychester</v>
      </c>
      <c r="G1629" t="str">
        <f t="shared" si="102"/>
        <v>MN</v>
      </c>
      <c r="H1629" t="str">
        <f t="shared" si="103"/>
        <v>20417</v>
      </c>
    </row>
    <row r="1630" spans="1:8" ht="30">
      <c r="A1630" s="1" t="s">
        <v>6311</v>
      </c>
      <c r="B1630" s="1" t="str">
        <f t="shared" si="100"/>
        <v>34549 Scott Port;Port Whitney, UT 99770</v>
      </c>
      <c r="C1630" s="1" t="s">
        <v>27361</v>
      </c>
      <c r="D1630" s="4" t="s">
        <v>33988</v>
      </c>
      <c r="E1630" s="4" t="s">
        <v>33989</v>
      </c>
      <c r="F1630" s="9" t="str">
        <f t="shared" si="101"/>
        <v>Port Whitney</v>
      </c>
      <c r="G1630" t="str">
        <f t="shared" si="102"/>
        <v>UT</v>
      </c>
      <c r="H1630" t="str">
        <f t="shared" si="103"/>
        <v>99770</v>
      </c>
    </row>
    <row r="1631" spans="1:8" ht="45">
      <c r="A1631" s="1" t="s">
        <v>6315</v>
      </c>
      <c r="B1631" s="1" t="str">
        <f t="shared" si="100"/>
        <v>83867 Pamela Pines;Matthewside, MS 13186</v>
      </c>
      <c r="C1631" s="1" t="s">
        <v>27362</v>
      </c>
      <c r="D1631" s="4" t="s">
        <v>33990</v>
      </c>
      <c r="E1631" s="4" t="s">
        <v>33991</v>
      </c>
      <c r="F1631" s="9" t="str">
        <f t="shared" si="101"/>
        <v>Matthewside</v>
      </c>
      <c r="G1631" t="str">
        <f t="shared" si="102"/>
        <v>MS</v>
      </c>
      <c r="H1631" t="str">
        <f t="shared" si="103"/>
        <v>13186</v>
      </c>
    </row>
    <row r="1632" spans="1:8" ht="30">
      <c r="A1632" s="1" t="s">
        <v>6319</v>
      </c>
      <c r="B1632" s="1" t="str">
        <f t="shared" si="100"/>
        <v>38108 Yoder Branch Suite 939;Craigmouth, AZ 95892</v>
      </c>
      <c r="C1632" s="1" t="s">
        <v>27363</v>
      </c>
      <c r="D1632" s="4" t="s">
        <v>33992</v>
      </c>
      <c r="E1632" s="4" t="s">
        <v>33993</v>
      </c>
      <c r="F1632" s="9" t="str">
        <f t="shared" si="101"/>
        <v>Craigmouth</v>
      </c>
      <c r="G1632" t="str">
        <f t="shared" si="102"/>
        <v>AZ</v>
      </c>
      <c r="H1632" t="str">
        <f t="shared" si="103"/>
        <v>95892</v>
      </c>
    </row>
    <row r="1633" spans="1:8" ht="30">
      <c r="A1633" s="1" t="s">
        <v>6323</v>
      </c>
      <c r="B1633" s="1" t="str">
        <f t="shared" si="100"/>
        <v>1341 Wolf Port;Lake Cameron, KY 01354</v>
      </c>
      <c r="C1633" s="1" t="s">
        <v>27364</v>
      </c>
      <c r="D1633" s="4" t="s">
        <v>33994</v>
      </c>
      <c r="E1633" s="4" t="s">
        <v>33995</v>
      </c>
      <c r="F1633" s="9" t="str">
        <f t="shared" si="101"/>
        <v>Lake Cameron</v>
      </c>
      <c r="G1633" t="str">
        <f t="shared" si="102"/>
        <v>KY</v>
      </c>
      <c r="H1633" t="str">
        <f t="shared" si="103"/>
        <v>01354</v>
      </c>
    </row>
    <row r="1634" spans="1:8" ht="30">
      <c r="A1634" s="1" t="s">
        <v>6327</v>
      </c>
      <c r="B1634" s="1" t="str">
        <f t="shared" si="100"/>
        <v>3790 Baker Creek Apt. 842;Lake Emily, CA 90437</v>
      </c>
      <c r="C1634" s="1" t="s">
        <v>27365</v>
      </c>
      <c r="D1634" s="4" t="s">
        <v>33996</v>
      </c>
      <c r="E1634" s="4" t="s">
        <v>33997</v>
      </c>
      <c r="F1634" s="9" t="str">
        <f t="shared" si="101"/>
        <v>Lake Emily</v>
      </c>
      <c r="G1634" t="str">
        <f t="shared" si="102"/>
        <v>CA</v>
      </c>
      <c r="H1634" t="str">
        <f t="shared" si="103"/>
        <v>90437</v>
      </c>
    </row>
    <row r="1635" spans="1:8" ht="30">
      <c r="A1635" s="1" t="s">
        <v>6331</v>
      </c>
      <c r="B1635" s="1" t="str">
        <f t="shared" si="100"/>
        <v>318 Nguyen Freeway Suite 272;South Brad, WY 53866</v>
      </c>
      <c r="C1635" s="1" t="s">
        <v>27366</v>
      </c>
      <c r="D1635" s="4" t="s">
        <v>33998</v>
      </c>
      <c r="E1635" s="4" t="s">
        <v>33999</v>
      </c>
      <c r="F1635" s="9" t="str">
        <f t="shared" si="101"/>
        <v>South Brad</v>
      </c>
      <c r="G1635" t="str">
        <f t="shared" si="102"/>
        <v>WY</v>
      </c>
      <c r="H1635" t="str">
        <f t="shared" si="103"/>
        <v>53866</v>
      </c>
    </row>
    <row r="1636" spans="1:8" ht="30">
      <c r="A1636" s="1" t="s">
        <v>6335</v>
      </c>
      <c r="B1636" s="1" t="str">
        <f t="shared" si="100"/>
        <v>Unit 1845 Box 4257;DPO AP 21496</v>
      </c>
      <c r="C1636" s="1" t="s">
        <v>27367</v>
      </c>
      <c r="D1636" s="4" t="s">
        <v>34000</v>
      </c>
      <c r="E1636" s="4" t="s">
        <v>34001</v>
      </c>
      <c r="F1636" s="9" t="str">
        <f t="shared" si="101"/>
        <v>DPO</v>
      </c>
      <c r="G1636" t="str">
        <f t="shared" si="102"/>
        <v>AP</v>
      </c>
      <c r="H1636" t="str">
        <f t="shared" si="103"/>
        <v>21496</v>
      </c>
    </row>
    <row r="1637" spans="1:8" ht="45">
      <c r="A1637" s="1" t="s">
        <v>6338</v>
      </c>
      <c r="B1637" s="1" t="str">
        <f t="shared" si="100"/>
        <v>4644 Jerry Station;Schwartzberg, IN 92256</v>
      </c>
      <c r="C1637" s="1" t="s">
        <v>27368</v>
      </c>
      <c r="D1637" s="4" t="s">
        <v>34002</v>
      </c>
      <c r="E1637" s="4" t="s">
        <v>34003</v>
      </c>
      <c r="F1637" s="9" t="str">
        <f t="shared" si="101"/>
        <v>Schwartzberg</v>
      </c>
      <c r="G1637" t="str">
        <f t="shared" si="102"/>
        <v>IN</v>
      </c>
      <c r="H1637" t="str">
        <f t="shared" si="103"/>
        <v>92256</v>
      </c>
    </row>
    <row r="1638" spans="1:8" ht="45">
      <c r="A1638" s="1" t="s">
        <v>6342</v>
      </c>
      <c r="B1638" s="1" t="str">
        <f t="shared" si="100"/>
        <v>11395 David Manors Suite 135;West Stephenfort, VA 73541</v>
      </c>
      <c r="C1638" s="1" t="s">
        <v>27369</v>
      </c>
      <c r="D1638" s="4" t="s">
        <v>34004</v>
      </c>
      <c r="E1638" s="4" t="s">
        <v>34005</v>
      </c>
      <c r="F1638" s="9" t="str">
        <f t="shared" si="101"/>
        <v>West Stephenfort</v>
      </c>
      <c r="G1638" t="str">
        <f t="shared" si="102"/>
        <v>VA</v>
      </c>
      <c r="H1638" t="str">
        <f t="shared" si="103"/>
        <v>73541</v>
      </c>
    </row>
    <row r="1639" spans="1:8" ht="45">
      <c r="A1639" s="1" t="s">
        <v>6346</v>
      </c>
      <c r="B1639" s="1" t="str">
        <f t="shared" si="100"/>
        <v>2395 Lisa Center;Carsonburgh, PA 42021</v>
      </c>
      <c r="C1639" s="1" t="s">
        <v>27370</v>
      </c>
      <c r="D1639" s="4" t="s">
        <v>34006</v>
      </c>
      <c r="E1639" s="4" t="s">
        <v>34007</v>
      </c>
      <c r="F1639" s="9" t="str">
        <f t="shared" si="101"/>
        <v>Carsonburgh</v>
      </c>
      <c r="G1639" t="str">
        <f t="shared" si="102"/>
        <v>PA</v>
      </c>
      <c r="H1639" t="str">
        <f t="shared" si="103"/>
        <v>42021</v>
      </c>
    </row>
    <row r="1640" spans="1:8" ht="30">
      <c r="A1640" s="1" t="s">
        <v>6350</v>
      </c>
      <c r="B1640" s="1" t="str">
        <f t="shared" si="100"/>
        <v>6685 Willis Inlet;Lake Michael, AR 43191</v>
      </c>
      <c r="C1640" s="1" t="s">
        <v>27371</v>
      </c>
      <c r="D1640" s="4" t="s">
        <v>34008</v>
      </c>
      <c r="E1640" s="4" t="s">
        <v>34009</v>
      </c>
      <c r="F1640" s="9" t="str">
        <f t="shared" si="101"/>
        <v>Lake Michael</v>
      </c>
      <c r="G1640" t="str">
        <f t="shared" si="102"/>
        <v>AR</v>
      </c>
      <c r="H1640" t="str">
        <f t="shared" si="103"/>
        <v>43191</v>
      </c>
    </row>
    <row r="1641" spans="1:8" ht="30">
      <c r="A1641" s="1" t="s">
        <v>6354</v>
      </c>
      <c r="B1641" s="1" t="str">
        <f t="shared" si="100"/>
        <v>904 Patrick Rapids Suite 279;Port Stacy, LA 24938</v>
      </c>
      <c r="C1641" s="1" t="s">
        <v>27372</v>
      </c>
      <c r="D1641" s="4" t="s">
        <v>34010</v>
      </c>
      <c r="E1641" s="4" t="s">
        <v>34011</v>
      </c>
      <c r="F1641" s="9" t="str">
        <f t="shared" si="101"/>
        <v>Port Stacy</v>
      </c>
      <c r="G1641" t="str">
        <f t="shared" si="102"/>
        <v>LA</v>
      </c>
      <c r="H1641" t="str">
        <f t="shared" si="103"/>
        <v>24938</v>
      </c>
    </row>
    <row r="1642" spans="1:8" ht="30">
      <c r="A1642" s="1" t="s">
        <v>6357</v>
      </c>
      <c r="B1642" s="1" t="str">
        <f t="shared" si="100"/>
        <v>16061 Vicki Fall Apt. 255;Summersport, KS 50303</v>
      </c>
      <c r="C1642" s="1" t="s">
        <v>27373</v>
      </c>
      <c r="D1642" s="4" t="s">
        <v>34012</v>
      </c>
      <c r="E1642" s="4" t="s">
        <v>34013</v>
      </c>
      <c r="F1642" s="9" t="str">
        <f t="shared" si="101"/>
        <v>Summersport</v>
      </c>
      <c r="G1642" t="str">
        <f t="shared" si="102"/>
        <v>KS</v>
      </c>
      <c r="H1642" t="str">
        <f t="shared" si="103"/>
        <v>50303</v>
      </c>
    </row>
    <row r="1643" spans="1:8" ht="45">
      <c r="A1643" s="1" t="s">
        <v>6361</v>
      </c>
      <c r="B1643" s="1" t="str">
        <f t="shared" si="100"/>
        <v>78903 Henson Stravenue Apt. 001;North Jessica, DC 05510</v>
      </c>
      <c r="C1643" s="1" t="s">
        <v>27374</v>
      </c>
      <c r="D1643" s="4" t="s">
        <v>34014</v>
      </c>
      <c r="E1643" s="4" t="s">
        <v>34015</v>
      </c>
      <c r="F1643" s="9" t="str">
        <f t="shared" si="101"/>
        <v>North Jessica</v>
      </c>
      <c r="G1643" t="str">
        <f t="shared" si="102"/>
        <v>DC</v>
      </c>
      <c r="H1643" t="str">
        <f t="shared" si="103"/>
        <v>05510</v>
      </c>
    </row>
    <row r="1644" spans="1:8" ht="30">
      <c r="A1644" s="1" t="s">
        <v>6365</v>
      </c>
      <c r="B1644" s="1" t="str">
        <f t="shared" si="100"/>
        <v>4744 Morris Island;New Margaret, NE 86995</v>
      </c>
      <c r="C1644" s="1" t="s">
        <v>27375</v>
      </c>
      <c r="D1644" s="4" t="s">
        <v>34016</v>
      </c>
      <c r="E1644" s="4" t="s">
        <v>34017</v>
      </c>
      <c r="F1644" s="9" t="str">
        <f t="shared" si="101"/>
        <v>New Margaret</v>
      </c>
      <c r="G1644" t="str">
        <f t="shared" si="102"/>
        <v>NE</v>
      </c>
      <c r="H1644" t="str">
        <f t="shared" si="103"/>
        <v>86995</v>
      </c>
    </row>
    <row r="1645" spans="1:8" ht="30">
      <c r="A1645" s="1" t="s">
        <v>6369</v>
      </c>
      <c r="B1645" s="1" t="str">
        <f t="shared" si="100"/>
        <v>50468 Lawrence Way;Reyesbury, CO 50911</v>
      </c>
      <c r="C1645" s="1" t="s">
        <v>27376</v>
      </c>
      <c r="D1645" s="4" t="s">
        <v>34018</v>
      </c>
      <c r="E1645" s="4" t="s">
        <v>34019</v>
      </c>
      <c r="F1645" s="9" t="str">
        <f t="shared" si="101"/>
        <v>Reyesbury</v>
      </c>
      <c r="G1645" t="str">
        <f t="shared" si="102"/>
        <v>CO</v>
      </c>
      <c r="H1645" t="str">
        <f t="shared" si="103"/>
        <v>50911</v>
      </c>
    </row>
    <row r="1646" spans="1:8" ht="30">
      <c r="A1646" s="1" t="s">
        <v>6373</v>
      </c>
      <c r="B1646" s="1" t="str">
        <f t="shared" si="100"/>
        <v>96348 Salazar Square;Port Huntermouth, NJ 33306</v>
      </c>
      <c r="C1646" s="1" t="s">
        <v>27377</v>
      </c>
      <c r="D1646" s="4" t="s">
        <v>34020</v>
      </c>
      <c r="E1646" s="4" t="s">
        <v>34021</v>
      </c>
      <c r="F1646" s="9" t="str">
        <f t="shared" si="101"/>
        <v>Port Huntermouth</v>
      </c>
      <c r="G1646" t="str">
        <f t="shared" si="102"/>
        <v>NJ</v>
      </c>
      <c r="H1646" t="str">
        <f t="shared" si="103"/>
        <v>33306</v>
      </c>
    </row>
    <row r="1647" spans="1:8" ht="30">
      <c r="A1647" s="1" t="s">
        <v>6377</v>
      </c>
      <c r="B1647" s="1" t="str">
        <f t="shared" si="100"/>
        <v>9906 Kristine Points;Shortshire, PA 43134</v>
      </c>
      <c r="C1647" s="1" t="s">
        <v>27378</v>
      </c>
      <c r="D1647" s="4" t="s">
        <v>34022</v>
      </c>
      <c r="E1647" s="4" t="s">
        <v>34023</v>
      </c>
      <c r="F1647" s="9" t="str">
        <f t="shared" si="101"/>
        <v>Shortshire</v>
      </c>
      <c r="G1647" t="str">
        <f t="shared" si="102"/>
        <v>PA</v>
      </c>
      <c r="H1647" t="str">
        <f t="shared" si="103"/>
        <v>43134</v>
      </c>
    </row>
    <row r="1648" spans="1:8" ht="30">
      <c r="A1648" s="1" t="s">
        <v>6380</v>
      </c>
      <c r="B1648" s="1" t="str">
        <f t="shared" si="100"/>
        <v>07531 Santiago Ferry Suite 037;Annview, ID 25732</v>
      </c>
      <c r="C1648" s="1" t="s">
        <v>27379</v>
      </c>
      <c r="D1648" s="4" t="s">
        <v>34024</v>
      </c>
      <c r="E1648" s="4" t="s">
        <v>34025</v>
      </c>
      <c r="F1648" s="9" t="str">
        <f t="shared" si="101"/>
        <v>Annview</v>
      </c>
      <c r="G1648" t="str">
        <f t="shared" si="102"/>
        <v>ID</v>
      </c>
      <c r="H1648" t="str">
        <f t="shared" si="103"/>
        <v>25732</v>
      </c>
    </row>
    <row r="1649" spans="1:8" ht="45">
      <c r="A1649" s="1" t="s">
        <v>6384</v>
      </c>
      <c r="B1649" s="1" t="str">
        <f t="shared" si="100"/>
        <v>08689 Kenneth Rapid;Salazarshire, CO 37723</v>
      </c>
      <c r="C1649" s="1" t="s">
        <v>27380</v>
      </c>
      <c r="D1649" s="4" t="s">
        <v>34026</v>
      </c>
      <c r="E1649" s="4" t="s">
        <v>34027</v>
      </c>
      <c r="F1649" s="9" t="str">
        <f t="shared" si="101"/>
        <v>Salazarshire</v>
      </c>
      <c r="G1649" t="str">
        <f t="shared" si="102"/>
        <v>CO</v>
      </c>
      <c r="H1649" t="str">
        <f t="shared" si="103"/>
        <v>37723</v>
      </c>
    </row>
    <row r="1650" spans="1:8" ht="45">
      <c r="A1650" s="1" t="s">
        <v>6387</v>
      </c>
      <c r="B1650" s="1" t="str">
        <f t="shared" si="100"/>
        <v>6226 Allen Brook;Oliviaborough, SD 09672</v>
      </c>
      <c r="C1650" s="1" t="s">
        <v>27381</v>
      </c>
      <c r="D1650" s="4" t="s">
        <v>34028</v>
      </c>
      <c r="E1650" s="4" t="s">
        <v>34029</v>
      </c>
      <c r="F1650" s="9" t="str">
        <f t="shared" si="101"/>
        <v>Oliviaborough</v>
      </c>
      <c r="G1650" t="str">
        <f t="shared" si="102"/>
        <v>SD</v>
      </c>
      <c r="H1650" t="str">
        <f t="shared" si="103"/>
        <v>09672</v>
      </c>
    </row>
    <row r="1651" spans="1:8" ht="30">
      <c r="A1651" s="1" t="s">
        <v>6390</v>
      </c>
      <c r="B1651" s="1" t="str">
        <f t="shared" si="100"/>
        <v>076 Melissa Street;Dawnton, NY 24718</v>
      </c>
      <c r="C1651" s="1" t="s">
        <v>27382</v>
      </c>
      <c r="D1651" s="4" t="s">
        <v>34030</v>
      </c>
      <c r="E1651" s="4" t="s">
        <v>34031</v>
      </c>
      <c r="F1651" s="9" t="str">
        <f t="shared" si="101"/>
        <v>Dawnton</v>
      </c>
      <c r="G1651" t="str">
        <f t="shared" si="102"/>
        <v>NY</v>
      </c>
      <c r="H1651" t="str">
        <f t="shared" si="103"/>
        <v>24718</v>
      </c>
    </row>
    <row r="1652" spans="1:8" ht="30">
      <c r="A1652" s="1" t="s">
        <v>6393</v>
      </c>
      <c r="B1652" s="1" t="str">
        <f t="shared" si="100"/>
        <v>41095 Sandra Rue Apt. 494;Wellsport, NM 58298</v>
      </c>
      <c r="C1652" s="1" t="s">
        <v>27383</v>
      </c>
      <c r="D1652" s="4" t="s">
        <v>34032</v>
      </c>
      <c r="E1652" s="4" t="s">
        <v>34033</v>
      </c>
      <c r="F1652" s="9" t="str">
        <f t="shared" si="101"/>
        <v>Wellsport</v>
      </c>
      <c r="G1652" t="str">
        <f t="shared" si="102"/>
        <v>NM</v>
      </c>
      <c r="H1652" t="str">
        <f t="shared" si="103"/>
        <v>58298</v>
      </c>
    </row>
    <row r="1653" spans="1:8" ht="30">
      <c r="A1653" s="1" t="s">
        <v>6396</v>
      </c>
      <c r="B1653" s="1" t="str">
        <f t="shared" si="100"/>
        <v>994 Robin Cape;East Susanmouth, RI 15249</v>
      </c>
      <c r="C1653" s="1" t="s">
        <v>27384</v>
      </c>
      <c r="D1653" s="4" t="s">
        <v>34034</v>
      </c>
      <c r="E1653" s="4" t="s">
        <v>34035</v>
      </c>
      <c r="F1653" s="9" t="str">
        <f t="shared" si="101"/>
        <v>East Susanmouth</v>
      </c>
      <c r="G1653" t="str">
        <f t="shared" si="102"/>
        <v>RI</v>
      </c>
      <c r="H1653" t="str">
        <f t="shared" si="103"/>
        <v>15249</v>
      </c>
    </row>
    <row r="1654" spans="1:8" ht="30">
      <c r="A1654" s="1" t="s">
        <v>6400</v>
      </c>
      <c r="B1654" s="1" t="str">
        <f t="shared" si="100"/>
        <v>PSC 5859, Box 9148;APO AE 35452</v>
      </c>
      <c r="C1654" s="1" t="s">
        <v>27385</v>
      </c>
      <c r="D1654" s="4" t="s">
        <v>34036</v>
      </c>
      <c r="E1654" s="4" t="s">
        <v>34037</v>
      </c>
      <c r="F1654" s="9" t="str">
        <f t="shared" si="101"/>
        <v>APO</v>
      </c>
      <c r="G1654" t="str">
        <f t="shared" si="102"/>
        <v>AE</v>
      </c>
      <c r="H1654" t="str">
        <f t="shared" si="103"/>
        <v>35452</v>
      </c>
    </row>
    <row r="1655" spans="1:8" ht="45">
      <c r="A1655" s="1" t="s">
        <v>6404</v>
      </c>
      <c r="B1655" s="1" t="str">
        <f t="shared" si="100"/>
        <v>1809 Pearson Summit Apt. 887;North Ianstad, NC 18516</v>
      </c>
      <c r="C1655" s="1" t="s">
        <v>27386</v>
      </c>
      <c r="D1655" s="4" t="s">
        <v>34038</v>
      </c>
      <c r="E1655" s="4" t="s">
        <v>34039</v>
      </c>
      <c r="F1655" s="9" t="str">
        <f t="shared" si="101"/>
        <v>North Ianstad</v>
      </c>
      <c r="G1655" t="str">
        <f t="shared" si="102"/>
        <v>NC</v>
      </c>
      <c r="H1655" t="str">
        <f t="shared" si="103"/>
        <v>18516</v>
      </c>
    </row>
    <row r="1656" spans="1:8" ht="30">
      <c r="A1656" s="1" t="s">
        <v>6408</v>
      </c>
      <c r="B1656" s="1" t="str">
        <f t="shared" si="100"/>
        <v>337 Jennifer Mountain Suite 146;Hofurt, GA 79952</v>
      </c>
      <c r="C1656" s="1" t="s">
        <v>27387</v>
      </c>
      <c r="D1656" s="4" t="s">
        <v>34040</v>
      </c>
      <c r="E1656" s="4" t="s">
        <v>34041</v>
      </c>
      <c r="F1656" s="9" t="str">
        <f t="shared" si="101"/>
        <v>Hofurt</v>
      </c>
      <c r="G1656" t="str">
        <f t="shared" si="102"/>
        <v>GA</v>
      </c>
      <c r="H1656" t="str">
        <f t="shared" si="103"/>
        <v>79952</v>
      </c>
    </row>
    <row r="1657" spans="1:8" ht="45">
      <c r="A1657" s="1" t="s">
        <v>6412</v>
      </c>
      <c r="B1657" s="1" t="str">
        <f t="shared" si="100"/>
        <v>00480 Holder Underpass Apt. 132;North Destiny, SC 17280</v>
      </c>
      <c r="C1657" s="1" t="s">
        <v>27388</v>
      </c>
      <c r="D1657" s="4" t="s">
        <v>34042</v>
      </c>
      <c r="E1657" s="4" t="s">
        <v>34043</v>
      </c>
      <c r="F1657" s="9" t="str">
        <f t="shared" si="101"/>
        <v>North Destiny</v>
      </c>
      <c r="G1657" t="str">
        <f t="shared" si="102"/>
        <v>SC</v>
      </c>
      <c r="H1657" t="str">
        <f t="shared" si="103"/>
        <v>17280</v>
      </c>
    </row>
    <row r="1658" spans="1:8" ht="30">
      <c r="A1658" s="1" t="s">
        <v>6416</v>
      </c>
      <c r="B1658" s="1" t="str">
        <f t="shared" si="100"/>
        <v>9909 Patel Estates;Lake Edwintown, MI 72678</v>
      </c>
      <c r="C1658" s="1" t="s">
        <v>27389</v>
      </c>
      <c r="D1658" s="4" t="s">
        <v>34044</v>
      </c>
      <c r="E1658" s="4" t="s">
        <v>34045</v>
      </c>
      <c r="F1658" s="9" t="str">
        <f t="shared" si="101"/>
        <v>Lake Edwintown</v>
      </c>
      <c r="G1658" t="str">
        <f t="shared" si="102"/>
        <v>MI</v>
      </c>
      <c r="H1658" t="str">
        <f t="shared" si="103"/>
        <v>72678</v>
      </c>
    </row>
    <row r="1659" spans="1:8" ht="30">
      <c r="A1659" s="1" t="s">
        <v>6419</v>
      </c>
      <c r="B1659" s="1" t="str">
        <f t="shared" si="100"/>
        <v>42364 Frey Club;North Chad, WA 28874</v>
      </c>
      <c r="C1659" s="1" t="s">
        <v>27390</v>
      </c>
      <c r="D1659" s="4" t="s">
        <v>34046</v>
      </c>
      <c r="E1659" s="4" t="s">
        <v>34047</v>
      </c>
      <c r="F1659" s="9" t="str">
        <f t="shared" si="101"/>
        <v>North Chad</v>
      </c>
      <c r="G1659" t="str">
        <f t="shared" si="102"/>
        <v>WA</v>
      </c>
      <c r="H1659" t="str">
        <f t="shared" si="103"/>
        <v>28874</v>
      </c>
    </row>
    <row r="1660" spans="1:8" ht="45">
      <c r="A1660" s="1" t="s">
        <v>6422</v>
      </c>
      <c r="B1660" s="1" t="str">
        <f t="shared" si="100"/>
        <v>9737 Hampton Islands;Victorshire, ND 21079</v>
      </c>
      <c r="C1660" s="1" t="s">
        <v>27391</v>
      </c>
      <c r="D1660" s="4" t="s">
        <v>34048</v>
      </c>
      <c r="E1660" s="4" t="s">
        <v>34049</v>
      </c>
      <c r="F1660" s="9" t="str">
        <f t="shared" si="101"/>
        <v>Victorshire</v>
      </c>
      <c r="G1660" t="str">
        <f t="shared" si="102"/>
        <v>ND</v>
      </c>
      <c r="H1660" t="str">
        <f t="shared" si="103"/>
        <v>21079</v>
      </c>
    </row>
    <row r="1661" spans="1:8" ht="30">
      <c r="A1661" s="1" t="s">
        <v>6426</v>
      </c>
      <c r="B1661" s="1" t="str">
        <f t="shared" si="100"/>
        <v>8188 Guerrero Rapids;Bretthaven, TX 58484</v>
      </c>
      <c r="C1661" s="1" t="s">
        <v>27392</v>
      </c>
      <c r="D1661" s="4" t="s">
        <v>34050</v>
      </c>
      <c r="E1661" s="4" t="s">
        <v>34051</v>
      </c>
      <c r="F1661" s="9" t="str">
        <f t="shared" si="101"/>
        <v>Bretthaven</v>
      </c>
      <c r="G1661" t="str">
        <f t="shared" si="102"/>
        <v>TX</v>
      </c>
      <c r="H1661" t="str">
        <f t="shared" si="103"/>
        <v>58484</v>
      </c>
    </row>
    <row r="1662" spans="1:8" ht="30">
      <c r="A1662" s="1" t="s">
        <v>6430</v>
      </c>
      <c r="B1662" s="1" t="str">
        <f t="shared" si="100"/>
        <v>39271 Holmes Unions Suite 967;Ronaldberg, AL 25525</v>
      </c>
      <c r="C1662" s="1" t="s">
        <v>27393</v>
      </c>
      <c r="D1662" s="4" t="s">
        <v>34052</v>
      </c>
      <c r="E1662" s="4" t="s">
        <v>34053</v>
      </c>
      <c r="F1662" s="9" t="str">
        <f t="shared" si="101"/>
        <v>Ronaldberg</v>
      </c>
      <c r="G1662" t="str">
        <f t="shared" si="102"/>
        <v>AL</v>
      </c>
      <c r="H1662" t="str">
        <f t="shared" si="103"/>
        <v>25525</v>
      </c>
    </row>
    <row r="1663" spans="1:8" ht="30">
      <c r="A1663" s="1" t="s">
        <v>6434</v>
      </c>
      <c r="B1663" s="1" t="str">
        <f t="shared" si="100"/>
        <v>6475 Brown Bridge Suite 172;West Andrea, MS 26481</v>
      </c>
      <c r="C1663" s="1" t="s">
        <v>27394</v>
      </c>
      <c r="D1663" s="4" t="s">
        <v>34054</v>
      </c>
      <c r="E1663" s="4" t="s">
        <v>34055</v>
      </c>
      <c r="F1663" s="9" t="str">
        <f t="shared" si="101"/>
        <v>West Andrea</v>
      </c>
      <c r="G1663" t="str">
        <f t="shared" si="102"/>
        <v>MS</v>
      </c>
      <c r="H1663" t="str">
        <f t="shared" si="103"/>
        <v>26481</v>
      </c>
    </row>
    <row r="1664" spans="1:8" ht="30">
      <c r="A1664" s="1" t="s">
        <v>6437</v>
      </c>
      <c r="B1664" s="1" t="str">
        <f t="shared" si="100"/>
        <v>Unit 1789 Box 3920;DPO AA 64815</v>
      </c>
      <c r="C1664" s="1" t="s">
        <v>27395</v>
      </c>
      <c r="D1664" s="4" t="s">
        <v>34056</v>
      </c>
      <c r="E1664" s="4" t="s">
        <v>34057</v>
      </c>
      <c r="F1664" s="9" t="str">
        <f t="shared" si="101"/>
        <v>DPO</v>
      </c>
      <c r="G1664" t="str">
        <f t="shared" si="102"/>
        <v>AA</v>
      </c>
      <c r="H1664" t="str">
        <f t="shared" si="103"/>
        <v>64815</v>
      </c>
    </row>
    <row r="1665" spans="1:8" ht="30">
      <c r="A1665" s="1" t="s">
        <v>6441</v>
      </c>
      <c r="B1665" s="1" t="str">
        <f t="shared" si="100"/>
        <v>PSC 7676, Box 0465;APO AE 59151</v>
      </c>
      <c r="C1665" s="1" t="s">
        <v>27396</v>
      </c>
      <c r="D1665" s="4" t="s">
        <v>34058</v>
      </c>
      <c r="E1665" s="4" t="s">
        <v>34059</v>
      </c>
      <c r="F1665" s="9" t="str">
        <f t="shared" si="101"/>
        <v>APO</v>
      </c>
      <c r="G1665" t="str">
        <f t="shared" si="102"/>
        <v>AE</v>
      </c>
      <c r="H1665" t="str">
        <f t="shared" si="103"/>
        <v>59151</v>
      </c>
    </row>
    <row r="1666" spans="1:8" ht="30">
      <c r="A1666" s="1" t="s">
        <v>6445</v>
      </c>
      <c r="B1666" s="1" t="str">
        <f t="shared" si="100"/>
        <v>5572 Peterson Lake Apt. 409;Davidside, LA 56333</v>
      </c>
      <c r="C1666" s="1" t="s">
        <v>27397</v>
      </c>
      <c r="D1666" s="4" t="s">
        <v>34060</v>
      </c>
      <c r="E1666" s="4" t="s">
        <v>34061</v>
      </c>
      <c r="F1666" s="9" t="str">
        <f t="shared" si="101"/>
        <v>Davidside</v>
      </c>
      <c r="G1666" t="str">
        <f t="shared" si="102"/>
        <v>LA</v>
      </c>
      <c r="H1666" t="str">
        <f t="shared" si="103"/>
        <v>56333</v>
      </c>
    </row>
    <row r="1667" spans="1:8" ht="45">
      <c r="A1667" s="1" t="s">
        <v>6449</v>
      </c>
      <c r="B1667" s="1" t="str">
        <f t="shared" ref="B1667:B1730" si="104">SUBSTITUTE(A1667,CHAR(10),";")</f>
        <v>5453 York Walks Suite 565;New Danielshire, OH 59146</v>
      </c>
      <c r="C1667" s="1" t="s">
        <v>27398</v>
      </c>
      <c r="D1667" s="4" t="s">
        <v>34062</v>
      </c>
      <c r="E1667" s="4" t="s">
        <v>34063</v>
      </c>
      <c r="F1667" s="9" t="str">
        <f t="shared" ref="F1667:F1730" si="105">IF(RIGHT(LEFT(E1667,3),2)="PO",LEFT(E1667,3),LEFT(E1667,LEN(E1667)-10))</f>
        <v>New Danielshire</v>
      </c>
      <c r="G1667" t="str">
        <f t="shared" ref="G1667:G1730" si="106">LEFT(RIGHT(E1667, 8), 2)</f>
        <v>OH</v>
      </c>
      <c r="H1667" t="str">
        <f t="shared" ref="H1667:H1730" si="107">RIGHT(E1667, 5)</f>
        <v>59146</v>
      </c>
    </row>
    <row r="1668" spans="1:8" ht="30">
      <c r="A1668" s="1" t="s">
        <v>6453</v>
      </c>
      <c r="B1668" s="1" t="str">
        <f t="shared" si="104"/>
        <v>04285 Brittany Run;Greghaven, IL 95382</v>
      </c>
      <c r="C1668" s="1" t="s">
        <v>27399</v>
      </c>
      <c r="D1668" s="4" t="s">
        <v>34064</v>
      </c>
      <c r="E1668" s="4" t="s">
        <v>34065</v>
      </c>
      <c r="F1668" s="9" t="str">
        <f t="shared" si="105"/>
        <v>Greghaven</v>
      </c>
      <c r="G1668" t="str">
        <f t="shared" si="106"/>
        <v>IL</v>
      </c>
      <c r="H1668" t="str">
        <f t="shared" si="107"/>
        <v>95382</v>
      </c>
    </row>
    <row r="1669" spans="1:8" ht="30">
      <c r="A1669" s="1" t="s">
        <v>6457</v>
      </c>
      <c r="B1669" s="1" t="str">
        <f t="shared" si="104"/>
        <v>23073 Stephen Mills Suite 599;West Stacey, NM 34083</v>
      </c>
      <c r="C1669" s="1" t="s">
        <v>27400</v>
      </c>
      <c r="D1669" s="4" t="s">
        <v>34066</v>
      </c>
      <c r="E1669" s="4" t="s">
        <v>34067</v>
      </c>
      <c r="F1669" s="9" t="str">
        <f t="shared" si="105"/>
        <v>West Stacey</v>
      </c>
      <c r="G1669" t="str">
        <f t="shared" si="106"/>
        <v>NM</v>
      </c>
      <c r="H1669" t="str">
        <f t="shared" si="107"/>
        <v>34083</v>
      </c>
    </row>
    <row r="1670" spans="1:8" ht="30">
      <c r="A1670" s="1" t="s">
        <v>6461</v>
      </c>
      <c r="B1670" s="1" t="str">
        <f t="shared" si="104"/>
        <v>719 Stephenson Square;Port Christophershire, NV 96081</v>
      </c>
      <c r="C1670" s="1" t="s">
        <v>27401</v>
      </c>
      <c r="D1670" s="4" t="s">
        <v>34068</v>
      </c>
      <c r="E1670" s="4" t="s">
        <v>34069</v>
      </c>
      <c r="F1670" s="9" t="str">
        <f t="shared" si="105"/>
        <v>Port Christophershire</v>
      </c>
      <c r="G1670" t="str">
        <f t="shared" si="106"/>
        <v>NV</v>
      </c>
      <c r="H1670" t="str">
        <f t="shared" si="107"/>
        <v>96081</v>
      </c>
    </row>
    <row r="1671" spans="1:8" ht="30">
      <c r="A1671" s="1" t="s">
        <v>6465</v>
      </c>
      <c r="B1671" s="1" t="str">
        <f t="shared" si="104"/>
        <v>5720 Wilkerson Vista;New Michael, OH 77820</v>
      </c>
      <c r="C1671" s="1" t="s">
        <v>27402</v>
      </c>
      <c r="D1671" s="4" t="s">
        <v>34070</v>
      </c>
      <c r="E1671" s="4" t="s">
        <v>34071</v>
      </c>
      <c r="F1671" s="9" t="str">
        <f t="shared" si="105"/>
        <v>New Michael</v>
      </c>
      <c r="G1671" t="str">
        <f t="shared" si="106"/>
        <v>OH</v>
      </c>
      <c r="H1671" t="str">
        <f t="shared" si="107"/>
        <v>77820</v>
      </c>
    </row>
    <row r="1672" spans="1:8" ht="30">
      <c r="A1672" s="1" t="s">
        <v>6469</v>
      </c>
      <c r="B1672" s="1" t="str">
        <f t="shared" si="104"/>
        <v>44615 Rose Court;East Alexport, WA 19682</v>
      </c>
      <c r="C1672" s="1" t="s">
        <v>27403</v>
      </c>
      <c r="D1672" s="4" t="s">
        <v>34072</v>
      </c>
      <c r="E1672" s="4" t="s">
        <v>34073</v>
      </c>
      <c r="F1672" s="9" t="str">
        <f t="shared" si="105"/>
        <v>East Alexport</v>
      </c>
      <c r="G1672" t="str">
        <f t="shared" si="106"/>
        <v>WA</v>
      </c>
      <c r="H1672" t="str">
        <f t="shared" si="107"/>
        <v>19682</v>
      </c>
    </row>
    <row r="1673" spans="1:8" ht="30">
      <c r="A1673" s="1" t="s">
        <v>6473</v>
      </c>
      <c r="B1673" s="1" t="str">
        <f t="shared" si="104"/>
        <v>718 Lewis Branch Suite 693;Lake Austin, VT 95159</v>
      </c>
      <c r="C1673" s="1" t="s">
        <v>27404</v>
      </c>
      <c r="D1673" s="4" t="s">
        <v>34074</v>
      </c>
      <c r="E1673" s="4" t="s">
        <v>34075</v>
      </c>
      <c r="F1673" s="9" t="str">
        <f t="shared" si="105"/>
        <v>Lake Austin</v>
      </c>
      <c r="G1673" t="str">
        <f t="shared" si="106"/>
        <v>VT</v>
      </c>
      <c r="H1673" t="str">
        <f t="shared" si="107"/>
        <v>95159</v>
      </c>
    </row>
    <row r="1674" spans="1:8" ht="30">
      <c r="A1674" s="1" t="s">
        <v>6477</v>
      </c>
      <c r="B1674" s="1" t="str">
        <f t="shared" si="104"/>
        <v>7724 Oliver Rapids Apt. 743;Mullenfort, KS 12286</v>
      </c>
      <c r="C1674" s="1" t="s">
        <v>27405</v>
      </c>
      <c r="D1674" s="4" t="s">
        <v>34076</v>
      </c>
      <c r="E1674" s="4" t="s">
        <v>34077</v>
      </c>
      <c r="F1674" s="9" t="str">
        <f t="shared" si="105"/>
        <v>Mullenfort</v>
      </c>
      <c r="G1674" t="str">
        <f t="shared" si="106"/>
        <v>KS</v>
      </c>
      <c r="H1674" t="str">
        <f t="shared" si="107"/>
        <v>12286</v>
      </c>
    </row>
    <row r="1675" spans="1:8" ht="30">
      <c r="A1675" s="1" t="s">
        <v>6481</v>
      </c>
      <c r="B1675" s="1" t="str">
        <f t="shared" si="104"/>
        <v>548 Young Port;North Amy, VT 25414</v>
      </c>
      <c r="C1675" s="1" t="s">
        <v>27406</v>
      </c>
      <c r="D1675" s="4" t="s">
        <v>34078</v>
      </c>
      <c r="E1675" s="4" t="s">
        <v>34079</v>
      </c>
      <c r="F1675" s="9" t="str">
        <f t="shared" si="105"/>
        <v>North Amy</v>
      </c>
      <c r="G1675" t="str">
        <f t="shared" si="106"/>
        <v>VT</v>
      </c>
      <c r="H1675" t="str">
        <f t="shared" si="107"/>
        <v>25414</v>
      </c>
    </row>
    <row r="1676" spans="1:8" ht="45">
      <c r="A1676" s="1" t="s">
        <v>6485</v>
      </c>
      <c r="B1676" s="1" t="str">
        <f t="shared" si="104"/>
        <v>51036 Michael Mission;Butlerview, ND 35636</v>
      </c>
      <c r="C1676" s="1" t="s">
        <v>27407</v>
      </c>
      <c r="D1676" s="4" t="s">
        <v>34080</v>
      </c>
      <c r="E1676" s="4" t="s">
        <v>34081</v>
      </c>
      <c r="F1676" s="9" t="str">
        <f t="shared" si="105"/>
        <v>Butlerview</v>
      </c>
      <c r="G1676" t="str">
        <f t="shared" si="106"/>
        <v>ND</v>
      </c>
      <c r="H1676" t="str">
        <f t="shared" si="107"/>
        <v>35636</v>
      </c>
    </row>
    <row r="1677" spans="1:8" ht="30">
      <c r="A1677" s="1" t="s">
        <v>6489</v>
      </c>
      <c r="B1677" s="1" t="str">
        <f t="shared" si="104"/>
        <v>7468 Andrew Fields Suite 395;West Anna, MN 70992</v>
      </c>
      <c r="C1677" s="1" t="s">
        <v>27408</v>
      </c>
      <c r="D1677" s="4" t="s">
        <v>34082</v>
      </c>
      <c r="E1677" s="4" t="s">
        <v>34083</v>
      </c>
      <c r="F1677" s="9" t="str">
        <f t="shared" si="105"/>
        <v>West Anna</v>
      </c>
      <c r="G1677" t="str">
        <f t="shared" si="106"/>
        <v>MN</v>
      </c>
      <c r="H1677" t="str">
        <f t="shared" si="107"/>
        <v>70992</v>
      </c>
    </row>
    <row r="1678" spans="1:8" ht="30">
      <c r="A1678" s="1" t="s">
        <v>6493</v>
      </c>
      <c r="B1678" s="1" t="str">
        <f t="shared" si="104"/>
        <v>954 Trevino Course Suite 574;North Mindy, PA 58795</v>
      </c>
      <c r="C1678" s="1" t="s">
        <v>27409</v>
      </c>
      <c r="D1678" s="4" t="s">
        <v>34084</v>
      </c>
      <c r="E1678" s="4" t="s">
        <v>34085</v>
      </c>
      <c r="F1678" s="9" t="str">
        <f t="shared" si="105"/>
        <v>North Mindy</v>
      </c>
      <c r="G1678" t="str">
        <f t="shared" si="106"/>
        <v>PA</v>
      </c>
      <c r="H1678" t="str">
        <f t="shared" si="107"/>
        <v>58795</v>
      </c>
    </row>
    <row r="1679" spans="1:8" ht="30">
      <c r="A1679" s="1" t="s">
        <v>6497</v>
      </c>
      <c r="B1679" s="1" t="str">
        <f t="shared" si="104"/>
        <v>3301 Lauren Island;Smithshire, MD 69983</v>
      </c>
      <c r="C1679" s="1" t="s">
        <v>27410</v>
      </c>
      <c r="D1679" s="4" t="s">
        <v>34086</v>
      </c>
      <c r="E1679" s="4" t="s">
        <v>34087</v>
      </c>
      <c r="F1679" s="9" t="str">
        <f t="shared" si="105"/>
        <v>Smithshire</v>
      </c>
      <c r="G1679" t="str">
        <f t="shared" si="106"/>
        <v>MD</v>
      </c>
      <c r="H1679" t="str">
        <f t="shared" si="107"/>
        <v>69983</v>
      </c>
    </row>
    <row r="1680" spans="1:8" ht="45">
      <c r="A1680" s="1" t="s">
        <v>6501</v>
      </c>
      <c r="B1680" s="1" t="str">
        <f t="shared" si="104"/>
        <v>9492 Ortega Landing Suite 299;Thorntonburgh, GA 00914</v>
      </c>
      <c r="C1680" s="1" t="s">
        <v>27411</v>
      </c>
      <c r="D1680" s="4" t="s">
        <v>34088</v>
      </c>
      <c r="E1680" s="4" t="s">
        <v>34089</v>
      </c>
      <c r="F1680" s="9" t="str">
        <f t="shared" si="105"/>
        <v>Thorntonburgh</v>
      </c>
      <c r="G1680" t="str">
        <f t="shared" si="106"/>
        <v>GA</v>
      </c>
      <c r="H1680" t="str">
        <f t="shared" si="107"/>
        <v>00914</v>
      </c>
    </row>
    <row r="1681" spans="1:8" ht="30">
      <c r="A1681" s="1" t="s">
        <v>6505</v>
      </c>
      <c r="B1681" s="1" t="str">
        <f t="shared" si="104"/>
        <v>4263 Morton Lakes;West Timothyville, MS 17967</v>
      </c>
      <c r="C1681" s="1" t="s">
        <v>27412</v>
      </c>
      <c r="D1681" s="4" t="s">
        <v>34090</v>
      </c>
      <c r="E1681" s="4" t="s">
        <v>34091</v>
      </c>
      <c r="F1681" s="9" t="str">
        <f t="shared" si="105"/>
        <v>West Timothyville</v>
      </c>
      <c r="G1681" t="str">
        <f t="shared" si="106"/>
        <v>MS</v>
      </c>
      <c r="H1681" t="str">
        <f t="shared" si="107"/>
        <v>17967</v>
      </c>
    </row>
    <row r="1682" spans="1:8" ht="45">
      <c r="A1682" s="1" t="s">
        <v>6509</v>
      </c>
      <c r="B1682" s="1" t="str">
        <f t="shared" si="104"/>
        <v>60864 Elizabeth Islands Suite 689;Williamsport, ND 71750</v>
      </c>
      <c r="C1682" s="1" t="s">
        <v>27413</v>
      </c>
      <c r="D1682" s="4" t="s">
        <v>34092</v>
      </c>
      <c r="E1682" s="4" t="s">
        <v>34093</v>
      </c>
      <c r="F1682" s="9" t="str">
        <f t="shared" si="105"/>
        <v>Williamsport</v>
      </c>
      <c r="G1682" t="str">
        <f t="shared" si="106"/>
        <v>ND</v>
      </c>
      <c r="H1682" t="str">
        <f t="shared" si="107"/>
        <v>71750</v>
      </c>
    </row>
    <row r="1683" spans="1:8" ht="45">
      <c r="A1683" s="1" t="s">
        <v>6513</v>
      </c>
      <c r="B1683" s="1" t="str">
        <f t="shared" si="104"/>
        <v>36510 Richards Stravenue;North Andrewburgh, WV 63864</v>
      </c>
      <c r="C1683" s="1" t="s">
        <v>27414</v>
      </c>
      <c r="D1683" s="4" t="s">
        <v>34094</v>
      </c>
      <c r="E1683" s="4" t="s">
        <v>34095</v>
      </c>
      <c r="F1683" s="9" t="str">
        <f t="shared" si="105"/>
        <v>North Andrewburgh</v>
      </c>
      <c r="G1683" t="str">
        <f t="shared" si="106"/>
        <v>WV</v>
      </c>
      <c r="H1683" t="str">
        <f t="shared" si="107"/>
        <v>63864</v>
      </c>
    </row>
    <row r="1684" spans="1:8" ht="45">
      <c r="A1684" s="1" t="s">
        <v>6517</v>
      </c>
      <c r="B1684" s="1" t="str">
        <f t="shared" si="104"/>
        <v>486 Robert Skyway Suite 740;Edwardsmouth, IA 57783</v>
      </c>
      <c r="C1684" s="1" t="s">
        <v>27415</v>
      </c>
      <c r="D1684" s="4" t="s">
        <v>34096</v>
      </c>
      <c r="E1684" s="4" t="s">
        <v>34097</v>
      </c>
      <c r="F1684" s="9" t="str">
        <f t="shared" si="105"/>
        <v>Edwardsmouth</v>
      </c>
      <c r="G1684" t="str">
        <f t="shared" si="106"/>
        <v>IA</v>
      </c>
      <c r="H1684" t="str">
        <f t="shared" si="107"/>
        <v>57783</v>
      </c>
    </row>
    <row r="1685" spans="1:8" ht="30">
      <c r="A1685" s="1" t="s">
        <v>6521</v>
      </c>
      <c r="B1685" s="1" t="str">
        <f t="shared" si="104"/>
        <v>567 Harrell Parkway;West Christy, MI 88002</v>
      </c>
      <c r="C1685" s="1" t="s">
        <v>27416</v>
      </c>
      <c r="D1685" s="4" t="s">
        <v>34098</v>
      </c>
      <c r="E1685" s="4" t="s">
        <v>34099</v>
      </c>
      <c r="F1685" s="9" t="str">
        <f t="shared" si="105"/>
        <v>West Christy</v>
      </c>
      <c r="G1685" t="str">
        <f t="shared" si="106"/>
        <v>MI</v>
      </c>
      <c r="H1685" t="str">
        <f t="shared" si="107"/>
        <v>88002</v>
      </c>
    </row>
    <row r="1686" spans="1:8" ht="30">
      <c r="A1686" s="1" t="s">
        <v>6525</v>
      </c>
      <c r="B1686" s="1" t="str">
        <f t="shared" si="104"/>
        <v>76427 Jamie Bridge Apt. 846;East Robert, ND 98917</v>
      </c>
      <c r="C1686" s="1" t="s">
        <v>27417</v>
      </c>
      <c r="D1686" s="4" t="s">
        <v>34100</v>
      </c>
      <c r="E1686" s="4" t="s">
        <v>34101</v>
      </c>
      <c r="F1686" s="9" t="str">
        <f t="shared" si="105"/>
        <v>East Robert</v>
      </c>
      <c r="G1686" t="str">
        <f t="shared" si="106"/>
        <v>ND</v>
      </c>
      <c r="H1686" t="str">
        <f t="shared" si="107"/>
        <v>98917</v>
      </c>
    </row>
    <row r="1687" spans="1:8" ht="30">
      <c r="A1687" s="1" t="s">
        <v>6529</v>
      </c>
      <c r="B1687" s="1" t="str">
        <f t="shared" si="104"/>
        <v>424 Duncan Mills Apt. 330;Huffchester, CO 82934</v>
      </c>
      <c r="C1687" s="1" t="s">
        <v>27418</v>
      </c>
      <c r="D1687" s="4" t="s">
        <v>34102</v>
      </c>
      <c r="E1687" s="4" t="s">
        <v>34103</v>
      </c>
      <c r="F1687" s="9" t="str">
        <f t="shared" si="105"/>
        <v>Huffchester</v>
      </c>
      <c r="G1687" t="str">
        <f t="shared" si="106"/>
        <v>CO</v>
      </c>
      <c r="H1687" t="str">
        <f t="shared" si="107"/>
        <v>82934</v>
      </c>
    </row>
    <row r="1688" spans="1:8" ht="30">
      <c r="A1688" s="1" t="s">
        <v>6533</v>
      </c>
      <c r="B1688" s="1" t="str">
        <f t="shared" si="104"/>
        <v>8864 Thomas Squares;West Brianbury, CT 24219</v>
      </c>
      <c r="C1688" s="1" t="s">
        <v>27419</v>
      </c>
      <c r="D1688" s="4" t="s">
        <v>34104</v>
      </c>
      <c r="E1688" s="4" t="s">
        <v>34105</v>
      </c>
      <c r="F1688" s="9" t="str">
        <f t="shared" si="105"/>
        <v>West Brianbury</v>
      </c>
      <c r="G1688" t="str">
        <f t="shared" si="106"/>
        <v>CT</v>
      </c>
      <c r="H1688" t="str">
        <f t="shared" si="107"/>
        <v>24219</v>
      </c>
    </row>
    <row r="1689" spans="1:8" ht="30">
      <c r="A1689" s="1" t="s">
        <v>6537</v>
      </c>
      <c r="B1689" s="1" t="str">
        <f t="shared" si="104"/>
        <v>80948 Paula Forge Suite 228;Kellyfurt, HI 47569</v>
      </c>
      <c r="C1689" s="1" t="s">
        <v>27420</v>
      </c>
      <c r="D1689" s="4" t="s">
        <v>34106</v>
      </c>
      <c r="E1689" s="4" t="s">
        <v>34107</v>
      </c>
      <c r="F1689" s="9" t="str">
        <f t="shared" si="105"/>
        <v>Kellyfurt</v>
      </c>
      <c r="G1689" t="str">
        <f t="shared" si="106"/>
        <v>HI</v>
      </c>
      <c r="H1689" t="str">
        <f t="shared" si="107"/>
        <v>47569</v>
      </c>
    </row>
    <row r="1690" spans="1:8" ht="30">
      <c r="A1690" s="1" t="s">
        <v>6540</v>
      </c>
      <c r="B1690" s="1" t="str">
        <f t="shared" si="104"/>
        <v>75881 Amanda Cliff Suite 327;Smithshire, RI 37442</v>
      </c>
      <c r="C1690" s="1" t="s">
        <v>27421</v>
      </c>
      <c r="D1690" s="4" t="s">
        <v>34108</v>
      </c>
      <c r="E1690" s="4" t="s">
        <v>34109</v>
      </c>
      <c r="F1690" s="9" t="str">
        <f t="shared" si="105"/>
        <v>Smithshire</v>
      </c>
      <c r="G1690" t="str">
        <f t="shared" si="106"/>
        <v>RI</v>
      </c>
      <c r="H1690" t="str">
        <f t="shared" si="107"/>
        <v>37442</v>
      </c>
    </row>
    <row r="1691" spans="1:8" ht="45">
      <c r="A1691" s="1" t="s">
        <v>6543</v>
      </c>
      <c r="B1691" s="1" t="str">
        <f t="shared" si="104"/>
        <v>36127 Ramirez Walks Suite 777;Lake Garyshire, WA 38618</v>
      </c>
      <c r="C1691" s="1" t="s">
        <v>27422</v>
      </c>
      <c r="D1691" s="4" t="s">
        <v>34110</v>
      </c>
      <c r="E1691" s="4" t="s">
        <v>34111</v>
      </c>
      <c r="F1691" s="9" t="str">
        <f t="shared" si="105"/>
        <v>Lake Garyshire</v>
      </c>
      <c r="G1691" t="str">
        <f t="shared" si="106"/>
        <v>WA</v>
      </c>
      <c r="H1691" t="str">
        <f t="shared" si="107"/>
        <v>38618</v>
      </c>
    </row>
    <row r="1692" spans="1:8" ht="45">
      <c r="A1692" s="1" t="s">
        <v>6547</v>
      </c>
      <c r="B1692" s="1" t="str">
        <f t="shared" si="104"/>
        <v>41703 Cruz Rue;Alexanderberg, NC 82495</v>
      </c>
      <c r="C1692" s="1" t="s">
        <v>27423</v>
      </c>
      <c r="D1692" s="4" t="s">
        <v>34112</v>
      </c>
      <c r="E1692" s="4" t="s">
        <v>34113</v>
      </c>
      <c r="F1692" s="9" t="str">
        <f t="shared" si="105"/>
        <v>Alexanderberg</v>
      </c>
      <c r="G1692" t="str">
        <f t="shared" si="106"/>
        <v>NC</v>
      </c>
      <c r="H1692" t="str">
        <f t="shared" si="107"/>
        <v>82495</v>
      </c>
    </row>
    <row r="1693" spans="1:8" ht="45">
      <c r="A1693" s="1" t="s">
        <v>6551</v>
      </c>
      <c r="B1693" s="1" t="str">
        <f t="shared" si="104"/>
        <v>518 Victoria Crossing;Cummingsport, RI 57470</v>
      </c>
      <c r="C1693" s="1" t="s">
        <v>27424</v>
      </c>
      <c r="D1693" s="4" t="s">
        <v>34114</v>
      </c>
      <c r="E1693" s="4" t="s">
        <v>34115</v>
      </c>
      <c r="F1693" s="9" t="str">
        <f t="shared" si="105"/>
        <v>Cummingsport</v>
      </c>
      <c r="G1693" t="str">
        <f t="shared" si="106"/>
        <v>RI</v>
      </c>
      <c r="H1693" t="str">
        <f t="shared" si="107"/>
        <v>57470</v>
      </c>
    </row>
    <row r="1694" spans="1:8" ht="30">
      <c r="A1694" s="1" t="s">
        <v>6555</v>
      </c>
      <c r="B1694" s="1" t="str">
        <f t="shared" si="104"/>
        <v>229 Benjamin Stream Suite 848;Toddmouth, RI 08909</v>
      </c>
      <c r="C1694" s="1" t="s">
        <v>27425</v>
      </c>
      <c r="D1694" s="4" t="s">
        <v>34116</v>
      </c>
      <c r="E1694" s="4" t="s">
        <v>34117</v>
      </c>
      <c r="F1694" s="9" t="str">
        <f t="shared" si="105"/>
        <v>Toddmouth</v>
      </c>
      <c r="G1694" t="str">
        <f t="shared" si="106"/>
        <v>RI</v>
      </c>
      <c r="H1694" t="str">
        <f t="shared" si="107"/>
        <v>08909</v>
      </c>
    </row>
    <row r="1695" spans="1:8" ht="30">
      <c r="A1695" s="1" t="s">
        <v>6559</v>
      </c>
      <c r="B1695" s="1" t="str">
        <f t="shared" si="104"/>
        <v>52296 Beck Lodge;Lake Cassandrahaven, AK 52401</v>
      </c>
      <c r="C1695" s="1" t="s">
        <v>27426</v>
      </c>
      <c r="D1695" s="4" t="s">
        <v>34118</v>
      </c>
      <c r="E1695" s="4" t="s">
        <v>34119</v>
      </c>
      <c r="F1695" s="9" t="str">
        <f t="shared" si="105"/>
        <v>Lake Cassandrahaven</v>
      </c>
      <c r="G1695" t="str">
        <f t="shared" si="106"/>
        <v>AK</v>
      </c>
      <c r="H1695" t="str">
        <f t="shared" si="107"/>
        <v>52401</v>
      </c>
    </row>
    <row r="1696" spans="1:8" ht="30">
      <c r="A1696" s="1" t="s">
        <v>6563</v>
      </c>
      <c r="B1696" s="1" t="str">
        <f t="shared" si="104"/>
        <v>55178 Margaret Falls Suite 666;Lake Eric, MO 45511</v>
      </c>
      <c r="C1696" s="1" t="s">
        <v>27427</v>
      </c>
      <c r="D1696" s="4" t="s">
        <v>34120</v>
      </c>
      <c r="E1696" s="4" t="s">
        <v>34121</v>
      </c>
      <c r="F1696" s="9" t="str">
        <f t="shared" si="105"/>
        <v>Lake Eric</v>
      </c>
      <c r="G1696" t="str">
        <f t="shared" si="106"/>
        <v>MO</v>
      </c>
      <c r="H1696" t="str">
        <f t="shared" si="107"/>
        <v>45511</v>
      </c>
    </row>
    <row r="1697" spans="1:8" ht="30">
      <c r="A1697" s="1" t="s">
        <v>6567</v>
      </c>
      <c r="B1697" s="1" t="str">
        <f t="shared" si="104"/>
        <v>660 Hunt Highway Suite 870;Hartport, IL 82466</v>
      </c>
      <c r="C1697" s="1" t="s">
        <v>27428</v>
      </c>
      <c r="D1697" s="4" t="s">
        <v>34122</v>
      </c>
      <c r="E1697" s="4" t="s">
        <v>34123</v>
      </c>
      <c r="F1697" s="9" t="str">
        <f t="shared" si="105"/>
        <v>Hartport</v>
      </c>
      <c r="G1697" t="str">
        <f t="shared" si="106"/>
        <v>IL</v>
      </c>
      <c r="H1697" t="str">
        <f t="shared" si="107"/>
        <v>82466</v>
      </c>
    </row>
    <row r="1698" spans="1:8" ht="30">
      <c r="A1698" s="1" t="s">
        <v>6571</v>
      </c>
      <c r="B1698" s="1" t="str">
        <f t="shared" si="104"/>
        <v>5773 Payne Rue;Lake Linda, GA 72648</v>
      </c>
      <c r="C1698" s="1" t="s">
        <v>27429</v>
      </c>
      <c r="D1698" s="4" t="s">
        <v>34124</v>
      </c>
      <c r="E1698" s="4" t="s">
        <v>34125</v>
      </c>
      <c r="F1698" s="9" t="str">
        <f t="shared" si="105"/>
        <v>Lake Linda</v>
      </c>
      <c r="G1698" t="str">
        <f t="shared" si="106"/>
        <v>GA</v>
      </c>
      <c r="H1698" t="str">
        <f t="shared" si="107"/>
        <v>72648</v>
      </c>
    </row>
    <row r="1699" spans="1:8" ht="45">
      <c r="A1699" s="1" t="s">
        <v>6575</v>
      </c>
      <c r="B1699" s="1" t="str">
        <f t="shared" si="104"/>
        <v>53328 Campbell Brook Apt. 097;Port Sharonfurt, NV 22127</v>
      </c>
      <c r="C1699" s="1" t="s">
        <v>27430</v>
      </c>
      <c r="D1699" s="4" t="s">
        <v>34126</v>
      </c>
      <c r="E1699" s="4" t="s">
        <v>34127</v>
      </c>
      <c r="F1699" s="9" t="str">
        <f t="shared" si="105"/>
        <v>Port Sharonfurt</v>
      </c>
      <c r="G1699" t="str">
        <f t="shared" si="106"/>
        <v>NV</v>
      </c>
      <c r="H1699" t="str">
        <f t="shared" si="107"/>
        <v>22127</v>
      </c>
    </row>
    <row r="1700" spans="1:8" ht="45">
      <c r="A1700" s="1" t="s">
        <v>6579</v>
      </c>
      <c r="B1700" s="1" t="str">
        <f t="shared" si="104"/>
        <v>0621 Dalton Hill Apt. 497;Lake Arielborough, TN 71438</v>
      </c>
      <c r="C1700" s="1" t="s">
        <v>27431</v>
      </c>
      <c r="D1700" s="4" t="s">
        <v>34128</v>
      </c>
      <c r="E1700" s="4" t="s">
        <v>34129</v>
      </c>
      <c r="F1700" s="9" t="str">
        <f t="shared" si="105"/>
        <v>Lake Arielborough</v>
      </c>
      <c r="G1700" t="str">
        <f t="shared" si="106"/>
        <v>TN</v>
      </c>
      <c r="H1700" t="str">
        <f t="shared" si="107"/>
        <v>71438</v>
      </c>
    </row>
    <row r="1701" spans="1:8" ht="30">
      <c r="A1701" s="1" t="s">
        <v>6583</v>
      </c>
      <c r="B1701" s="1" t="str">
        <f t="shared" si="104"/>
        <v>342 Wilson Island;Kevinbury, NM 51923</v>
      </c>
      <c r="C1701" s="1" t="s">
        <v>27432</v>
      </c>
      <c r="D1701" s="4" t="s">
        <v>34130</v>
      </c>
      <c r="E1701" s="4" t="s">
        <v>34131</v>
      </c>
      <c r="F1701" s="9" t="str">
        <f t="shared" si="105"/>
        <v>Kevinbury</v>
      </c>
      <c r="G1701" t="str">
        <f t="shared" si="106"/>
        <v>NM</v>
      </c>
      <c r="H1701" t="str">
        <f t="shared" si="107"/>
        <v>51923</v>
      </c>
    </row>
    <row r="1702" spans="1:8" ht="45">
      <c r="A1702" s="1" t="s">
        <v>6586</v>
      </c>
      <c r="B1702" s="1" t="str">
        <f t="shared" si="104"/>
        <v>226 Rachel Tunnel Apt. 856;Andrewburgh, CO 02057</v>
      </c>
      <c r="C1702" s="1" t="s">
        <v>27433</v>
      </c>
      <c r="D1702" s="4" t="s">
        <v>34132</v>
      </c>
      <c r="E1702" s="4" t="s">
        <v>34133</v>
      </c>
      <c r="F1702" s="9" t="str">
        <f t="shared" si="105"/>
        <v>Andrewburgh</v>
      </c>
      <c r="G1702" t="str">
        <f t="shared" si="106"/>
        <v>CO</v>
      </c>
      <c r="H1702" t="str">
        <f t="shared" si="107"/>
        <v>02057</v>
      </c>
    </row>
    <row r="1703" spans="1:8" ht="45">
      <c r="A1703" s="1" t="s">
        <v>6590</v>
      </c>
      <c r="B1703" s="1" t="str">
        <f t="shared" si="104"/>
        <v>593 Palmer Extension Suite 470;South Cynthiafurt, NC 28235</v>
      </c>
      <c r="C1703" s="1" t="s">
        <v>27434</v>
      </c>
      <c r="D1703" s="4" t="s">
        <v>34134</v>
      </c>
      <c r="E1703" s="4" t="s">
        <v>34135</v>
      </c>
      <c r="F1703" s="9" t="str">
        <f t="shared" si="105"/>
        <v>South Cynthiafurt</v>
      </c>
      <c r="G1703" t="str">
        <f t="shared" si="106"/>
        <v>NC</v>
      </c>
      <c r="H1703" t="str">
        <f t="shared" si="107"/>
        <v>28235</v>
      </c>
    </row>
    <row r="1704" spans="1:8" ht="45">
      <c r="A1704" s="1" t="s">
        <v>6594</v>
      </c>
      <c r="B1704" s="1" t="str">
        <f t="shared" si="104"/>
        <v>06639 George Stream;South Benjamin, NY 94356</v>
      </c>
      <c r="C1704" s="1" t="s">
        <v>27435</v>
      </c>
      <c r="D1704" s="4" t="s">
        <v>34136</v>
      </c>
      <c r="E1704" s="4" t="s">
        <v>34137</v>
      </c>
      <c r="F1704" s="9" t="str">
        <f t="shared" si="105"/>
        <v>South Benjamin</v>
      </c>
      <c r="G1704" t="str">
        <f t="shared" si="106"/>
        <v>NY</v>
      </c>
      <c r="H1704" t="str">
        <f t="shared" si="107"/>
        <v>94356</v>
      </c>
    </row>
    <row r="1705" spans="1:8" ht="30">
      <c r="A1705" s="1" t="s">
        <v>6598</v>
      </c>
      <c r="B1705" s="1" t="str">
        <f t="shared" si="104"/>
        <v>34062 Butler Radial Apt. 969;West Adam, ID 85420</v>
      </c>
      <c r="C1705" s="1" t="s">
        <v>27436</v>
      </c>
      <c r="D1705" s="4" t="s">
        <v>34138</v>
      </c>
      <c r="E1705" s="4" t="s">
        <v>34139</v>
      </c>
      <c r="F1705" s="9" t="str">
        <f t="shared" si="105"/>
        <v>West Adam</v>
      </c>
      <c r="G1705" t="str">
        <f t="shared" si="106"/>
        <v>ID</v>
      </c>
      <c r="H1705" t="str">
        <f t="shared" si="107"/>
        <v>85420</v>
      </c>
    </row>
    <row r="1706" spans="1:8" ht="30">
      <c r="A1706" s="1" t="s">
        <v>6602</v>
      </c>
      <c r="B1706" s="1" t="str">
        <f t="shared" si="104"/>
        <v>1180 Jennifer Isle Suite 212;East Patricia, MS 46204</v>
      </c>
      <c r="C1706" s="1" t="s">
        <v>27437</v>
      </c>
      <c r="D1706" s="4" t="s">
        <v>34140</v>
      </c>
      <c r="E1706" s="4" t="s">
        <v>34141</v>
      </c>
      <c r="F1706" s="9" t="str">
        <f t="shared" si="105"/>
        <v>East Patricia</v>
      </c>
      <c r="G1706" t="str">
        <f t="shared" si="106"/>
        <v>MS</v>
      </c>
      <c r="H1706" t="str">
        <f t="shared" si="107"/>
        <v>46204</v>
      </c>
    </row>
    <row r="1707" spans="1:8" ht="30">
      <c r="A1707" s="1" t="s">
        <v>6606</v>
      </c>
      <c r="B1707" s="1" t="str">
        <f t="shared" si="104"/>
        <v>6659 James Ports;Davidshire, MT 28583</v>
      </c>
      <c r="C1707" s="1" t="s">
        <v>27438</v>
      </c>
      <c r="D1707" s="4" t="s">
        <v>34142</v>
      </c>
      <c r="E1707" s="4" t="s">
        <v>34143</v>
      </c>
      <c r="F1707" s="9" t="str">
        <f t="shared" si="105"/>
        <v>Davidshire</v>
      </c>
      <c r="G1707" t="str">
        <f t="shared" si="106"/>
        <v>MT</v>
      </c>
      <c r="H1707" t="str">
        <f t="shared" si="107"/>
        <v>28583</v>
      </c>
    </row>
    <row r="1708" spans="1:8" ht="45">
      <c r="A1708" s="1" t="s">
        <v>6610</v>
      </c>
      <c r="B1708" s="1" t="str">
        <f t="shared" si="104"/>
        <v>202 Montgomery Orchard Apt. 662;Alexachester, MS 95678</v>
      </c>
      <c r="C1708" s="1" t="s">
        <v>27439</v>
      </c>
      <c r="D1708" s="4" t="s">
        <v>34144</v>
      </c>
      <c r="E1708" s="4" t="s">
        <v>34145</v>
      </c>
      <c r="F1708" s="9" t="str">
        <f t="shared" si="105"/>
        <v>Alexachester</v>
      </c>
      <c r="G1708" t="str">
        <f t="shared" si="106"/>
        <v>MS</v>
      </c>
      <c r="H1708" t="str">
        <f t="shared" si="107"/>
        <v>95678</v>
      </c>
    </row>
    <row r="1709" spans="1:8" ht="30">
      <c r="A1709" s="1" t="s">
        <v>6614</v>
      </c>
      <c r="B1709" s="1" t="str">
        <f t="shared" si="104"/>
        <v>46150 Lee Prairie;Caitlinland, WV 43268</v>
      </c>
      <c r="C1709" s="1" t="s">
        <v>27440</v>
      </c>
      <c r="D1709" s="4" t="s">
        <v>34146</v>
      </c>
      <c r="E1709" s="4" t="s">
        <v>34147</v>
      </c>
      <c r="F1709" s="9" t="str">
        <f t="shared" si="105"/>
        <v>Caitlinland</v>
      </c>
      <c r="G1709" t="str">
        <f t="shared" si="106"/>
        <v>WV</v>
      </c>
      <c r="H1709" t="str">
        <f t="shared" si="107"/>
        <v>43268</v>
      </c>
    </row>
    <row r="1710" spans="1:8" ht="30">
      <c r="A1710" s="1" t="s">
        <v>6618</v>
      </c>
      <c r="B1710" s="1" t="str">
        <f t="shared" si="104"/>
        <v>373 Roth Corners Suite 063;Snyderstad, GA 05720</v>
      </c>
      <c r="C1710" s="1" t="s">
        <v>27441</v>
      </c>
      <c r="D1710" s="4" t="s">
        <v>34148</v>
      </c>
      <c r="E1710" s="4" t="s">
        <v>34149</v>
      </c>
      <c r="F1710" s="9" t="str">
        <f t="shared" si="105"/>
        <v>Snyderstad</v>
      </c>
      <c r="G1710" t="str">
        <f t="shared" si="106"/>
        <v>GA</v>
      </c>
      <c r="H1710" t="str">
        <f t="shared" si="107"/>
        <v>05720</v>
      </c>
    </row>
    <row r="1711" spans="1:8" ht="45">
      <c r="A1711" s="1" t="s">
        <v>6622</v>
      </c>
      <c r="B1711" s="1" t="str">
        <f t="shared" si="104"/>
        <v>4581 Martin Wells Suite 994;Thompsonburgh, RI 05498</v>
      </c>
      <c r="C1711" s="1" t="s">
        <v>27442</v>
      </c>
      <c r="D1711" s="4" t="s">
        <v>34150</v>
      </c>
      <c r="E1711" s="4" t="s">
        <v>34151</v>
      </c>
      <c r="F1711" s="9" t="str">
        <f t="shared" si="105"/>
        <v>Thompsonburgh</v>
      </c>
      <c r="G1711" t="str">
        <f t="shared" si="106"/>
        <v>RI</v>
      </c>
      <c r="H1711" t="str">
        <f t="shared" si="107"/>
        <v>05498</v>
      </c>
    </row>
    <row r="1712" spans="1:8" ht="45">
      <c r="A1712" s="1" t="s">
        <v>6626</v>
      </c>
      <c r="B1712" s="1" t="str">
        <f t="shared" si="104"/>
        <v>927 Thompson Squares Suite 995;East Kaitlynton, TX 79896</v>
      </c>
      <c r="C1712" s="1" t="s">
        <v>27443</v>
      </c>
      <c r="D1712" s="4" t="s">
        <v>34152</v>
      </c>
      <c r="E1712" s="4" t="s">
        <v>34153</v>
      </c>
      <c r="F1712" s="9" t="str">
        <f t="shared" si="105"/>
        <v>East Kaitlynton</v>
      </c>
      <c r="G1712" t="str">
        <f t="shared" si="106"/>
        <v>TX</v>
      </c>
      <c r="H1712" t="str">
        <f t="shared" si="107"/>
        <v>79896</v>
      </c>
    </row>
    <row r="1713" spans="1:8" ht="45">
      <c r="A1713" s="1" t="s">
        <v>6630</v>
      </c>
      <c r="B1713" s="1" t="str">
        <f t="shared" si="104"/>
        <v>24291 Rivers Port Suite 078;Port Christianbury, ID 28259</v>
      </c>
      <c r="C1713" s="1" t="s">
        <v>27444</v>
      </c>
      <c r="D1713" s="4" t="s">
        <v>34154</v>
      </c>
      <c r="E1713" s="4" t="s">
        <v>34155</v>
      </c>
      <c r="F1713" s="9" t="str">
        <f t="shared" si="105"/>
        <v>Port Christianbury</v>
      </c>
      <c r="G1713" t="str">
        <f t="shared" si="106"/>
        <v>ID</v>
      </c>
      <c r="H1713" t="str">
        <f t="shared" si="107"/>
        <v>28259</v>
      </c>
    </row>
    <row r="1714" spans="1:8" ht="30">
      <c r="A1714" s="1" t="s">
        <v>6634</v>
      </c>
      <c r="B1714" s="1" t="str">
        <f t="shared" si="104"/>
        <v>7833 Brandi Trail Apt. 107;West Bryan, AL 01035</v>
      </c>
      <c r="C1714" s="1" t="s">
        <v>27445</v>
      </c>
      <c r="D1714" s="4" t="s">
        <v>34156</v>
      </c>
      <c r="E1714" s="4" t="s">
        <v>34157</v>
      </c>
      <c r="F1714" s="9" t="str">
        <f t="shared" si="105"/>
        <v>West Bryan</v>
      </c>
      <c r="G1714" t="str">
        <f t="shared" si="106"/>
        <v>AL</v>
      </c>
      <c r="H1714" t="str">
        <f t="shared" si="107"/>
        <v>01035</v>
      </c>
    </row>
    <row r="1715" spans="1:8" ht="30">
      <c r="A1715" s="1" t="s">
        <v>6638</v>
      </c>
      <c r="B1715" s="1" t="str">
        <f t="shared" si="104"/>
        <v>291 Castillo Ways Suite 272;Rogerview, WA 30537</v>
      </c>
      <c r="C1715" s="1" t="s">
        <v>27446</v>
      </c>
      <c r="D1715" s="4" t="s">
        <v>34158</v>
      </c>
      <c r="E1715" s="4" t="s">
        <v>34159</v>
      </c>
      <c r="F1715" s="9" t="str">
        <f t="shared" si="105"/>
        <v>Rogerview</v>
      </c>
      <c r="G1715" t="str">
        <f t="shared" si="106"/>
        <v>WA</v>
      </c>
      <c r="H1715" t="str">
        <f t="shared" si="107"/>
        <v>30537</v>
      </c>
    </row>
    <row r="1716" spans="1:8" ht="30">
      <c r="A1716" s="1" t="s">
        <v>6641</v>
      </c>
      <c r="B1716" s="1" t="str">
        <f t="shared" si="104"/>
        <v>5496 Shelby Underpass;New James, WY 15006</v>
      </c>
      <c r="C1716" s="1" t="s">
        <v>27447</v>
      </c>
      <c r="D1716" s="4" t="s">
        <v>34160</v>
      </c>
      <c r="E1716" s="4" t="s">
        <v>34161</v>
      </c>
      <c r="F1716" s="9" t="str">
        <f t="shared" si="105"/>
        <v>New James</v>
      </c>
      <c r="G1716" t="str">
        <f t="shared" si="106"/>
        <v>WY</v>
      </c>
      <c r="H1716" t="str">
        <f t="shared" si="107"/>
        <v>15006</v>
      </c>
    </row>
    <row r="1717" spans="1:8" ht="30">
      <c r="A1717" s="1" t="s">
        <v>6645</v>
      </c>
      <c r="B1717" s="1" t="str">
        <f t="shared" si="104"/>
        <v>384 Perez Ridge Apt. 627;Garciatown, CO 67634</v>
      </c>
      <c r="C1717" s="1" t="s">
        <v>27448</v>
      </c>
      <c r="D1717" s="4" t="s">
        <v>34162</v>
      </c>
      <c r="E1717" s="4" t="s">
        <v>34163</v>
      </c>
      <c r="F1717" s="9" t="str">
        <f t="shared" si="105"/>
        <v>Garciatown</v>
      </c>
      <c r="G1717" t="str">
        <f t="shared" si="106"/>
        <v>CO</v>
      </c>
      <c r="H1717" t="str">
        <f t="shared" si="107"/>
        <v>67634</v>
      </c>
    </row>
    <row r="1718" spans="1:8" ht="45">
      <c r="A1718" s="1" t="s">
        <v>6649</v>
      </c>
      <c r="B1718" s="1" t="str">
        <f t="shared" si="104"/>
        <v>2708 Brandon Fork;Wrightborough, NM 28382</v>
      </c>
      <c r="C1718" s="1" t="s">
        <v>27449</v>
      </c>
      <c r="D1718" s="4" t="s">
        <v>34164</v>
      </c>
      <c r="E1718" s="4" t="s">
        <v>34165</v>
      </c>
      <c r="F1718" s="9" t="str">
        <f t="shared" si="105"/>
        <v>Wrightborough</v>
      </c>
      <c r="G1718" t="str">
        <f t="shared" si="106"/>
        <v>NM</v>
      </c>
      <c r="H1718" t="str">
        <f t="shared" si="107"/>
        <v>28382</v>
      </c>
    </row>
    <row r="1719" spans="1:8" ht="30">
      <c r="A1719" s="1" t="s">
        <v>6652</v>
      </c>
      <c r="B1719" s="1" t="str">
        <f t="shared" si="104"/>
        <v>USS Robinson;FPO AP 48024</v>
      </c>
      <c r="C1719" s="1" t="s">
        <v>27450</v>
      </c>
      <c r="D1719" s="4" t="s">
        <v>34166</v>
      </c>
      <c r="E1719" s="4" t="s">
        <v>34167</v>
      </c>
      <c r="F1719" s="9" t="str">
        <f t="shared" si="105"/>
        <v>FPO</v>
      </c>
      <c r="G1719" t="str">
        <f t="shared" si="106"/>
        <v>AP</v>
      </c>
      <c r="H1719" t="str">
        <f t="shared" si="107"/>
        <v>48024</v>
      </c>
    </row>
    <row r="1720" spans="1:8" ht="30">
      <c r="A1720" s="1" t="s">
        <v>6656</v>
      </c>
      <c r="B1720" s="1" t="str">
        <f t="shared" si="104"/>
        <v>071 Luna Ranch Apt. 859;Lake Beverly, VT 53478</v>
      </c>
      <c r="C1720" s="1" t="s">
        <v>27451</v>
      </c>
      <c r="D1720" s="4" t="s">
        <v>34168</v>
      </c>
      <c r="E1720" s="4" t="s">
        <v>34169</v>
      </c>
      <c r="F1720" s="9" t="str">
        <f t="shared" si="105"/>
        <v>Lake Beverly</v>
      </c>
      <c r="G1720" t="str">
        <f t="shared" si="106"/>
        <v>VT</v>
      </c>
      <c r="H1720" t="str">
        <f t="shared" si="107"/>
        <v>53478</v>
      </c>
    </row>
    <row r="1721" spans="1:8" ht="30">
      <c r="A1721" s="1" t="s">
        <v>6660</v>
      </c>
      <c r="B1721" s="1" t="str">
        <f t="shared" si="104"/>
        <v>4729 Ramos Club;West Tonyahaven, OR 19400</v>
      </c>
      <c r="C1721" s="1" t="s">
        <v>27452</v>
      </c>
      <c r="D1721" s="4" t="s">
        <v>34170</v>
      </c>
      <c r="E1721" s="4" t="s">
        <v>34171</v>
      </c>
      <c r="F1721" s="9" t="str">
        <f t="shared" si="105"/>
        <v>West Tonyahaven</v>
      </c>
      <c r="G1721" t="str">
        <f t="shared" si="106"/>
        <v>OR</v>
      </c>
      <c r="H1721" t="str">
        <f t="shared" si="107"/>
        <v>19400</v>
      </c>
    </row>
    <row r="1722" spans="1:8" ht="30">
      <c r="A1722" s="1" t="s">
        <v>6664</v>
      </c>
      <c r="B1722" s="1" t="str">
        <f t="shared" si="104"/>
        <v>99547 John Junction;West Joshuaborough, DE 42703</v>
      </c>
      <c r="C1722" s="1" t="s">
        <v>27453</v>
      </c>
      <c r="D1722" s="4" t="s">
        <v>34172</v>
      </c>
      <c r="E1722" s="4" t="s">
        <v>34173</v>
      </c>
      <c r="F1722" s="9" t="str">
        <f t="shared" si="105"/>
        <v>West Joshuaborough</v>
      </c>
      <c r="G1722" t="str">
        <f t="shared" si="106"/>
        <v>DE</v>
      </c>
      <c r="H1722" t="str">
        <f t="shared" si="107"/>
        <v>42703</v>
      </c>
    </row>
    <row r="1723" spans="1:8" ht="45">
      <c r="A1723" s="1" t="s">
        <v>6667</v>
      </c>
      <c r="B1723" s="1" t="str">
        <f t="shared" si="104"/>
        <v>880 April Groves;Martinezfort, DC 10105</v>
      </c>
      <c r="C1723" s="1" t="s">
        <v>27454</v>
      </c>
      <c r="D1723" s="4" t="s">
        <v>34174</v>
      </c>
      <c r="E1723" s="4" t="s">
        <v>34175</v>
      </c>
      <c r="F1723" s="9" t="str">
        <f t="shared" si="105"/>
        <v>Martinezfort</v>
      </c>
      <c r="G1723" t="str">
        <f t="shared" si="106"/>
        <v>DC</v>
      </c>
      <c r="H1723" t="str">
        <f t="shared" si="107"/>
        <v>10105</v>
      </c>
    </row>
    <row r="1724" spans="1:8" ht="30">
      <c r="A1724" s="1" t="s">
        <v>6671</v>
      </c>
      <c r="B1724" s="1" t="str">
        <f t="shared" si="104"/>
        <v>22833 Maria Ramp Suite 202;Brittanyberg, FL 11478</v>
      </c>
      <c r="C1724" s="1" t="s">
        <v>27455</v>
      </c>
      <c r="D1724" s="4" t="s">
        <v>34176</v>
      </c>
      <c r="E1724" s="4" t="s">
        <v>34177</v>
      </c>
      <c r="F1724" s="9" t="str">
        <f t="shared" si="105"/>
        <v>Brittanyberg</v>
      </c>
      <c r="G1724" t="str">
        <f t="shared" si="106"/>
        <v>FL</v>
      </c>
      <c r="H1724" t="str">
        <f t="shared" si="107"/>
        <v>11478</v>
      </c>
    </row>
    <row r="1725" spans="1:8" ht="30">
      <c r="A1725" s="1" t="s">
        <v>6675</v>
      </c>
      <c r="B1725" s="1" t="str">
        <f t="shared" si="104"/>
        <v>016 Martin Park Apt. 046;Davidside, AL 14021</v>
      </c>
      <c r="C1725" s="1" t="s">
        <v>27456</v>
      </c>
      <c r="D1725" s="4" t="s">
        <v>34178</v>
      </c>
      <c r="E1725" s="4" t="s">
        <v>34179</v>
      </c>
      <c r="F1725" s="9" t="str">
        <f t="shared" si="105"/>
        <v>Davidside</v>
      </c>
      <c r="G1725" t="str">
        <f t="shared" si="106"/>
        <v>AL</v>
      </c>
      <c r="H1725" t="str">
        <f t="shared" si="107"/>
        <v>14021</v>
      </c>
    </row>
    <row r="1726" spans="1:8" ht="30">
      <c r="A1726" s="1" t="s">
        <v>6679</v>
      </c>
      <c r="B1726" s="1" t="str">
        <f t="shared" si="104"/>
        <v>844 Amy Ridges;Rosalesville, MS 70368</v>
      </c>
      <c r="C1726" s="1" t="s">
        <v>27457</v>
      </c>
      <c r="D1726" s="4" t="s">
        <v>34180</v>
      </c>
      <c r="E1726" s="4" t="s">
        <v>34181</v>
      </c>
      <c r="F1726" s="9" t="str">
        <f t="shared" si="105"/>
        <v>Rosalesville</v>
      </c>
      <c r="G1726" t="str">
        <f t="shared" si="106"/>
        <v>MS</v>
      </c>
      <c r="H1726" t="str">
        <f t="shared" si="107"/>
        <v>70368</v>
      </c>
    </row>
    <row r="1727" spans="1:8" ht="45">
      <c r="A1727" s="1" t="s">
        <v>6682</v>
      </c>
      <c r="B1727" s="1" t="str">
        <f t="shared" si="104"/>
        <v>215 Robert Port Suite 267;Lake Michaelville, HI 66338</v>
      </c>
      <c r="C1727" s="1" t="s">
        <v>27458</v>
      </c>
      <c r="D1727" s="4" t="s">
        <v>34182</v>
      </c>
      <c r="E1727" s="4" t="s">
        <v>34183</v>
      </c>
      <c r="F1727" s="9" t="str">
        <f t="shared" si="105"/>
        <v>Lake Michaelville</v>
      </c>
      <c r="G1727" t="str">
        <f t="shared" si="106"/>
        <v>HI</v>
      </c>
      <c r="H1727" t="str">
        <f t="shared" si="107"/>
        <v>66338</v>
      </c>
    </row>
    <row r="1728" spans="1:8" ht="30">
      <c r="A1728" s="1" t="s">
        <v>6685</v>
      </c>
      <c r="B1728" s="1" t="str">
        <f t="shared" si="104"/>
        <v>PSC 6533, Box 4816;APO AP 03622</v>
      </c>
      <c r="C1728" s="1" t="s">
        <v>27459</v>
      </c>
      <c r="D1728" s="4" t="s">
        <v>34184</v>
      </c>
      <c r="E1728" s="4" t="s">
        <v>34185</v>
      </c>
      <c r="F1728" s="9" t="str">
        <f t="shared" si="105"/>
        <v>APO</v>
      </c>
      <c r="G1728" t="str">
        <f t="shared" si="106"/>
        <v>AP</v>
      </c>
      <c r="H1728" t="str">
        <f t="shared" si="107"/>
        <v>03622</v>
      </c>
    </row>
    <row r="1729" spans="1:8" ht="45">
      <c r="A1729" s="1" t="s">
        <v>6689</v>
      </c>
      <c r="B1729" s="1" t="str">
        <f t="shared" si="104"/>
        <v>6840 David Walks Suite 693;South Frederickton, AZ 90177</v>
      </c>
      <c r="C1729" s="1" t="s">
        <v>27460</v>
      </c>
      <c r="D1729" s="4" t="s">
        <v>34186</v>
      </c>
      <c r="E1729" s="4" t="s">
        <v>34187</v>
      </c>
      <c r="F1729" s="9" t="str">
        <f t="shared" si="105"/>
        <v>South Frederickton</v>
      </c>
      <c r="G1729" t="str">
        <f t="shared" si="106"/>
        <v>AZ</v>
      </c>
      <c r="H1729" t="str">
        <f t="shared" si="107"/>
        <v>90177</v>
      </c>
    </row>
    <row r="1730" spans="1:8" ht="30">
      <c r="A1730" s="1" t="s">
        <v>6693</v>
      </c>
      <c r="B1730" s="1" t="str">
        <f t="shared" si="104"/>
        <v>PSC 0172, Box 5638;APO AE 72076</v>
      </c>
      <c r="C1730" s="1" t="s">
        <v>27461</v>
      </c>
      <c r="D1730" s="4" t="s">
        <v>34188</v>
      </c>
      <c r="E1730" s="4" t="s">
        <v>34189</v>
      </c>
      <c r="F1730" s="9" t="str">
        <f t="shared" si="105"/>
        <v>APO</v>
      </c>
      <c r="G1730" t="str">
        <f t="shared" si="106"/>
        <v>AE</v>
      </c>
      <c r="H1730" t="str">
        <f t="shared" si="107"/>
        <v>72076</v>
      </c>
    </row>
    <row r="1731" spans="1:8" ht="30">
      <c r="A1731" s="1" t="s">
        <v>6697</v>
      </c>
      <c r="B1731" s="1" t="str">
        <f t="shared" ref="B1731:B1794" si="108">SUBSTITUTE(A1731,CHAR(10),";")</f>
        <v>2697 Young Inlet;South Sara, CT 06634</v>
      </c>
      <c r="C1731" s="1" t="s">
        <v>27462</v>
      </c>
      <c r="D1731" s="4" t="s">
        <v>34190</v>
      </c>
      <c r="E1731" s="4" t="s">
        <v>34191</v>
      </c>
      <c r="F1731" s="9" t="str">
        <f t="shared" ref="F1731:F1794" si="109">IF(RIGHT(LEFT(E1731,3),2)="PO",LEFT(E1731,3),LEFT(E1731,LEN(E1731)-10))</f>
        <v>South Sara</v>
      </c>
      <c r="G1731" t="str">
        <f t="shared" ref="G1731:G1794" si="110">LEFT(RIGHT(E1731, 8), 2)</f>
        <v>CT</v>
      </c>
      <c r="H1731" t="str">
        <f t="shared" ref="H1731:H1794" si="111">RIGHT(E1731, 5)</f>
        <v>06634</v>
      </c>
    </row>
    <row r="1732" spans="1:8" ht="30">
      <c r="A1732" s="1" t="s">
        <v>6701</v>
      </c>
      <c r="B1732" s="1" t="str">
        <f t="shared" si="108"/>
        <v>04779 Green Prairie;Port Jodymouth, NC 56279</v>
      </c>
      <c r="C1732" s="1" t="s">
        <v>27463</v>
      </c>
      <c r="D1732" s="4" t="s">
        <v>34192</v>
      </c>
      <c r="E1732" s="4" t="s">
        <v>34193</v>
      </c>
      <c r="F1732" s="9" t="str">
        <f t="shared" si="109"/>
        <v>Port Jodymouth</v>
      </c>
      <c r="G1732" t="str">
        <f t="shared" si="110"/>
        <v>NC</v>
      </c>
      <c r="H1732" t="str">
        <f t="shared" si="111"/>
        <v>56279</v>
      </c>
    </row>
    <row r="1733" spans="1:8" ht="30">
      <c r="A1733" s="1" t="s">
        <v>6705</v>
      </c>
      <c r="B1733" s="1" t="str">
        <f t="shared" si="108"/>
        <v>91285 Burns Keys Apt. 671;Flynnview, MT 33469</v>
      </c>
      <c r="C1733" s="1" t="s">
        <v>27464</v>
      </c>
      <c r="D1733" s="4" t="s">
        <v>34194</v>
      </c>
      <c r="E1733" s="4" t="s">
        <v>34195</v>
      </c>
      <c r="F1733" s="9" t="str">
        <f t="shared" si="109"/>
        <v>Flynnview</v>
      </c>
      <c r="G1733" t="str">
        <f t="shared" si="110"/>
        <v>MT</v>
      </c>
      <c r="H1733" t="str">
        <f t="shared" si="111"/>
        <v>33469</v>
      </c>
    </row>
    <row r="1734" spans="1:8" ht="30">
      <c r="A1734" s="1" t="s">
        <v>6709</v>
      </c>
      <c r="B1734" s="1" t="str">
        <f t="shared" si="108"/>
        <v>715 Romero Ville;West Gina, CT 29507</v>
      </c>
      <c r="C1734" s="1" t="s">
        <v>27465</v>
      </c>
      <c r="D1734" s="4" t="s">
        <v>34196</v>
      </c>
      <c r="E1734" s="4" t="s">
        <v>34197</v>
      </c>
      <c r="F1734" s="9" t="str">
        <f t="shared" si="109"/>
        <v>West Gina</v>
      </c>
      <c r="G1734" t="str">
        <f t="shared" si="110"/>
        <v>CT</v>
      </c>
      <c r="H1734" t="str">
        <f t="shared" si="111"/>
        <v>29507</v>
      </c>
    </row>
    <row r="1735" spans="1:8" ht="30">
      <c r="A1735" s="1" t="s">
        <v>6712</v>
      </c>
      <c r="B1735" s="1" t="str">
        <f t="shared" si="108"/>
        <v>9369 Tucker Roads Suite 079;East Aaron, MD 97457</v>
      </c>
      <c r="C1735" s="1" t="s">
        <v>27466</v>
      </c>
      <c r="D1735" s="4" t="s">
        <v>34198</v>
      </c>
      <c r="E1735" s="4" t="s">
        <v>34199</v>
      </c>
      <c r="F1735" s="9" t="str">
        <f t="shared" si="109"/>
        <v>East Aaron</v>
      </c>
      <c r="G1735" t="str">
        <f t="shared" si="110"/>
        <v>MD</v>
      </c>
      <c r="H1735" t="str">
        <f t="shared" si="111"/>
        <v>97457</v>
      </c>
    </row>
    <row r="1736" spans="1:8" ht="30">
      <c r="A1736" s="1" t="s">
        <v>6716</v>
      </c>
      <c r="B1736" s="1" t="str">
        <f t="shared" si="108"/>
        <v>70611 Thomas Loop;North Michaelside, CA 92370</v>
      </c>
      <c r="C1736" s="1" t="s">
        <v>27467</v>
      </c>
      <c r="D1736" s="4" t="s">
        <v>34200</v>
      </c>
      <c r="E1736" s="4" t="s">
        <v>34201</v>
      </c>
      <c r="F1736" s="9" t="str">
        <f t="shared" si="109"/>
        <v>North Michaelside</v>
      </c>
      <c r="G1736" t="str">
        <f t="shared" si="110"/>
        <v>CA</v>
      </c>
      <c r="H1736" t="str">
        <f t="shared" si="111"/>
        <v>92370</v>
      </c>
    </row>
    <row r="1737" spans="1:8" ht="30">
      <c r="A1737" s="1" t="s">
        <v>6719</v>
      </c>
      <c r="B1737" s="1" t="str">
        <f t="shared" si="108"/>
        <v>26280 Dorothy Trail Apt. 420;Debbiestad, SD 36337</v>
      </c>
      <c r="C1737" s="1" t="s">
        <v>27468</v>
      </c>
      <c r="D1737" s="4" t="s">
        <v>34202</v>
      </c>
      <c r="E1737" s="4" t="s">
        <v>34203</v>
      </c>
      <c r="F1737" s="9" t="str">
        <f t="shared" si="109"/>
        <v>Debbiestad</v>
      </c>
      <c r="G1737" t="str">
        <f t="shared" si="110"/>
        <v>SD</v>
      </c>
      <c r="H1737" t="str">
        <f t="shared" si="111"/>
        <v>36337</v>
      </c>
    </row>
    <row r="1738" spans="1:8" ht="30">
      <c r="A1738" s="1" t="s">
        <v>6723</v>
      </c>
      <c r="B1738" s="1" t="str">
        <f t="shared" si="108"/>
        <v>360 Benjamin Mountain;Lake Marc, MD 16374</v>
      </c>
      <c r="C1738" s="1" t="s">
        <v>27469</v>
      </c>
      <c r="D1738" s="4" t="s">
        <v>34204</v>
      </c>
      <c r="E1738" s="4" t="s">
        <v>34205</v>
      </c>
      <c r="F1738" s="9" t="str">
        <f t="shared" si="109"/>
        <v>Lake Marc</v>
      </c>
      <c r="G1738" t="str">
        <f t="shared" si="110"/>
        <v>MD</v>
      </c>
      <c r="H1738" t="str">
        <f t="shared" si="111"/>
        <v>16374</v>
      </c>
    </row>
    <row r="1739" spans="1:8" ht="30">
      <c r="A1739" s="1" t="s">
        <v>6727</v>
      </c>
      <c r="B1739" s="1" t="str">
        <f t="shared" si="108"/>
        <v>4878 Patricia Cove Suite 279;Craigmouth, ND 37458</v>
      </c>
      <c r="C1739" s="1" t="s">
        <v>27470</v>
      </c>
      <c r="D1739" s="4" t="s">
        <v>34206</v>
      </c>
      <c r="E1739" s="4" t="s">
        <v>34207</v>
      </c>
      <c r="F1739" s="9" t="str">
        <f t="shared" si="109"/>
        <v>Craigmouth</v>
      </c>
      <c r="G1739" t="str">
        <f t="shared" si="110"/>
        <v>ND</v>
      </c>
      <c r="H1739" t="str">
        <f t="shared" si="111"/>
        <v>37458</v>
      </c>
    </row>
    <row r="1740" spans="1:8" ht="30">
      <c r="A1740" s="1" t="s">
        <v>6731</v>
      </c>
      <c r="B1740" s="1" t="str">
        <f t="shared" si="108"/>
        <v>661 Fuller Common Apt. 638;Jenniferfurt, CO 46958</v>
      </c>
      <c r="C1740" s="1" t="s">
        <v>27471</v>
      </c>
      <c r="D1740" s="4" t="s">
        <v>34208</v>
      </c>
      <c r="E1740" s="4" t="s">
        <v>34209</v>
      </c>
      <c r="F1740" s="9" t="str">
        <f t="shared" si="109"/>
        <v>Jenniferfurt</v>
      </c>
      <c r="G1740" t="str">
        <f t="shared" si="110"/>
        <v>CO</v>
      </c>
      <c r="H1740" t="str">
        <f t="shared" si="111"/>
        <v>46958</v>
      </c>
    </row>
    <row r="1741" spans="1:8" ht="30">
      <c r="A1741" s="1" t="s">
        <v>6735</v>
      </c>
      <c r="B1741" s="1" t="str">
        <f t="shared" si="108"/>
        <v>048 Kelly Plaza;South Briana, GA 22891</v>
      </c>
      <c r="C1741" s="1" t="s">
        <v>27472</v>
      </c>
      <c r="D1741" s="4" t="s">
        <v>34210</v>
      </c>
      <c r="E1741" s="4" t="s">
        <v>34211</v>
      </c>
      <c r="F1741" s="9" t="str">
        <f t="shared" si="109"/>
        <v>South Briana</v>
      </c>
      <c r="G1741" t="str">
        <f t="shared" si="110"/>
        <v>GA</v>
      </c>
      <c r="H1741" t="str">
        <f t="shared" si="111"/>
        <v>22891</v>
      </c>
    </row>
    <row r="1742" spans="1:8" ht="45">
      <c r="A1742" s="1" t="s">
        <v>6739</v>
      </c>
      <c r="B1742" s="1" t="str">
        <f t="shared" si="108"/>
        <v>906 Roberts Ports;Gonzalezville, HI 28435</v>
      </c>
      <c r="C1742" s="1" t="s">
        <v>27473</v>
      </c>
      <c r="D1742" s="4" t="s">
        <v>34212</v>
      </c>
      <c r="E1742" s="4" t="s">
        <v>34213</v>
      </c>
      <c r="F1742" s="9" t="str">
        <f t="shared" si="109"/>
        <v>Gonzalezville</v>
      </c>
      <c r="G1742" t="str">
        <f t="shared" si="110"/>
        <v>HI</v>
      </c>
      <c r="H1742" t="str">
        <f t="shared" si="111"/>
        <v>28435</v>
      </c>
    </row>
    <row r="1743" spans="1:8" ht="30">
      <c r="A1743" s="1" t="s">
        <v>6743</v>
      </c>
      <c r="B1743" s="1" t="str">
        <f t="shared" si="108"/>
        <v>8812 Jennifer Springs;East Amberborough, MO 69472</v>
      </c>
      <c r="C1743" s="1" t="s">
        <v>27474</v>
      </c>
      <c r="D1743" s="4" t="s">
        <v>34214</v>
      </c>
      <c r="E1743" s="4" t="s">
        <v>34215</v>
      </c>
      <c r="F1743" s="9" t="str">
        <f t="shared" si="109"/>
        <v>East Amberborough</v>
      </c>
      <c r="G1743" t="str">
        <f t="shared" si="110"/>
        <v>MO</v>
      </c>
      <c r="H1743" t="str">
        <f t="shared" si="111"/>
        <v>69472</v>
      </c>
    </row>
    <row r="1744" spans="1:8" ht="45">
      <c r="A1744" s="1" t="s">
        <v>6747</v>
      </c>
      <c r="B1744" s="1" t="str">
        <f t="shared" si="108"/>
        <v>653 Harold Inlet Suite 457;Cassandrastad, RI 51270</v>
      </c>
      <c r="C1744" s="1" t="s">
        <v>27475</v>
      </c>
      <c r="D1744" s="4" t="s">
        <v>34216</v>
      </c>
      <c r="E1744" s="4" t="s">
        <v>34217</v>
      </c>
      <c r="F1744" s="9" t="str">
        <f t="shared" si="109"/>
        <v>Cassandrastad</v>
      </c>
      <c r="G1744" t="str">
        <f t="shared" si="110"/>
        <v>RI</v>
      </c>
      <c r="H1744" t="str">
        <f t="shared" si="111"/>
        <v>51270</v>
      </c>
    </row>
    <row r="1745" spans="1:8" ht="45">
      <c r="A1745" s="1" t="s">
        <v>6751</v>
      </c>
      <c r="B1745" s="1" t="str">
        <f t="shared" si="108"/>
        <v>085 Michael Station Apt. 234;Alexandrachester, TX 03512</v>
      </c>
      <c r="C1745" s="1" t="s">
        <v>27476</v>
      </c>
      <c r="D1745" s="4" t="s">
        <v>34218</v>
      </c>
      <c r="E1745" s="4" t="s">
        <v>34219</v>
      </c>
      <c r="F1745" s="9" t="str">
        <f t="shared" si="109"/>
        <v>Alexandrachester</v>
      </c>
      <c r="G1745" t="str">
        <f t="shared" si="110"/>
        <v>TX</v>
      </c>
      <c r="H1745" t="str">
        <f t="shared" si="111"/>
        <v>03512</v>
      </c>
    </row>
    <row r="1746" spans="1:8" ht="45">
      <c r="A1746" s="1" t="s">
        <v>6754</v>
      </c>
      <c r="B1746" s="1" t="str">
        <f t="shared" si="108"/>
        <v>212 Rhodes Villages Apt. 507;South Christineberg, TX 16226</v>
      </c>
      <c r="C1746" s="1" t="s">
        <v>27477</v>
      </c>
      <c r="D1746" s="4" t="s">
        <v>34220</v>
      </c>
      <c r="E1746" s="4" t="s">
        <v>34221</v>
      </c>
      <c r="F1746" s="9" t="str">
        <f t="shared" si="109"/>
        <v>South Christineberg</v>
      </c>
      <c r="G1746" t="str">
        <f t="shared" si="110"/>
        <v>TX</v>
      </c>
      <c r="H1746" t="str">
        <f t="shared" si="111"/>
        <v>16226</v>
      </c>
    </row>
    <row r="1747" spans="1:8" ht="30">
      <c r="A1747" s="1" t="s">
        <v>6758</v>
      </c>
      <c r="B1747" s="1" t="str">
        <f t="shared" si="108"/>
        <v>66495 Jason Tunnel Apt. 672;Port Jackstad, KS 01286</v>
      </c>
      <c r="C1747" s="1" t="s">
        <v>27478</v>
      </c>
      <c r="D1747" s="4" t="s">
        <v>34222</v>
      </c>
      <c r="E1747" s="4" t="s">
        <v>34223</v>
      </c>
      <c r="F1747" s="9" t="str">
        <f t="shared" si="109"/>
        <v>Port Jackstad</v>
      </c>
      <c r="G1747" t="str">
        <f t="shared" si="110"/>
        <v>KS</v>
      </c>
      <c r="H1747" t="str">
        <f t="shared" si="111"/>
        <v>01286</v>
      </c>
    </row>
    <row r="1748" spans="1:8" ht="30">
      <c r="A1748" s="1" t="s">
        <v>6762</v>
      </c>
      <c r="B1748" s="1" t="str">
        <f t="shared" si="108"/>
        <v>76727 Jesse Terrace;East Amystad, WI 23943</v>
      </c>
      <c r="C1748" s="1" t="s">
        <v>27479</v>
      </c>
      <c r="D1748" s="4" t="s">
        <v>34224</v>
      </c>
      <c r="E1748" s="4" t="s">
        <v>34225</v>
      </c>
      <c r="F1748" s="9" t="str">
        <f t="shared" si="109"/>
        <v>East Amystad</v>
      </c>
      <c r="G1748" t="str">
        <f t="shared" si="110"/>
        <v>WI</v>
      </c>
      <c r="H1748" t="str">
        <f t="shared" si="111"/>
        <v>23943</v>
      </c>
    </row>
    <row r="1749" spans="1:8" ht="45">
      <c r="A1749" s="1" t="s">
        <v>6766</v>
      </c>
      <c r="B1749" s="1" t="str">
        <f t="shared" si="108"/>
        <v>81570 Rachel Haven;Alyssatown, VT 83982</v>
      </c>
      <c r="C1749" s="1" t="s">
        <v>27480</v>
      </c>
      <c r="D1749" s="4" t="s">
        <v>34226</v>
      </c>
      <c r="E1749" s="4" t="s">
        <v>34227</v>
      </c>
      <c r="F1749" s="9" t="str">
        <f t="shared" si="109"/>
        <v>Alyssatown</v>
      </c>
      <c r="G1749" t="str">
        <f t="shared" si="110"/>
        <v>VT</v>
      </c>
      <c r="H1749" t="str">
        <f t="shared" si="111"/>
        <v>83982</v>
      </c>
    </row>
    <row r="1750" spans="1:8" ht="45">
      <c r="A1750" s="1" t="s">
        <v>6770</v>
      </c>
      <c r="B1750" s="1" t="str">
        <f t="shared" si="108"/>
        <v>899 Medina Turnpike;Kimberlyberg, MD 06462</v>
      </c>
      <c r="C1750" s="1" t="s">
        <v>27481</v>
      </c>
      <c r="D1750" s="4" t="s">
        <v>34228</v>
      </c>
      <c r="E1750" s="4" t="s">
        <v>34229</v>
      </c>
      <c r="F1750" s="9" t="str">
        <f t="shared" si="109"/>
        <v>Kimberlyberg</v>
      </c>
      <c r="G1750" t="str">
        <f t="shared" si="110"/>
        <v>MD</v>
      </c>
      <c r="H1750" t="str">
        <f t="shared" si="111"/>
        <v>06462</v>
      </c>
    </row>
    <row r="1751" spans="1:8" ht="30">
      <c r="A1751" s="1" t="s">
        <v>6774</v>
      </c>
      <c r="B1751" s="1" t="str">
        <f t="shared" si="108"/>
        <v>981 Nelson Pass;Port Zachary, ID 40370</v>
      </c>
      <c r="C1751" s="1" t="s">
        <v>27482</v>
      </c>
      <c r="D1751" s="4" t="s">
        <v>34230</v>
      </c>
      <c r="E1751" s="4" t="s">
        <v>34231</v>
      </c>
      <c r="F1751" s="9" t="str">
        <f t="shared" si="109"/>
        <v>Port Zachary</v>
      </c>
      <c r="G1751" t="str">
        <f t="shared" si="110"/>
        <v>ID</v>
      </c>
      <c r="H1751" t="str">
        <f t="shared" si="111"/>
        <v>40370</v>
      </c>
    </row>
    <row r="1752" spans="1:8" ht="30">
      <c r="A1752" s="1" t="s">
        <v>6778</v>
      </c>
      <c r="B1752" s="1" t="str">
        <f t="shared" si="108"/>
        <v>Unit 3548 Box 6052;DPO AE 66973</v>
      </c>
      <c r="C1752" s="1" t="s">
        <v>27483</v>
      </c>
      <c r="D1752" s="4" t="s">
        <v>34232</v>
      </c>
      <c r="E1752" s="4" t="s">
        <v>34233</v>
      </c>
      <c r="F1752" s="9" t="str">
        <f t="shared" si="109"/>
        <v>DPO</v>
      </c>
      <c r="G1752" t="str">
        <f t="shared" si="110"/>
        <v>AE</v>
      </c>
      <c r="H1752" t="str">
        <f t="shared" si="111"/>
        <v>66973</v>
      </c>
    </row>
    <row r="1753" spans="1:8" ht="30">
      <c r="A1753" s="1" t="s">
        <v>6782</v>
      </c>
      <c r="B1753" s="1" t="str">
        <f t="shared" si="108"/>
        <v>3669 William Manors Suite 814;Royhaven, TX 97823</v>
      </c>
      <c r="C1753" s="1" t="s">
        <v>27484</v>
      </c>
      <c r="D1753" s="4" t="s">
        <v>34234</v>
      </c>
      <c r="E1753" s="4" t="s">
        <v>34235</v>
      </c>
      <c r="F1753" s="9" t="str">
        <f t="shared" si="109"/>
        <v>Royhaven</v>
      </c>
      <c r="G1753" t="str">
        <f t="shared" si="110"/>
        <v>TX</v>
      </c>
      <c r="H1753" t="str">
        <f t="shared" si="111"/>
        <v>97823</v>
      </c>
    </row>
    <row r="1754" spans="1:8" ht="30">
      <c r="A1754" s="1" t="s">
        <v>6786</v>
      </c>
      <c r="B1754" s="1" t="str">
        <f t="shared" si="108"/>
        <v>424 Holt Inlet;Millerstad, CA 25496</v>
      </c>
      <c r="C1754" s="1" t="s">
        <v>27485</v>
      </c>
      <c r="D1754" s="4" t="s">
        <v>34236</v>
      </c>
      <c r="E1754" s="4" t="s">
        <v>34237</v>
      </c>
      <c r="F1754" s="9" t="str">
        <f t="shared" si="109"/>
        <v>Millerstad</v>
      </c>
      <c r="G1754" t="str">
        <f t="shared" si="110"/>
        <v>CA</v>
      </c>
      <c r="H1754" t="str">
        <f t="shared" si="111"/>
        <v>25496</v>
      </c>
    </row>
    <row r="1755" spans="1:8" ht="30">
      <c r="A1755" s="1" t="s">
        <v>6790</v>
      </c>
      <c r="B1755" s="1" t="str">
        <f t="shared" si="108"/>
        <v>82536 Baxter Mall;Jorgechester, FL 46298</v>
      </c>
      <c r="C1755" s="1" t="s">
        <v>27486</v>
      </c>
      <c r="D1755" s="4" t="s">
        <v>34238</v>
      </c>
      <c r="E1755" s="4" t="s">
        <v>34239</v>
      </c>
      <c r="F1755" s="9" t="str">
        <f t="shared" si="109"/>
        <v>Jorgechester</v>
      </c>
      <c r="G1755" t="str">
        <f t="shared" si="110"/>
        <v>FL</v>
      </c>
      <c r="H1755" t="str">
        <f t="shared" si="111"/>
        <v>46298</v>
      </c>
    </row>
    <row r="1756" spans="1:8" ht="30">
      <c r="A1756" s="1" t="s">
        <v>6794</v>
      </c>
      <c r="B1756" s="1" t="str">
        <f t="shared" si="108"/>
        <v>94680 Barnes Point Suite 114;Dianeport, OH 70179</v>
      </c>
      <c r="C1756" s="1" t="s">
        <v>27487</v>
      </c>
      <c r="D1756" s="4" t="s">
        <v>34240</v>
      </c>
      <c r="E1756" s="4" t="s">
        <v>34241</v>
      </c>
      <c r="F1756" s="9" t="str">
        <f t="shared" si="109"/>
        <v>Dianeport</v>
      </c>
      <c r="G1756" t="str">
        <f t="shared" si="110"/>
        <v>OH</v>
      </c>
      <c r="H1756" t="str">
        <f t="shared" si="111"/>
        <v>70179</v>
      </c>
    </row>
    <row r="1757" spans="1:8" ht="30">
      <c r="A1757" s="1" t="s">
        <v>6798</v>
      </c>
      <c r="B1757" s="1" t="str">
        <f t="shared" si="108"/>
        <v>02636 Gilbert Greens;Lake Ashleyburgh, UT 32386</v>
      </c>
      <c r="C1757" s="1" t="s">
        <v>27488</v>
      </c>
      <c r="D1757" s="4" t="s">
        <v>34242</v>
      </c>
      <c r="E1757" s="4" t="s">
        <v>34243</v>
      </c>
      <c r="F1757" s="9" t="str">
        <f t="shared" si="109"/>
        <v>Lake Ashleyburgh</v>
      </c>
      <c r="G1757" t="str">
        <f t="shared" si="110"/>
        <v>UT</v>
      </c>
      <c r="H1757" t="str">
        <f t="shared" si="111"/>
        <v>32386</v>
      </c>
    </row>
    <row r="1758" spans="1:8" ht="45">
      <c r="A1758" s="1" t="s">
        <v>6801</v>
      </c>
      <c r="B1758" s="1" t="str">
        <f t="shared" si="108"/>
        <v>8586 Jeffery Creek Suite 502;North Crystal, WA 56026</v>
      </c>
      <c r="C1758" s="1" t="s">
        <v>27489</v>
      </c>
      <c r="D1758" s="4" t="s">
        <v>34244</v>
      </c>
      <c r="E1758" s="4" t="s">
        <v>34245</v>
      </c>
      <c r="F1758" s="9" t="str">
        <f t="shared" si="109"/>
        <v>North Crystal</v>
      </c>
      <c r="G1758" t="str">
        <f t="shared" si="110"/>
        <v>WA</v>
      </c>
      <c r="H1758" t="str">
        <f t="shared" si="111"/>
        <v>56026</v>
      </c>
    </row>
    <row r="1759" spans="1:8" ht="45">
      <c r="A1759" s="1" t="s">
        <v>6805</v>
      </c>
      <c r="B1759" s="1" t="str">
        <f t="shared" si="108"/>
        <v>05796 Rivera Groves;Cooperfort, IL 31450</v>
      </c>
      <c r="C1759" s="1" t="s">
        <v>27490</v>
      </c>
      <c r="D1759" s="4" t="s">
        <v>34246</v>
      </c>
      <c r="E1759" s="4" t="s">
        <v>34247</v>
      </c>
      <c r="F1759" s="9" t="str">
        <f t="shared" si="109"/>
        <v>Cooperfort</v>
      </c>
      <c r="G1759" t="str">
        <f t="shared" si="110"/>
        <v>IL</v>
      </c>
      <c r="H1759" t="str">
        <f t="shared" si="111"/>
        <v>31450</v>
      </c>
    </row>
    <row r="1760" spans="1:8" ht="30">
      <c r="A1760" s="1" t="s">
        <v>6809</v>
      </c>
      <c r="B1760" s="1" t="str">
        <f t="shared" si="108"/>
        <v>771 Kennedy Cliff Suite 559;Michaelview, ID 58251</v>
      </c>
      <c r="C1760" s="1" t="s">
        <v>27491</v>
      </c>
      <c r="D1760" s="4" t="s">
        <v>34248</v>
      </c>
      <c r="E1760" s="4" t="s">
        <v>34249</v>
      </c>
      <c r="F1760" s="9" t="str">
        <f t="shared" si="109"/>
        <v>Michaelview</v>
      </c>
      <c r="G1760" t="str">
        <f t="shared" si="110"/>
        <v>ID</v>
      </c>
      <c r="H1760" t="str">
        <f t="shared" si="111"/>
        <v>58251</v>
      </c>
    </row>
    <row r="1761" spans="1:8" ht="45">
      <c r="A1761" s="1" t="s">
        <v>6812</v>
      </c>
      <c r="B1761" s="1" t="str">
        <f t="shared" si="108"/>
        <v>4058 Michelle Divide;Katherineburgh, HI 48783</v>
      </c>
      <c r="C1761" s="1" t="s">
        <v>27492</v>
      </c>
      <c r="D1761" s="4" t="s">
        <v>34250</v>
      </c>
      <c r="E1761" s="4" t="s">
        <v>34251</v>
      </c>
      <c r="F1761" s="9" t="str">
        <f t="shared" si="109"/>
        <v>Katherineburgh</v>
      </c>
      <c r="G1761" t="str">
        <f t="shared" si="110"/>
        <v>HI</v>
      </c>
      <c r="H1761" t="str">
        <f t="shared" si="111"/>
        <v>48783</v>
      </c>
    </row>
    <row r="1762" spans="1:8" ht="30">
      <c r="A1762" s="1" t="s">
        <v>6816</v>
      </c>
      <c r="B1762" s="1" t="str">
        <f t="shared" si="108"/>
        <v>Unit 0768 Box 7148;DPO AA 16682</v>
      </c>
      <c r="C1762" s="1" t="s">
        <v>27493</v>
      </c>
      <c r="D1762" s="4" t="s">
        <v>34252</v>
      </c>
      <c r="E1762" s="4" t="s">
        <v>34253</v>
      </c>
      <c r="F1762" s="9" t="str">
        <f t="shared" si="109"/>
        <v>DPO</v>
      </c>
      <c r="G1762" t="str">
        <f t="shared" si="110"/>
        <v>AA</v>
      </c>
      <c r="H1762" t="str">
        <f t="shared" si="111"/>
        <v>16682</v>
      </c>
    </row>
    <row r="1763" spans="1:8" ht="30">
      <c r="A1763" s="1" t="s">
        <v>6820</v>
      </c>
      <c r="B1763" s="1" t="str">
        <f t="shared" si="108"/>
        <v>Unit 7078 Box 5434;DPO AE 40802</v>
      </c>
      <c r="C1763" s="1" t="s">
        <v>27494</v>
      </c>
      <c r="D1763" s="4" t="s">
        <v>34254</v>
      </c>
      <c r="E1763" s="4" t="s">
        <v>34255</v>
      </c>
      <c r="F1763" s="9" t="str">
        <f t="shared" si="109"/>
        <v>DPO</v>
      </c>
      <c r="G1763" t="str">
        <f t="shared" si="110"/>
        <v>AE</v>
      </c>
      <c r="H1763" t="str">
        <f t="shared" si="111"/>
        <v>40802</v>
      </c>
    </row>
    <row r="1764" spans="1:8" ht="30">
      <c r="A1764" s="1" t="s">
        <v>6824</v>
      </c>
      <c r="B1764" s="1" t="str">
        <f t="shared" si="108"/>
        <v>80062 Sharon Isle;West Chris, ME 30888</v>
      </c>
      <c r="C1764" s="1" t="s">
        <v>27495</v>
      </c>
      <c r="D1764" s="4" t="s">
        <v>34256</v>
      </c>
      <c r="E1764" s="4" t="s">
        <v>34257</v>
      </c>
      <c r="F1764" s="9" t="str">
        <f t="shared" si="109"/>
        <v>West Chris</v>
      </c>
      <c r="G1764" t="str">
        <f t="shared" si="110"/>
        <v>ME</v>
      </c>
      <c r="H1764" t="str">
        <f t="shared" si="111"/>
        <v>30888</v>
      </c>
    </row>
    <row r="1765" spans="1:8" ht="30">
      <c r="A1765" s="1" t="s">
        <v>6828</v>
      </c>
      <c r="B1765" s="1" t="str">
        <f t="shared" si="108"/>
        <v>661 Joshua Pike Apt. 771;Port Haley, SD 63638</v>
      </c>
      <c r="C1765" s="1" t="s">
        <v>27496</v>
      </c>
      <c r="D1765" s="4" t="s">
        <v>34258</v>
      </c>
      <c r="E1765" s="4" t="s">
        <v>34259</v>
      </c>
      <c r="F1765" s="9" t="str">
        <f t="shared" si="109"/>
        <v>Port Haley</v>
      </c>
      <c r="G1765" t="str">
        <f t="shared" si="110"/>
        <v>SD</v>
      </c>
      <c r="H1765" t="str">
        <f t="shared" si="111"/>
        <v>63638</v>
      </c>
    </row>
    <row r="1766" spans="1:8" ht="30">
      <c r="A1766" s="1" t="s">
        <v>6832</v>
      </c>
      <c r="B1766" s="1" t="str">
        <f t="shared" si="108"/>
        <v>2604 Brenda Track;Port Jonathan, IL 96399</v>
      </c>
      <c r="C1766" s="1" t="s">
        <v>27497</v>
      </c>
      <c r="D1766" s="4" t="s">
        <v>34260</v>
      </c>
      <c r="E1766" s="4" t="s">
        <v>34261</v>
      </c>
      <c r="F1766" s="9" t="str">
        <f t="shared" si="109"/>
        <v>Port Jonathan</v>
      </c>
      <c r="G1766" t="str">
        <f t="shared" si="110"/>
        <v>IL</v>
      </c>
      <c r="H1766" t="str">
        <f t="shared" si="111"/>
        <v>96399</v>
      </c>
    </row>
    <row r="1767" spans="1:8" ht="30">
      <c r="A1767" s="1" t="s">
        <v>6835</v>
      </c>
      <c r="B1767" s="1" t="str">
        <f t="shared" si="108"/>
        <v>64632 Allen Coves;Fosterland, TX 19504</v>
      </c>
      <c r="C1767" s="1" t="s">
        <v>27498</v>
      </c>
      <c r="D1767" s="4" t="s">
        <v>34262</v>
      </c>
      <c r="E1767" s="4" t="s">
        <v>34263</v>
      </c>
      <c r="F1767" s="9" t="str">
        <f t="shared" si="109"/>
        <v>Fosterland</v>
      </c>
      <c r="G1767" t="str">
        <f t="shared" si="110"/>
        <v>TX</v>
      </c>
      <c r="H1767" t="str">
        <f t="shared" si="111"/>
        <v>19504</v>
      </c>
    </row>
    <row r="1768" spans="1:8" ht="30">
      <c r="A1768" s="1" t="s">
        <v>6839</v>
      </c>
      <c r="B1768" s="1" t="str">
        <f t="shared" si="108"/>
        <v>058 Hicks Port Apt. 681;Sarahshire, ND 98838</v>
      </c>
      <c r="C1768" s="1" t="s">
        <v>27499</v>
      </c>
      <c r="D1768" s="4" t="s">
        <v>34264</v>
      </c>
      <c r="E1768" s="4" t="s">
        <v>34265</v>
      </c>
      <c r="F1768" s="9" t="str">
        <f t="shared" si="109"/>
        <v>Sarahshire</v>
      </c>
      <c r="G1768" t="str">
        <f t="shared" si="110"/>
        <v>ND</v>
      </c>
      <c r="H1768" t="str">
        <f t="shared" si="111"/>
        <v>98838</v>
      </c>
    </row>
    <row r="1769" spans="1:8" ht="45">
      <c r="A1769" s="1" t="s">
        <v>6843</v>
      </c>
      <c r="B1769" s="1" t="str">
        <f t="shared" si="108"/>
        <v>9379 Andrews Mountains;Lake Tiffanyshire, WI 68872</v>
      </c>
      <c r="C1769" s="1" t="s">
        <v>27500</v>
      </c>
      <c r="D1769" s="4" t="s">
        <v>34266</v>
      </c>
      <c r="E1769" s="4" t="s">
        <v>34267</v>
      </c>
      <c r="F1769" s="9" t="str">
        <f t="shared" si="109"/>
        <v>Lake Tiffanyshire</v>
      </c>
      <c r="G1769" t="str">
        <f t="shared" si="110"/>
        <v>WI</v>
      </c>
      <c r="H1769" t="str">
        <f t="shared" si="111"/>
        <v>68872</v>
      </c>
    </row>
    <row r="1770" spans="1:8" ht="30">
      <c r="A1770" s="1" t="s">
        <v>6847</v>
      </c>
      <c r="B1770" s="1" t="str">
        <f t="shared" si="108"/>
        <v>9283 Carrie Plaza Apt. 326;Davidsonport, NC 81509</v>
      </c>
      <c r="C1770" s="1" t="s">
        <v>27501</v>
      </c>
      <c r="D1770" s="4" t="s">
        <v>34268</v>
      </c>
      <c r="E1770" s="4" t="s">
        <v>34269</v>
      </c>
      <c r="F1770" s="9" t="str">
        <f t="shared" si="109"/>
        <v>Davidsonport</v>
      </c>
      <c r="G1770" t="str">
        <f t="shared" si="110"/>
        <v>NC</v>
      </c>
      <c r="H1770" t="str">
        <f t="shared" si="111"/>
        <v>81509</v>
      </c>
    </row>
    <row r="1771" spans="1:8" ht="30">
      <c r="A1771" s="1" t="s">
        <v>6851</v>
      </c>
      <c r="B1771" s="1" t="str">
        <f t="shared" si="108"/>
        <v>2518 Jonathan Landing;East Melissa, RI 86536</v>
      </c>
      <c r="C1771" s="1" t="s">
        <v>27502</v>
      </c>
      <c r="D1771" s="4" t="s">
        <v>34270</v>
      </c>
      <c r="E1771" s="4" t="s">
        <v>34271</v>
      </c>
      <c r="F1771" s="9" t="str">
        <f t="shared" si="109"/>
        <v>East Melissa</v>
      </c>
      <c r="G1771" t="str">
        <f t="shared" si="110"/>
        <v>RI</v>
      </c>
      <c r="H1771" t="str">
        <f t="shared" si="111"/>
        <v>86536</v>
      </c>
    </row>
    <row r="1772" spans="1:8" ht="30">
      <c r="A1772" s="1" t="s">
        <v>6855</v>
      </c>
      <c r="B1772" s="1" t="str">
        <f t="shared" si="108"/>
        <v>197 Bush Freeway Suite 702;Whiteland, ND 74908</v>
      </c>
      <c r="C1772" s="1" t="s">
        <v>27503</v>
      </c>
      <c r="D1772" s="4" t="s">
        <v>34272</v>
      </c>
      <c r="E1772" s="4" t="s">
        <v>34273</v>
      </c>
      <c r="F1772" s="9" t="str">
        <f t="shared" si="109"/>
        <v>Whiteland</v>
      </c>
      <c r="G1772" t="str">
        <f t="shared" si="110"/>
        <v>ND</v>
      </c>
      <c r="H1772" t="str">
        <f t="shared" si="111"/>
        <v>74908</v>
      </c>
    </row>
    <row r="1773" spans="1:8" ht="30">
      <c r="A1773" s="1" t="s">
        <v>6859</v>
      </c>
      <c r="B1773" s="1" t="str">
        <f t="shared" si="108"/>
        <v>58122 Perkins Islands Suite 843;Gardnerside, MI 76744</v>
      </c>
      <c r="C1773" s="1" t="s">
        <v>27504</v>
      </c>
      <c r="D1773" s="4" t="s">
        <v>34274</v>
      </c>
      <c r="E1773" s="4" t="s">
        <v>34275</v>
      </c>
      <c r="F1773" s="9" t="str">
        <f t="shared" si="109"/>
        <v>Gardnerside</v>
      </c>
      <c r="G1773" t="str">
        <f t="shared" si="110"/>
        <v>MI</v>
      </c>
      <c r="H1773" t="str">
        <f t="shared" si="111"/>
        <v>76744</v>
      </c>
    </row>
    <row r="1774" spans="1:8" ht="30">
      <c r="A1774" s="1" t="s">
        <v>6863</v>
      </c>
      <c r="B1774" s="1" t="str">
        <f t="shared" si="108"/>
        <v>21722 Bryan Stravenue Suite 893;New Marc, WV 61780</v>
      </c>
      <c r="C1774" s="1" t="s">
        <v>27505</v>
      </c>
      <c r="D1774" s="4" t="s">
        <v>34276</v>
      </c>
      <c r="E1774" s="4" t="s">
        <v>34277</v>
      </c>
      <c r="F1774" s="9" t="str">
        <f t="shared" si="109"/>
        <v>New Marc</v>
      </c>
      <c r="G1774" t="str">
        <f t="shared" si="110"/>
        <v>WV</v>
      </c>
      <c r="H1774" t="str">
        <f t="shared" si="111"/>
        <v>61780</v>
      </c>
    </row>
    <row r="1775" spans="1:8" ht="45">
      <c r="A1775" s="1" t="s">
        <v>6867</v>
      </c>
      <c r="B1775" s="1" t="str">
        <f t="shared" si="108"/>
        <v>42215 Andrea Extensions;Perezborough, OH 53510</v>
      </c>
      <c r="C1775" s="1" t="s">
        <v>27506</v>
      </c>
      <c r="D1775" s="4" t="s">
        <v>34278</v>
      </c>
      <c r="E1775" s="4" t="s">
        <v>34279</v>
      </c>
      <c r="F1775" s="9" t="str">
        <f t="shared" si="109"/>
        <v>Perezborough</v>
      </c>
      <c r="G1775" t="str">
        <f t="shared" si="110"/>
        <v>OH</v>
      </c>
      <c r="H1775" t="str">
        <f t="shared" si="111"/>
        <v>53510</v>
      </c>
    </row>
    <row r="1776" spans="1:8" ht="45">
      <c r="A1776" s="1" t="s">
        <v>6871</v>
      </c>
      <c r="B1776" s="1" t="str">
        <f t="shared" si="108"/>
        <v>310 Matthew Dale Suite 482;East Brandon, MO 06186</v>
      </c>
      <c r="C1776" s="1" t="s">
        <v>27507</v>
      </c>
      <c r="D1776" s="4" t="s">
        <v>34280</v>
      </c>
      <c r="E1776" s="4" t="s">
        <v>34281</v>
      </c>
      <c r="F1776" s="9" t="str">
        <f t="shared" si="109"/>
        <v>East Brandon</v>
      </c>
      <c r="G1776" t="str">
        <f t="shared" si="110"/>
        <v>MO</v>
      </c>
      <c r="H1776" t="str">
        <f t="shared" si="111"/>
        <v>06186</v>
      </c>
    </row>
    <row r="1777" spans="1:8" ht="45">
      <c r="A1777" s="1" t="s">
        <v>6875</v>
      </c>
      <c r="B1777" s="1" t="str">
        <f t="shared" si="108"/>
        <v>26478 Molina Neck;Adamsmouth, NC 38818</v>
      </c>
      <c r="C1777" s="1" t="s">
        <v>27508</v>
      </c>
      <c r="D1777" s="4" t="s">
        <v>34282</v>
      </c>
      <c r="E1777" s="4" t="s">
        <v>34283</v>
      </c>
      <c r="F1777" s="9" t="str">
        <f t="shared" si="109"/>
        <v>Adamsmouth</v>
      </c>
      <c r="G1777" t="str">
        <f t="shared" si="110"/>
        <v>NC</v>
      </c>
      <c r="H1777" t="str">
        <f t="shared" si="111"/>
        <v>38818</v>
      </c>
    </row>
    <row r="1778" spans="1:8" ht="45">
      <c r="A1778" s="1" t="s">
        <v>6879</v>
      </c>
      <c r="B1778" s="1" t="str">
        <f t="shared" si="108"/>
        <v>31163 John Parks Suite 951;East Emilyborough, ID 95097</v>
      </c>
      <c r="C1778" s="1" t="s">
        <v>27509</v>
      </c>
      <c r="D1778" s="4" t="s">
        <v>34284</v>
      </c>
      <c r="E1778" s="4" t="s">
        <v>34285</v>
      </c>
      <c r="F1778" s="9" t="str">
        <f t="shared" si="109"/>
        <v>East Emilyborough</v>
      </c>
      <c r="G1778" t="str">
        <f t="shared" si="110"/>
        <v>ID</v>
      </c>
      <c r="H1778" t="str">
        <f t="shared" si="111"/>
        <v>95097</v>
      </c>
    </row>
    <row r="1779" spans="1:8" ht="45">
      <c r="A1779" s="1" t="s">
        <v>6883</v>
      </c>
      <c r="B1779" s="1" t="str">
        <f t="shared" si="108"/>
        <v>91011 Justin Course;Garnerstad, NY 54171</v>
      </c>
      <c r="C1779" s="1" t="s">
        <v>27510</v>
      </c>
      <c r="D1779" s="4" t="s">
        <v>34286</v>
      </c>
      <c r="E1779" s="4" t="s">
        <v>34287</v>
      </c>
      <c r="F1779" s="9" t="str">
        <f t="shared" si="109"/>
        <v>Garnerstad</v>
      </c>
      <c r="G1779" t="str">
        <f t="shared" si="110"/>
        <v>NY</v>
      </c>
      <c r="H1779" t="str">
        <f t="shared" si="111"/>
        <v>54171</v>
      </c>
    </row>
    <row r="1780" spans="1:8" ht="45">
      <c r="A1780" s="1" t="s">
        <v>6887</v>
      </c>
      <c r="B1780" s="1" t="str">
        <f t="shared" si="108"/>
        <v>644 Wells Gateway;Mckinneytown, AR 19634</v>
      </c>
      <c r="C1780" s="1" t="s">
        <v>27511</v>
      </c>
      <c r="D1780" s="4" t="s">
        <v>34288</v>
      </c>
      <c r="E1780" s="4" t="s">
        <v>34289</v>
      </c>
      <c r="F1780" s="9" t="str">
        <f t="shared" si="109"/>
        <v>Mckinneytown</v>
      </c>
      <c r="G1780" t="str">
        <f t="shared" si="110"/>
        <v>AR</v>
      </c>
      <c r="H1780" t="str">
        <f t="shared" si="111"/>
        <v>19634</v>
      </c>
    </row>
    <row r="1781" spans="1:8" ht="30">
      <c r="A1781" s="1" t="s">
        <v>6891</v>
      </c>
      <c r="B1781" s="1" t="str">
        <f t="shared" si="108"/>
        <v>4840 Clark Garden Apt. 374;Medinaberg, NV 23593</v>
      </c>
      <c r="C1781" s="1" t="s">
        <v>27512</v>
      </c>
      <c r="D1781" s="4" t="s">
        <v>34290</v>
      </c>
      <c r="E1781" s="4" t="s">
        <v>34291</v>
      </c>
      <c r="F1781" s="9" t="str">
        <f t="shared" si="109"/>
        <v>Medinaberg</v>
      </c>
      <c r="G1781" t="str">
        <f t="shared" si="110"/>
        <v>NV</v>
      </c>
      <c r="H1781" t="str">
        <f t="shared" si="111"/>
        <v>23593</v>
      </c>
    </row>
    <row r="1782" spans="1:8" ht="45">
      <c r="A1782" s="1" t="s">
        <v>6895</v>
      </c>
      <c r="B1782" s="1" t="str">
        <f t="shared" si="108"/>
        <v>6647 John Plains Apt. 546;North Rachelborough, MO 31690</v>
      </c>
      <c r="C1782" s="1" t="s">
        <v>27513</v>
      </c>
      <c r="D1782" s="4" t="s">
        <v>34292</v>
      </c>
      <c r="E1782" s="4" t="s">
        <v>34293</v>
      </c>
      <c r="F1782" s="9" t="str">
        <f t="shared" si="109"/>
        <v>North Rachelborough</v>
      </c>
      <c r="G1782" t="str">
        <f t="shared" si="110"/>
        <v>MO</v>
      </c>
      <c r="H1782" t="str">
        <f t="shared" si="111"/>
        <v>31690</v>
      </c>
    </row>
    <row r="1783" spans="1:8" ht="30">
      <c r="A1783" s="1" t="s">
        <v>6899</v>
      </c>
      <c r="B1783" s="1" t="str">
        <f t="shared" si="108"/>
        <v>686 Jennings Station Apt. 703;Trujilloside, NJ 85148</v>
      </c>
      <c r="C1783" s="1" t="s">
        <v>27514</v>
      </c>
      <c r="D1783" s="4" t="s">
        <v>34294</v>
      </c>
      <c r="E1783" s="4" t="s">
        <v>34295</v>
      </c>
      <c r="F1783" s="9" t="str">
        <f t="shared" si="109"/>
        <v>Trujilloside</v>
      </c>
      <c r="G1783" t="str">
        <f t="shared" si="110"/>
        <v>NJ</v>
      </c>
      <c r="H1783" t="str">
        <f t="shared" si="111"/>
        <v>85148</v>
      </c>
    </row>
    <row r="1784" spans="1:8" ht="45">
      <c r="A1784" s="1" t="s">
        <v>6903</v>
      </c>
      <c r="B1784" s="1" t="str">
        <f t="shared" si="108"/>
        <v>4493 Michael Mills;Scottchester, CO 75613</v>
      </c>
      <c r="C1784" s="1" t="s">
        <v>27515</v>
      </c>
      <c r="D1784" s="4" t="s">
        <v>34296</v>
      </c>
      <c r="E1784" s="4" t="s">
        <v>34297</v>
      </c>
      <c r="F1784" s="9" t="str">
        <f t="shared" si="109"/>
        <v>Scottchester</v>
      </c>
      <c r="G1784" t="str">
        <f t="shared" si="110"/>
        <v>CO</v>
      </c>
      <c r="H1784" t="str">
        <f t="shared" si="111"/>
        <v>75613</v>
      </c>
    </row>
    <row r="1785" spans="1:8" ht="30">
      <c r="A1785" s="1" t="s">
        <v>6906</v>
      </c>
      <c r="B1785" s="1" t="str">
        <f t="shared" si="108"/>
        <v>4851 Moore Cliffs;West John, OK 64667</v>
      </c>
      <c r="C1785" s="1" t="s">
        <v>27516</v>
      </c>
      <c r="D1785" s="4" t="s">
        <v>34298</v>
      </c>
      <c r="E1785" s="4" t="s">
        <v>34299</v>
      </c>
      <c r="F1785" s="9" t="str">
        <f t="shared" si="109"/>
        <v>West John</v>
      </c>
      <c r="G1785" t="str">
        <f t="shared" si="110"/>
        <v>OK</v>
      </c>
      <c r="H1785" t="str">
        <f t="shared" si="111"/>
        <v>64667</v>
      </c>
    </row>
    <row r="1786" spans="1:8" ht="30">
      <c r="A1786" s="1" t="s">
        <v>6910</v>
      </c>
      <c r="B1786" s="1" t="str">
        <f t="shared" si="108"/>
        <v>6599 Rojas Cape Apt. 565;East Rita, SC 04949</v>
      </c>
      <c r="C1786" s="1" t="s">
        <v>27517</v>
      </c>
      <c r="D1786" s="4" t="s">
        <v>34300</v>
      </c>
      <c r="E1786" s="4" t="s">
        <v>34301</v>
      </c>
      <c r="F1786" s="9" t="str">
        <f t="shared" si="109"/>
        <v>East Rita</v>
      </c>
      <c r="G1786" t="str">
        <f t="shared" si="110"/>
        <v>SC</v>
      </c>
      <c r="H1786" t="str">
        <f t="shared" si="111"/>
        <v>04949</v>
      </c>
    </row>
    <row r="1787" spans="1:8" ht="30">
      <c r="A1787" s="1" t="s">
        <v>6913</v>
      </c>
      <c r="B1787" s="1" t="str">
        <f t="shared" si="108"/>
        <v>9123 Kristin Falls;Port Susanport, CA 01995</v>
      </c>
      <c r="C1787" s="1" t="s">
        <v>27518</v>
      </c>
      <c r="D1787" s="4" t="s">
        <v>34302</v>
      </c>
      <c r="E1787" s="4" t="s">
        <v>34303</v>
      </c>
      <c r="F1787" s="9" t="str">
        <f t="shared" si="109"/>
        <v>Port Susanport</v>
      </c>
      <c r="G1787" t="str">
        <f t="shared" si="110"/>
        <v>CA</v>
      </c>
      <c r="H1787" t="str">
        <f t="shared" si="111"/>
        <v>01995</v>
      </c>
    </row>
    <row r="1788" spans="1:8" ht="45">
      <c r="A1788" s="1" t="s">
        <v>6917</v>
      </c>
      <c r="B1788" s="1" t="str">
        <f t="shared" si="108"/>
        <v>06246 Boyd Walks;Williamsland, GA 08347</v>
      </c>
      <c r="C1788" s="1" t="s">
        <v>27519</v>
      </c>
      <c r="D1788" s="4" t="s">
        <v>34304</v>
      </c>
      <c r="E1788" s="4" t="s">
        <v>34305</v>
      </c>
      <c r="F1788" s="9" t="str">
        <f t="shared" si="109"/>
        <v>Williamsland</v>
      </c>
      <c r="G1788" t="str">
        <f t="shared" si="110"/>
        <v>GA</v>
      </c>
      <c r="H1788" t="str">
        <f t="shared" si="111"/>
        <v>08347</v>
      </c>
    </row>
    <row r="1789" spans="1:8" ht="30">
      <c r="A1789" s="1" t="s">
        <v>6921</v>
      </c>
      <c r="B1789" s="1" t="str">
        <f t="shared" si="108"/>
        <v>871 Michael Mill;West Teresa, NC 74857</v>
      </c>
      <c r="C1789" s="1" t="s">
        <v>27520</v>
      </c>
      <c r="D1789" s="4" t="s">
        <v>34306</v>
      </c>
      <c r="E1789" s="4" t="s">
        <v>34307</v>
      </c>
      <c r="F1789" s="9" t="str">
        <f t="shared" si="109"/>
        <v>West Teresa</v>
      </c>
      <c r="G1789" t="str">
        <f t="shared" si="110"/>
        <v>NC</v>
      </c>
      <c r="H1789" t="str">
        <f t="shared" si="111"/>
        <v>74857</v>
      </c>
    </row>
    <row r="1790" spans="1:8" ht="30">
      <c r="A1790" s="1" t="s">
        <v>6925</v>
      </c>
      <c r="B1790" s="1" t="str">
        <f t="shared" si="108"/>
        <v>Unit 5089 Box 4707;DPO AP 59938</v>
      </c>
      <c r="C1790" s="1" t="s">
        <v>27521</v>
      </c>
      <c r="D1790" s="4" t="s">
        <v>34308</v>
      </c>
      <c r="E1790" s="4" t="s">
        <v>34309</v>
      </c>
      <c r="F1790" s="9" t="str">
        <f t="shared" si="109"/>
        <v>DPO</v>
      </c>
      <c r="G1790" t="str">
        <f t="shared" si="110"/>
        <v>AP</v>
      </c>
      <c r="H1790" t="str">
        <f t="shared" si="111"/>
        <v>59938</v>
      </c>
    </row>
    <row r="1791" spans="1:8" ht="45">
      <c r="A1791" s="1" t="s">
        <v>6929</v>
      </c>
      <c r="B1791" s="1" t="str">
        <f t="shared" si="108"/>
        <v>13853 Bennett Street Suite 538;Jacksonmouth, KY 68234</v>
      </c>
      <c r="C1791" s="1" t="s">
        <v>27522</v>
      </c>
      <c r="D1791" s="4" t="s">
        <v>34310</v>
      </c>
      <c r="E1791" s="4" t="s">
        <v>34311</v>
      </c>
      <c r="F1791" s="9" t="str">
        <f t="shared" si="109"/>
        <v>Jacksonmouth</v>
      </c>
      <c r="G1791" t="str">
        <f t="shared" si="110"/>
        <v>KY</v>
      </c>
      <c r="H1791" t="str">
        <f t="shared" si="111"/>
        <v>68234</v>
      </c>
    </row>
    <row r="1792" spans="1:8" ht="45">
      <c r="A1792" s="1" t="s">
        <v>6933</v>
      </c>
      <c r="B1792" s="1" t="str">
        <f t="shared" si="108"/>
        <v>53882 Townsend Shoal;Michaelmouth, ND 99667</v>
      </c>
      <c r="C1792" s="1" t="s">
        <v>27523</v>
      </c>
      <c r="D1792" s="4" t="s">
        <v>34312</v>
      </c>
      <c r="E1792" s="4" t="s">
        <v>34313</v>
      </c>
      <c r="F1792" s="9" t="str">
        <f t="shared" si="109"/>
        <v>Michaelmouth</v>
      </c>
      <c r="G1792" t="str">
        <f t="shared" si="110"/>
        <v>ND</v>
      </c>
      <c r="H1792" t="str">
        <f t="shared" si="111"/>
        <v>99667</v>
      </c>
    </row>
    <row r="1793" spans="1:8" ht="30">
      <c r="A1793" s="1" t="s">
        <v>6937</v>
      </c>
      <c r="B1793" s="1" t="str">
        <f t="shared" si="108"/>
        <v>97238 Emily Port;Seanville, WV 34934</v>
      </c>
      <c r="C1793" s="1" t="s">
        <v>27524</v>
      </c>
      <c r="D1793" s="4" t="s">
        <v>34314</v>
      </c>
      <c r="E1793" s="4" t="s">
        <v>34315</v>
      </c>
      <c r="F1793" s="9" t="str">
        <f t="shared" si="109"/>
        <v>Seanville</v>
      </c>
      <c r="G1793" t="str">
        <f t="shared" si="110"/>
        <v>WV</v>
      </c>
      <c r="H1793" t="str">
        <f t="shared" si="111"/>
        <v>34934</v>
      </c>
    </row>
    <row r="1794" spans="1:8" ht="30">
      <c r="A1794" s="1" t="s">
        <v>6941</v>
      </c>
      <c r="B1794" s="1" t="str">
        <f t="shared" si="108"/>
        <v>99805 Ashley Courts Suite 502;East Laurie, VT 08799</v>
      </c>
      <c r="C1794" s="1" t="s">
        <v>27525</v>
      </c>
      <c r="D1794" s="4" t="s">
        <v>34316</v>
      </c>
      <c r="E1794" s="4" t="s">
        <v>34317</v>
      </c>
      <c r="F1794" s="9" t="str">
        <f t="shared" si="109"/>
        <v>East Laurie</v>
      </c>
      <c r="G1794" t="str">
        <f t="shared" si="110"/>
        <v>VT</v>
      </c>
      <c r="H1794" t="str">
        <f t="shared" si="111"/>
        <v>08799</v>
      </c>
    </row>
    <row r="1795" spans="1:8" ht="30">
      <c r="A1795" s="1" t="s">
        <v>6945</v>
      </c>
      <c r="B1795" s="1" t="str">
        <f t="shared" ref="B1795:B1858" si="112">SUBSTITUTE(A1795,CHAR(10),";")</f>
        <v>04718 Jennifer Harbors Suite 984;Riveraberg, NC 18689</v>
      </c>
      <c r="C1795" s="1" t="s">
        <v>27526</v>
      </c>
      <c r="D1795" s="4" t="s">
        <v>34318</v>
      </c>
      <c r="E1795" s="4" t="s">
        <v>34319</v>
      </c>
      <c r="F1795" s="9" t="str">
        <f t="shared" ref="F1795:F1858" si="113">IF(RIGHT(LEFT(E1795,3),2)="PO",LEFT(E1795,3),LEFT(E1795,LEN(E1795)-10))</f>
        <v>Riveraberg</v>
      </c>
      <c r="G1795" t="str">
        <f t="shared" ref="G1795:G1858" si="114">LEFT(RIGHT(E1795, 8), 2)</f>
        <v>NC</v>
      </c>
      <c r="H1795" t="str">
        <f t="shared" ref="H1795:H1858" si="115">RIGHT(E1795, 5)</f>
        <v>18689</v>
      </c>
    </row>
    <row r="1796" spans="1:8" ht="30">
      <c r="A1796" s="1" t="s">
        <v>6949</v>
      </c>
      <c r="B1796" s="1" t="str">
        <f t="shared" si="112"/>
        <v>8294 Marks Vista;West Jessicatown, PA 66895</v>
      </c>
      <c r="C1796" s="1" t="s">
        <v>27527</v>
      </c>
      <c r="D1796" s="4" t="s">
        <v>34320</v>
      </c>
      <c r="E1796" s="4" t="s">
        <v>34321</v>
      </c>
      <c r="F1796" s="9" t="str">
        <f t="shared" si="113"/>
        <v>West Jessicatown</v>
      </c>
      <c r="G1796" t="str">
        <f t="shared" si="114"/>
        <v>PA</v>
      </c>
      <c r="H1796" t="str">
        <f t="shared" si="115"/>
        <v>66895</v>
      </c>
    </row>
    <row r="1797" spans="1:8" ht="30">
      <c r="A1797" s="1" t="s">
        <v>6953</v>
      </c>
      <c r="B1797" s="1" t="str">
        <f t="shared" si="112"/>
        <v>Unit 2493 Box 3759;DPO AE 90190</v>
      </c>
      <c r="C1797" s="1" t="s">
        <v>27528</v>
      </c>
      <c r="D1797" s="4" t="s">
        <v>34322</v>
      </c>
      <c r="E1797" s="4" t="s">
        <v>34323</v>
      </c>
      <c r="F1797" s="9" t="str">
        <f t="shared" si="113"/>
        <v>DPO</v>
      </c>
      <c r="G1797" t="str">
        <f t="shared" si="114"/>
        <v>AE</v>
      </c>
      <c r="H1797" t="str">
        <f t="shared" si="115"/>
        <v>90190</v>
      </c>
    </row>
    <row r="1798" spans="1:8" ht="30">
      <c r="A1798" s="1" t="s">
        <v>6957</v>
      </c>
      <c r="B1798" s="1" t="str">
        <f t="shared" si="112"/>
        <v>7703 Wayne Route;Alexisfurt, TX 70101</v>
      </c>
      <c r="C1798" s="1" t="s">
        <v>27529</v>
      </c>
      <c r="D1798" s="4" t="s">
        <v>34324</v>
      </c>
      <c r="E1798" s="4" t="s">
        <v>34325</v>
      </c>
      <c r="F1798" s="9" t="str">
        <f t="shared" si="113"/>
        <v>Alexisfurt</v>
      </c>
      <c r="G1798" t="str">
        <f t="shared" si="114"/>
        <v>TX</v>
      </c>
      <c r="H1798" t="str">
        <f t="shared" si="115"/>
        <v>70101</v>
      </c>
    </row>
    <row r="1799" spans="1:8" ht="30">
      <c r="A1799" s="1" t="s">
        <v>6960</v>
      </c>
      <c r="B1799" s="1" t="str">
        <f t="shared" si="112"/>
        <v>93823 Christopher Vista Apt. 637;Robertton, FL 78761</v>
      </c>
      <c r="C1799" s="1" t="s">
        <v>27530</v>
      </c>
      <c r="D1799" s="4" t="s">
        <v>34326</v>
      </c>
      <c r="E1799" s="4" t="s">
        <v>34327</v>
      </c>
      <c r="F1799" s="9" t="str">
        <f t="shared" si="113"/>
        <v>Robertton</v>
      </c>
      <c r="G1799" t="str">
        <f t="shared" si="114"/>
        <v>FL</v>
      </c>
      <c r="H1799" t="str">
        <f t="shared" si="115"/>
        <v>78761</v>
      </c>
    </row>
    <row r="1800" spans="1:8" ht="30">
      <c r="A1800" s="1" t="s">
        <v>6964</v>
      </c>
      <c r="B1800" s="1" t="str">
        <f t="shared" si="112"/>
        <v>379 Jones Throughway Apt. 319;Annborough, IL 71810</v>
      </c>
      <c r="C1800" s="1" t="s">
        <v>27531</v>
      </c>
      <c r="D1800" s="4" t="s">
        <v>34328</v>
      </c>
      <c r="E1800" s="4" t="s">
        <v>34329</v>
      </c>
      <c r="F1800" s="9" t="str">
        <f t="shared" si="113"/>
        <v>Annborough</v>
      </c>
      <c r="G1800" t="str">
        <f t="shared" si="114"/>
        <v>IL</v>
      </c>
      <c r="H1800" t="str">
        <f t="shared" si="115"/>
        <v>71810</v>
      </c>
    </row>
    <row r="1801" spans="1:8" ht="30">
      <c r="A1801" s="1" t="s">
        <v>6968</v>
      </c>
      <c r="B1801" s="1" t="str">
        <f t="shared" si="112"/>
        <v>887 Rivera Prairie Suite 815;Georgeview, VA 57567</v>
      </c>
      <c r="C1801" s="1" t="s">
        <v>27532</v>
      </c>
      <c r="D1801" s="4" t="s">
        <v>34330</v>
      </c>
      <c r="E1801" s="4" t="s">
        <v>34331</v>
      </c>
      <c r="F1801" s="9" t="str">
        <f t="shared" si="113"/>
        <v>Georgeview</v>
      </c>
      <c r="G1801" t="str">
        <f t="shared" si="114"/>
        <v>VA</v>
      </c>
      <c r="H1801" t="str">
        <f t="shared" si="115"/>
        <v>57567</v>
      </c>
    </row>
    <row r="1802" spans="1:8" ht="30">
      <c r="A1802" s="1" t="s">
        <v>6972</v>
      </c>
      <c r="B1802" s="1" t="str">
        <f t="shared" si="112"/>
        <v>1131 Jeffrey Skyway;South Timothyville, AR 02022</v>
      </c>
      <c r="C1802" s="1" t="s">
        <v>27533</v>
      </c>
      <c r="D1802" s="4" t="s">
        <v>34332</v>
      </c>
      <c r="E1802" s="4" t="s">
        <v>34333</v>
      </c>
      <c r="F1802" s="9" t="str">
        <f t="shared" si="113"/>
        <v>South Timothyville</v>
      </c>
      <c r="G1802" t="str">
        <f t="shared" si="114"/>
        <v>AR</v>
      </c>
      <c r="H1802" t="str">
        <f t="shared" si="115"/>
        <v>02022</v>
      </c>
    </row>
    <row r="1803" spans="1:8" ht="30">
      <c r="A1803" s="1" t="s">
        <v>6976</v>
      </c>
      <c r="B1803" s="1" t="str">
        <f t="shared" si="112"/>
        <v>279 Brandon Isle Suite 525;Natalieville, CO 87567</v>
      </c>
      <c r="C1803" s="1" t="s">
        <v>27534</v>
      </c>
      <c r="D1803" s="4" t="s">
        <v>34334</v>
      </c>
      <c r="E1803" s="4" t="s">
        <v>34335</v>
      </c>
      <c r="F1803" s="9" t="str">
        <f t="shared" si="113"/>
        <v>Natalieville</v>
      </c>
      <c r="G1803" t="str">
        <f t="shared" si="114"/>
        <v>CO</v>
      </c>
      <c r="H1803" t="str">
        <f t="shared" si="115"/>
        <v>87567</v>
      </c>
    </row>
    <row r="1804" spans="1:8" ht="30">
      <c r="A1804" s="1" t="s">
        <v>6979</v>
      </c>
      <c r="B1804" s="1" t="str">
        <f t="shared" si="112"/>
        <v>2338 Johns Orchard Suite 250;Hessberg, NV 14819</v>
      </c>
      <c r="C1804" s="1" t="s">
        <v>27535</v>
      </c>
      <c r="D1804" s="4" t="s">
        <v>34336</v>
      </c>
      <c r="E1804" s="4" t="s">
        <v>34337</v>
      </c>
      <c r="F1804" s="9" t="str">
        <f t="shared" si="113"/>
        <v>Hessberg</v>
      </c>
      <c r="G1804" t="str">
        <f t="shared" si="114"/>
        <v>NV</v>
      </c>
      <c r="H1804" t="str">
        <f t="shared" si="115"/>
        <v>14819</v>
      </c>
    </row>
    <row r="1805" spans="1:8" ht="30">
      <c r="A1805" s="1" t="s">
        <v>6983</v>
      </c>
      <c r="B1805" s="1" t="str">
        <f t="shared" si="112"/>
        <v>3872 Amy Lodge Suite 717;Kathrynburgh, KY 36253</v>
      </c>
      <c r="C1805" s="1" t="s">
        <v>27536</v>
      </c>
      <c r="D1805" s="4" t="s">
        <v>34338</v>
      </c>
      <c r="E1805" s="4" t="s">
        <v>34339</v>
      </c>
      <c r="F1805" s="9" t="str">
        <f t="shared" si="113"/>
        <v>Kathrynburgh</v>
      </c>
      <c r="G1805" t="str">
        <f t="shared" si="114"/>
        <v>KY</v>
      </c>
      <c r="H1805" t="str">
        <f t="shared" si="115"/>
        <v>36253</v>
      </c>
    </row>
    <row r="1806" spans="1:8" ht="30">
      <c r="A1806" s="1" t="s">
        <v>6987</v>
      </c>
      <c r="B1806" s="1" t="str">
        <f t="shared" si="112"/>
        <v>21540 Mccarty Mews;Lucaston, WA 79305</v>
      </c>
      <c r="C1806" s="1" t="s">
        <v>27537</v>
      </c>
      <c r="D1806" s="4" t="s">
        <v>34340</v>
      </c>
      <c r="E1806" s="4" t="s">
        <v>34341</v>
      </c>
      <c r="F1806" s="9" t="str">
        <f t="shared" si="113"/>
        <v>Lucaston</v>
      </c>
      <c r="G1806" t="str">
        <f t="shared" si="114"/>
        <v>WA</v>
      </c>
      <c r="H1806" t="str">
        <f t="shared" si="115"/>
        <v>79305</v>
      </c>
    </row>
    <row r="1807" spans="1:8" ht="45">
      <c r="A1807" s="1" t="s">
        <v>6990</v>
      </c>
      <c r="B1807" s="1" t="str">
        <f t="shared" si="112"/>
        <v>920 Allen Trail;Mendozashire, MI 84231</v>
      </c>
      <c r="C1807" s="1" t="s">
        <v>27538</v>
      </c>
      <c r="D1807" s="4" t="s">
        <v>34342</v>
      </c>
      <c r="E1807" s="4" t="s">
        <v>34343</v>
      </c>
      <c r="F1807" s="9" t="str">
        <f t="shared" si="113"/>
        <v>Mendozashire</v>
      </c>
      <c r="G1807" t="str">
        <f t="shared" si="114"/>
        <v>MI</v>
      </c>
      <c r="H1807" t="str">
        <f t="shared" si="115"/>
        <v>84231</v>
      </c>
    </row>
    <row r="1808" spans="1:8" ht="30">
      <c r="A1808" s="1" t="s">
        <v>6994</v>
      </c>
      <c r="B1808" s="1" t="str">
        <f t="shared" si="112"/>
        <v>0983 Eric Cove;Deniseton, AK 68488</v>
      </c>
      <c r="C1808" s="1" t="s">
        <v>27539</v>
      </c>
      <c r="D1808" s="4" t="s">
        <v>34344</v>
      </c>
      <c r="E1808" s="4" t="s">
        <v>34345</v>
      </c>
      <c r="F1808" s="9" t="str">
        <f t="shared" si="113"/>
        <v>Deniseton</v>
      </c>
      <c r="G1808" t="str">
        <f t="shared" si="114"/>
        <v>AK</v>
      </c>
      <c r="H1808" t="str">
        <f t="shared" si="115"/>
        <v>68488</v>
      </c>
    </row>
    <row r="1809" spans="1:8" ht="30">
      <c r="A1809" s="1" t="s">
        <v>6997</v>
      </c>
      <c r="B1809" s="1" t="str">
        <f t="shared" si="112"/>
        <v>8640 Sellers Islands Suite 964;Tiffanystad, NJ 24748</v>
      </c>
      <c r="C1809" s="1" t="s">
        <v>27540</v>
      </c>
      <c r="D1809" s="4" t="s">
        <v>34346</v>
      </c>
      <c r="E1809" s="4" t="s">
        <v>34347</v>
      </c>
      <c r="F1809" s="9" t="str">
        <f t="shared" si="113"/>
        <v>Tiffanystad</v>
      </c>
      <c r="G1809" t="str">
        <f t="shared" si="114"/>
        <v>NJ</v>
      </c>
      <c r="H1809" t="str">
        <f t="shared" si="115"/>
        <v>24748</v>
      </c>
    </row>
    <row r="1810" spans="1:8" ht="45">
      <c r="A1810" s="1" t="s">
        <v>7000</v>
      </c>
      <c r="B1810" s="1" t="str">
        <f t="shared" si="112"/>
        <v>51128 Bradford Court Apt. 593;New Jacqueline, MA 21470</v>
      </c>
      <c r="C1810" s="1" t="s">
        <v>27541</v>
      </c>
      <c r="D1810" s="4" t="s">
        <v>34348</v>
      </c>
      <c r="E1810" s="4" t="s">
        <v>34349</v>
      </c>
      <c r="F1810" s="9" t="str">
        <f t="shared" si="113"/>
        <v>New Jacqueline</v>
      </c>
      <c r="G1810" t="str">
        <f t="shared" si="114"/>
        <v>MA</v>
      </c>
      <c r="H1810" t="str">
        <f t="shared" si="115"/>
        <v>21470</v>
      </c>
    </row>
    <row r="1811" spans="1:8" ht="45">
      <c r="A1811" s="1" t="s">
        <v>7004</v>
      </c>
      <c r="B1811" s="1" t="str">
        <f t="shared" si="112"/>
        <v>967 Klein Rapids Apt. 610;East Justintown, MN 17956</v>
      </c>
      <c r="C1811" s="1" t="s">
        <v>27542</v>
      </c>
      <c r="D1811" s="4" t="s">
        <v>34350</v>
      </c>
      <c r="E1811" s="4" t="s">
        <v>34351</v>
      </c>
      <c r="F1811" s="9" t="str">
        <f t="shared" si="113"/>
        <v>East Justintown</v>
      </c>
      <c r="G1811" t="str">
        <f t="shared" si="114"/>
        <v>MN</v>
      </c>
      <c r="H1811" t="str">
        <f t="shared" si="115"/>
        <v>17956</v>
      </c>
    </row>
    <row r="1812" spans="1:8" ht="45">
      <c r="A1812" s="1" t="s">
        <v>7008</v>
      </c>
      <c r="B1812" s="1" t="str">
        <f t="shared" si="112"/>
        <v>409 Michael Center Apt. 717;West Robertville, AL 35228</v>
      </c>
      <c r="C1812" s="1" t="s">
        <v>27543</v>
      </c>
      <c r="D1812" s="4" t="s">
        <v>34352</v>
      </c>
      <c r="E1812" s="4" t="s">
        <v>34353</v>
      </c>
      <c r="F1812" s="9" t="str">
        <f t="shared" si="113"/>
        <v>West Robertville</v>
      </c>
      <c r="G1812" t="str">
        <f t="shared" si="114"/>
        <v>AL</v>
      </c>
      <c r="H1812" t="str">
        <f t="shared" si="115"/>
        <v>35228</v>
      </c>
    </row>
    <row r="1813" spans="1:8" ht="30">
      <c r="A1813" s="1" t="s">
        <v>7012</v>
      </c>
      <c r="B1813" s="1" t="str">
        <f t="shared" si="112"/>
        <v>5996 Courtney Skyway;New Brian, MN 14316</v>
      </c>
      <c r="C1813" s="1" t="s">
        <v>27544</v>
      </c>
      <c r="D1813" s="4" t="s">
        <v>34354</v>
      </c>
      <c r="E1813" s="4" t="s">
        <v>34355</v>
      </c>
      <c r="F1813" s="9" t="str">
        <f t="shared" si="113"/>
        <v>New Brian</v>
      </c>
      <c r="G1813" t="str">
        <f t="shared" si="114"/>
        <v>MN</v>
      </c>
      <c r="H1813" t="str">
        <f t="shared" si="115"/>
        <v>14316</v>
      </c>
    </row>
    <row r="1814" spans="1:8" ht="30">
      <c r="A1814" s="1" t="s">
        <v>7016</v>
      </c>
      <c r="B1814" s="1" t="str">
        <f t="shared" si="112"/>
        <v>9764 Jeffrey Loaf Apt. 523;New Alexis, WY 30518</v>
      </c>
      <c r="C1814" s="1" t="s">
        <v>27545</v>
      </c>
      <c r="D1814" s="4" t="s">
        <v>34356</v>
      </c>
      <c r="E1814" s="4" t="s">
        <v>34357</v>
      </c>
      <c r="F1814" s="9" t="str">
        <f t="shared" si="113"/>
        <v>New Alexis</v>
      </c>
      <c r="G1814" t="str">
        <f t="shared" si="114"/>
        <v>WY</v>
      </c>
      <c r="H1814" t="str">
        <f t="shared" si="115"/>
        <v>30518</v>
      </c>
    </row>
    <row r="1815" spans="1:8" ht="30">
      <c r="A1815" s="1" t="s">
        <v>7020</v>
      </c>
      <c r="B1815" s="1" t="str">
        <f t="shared" si="112"/>
        <v>PSC 8467, Box 2127;APO AP 13693</v>
      </c>
      <c r="C1815" s="1" t="s">
        <v>27546</v>
      </c>
      <c r="D1815" s="4" t="s">
        <v>34358</v>
      </c>
      <c r="E1815" s="4" t="s">
        <v>34359</v>
      </c>
      <c r="F1815" s="9" t="str">
        <f t="shared" si="113"/>
        <v>APO</v>
      </c>
      <c r="G1815" t="str">
        <f t="shared" si="114"/>
        <v>AP</v>
      </c>
      <c r="H1815" t="str">
        <f t="shared" si="115"/>
        <v>13693</v>
      </c>
    </row>
    <row r="1816" spans="1:8" ht="45">
      <c r="A1816" s="1" t="s">
        <v>7024</v>
      </c>
      <c r="B1816" s="1" t="str">
        <f t="shared" si="112"/>
        <v>370 Heather Hill;Michelleburgh, WV 64172</v>
      </c>
      <c r="C1816" s="1" t="s">
        <v>27547</v>
      </c>
      <c r="D1816" s="4" t="s">
        <v>34360</v>
      </c>
      <c r="E1816" s="4" t="s">
        <v>34361</v>
      </c>
      <c r="F1816" s="9" t="str">
        <f t="shared" si="113"/>
        <v>Michelleburgh</v>
      </c>
      <c r="G1816" t="str">
        <f t="shared" si="114"/>
        <v>WV</v>
      </c>
      <c r="H1816" t="str">
        <f t="shared" si="115"/>
        <v>64172</v>
      </c>
    </row>
    <row r="1817" spans="1:8" ht="45">
      <c r="A1817" s="1" t="s">
        <v>7028</v>
      </c>
      <c r="B1817" s="1" t="str">
        <f t="shared" si="112"/>
        <v>7173 Henderson Trafficway Suite 319;North Amandatown, WI 87662</v>
      </c>
      <c r="C1817" s="1" t="s">
        <v>27548</v>
      </c>
      <c r="D1817" s="4" t="s">
        <v>34362</v>
      </c>
      <c r="E1817" s="4" t="s">
        <v>34363</v>
      </c>
      <c r="F1817" s="9" t="str">
        <f t="shared" si="113"/>
        <v>North Amandatown</v>
      </c>
      <c r="G1817" t="str">
        <f t="shared" si="114"/>
        <v>WI</v>
      </c>
      <c r="H1817" t="str">
        <f t="shared" si="115"/>
        <v>87662</v>
      </c>
    </row>
    <row r="1818" spans="1:8" ht="45">
      <c r="A1818" s="1" t="s">
        <v>7031</v>
      </c>
      <c r="B1818" s="1" t="str">
        <f t="shared" si="112"/>
        <v>0166 Jennifer Courts Apt. 746;Lake Toddview, DE 33101</v>
      </c>
      <c r="C1818" s="1" t="s">
        <v>27549</v>
      </c>
      <c r="D1818" s="4" t="s">
        <v>34364</v>
      </c>
      <c r="E1818" s="4" t="s">
        <v>34365</v>
      </c>
      <c r="F1818" s="9" t="str">
        <f t="shared" si="113"/>
        <v>Lake Toddview</v>
      </c>
      <c r="G1818" t="str">
        <f t="shared" si="114"/>
        <v>DE</v>
      </c>
      <c r="H1818" t="str">
        <f t="shared" si="115"/>
        <v>33101</v>
      </c>
    </row>
    <row r="1819" spans="1:8" ht="45">
      <c r="A1819" s="1" t="s">
        <v>7034</v>
      </c>
      <c r="B1819" s="1" t="str">
        <f t="shared" si="112"/>
        <v>02623 Willis Parkway;Christyport, IL 89989</v>
      </c>
      <c r="C1819" s="1" t="s">
        <v>27550</v>
      </c>
      <c r="D1819" s="4" t="s">
        <v>34366</v>
      </c>
      <c r="E1819" s="4" t="s">
        <v>34367</v>
      </c>
      <c r="F1819" s="9" t="str">
        <f t="shared" si="113"/>
        <v>Christyport</v>
      </c>
      <c r="G1819" t="str">
        <f t="shared" si="114"/>
        <v>IL</v>
      </c>
      <c r="H1819" t="str">
        <f t="shared" si="115"/>
        <v>89989</v>
      </c>
    </row>
    <row r="1820" spans="1:8" ht="30">
      <c r="A1820" s="1" t="s">
        <v>7038</v>
      </c>
      <c r="B1820" s="1" t="str">
        <f t="shared" si="112"/>
        <v>0657 Fisher Inlet Suite 671;Kaylaville, WV 99047</v>
      </c>
      <c r="C1820" s="1" t="s">
        <v>27551</v>
      </c>
      <c r="D1820" s="4" t="s">
        <v>34368</v>
      </c>
      <c r="E1820" s="4" t="s">
        <v>34369</v>
      </c>
      <c r="F1820" s="9" t="str">
        <f t="shared" si="113"/>
        <v>Kaylaville</v>
      </c>
      <c r="G1820" t="str">
        <f t="shared" si="114"/>
        <v>WV</v>
      </c>
      <c r="H1820" t="str">
        <f t="shared" si="115"/>
        <v>99047</v>
      </c>
    </row>
    <row r="1821" spans="1:8" ht="45">
      <c r="A1821" s="1" t="s">
        <v>7042</v>
      </c>
      <c r="B1821" s="1" t="str">
        <f t="shared" si="112"/>
        <v>7413 Welch Hollow Suite 635;Johnsonmouth, MA 91211</v>
      </c>
      <c r="C1821" s="1" t="s">
        <v>27552</v>
      </c>
      <c r="D1821" s="4" t="s">
        <v>34370</v>
      </c>
      <c r="E1821" s="4" t="s">
        <v>34371</v>
      </c>
      <c r="F1821" s="9" t="str">
        <f t="shared" si="113"/>
        <v>Johnsonmouth</v>
      </c>
      <c r="G1821" t="str">
        <f t="shared" si="114"/>
        <v>MA</v>
      </c>
      <c r="H1821" t="str">
        <f t="shared" si="115"/>
        <v>91211</v>
      </c>
    </row>
    <row r="1822" spans="1:8" ht="30">
      <c r="A1822" s="1" t="s">
        <v>7046</v>
      </c>
      <c r="B1822" s="1" t="str">
        <f t="shared" si="112"/>
        <v>6706 Mary Burgs Apt. 406;Mcbridefort, WA 72285</v>
      </c>
      <c r="C1822" s="1" t="s">
        <v>27553</v>
      </c>
      <c r="D1822" s="4" t="s">
        <v>34372</v>
      </c>
      <c r="E1822" s="4" t="s">
        <v>34373</v>
      </c>
      <c r="F1822" s="9" t="str">
        <f t="shared" si="113"/>
        <v>Mcbridefort</v>
      </c>
      <c r="G1822" t="str">
        <f t="shared" si="114"/>
        <v>WA</v>
      </c>
      <c r="H1822" t="str">
        <f t="shared" si="115"/>
        <v>72285</v>
      </c>
    </row>
    <row r="1823" spans="1:8" ht="45">
      <c r="A1823" s="1" t="s">
        <v>7050</v>
      </c>
      <c r="B1823" s="1" t="str">
        <f t="shared" si="112"/>
        <v>50016 Bonnie Stravenue Suite 120;Fostermouth, GA 45908</v>
      </c>
      <c r="C1823" s="1" t="s">
        <v>27554</v>
      </c>
      <c r="D1823" s="4" t="s">
        <v>34374</v>
      </c>
      <c r="E1823" s="4" t="s">
        <v>34375</v>
      </c>
      <c r="F1823" s="9" t="str">
        <f t="shared" si="113"/>
        <v>Fostermouth</v>
      </c>
      <c r="G1823" t="str">
        <f t="shared" si="114"/>
        <v>GA</v>
      </c>
      <c r="H1823" t="str">
        <f t="shared" si="115"/>
        <v>45908</v>
      </c>
    </row>
    <row r="1824" spans="1:8" ht="30">
      <c r="A1824" s="1" t="s">
        <v>7054</v>
      </c>
      <c r="B1824" s="1" t="str">
        <f t="shared" si="112"/>
        <v>0521 Javier Harbors;Lake Edward, NJ 38347</v>
      </c>
      <c r="C1824" s="1" t="s">
        <v>27555</v>
      </c>
      <c r="D1824" s="4" t="s">
        <v>34376</v>
      </c>
      <c r="E1824" s="4" t="s">
        <v>34377</v>
      </c>
      <c r="F1824" s="9" t="str">
        <f t="shared" si="113"/>
        <v>Lake Edward</v>
      </c>
      <c r="G1824" t="str">
        <f t="shared" si="114"/>
        <v>NJ</v>
      </c>
      <c r="H1824" t="str">
        <f t="shared" si="115"/>
        <v>38347</v>
      </c>
    </row>
    <row r="1825" spans="1:8" ht="30">
      <c r="A1825" s="1" t="s">
        <v>7058</v>
      </c>
      <c r="B1825" s="1" t="str">
        <f t="shared" si="112"/>
        <v>906 Michael Meadow;New Donnaside, LA 69197</v>
      </c>
      <c r="C1825" s="1" t="s">
        <v>27556</v>
      </c>
      <c r="D1825" s="4" t="s">
        <v>34378</v>
      </c>
      <c r="E1825" s="4" t="s">
        <v>34379</v>
      </c>
      <c r="F1825" s="9" t="str">
        <f t="shared" si="113"/>
        <v>New Donnaside</v>
      </c>
      <c r="G1825" t="str">
        <f t="shared" si="114"/>
        <v>LA</v>
      </c>
      <c r="H1825" t="str">
        <f t="shared" si="115"/>
        <v>69197</v>
      </c>
    </row>
    <row r="1826" spans="1:8" ht="30">
      <c r="A1826" s="1" t="s">
        <v>7062</v>
      </c>
      <c r="B1826" s="1" t="str">
        <f t="shared" si="112"/>
        <v>18402 Seth Lodge;South Wayneberg, NH 66656</v>
      </c>
      <c r="C1826" s="1" t="s">
        <v>27557</v>
      </c>
      <c r="D1826" s="4" t="s">
        <v>34380</v>
      </c>
      <c r="E1826" s="4" t="s">
        <v>34381</v>
      </c>
      <c r="F1826" s="9" t="str">
        <f t="shared" si="113"/>
        <v>South Wayneberg</v>
      </c>
      <c r="G1826" t="str">
        <f t="shared" si="114"/>
        <v>NH</v>
      </c>
      <c r="H1826" t="str">
        <f t="shared" si="115"/>
        <v>66656</v>
      </c>
    </row>
    <row r="1827" spans="1:8" ht="30">
      <c r="A1827" s="1" t="s">
        <v>7066</v>
      </c>
      <c r="B1827" s="1" t="str">
        <f t="shared" si="112"/>
        <v>PSC 1035, Box 5640;APO AE 44744</v>
      </c>
      <c r="C1827" s="1" t="s">
        <v>27558</v>
      </c>
      <c r="D1827" s="4" t="s">
        <v>34382</v>
      </c>
      <c r="E1827" s="4" t="s">
        <v>34383</v>
      </c>
      <c r="F1827" s="9" t="str">
        <f t="shared" si="113"/>
        <v>APO</v>
      </c>
      <c r="G1827" t="str">
        <f t="shared" si="114"/>
        <v>AE</v>
      </c>
      <c r="H1827" t="str">
        <f t="shared" si="115"/>
        <v>44744</v>
      </c>
    </row>
    <row r="1828" spans="1:8" ht="30">
      <c r="A1828" s="1" t="s">
        <v>7070</v>
      </c>
      <c r="B1828" s="1" t="str">
        <f t="shared" si="112"/>
        <v>2725 Benton Trail;Port Samanthafort, KY 60486</v>
      </c>
      <c r="C1828" s="1" t="s">
        <v>27559</v>
      </c>
      <c r="D1828" s="4" t="s">
        <v>34384</v>
      </c>
      <c r="E1828" s="4" t="s">
        <v>34385</v>
      </c>
      <c r="F1828" s="9" t="str">
        <f t="shared" si="113"/>
        <v>Port Samanthafort</v>
      </c>
      <c r="G1828" t="str">
        <f t="shared" si="114"/>
        <v>KY</v>
      </c>
      <c r="H1828" t="str">
        <f t="shared" si="115"/>
        <v>60486</v>
      </c>
    </row>
    <row r="1829" spans="1:8" ht="30">
      <c r="A1829" s="1" t="s">
        <v>7073</v>
      </c>
      <c r="B1829" s="1" t="str">
        <f t="shared" si="112"/>
        <v>030 Linda Pike;South Michael, MO 28906</v>
      </c>
      <c r="C1829" s="1" t="s">
        <v>27560</v>
      </c>
      <c r="D1829" s="4" t="s">
        <v>34386</v>
      </c>
      <c r="E1829" s="4" t="s">
        <v>34387</v>
      </c>
      <c r="F1829" s="9" t="str">
        <f t="shared" si="113"/>
        <v>South Michael</v>
      </c>
      <c r="G1829" t="str">
        <f t="shared" si="114"/>
        <v>MO</v>
      </c>
      <c r="H1829" t="str">
        <f t="shared" si="115"/>
        <v>28906</v>
      </c>
    </row>
    <row r="1830" spans="1:8" ht="30">
      <c r="A1830" s="1" t="s">
        <v>7077</v>
      </c>
      <c r="B1830" s="1" t="str">
        <f t="shared" si="112"/>
        <v>PSC 0827, Box 3456;APO AE 46876</v>
      </c>
      <c r="C1830" s="1" t="s">
        <v>27561</v>
      </c>
      <c r="D1830" s="4" t="s">
        <v>34388</v>
      </c>
      <c r="E1830" s="4" t="s">
        <v>34389</v>
      </c>
      <c r="F1830" s="9" t="str">
        <f t="shared" si="113"/>
        <v>APO</v>
      </c>
      <c r="G1830" t="str">
        <f t="shared" si="114"/>
        <v>AE</v>
      </c>
      <c r="H1830" t="str">
        <f t="shared" si="115"/>
        <v>46876</v>
      </c>
    </row>
    <row r="1831" spans="1:8" ht="45">
      <c r="A1831" s="1" t="s">
        <v>7081</v>
      </c>
      <c r="B1831" s="1" t="str">
        <f t="shared" si="112"/>
        <v>5328 Julia Harbors Apt. 953;Lake Mariatown, IN 08442</v>
      </c>
      <c r="C1831" s="1" t="s">
        <v>27562</v>
      </c>
      <c r="D1831" s="4" t="s">
        <v>34390</v>
      </c>
      <c r="E1831" s="4" t="s">
        <v>34391</v>
      </c>
      <c r="F1831" s="9" t="str">
        <f t="shared" si="113"/>
        <v>Lake Mariatown</v>
      </c>
      <c r="G1831" t="str">
        <f t="shared" si="114"/>
        <v>IN</v>
      </c>
      <c r="H1831" t="str">
        <f t="shared" si="115"/>
        <v>08442</v>
      </c>
    </row>
    <row r="1832" spans="1:8" ht="30">
      <c r="A1832" s="1" t="s">
        <v>7085</v>
      </c>
      <c r="B1832" s="1" t="str">
        <f t="shared" si="112"/>
        <v>510 Sarah Via Apt. 607;Port Leonard, OR 87962</v>
      </c>
      <c r="C1832" s="1" t="s">
        <v>27563</v>
      </c>
      <c r="D1832" s="4" t="s">
        <v>34392</v>
      </c>
      <c r="E1832" s="4" t="s">
        <v>34393</v>
      </c>
      <c r="F1832" s="9" t="str">
        <f t="shared" si="113"/>
        <v>Port Leonard</v>
      </c>
      <c r="G1832" t="str">
        <f t="shared" si="114"/>
        <v>OR</v>
      </c>
      <c r="H1832" t="str">
        <f t="shared" si="115"/>
        <v>87962</v>
      </c>
    </row>
    <row r="1833" spans="1:8" ht="45">
      <c r="A1833" s="1" t="s">
        <v>7089</v>
      </c>
      <c r="B1833" s="1" t="str">
        <f t="shared" si="112"/>
        <v>911 Jessica Heights Apt. 023;Lake Ginaborough, AZ 72427</v>
      </c>
      <c r="C1833" s="1" t="s">
        <v>27564</v>
      </c>
      <c r="D1833" s="4" t="s">
        <v>34394</v>
      </c>
      <c r="E1833" s="4" t="s">
        <v>34395</v>
      </c>
      <c r="F1833" s="9" t="str">
        <f t="shared" si="113"/>
        <v>Lake Ginaborough</v>
      </c>
      <c r="G1833" t="str">
        <f t="shared" si="114"/>
        <v>AZ</v>
      </c>
      <c r="H1833" t="str">
        <f t="shared" si="115"/>
        <v>72427</v>
      </c>
    </row>
    <row r="1834" spans="1:8" ht="30">
      <c r="A1834" s="1" t="s">
        <v>7093</v>
      </c>
      <c r="B1834" s="1" t="str">
        <f t="shared" si="112"/>
        <v>4929 Chavez Dam Suite 427;South Sierra, SD 35870</v>
      </c>
      <c r="C1834" s="1" t="s">
        <v>27565</v>
      </c>
      <c r="D1834" s="4" t="s">
        <v>34396</v>
      </c>
      <c r="E1834" s="4" t="s">
        <v>34397</v>
      </c>
      <c r="F1834" s="9" t="str">
        <f t="shared" si="113"/>
        <v>South Sierra</v>
      </c>
      <c r="G1834" t="str">
        <f t="shared" si="114"/>
        <v>SD</v>
      </c>
      <c r="H1834" t="str">
        <f t="shared" si="115"/>
        <v>35870</v>
      </c>
    </row>
    <row r="1835" spans="1:8" ht="30">
      <c r="A1835" s="1" t="s">
        <v>7096</v>
      </c>
      <c r="B1835" s="1" t="str">
        <f t="shared" si="112"/>
        <v>1574 Nicole Fields;North Miguelshire, HI 31013</v>
      </c>
      <c r="C1835" s="1" t="s">
        <v>27566</v>
      </c>
      <c r="D1835" s="4" t="s">
        <v>34398</v>
      </c>
      <c r="E1835" s="4" t="s">
        <v>34399</v>
      </c>
      <c r="F1835" s="9" t="str">
        <f t="shared" si="113"/>
        <v>North Miguelshire</v>
      </c>
      <c r="G1835" t="str">
        <f t="shared" si="114"/>
        <v>HI</v>
      </c>
      <c r="H1835" t="str">
        <f t="shared" si="115"/>
        <v>31013</v>
      </c>
    </row>
    <row r="1836" spans="1:8" ht="30">
      <c r="A1836" s="1" t="s">
        <v>7100</v>
      </c>
      <c r="B1836" s="1" t="str">
        <f t="shared" si="112"/>
        <v>1172 Lynn Cliff Apt. 911;East Laurafort, SC 85679</v>
      </c>
      <c r="C1836" s="1" t="s">
        <v>27567</v>
      </c>
      <c r="D1836" s="4" t="s">
        <v>34400</v>
      </c>
      <c r="E1836" s="4" t="s">
        <v>34401</v>
      </c>
      <c r="F1836" s="9" t="str">
        <f t="shared" si="113"/>
        <v>East Laurafort</v>
      </c>
      <c r="G1836" t="str">
        <f t="shared" si="114"/>
        <v>SC</v>
      </c>
      <c r="H1836" t="str">
        <f t="shared" si="115"/>
        <v>85679</v>
      </c>
    </row>
    <row r="1837" spans="1:8" ht="45">
      <c r="A1837" s="1" t="s">
        <v>7104</v>
      </c>
      <c r="B1837" s="1" t="str">
        <f t="shared" si="112"/>
        <v>75297 Monica Trail Apt. 460;West Alexfurt, MN 75208</v>
      </c>
      <c r="C1837" s="1" t="s">
        <v>27568</v>
      </c>
      <c r="D1837" s="4" t="s">
        <v>34402</v>
      </c>
      <c r="E1837" s="4" t="s">
        <v>34403</v>
      </c>
      <c r="F1837" s="9" t="str">
        <f t="shared" si="113"/>
        <v>West Alexfurt</v>
      </c>
      <c r="G1837" t="str">
        <f t="shared" si="114"/>
        <v>MN</v>
      </c>
      <c r="H1837" t="str">
        <f t="shared" si="115"/>
        <v>75208</v>
      </c>
    </row>
    <row r="1838" spans="1:8" ht="30">
      <c r="A1838" s="1" t="s">
        <v>7108</v>
      </c>
      <c r="B1838" s="1" t="str">
        <f t="shared" si="112"/>
        <v>Unit 2758 Box 4885;DPO AP 95571</v>
      </c>
      <c r="C1838" s="1" t="s">
        <v>27569</v>
      </c>
      <c r="D1838" s="4" t="s">
        <v>34404</v>
      </c>
      <c r="E1838" s="4" t="s">
        <v>34405</v>
      </c>
      <c r="F1838" s="9" t="str">
        <f t="shared" si="113"/>
        <v>DPO</v>
      </c>
      <c r="G1838" t="str">
        <f t="shared" si="114"/>
        <v>AP</v>
      </c>
      <c r="H1838" t="str">
        <f t="shared" si="115"/>
        <v>95571</v>
      </c>
    </row>
    <row r="1839" spans="1:8" ht="45">
      <c r="A1839" s="1" t="s">
        <v>7112</v>
      </c>
      <c r="B1839" s="1" t="str">
        <f t="shared" si="112"/>
        <v>0857 Bradford Estates Apt. 798;Lake Tracifort, DE 39084</v>
      </c>
      <c r="C1839" s="1" t="s">
        <v>27570</v>
      </c>
      <c r="D1839" s="4" t="s">
        <v>34406</v>
      </c>
      <c r="E1839" s="4" t="s">
        <v>34407</v>
      </c>
      <c r="F1839" s="9" t="str">
        <f t="shared" si="113"/>
        <v>Lake Tracifort</v>
      </c>
      <c r="G1839" t="str">
        <f t="shared" si="114"/>
        <v>DE</v>
      </c>
      <c r="H1839" t="str">
        <f t="shared" si="115"/>
        <v>39084</v>
      </c>
    </row>
    <row r="1840" spans="1:8" ht="45">
      <c r="A1840" s="1" t="s">
        <v>7116</v>
      </c>
      <c r="B1840" s="1" t="str">
        <f t="shared" si="112"/>
        <v>59637 Fields Crest Apt. 266;Port Johnchester, CA 20142</v>
      </c>
      <c r="C1840" s="1" t="s">
        <v>27571</v>
      </c>
      <c r="D1840" s="4" t="s">
        <v>34408</v>
      </c>
      <c r="E1840" s="4" t="s">
        <v>34409</v>
      </c>
      <c r="F1840" s="9" t="str">
        <f t="shared" si="113"/>
        <v>Port Johnchester</v>
      </c>
      <c r="G1840" t="str">
        <f t="shared" si="114"/>
        <v>CA</v>
      </c>
      <c r="H1840" t="str">
        <f t="shared" si="115"/>
        <v>20142</v>
      </c>
    </row>
    <row r="1841" spans="1:8" ht="30">
      <c r="A1841" s="1" t="s">
        <v>7120</v>
      </c>
      <c r="B1841" s="1" t="str">
        <f t="shared" si="112"/>
        <v>USNV Allen;FPO AP 71897</v>
      </c>
      <c r="C1841" s="1" t="s">
        <v>27572</v>
      </c>
      <c r="D1841" s="4" t="s">
        <v>34410</v>
      </c>
      <c r="E1841" s="4" t="s">
        <v>34411</v>
      </c>
      <c r="F1841" s="9" t="str">
        <f t="shared" si="113"/>
        <v>FPO</v>
      </c>
      <c r="G1841" t="str">
        <f t="shared" si="114"/>
        <v>AP</v>
      </c>
      <c r="H1841" t="str">
        <f t="shared" si="115"/>
        <v>71897</v>
      </c>
    </row>
    <row r="1842" spans="1:8" ht="30">
      <c r="A1842" s="1" t="s">
        <v>7124</v>
      </c>
      <c r="B1842" s="1" t="str">
        <f t="shared" si="112"/>
        <v>3033 Vasquez Club Apt. 916;Duanemouth, UT 93588</v>
      </c>
      <c r="C1842" s="1" t="s">
        <v>27573</v>
      </c>
      <c r="D1842" s="4" t="s">
        <v>34412</v>
      </c>
      <c r="E1842" s="4" t="s">
        <v>34413</v>
      </c>
      <c r="F1842" s="9" t="str">
        <f t="shared" si="113"/>
        <v>Duanemouth</v>
      </c>
      <c r="G1842" t="str">
        <f t="shared" si="114"/>
        <v>UT</v>
      </c>
      <c r="H1842" t="str">
        <f t="shared" si="115"/>
        <v>93588</v>
      </c>
    </row>
    <row r="1843" spans="1:8" ht="30">
      <c r="A1843" s="1" t="s">
        <v>7128</v>
      </c>
      <c r="B1843" s="1" t="str">
        <f t="shared" si="112"/>
        <v>97430 Shawn Ramp;Lake Kelsey, KY 45475</v>
      </c>
      <c r="C1843" s="1" t="s">
        <v>27574</v>
      </c>
      <c r="D1843" s="4" t="s">
        <v>34414</v>
      </c>
      <c r="E1843" s="4" t="s">
        <v>34415</v>
      </c>
      <c r="F1843" s="9" t="str">
        <f t="shared" si="113"/>
        <v>Lake Kelsey</v>
      </c>
      <c r="G1843" t="str">
        <f t="shared" si="114"/>
        <v>KY</v>
      </c>
      <c r="H1843" t="str">
        <f t="shared" si="115"/>
        <v>45475</v>
      </c>
    </row>
    <row r="1844" spans="1:8" ht="30">
      <c r="A1844" s="1" t="s">
        <v>7131</v>
      </c>
      <c r="B1844" s="1" t="str">
        <f t="shared" si="112"/>
        <v>72732 Kristin Key Suite 541;Port Barbara, ME 15719</v>
      </c>
      <c r="C1844" s="1" t="s">
        <v>27575</v>
      </c>
      <c r="D1844" s="4" t="s">
        <v>34416</v>
      </c>
      <c r="E1844" s="4" t="s">
        <v>34417</v>
      </c>
      <c r="F1844" s="9" t="str">
        <f t="shared" si="113"/>
        <v>Port Barbara</v>
      </c>
      <c r="G1844" t="str">
        <f t="shared" si="114"/>
        <v>ME</v>
      </c>
      <c r="H1844" t="str">
        <f t="shared" si="115"/>
        <v>15719</v>
      </c>
    </row>
    <row r="1845" spans="1:8" ht="30">
      <c r="A1845" s="1" t="s">
        <v>7135</v>
      </c>
      <c r="B1845" s="1" t="str">
        <f t="shared" si="112"/>
        <v>125 Garza Trafficway Apt. 946;Rojasmouth, MO 26629</v>
      </c>
      <c r="C1845" s="1" t="s">
        <v>27576</v>
      </c>
      <c r="D1845" s="4" t="s">
        <v>34418</v>
      </c>
      <c r="E1845" s="4" t="s">
        <v>34419</v>
      </c>
      <c r="F1845" s="9" t="str">
        <f t="shared" si="113"/>
        <v>Rojasmouth</v>
      </c>
      <c r="G1845" t="str">
        <f t="shared" si="114"/>
        <v>MO</v>
      </c>
      <c r="H1845" t="str">
        <f t="shared" si="115"/>
        <v>26629</v>
      </c>
    </row>
    <row r="1846" spans="1:8" ht="30">
      <c r="A1846" s="1" t="s">
        <v>7139</v>
      </c>
      <c r="B1846" s="1" t="str">
        <f t="shared" si="112"/>
        <v>053 Mcgee Pike;Taylorberg, ME 56517</v>
      </c>
      <c r="C1846" s="1" t="s">
        <v>27577</v>
      </c>
      <c r="D1846" s="4" t="s">
        <v>34420</v>
      </c>
      <c r="E1846" s="4" t="s">
        <v>34421</v>
      </c>
      <c r="F1846" s="9" t="str">
        <f t="shared" si="113"/>
        <v>Taylorberg</v>
      </c>
      <c r="G1846" t="str">
        <f t="shared" si="114"/>
        <v>ME</v>
      </c>
      <c r="H1846" t="str">
        <f t="shared" si="115"/>
        <v>56517</v>
      </c>
    </row>
    <row r="1847" spans="1:8" ht="30">
      <c r="A1847" s="1" t="s">
        <v>7143</v>
      </c>
      <c r="B1847" s="1" t="str">
        <f t="shared" si="112"/>
        <v>25654 Bush Square Suite 537;Philipberg, CA 99836</v>
      </c>
      <c r="C1847" s="1" t="s">
        <v>27578</v>
      </c>
      <c r="D1847" s="4" t="s">
        <v>34422</v>
      </c>
      <c r="E1847" s="4" t="s">
        <v>34423</v>
      </c>
      <c r="F1847" s="9" t="str">
        <f t="shared" si="113"/>
        <v>Philipberg</v>
      </c>
      <c r="G1847" t="str">
        <f t="shared" si="114"/>
        <v>CA</v>
      </c>
      <c r="H1847" t="str">
        <f t="shared" si="115"/>
        <v>99836</v>
      </c>
    </row>
    <row r="1848" spans="1:8" ht="30">
      <c r="A1848" s="1" t="s">
        <v>7147</v>
      </c>
      <c r="B1848" s="1" t="str">
        <f t="shared" si="112"/>
        <v>Unit 8032 Box 8829;DPO AE 88516</v>
      </c>
      <c r="C1848" s="1" t="s">
        <v>27579</v>
      </c>
      <c r="D1848" s="4" t="s">
        <v>34424</v>
      </c>
      <c r="E1848" s="4" t="s">
        <v>34425</v>
      </c>
      <c r="F1848" s="9" t="str">
        <f t="shared" si="113"/>
        <v>DPO</v>
      </c>
      <c r="G1848" t="str">
        <f t="shared" si="114"/>
        <v>AE</v>
      </c>
      <c r="H1848" t="str">
        <f t="shared" si="115"/>
        <v>88516</v>
      </c>
    </row>
    <row r="1849" spans="1:8" ht="45">
      <c r="A1849" s="1" t="s">
        <v>7151</v>
      </c>
      <c r="B1849" s="1" t="str">
        <f t="shared" si="112"/>
        <v>104 Rodney Tunnel Suite 562;Port Amandaview, NH 03050</v>
      </c>
      <c r="C1849" s="1" t="s">
        <v>27580</v>
      </c>
      <c r="D1849" s="4" t="s">
        <v>34426</v>
      </c>
      <c r="E1849" s="4" t="s">
        <v>34427</v>
      </c>
      <c r="F1849" s="9" t="str">
        <f t="shared" si="113"/>
        <v>Port Amandaview</v>
      </c>
      <c r="G1849" t="str">
        <f t="shared" si="114"/>
        <v>NH</v>
      </c>
      <c r="H1849" t="str">
        <f t="shared" si="115"/>
        <v>03050</v>
      </c>
    </row>
    <row r="1850" spans="1:8" ht="30">
      <c r="A1850" s="1" t="s">
        <v>7155</v>
      </c>
      <c r="B1850" s="1" t="str">
        <f t="shared" si="112"/>
        <v>6384 Erik Loaf Suite 947;Watkinsside, NY 74587</v>
      </c>
      <c r="C1850" s="1" t="s">
        <v>27581</v>
      </c>
      <c r="D1850" s="4" t="s">
        <v>34428</v>
      </c>
      <c r="E1850" s="4" t="s">
        <v>34429</v>
      </c>
      <c r="F1850" s="9" t="str">
        <f t="shared" si="113"/>
        <v>Watkinsside</v>
      </c>
      <c r="G1850" t="str">
        <f t="shared" si="114"/>
        <v>NY</v>
      </c>
      <c r="H1850" t="str">
        <f t="shared" si="115"/>
        <v>74587</v>
      </c>
    </row>
    <row r="1851" spans="1:8" ht="30">
      <c r="A1851" s="1" t="s">
        <v>7159</v>
      </c>
      <c r="B1851" s="1" t="str">
        <f t="shared" si="112"/>
        <v>5458 Simmons Streets;New Kristenburgh, PA 21578</v>
      </c>
      <c r="C1851" s="1" t="s">
        <v>27582</v>
      </c>
      <c r="D1851" s="4" t="s">
        <v>34430</v>
      </c>
      <c r="E1851" s="4" t="s">
        <v>34431</v>
      </c>
      <c r="F1851" s="9" t="str">
        <f t="shared" si="113"/>
        <v>New Kristenburgh</v>
      </c>
      <c r="G1851" t="str">
        <f t="shared" si="114"/>
        <v>PA</v>
      </c>
      <c r="H1851" t="str">
        <f t="shared" si="115"/>
        <v>21578</v>
      </c>
    </row>
    <row r="1852" spans="1:8" ht="30">
      <c r="A1852" s="1" t="s">
        <v>7163</v>
      </c>
      <c r="B1852" s="1" t="str">
        <f t="shared" si="112"/>
        <v>010 Katrina Run Suite 406;Tiffanyberg, OH 96838</v>
      </c>
      <c r="C1852" s="1" t="s">
        <v>27583</v>
      </c>
      <c r="D1852" s="4" t="s">
        <v>34432</v>
      </c>
      <c r="E1852" s="4" t="s">
        <v>34433</v>
      </c>
      <c r="F1852" s="9" t="str">
        <f t="shared" si="113"/>
        <v>Tiffanyberg</v>
      </c>
      <c r="G1852" t="str">
        <f t="shared" si="114"/>
        <v>OH</v>
      </c>
      <c r="H1852" t="str">
        <f t="shared" si="115"/>
        <v>96838</v>
      </c>
    </row>
    <row r="1853" spans="1:8" ht="30">
      <c r="A1853" s="1" t="s">
        <v>7167</v>
      </c>
      <c r="B1853" s="1" t="str">
        <f t="shared" si="112"/>
        <v>1042 Michael Prairie;Jacobsfort, TX 28809</v>
      </c>
      <c r="C1853" s="1" t="s">
        <v>27584</v>
      </c>
      <c r="D1853" s="4" t="s">
        <v>34434</v>
      </c>
      <c r="E1853" s="4" t="s">
        <v>34435</v>
      </c>
      <c r="F1853" s="9" t="str">
        <f t="shared" si="113"/>
        <v>Jacobsfort</v>
      </c>
      <c r="G1853" t="str">
        <f t="shared" si="114"/>
        <v>TX</v>
      </c>
      <c r="H1853" t="str">
        <f t="shared" si="115"/>
        <v>28809</v>
      </c>
    </row>
    <row r="1854" spans="1:8" ht="30">
      <c r="A1854" s="1" t="s">
        <v>7171</v>
      </c>
      <c r="B1854" s="1" t="str">
        <f t="shared" si="112"/>
        <v>3356 Maureen Isle;South Martin, NY 10463</v>
      </c>
      <c r="C1854" s="1" t="s">
        <v>27585</v>
      </c>
      <c r="D1854" s="4" t="s">
        <v>34436</v>
      </c>
      <c r="E1854" s="4" t="s">
        <v>34437</v>
      </c>
      <c r="F1854" s="9" t="str">
        <f t="shared" si="113"/>
        <v>South Martin</v>
      </c>
      <c r="G1854" t="str">
        <f t="shared" si="114"/>
        <v>NY</v>
      </c>
      <c r="H1854" t="str">
        <f t="shared" si="115"/>
        <v>10463</v>
      </c>
    </row>
    <row r="1855" spans="1:8" ht="30">
      <c r="A1855" s="1" t="s">
        <v>7175</v>
      </c>
      <c r="B1855" s="1" t="str">
        <f t="shared" si="112"/>
        <v>80529 George Flat;Port Brandonmouth, IA 61608</v>
      </c>
      <c r="C1855" s="1" t="s">
        <v>27586</v>
      </c>
      <c r="D1855" s="4" t="s">
        <v>34438</v>
      </c>
      <c r="E1855" s="4" t="s">
        <v>34439</v>
      </c>
      <c r="F1855" s="9" t="str">
        <f t="shared" si="113"/>
        <v>Port Brandonmouth</v>
      </c>
      <c r="G1855" t="str">
        <f t="shared" si="114"/>
        <v>IA</v>
      </c>
      <c r="H1855" t="str">
        <f t="shared" si="115"/>
        <v>61608</v>
      </c>
    </row>
    <row r="1856" spans="1:8" ht="45">
      <c r="A1856" s="1" t="s">
        <v>7179</v>
      </c>
      <c r="B1856" s="1" t="str">
        <f t="shared" si="112"/>
        <v>5488 Gonzalez Mount Apt. 451;New Johntown, ID 17990</v>
      </c>
      <c r="C1856" s="1" t="s">
        <v>27587</v>
      </c>
      <c r="D1856" s="4" t="s">
        <v>34440</v>
      </c>
      <c r="E1856" s="4" t="s">
        <v>34441</v>
      </c>
      <c r="F1856" s="9" t="str">
        <f t="shared" si="113"/>
        <v>New Johntown</v>
      </c>
      <c r="G1856" t="str">
        <f t="shared" si="114"/>
        <v>ID</v>
      </c>
      <c r="H1856" t="str">
        <f t="shared" si="115"/>
        <v>17990</v>
      </c>
    </row>
    <row r="1857" spans="1:8" ht="30">
      <c r="A1857" s="1" t="s">
        <v>7183</v>
      </c>
      <c r="B1857" s="1" t="str">
        <f t="shared" si="112"/>
        <v>90685 Patricia River;Scottburgh, CA 82312</v>
      </c>
      <c r="C1857" s="1" t="s">
        <v>27588</v>
      </c>
      <c r="D1857" s="4" t="s">
        <v>34442</v>
      </c>
      <c r="E1857" s="4" t="s">
        <v>34443</v>
      </c>
      <c r="F1857" s="9" t="str">
        <f t="shared" si="113"/>
        <v>Scottburgh</v>
      </c>
      <c r="G1857" t="str">
        <f t="shared" si="114"/>
        <v>CA</v>
      </c>
      <c r="H1857" t="str">
        <f t="shared" si="115"/>
        <v>82312</v>
      </c>
    </row>
    <row r="1858" spans="1:8" ht="45">
      <c r="A1858" s="1" t="s">
        <v>7187</v>
      </c>
      <c r="B1858" s="1" t="str">
        <f t="shared" si="112"/>
        <v>59934 Beth Villages;Warechester, MA 88608</v>
      </c>
      <c r="C1858" s="1" t="s">
        <v>27589</v>
      </c>
      <c r="D1858" s="4" t="s">
        <v>34444</v>
      </c>
      <c r="E1858" s="4" t="s">
        <v>34445</v>
      </c>
      <c r="F1858" s="9" t="str">
        <f t="shared" si="113"/>
        <v>Warechester</v>
      </c>
      <c r="G1858" t="str">
        <f t="shared" si="114"/>
        <v>MA</v>
      </c>
      <c r="H1858" t="str">
        <f t="shared" si="115"/>
        <v>88608</v>
      </c>
    </row>
    <row r="1859" spans="1:8" ht="30">
      <c r="A1859" s="1" t="s">
        <v>7191</v>
      </c>
      <c r="B1859" s="1" t="str">
        <f t="shared" ref="B1859:B1922" si="116">SUBSTITUTE(A1859,CHAR(10),";")</f>
        <v>2394 Kimberly Road Suite 275;Huntville, WY 25656</v>
      </c>
      <c r="C1859" s="1" t="s">
        <v>27590</v>
      </c>
      <c r="D1859" s="4" t="s">
        <v>34446</v>
      </c>
      <c r="E1859" s="4" t="s">
        <v>34447</v>
      </c>
      <c r="F1859" s="9" t="str">
        <f t="shared" ref="F1859:F1922" si="117">IF(RIGHT(LEFT(E1859,3),2)="PO",LEFT(E1859,3),LEFT(E1859,LEN(E1859)-10))</f>
        <v>Huntville</v>
      </c>
      <c r="G1859" t="str">
        <f t="shared" ref="G1859:G1922" si="118">LEFT(RIGHT(E1859, 8), 2)</f>
        <v>WY</v>
      </c>
      <c r="H1859" t="str">
        <f t="shared" ref="H1859:H1922" si="119">RIGHT(E1859, 5)</f>
        <v>25656</v>
      </c>
    </row>
    <row r="1860" spans="1:8" ht="30">
      <c r="A1860" s="1" t="s">
        <v>7194</v>
      </c>
      <c r="B1860" s="1" t="str">
        <f t="shared" si="116"/>
        <v>477 Perry Streets Suite 378;South Steven, VA 61775</v>
      </c>
      <c r="C1860" s="1" t="s">
        <v>27591</v>
      </c>
      <c r="D1860" s="4" t="s">
        <v>34448</v>
      </c>
      <c r="E1860" s="4" t="s">
        <v>34449</v>
      </c>
      <c r="F1860" s="9" t="str">
        <f t="shared" si="117"/>
        <v>South Steven</v>
      </c>
      <c r="G1860" t="str">
        <f t="shared" si="118"/>
        <v>VA</v>
      </c>
      <c r="H1860" t="str">
        <f t="shared" si="119"/>
        <v>61775</v>
      </c>
    </row>
    <row r="1861" spans="1:8" ht="45">
      <c r="A1861" s="1" t="s">
        <v>7198</v>
      </c>
      <c r="B1861" s="1" t="str">
        <f t="shared" si="116"/>
        <v>8951 Johnson Stravenue Apt. 542;Lake Rebecca, WV 29448</v>
      </c>
      <c r="C1861" s="1" t="s">
        <v>27592</v>
      </c>
      <c r="D1861" s="4" t="s">
        <v>34450</v>
      </c>
      <c r="E1861" s="4" t="s">
        <v>34451</v>
      </c>
      <c r="F1861" s="9" t="str">
        <f t="shared" si="117"/>
        <v>Lake Rebecca</v>
      </c>
      <c r="G1861" t="str">
        <f t="shared" si="118"/>
        <v>WV</v>
      </c>
      <c r="H1861" t="str">
        <f t="shared" si="119"/>
        <v>29448</v>
      </c>
    </row>
    <row r="1862" spans="1:8" ht="30">
      <c r="A1862" s="1" t="s">
        <v>7202</v>
      </c>
      <c r="B1862" s="1" t="str">
        <f t="shared" si="116"/>
        <v>849 Mitchell Trail;Butlerport, ID 12584</v>
      </c>
      <c r="C1862" s="1" t="s">
        <v>27593</v>
      </c>
      <c r="D1862" s="4" t="s">
        <v>34452</v>
      </c>
      <c r="E1862" s="4" t="s">
        <v>34453</v>
      </c>
      <c r="F1862" s="9" t="str">
        <f t="shared" si="117"/>
        <v>Butlerport</v>
      </c>
      <c r="G1862" t="str">
        <f t="shared" si="118"/>
        <v>ID</v>
      </c>
      <c r="H1862" t="str">
        <f t="shared" si="119"/>
        <v>12584</v>
      </c>
    </row>
    <row r="1863" spans="1:8" ht="30">
      <c r="A1863" s="1" t="s">
        <v>7205</v>
      </c>
      <c r="B1863" s="1" t="str">
        <f t="shared" si="116"/>
        <v>65324 Wilson Terrace Suite 310;Andreahaven, ME 33337</v>
      </c>
      <c r="C1863" s="1" t="s">
        <v>27594</v>
      </c>
      <c r="D1863" s="4" t="s">
        <v>34454</v>
      </c>
      <c r="E1863" s="4" t="s">
        <v>34455</v>
      </c>
      <c r="F1863" s="9" t="str">
        <f t="shared" si="117"/>
        <v>Andreahaven</v>
      </c>
      <c r="G1863" t="str">
        <f t="shared" si="118"/>
        <v>ME</v>
      </c>
      <c r="H1863" t="str">
        <f t="shared" si="119"/>
        <v>33337</v>
      </c>
    </row>
    <row r="1864" spans="1:8" ht="45">
      <c r="A1864" s="1" t="s">
        <v>7208</v>
      </c>
      <c r="B1864" s="1" t="str">
        <f t="shared" si="116"/>
        <v>25966 Gibson Knoll;Marquezshire, NH 61944</v>
      </c>
      <c r="C1864" s="1" t="s">
        <v>27595</v>
      </c>
      <c r="D1864" s="4" t="s">
        <v>34456</v>
      </c>
      <c r="E1864" s="4" t="s">
        <v>34457</v>
      </c>
      <c r="F1864" s="9" t="str">
        <f t="shared" si="117"/>
        <v>Marquezshire</v>
      </c>
      <c r="G1864" t="str">
        <f t="shared" si="118"/>
        <v>NH</v>
      </c>
      <c r="H1864" t="str">
        <f t="shared" si="119"/>
        <v>61944</v>
      </c>
    </row>
    <row r="1865" spans="1:8" ht="30">
      <c r="A1865" s="1" t="s">
        <v>7212</v>
      </c>
      <c r="B1865" s="1" t="str">
        <f t="shared" si="116"/>
        <v>2924 Vanessa Wells;Annland, CA 49492</v>
      </c>
      <c r="C1865" s="1" t="s">
        <v>27596</v>
      </c>
      <c r="D1865" s="4" t="s">
        <v>34458</v>
      </c>
      <c r="E1865" s="4" t="s">
        <v>34459</v>
      </c>
      <c r="F1865" s="9" t="str">
        <f t="shared" si="117"/>
        <v>Annland</v>
      </c>
      <c r="G1865" t="str">
        <f t="shared" si="118"/>
        <v>CA</v>
      </c>
      <c r="H1865" t="str">
        <f t="shared" si="119"/>
        <v>49492</v>
      </c>
    </row>
    <row r="1866" spans="1:8" ht="30">
      <c r="A1866" s="1" t="s">
        <v>7215</v>
      </c>
      <c r="B1866" s="1" t="str">
        <f t="shared" si="116"/>
        <v>USNS Walters;FPO AE 23510</v>
      </c>
      <c r="C1866" s="1" t="s">
        <v>27597</v>
      </c>
      <c r="D1866" s="4" t="s">
        <v>34460</v>
      </c>
      <c r="E1866" s="4" t="s">
        <v>34461</v>
      </c>
      <c r="F1866" s="9" t="str">
        <f t="shared" si="117"/>
        <v>FPO</v>
      </c>
      <c r="G1866" t="str">
        <f t="shared" si="118"/>
        <v>AE</v>
      </c>
      <c r="H1866" t="str">
        <f t="shared" si="119"/>
        <v>23510</v>
      </c>
    </row>
    <row r="1867" spans="1:8" ht="30">
      <c r="A1867" s="1" t="s">
        <v>7219</v>
      </c>
      <c r="B1867" s="1" t="str">
        <f t="shared" si="116"/>
        <v>903 Smith Land;Lake Michaelchester, LA 18718</v>
      </c>
      <c r="C1867" s="1" t="s">
        <v>27598</v>
      </c>
      <c r="D1867" s="4" t="s">
        <v>34462</v>
      </c>
      <c r="E1867" s="4" t="s">
        <v>34463</v>
      </c>
      <c r="F1867" s="9" t="str">
        <f t="shared" si="117"/>
        <v>Lake Michaelchester</v>
      </c>
      <c r="G1867" t="str">
        <f t="shared" si="118"/>
        <v>LA</v>
      </c>
      <c r="H1867" t="str">
        <f t="shared" si="119"/>
        <v>18718</v>
      </c>
    </row>
    <row r="1868" spans="1:8" ht="30">
      <c r="A1868" s="1" t="s">
        <v>7223</v>
      </c>
      <c r="B1868" s="1" t="str">
        <f t="shared" si="116"/>
        <v>648 Darlene Greens Suite 092;Vazquezview, WY 39767</v>
      </c>
      <c r="C1868" s="1" t="s">
        <v>27599</v>
      </c>
      <c r="D1868" s="4" t="s">
        <v>34464</v>
      </c>
      <c r="E1868" s="4" t="s">
        <v>34465</v>
      </c>
      <c r="F1868" s="9" t="str">
        <f t="shared" si="117"/>
        <v>Vazquezview</v>
      </c>
      <c r="G1868" t="str">
        <f t="shared" si="118"/>
        <v>WY</v>
      </c>
      <c r="H1868" t="str">
        <f t="shared" si="119"/>
        <v>39767</v>
      </c>
    </row>
    <row r="1869" spans="1:8" ht="30">
      <c r="A1869" s="1" t="s">
        <v>7227</v>
      </c>
      <c r="B1869" s="1" t="str">
        <f t="shared" si="116"/>
        <v>21676 Scott Parkway;Port Crystal, GA 41918</v>
      </c>
      <c r="C1869" s="1" t="s">
        <v>27600</v>
      </c>
      <c r="D1869" s="4" t="s">
        <v>34466</v>
      </c>
      <c r="E1869" s="4" t="s">
        <v>34467</v>
      </c>
      <c r="F1869" s="9" t="str">
        <f t="shared" si="117"/>
        <v>Port Crystal</v>
      </c>
      <c r="G1869" t="str">
        <f t="shared" si="118"/>
        <v>GA</v>
      </c>
      <c r="H1869" t="str">
        <f t="shared" si="119"/>
        <v>41918</v>
      </c>
    </row>
    <row r="1870" spans="1:8" ht="45">
      <c r="A1870" s="1" t="s">
        <v>7231</v>
      </c>
      <c r="B1870" s="1" t="str">
        <f t="shared" si="116"/>
        <v>0232 Robert Freeway;Santanabury, CT 99006</v>
      </c>
      <c r="C1870" s="1" t="s">
        <v>27601</v>
      </c>
      <c r="D1870" s="4" t="s">
        <v>34468</v>
      </c>
      <c r="E1870" s="4" t="s">
        <v>34469</v>
      </c>
      <c r="F1870" s="9" t="str">
        <f t="shared" si="117"/>
        <v>Santanabury</v>
      </c>
      <c r="G1870" t="str">
        <f t="shared" si="118"/>
        <v>CT</v>
      </c>
      <c r="H1870" t="str">
        <f t="shared" si="119"/>
        <v>99006</v>
      </c>
    </row>
    <row r="1871" spans="1:8" ht="30">
      <c r="A1871" s="1" t="s">
        <v>7235</v>
      </c>
      <c r="B1871" s="1" t="str">
        <f t="shared" si="116"/>
        <v>21206 Kelly Knoll;North Kyle, NY 19962</v>
      </c>
      <c r="C1871" s="1" t="s">
        <v>27602</v>
      </c>
      <c r="D1871" s="4" t="s">
        <v>34470</v>
      </c>
      <c r="E1871" s="4" t="s">
        <v>34471</v>
      </c>
      <c r="F1871" s="9" t="str">
        <f t="shared" si="117"/>
        <v>North Kyle</v>
      </c>
      <c r="G1871" t="str">
        <f t="shared" si="118"/>
        <v>NY</v>
      </c>
      <c r="H1871" t="str">
        <f t="shared" si="119"/>
        <v>19962</v>
      </c>
    </row>
    <row r="1872" spans="1:8" ht="30">
      <c r="A1872" s="1" t="s">
        <v>7239</v>
      </c>
      <c r="B1872" s="1" t="str">
        <f t="shared" si="116"/>
        <v>0562 William Unions Suite 430;West William, CO 61322</v>
      </c>
      <c r="C1872" s="1" t="s">
        <v>27603</v>
      </c>
      <c r="D1872" s="4" t="s">
        <v>34472</v>
      </c>
      <c r="E1872" s="4" t="s">
        <v>34473</v>
      </c>
      <c r="F1872" s="9" t="str">
        <f t="shared" si="117"/>
        <v>West William</v>
      </c>
      <c r="G1872" t="str">
        <f t="shared" si="118"/>
        <v>CO</v>
      </c>
      <c r="H1872" t="str">
        <f t="shared" si="119"/>
        <v>61322</v>
      </c>
    </row>
    <row r="1873" spans="1:8" ht="30">
      <c r="A1873" s="1" t="s">
        <v>7243</v>
      </c>
      <c r="B1873" s="1" t="str">
        <f t="shared" si="116"/>
        <v>8305 Cline Glen Suite 647;West Brian, OK 46138</v>
      </c>
      <c r="C1873" s="1" t="s">
        <v>27604</v>
      </c>
      <c r="D1873" s="4" t="s">
        <v>34474</v>
      </c>
      <c r="E1873" s="4" t="s">
        <v>34475</v>
      </c>
      <c r="F1873" s="9" t="str">
        <f t="shared" si="117"/>
        <v>West Brian</v>
      </c>
      <c r="G1873" t="str">
        <f t="shared" si="118"/>
        <v>OK</v>
      </c>
      <c r="H1873" t="str">
        <f t="shared" si="119"/>
        <v>46138</v>
      </c>
    </row>
    <row r="1874" spans="1:8" ht="30">
      <c r="A1874" s="1" t="s">
        <v>7247</v>
      </c>
      <c r="B1874" s="1" t="str">
        <f t="shared" si="116"/>
        <v>93793 Gonzalez Green Suite 872;Whitneyside, DC 36918</v>
      </c>
      <c r="C1874" s="1" t="s">
        <v>27605</v>
      </c>
      <c r="D1874" s="4" t="s">
        <v>34476</v>
      </c>
      <c r="E1874" s="4" t="s">
        <v>34477</v>
      </c>
      <c r="F1874" s="9" t="str">
        <f t="shared" si="117"/>
        <v>Whitneyside</v>
      </c>
      <c r="G1874" t="str">
        <f t="shared" si="118"/>
        <v>DC</v>
      </c>
      <c r="H1874" t="str">
        <f t="shared" si="119"/>
        <v>36918</v>
      </c>
    </row>
    <row r="1875" spans="1:8" ht="30">
      <c r="A1875" s="1" t="s">
        <v>7251</v>
      </c>
      <c r="B1875" s="1" t="str">
        <f t="shared" si="116"/>
        <v>800 Wong Trail;Port Craighaven, WA 57720</v>
      </c>
      <c r="C1875" s="1" t="s">
        <v>27606</v>
      </c>
      <c r="D1875" s="4" t="s">
        <v>34478</v>
      </c>
      <c r="E1875" s="4" t="s">
        <v>34479</v>
      </c>
      <c r="F1875" s="9" t="str">
        <f t="shared" si="117"/>
        <v>Port Craighaven</v>
      </c>
      <c r="G1875" t="str">
        <f t="shared" si="118"/>
        <v>WA</v>
      </c>
      <c r="H1875" t="str">
        <f t="shared" si="119"/>
        <v>57720</v>
      </c>
    </row>
    <row r="1876" spans="1:8" ht="45">
      <c r="A1876" s="1" t="s">
        <v>7255</v>
      </c>
      <c r="B1876" s="1" t="str">
        <f t="shared" si="116"/>
        <v>53455 Haynes Spur Apt. 316;West Jaimeborough, KS 54271</v>
      </c>
      <c r="C1876" s="1" t="s">
        <v>27607</v>
      </c>
      <c r="D1876" s="4" t="s">
        <v>34480</v>
      </c>
      <c r="E1876" s="4" t="s">
        <v>34481</v>
      </c>
      <c r="F1876" s="9" t="str">
        <f t="shared" si="117"/>
        <v>West Jaimeborough</v>
      </c>
      <c r="G1876" t="str">
        <f t="shared" si="118"/>
        <v>KS</v>
      </c>
      <c r="H1876" t="str">
        <f t="shared" si="119"/>
        <v>54271</v>
      </c>
    </row>
    <row r="1877" spans="1:8" ht="30">
      <c r="A1877" s="1" t="s">
        <v>7258</v>
      </c>
      <c r="B1877" s="1" t="str">
        <f t="shared" si="116"/>
        <v>USCGC Chase;FPO AP 80256</v>
      </c>
      <c r="C1877" s="1" t="s">
        <v>27608</v>
      </c>
      <c r="D1877" s="4" t="s">
        <v>34482</v>
      </c>
      <c r="E1877" s="4" t="s">
        <v>34483</v>
      </c>
      <c r="F1877" s="9" t="str">
        <f t="shared" si="117"/>
        <v>FPO</v>
      </c>
      <c r="G1877" t="str">
        <f t="shared" si="118"/>
        <v>AP</v>
      </c>
      <c r="H1877" t="str">
        <f t="shared" si="119"/>
        <v>80256</v>
      </c>
    </row>
    <row r="1878" spans="1:8" ht="30">
      <c r="A1878" s="1" t="s">
        <v>7262</v>
      </c>
      <c r="B1878" s="1" t="str">
        <f t="shared" si="116"/>
        <v>PSC 0003, Box 6401;APO AE 37382</v>
      </c>
      <c r="C1878" s="1" t="s">
        <v>27609</v>
      </c>
      <c r="D1878" s="4" t="s">
        <v>34484</v>
      </c>
      <c r="E1878" s="4" t="s">
        <v>34485</v>
      </c>
      <c r="F1878" s="9" t="str">
        <f t="shared" si="117"/>
        <v>APO</v>
      </c>
      <c r="G1878" t="str">
        <f t="shared" si="118"/>
        <v>AE</v>
      </c>
      <c r="H1878" t="str">
        <f t="shared" si="119"/>
        <v>37382</v>
      </c>
    </row>
    <row r="1879" spans="1:8" ht="30">
      <c r="A1879" s="1" t="s">
        <v>7265</v>
      </c>
      <c r="B1879" s="1" t="str">
        <f t="shared" si="116"/>
        <v>5703 Bell Forges Suite 271;Lopezside, AL 49297</v>
      </c>
      <c r="C1879" s="1" t="s">
        <v>27610</v>
      </c>
      <c r="D1879" s="4" t="s">
        <v>34486</v>
      </c>
      <c r="E1879" s="4" t="s">
        <v>34487</v>
      </c>
      <c r="F1879" s="9" t="str">
        <f t="shared" si="117"/>
        <v>Lopezside</v>
      </c>
      <c r="G1879" t="str">
        <f t="shared" si="118"/>
        <v>AL</v>
      </c>
      <c r="H1879" t="str">
        <f t="shared" si="119"/>
        <v>49297</v>
      </c>
    </row>
    <row r="1880" spans="1:8" ht="30">
      <c r="A1880" s="1" t="s">
        <v>7268</v>
      </c>
      <c r="B1880" s="1" t="str">
        <f t="shared" si="116"/>
        <v>Unit 2179 Box 5052;DPO AA 11822</v>
      </c>
      <c r="C1880" s="1" t="s">
        <v>27611</v>
      </c>
      <c r="D1880" s="4" t="s">
        <v>34488</v>
      </c>
      <c r="E1880" s="4" t="s">
        <v>34489</v>
      </c>
      <c r="F1880" s="9" t="str">
        <f t="shared" si="117"/>
        <v>DPO</v>
      </c>
      <c r="G1880" t="str">
        <f t="shared" si="118"/>
        <v>AA</v>
      </c>
      <c r="H1880" t="str">
        <f t="shared" si="119"/>
        <v>11822</v>
      </c>
    </row>
    <row r="1881" spans="1:8" ht="30">
      <c r="A1881" s="1" t="s">
        <v>7272</v>
      </c>
      <c r="B1881" s="1" t="str">
        <f t="shared" si="116"/>
        <v>472 Ashley Green;New Ashley, TN 69224</v>
      </c>
      <c r="C1881" s="1" t="s">
        <v>27612</v>
      </c>
      <c r="D1881" s="4" t="s">
        <v>34490</v>
      </c>
      <c r="E1881" s="4" t="s">
        <v>34491</v>
      </c>
      <c r="F1881" s="9" t="str">
        <f t="shared" si="117"/>
        <v>New Ashley</v>
      </c>
      <c r="G1881" t="str">
        <f t="shared" si="118"/>
        <v>TN</v>
      </c>
      <c r="H1881" t="str">
        <f t="shared" si="119"/>
        <v>69224</v>
      </c>
    </row>
    <row r="1882" spans="1:8" ht="30">
      <c r="A1882" s="1" t="s">
        <v>7276</v>
      </c>
      <c r="B1882" s="1" t="str">
        <f t="shared" si="116"/>
        <v>5674 Herrera Vista;Patriciabury, WA 44917</v>
      </c>
      <c r="C1882" s="1" t="s">
        <v>27613</v>
      </c>
      <c r="D1882" s="4" t="s">
        <v>34492</v>
      </c>
      <c r="E1882" s="4" t="s">
        <v>34493</v>
      </c>
      <c r="F1882" s="9" t="str">
        <f t="shared" si="117"/>
        <v>Patriciabury</v>
      </c>
      <c r="G1882" t="str">
        <f t="shared" si="118"/>
        <v>WA</v>
      </c>
      <c r="H1882" t="str">
        <f t="shared" si="119"/>
        <v>44917</v>
      </c>
    </row>
    <row r="1883" spans="1:8" ht="30">
      <c r="A1883" s="1" t="s">
        <v>7279</v>
      </c>
      <c r="B1883" s="1" t="str">
        <f t="shared" si="116"/>
        <v>527 Thomas Circles;Port Josestad, HI 24356</v>
      </c>
      <c r="C1883" s="1" t="s">
        <v>27614</v>
      </c>
      <c r="D1883" s="4" t="s">
        <v>34494</v>
      </c>
      <c r="E1883" s="4" t="s">
        <v>34495</v>
      </c>
      <c r="F1883" s="9" t="str">
        <f t="shared" si="117"/>
        <v>Port Josestad</v>
      </c>
      <c r="G1883" t="str">
        <f t="shared" si="118"/>
        <v>HI</v>
      </c>
      <c r="H1883" t="str">
        <f t="shared" si="119"/>
        <v>24356</v>
      </c>
    </row>
    <row r="1884" spans="1:8" ht="30">
      <c r="A1884" s="1" t="s">
        <v>7282</v>
      </c>
      <c r="B1884" s="1" t="str">
        <f t="shared" si="116"/>
        <v>8602 Hutchinson Glens Apt. 154;Janetton, ID 37287</v>
      </c>
      <c r="C1884" s="1" t="s">
        <v>27615</v>
      </c>
      <c r="D1884" s="4" t="s">
        <v>34496</v>
      </c>
      <c r="E1884" s="4" t="s">
        <v>34497</v>
      </c>
      <c r="F1884" s="9" t="str">
        <f t="shared" si="117"/>
        <v>Janetton</v>
      </c>
      <c r="G1884" t="str">
        <f t="shared" si="118"/>
        <v>ID</v>
      </c>
      <c r="H1884" t="str">
        <f t="shared" si="119"/>
        <v>37287</v>
      </c>
    </row>
    <row r="1885" spans="1:8" ht="30">
      <c r="A1885" s="1" t="s">
        <v>7286</v>
      </c>
      <c r="B1885" s="1" t="str">
        <f t="shared" si="116"/>
        <v>886 Robinson Shoal;West Christina, UT 33977</v>
      </c>
      <c r="C1885" s="1" t="s">
        <v>27616</v>
      </c>
      <c r="D1885" s="4" t="s">
        <v>34498</v>
      </c>
      <c r="E1885" s="4" t="s">
        <v>34499</v>
      </c>
      <c r="F1885" s="9" t="str">
        <f t="shared" si="117"/>
        <v>West Christina</v>
      </c>
      <c r="G1885" t="str">
        <f t="shared" si="118"/>
        <v>UT</v>
      </c>
      <c r="H1885" t="str">
        <f t="shared" si="119"/>
        <v>33977</v>
      </c>
    </row>
    <row r="1886" spans="1:8" ht="30">
      <c r="A1886" s="1" t="s">
        <v>7290</v>
      </c>
      <c r="B1886" s="1" t="str">
        <f t="shared" si="116"/>
        <v>8868 Marco Lodge Apt. 849;Racheltown, WA 41966</v>
      </c>
      <c r="C1886" s="1" t="s">
        <v>27617</v>
      </c>
      <c r="D1886" s="4" t="s">
        <v>34500</v>
      </c>
      <c r="E1886" s="4" t="s">
        <v>34501</v>
      </c>
      <c r="F1886" s="9" t="str">
        <f t="shared" si="117"/>
        <v>Racheltown</v>
      </c>
      <c r="G1886" t="str">
        <f t="shared" si="118"/>
        <v>WA</v>
      </c>
      <c r="H1886" t="str">
        <f t="shared" si="119"/>
        <v>41966</v>
      </c>
    </row>
    <row r="1887" spans="1:8" ht="30">
      <c r="A1887" s="1" t="s">
        <v>7294</v>
      </c>
      <c r="B1887" s="1" t="str">
        <f t="shared" si="116"/>
        <v>4668 Christine Spur;Port Johnnybury, OK 92443</v>
      </c>
      <c r="C1887" s="1" t="s">
        <v>27618</v>
      </c>
      <c r="D1887" s="4" t="s">
        <v>34502</v>
      </c>
      <c r="E1887" s="4" t="s">
        <v>34503</v>
      </c>
      <c r="F1887" s="9" t="str">
        <f t="shared" si="117"/>
        <v>Port Johnnybury</v>
      </c>
      <c r="G1887" t="str">
        <f t="shared" si="118"/>
        <v>OK</v>
      </c>
      <c r="H1887" t="str">
        <f t="shared" si="119"/>
        <v>92443</v>
      </c>
    </row>
    <row r="1888" spans="1:8" ht="30">
      <c r="A1888" s="1" t="s">
        <v>7297</v>
      </c>
      <c r="B1888" s="1" t="str">
        <f t="shared" si="116"/>
        <v>865 Baker Ville;South Nicolebury, MS 88329</v>
      </c>
      <c r="C1888" s="1" t="s">
        <v>27619</v>
      </c>
      <c r="D1888" s="4" t="s">
        <v>34504</v>
      </c>
      <c r="E1888" s="4" t="s">
        <v>34505</v>
      </c>
      <c r="F1888" s="9" t="str">
        <f t="shared" si="117"/>
        <v>South Nicolebury</v>
      </c>
      <c r="G1888" t="str">
        <f t="shared" si="118"/>
        <v>MS</v>
      </c>
      <c r="H1888" t="str">
        <f t="shared" si="119"/>
        <v>88329</v>
      </c>
    </row>
    <row r="1889" spans="1:8" ht="30">
      <c r="A1889" s="1" t="s">
        <v>7301</v>
      </c>
      <c r="B1889" s="1" t="str">
        <f t="shared" si="116"/>
        <v>3325 Scott Centers;Lake Josephfurt, TN 98852</v>
      </c>
      <c r="C1889" s="1" t="s">
        <v>27620</v>
      </c>
      <c r="D1889" s="4" t="s">
        <v>34506</v>
      </c>
      <c r="E1889" s="4" t="s">
        <v>34507</v>
      </c>
      <c r="F1889" s="9" t="str">
        <f t="shared" si="117"/>
        <v>Lake Josephfurt</v>
      </c>
      <c r="G1889" t="str">
        <f t="shared" si="118"/>
        <v>TN</v>
      </c>
      <c r="H1889" t="str">
        <f t="shared" si="119"/>
        <v>98852</v>
      </c>
    </row>
    <row r="1890" spans="1:8" ht="30">
      <c r="A1890" s="1" t="s">
        <v>7305</v>
      </c>
      <c r="B1890" s="1" t="str">
        <f t="shared" si="116"/>
        <v>75974 Kaylee Way;Claireton, GA 03814</v>
      </c>
      <c r="C1890" s="1" t="s">
        <v>27621</v>
      </c>
      <c r="D1890" s="4" t="s">
        <v>34508</v>
      </c>
      <c r="E1890" s="4" t="s">
        <v>34509</v>
      </c>
      <c r="F1890" s="9" t="str">
        <f t="shared" si="117"/>
        <v>Claireton</v>
      </c>
      <c r="G1890" t="str">
        <f t="shared" si="118"/>
        <v>GA</v>
      </c>
      <c r="H1890" t="str">
        <f t="shared" si="119"/>
        <v>03814</v>
      </c>
    </row>
    <row r="1891" spans="1:8" ht="30">
      <c r="A1891" s="1" t="s">
        <v>7309</v>
      </c>
      <c r="B1891" s="1" t="str">
        <f t="shared" si="116"/>
        <v>62524 Cynthia Green Apt. 012;Sabrinaside, CA 72443</v>
      </c>
      <c r="C1891" s="1" t="s">
        <v>27622</v>
      </c>
      <c r="D1891" s="4" t="s">
        <v>34510</v>
      </c>
      <c r="E1891" s="4" t="s">
        <v>34511</v>
      </c>
      <c r="F1891" s="9" t="str">
        <f t="shared" si="117"/>
        <v>Sabrinaside</v>
      </c>
      <c r="G1891" t="str">
        <f t="shared" si="118"/>
        <v>CA</v>
      </c>
      <c r="H1891" t="str">
        <f t="shared" si="119"/>
        <v>72443</v>
      </c>
    </row>
    <row r="1892" spans="1:8" ht="30">
      <c r="A1892" s="1" t="s">
        <v>7312</v>
      </c>
      <c r="B1892" s="1" t="str">
        <f t="shared" si="116"/>
        <v>USS Garcia;FPO AA 96156</v>
      </c>
      <c r="C1892" s="1" t="s">
        <v>27623</v>
      </c>
      <c r="D1892" s="4" t="s">
        <v>34512</v>
      </c>
      <c r="E1892" s="4" t="s">
        <v>34513</v>
      </c>
      <c r="F1892" s="9" t="str">
        <f t="shared" si="117"/>
        <v>FPO</v>
      </c>
      <c r="G1892" t="str">
        <f t="shared" si="118"/>
        <v>AA</v>
      </c>
      <c r="H1892" t="str">
        <f t="shared" si="119"/>
        <v>96156</v>
      </c>
    </row>
    <row r="1893" spans="1:8" ht="45">
      <c r="A1893" s="1" t="s">
        <v>7316</v>
      </c>
      <c r="B1893" s="1" t="str">
        <f t="shared" si="116"/>
        <v>19575 Kathryn Alley;Christianchester, WA 52813</v>
      </c>
      <c r="C1893" s="1" t="s">
        <v>27624</v>
      </c>
      <c r="D1893" s="4" t="s">
        <v>34514</v>
      </c>
      <c r="E1893" s="4" t="s">
        <v>34515</v>
      </c>
      <c r="F1893" s="9" t="str">
        <f t="shared" si="117"/>
        <v>Christianchester</v>
      </c>
      <c r="G1893" t="str">
        <f t="shared" si="118"/>
        <v>WA</v>
      </c>
      <c r="H1893" t="str">
        <f t="shared" si="119"/>
        <v>52813</v>
      </c>
    </row>
    <row r="1894" spans="1:8" ht="45">
      <c r="A1894" s="1" t="s">
        <v>7319</v>
      </c>
      <c r="B1894" s="1" t="str">
        <f t="shared" si="116"/>
        <v>2923 Kathryn Port Apt. 002;Port Patrickfort, MS 10342</v>
      </c>
      <c r="C1894" s="1" t="s">
        <v>27625</v>
      </c>
      <c r="D1894" s="4" t="s">
        <v>34516</v>
      </c>
      <c r="E1894" s="4" t="s">
        <v>34517</v>
      </c>
      <c r="F1894" s="9" t="str">
        <f t="shared" si="117"/>
        <v>Port Patrickfort</v>
      </c>
      <c r="G1894" t="str">
        <f t="shared" si="118"/>
        <v>MS</v>
      </c>
      <c r="H1894" t="str">
        <f t="shared" si="119"/>
        <v>10342</v>
      </c>
    </row>
    <row r="1895" spans="1:8" ht="30">
      <c r="A1895" s="1" t="s">
        <v>7323</v>
      </c>
      <c r="B1895" s="1" t="str">
        <f t="shared" si="116"/>
        <v>12285 Norma Square;Port Michael, DE 19306</v>
      </c>
      <c r="C1895" s="1" t="s">
        <v>27626</v>
      </c>
      <c r="D1895" s="4" t="s">
        <v>34518</v>
      </c>
      <c r="E1895" s="4" t="s">
        <v>34519</v>
      </c>
      <c r="F1895" s="9" t="str">
        <f t="shared" si="117"/>
        <v>Port Michael</v>
      </c>
      <c r="G1895" t="str">
        <f t="shared" si="118"/>
        <v>DE</v>
      </c>
      <c r="H1895" t="str">
        <f t="shared" si="119"/>
        <v>19306</v>
      </c>
    </row>
    <row r="1896" spans="1:8" ht="30">
      <c r="A1896" s="1" t="s">
        <v>7327</v>
      </c>
      <c r="B1896" s="1" t="str">
        <f t="shared" si="116"/>
        <v>Unit 7838 Box 6193;DPO AE 19237</v>
      </c>
      <c r="C1896" s="1" t="s">
        <v>27627</v>
      </c>
      <c r="D1896" s="4" t="s">
        <v>34520</v>
      </c>
      <c r="E1896" s="4" t="s">
        <v>34521</v>
      </c>
      <c r="F1896" s="9" t="str">
        <f t="shared" si="117"/>
        <v>DPO</v>
      </c>
      <c r="G1896" t="str">
        <f t="shared" si="118"/>
        <v>AE</v>
      </c>
      <c r="H1896" t="str">
        <f t="shared" si="119"/>
        <v>19237</v>
      </c>
    </row>
    <row r="1897" spans="1:8" ht="30">
      <c r="A1897" s="1" t="s">
        <v>7331</v>
      </c>
      <c r="B1897" s="1" t="str">
        <f t="shared" si="116"/>
        <v>524 Turner Common Apt. 671;Port Maria, WY 28795</v>
      </c>
      <c r="C1897" s="1" t="s">
        <v>27628</v>
      </c>
      <c r="D1897" s="4" t="s">
        <v>34522</v>
      </c>
      <c r="E1897" s="4" t="s">
        <v>34523</v>
      </c>
      <c r="F1897" s="9" t="str">
        <f t="shared" si="117"/>
        <v>Port Maria</v>
      </c>
      <c r="G1897" t="str">
        <f t="shared" si="118"/>
        <v>WY</v>
      </c>
      <c r="H1897" t="str">
        <f t="shared" si="119"/>
        <v>28795</v>
      </c>
    </row>
    <row r="1898" spans="1:8" ht="30">
      <c r="A1898" s="1" t="s">
        <v>7335</v>
      </c>
      <c r="B1898" s="1" t="str">
        <f t="shared" si="116"/>
        <v>29776 Nichols Locks;East Shannon, MT 21396</v>
      </c>
      <c r="C1898" s="1" t="s">
        <v>27629</v>
      </c>
      <c r="D1898" s="4" t="s">
        <v>34524</v>
      </c>
      <c r="E1898" s="4" t="s">
        <v>34525</v>
      </c>
      <c r="F1898" s="9" t="str">
        <f t="shared" si="117"/>
        <v>East Shannon</v>
      </c>
      <c r="G1898" t="str">
        <f t="shared" si="118"/>
        <v>MT</v>
      </c>
      <c r="H1898" t="str">
        <f t="shared" si="119"/>
        <v>21396</v>
      </c>
    </row>
    <row r="1899" spans="1:8" ht="30">
      <c r="A1899" s="1" t="s">
        <v>7339</v>
      </c>
      <c r="B1899" s="1" t="str">
        <f t="shared" si="116"/>
        <v>46230 Brown Circles Suite 886;Eddiehaven, SC 15953</v>
      </c>
      <c r="C1899" s="1" t="s">
        <v>27630</v>
      </c>
      <c r="D1899" s="4" t="s">
        <v>34526</v>
      </c>
      <c r="E1899" s="4" t="s">
        <v>34527</v>
      </c>
      <c r="F1899" s="9" t="str">
        <f t="shared" si="117"/>
        <v>Eddiehaven</v>
      </c>
      <c r="G1899" t="str">
        <f t="shared" si="118"/>
        <v>SC</v>
      </c>
      <c r="H1899" t="str">
        <f t="shared" si="119"/>
        <v>15953</v>
      </c>
    </row>
    <row r="1900" spans="1:8" ht="30">
      <c r="A1900" s="1" t="s">
        <v>7343</v>
      </c>
      <c r="B1900" s="1" t="str">
        <f t="shared" si="116"/>
        <v>099 Mendez Locks;Port Susanhaven, TN 19236</v>
      </c>
      <c r="C1900" s="1" t="s">
        <v>27631</v>
      </c>
      <c r="D1900" s="4" t="s">
        <v>34528</v>
      </c>
      <c r="E1900" s="4" t="s">
        <v>34529</v>
      </c>
      <c r="F1900" s="9" t="str">
        <f t="shared" si="117"/>
        <v>Port Susanhaven</v>
      </c>
      <c r="G1900" t="str">
        <f t="shared" si="118"/>
        <v>TN</v>
      </c>
      <c r="H1900" t="str">
        <f t="shared" si="119"/>
        <v>19236</v>
      </c>
    </row>
    <row r="1901" spans="1:8" ht="30">
      <c r="A1901" s="1" t="s">
        <v>7347</v>
      </c>
      <c r="B1901" s="1" t="str">
        <f t="shared" si="116"/>
        <v>USS Smith;FPO AA 24799</v>
      </c>
      <c r="C1901" s="1" t="s">
        <v>27632</v>
      </c>
      <c r="D1901" s="4" t="s">
        <v>31125</v>
      </c>
      <c r="E1901" s="4" t="s">
        <v>34530</v>
      </c>
      <c r="F1901" s="9" t="str">
        <f t="shared" si="117"/>
        <v>FPO</v>
      </c>
      <c r="G1901" t="str">
        <f t="shared" si="118"/>
        <v>AA</v>
      </c>
      <c r="H1901" t="str">
        <f t="shared" si="119"/>
        <v>24799</v>
      </c>
    </row>
    <row r="1902" spans="1:8" ht="30">
      <c r="A1902" s="1" t="s">
        <v>7351</v>
      </c>
      <c r="B1902" s="1" t="str">
        <f t="shared" si="116"/>
        <v>8476 Rodriguez Ridge Apt. 778;Lake James, MS 09911</v>
      </c>
      <c r="C1902" s="1" t="s">
        <v>27633</v>
      </c>
      <c r="D1902" s="4" t="s">
        <v>34531</v>
      </c>
      <c r="E1902" s="4" t="s">
        <v>34532</v>
      </c>
      <c r="F1902" s="9" t="str">
        <f t="shared" si="117"/>
        <v>Lake James</v>
      </c>
      <c r="G1902" t="str">
        <f t="shared" si="118"/>
        <v>MS</v>
      </c>
      <c r="H1902" t="str">
        <f t="shared" si="119"/>
        <v>09911</v>
      </c>
    </row>
    <row r="1903" spans="1:8" ht="30">
      <c r="A1903" s="1" t="s">
        <v>7355</v>
      </c>
      <c r="B1903" s="1" t="str">
        <f t="shared" si="116"/>
        <v>46673 Fletcher Tunnel;West Elizabethborough, PA 99088</v>
      </c>
      <c r="C1903" s="1" t="s">
        <v>27634</v>
      </c>
      <c r="D1903" s="4" t="s">
        <v>34533</v>
      </c>
      <c r="E1903" s="4" t="s">
        <v>34534</v>
      </c>
      <c r="F1903" s="9" t="str">
        <f t="shared" si="117"/>
        <v>West Elizabethborough</v>
      </c>
      <c r="G1903" t="str">
        <f t="shared" si="118"/>
        <v>PA</v>
      </c>
      <c r="H1903" t="str">
        <f t="shared" si="119"/>
        <v>99088</v>
      </c>
    </row>
    <row r="1904" spans="1:8" ht="30">
      <c r="A1904" s="1" t="s">
        <v>7359</v>
      </c>
      <c r="B1904" s="1" t="str">
        <f t="shared" si="116"/>
        <v>Unit 0576 Box 7152;DPO AE 09736</v>
      </c>
      <c r="C1904" s="1" t="s">
        <v>27635</v>
      </c>
      <c r="D1904" s="4" t="s">
        <v>34535</v>
      </c>
      <c r="E1904" s="4" t="s">
        <v>34536</v>
      </c>
      <c r="F1904" s="9" t="str">
        <f t="shared" si="117"/>
        <v>DPO</v>
      </c>
      <c r="G1904" t="str">
        <f t="shared" si="118"/>
        <v>AE</v>
      </c>
      <c r="H1904" t="str">
        <f t="shared" si="119"/>
        <v>09736</v>
      </c>
    </row>
    <row r="1905" spans="1:8" ht="45">
      <c r="A1905" s="1" t="s">
        <v>7362</v>
      </c>
      <c r="B1905" s="1" t="str">
        <f t="shared" si="116"/>
        <v>7330 Lawson Squares Apt. 833;North Johnfort, WY 20388</v>
      </c>
      <c r="C1905" s="1" t="s">
        <v>27636</v>
      </c>
      <c r="D1905" s="4" t="s">
        <v>34537</v>
      </c>
      <c r="E1905" s="4" t="s">
        <v>34538</v>
      </c>
      <c r="F1905" s="9" t="str">
        <f t="shared" si="117"/>
        <v>North Johnfort</v>
      </c>
      <c r="G1905" t="str">
        <f t="shared" si="118"/>
        <v>WY</v>
      </c>
      <c r="H1905" t="str">
        <f t="shared" si="119"/>
        <v>20388</v>
      </c>
    </row>
    <row r="1906" spans="1:8" ht="30">
      <c r="A1906" s="1" t="s">
        <v>7366</v>
      </c>
      <c r="B1906" s="1" t="str">
        <f t="shared" si="116"/>
        <v>USCGC Cherry;FPO AP 92441</v>
      </c>
      <c r="C1906" s="1" t="s">
        <v>27637</v>
      </c>
      <c r="D1906" s="4" t="s">
        <v>34539</v>
      </c>
      <c r="E1906" s="4" t="s">
        <v>34540</v>
      </c>
      <c r="F1906" s="9" t="str">
        <f t="shared" si="117"/>
        <v>FPO</v>
      </c>
      <c r="G1906" t="str">
        <f t="shared" si="118"/>
        <v>AP</v>
      </c>
      <c r="H1906" t="str">
        <f t="shared" si="119"/>
        <v>92441</v>
      </c>
    </row>
    <row r="1907" spans="1:8" ht="30">
      <c r="A1907" s="1" t="s">
        <v>7370</v>
      </c>
      <c r="B1907" s="1" t="str">
        <f t="shared" si="116"/>
        <v>0008 Watson Stream;South Omar, NJ 50503</v>
      </c>
      <c r="C1907" s="1" t="s">
        <v>27638</v>
      </c>
      <c r="D1907" s="4" t="s">
        <v>34541</v>
      </c>
      <c r="E1907" s="4" t="s">
        <v>34542</v>
      </c>
      <c r="F1907" s="9" t="str">
        <f t="shared" si="117"/>
        <v>South Omar</v>
      </c>
      <c r="G1907" t="str">
        <f t="shared" si="118"/>
        <v>NJ</v>
      </c>
      <c r="H1907" t="str">
        <f t="shared" si="119"/>
        <v>50503</v>
      </c>
    </row>
    <row r="1908" spans="1:8" ht="30">
      <c r="A1908" s="1" t="s">
        <v>7374</v>
      </c>
      <c r="B1908" s="1" t="str">
        <f t="shared" si="116"/>
        <v>585 Dan Isle;Devinside, VA 75955</v>
      </c>
      <c r="C1908" s="1" t="s">
        <v>27639</v>
      </c>
      <c r="D1908" s="4" t="s">
        <v>34543</v>
      </c>
      <c r="E1908" s="4" t="s">
        <v>34544</v>
      </c>
      <c r="F1908" s="9" t="str">
        <f t="shared" si="117"/>
        <v>Devinside</v>
      </c>
      <c r="G1908" t="str">
        <f t="shared" si="118"/>
        <v>VA</v>
      </c>
      <c r="H1908" t="str">
        <f t="shared" si="119"/>
        <v>75955</v>
      </c>
    </row>
    <row r="1909" spans="1:8" ht="45">
      <c r="A1909" s="1" t="s">
        <v>7378</v>
      </c>
      <c r="B1909" s="1" t="str">
        <f t="shared" si="116"/>
        <v>9512 Hale Mountain;Davismouth, OK 13459</v>
      </c>
      <c r="C1909" s="1" t="s">
        <v>27640</v>
      </c>
      <c r="D1909" s="4" t="s">
        <v>34545</v>
      </c>
      <c r="E1909" s="4" t="s">
        <v>34546</v>
      </c>
      <c r="F1909" s="9" t="str">
        <f t="shared" si="117"/>
        <v>Davismouth</v>
      </c>
      <c r="G1909" t="str">
        <f t="shared" si="118"/>
        <v>OK</v>
      </c>
      <c r="H1909" t="str">
        <f t="shared" si="119"/>
        <v>13459</v>
      </c>
    </row>
    <row r="1910" spans="1:8" ht="30">
      <c r="A1910" s="1" t="s">
        <v>7382</v>
      </c>
      <c r="B1910" s="1" t="str">
        <f t="shared" si="116"/>
        <v>88525 Palmer Crossing Suite 816;North Joseph, NE 52352</v>
      </c>
      <c r="C1910" s="1" t="s">
        <v>27641</v>
      </c>
      <c r="D1910" s="4" t="s">
        <v>34547</v>
      </c>
      <c r="E1910" s="4" t="s">
        <v>34548</v>
      </c>
      <c r="F1910" s="9" t="str">
        <f t="shared" si="117"/>
        <v>North Joseph</v>
      </c>
      <c r="G1910" t="str">
        <f t="shared" si="118"/>
        <v>NE</v>
      </c>
      <c r="H1910" t="str">
        <f t="shared" si="119"/>
        <v>52352</v>
      </c>
    </row>
    <row r="1911" spans="1:8" ht="45">
      <c r="A1911" s="1" t="s">
        <v>7386</v>
      </c>
      <c r="B1911" s="1" t="str">
        <f t="shared" si="116"/>
        <v>76825 Shirley Land Apt. 157;East Johnnyburgh, ND 42774</v>
      </c>
      <c r="C1911" s="1" t="s">
        <v>27642</v>
      </c>
      <c r="D1911" s="4" t="s">
        <v>34549</v>
      </c>
      <c r="E1911" s="4" t="s">
        <v>34550</v>
      </c>
      <c r="F1911" s="9" t="str">
        <f t="shared" si="117"/>
        <v>East Johnnyburgh</v>
      </c>
      <c r="G1911" t="str">
        <f t="shared" si="118"/>
        <v>ND</v>
      </c>
      <c r="H1911" t="str">
        <f t="shared" si="119"/>
        <v>42774</v>
      </c>
    </row>
    <row r="1912" spans="1:8" ht="30">
      <c r="A1912" s="1" t="s">
        <v>7390</v>
      </c>
      <c r="B1912" s="1" t="str">
        <f t="shared" si="116"/>
        <v>USS Moore;FPO AE 96712</v>
      </c>
      <c r="C1912" s="1" t="s">
        <v>27643</v>
      </c>
      <c r="D1912" s="4" t="s">
        <v>34551</v>
      </c>
      <c r="E1912" s="4" t="s">
        <v>34552</v>
      </c>
      <c r="F1912" s="9" t="str">
        <f t="shared" si="117"/>
        <v>FPO</v>
      </c>
      <c r="G1912" t="str">
        <f t="shared" si="118"/>
        <v>AE</v>
      </c>
      <c r="H1912" t="str">
        <f t="shared" si="119"/>
        <v>96712</v>
      </c>
    </row>
    <row r="1913" spans="1:8" ht="30">
      <c r="A1913" s="1" t="s">
        <v>7394</v>
      </c>
      <c r="B1913" s="1" t="str">
        <f t="shared" si="116"/>
        <v>4510 Hale Vista;Lake Karen, WY 93561</v>
      </c>
      <c r="C1913" s="1" t="s">
        <v>27644</v>
      </c>
      <c r="D1913" s="4" t="s">
        <v>34553</v>
      </c>
      <c r="E1913" s="4" t="s">
        <v>34554</v>
      </c>
      <c r="F1913" s="9" t="str">
        <f t="shared" si="117"/>
        <v>Lake Karen</v>
      </c>
      <c r="G1913" t="str">
        <f t="shared" si="118"/>
        <v>WY</v>
      </c>
      <c r="H1913" t="str">
        <f t="shared" si="119"/>
        <v>93561</v>
      </c>
    </row>
    <row r="1914" spans="1:8" ht="30">
      <c r="A1914" s="1" t="s">
        <v>7397</v>
      </c>
      <c r="B1914" s="1" t="str">
        <f t="shared" si="116"/>
        <v>46172 Brianna Islands;North Hannahview, PA 54375</v>
      </c>
      <c r="C1914" s="1" t="s">
        <v>27645</v>
      </c>
      <c r="D1914" s="4" t="s">
        <v>34555</v>
      </c>
      <c r="E1914" s="4" t="s">
        <v>34556</v>
      </c>
      <c r="F1914" s="9" t="str">
        <f t="shared" si="117"/>
        <v>North Hannahview</v>
      </c>
      <c r="G1914" t="str">
        <f t="shared" si="118"/>
        <v>PA</v>
      </c>
      <c r="H1914" t="str">
        <f t="shared" si="119"/>
        <v>54375</v>
      </c>
    </row>
    <row r="1915" spans="1:8" ht="30">
      <c r="A1915" s="1" t="s">
        <v>7401</v>
      </c>
      <c r="B1915" s="1" t="str">
        <f t="shared" si="116"/>
        <v>63217 Berry Village;Whiteton, CO 52598</v>
      </c>
      <c r="C1915" s="1" t="s">
        <v>27646</v>
      </c>
      <c r="D1915" s="4" t="s">
        <v>34557</v>
      </c>
      <c r="E1915" s="4" t="s">
        <v>34558</v>
      </c>
      <c r="F1915" s="9" t="str">
        <f t="shared" si="117"/>
        <v>Whiteton</v>
      </c>
      <c r="G1915" t="str">
        <f t="shared" si="118"/>
        <v>CO</v>
      </c>
      <c r="H1915" t="str">
        <f t="shared" si="119"/>
        <v>52598</v>
      </c>
    </row>
    <row r="1916" spans="1:8" ht="45">
      <c r="A1916" s="1" t="s">
        <v>7405</v>
      </c>
      <c r="B1916" s="1" t="str">
        <f t="shared" si="116"/>
        <v>844 Wallace Courts Suite 995;Cardenasshire, OR 78593</v>
      </c>
      <c r="C1916" s="1" t="s">
        <v>27647</v>
      </c>
      <c r="D1916" s="4" t="s">
        <v>34559</v>
      </c>
      <c r="E1916" s="4" t="s">
        <v>34560</v>
      </c>
      <c r="F1916" s="9" t="str">
        <f t="shared" si="117"/>
        <v>Cardenasshire</v>
      </c>
      <c r="G1916" t="str">
        <f t="shared" si="118"/>
        <v>OR</v>
      </c>
      <c r="H1916" t="str">
        <f t="shared" si="119"/>
        <v>78593</v>
      </c>
    </row>
    <row r="1917" spans="1:8" ht="45">
      <c r="A1917" s="1" t="s">
        <v>7409</v>
      </c>
      <c r="B1917" s="1" t="str">
        <f t="shared" si="116"/>
        <v>20140 Brown Tunnel;Ramosland, NV 95124</v>
      </c>
      <c r="C1917" s="1" t="s">
        <v>27648</v>
      </c>
      <c r="D1917" s="4" t="s">
        <v>34561</v>
      </c>
      <c r="E1917" s="4" t="s">
        <v>34562</v>
      </c>
      <c r="F1917" s="9" t="str">
        <f t="shared" si="117"/>
        <v>Ramosland</v>
      </c>
      <c r="G1917" t="str">
        <f t="shared" si="118"/>
        <v>NV</v>
      </c>
      <c r="H1917" t="str">
        <f t="shared" si="119"/>
        <v>95124</v>
      </c>
    </row>
    <row r="1918" spans="1:8" ht="45">
      <c r="A1918" s="1" t="s">
        <v>7413</v>
      </c>
      <c r="B1918" s="1" t="str">
        <f t="shared" si="116"/>
        <v>134 Mary Estate;Catherinechester, NY 69191</v>
      </c>
      <c r="C1918" s="1" t="s">
        <v>27649</v>
      </c>
      <c r="D1918" s="4" t="s">
        <v>34563</v>
      </c>
      <c r="E1918" s="4" t="s">
        <v>34564</v>
      </c>
      <c r="F1918" s="9" t="str">
        <f t="shared" si="117"/>
        <v>Catherinechester</v>
      </c>
      <c r="G1918" t="str">
        <f t="shared" si="118"/>
        <v>NY</v>
      </c>
      <c r="H1918" t="str">
        <f t="shared" si="119"/>
        <v>69191</v>
      </c>
    </row>
    <row r="1919" spans="1:8" ht="45">
      <c r="A1919" s="1" t="s">
        <v>7417</v>
      </c>
      <c r="B1919" s="1" t="str">
        <f t="shared" si="116"/>
        <v>00030 Robert Drives;Thompsonmouth, AK 91183</v>
      </c>
      <c r="C1919" s="1" t="s">
        <v>27650</v>
      </c>
      <c r="D1919" s="4" t="s">
        <v>34565</v>
      </c>
      <c r="E1919" s="4" t="s">
        <v>34566</v>
      </c>
      <c r="F1919" s="9" t="str">
        <f t="shared" si="117"/>
        <v>Thompsonmouth</v>
      </c>
      <c r="G1919" t="str">
        <f t="shared" si="118"/>
        <v>AK</v>
      </c>
      <c r="H1919" t="str">
        <f t="shared" si="119"/>
        <v>91183</v>
      </c>
    </row>
    <row r="1920" spans="1:8" ht="30">
      <c r="A1920" s="1" t="s">
        <v>7421</v>
      </c>
      <c r="B1920" s="1" t="str">
        <f t="shared" si="116"/>
        <v>70143 Jasmine Dam Apt. 315;Amandabury, WV 03327</v>
      </c>
      <c r="C1920" s="1" t="s">
        <v>27651</v>
      </c>
      <c r="D1920" s="4" t="s">
        <v>34567</v>
      </c>
      <c r="E1920" s="4" t="s">
        <v>34568</v>
      </c>
      <c r="F1920" s="9" t="str">
        <f t="shared" si="117"/>
        <v>Amandabury</v>
      </c>
      <c r="G1920" t="str">
        <f t="shared" si="118"/>
        <v>WV</v>
      </c>
      <c r="H1920" t="str">
        <f t="shared" si="119"/>
        <v>03327</v>
      </c>
    </row>
    <row r="1921" spans="1:8" ht="45">
      <c r="A1921" s="1" t="s">
        <v>7425</v>
      </c>
      <c r="B1921" s="1" t="str">
        <f t="shared" si="116"/>
        <v>873 Grant Plains;Stantonport, KY 91934</v>
      </c>
      <c r="C1921" s="1" t="s">
        <v>27652</v>
      </c>
      <c r="D1921" s="4" t="s">
        <v>34569</v>
      </c>
      <c r="E1921" s="4" t="s">
        <v>34570</v>
      </c>
      <c r="F1921" s="9" t="str">
        <f t="shared" si="117"/>
        <v>Stantonport</v>
      </c>
      <c r="G1921" t="str">
        <f t="shared" si="118"/>
        <v>KY</v>
      </c>
      <c r="H1921" t="str">
        <f t="shared" si="119"/>
        <v>91934</v>
      </c>
    </row>
    <row r="1922" spans="1:8" ht="30">
      <c r="A1922" s="1" t="s">
        <v>7428</v>
      </c>
      <c r="B1922" s="1" t="str">
        <f t="shared" si="116"/>
        <v>0859 Jordan Loop;South Michaelmouth, FL 11551</v>
      </c>
      <c r="C1922" s="1" t="s">
        <v>27653</v>
      </c>
      <c r="D1922" s="4" t="s">
        <v>34571</v>
      </c>
      <c r="E1922" s="4" t="s">
        <v>34572</v>
      </c>
      <c r="F1922" s="9" t="str">
        <f t="shared" si="117"/>
        <v>South Michaelmouth</v>
      </c>
      <c r="G1922" t="str">
        <f t="shared" si="118"/>
        <v>FL</v>
      </c>
      <c r="H1922" t="str">
        <f t="shared" si="119"/>
        <v>11551</v>
      </c>
    </row>
    <row r="1923" spans="1:8" ht="45">
      <c r="A1923" s="1" t="s">
        <v>7432</v>
      </c>
      <c r="B1923" s="1" t="str">
        <f t="shared" ref="B1923:B1986" si="120">SUBSTITUTE(A1923,CHAR(10),";")</f>
        <v>1418 Blake Motorway;Kellimouth, NM 69040</v>
      </c>
      <c r="C1923" s="1" t="s">
        <v>27654</v>
      </c>
      <c r="D1923" s="4" t="s">
        <v>34573</v>
      </c>
      <c r="E1923" s="4" t="s">
        <v>34574</v>
      </c>
      <c r="F1923" s="9" t="str">
        <f t="shared" ref="F1923:F1986" si="121">IF(RIGHT(LEFT(E1923,3),2)="PO",LEFT(E1923,3),LEFT(E1923,LEN(E1923)-10))</f>
        <v>Kellimouth</v>
      </c>
      <c r="G1923" t="str">
        <f t="shared" ref="G1923:G1986" si="122">LEFT(RIGHT(E1923, 8), 2)</f>
        <v>NM</v>
      </c>
      <c r="H1923" t="str">
        <f t="shared" ref="H1923:H1986" si="123">RIGHT(E1923, 5)</f>
        <v>69040</v>
      </c>
    </row>
    <row r="1924" spans="1:8" ht="30">
      <c r="A1924" s="1" t="s">
        <v>7436</v>
      </c>
      <c r="B1924" s="1" t="str">
        <f t="shared" si="120"/>
        <v>USS Webb;FPO AA 12729</v>
      </c>
      <c r="C1924" s="1" t="s">
        <v>27655</v>
      </c>
      <c r="D1924" s="4" t="s">
        <v>34575</v>
      </c>
      <c r="E1924" s="4" t="s">
        <v>34576</v>
      </c>
      <c r="F1924" s="9" t="str">
        <f t="shared" si="121"/>
        <v>FPO</v>
      </c>
      <c r="G1924" t="str">
        <f t="shared" si="122"/>
        <v>AA</v>
      </c>
      <c r="H1924" t="str">
        <f t="shared" si="123"/>
        <v>12729</v>
      </c>
    </row>
    <row r="1925" spans="1:8" ht="30">
      <c r="A1925" s="1" t="s">
        <v>7440</v>
      </c>
      <c r="B1925" s="1" t="str">
        <f t="shared" si="120"/>
        <v>1695 Spencer Highway Apt. 289;Georgetown, DC 50273</v>
      </c>
      <c r="C1925" s="1" t="s">
        <v>27656</v>
      </c>
      <c r="D1925" s="4" t="s">
        <v>34577</v>
      </c>
      <c r="E1925" s="4" t="s">
        <v>34578</v>
      </c>
      <c r="F1925" s="9" t="str">
        <f t="shared" si="121"/>
        <v>Georgetown</v>
      </c>
      <c r="G1925" t="str">
        <f t="shared" si="122"/>
        <v>DC</v>
      </c>
      <c r="H1925" t="str">
        <f t="shared" si="123"/>
        <v>50273</v>
      </c>
    </row>
    <row r="1926" spans="1:8" ht="45">
      <c r="A1926" s="1" t="s">
        <v>7444</v>
      </c>
      <c r="B1926" s="1" t="str">
        <f t="shared" si="120"/>
        <v>1300 Willis Underpass;Carrollhaven, MT 23403</v>
      </c>
      <c r="C1926" s="1" t="s">
        <v>27657</v>
      </c>
      <c r="D1926" s="4" t="s">
        <v>34579</v>
      </c>
      <c r="E1926" s="4" t="s">
        <v>34580</v>
      </c>
      <c r="F1926" s="9" t="str">
        <f t="shared" si="121"/>
        <v>Carrollhaven</v>
      </c>
      <c r="G1926" t="str">
        <f t="shared" si="122"/>
        <v>MT</v>
      </c>
      <c r="H1926" t="str">
        <f t="shared" si="123"/>
        <v>23403</v>
      </c>
    </row>
    <row r="1927" spans="1:8" ht="30">
      <c r="A1927" s="1" t="s">
        <v>7448</v>
      </c>
      <c r="B1927" s="1" t="str">
        <f t="shared" si="120"/>
        <v>12775 James Passage Apt. 336;West Bruce, LA 46312</v>
      </c>
      <c r="C1927" s="1" t="s">
        <v>27658</v>
      </c>
      <c r="D1927" s="4" t="s">
        <v>34581</v>
      </c>
      <c r="E1927" s="4" t="s">
        <v>34582</v>
      </c>
      <c r="F1927" s="9" t="str">
        <f t="shared" si="121"/>
        <v>West Bruce</v>
      </c>
      <c r="G1927" t="str">
        <f t="shared" si="122"/>
        <v>LA</v>
      </c>
      <c r="H1927" t="str">
        <f t="shared" si="123"/>
        <v>46312</v>
      </c>
    </row>
    <row r="1928" spans="1:8" ht="30">
      <c r="A1928" s="1" t="s">
        <v>7452</v>
      </c>
      <c r="B1928" s="1" t="str">
        <f t="shared" si="120"/>
        <v>07620 Michelle Prairie Suite 016;Brandyport, WV 80533</v>
      </c>
      <c r="C1928" s="1" t="s">
        <v>27659</v>
      </c>
      <c r="D1928" s="4" t="s">
        <v>34583</v>
      </c>
      <c r="E1928" s="4" t="s">
        <v>34584</v>
      </c>
      <c r="F1928" s="9" t="str">
        <f t="shared" si="121"/>
        <v>Brandyport</v>
      </c>
      <c r="G1928" t="str">
        <f t="shared" si="122"/>
        <v>WV</v>
      </c>
      <c r="H1928" t="str">
        <f t="shared" si="123"/>
        <v>80533</v>
      </c>
    </row>
    <row r="1929" spans="1:8" ht="30">
      <c r="A1929" s="1" t="s">
        <v>7456</v>
      </c>
      <c r="B1929" s="1" t="str">
        <f t="shared" si="120"/>
        <v>5473 Donald Forge;South Melvinhaven, NJ 75323</v>
      </c>
      <c r="C1929" s="1" t="s">
        <v>27660</v>
      </c>
      <c r="D1929" s="4" t="s">
        <v>34585</v>
      </c>
      <c r="E1929" s="4" t="s">
        <v>34586</v>
      </c>
      <c r="F1929" s="9" t="str">
        <f t="shared" si="121"/>
        <v>South Melvinhaven</v>
      </c>
      <c r="G1929" t="str">
        <f t="shared" si="122"/>
        <v>NJ</v>
      </c>
      <c r="H1929" t="str">
        <f t="shared" si="123"/>
        <v>75323</v>
      </c>
    </row>
    <row r="1930" spans="1:8" ht="30">
      <c r="A1930" s="1" t="s">
        <v>7459</v>
      </c>
      <c r="B1930" s="1" t="str">
        <f t="shared" si="120"/>
        <v>737 Bennett Crossroad;Lake Eric, RI 91130</v>
      </c>
      <c r="C1930" s="1" t="s">
        <v>27661</v>
      </c>
      <c r="D1930" s="4" t="s">
        <v>34587</v>
      </c>
      <c r="E1930" s="4" t="s">
        <v>34588</v>
      </c>
      <c r="F1930" s="9" t="str">
        <f t="shared" si="121"/>
        <v>Lake Eric</v>
      </c>
      <c r="G1930" t="str">
        <f t="shared" si="122"/>
        <v>RI</v>
      </c>
      <c r="H1930" t="str">
        <f t="shared" si="123"/>
        <v>91130</v>
      </c>
    </row>
    <row r="1931" spans="1:8" ht="30">
      <c r="A1931" s="1" t="s">
        <v>7463</v>
      </c>
      <c r="B1931" s="1" t="str">
        <f t="shared" si="120"/>
        <v>1976 Espinoza Isle Apt. 952;Joshuatown, GA 03346</v>
      </c>
      <c r="C1931" s="1" t="s">
        <v>27662</v>
      </c>
      <c r="D1931" s="4" t="s">
        <v>34589</v>
      </c>
      <c r="E1931" s="4" t="s">
        <v>34590</v>
      </c>
      <c r="F1931" s="9" t="str">
        <f t="shared" si="121"/>
        <v>Joshuatown</v>
      </c>
      <c r="G1931" t="str">
        <f t="shared" si="122"/>
        <v>GA</v>
      </c>
      <c r="H1931" t="str">
        <f t="shared" si="123"/>
        <v>03346</v>
      </c>
    </row>
    <row r="1932" spans="1:8" ht="30">
      <c r="A1932" s="1" t="s">
        <v>7466</v>
      </c>
      <c r="B1932" s="1" t="str">
        <f t="shared" si="120"/>
        <v>115 Young Unions;Sellersshire, RI 05961</v>
      </c>
      <c r="C1932" s="1" t="s">
        <v>27663</v>
      </c>
      <c r="D1932" s="4" t="s">
        <v>34591</v>
      </c>
      <c r="E1932" s="4" t="s">
        <v>34592</v>
      </c>
      <c r="F1932" s="9" t="str">
        <f t="shared" si="121"/>
        <v>Sellersshire</v>
      </c>
      <c r="G1932" t="str">
        <f t="shared" si="122"/>
        <v>RI</v>
      </c>
      <c r="H1932" t="str">
        <f t="shared" si="123"/>
        <v>05961</v>
      </c>
    </row>
    <row r="1933" spans="1:8" ht="30">
      <c r="A1933" s="1" t="s">
        <v>7469</v>
      </c>
      <c r="B1933" s="1" t="str">
        <f t="shared" si="120"/>
        <v>71580 Joseph Plain;Perrymouth, PA 38829</v>
      </c>
      <c r="C1933" s="1" t="s">
        <v>27664</v>
      </c>
      <c r="D1933" s="4" t="s">
        <v>34593</v>
      </c>
      <c r="E1933" s="4" t="s">
        <v>34594</v>
      </c>
      <c r="F1933" s="9" t="str">
        <f t="shared" si="121"/>
        <v>Perrymouth</v>
      </c>
      <c r="G1933" t="str">
        <f t="shared" si="122"/>
        <v>PA</v>
      </c>
      <c r="H1933" t="str">
        <f t="shared" si="123"/>
        <v>38829</v>
      </c>
    </row>
    <row r="1934" spans="1:8" ht="30">
      <c r="A1934" s="1" t="s">
        <v>7473</v>
      </c>
      <c r="B1934" s="1" t="str">
        <f t="shared" si="120"/>
        <v>3192 Cohen Burgs;Millston, ME 95511</v>
      </c>
      <c r="C1934" s="1" t="s">
        <v>27665</v>
      </c>
      <c r="D1934" s="4" t="s">
        <v>34595</v>
      </c>
      <c r="E1934" s="4" t="s">
        <v>34596</v>
      </c>
      <c r="F1934" s="9" t="str">
        <f t="shared" si="121"/>
        <v>Millston</v>
      </c>
      <c r="G1934" t="str">
        <f t="shared" si="122"/>
        <v>ME</v>
      </c>
      <c r="H1934" t="str">
        <f t="shared" si="123"/>
        <v>95511</v>
      </c>
    </row>
    <row r="1935" spans="1:8" ht="30">
      <c r="A1935" s="1" t="s">
        <v>7477</v>
      </c>
      <c r="B1935" s="1" t="str">
        <f t="shared" si="120"/>
        <v>6158 Michael Hill;South Mark, TN 39415</v>
      </c>
      <c r="C1935" s="1" t="s">
        <v>27666</v>
      </c>
      <c r="D1935" s="4" t="s">
        <v>34597</v>
      </c>
      <c r="E1935" s="4" t="s">
        <v>34598</v>
      </c>
      <c r="F1935" s="9" t="str">
        <f t="shared" si="121"/>
        <v>South Mark</v>
      </c>
      <c r="G1935" t="str">
        <f t="shared" si="122"/>
        <v>TN</v>
      </c>
      <c r="H1935" t="str">
        <f t="shared" si="123"/>
        <v>39415</v>
      </c>
    </row>
    <row r="1936" spans="1:8" ht="60">
      <c r="A1936" s="1" t="s">
        <v>7481</v>
      </c>
      <c r="B1936" s="1" t="str">
        <f t="shared" si="120"/>
        <v>3160 Bryant Spur Apt. 735;New Christopherborough, OR 75473</v>
      </c>
      <c r="C1936" s="1" t="s">
        <v>27667</v>
      </c>
      <c r="D1936" s="4" t="s">
        <v>34599</v>
      </c>
      <c r="E1936" s="4" t="s">
        <v>34600</v>
      </c>
      <c r="F1936" s="9" t="str">
        <f t="shared" si="121"/>
        <v>New Christopherborough</v>
      </c>
      <c r="G1936" t="str">
        <f t="shared" si="122"/>
        <v>OR</v>
      </c>
      <c r="H1936" t="str">
        <f t="shared" si="123"/>
        <v>75473</v>
      </c>
    </row>
    <row r="1937" spans="1:8" ht="30">
      <c r="A1937" s="1" t="s">
        <v>7485</v>
      </c>
      <c r="B1937" s="1" t="str">
        <f t="shared" si="120"/>
        <v>346 Hector Brooks;South Richard, VT 47560</v>
      </c>
      <c r="C1937" s="1" t="s">
        <v>27668</v>
      </c>
      <c r="D1937" s="4" t="s">
        <v>34601</v>
      </c>
      <c r="E1937" s="4" t="s">
        <v>34602</v>
      </c>
      <c r="F1937" s="9" t="str">
        <f t="shared" si="121"/>
        <v>South Richard</v>
      </c>
      <c r="G1937" t="str">
        <f t="shared" si="122"/>
        <v>VT</v>
      </c>
      <c r="H1937" t="str">
        <f t="shared" si="123"/>
        <v>47560</v>
      </c>
    </row>
    <row r="1938" spans="1:8" ht="45">
      <c r="A1938" s="1" t="s">
        <v>7489</v>
      </c>
      <c r="B1938" s="1" t="str">
        <f t="shared" si="120"/>
        <v>1556 April Mountain;Novakshire, TX 66217</v>
      </c>
      <c r="C1938" s="1" t="s">
        <v>27669</v>
      </c>
      <c r="D1938" s="4" t="s">
        <v>34603</v>
      </c>
      <c r="E1938" s="4" t="s">
        <v>34604</v>
      </c>
      <c r="F1938" s="9" t="str">
        <f t="shared" si="121"/>
        <v>Novakshire</v>
      </c>
      <c r="G1938" t="str">
        <f t="shared" si="122"/>
        <v>TX</v>
      </c>
      <c r="H1938" t="str">
        <f t="shared" si="123"/>
        <v>66217</v>
      </c>
    </row>
    <row r="1939" spans="1:8" ht="45">
      <c r="A1939" s="1" t="s">
        <v>7492</v>
      </c>
      <c r="B1939" s="1" t="str">
        <f t="shared" si="120"/>
        <v>1642 Lane Junction Apt. 486;South Marthamouth, DE 73609</v>
      </c>
      <c r="C1939" s="1" t="s">
        <v>27670</v>
      </c>
      <c r="D1939" s="4" t="s">
        <v>34605</v>
      </c>
      <c r="E1939" s="4" t="s">
        <v>34606</v>
      </c>
      <c r="F1939" s="9" t="str">
        <f t="shared" si="121"/>
        <v>South Marthamouth</v>
      </c>
      <c r="G1939" t="str">
        <f t="shared" si="122"/>
        <v>DE</v>
      </c>
      <c r="H1939" t="str">
        <f t="shared" si="123"/>
        <v>73609</v>
      </c>
    </row>
    <row r="1940" spans="1:8" ht="45">
      <c r="A1940" s="1" t="s">
        <v>7495</v>
      </c>
      <c r="B1940" s="1" t="str">
        <f t="shared" si="120"/>
        <v>8253 Joseph Causeway;Juanfurt, DC 72901</v>
      </c>
      <c r="C1940" s="1" t="s">
        <v>27671</v>
      </c>
      <c r="D1940" s="4" t="s">
        <v>34607</v>
      </c>
      <c r="E1940" s="4" t="s">
        <v>34608</v>
      </c>
      <c r="F1940" s="9" t="str">
        <f t="shared" si="121"/>
        <v>Juanfurt</v>
      </c>
      <c r="G1940" t="str">
        <f t="shared" si="122"/>
        <v>DC</v>
      </c>
      <c r="H1940" t="str">
        <f t="shared" si="123"/>
        <v>72901</v>
      </c>
    </row>
    <row r="1941" spans="1:8" ht="30">
      <c r="A1941" s="1" t="s">
        <v>7499</v>
      </c>
      <c r="B1941" s="1" t="str">
        <f t="shared" si="120"/>
        <v>232 Maria Cliffs;Lake Kelly, OH 35465</v>
      </c>
      <c r="C1941" s="1" t="s">
        <v>27672</v>
      </c>
      <c r="D1941" s="4" t="s">
        <v>34609</v>
      </c>
      <c r="E1941" s="4" t="s">
        <v>34610</v>
      </c>
      <c r="F1941" s="9" t="str">
        <f t="shared" si="121"/>
        <v>Lake Kelly</v>
      </c>
      <c r="G1941" t="str">
        <f t="shared" si="122"/>
        <v>OH</v>
      </c>
      <c r="H1941" t="str">
        <f t="shared" si="123"/>
        <v>35465</v>
      </c>
    </row>
    <row r="1942" spans="1:8" ht="45">
      <c r="A1942" s="1" t="s">
        <v>7502</v>
      </c>
      <c r="B1942" s="1" t="str">
        <f t="shared" si="120"/>
        <v>82969 Gonzalez Mountains;Elizabethland, NY 93374</v>
      </c>
      <c r="C1942" s="1" t="s">
        <v>27673</v>
      </c>
      <c r="D1942" s="4" t="s">
        <v>34611</v>
      </c>
      <c r="E1942" s="4" t="s">
        <v>34612</v>
      </c>
      <c r="F1942" s="9" t="str">
        <f t="shared" si="121"/>
        <v>Elizabethland</v>
      </c>
      <c r="G1942" t="str">
        <f t="shared" si="122"/>
        <v>NY</v>
      </c>
      <c r="H1942" t="str">
        <f t="shared" si="123"/>
        <v>93374</v>
      </c>
    </row>
    <row r="1943" spans="1:8" ht="30">
      <c r="A1943" s="1" t="s">
        <v>7506</v>
      </c>
      <c r="B1943" s="1" t="str">
        <f t="shared" si="120"/>
        <v>053 Graham Lights;Juanshire, MI 86874</v>
      </c>
      <c r="C1943" s="1" t="s">
        <v>27674</v>
      </c>
      <c r="D1943" s="4" t="s">
        <v>34613</v>
      </c>
      <c r="E1943" s="4" t="s">
        <v>34614</v>
      </c>
      <c r="F1943" s="9" t="str">
        <f t="shared" si="121"/>
        <v>Juanshire</v>
      </c>
      <c r="G1943" t="str">
        <f t="shared" si="122"/>
        <v>MI</v>
      </c>
      <c r="H1943" t="str">
        <f t="shared" si="123"/>
        <v>86874</v>
      </c>
    </row>
    <row r="1944" spans="1:8" ht="30">
      <c r="A1944" s="1" t="s">
        <v>7510</v>
      </c>
      <c r="B1944" s="1" t="str">
        <f t="shared" si="120"/>
        <v>USNV Watson;FPO AE 77524</v>
      </c>
      <c r="C1944" s="1" t="s">
        <v>27675</v>
      </c>
      <c r="D1944" s="4" t="s">
        <v>34615</v>
      </c>
      <c r="E1944" s="4" t="s">
        <v>34616</v>
      </c>
      <c r="F1944" s="9" t="str">
        <f t="shared" si="121"/>
        <v>FPO</v>
      </c>
      <c r="G1944" t="str">
        <f t="shared" si="122"/>
        <v>AE</v>
      </c>
      <c r="H1944" t="str">
        <f t="shared" si="123"/>
        <v>77524</v>
      </c>
    </row>
    <row r="1945" spans="1:8" ht="30">
      <c r="A1945" s="1" t="s">
        <v>7514</v>
      </c>
      <c r="B1945" s="1" t="str">
        <f t="shared" si="120"/>
        <v>8402 Tony Lock;South Tristan, MT 70989</v>
      </c>
      <c r="C1945" s="1" t="s">
        <v>27676</v>
      </c>
      <c r="D1945" s="4" t="s">
        <v>34617</v>
      </c>
      <c r="E1945" s="4" t="s">
        <v>34618</v>
      </c>
      <c r="F1945" s="9" t="str">
        <f t="shared" si="121"/>
        <v>South Tristan</v>
      </c>
      <c r="G1945" t="str">
        <f t="shared" si="122"/>
        <v>MT</v>
      </c>
      <c r="H1945" t="str">
        <f t="shared" si="123"/>
        <v>70989</v>
      </c>
    </row>
    <row r="1946" spans="1:8" ht="30">
      <c r="A1946" s="1" t="s">
        <v>7518</v>
      </c>
      <c r="B1946" s="1" t="str">
        <f t="shared" si="120"/>
        <v>Unit 4505 Box 5528;DPO AA 88636</v>
      </c>
      <c r="C1946" s="1" t="s">
        <v>27677</v>
      </c>
      <c r="D1946" s="4" t="s">
        <v>34619</v>
      </c>
      <c r="E1946" s="4" t="s">
        <v>34620</v>
      </c>
      <c r="F1946" s="9" t="str">
        <f t="shared" si="121"/>
        <v>DPO</v>
      </c>
      <c r="G1946" t="str">
        <f t="shared" si="122"/>
        <v>AA</v>
      </c>
      <c r="H1946" t="str">
        <f t="shared" si="123"/>
        <v>88636</v>
      </c>
    </row>
    <row r="1947" spans="1:8" ht="45">
      <c r="A1947" s="1" t="s">
        <v>7522</v>
      </c>
      <c r="B1947" s="1" t="str">
        <f t="shared" si="120"/>
        <v>15266 Webb Cliff;Barberborough, WI 64353</v>
      </c>
      <c r="C1947" s="1" t="s">
        <v>27678</v>
      </c>
      <c r="D1947" s="4" t="s">
        <v>34621</v>
      </c>
      <c r="E1947" s="4" t="s">
        <v>34622</v>
      </c>
      <c r="F1947" s="9" t="str">
        <f t="shared" si="121"/>
        <v>Barberborough</v>
      </c>
      <c r="G1947" t="str">
        <f t="shared" si="122"/>
        <v>WI</v>
      </c>
      <c r="H1947" t="str">
        <f t="shared" si="123"/>
        <v>64353</v>
      </c>
    </row>
    <row r="1948" spans="1:8" ht="30">
      <c r="A1948" s="1" t="s">
        <v>7526</v>
      </c>
      <c r="B1948" s="1" t="str">
        <f t="shared" si="120"/>
        <v>537 Silva Villages;North Paul, NV 79514</v>
      </c>
      <c r="C1948" s="1" t="s">
        <v>27679</v>
      </c>
      <c r="D1948" s="4" t="s">
        <v>34623</v>
      </c>
      <c r="E1948" s="4" t="s">
        <v>34624</v>
      </c>
      <c r="F1948" s="9" t="str">
        <f t="shared" si="121"/>
        <v>North Paul</v>
      </c>
      <c r="G1948" t="str">
        <f t="shared" si="122"/>
        <v>NV</v>
      </c>
      <c r="H1948" t="str">
        <f t="shared" si="123"/>
        <v>79514</v>
      </c>
    </row>
    <row r="1949" spans="1:8" ht="30">
      <c r="A1949" s="1" t="s">
        <v>7530</v>
      </c>
      <c r="B1949" s="1" t="str">
        <f t="shared" si="120"/>
        <v>303 Shelly Junctions Apt. 208;New Randy, DE 37961</v>
      </c>
      <c r="C1949" s="1" t="s">
        <v>27680</v>
      </c>
      <c r="D1949" s="4" t="s">
        <v>34625</v>
      </c>
      <c r="E1949" s="4" t="s">
        <v>34626</v>
      </c>
      <c r="F1949" s="9" t="str">
        <f t="shared" si="121"/>
        <v>New Randy</v>
      </c>
      <c r="G1949" t="str">
        <f t="shared" si="122"/>
        <v>DE</v>
      </c>
      <c r="H1949" t="str">
        <f t="shared" si="123"/>
        <v>37961</v>
      </c>
    </row>
    <row r="1950" spans="1:8" ht="30">
      <c r="A1950" s="1" t="s">
        <v>7534</v>
      </c>
      <c r="B1950" s="1" t="str">
        <f t="shared" si="120"/>
        <v>86293 Shepherd Route;Port Bonnieview, MT 80923</v>
      </c>
      <c r="C1950" s="1" t="s">
        <v>27681</v>
      </c>
      <c r="D1950" s="4" t="s">
        <v>34627</v>
      </c>
      <c r="E1950" s="4" t="s">
        <v>34628</v>
      </c>
      <c r="F1950" s="9" t="str">
        <f t="shared" si="121"/>
        <v>Port Bonnieview</v>
      </c>
      <c r="G1950" t="str">
        <f t="shared" si="122"/>
        <v>MT</v>
      </c>
      <c r="H1950" t="str">
        <f t="shared" si="123"/>
        <v>80923</v>
      </c>
    </row>
    <row r="1951" spans="1:8" ht="30">
      <c r="A1951" s="1" t="s">
        <v>7538</v>
      </c>
      <c r="B1951" s="1" t="str">
        <f t="shared" si="120"/>
        <v>424 Little Circle Apt. 422;Nguyenmouth, RI 41536</v>
      </c>
      <c r="C1951" s="1" t="s">
        <v>27682</v>
      </c>
      <c r="D1951" s="4" t="s">
        <v>34629</v>
      </c>
      <c r="E1951" s="4" t="s">
        <v>34630</v>
      </c>
      <c r="F1951" s="9" t="str">
        <f t="shared" si="121"/>
        <v>Nguyenmouth</v>
      </c>
      <c r="G1951" t="str">
        <f t="shared" si="122"/>
        <v>RI</v>
      </c>
      <c r="H1951" t="str">
        <f t="shared" si="123"/>
        <v>41536</v>
      </c>
    </row>
    <row r="1952" spans="1:8" ht="45">
      <c r="A1952" s="1" t="s">
        <v>7542</v>
      </c>
      <c r="B1952" s="1" t="str">
        <f t="shared" si="120"/>
        <v>73637 Timothy Creek;Rachelmouth, NY 35676</v>
      </c>
      <c r="C1952" s="1" t="s">
        <v>27683</v>
      </c>
      <c r="D1952" s="4" t="s">
        <v>34631</v>
      </c>
      <c r="E1952" s="4" t="s">
        <v>34632</v>
      </c>
      <c r="F1952" s="9" t="str">
        <f t="shared" si="121"/>
        <v>Rachelmouth</v>
      </c>
      <c r="G1952" t="str">
        <f t="shared" si="122"/>
        <v>NY</v>
      </c>
      <c r="H1952" t="str">
        <f t="shared" si="123"/>
        <v>35676</v>
      </c>
    </row>
    <row r="1953" spans="1:8" ht="30">
      <c r="A1953" s="1" t="s">
        <v>7545</v>
      </c>
      <c r="B1953" s="1" t="str">
        <f t="shared" si="120"/>
        <v>28862 Leah Alley;Jarvisside, GA 31244</v>
      </c>
      <c r="C1953" s="1" t="s">
        <v>27684</v>
      </c>
      <c r="D1953" s="4" t="s">
        <v>34633</v>
      </c>
      <c r="E1953" s="4" t="s">
        <v>34634</v>
      </c>
      <c r="F1953" s="9" t="str">
        <f t="shared" si="121"/>
        <v>Jarvisside</v>
      </c>
      <c r="G1953" t="str">
        <f t="shared" si="122"/>
        <v>GA</v>
      </c>
      <c r="H1953" t="str">
        <f t="shared" si="123"/>
        <v>31244</v>
      </c>
    </row>
    <row r="1954" spans="1:8" ht="30">
      <c r="A1954" s="1" t="s">
        <v>7549</v>
      </c>
      <c r="B1954" s="1" t="str">
        <f t="shared" si="120"/>
        <v>USS Green;FPO AE 66050</v>
      </c>
      <c r="C1954" s="1" t="s">
        <v>27685</v>
      </c>
      <c r="D1954" s="4" t="s">
        <v>34635</v>
      </c>
      <c r="E1954" s="4" t="s">
        <v>34636</v>
      </c>
      <c r="F1954" s="9" t="str">
        <f t="shared" si="121"/>
        <v>FPO</v>
      </c>
      <c r="G1954" t="str">
        <f t="shared" si="122"/>
        <v>AE</v>
      </c>
      <c r="H1954" t="str">
        <f t="shared" si="123"/>
        <v>66050</v>
      </c>
    </row>
    <row r="1955" spans="1:8" ht="30">
      <c r="A1955" s="1" t="s">
        <v>7552</v>
      </c>
      <c r="B1955" s="1" t="str">
        <f t="shared" si="120"/>
        <v>000 Barnes Stravenue Suite 265;Lake Joshua, PA 14768</v>
      </c>
      <c r="C1955" s="1" t="s">
        <v>27686</v>
      </c>
      <c r="D1955" s="4" t="s">
        <v>34637</v>
      </c>
      <c r="E1955" s="4" t="s">
        <v>34638</v>
      </c>
      <c r="F1955" s="9" t="str">
        <f t="shared" si="121"/>
        <v>Lake Joshua</v>
      </c>
      <c r="G1955" t="str">
        <f t="shared" si="122"/>
        <v>PA</v>
      </c>
      <c r="H1955" t="str">
        <f t="shared" si="123"/>
        <v>14768</v>
      </c>
    </row>
    <row r="1956" spans="1:8" ht="30">
      <c r="A1956" s="1" t="s">
        <v>7556</v>
      </c>
      <c r="B1956" s="1" t="str">
        <f t="shared" si="120"/>
        <v>4743 Raymond Trail;Wendyville, WA 14759</v>
      </c>
      <c r="C1956" s="1" t="s">
        <v>27687</v>
      </c>
      <c r="D1956" s="4" t="s">
        <v>34639</v>
      </c>
      <c r="E1956" s="4" t="s">
        <v>34640</v>
      </c>
      <c r="F1956" s="9" t="str">
        <f t="shared" si="121"/>
        <v>Wendyville</v>
      </c>
      <c r="G1956" t="str">
        <f t="shared" si="122"/>
        <v>WA</v>
      </c>
      <c r="H1956" t="str">
        <f t="shared" si="123"/>
        <v>14759</v>
      </c>
    </row>
    <row r="1957" spans="1:8" ht="30">
      <c r="A1957" s="1" t="s">
        <v>7560</v>
      </c>
      <c r="B1957" s="1" t="str">
        <f t="shared" si="120"/>
        <v>6545 Rowland Mills Apt. 480;Robertstown, NE 31803</v>
      </c>
      <c r="C1957" s="1" t="s">
        <v>27688</v>
      </c>
      <c r="D1957" s="4" t="s">
        <v>34641</v>
      </c>
      <c r="E1957" s="4" t="s">
        <v>34642</v>
      </c>
      <c r="F1957" s="9" t="str">
        <f t="shared" si="121"/>
        <v>Robertstown</v>
      </c>
      <c r="G1957" t="str">
        <f t="shared" si="122"/>
        <v>NE</v>
      </c>
      <c r="H1957" t="str">
        <f t="shared" si="123"/>
        <v>31803</v>
      </c>
    </row>
    <row r="1958" spans="1:8" ht="45">
      <c r="A1958" s="1" t="s">
        <v>7564</v>
      </c>
      <c r="B1958" s="1" t="str">
        <f t="shared" si="120"/>
        <v>0860 Troy Garden;Colechester, TX 58150</v>
      </c>
      <c r="C1958" s="1" t="s">
        <v>27689</v>
      </c>
      <c r="D1958" s="4" t="s">
        <v>34643</v>
      </c>
      <c r="E1958" s="4" t="s">
        <v>34644</v>
      </c>
      <c r="F1958" s="9" t="str">
        <f t="shared" si="121"/>
        <v>Colechester</v>
      </c>
      <c r="G1958" t="str">
        <f t="shared" si="122"/>
        <v>TX</v>
      </c>
      <c r="H1958" t="str">
        <f t="shared" si="123"/>
        <v>58150</v>
      </c>
    </row>
    <row r="1959" spans="1:8" ht="45">
      <c r="A1959" s="1" t="s">
        <v>7567</v>
      </c>
      <c r="B1959" s="1" t="str">
        <f t="shared" si="120"/>
        <v>6123 Wright Fort Apt. 027;West Stephanie, SD 20634</v>
      </c>
      <c r="C1959" s="1" t="s">
        <v>27690</v>
      </c>
      <c r="D1959" s="4" t="s">
        <v>34645</v>
      </c>
      <c r="E1959" s="4" t="s">
        <v>34646</v>
      </c>
      <c r="F1959" s="9" t="str">
        <f t="shared" si="121"/>
        <v>West Stephanie</v>
      </c>
      <c r="G1959" t="str">
        <f t="shared" si="122"/>
        <v>SD</v>
      </c>
      <c r="H1959" t="str">
        <f t="shared" si="123"/>
        <v>20634</v>
      </c>
    </row>
    <row r="1960" spans="1:8" ht="30">
      <c r="A1960" s="1" t="s">
        <v>7571</v>
      </c>
      <c r="B1960" s="1" t="str">
        <f t="shared" si="120"/>
        <v>8759 Aaron Junctions;New Curtisbury, MT 59774</v>
      </c>
      <c r="C1960" s="1" t="s">
        <v>27691</v>
      </c>
      <c r="D1960" s="4" t="s">
        <v>34647</v>
      </c>
      <c r="E1960" s="4" t="s">
        <v>34648</v>
      </c>
      <c r="F1960" s="9" t="str">
        <f t="shared" si="121"/>
        <v>New Curtisbury</v>
      </c>
      <c r="G1960" t="str">
        <f t="shared" si="122"/>
        <v>MT</v>
      </c>
      <c r="H1960" t="str">
        <f t="shared" si="123"/>
        <v>59774</v>
      </c>
    </row>
    <row r="1961" spans="1:8" ht="45">
      <c r="A1961" s="1" t="s">
        <v>7574</v>
      </c>
      <c r="B1961" s="1" t="str">
        <f t="shared" si="120"/>
        <v>484 Carrie Viaduct;Richmondmouth, DC 87091</v>
      </c>
      <c r="C1961" s="1" t="s">
        <v>27692</v>
      </c>
      <c r="D1961" s="4" t="s">
        <v>34649</v>
      </c>
      <c r="E1961" s="4" t="s">
        <v>34650</v>
      </c>
      <c r="F1961" s="9" t="str">
        <f t="shared" si="121"/>
        <v>Richmondmouth</v>
      </c>
      <c r="G1961" t="str">
        <f t="shared" si="122"/>
        <v>DC</v>
      </c>
      <c r="H1961" t="str">
        <f t="shared" si="123"/>
        <v>87091</v>
      </c>
    </row>
    <row r="1962" spans="1:8" ht="30">
      <c r="A1962" s="1" t="s">
        <v>7578</v>
      </c>
      <c r="B1962" s="1" t="str">
        <f t="shared" si="120"/>
        <v>Unit 3614 Box 3416;DPO AE 95391</v>
      </c>
      <c r="C1962" s="1" t="s">
        <v>27693</v>
      </c>
      <c r="D1962" s="4" t="s">
        <v>34651</v>
      </c>
      <c r="E1962" s="4" t="s">
        <v>34652</v>
      </c>
      <c r="F1962" s="9" t="str">
        <f t="shared" si="121"/>
        <v>DPO</v>
      </c>
      <c r="G1962" t="str">
        <f t="shared" si="122"/>
        <v>AE</v>
      </c>
      <c r="H1962" t="str">
        <f t="shared" si="123"/>
        <v>95391</v>
      </c>
    </row>
    <row r="1963" spans="1:8" ht="30">
      <c r="A1963" s="1" t="s">
        <v>7582</v>
      </c>
      <c r="B1963" s="1" t="str">
        <f t="shared" si="120"/>
        <v>725 Heather Plains Apt. 269;Lake Crystal, NV 04420</v>
      </c>
      <c r="C1963" s="1" t="s">
        <v>27694</v>
      </c>
      <c r="D1963" s="4" t="s">
        <v>34653</v>
      </c>
      <c r="E1963" s="4" t="s">
        <v>34654</v>
      </c>
      <c r="F1963" s="9" t="str">
        <f t="shared" si="121"/>
        <v>Lake Crystal</v>
      </c>
      <c r="G1963" t="str">
        <f t="shared" si="122"/>
        <v>NV</v>
      </c>
      <c r="H1963" t="str">
        <f t="shared" si="123"/>
        <v>04420</v>
      </c>
    </row>
    <row r="1964" spans="1:8" ht="45">
      <c r="A1964" s="1" t="s">
        <v>7586</v>
      </c>
      <c r="B1964" s="1" t="str">
        <f t="shared" si="120"/>
        <v>350 Rogers Brook;Montgomerymouth, GA 67706</v>
      </c>
      <c r="C1964" s="1" t="s">
        <v>27695</v>
      </c>
      <c r="D1964" s="4" t="s">
        <v>34655</v>
      </c>
      <c r="E1964" s="4" t="s">
        <v>34656</v>
      </c>
      <c r="F1964" s="9" t="str">
        <f t="shared" si="121"/>
        <v>Montgomerymouth</v>
      </c>
      <c r="G1964" t="str">
        <f t="shared" si="122"/>
        <v>GA</v>
      </c>
      <c r="H1964" t="str">
        <f t="shared" si="123"/>
        <v>67706</v>
      </c>
    </row>
    <row r="1965" spans="1:8" ht="30">
      <c r="A1965" s="1" t="s">
        <v>7590</v>
      </c>
      <c r="B1965" s="1" t="str">
        <f t="shared" si="120"/>
        <v>605 Nichols Knoll;North Andrewfort, SC 73796</v>
      </c>
      <c r="C1965" s="1" t="s">
        <v>27696</v>
      </c>
      <c r="D1965" s="4" t="s">
        <v>34657</v>
      </c>
      <c r="E1965" s="4" t="s">
        <v>34658</v>
      </c>
      <c r="F1965" s="9" t="str">
        <f t="shared" si="121"/>
        <v>North Andrewfort</v>
      </c>
      <c r="G1965" t="str">
        <f t="shared" si="122"/>
        <v>SC</v>
      </c>
      <c r="H1965" t="str">
        <f t="shared" si="123"/>
        <v>73796</v>
      </c>
    </row>
    <row r="1966" spans="1:8" ht="30">
      <c r="A1966" s="1" t="s">
        <v>7593</v>
      </c>
      <c r="B1966" s="1" t="str">
        <f t="shared" si="120"/>
        <v>9049 Rebecca Fields;Johnland, ND 69787</v>
      </c>
      <c r="C1966" s="1" t="s">
        <v>27697</v>
      </c>
      <c r="D1966" s="4" t="s">
        <v>34659</v>
      </c>
      <c r="E1966" s="4" t="s">
        <v>34660</v>
      </c>
      <c r="F1966" s="9" t="str">
        <f t="shared" si="121"/>
        <v>Johnland</v>
      </c>
      <c r="G1966" t="str">
        <f t="shared" si="122"/>
        <v>ND</v>
      </c>
      <c r="H1966" t="str">
        <f t="shared" si="123"/>
        <v>69787</v>
      </c>
    </row>
    <row r="1967" spans="1:8" ht="30">
      <c r="A1967" s="1" t="s">
        <v>7597</v>
      </c>
      <c r="B1967" s="1" t="str">
        <f t="shared" si="120"/>
        <v>71323 Alexandra Port Apt. 158;Gillton, TX 28644</v>
      </c>
      <c r="C1967" s="1" t="s">
        <v>27698</v>
      </c>
      <c r="D1967" s="4" t="s">
        <v>34661</v>
      </c>
      <c r="E1967" s="4" t="s">
        <v>34662</v>
      </c>
      <c r="F1967" s="9" t="str">
        <f t="shared" si="121"/>
        <v>Gillton</v>
      </c>
      <c r="G1967" t="str">
        <f t="shared" si="122"/>
        <v>TX</v>
      </c>
      <c r="H1967" t="str">
        <f t="shared" si="123"/>
        <v>28644</v>
      </c>
    </row>
    <row r="1968" spans="1:8" ht="30">
      <c r="A1968" s="1" t="s">
        <v>7601</v>
      </c>
      <c r="B1968" s="1" t="str">
        <f t="shared" si="120"/>
        <v>4700 Conner Green;Lake Peterside, SC 84041</v>
      </c>
      <c r="C1968" s="1" t="s">
        <v>27699</v>
      </c>
      <c r="D1968" s="4" t="s">
        <v>34663</v>
      </c>
      <c r="E1968" s="4" t="s">
        <v>34664</v>
      </c>
      <c r="F1968" s="9" t="str">
        <f t="shared" si="121"/>
        <v>Lake Peterside</v>
      </c>
      <c r="G1968" t="str">
        <f t="shared" si="122"/>
        <v>SC</v>
      </c>
      <c r="H1968" t="str">
        <f t="shared" si="123"/>
        <v>84041</v>
      </c>
    </row>
    <row r="1969" spans="1:8" ht="30">
      <c r="A1969" s="1" t="s">
        <v>7605</v>
      </c>
      <c r="B1969" s="1" t="str">
        <f t="shared" si="120"/>
        <v>688 Eugene Trail;Graceside, KY 56516</v>
      </c>
      <c r="C1969" s="1" t="s">
        <v>27700</v>
      </c>
      <c r="D1969" s="4" t="s">
        <v>34665</v>
      </c>
      <c r="E1969" s="4" t="s">
        <v>34666</v>
      </c>
      <c r="F1969" s="9" t="str">
        <f t="shared" si="121"/>
        <v>Graceside</v>
      </c>
      <c r="G1969" t="str">
        <f t="shared" si="122"/>
        <v>KY</v>
      </c>
      <c r="H1969" t="str">
        <f t="shared" si="123"/>
        <v>56516</v>
      </c>
    </row>
    <row r="1970" spans="1:8" ht="30">
      <c r="A1970" s="1" t="s">
        <v>7609</v>
      </c>
      <c r="B1970" s="1" t="str">
        <f t="shared" si="120"/>
        <v>196 Thomas Freeway Apt. 861;Port Mary, MI 95011</v>
      </c>
      <c r="C1970" s="1" t="s">
        <v>27701</v>
      </c>
      <c r="D1970" s="4" t="s">
        <v>34667</v>
      </c>
      <c r="E1970" s="4" t="s">
        <v>34668</v>
      </c>
      <c r="F1970" s="9" t="str">
        <f t="shared" si="121"/>
        <v>Port Mary</v>
      </c>
      <c r="G1970" t="str">
        <f t="shared" si="122"/>
        <v>MI</v>
      </c>
      <c r="H1970" t="str">
        <f t="shared" si="123"/>
        <v>95011</v>
      </c>
    </row>
    <row r="1971" spans="1:8" ht="30">
      <c r="A1971" s="1" t="s">
        <v>7613</v>
      </c>
      <c r="B1971" s="1" t="str">
        <f t="shared" si="120"/>
        <v>6880 Hebert Walk;Port Lisa, TX 91801</v>
      </c>
      <c r="C1971" s="1" t="s">
        <v>27702</v>
      </c>
      <c r="D1971" s="4" t="s">
        <v>34669</v>
      </c>
      <c r="E1971" s="4" t="s">
        <v>34670</v>
      </c>
      <c r="F1971" s="9" t="str">
        <f t="shared" si="121"/>
        <v>Port Lisa</v>
      </c>
      <c r="G1971" t="str">
        <f t="shared" si="122"/>
        <v>TX</v>
      </c>
      <c r="H1971" t="str">
        <f t="shared" si="123"/>
        <v>91801</v>
      </c>
    </row>
    <row r="1972" spans="1:8" ht="30">
      <c r="A1972" s="1" t="s">
        <v>7617</v>
      </c>
      <c r="B1972" s="1" t="str">
        <f t="shared" si="120"/>
        <v>03687 Justin Brook Apt. 222;Jeffreyfort, PA 41055</v>
      </c>
      <c r="C1972" s="1" t="s">
        <v>27703</v>
      </c>
      <c r="D1972" s="4" t="s">
        <v>34671</v>
      </c>
      <c r="E1972" s="4" t="s">
        <v>34672</v>
      </c>
      <c r="F1972" s="9" t="str">
        <f t="shared" si="121"/>
        <v>Jeffreyfort</v>
      </c>
      <c r="G1972" t="str">
        <f t="shared" si="122"/>
        <v>PA</v>
      </c>
      <c r="H1972" t="str">
        <f t="shared" si="123"/>
        <v>41055</v>
      </c>
    </row>
    <row r="1973" spans="1:8" ht="45">
      <c r="A1973" s="1" t="s">
        <v>7621</v>
      </c>
      <c r="B1973" s="1" t="str">
        <f t="shared" si="120"/>
        <v>937 Karen Rest Suite 435;North Zachary, NJ 35034</v>
      </c>
      <c r="C1973" s="1" t="s">
        <v>27704</v>
      </c>
      <c r="D1973" s="4" t="s">
        <v>34673</v>
      </c>
      <c r="E1973" s="4" t="s">
        <v>34674</v>
      </c>
      <c r="F1973" s="9" t="str">
        <f t="shared" si="121"/>
        <v>North Zachary</v>
      </c>
      <c r="G1973" t="str">
        <f t="shared" si="122"/>
        <v>NJ</v>
      </c>
      <c r="H1973" t="str">
        <f t="shared" si="123"/>
        <v>35034</v>
      </c>
    </row>
    <row r="1974" spans="1:8" ht="30">
      <c r="A1974" s="1" t="s">
        <v>7625</v>
      </c>
      <c r="B1974" s="1" t="str">
        <f t="shared" si="120"/>
        <v>1554 Meza Plaza;Port Glenn, WV 38854</v>
      </c>
      <c r="C1974" s="1" t="s">
        <v>27705</v>
      </c>
      <c r="D1974" s="4" t="s">
        <v>34675</v>
      </c>
      <c r="E1974" s="4" t="s">
        <v>34676</v>
      </c>
      <c r="F1974" s="9" t="str">
        <f t="shared" si="121"/>
        <v>Port Glenn</v>
      </c>
      <c r="G1974" t="str">
        <f t="shared" si="122"/>
        <v>WV</v>
      </c>
      <c r="H1974" t="str">
        <f t="shared" si="123"/>
        <v>38854</v>
      </c>
    </row>
    <row r="1975" spans="1:8" ht="30">
      <c r="A1975" s="1" t="s">
        <v>7629</v>
      </c>
      <c r="B1975" s="1" t="str">
        <f t="shared" si="120"/>
        <v>5952 Cesar Dam;Lake Keithshire, AL 46773</v>
      </c>
      <c r="C1975" s="1" t="s">
        <v>27706</v>
      </c>
      <c r="D1975" s="4" t="s">
        <v>34677</v>
      </c>
      <c r="E1975" s="4" t="s">
        <v>34678</v>
      </c>
      <c r="F1975" s="9" t="str">
        <f t="shared" si="121"/>
        <v>Lake Keithshire</v>
      </c>
      <c r="G1975" t="str">
        <f t="shared" si="122"/>
        <v>AL</v>
      </c>
      <c r="H1975" t="str">
        <f t="shared" si="123"/>
        <v>46773</v>
      </c>
    </row>
    <row r="1976" spans="1:8" ht="45">
      <c r="A1976" s="1" t="s">
        <v>7632</v>
      </c>
      <c r="B1976" s="1" t="str">
        <f t="shared" si="120"/>
        <v>67159 Rowland Tunnel Suite 178;South Stephanietown, WA 69302</v>
      </c>
      <c r="C1976" s="1" t="s">
        <v>27707</v>
      </c>
      <c r="D1976" s="4" t="s">
        <v>34679</v>
      </c>
      <c r="E1976" s="4" t="s">
        <v>34680</v>
      </c>
      <c r="F1976" s="9" t="str">
        <f t="shared" si="121"/>
        <v>South Stephanietown</v>
      </c>
      <c r="G1976" t="str">
        <f t="shared" si="122"/>
        <v>WA</v>
      </c>
      <c r="H1976" t="str">
        <f t="shared" si="123"/>
        <v>69302</v>
      </c>
    </row>
    <row r="1977" spans="1:8" ht="30">
      <c r="A1977" s="1" t="s">
        <v>7636</v>
      </c>
      <c r="B1977" s="1" t="str">
        <f t="shared" si="120"/>
        <v>51721 Nicholas Rapids;Port Tiffany, MO 30288</v>
      </c>
      <c r="C1977" s="1" t="s">
        <v>27708</v>
      </c>
      <c r="D1977" s="4" t="s">
        <v>34681</v>
      </c>
      <c r="E1977" s="4" t="s">
        <v>34682</v>
      </c>
      <c r="F1977" s="9" t="str">
        <f t="shared" si="121"/>
        <v>Port Tiffany</v>
      </c>
      <c r="G1977" t="str">
        <f t="shared" si="122"/>
        <v>MO</v>
      </c>
      <c r="H1977" t="str">
        <f t="shared" si="123"/>
        <v>30288</v>
      </c>
    </row>
    <row r="1978" spans="1:8" ht="30">
      <c r="A1978" s="1" t="s">
        <v>7640</v>
      </c>
      <c r="B1978" s="1" t="str">
        <f t="shared" si="120"/>
        <v>PSC 5607, Box 7801;APO AA 96532</v>
      </c>
      <c r="C1978" s="1" t="s">
        <v>27709</v>
      </c>
      <c r="D1978" s="4" t="s">
        <v>34683</v>
      </c>
      <c r="E1978" s="4" t="s">
        <v>34684</v>
      </c>
      <c r="F1978" s="9" t="str">
        <f t="shared" si="121"/>
        <v>APO</v>
      </c>
      <c r="G1978" t="str">
        <f t="shared" si="122"/>
        <v>AA</v>
      </c>
      <c r="H1978" t="str">
        <f t="shared" si="123"/>
        <v>96532</v>
      </c>
    </row>
    <row r="1979" spans="1:8" ht="45">
      <c r="A1979" s="1" t="s">
        <v>7643</v>
      </c>
      <c r="B1979" s="1" t="str">
        <f t="shared" si="120"/>
        <v>6011 Scott Radial Apt. 892;South Jessicaburgh, MN 26676</v>
      </c>
      <c r="C1979" s="1" t="s">
        <v>27710</v>
      </c>
      <c r="D1979" s="4" t="s">
        <v>34685</v>
      </c>
      <c r="E1979" s="4" t="s">
        <v>34686</v>
      </c>
      <c r="F1979" s="9" t="str">
        <f t="shared" si="121"/>
        <v>South Jessicaburgh</v>
      </c>
      <c r="G1979" t="str">
        <f t="shared" si="122"/>
        <v>MN</v>
      </c>
      <c r="H1979" t="str">
        <f t="shared" si="123"/>
        <v>26676</v>
      </c>
    </row>
    <row r="1980" spans="1:8" ht="30">
      <c r="A1980" s="1" t="s">
        <v>7646</v>
      </c>
      <c r="B1980" s="1" t="str">
        <f t="shared" si="120"/>
        <v>61448 Jefferson Light;South Amanda, IL 13161</v>
      </c>
      <c r="C1980" s="1" t="s">
        <v>27711</v>
      </c>
      <c r="D1980" s="4" t="s">
        <v>34687</v>
      </c>
      <c r="E1980" s="4" t="s">
        <v>34688</v>
      </c>
      <c r="F1980" s="9" t="str">
        <f t="shared" si="121"/>
        <v>South Amanda</v>
      </c>
      <c r="G1980" t="str">
        <f t="shared" si="122"/>
        <v>IL</v>
      </c>
      <c r="H1980" t="str">
        <f t="shared" si="123"/>
        <v>13161</v>
      </c>
    </row>
    <row r="1981" spans="1:8" ht="30">
      <c r="A1981" s="1" t="s">
        <v>7650</v>
      </c>
      <c r="B1981" s="1" t="str">
        <f t="shared" si="120"/>
        <v>834 Carol Park;Davidport, OR 26108</v>
      </c>
      <c r="C1981" s="1" t="s">
        <v>27712</v>
      </c>
      <c r="D1981" s="4" t="s">
        <v>34689</v>
      </c>
      <c r="E1981" s="4" t="s">
        <v>34690</v>
      </c>
      <c r="F1981" s="9" t="str">
        <f t="shared" si="121"/>
        <v>Davidport</v>
      </c>
      <c r="G1981" t="str">
        <f t="shared" si="122"/>
        <v>OR</v>
      </c>
      <c r="H1981" t="str">
        <f t="shared" si="123"/>
        <v>26108</v>
      </c>
    </row>
    <row r="1982" spans="1:8" ht="45">
      <c r="A1982" s="1" t="s">
        <v>7654</v>
      </c>
      <c r="B1982" s="1" t="str">
        <f t="shared" si="120"/>
        <v>650 Lisa Trail;Cummingschester, ND 79770</v>
      </c>
      <c r="C1982" s="1" t="s">
        <v>27713</v>
      </c>
      <c r="D1982" s="4" t="s">
        <v>34691</v>
      </c>
      <c r="E1982" s="4" t="s">
        <v>34692</v>
      </c>
      <c r="F1982" s="9" t="str">
        <f t="shared" si="121"/>
        <v>Cummingschester</v>
      </c>
      <c r="G1982" t="str">
        <f t="shared" si="122"/>
        <v>ND</v>
      </c>
      <c r="H1982" t="str">
        <f t="shared" si="123"/>
        <v>79770</v>
      </c>
    </row>
    <row r="1983" spans="1:8" ht="30">
      <c r="A1983" s="1" t="s">
        <v>7658</v>
      </c>
      <c r="B1983" s="1" t="str">
        <f t="shared" si="120"/>
        <v>22491 Christina Isle Suite 278;Loganhaven, IL 66808</v>
      </c>
      <c r="C1983" s="1" t="s">
        <v>27714</v>
      </c>
      <c r="D1983" s="4" t="s">
        <v>34693</v>
      </c>
      <c r="E1983" s="4" t="s">
        <v>34694</v>
      </c>
      <c r="F1983" s="9" t="str">
        <f t="shared" si="121"/>
        <v>Loganhaven</v>
      </c>
      <c r="G1983" t="str">
        <f t="shared" si="122"/>
        <v>IL</v>
      </c>
      <c r="H1983" t="str">
        <f t="shared" si="123"/>
        <v>66808</v>
      </c>
    </row>
    <row r="1984" spans="1:8" ht="45">
      <c r="A1984" s="1" t="s">
        <v>7661</v>
      </c>
      <c r="B1984" s="1" t="str">
        <f t="shared" si="120"/>
        <v>8358 Kayla Oval Suite 469;West Nathanborough, IL 99037</v>
      </c>
      <c r="C1984" s="1" t="s">
        <v>27715</v>
      </c>
      <c r="D1984" s="4" t="s">
        <v>34695</v>
      </c>
      <c r="E1984" s="4" t="s">
        <v>34696</v>
      </c>
      <c r="F1984" s="9" t="str">
        <f t="shared" si="121"/>
        <v>West Nathanborough</v>
      </c>
      <c r="G1984" t="str">
        <f t="shared" si="122"/>
        <v>IL</v>
      </c>
      <c r="H1984" t="str">
        <f t="shared" si="123"/>
        <v>99037</v>
      </c>
    </row>
    <row r="1985" spans="1:8" ht="30">
      <c r="A1985" s="1" t="s">
        <v>7665</v>
      </c>
      <c r="B1985" s="1" t="str">
        <f t="shared" si="120"/>
        <v>29565 Robert Rapid Apt. 901;North Jorge, NE 81064</v>
      </c>
      <c r="C1985" s="1" t="s">
        <v>27716</v>
      </c>
      <c r="D1985" s="4" t="s">
        <v>34697</v>
      </c>
      <c r="E1985" s="4" t="s">
        <v>34698</v>
      </c>
      <c r="F1985" s="9" t="str">
        <f t="shared" si="121"/>
        <v>North Jorge</v>
      </c>
      <c r="G1985" t="str">
        <f t="shared" si="122"/>
        <v>NE</v>
      </c>
      <c r="H1985" t="str">
        <f t="shared" si="123"/>
        <v>81064</v>
      </c>
    </row>
    <row r="1986" spans="1:8" ht="30">
      <c r="A1986" s="1" t="s">
        <v>7669</v>
      </c>
      <c r="B1986" s="1" t="str">
        <f t="shared" si="120"/>
        <v>7992 Ingram Mountain Suite 575;East Virginia, MD 24858</v>
      </c>
      <c r="C1986" s="1" t="s">
        <v>27717</v>
      </c>
      <c r="D1986" s="4" t="s">
        <v>34699</v>
      </c>
      <c r="E1986" s="4" t="s">
        <v>34700</v>
      </c>
      <c r="F1986" s="9" t="str">
        <f t="shared" si="121"/>
        <v>East Virginia</v>
      </c>
      <c r="G1986" t="str">
        <f t="shared" si="122"/>
        <v>MD</v>
      </c>
      <c r="H1986" t="str">
        <f t="shared" si="123"/>
        <v>24858</v>
      </c>
    </row>
    <row r="1987" spans="1:8" ht="30">
      <c r="A1987" s="1" t="s">
        <v>7673</v>
      </c>
      <c r="B1987" s="1" t="str">
        <f t="shared" ref="B1987:B2050" si="124">SUBSTITUTE(A1987,CHAR(10),";")</f>
        <v>5992 Sierra Summit Apt. 395;Kelleyport, CA 52701</v>
      </c>
      <c r="C1987" s="1" t="s">
        <v>27718</v>
      </c>
      <c r="D1987" s="4" t="s">
        <v>34701</v>
      </c>
      <c r="E1987" s="4" t="s">
        <v>34702</v>
      </c>
      <c r="F1987" s="9" t="str">
        <f t="shared" ref="F1987:F2050" si="125">IF(RIGHT(LEFT(E1987,3),2)="PO",LEFT(E1987,3),LEFT(E1987,LEN(E1987)-10))</f>
        <v>Kelleyport</v>
      </c>
      <c r="G1987" t="str">
        <f t="shared" ref="G1987:G2050" si="126">LEFT(RIGHT(E1987, 8), 2)</f>
        <v>CA</v>
      </c>
      <c r="H1987" t="str">
        <f t="shared" ref="H1987:H2050" si="127">RIGHT(E1987, 5)</f>
        <v>52701</v>
      </c>
    </row>
    <row r="1988" spans="1:8" ht="45">
      <c r="A1988" s="1" t="s">
        <v>7677</v>
      </c>
      <c r="B1988" s="1" t="str">
        <f t="shared" si="124"/>
        <v>863 Dickson Mission;Bryantchester, AR 28620</v>
      </c>
      <c r="C1988" s="1" t="s">
        <v>27719</v>
      </c>
      <c r="D1988" s="4" t="s">
        <v>34703</v>
      </c>
      <c r="E1988" s="4" t="s">
        <v>34704</v>
      </c>
      <c r="F1988" s="9" t="str">
        <f t="shared" si="125"/>
        <v>Bryantchester</v>
      </c>
      <c r="G1988" t="str">
        <f t="shared" si="126"/>
        <v>AR</v>
      </c>
      <c r="H1988" t="str">
        <f t="shared" si="127"/>
        <v>28620</v>
      </c>
    </row>
    <row r="1989" spans="1:8" ht="30">
      <c r="A1989" s="1" t="s">
        <v>7681</v>
      </c>
      <c r="B1989" s="1" t="str">
        <f t="shared" si="124"/>
        <v>897 Schultz Falls Suite 870;Rebeccaberg, NY 32041</v>
      </c>
      <c r="C1989" s="1" t="s">
        <v>27720</v>
      </c>
      <c r="D1989" s="4" t="s">
        <v>34705</v>
      </c>
      <c r="E1989" s="4" t="s">
        <v>34706</v>
      </c>
      <c r="F1989" s="9" t="str">
        <f t="shared" si="125"/>
        <v>Rebeccaberg</v>
      </c>
      <c r="G1989" t="str">
        <f t="shared" si="126"/>
        <v>NY</v>
      </c>
      <c r="H1989" t="str">
        <f t="shared" si="127"/>
        <v>32041</v>
      </c>
    </row>
    <row r="1990" spans="1:8" ht="30">
      <c r="A1990" s="1" t="s">
        <v>7684</v>
      </c>
      <c r="B1990" s="1" t="str">
        <f t="shared" si="124"/>
        <v>PSC 2203, Box 4031;APO AA 41665</v>
      </c>
      <c r="C1990" s="1" t="s">
        <v>27721</v>
      </c>
      <c r="D1990" s="4" t="s">
        <v>34707</v>
      </c>
      <c r="E1990" s="4" t="s">
        <v>34708</v>
      </c>
      <c r="F1990" s="9" t="str">
        <f t="shared" si="125"/>
        <v>APO</v>
      </c>
      <c r="G1990" t="str">
        <f t="shared" si="126"/>
        <v>AA</v>
      </c>
      <c r="H1990" t="str">
        <f t="shared" si="127"/>
        <v>41665</v>
      </c>
    </row>
    <row r="1991" spans="1:8" ht="30">
      <c r="A1991" s="1" t="s">
        <v>7688</v>
      </c>
      <c r="B1991" s="1" t="str">
        <f t="shared" si="124"/>
        <v>USNS Mcdonald;FPO AP 37453</v>
      </c>
      <c r="C1991" s="1" t="s">
        <v>27722</v>
      </c>
      <c r="D1991" s="4" t="s">
        <v>34709</v>
      </c>
      <c r="E1991" s="4" t="s">
        <v>34710</v>
      </c>
      <c r="F1991" s="9" t="str">
        <f t="shared" si="125"/>
        <v>FPO</v>
      </c>
      <c r="G1991" t="str">
        <f t="shared" si="126"/>
        <v>AP</v>
      </c>
      <c r="H1991" t="str">
        <f t="shared" si="127"/>
        <v>37453</v>
      </c>
    </row>
    <row r="1992" spans="1:8" ht="30">
      <c r="A1992" s="1" t="s">
        <v>7692</v>
      </c>
      <c r="B1992" s="1" t="str">
        <f t="shared" si="124"/>
        <v>873 Ryan Drive;Olsonside, AZ 78645</v>
      </c>
      <c r="C1992" s="1" t="s">
        <v>27723</v>
      </c>
      <c r="D1992" s="4" t="s">
        <v>34711</v>
      </c>
      <c r="E1992" s="4" t="s">
        <v>34712</v>
      </c>
      <c r="F1992" s="9" t="str">
        <f t="shared" si="125"/>
        <v>Olsonside</v>
      </c>
      <c r="G1992" t="str">
        <f t="shared" si="126"/>
        <v>AZ</v>
      </c>
      <c r="H1992" t="str">
        <f t="shared" si="127"/>
        <v>78645</v>
      </c>
    </row>
    <row r="1993" spans="1:8" ht="30">
      <c r="A1993" s="1" t="s">
        <v>7695</v>
      </c>
      <c r="B1993" s="1" t="str">
        <f t="shared" si="124"/>
        <v>USCGC Moss;FPO AP 66196</v>
      </c>
      <c r="C1993" s="1" t="s">
        <v>27724</v>
      </c>
      <c r="D1993" s="4" t="s">
        <v>34713</v>
      </c>
      <c r="E1993" s="4" t="s">
        <v>34714</v>
      </c>
      <c r="F1993" s="9" t="str">
        <f t="shared" si="125"/>
        <v>FPO</v>
      </c>
      <c r="G1993" t="str">
        <f t="shared" si="126"/>
        <v>AP</v>
      </c>
      <c r="H1993" t="str">
        <f t="shared" si="127"/>
        <v>66196</v>
      </c>
    </row>
    <row r="1994" spans="1:8" ht="30">
      <c r="A1994" s="1" t="s">
        <v>7699</v>
      </c>
      <c r="B1994" s="1" t="str">
        <f t="shared" si="124"/>
        <v>0661 Harrison Track;East Michaelburgh, PA 12601</v>
      </c>
      <c r="C1994" s="1" t="s">
        <v>27725</v>
      </c>
      <c r="D1994" s="4" t="s">
        <v>34715</v>
      </c>
      <c r="E1994" s="4" t="s">
        <v>34716</v>
      </c>
      <c r="F1994" s="9" t="str">
        <f t="shared" si="125"/>
        <v>East Michaelburgh</v>
      </c>
      <c r="G1994" t="str">
        <f t="shared" si="126"/>
        <v>PA</v>
      </c>
      <c r="H1994" t="str">
        <f t="shared" si="127"/>
        <v>12601</v>
      </c>
    </row>
    <row r="1995" spans="1:8" ht="45">
      <c r="A1995" s="1" t="s">
        <v>7703</v>
      </c>
      <c r="B1995" s="1" t="str">
        <f t="shared" si="124"/>
        <v>8365 Pugh Trafficway;Sarahbury, DE 43849</v>
      </c>
      <c r="C1995" s="1" t="s">
        <v>27726</v>
      </c>
      <c r="D1995" s="4" t="s">
        <v>34717</v>
      </c>
      <c r="E1995" s="4" t="s">
        <v>34718</v>
      </c>
      <c r="F1995" s="9" t="str">
        <f t="shared" si="125"/>
        <v>Sarahbury</v>
      </c>
      <c r="G1995" t="str">
        <f t="shared" si="126"/>
        <v>DE</v>
      </c>
      <c r="H1995" t="str">
        <f t="shared" si="127"/>
        <v>43849</v>
      </c>
    </row>
    <row r="1996" spans="1:8" ht="45">
      <c r="A1996" s="1" t="s">
        <v>7707</v>
      </c>
      <c r="B1996" s="1" t="str">
        <f t="shared" si="124"/>
        <v>7374 Jason Avenue;Brownland, WY 74219</v>
      </c>
      <c r="C1996" s="1" t="s">
        <v>27727</v>
      </c>
      <c r="D1996" s="4" t="s">
        <v>34719</v>
      </c>
      <c r="E1996" s="4" t="s">
        <v>34720</v>
      </c>
      <c r="F1996" s="9" t="str">
        <f t="shared" si="125"/>
        <v>Brownland</v>
      </c>
      <c r="G1996" t="str">
        <f t="shared" si="126"/>
        <v>WY</v>
      </c>
      <c r="H1996" t="str">
        <f t="shared" si="127"/>
        <v>74219</v>
      </c>
    </row>
    <row r="1997" spans="1:8" ht="30">
      <c r="A1997" s="1" t="s">
        <v>7711</v>
      </c>
      <c r="B1997" s="1" t="str">
        <f t="shared" si="124"/>
        <v>203 Snow Locks;Jerryfurt, MO 34311</v>
      </c>
      <c r="C1997" s="1" t="s">
        <v>27728</v>
      </c>
      <c r="D1997" s="4" t="s">
        <v>34721</v>
      </c>
      <c r="E1997" s="4" t="s">
        <v>34722</v>
      </c>
      <c r="F1997" s="9" t="str">
        <f t="shared" si="125"/>
        <v>Jerryfurt</v>
      </c>
      <c r="G1997" t="str">
        <f t="shared" si="126"/>
        <v>MO</v>
      </c>
      <c r="H1997" t="str">
        <f t="shared" si="127"/>
        <v>34311</v>
      </c>
    </row>
    <row r="1998" spans="1:8" ht="30">
      <c r="A1998" s="1" t="s">
        <v>7715</v>
      </c>
      <c r="B1998" s="1" t="str">
        <f t="shared" si="124"/>
        <v>691 Stephanie Spring Suite 652;Lyonschester, AR 75835</v>
      </c>
      <c r="C1998" s="1" t="s">
        <v>27729</v>
      </c>
      <c r="D1998" s="4" t="s">
        <v>34723</v>
      </c>
      <c r="E1998" s="4" t="s">
        <v>34724</v>
      </c>
      <c r="F1998" s="9" t="str">
        <f t="shared" si="125"/>
        <v>Lyonschester</v>
      </c>
      <c r="G1998" t="str">
        <f t="shared" si="126"/>
        <v>AR</v>
      </c>
      <c r="H1998" t="str">
        <f t="shared" si="127"/>
        <v>75835</v>
      </c>
    </row>
    <row r="1999" spans="1:8" ht="45">
      <c r="A1999" s="1" t="s">
        <v>7718</v>
      </c>
      <c r="B1999" s="1" t="str">
        <f t="shared" si="124"/>
        <v>04737 Antonio Hill Suite 495;South Richard, CO 40428</v>
      </c>
      <c r="C1999" s="1" t="s">
        <v>27730</v>
      </c>
      <c r="D1999" s="4" t="s">
        <v>34725</v>
      </c>
      <c r="E1999" s="4" t="s">
        <v>34726</v>
      </c>
      <c r="F1999" s="9" t="str">
        <f t="shared" si="125"/>
        <v>South Richard</v>
      </c>
      <c r="G1999" t="str">
        <f t="shared" si="126"/>
        <v>CO</v>
      </c>
      <c r="H1999" t="str">
        <f t="shared" si="127"/>
        <v>40428</v>
      </c>
    </row>
    <row r="2000" spans="1:8" ht="30">
      <c r="A2000" s="1" t="s">
        <v>7722</v>
      </c>
      <c r="B2000" s="1" t="str">
        <f t="shared" si="124"/>
        <v>575 Hall Parkway Suite 628;East Rhonda, KS 56963</v>
      </c>
      <c r="C2000" s="1" t="s">
        <v>27731</v>
      </c>
      <c r="D2000" s="4" t="s">
        <v>34727</v>
      </c>
      <c r="E2000" s="4" t="s">
        <v>34728</v>
      </c>
      <c r="F2000" s="9" t="str">
        <f t="shared" si="125"/>
        <v>East Rhonda</v>
      </c>
      <c r="G2000" t="str">
        <f t="shared" si="126"/>
        <v>KS</v>
      </c>
      <c r="H2000" t="str">
        <f t="shared" si="127"/>
        <v>56963</v>
      </c>
    </row>
    <row r="2001" spans="1:8" ht="45">
      <c r="A2001" s="1" t="s">
        <v>7726</v>
      </c>
      <c r="B2001" s="1" t="str">
        <f t="shared" si="124"/>
        <v>3026 Ortega Route Suite 856;Thompsonport, FL 36048</v>
      </c>
      <c r="C2001" s="1" t="s">
        <v>27732</v>
      </c>
      <c r="D2001" s="4" t="s">
        <v>34729</v>
      </c>
      <c r="E2001" s="4" t="s">
        <v>34730</v>
      </c>
      <c r="F2001" s="9" t="str">
        <f t="shared" si="125"/>
        <v>Thompsonport</v>
      </c>
      <c r="G2001" t="str">
        <f t="shared" si="126"/>
        <v>FL</v>
      </c>
      <c r="H2001" t="str">
        <f t="shared" si="127"/>
        <v>36048</v>
      </c>
    </row>
    <row r="2002" spans="1:8" ht="30">
      <c r="A2002" s="1" t="s">
        <v>7730</v>
      </c>
      <c r="B2002" s="1" t="str">
        <f t="shared" si="124"/>
        <v>0758 Mary Rest;Clarkefort, WV 12839</v>
      </c>
      <c r="C2002" s="1" t="s">
        <v>27733</v>
      </c>
      <c r="D2002" s="4" t="s">
        <v>34731</v>
      </c>
      <c r="E2002" s="4" t="s">
        <v>34732</v>
      </c>
      <c r="F2002" s="9" t="str">
        <f t="shared" si="125"/>
        <v>Clarkefort</v>
      </c>
      <c r="G2002" t="str">
        <f t="shared" si="126"/>
        <v>WV</v>
      </c>
      <c r="H2002" t="str">
        <f t="shared" si="127"/>
        <v>12839</v>
      </c>
    </row>
    <row r="2003" spans="1:8" ht="30">
      <c r="A2003" s="1" t="s">
        <v>7733</v>
      </c>
      <c r="B2003" s="1" t="str">
        <f t="shared" si="124"/>
        <v>0460 Jennifer Port;Lake Amanda, HI 15379</v>
      </c>
      <c r="C2003" s="1" t="s">
        <v>27734</v>
      </c>
      <c r="D2003" s="4" t="s">
        <v>34733</v>
      </c>
      <c r="E2003" s="4" t="s">
        <v>34734</v>
      </c>
      <c r="F2003" s="9" t="str">
        <f t="shared" si="125"/>
        <v>Lake Amanda</v>
      </c>
      <c r="G2003" t="str">
        <f t="shared" si="126"/>
        <v>HI</v>
      </c>
      <c r="H2003" t="str">
        <f t="shared" si="127"/>
        <v>15379</v>
      </c>
    </row>
    <row r="2004" spans="1:8" ht="30">
      <c r="A2004" s="1" t="s">
        <v>7737</v>
      </c>
      <c r="B2004" s="1" t="str">
        <f t="shared" si="124"/>
        <v>USNV Coleman;FPO AP 02455</v>
      </c>
      <c r="C2004" s="1" t="s">
        <v>27735</v>
      </c>
      <c r="D2004" s="4" t="s">
        <v>34735</v>
      </c>
      <c r="E2004" s="4" t="s">
        <v>34736</v>
      </c>
      <c r="F2004" s="9" t="str">
        <f t="shared" si="125"/>
        <v>FPO</v>
      </c>
      <c r="G2004" t="str">
        <f t="shared" si="126"/>
        <v>AP</v>
      </c>
      <c r="H2004" t="str">
        <f t="shared" si="127"/>
        <v>02455</v>
      </c>
    </row>
    <row r="2005" spans="1:8" ht="30">
      <c r="A2005" s="1" t="s">
        <v>7741</v>
      </c>
      <c r="B2005" s="1" t="str">
        <f t="shared" si="124"/>
        <v>0140 Karen Creek;New Jillstad, TN 50161</v>
      </c>
      <c r="C2005" s="1" t="s">
        <v>27736</v>
      </c>
      <c r="D2005" s="4" t="s">
        <v>34737</v>
      </c>
      <c r="E2005" s="4" t="s">
        <v>34738</v>
      </c>
      <c r="F2005" s="9" t="str">
        <f t="shared" si="125"/>
        <v>New Jillstad</v>
      </c>
      <c r="G2005" t="str">
        <f t="shared" si="126"/>
        <v>TN</v>
      </c>
      <c r="H2005" t="str">
        <f t="shared" si="127"/>
        <v>50161</v>
      </c>
    </row>
    <row r="2006" spans="1:8" ht="30">
      <c r="A2006" s="1" t="s">
        <v>7745</v>
      </c>
      <c r="B2006" s="1" t="str">
        <f t="shared" si="124"/>
        <v>1719 Nancy Loop Suite 781;New Andrew, SC 48632</v>
      </c>
      <c r="C2006" s="1" t="s">
        <v>27737</v>
      </c>
      <c r="D2006" s="4" t="s">
        <v>34739</v>
      </c>
      <c r="E2006" s="4" t="s">
        <v>34740</v>
      </c>
      <c r="F2006" s="9" t="str">
        <f t="shared" si="125"/>
        <v>New Andrew</v>
      </c>
      <c r="G2006" t="str">
        <f t="shared" si="126"/>
        <v>SC</v>
      </c>
      <c r="H2006" t="str">
        <f t="shared" si="127"/>
        <v>48632</v>
      </c>
    </row>
    <row r="2007" spans="1:8" ht="45">
      <c r="A2007" s="1" t="s">
        <v>7748</v>
      </c>
      <c r="B2007" s="1" t="str">
        <f t="shared" si="124"/>
        <v>581 Paige Plaza Suite 834;East Adamville, WY 27836</v>
      </c>
      <c r="C2007" s="1" t="s">
        <v>27738</v>
      </c>
      <c r="D2007" s="4" t="s">
        <v>34741</v>
      </c>
      <c r="E2007" s="4" t="s">
        <v>34742</v>
      </c>
      <c r="F2007" s="9" t="str">
        <f t="shared" si="125"/>
        <v>East Adamville</v>
      </c>
      <c r="G2007" t="str">
        <f t="shared" si="126"/>
        <v>WY</v>
      </c>
      <c r="H2007" t="str">
        <f t="shared" si="127"/>
        <v>27836</v>
      </c>
    </row>
    <row r="2008" spans="1:8" ht="30">
      <c r="A2008" s="1" t="s">
        <v>7752</v>
      </c>
      <c r="B2008" s="1" t="str">
        <f t="shared" si="124"/>
        <v>1090 Matthew Course Suite 694;Thomashaven, VA 48636</v>
      </c>
      <c r="C2008" s="1" t="s">
        <v>27739</v>
      </c>
      <c r="D2008" s="4" t="s">
        <v>34743</v>
      </c>
      <c r="E2008" s="4" t="s">
        <v>34744</v>
      </c>
      <c r="F2008" s="9" t="str">
        <f t="shared" si="125"/>
        <v>Thomashaven</v>
      </c>
      <c r="G2008" t="str">
        <f t="shared" si="126"/>
        <v>VA</v>
      </c>
      <c r="H2008" t="str">
        <f t="shared" si="127"/>
        <v>48636</v>
      </c>
    </row>
    <row r="2009" spans="1:8" ht="45">
      <c r="A2009" s="1" t="s">
        <v>7755</v>
      </c>
      <c r="B2009" s="1" t="str">
        <f t="shared" si="124"/>
        <v>854 Kathryn Ways Suite 585;Christophermouth, TN 19952</v>
      </c>
      <c r="C2009" s="1" t="s">
        <v>27740</v>
      </c>
      <c r="D2009" s="4" t="s">
        <v>34745</v>
      </c>
      <c r="E2009" s="4" t="s">
        <v>34746</v>
      </c>
      <c r="F2009" s="9" t="str">
        <f t="shared" si="125"/>
        <v>Christophermouth</v>
      </c>
      <c r="G2009" t="str">
        <f t="shared" si="126"/>
        <v>TN</v>
      </c>
      <c r="H2009" t="str">
        <f t="shared" si="127"/>
        <v>19952</v>
      </c>
    </row>
    <row r="2010" spans="1:8" ht="30">
      <c r="A2010" s="1" t="s">
        <v>7759</v>
      </c>
      <c r="B2010" s="1" t="str">
        <f t="shared" si="124"/>
        <v>0076 Skinner Rest;East Robert, WI 66129</v>
      </c>
      <c r="C2010" s="1" t="s">
        <v>27741</v>
      </c>
      <c r="D2010" s="4" t="s">
        <v>34747</v>
      </c>
      <c r="E2010" s="4" t="s">
        <v>34748</v>
      </c>
      <c r="F2010" s="9" t="str">
        <f t="shared" si="125"/>
        <v>East Robert</v>
      </c>
      <c r="G2010" t="str">
        <f t="shared" si="126"/>
        <v>WI</v>
      </c>
      <c r="H2010" t="str">
        <f t="shared" si="127"/>
        <v>66129</v>
      </c>
    </row>
    <row r="2011" spans="1:8" ht="30">
      <c r="A2011" s="1" t="s">
        <v>7763</v>
      </c>
      <c r="B2011" s="1" t="str">
        <f t="shared" si="124"/>
        <v>613 Meyer Crescent Suite 987;Kellyshire, IN 73895</v>
      </c>
      <c r="C2011" s="1" t="s">
        <v>27742</v>
      </c>
      <c r="D2011" s="4" t="s">
        <v>34749</v>
      </c>
      <c r="E2011" s="4" t="s">
        <v>34750</v>
      </c>
      <c r="F2011" s="9" t="str">
        <f t="shared" si="125"/>
        <v>Kellyshire</v>
      </c>
      <c r="G2011" t="str">
        <f t="shared" si="126"/>
        <v>IN</v>
      </c>
      <c r="H2011" t="str">
        <f t="shared" si="127"/>
        <v>73895</v>
      </c>
    </row>
    <row r="2012" spans="1:8" ht="30">
      <c r="A2012" s="1" t="s">
        <v>7767</v>
      </c>
      <c r="B2012" s="1" t="str">
        <f t="shared" si="124"/>
        <v>035 Johnson Fort;New Jacobchester, AK 49734</v>
      </c>
      <c r="C2012" s="1" t="s">
        <v>27743</v>
      </c>
      <c r="D2012" s="4" t="s">
        <v>34751</v>
      </c>
      <c r="E2012" s="4" t="s">
        <v>34752</v>
      </c>
      <c r="F2012" s="9" t="str">
        <f t="shared" si="125"/>
        <v>New Jacobchester</v>
      </c>
      <c r="G2012" t="str">
        <f t="shared" si="126"/>
        <v>AK</v>
      </c>
      <c r="H2012" t="str">
        <f t="shared" si="127"/>
        <v>49734</v>
      </c>
    </row>
    <row r="2013" spans="1:8" ht="30">
      <c r="A2013" s="1" t="s">
        <v>7771</v>
      </c>
      <c r="B2013" s="1" t="str">
        <f t="shared" si="124"/>
        <v>131 Lisa Skyway;West Meganberg, HI 18315</v>
      </c>
      <c r="C2013" s="1" t="s">
        <v>27744</v>
      </c>
      <c r="D2013" s="4" t="s">
        <v>34753</v>
      </c>
      <c r="E2013" s="4" t="s">
        <v>34754</v>
      </c>
      <c r="F2013" s="9" t="str">
        <f t="shared" si="125"/>
        <v>West Meganberg</v>
      </c>
      <c r="G2013" t="str">
        <f t="shared" si="126"/>
        <v>HI</v>
      </c>
      <c r="H2013" t="str">
        <f t="shared" si="127"/>
        <v>18315</v>
      </c>
    </row>
    <row r="2014" spans="1:8" ht="30">
      <c r="A2014" s="1" t="s">
        <v>7775</v>
      </c>
      <c r="B2014" s="1" t="str">
        <f t="shared" si="124"/>
        <v>530 Shelly Shores;New Steveshire, MT 28678</v>
      </c>
      <c r="C2014" s="1" t="s">
        <v>27745</v>
      </c>
      <c r="D2014" s="4" t="s">
        <v>34755</v>
      </c>
      <c r="E2014" s="4" t="s">
        <v>34756</v>
      </c>
      <c r="F2014" s="9" t="str">
        <f t="shared" si="125"/>
        <v>New Steveshire</v>
      </c>
      <c r="G2014" t="str">
        <f t="shared" si="126"/>
        <v>MT</v>
      </c>
      <c r="H2014" t="str">
        <f t="shared" si="127"/>
        <v>28678</v>
      </c>
    </row>
    <row r="2015" spans="1:8" ht="45">
      <c r="A2015" s="1" t="s">
        <v>7779</v>
      </c>
      <c r="B2015" s="1" t="str">
        <f t="shared" si="124"/>
        <v>7816 Marcus Forks;Fuentesbury, NM 90423</v>
      </c>
      <c r="C2015" s="1" t="s">
        <v>27746</v>
      </c>
      <c r="D2015" s="4" t="s">
        <v>34757</v>
      </c>
      <c r="E2015" s="4" t="s">
        <v>34758</v>
      </c>
      <c r="F2015" s="9" t="str">
        <f t="shared" si="125"/>
        <v>Fuentesbury</v>
      </c>
      <c r="G2015" t="str">
        <f t="shared" si="126"/>
        <v>NM</v>
      </c>
      <c r="H2015" t="str">
        <f t="shared" si="127"/>
        <v>90423</v>
      </c>
    </row>
    <row r="2016" spans="1:8" ht="45">
      <c r="A2016" s="1" t="s">
        <v>7783</v>
      </c>
      <c r="B2016" s="1" t="str">
        <f t="shared" si="124"/>
        <v>4944 Gary Estates;Barnettborough, AL 05201</v>
      </c>
      <c r="C2016" s="1" t="s">
        <v>27747</v>
      </c>
      <c r="D2016" s="4" t="s">
        <v>34759</v>
      </c>
      <c r="E2016" s="4" t="s">
        <v>34760</v>
      </c>
      <c r="F2016" s="9" t="str">
        <f t="shared" si="125"/>
        <v>Barnettborough</v>
      </c>
      <c r="G2016" t="str">
        <f t="shared" si="126"/>
        <v>AL</v>
      </c>
      <c r="H2016" t="str">
        <f t="shared" si="127"/>
        <v>05201</v>
      </c>
    </row>
    <row r="2017" spans="1:8" ht="45">
      <c r="A2017" s="1" t="s">
        <v>7787</v>
      </c>
      <c r="B2017" s="1" t="str">
        <f t="shared" si="124"/>
        <v>912 Harmon Inlet Suite 640;Lake Chloeville, NH 89413</v>
      </c>
      <c r="C2017" s="1" t="s">
        <v>27748</v>
      </c>
      <c r="D2017" s="4" t="s">
        <v>34761</v>
      </c>
      <c r="E2017" s="4" t="s">
        <v>34762</v>
      </c>
      <c r="F2017" s="9" t="str">
        <f t="shared" si="125"/>
        <v>Lake Chloeville</v>
      </c>
      <c r="G2017" t="str">
        <f t="shared" si="126"/>
        <v>NH</v>
      </c>
      <c r="H2017" t="str">
        <f t="shared" si="127"/>
        <v>89413</v>
      </c>
    </row>
    <row r="2018" spans="1:8" ht="45">
      <c r="A2018" s="1" t="s">
        <v>7791</v>
      </c>
      <c r="B2018" s="1" t="str">
        <f t="shared" si="124"/>
        <v>77256 Neal Trafficway Suite 682;North Samanthaland, NM 95502</v>
      </c>
      <c r="C2018" s="1" t="s">
        <v>27749</v>
      </c>
      <c r="D2018" s="4" t="s">
        <v>34763</v>
      </c>
      <c r="E2018" s="4" t="s">
        <v>34764</v>
      </c>
      <c r="F2018" s="9" t="str">
        <f t="shared" si="125"/>
        <v>North Samanthaland</v>
      </c>
      <c r="G2018" t="str">
        <f t="shared" si="126"/>
        <v>NM</v>
      </c>
      <c r="H2018" t="str">
        <f t="shared" si="127"/>
        <v>95502</v>
      </c>
    </row>
    <row r="2019" spans="1:8" ht="30">
      <c r="A2019" s="1" t="s">
        <v>7795</v>
      </c>
      <c r="B2019" s="1" t="str">
        <f t="shared" si="124"/>
        <v>90822 Wilson Estate;Port Samanthabury, MT 92621</v>
      </c>
      <c r="C2019" s="1" t="s">
        <v>27750</v>
      </c>
      <c r="D2019" s="4" t="s">
        <v>34765</v>
      </c>
      <c r="E2019" s="4" t="s">
        <v>34766</v>
      </c>
      <c r="F2019" s="9" t="str">
        <f t="shared" si="125"/>
        <v>Port Samanthabury</v>
      </c>
      <c r="G2019" t="str">
        <f t="shared" si="126"/>
        <v>MT</v>
      </c>
      <c r="H2019" t="str">
        <f t="shared" si="127"/>
        <v>92621</v>
      </c>
    </row>
    <row r="2020" spans="1:8" ht="45">
      <c r="A2020" s="1" t="s">
        <v>7799</v>
      </c>
      <c r="B2020" s="1" t="str">
        <f t="shared" si="124"/>
        <v>08569 Jessica Estate;Richardview, IN 42764</v>
      </c>
      <c r="C2020" s="1" t="s">
        <v>27751</v>
      </c>
      <c r="D2020" s="4" t="s">
        <v>34767</v>
      </c>
      <c r="E2020" s="4" t="s">
        <v>34768</v>
      </c>
      <c r="F2020" s="9" t="str">
        <f t="shared" si="125"/>
        <v>Richardview</v>
      </c>
      <c r="G2020" t="str">
        <f t="shared" si="126"/>
        <v>IN</v>
      </c>
      <c r="H2020" t="str">
        <f t="shared" si="127"/>
        <v>42764</v>
      </c>
    </row>
    <row r="2021" spans="1:8" ht="30">
      <c r="A2021" s="1" t="s">
        <v>7803</v>
      </c>
      <c r="B2021" s="1" t="str">
        <f t="shared" si="124"/>
        <v>99420 Jennifer Drive Apt. 595;Brandontown, UT 77739</v>
      </c>
      <c r="C2021" s="1" t="s">
        <v>27752</v>
      </c>
      <c r="D2021" s="4" t="s">
        <v>34769</v>
      </c>
      <c r="E2021" s="4" t="s">
        <v>34770</v>
      </c>
      <c r="F2021" s="9" t="str">
        <f t="shared" si="125"/>
        <v>Brandontown</v>
      </c>
      <c r="G2021" t="str">
        <f t="shared" si="126"/>
        <v>UT</v>
      </c>
      <c r="H2021" t="str">
        <f t="shared" si="127"/>
        <v>77739</v>
      </c>
    </row>
    <row r="2022" spans="1:8" ht="30">
      <c r="A2022" s="1" t="s">
        <v>7807</v>
      </c>
      <c r="B2022" s="1" t="str">
        <f t="shared" si="124"/>
        <v>Unit 1801 Box 2127;DPO AP 22602</v>
      </c>
      <c r="C2022" s="1" t="s">
        <v>27753</v>
      </c>
      <c r="D2022" s="4" t="s">
        <v>34771</v>
      </c>
      <c r="E2022" s="4" t="s">
        <v>34772</v>
      </c>
      <c r="F2022" s="9" t="str">
        <f t="shared" si="125"/>
        <v>DPO</v>
      </c>
      <c r="G2022" t="str">
        <f t="shared" si="126"/>
        <v>AP</v>
      </c>
      <c r="H2022" t="str">
        <f t="shared" si="127"/>
        <v>22602</v>
      </c>
    </row>
    <row r="2023" spans="1:8" ht="30">
      <c r="A2023" s="1" t="s">
        <v>7811</v>
      </c>
      <c r="B2023" s="1" t="str">
        <f t="shared" si="124"/>
        <v>5229 David Islands;West Anabury, NM 78898</v>
      </c>
      <c r="C2023" s="1" t="s">
        <v>27754</v>
      </c>
      <c r="D2023" s="4" t="s">
        <v>34773</v>
      </c>
      <c r="E2023" s="4" t="s">
        <v>34774</v>
      </c>
      <c r="F2023" s="9" t="str">
        <f t="shared" si="125"/>
        <v>West Anabury</v>
      </c>
      <c r="G2023" t="str">
        <f t="shared" si="126"/>
        <v>NM</v>
      </c>
      <c r="H2023" t="str">
        <f t="shared" si="127"/>
        <v>78898</v>
      </c>
    </row>
    <row r="2024" spans="1:8" ht="45">
      <c r="A2024" s="1" t="s">
        <v>7815</v>
      </c>
      <c r="B2024" s="1" t="str">
        <f t="shared" si="124"/>
        <v>04164 Hebert Orchard Apt. 835;New Keithmouth, IL 62815</v>
      </c>
      <c r="C2024" s="1" t="s">
        <v>27755</v>
      </c>
      <c r="D2024" s="4" t="s">
        <v>34775</v>
      </c>
      <c r="E2024" s="4" t="s">
        <v>34776</v>
      </c>
      <c r="F2024" s="9" t="str">
        <f t="shared" si="125"/>
        <v>New Keithmouth</v>
      </c>
      <c r="G2024" t="str">
        <f t="shared" si="126"/>
        <v>IL</v>
      </c>
      <c r="H2024" t="str">
        <f t="shared" si="127"/>
        <v>62815</v>
      </c>
    </row>
    <row r="2025" spans="1:8" ht="45">
      <c r="A2025" s="1" t="s">
        <v>7819</v>
      </c>
      <c r="B2025" s="1" t="str">
        <f t="shared" si="124"/>
        <v>684 Moore Summit Suite 838;Port Margaret, WA 05147</v>
      </c>
      <c r="C2025" s="1" t="s">
        <v>27756</v>
      </c>
      <c r="D2025" s="4" t="s">
        <v>34777</v>
      </c>
      <c r="E2025" s="4" t="s">
        <v>34778</v>
      </c>
      <c r="F2025" s="9" t="str">
        <f t="shared" si="125"/>
        <v>Port Margaret</v>
      </c>
      <c r="G2025" t="str">
        <f t="shared" si="126"/>
        <v>WA</v>
      </c>
      <c r="H2025" t="str">
        <f t="shared" si="127"/>
        <v>05147</v>
      </c>
    </row>
    <row r="2026" spans="1:8" ht="30">
      <c r="A2026" s="1" t="s">
        <v>7823</v>
      </c>
      <c r="B2026" s="1" t="str">
        <f t="shared" si="124"/>
        <v>1748 Hudson Pike;Bellbury, UT 39016</v>
      </c>
      <c r="C2026" s="1" t="s">
        <v>27757</v>
      </c>
      <c r="D2026" s="4" t="s">
        <v>34779</v>
      </c>
      <c r="E2026" s="4" t="s">
        <v>34780</v>
      </c>
      <c r="F2026" s="9" t="str">
        <f t="shared" si="125"/>
        <v>Bellbury</v>
      </c>
      <c r="G2026" t="str">
        <f t="shared" si="126"/>
        <v>UT</v>
      </c>
      <c r="H2026" t="str">
        <f t="shared" si="127"/>
        <v>39016</v>
      </c>
    </row>
    <row r="2027" spans="1:8" ht="30">
      <c r="A2027" s="1" t="s">
        <v>7827</v>
      </c>
      <c r="B2027" s="1" t="str">
        <f t="shared" si="124"/>
        <v>30372 Jesse Avenue;North Jennifer, TX 43725</v>
      </c>
      <c r="C2027" s="1" t="s">
        <v>27758</v>
      </c>
      <c r="D2027" s="4" t="s">
        <v>34781</v>
      </c>
      <c r="E2027" s="4" t="s">
        <v>34782</v>
      </c>
      <c r="F2027" s="9" t="str">
        <f t="shared" si="125"/>
        <v>North Jennifer</v>
      </c>
      <c r="G2027" t="str">
        <f t="shared" si="126"/>
        <v>TX</v>
      </c>
      <c r="H2027" t="str">
        <f t="shared" si="127"/>
        <v>43725</v>
      </c>
    </row>
    <row r="2028" spans="1:8" ht="30">
      <c r="A2028" s="1" t="s">
        <v>7831</v>
      </c>
      <c r="B2028" s="1" t="str">
        <f t="shared" si="124"/>
        <v>PSC 5241, Box 2612;APO AE 07347</v>
      </c>
      <c r="C2028" s="1" t="s">
        <v>27759</v>
      </c>
      <c r="D2028" s="4" t="s">
        <v>34783</v>
      </c>
      <c r="E2028" s="4" t="s">
        <v>34784</v>
      </c>
      <c r="F2028" s="9" t="str">
        <f t="shared" si="125"/>
        <v>APO</v>
      </c>
      <c r="G2028" t="str">
        <f t="shared" si="126"/>
        <v>AE</v>
      </c>
      <c r="H2028" t="str">
        <f t="shared" si="127"/>
        <v>07347</v>
      </c>
    </row>
    <row r="2029" spans="1:8" ht="45">
      <c r="A2029" s="1" t="s">
        <v>7835</v>
      </c>
      <c r="B2029" s="1" t="str">
        <f t="shared" si="124"/>
        <v>5783 Jeff Wall;Butlerchester, AK 91303</v>
      </c>
      <c r="C2029" s="1" t="s">
        <v>27760</v>
      </c>
      <c r="D2029" s="4" t="s">
        <v>34785</v>
      </c>
      <c r="E2029" s="4" t="s">
        <v>34786</v>
      </c>
      <c r="F2029" s="9" t="str">
        <f t="shared" si="125"/>
        <v>Butlerchester</v>
      </c>
      <c r="G2029" t="str">
        <f t="shared" si="126"/>
        <v>AK</v>
      </c>
      <c r="H2029" t="str">
        <f t="shared" si="127"/>
        <v>91303</v>
      </c>
    </row>
    <row r="2030" spans="1:8" ht="45">
      <c r="A2030" s="1" t="s">
        <v>7839</v>
      </c>
      <c r="B2030" s="1" t="str">
        <f t="shared" si="124"/>
        <v>26576 Joshua Inlet;Fergusonmouth, GA 94330</v>
      </c>
      <c r="C2030" s="1" t="s">
        <v>27761</v>
      </c>
      <c r="D2030" s="4" t="s">
        <v>34787</v>
      </c>
      <c r="E2030" s="4" t="s">
        <v>34788</v>
      </c>
      <c r="F2030" s="9" t="str">
        <f t="shared" si="125"/>
        <v>Fergusonmouth</v>
      </c>
      <c r="G2030" t="str">
        <f t="shared" si="126"/>
        <v>GA</v>
      </c>
      <c r="H2030" t="str">
        <f t="shared" si="127"/>
        <v>94330</v>
      </c>
    </row>
    <row r="2031" spans="1:8" ht="45">
      <c r="A2031" s="1" t="s">
        <v>7843</v>
      </c>
      <c r="B2031" s="1" t="str">
        <f t="shared" si="124"/>
        <v>88501 Keller Oval Apt. 546;North Lesliestad, VA 67233</v>
      </c>
      <c r="C2031" s="1" t="s">
        <v>27762</v>
      </c>
      <c r="D2031" s="4" t="s">
        <v>34789</v>
      </c>
      <c r="E2031" s="4" t="s">
        <v>34790</v>
      </c>
      <c r="F2031" s="9" t="str">
        <f t="shared" si="125"/>
        <v>North Lesliestad</v>
      </c>
      <c r="G2031" t="str">
        <f t="shared" si="126"/>
        <v>VA</v>
      </c>
      <c r="H2031" t="str">
        <f t="shared" si="127"/>
        <v>67233</v>
      </c>
    </row>
    <row r="2032" spans="1:8" ht="45">
      <c r="A2032" s="1" t="s">
        <v>7847</v>
      </c>
      <c r="B2032" s="1" t="str">
        <f t="shared" si="124"/>
        <v>04907 Barker Divide Apt. 324;South Allenburgh, MO 90042</v>
      </c>
      <c r="C2032" s="1" t="s">
        <v>27763</v>
      </c>
      <c r="D2032" s="4" t="s">
        <v>34791</v>
      </c>
      <c r="E2032" s="4" t="s">
        <v>34792</v>
      </c>
      <c r="F2032" s="9" t="str">
        <f t="shared" si="125"/>
        <v>South Allenburgh</v>
      </c>
      <c r="G2032" t="str">
        <f t="shared" si="126"/>
        <v>MO</v>
      </c>
      <c r="H2032" t="str">
        <f t="shared" si="127"/>
        <v>90042</v>
      </c>
    </row>
    <row r="2033" spans="1:8" ht="30">
      <c r="A2033" s="1" t="s">
        <v>7851</v>
      </c>
      <c r="B2033" s="1" t="str">
        <f t="shared" si="124"/>
        <v>500 Nash Crest;Lake Samantha, MS 82920</v>
      </c>
      <c r="C2033" s="1" t="s">
        <v>27764</v>
      </c>
      <c r="D2033" s="4" t="s">
        <v>34793</v>
      </c>
      <c r="E2033" s="4" t="s">
        <v>34794</v>
      </c>
      <c r="F2033" s="9" t="str">
        <f t="shared" si="125"/>
        <v>Lake Samantha</v>
      </c>
      <c r="G2033" t="str">
        <f t="shared" si="126"/>
        <v>MS</v>
      </c>
      <c r="H2033" t="str">
        <f t="shared" si="127"/>
        <v>82920</v>
      </c>
    </row>
    <row r="2034" spans="1:8" ht="30">
      <c r="A2034" s="1" t="s">
        <v>7855</v>
      </c>
      <c r="B2034" s="1" t="str">
        <f t="shared" si="124"/>
        <v>611 David Crossing Apt. 763;Brandystad, VT 05347</v>
      </c>
      <c r="C2034" s="1" t="s">
        <v>27765</v>
      </c>
      <c r="D2034" s="4" t="s">
        <v>34795</v>
      </c>
      <c r="E2034" s="4" t="s">
        <v>34796</v>
      </c>
      <c r="F2034" s="9" t="str">
        <f t="shared" si="125"/>
        <v>Brandystad</v>
      </c>
      <c r="G2034" t="str">
        <f t="shared" si="126"/>
        <v>VT</v>
      </c>
      <c r="H2034" t="str">
        <f t="shared" si="127"/>
        <v>05347</v>
      </c>
    </row>
    <row r="2035" spans="1:8" ht="30">
      <c r="A2035" s="1" t="s">
        <v>7859</v>
      </c>
      <c r="B2035" s="1" t="str">
        <f t="shared" si="124"/>
        <v>84950 Renee Freeway;East Amber, NJ 46250</v>
      </c>
      <c r="C2035" s="1" t="s">
        <v>27766</v>
      </c>
      <c r="D2035" s="4" t="s">
        <v>34797</v>
      </c>
      <c r="E2035" s="4" t="s">
        <v>34798</v>
      </c>
      <c r="F2035" s="9" t="str">
        <f t="shared" si="125"/>
        <v>East Amber</v>
      </c>
      <c r="G2035" t="str">
        <f t="shared" si="126"/>
        <v>NJ</v>
      </c>
      <c r="H2035" t="str">
        <f t="shared" si="127"/>
        <v>46250</v>
      </c>
    </row>
    <row r="2036" spans="1:8" ht="30">
      <c r="A2036" s="1" t="s">
        <v>7862</v>
      </c>
      <c r="B2036" s="1" t="str">
        <f t="shared" si="124"/>
        <v>122 Bryan Stravenue;Lake Bradley, AL 73497</v>
      </c>
      <c r="C2036" s="1" t="s">
        <v>27767</v>
      </c>
      <c r="D2036" s="4" t="s">
        <v>34799</v>
      </c>
      <c r="E2036" s="4" t="s">
        <v>34800</v>
      </c>
      <c r="F2036" s="9" t="str">
        <f t="shared" si="125"/>
        <v>Lake Bradley</v>
      </c>
      <c r="G2036" t="str">
        <f t="shared" si="126"/>
        <v>AL</v>
      </c>
      <c r="H2036" t="str">
        <f t="shared" si="127"/>
        <v>73497</v>
      </c>
    </row>
    <row r="2037" spans="1:8" ht="30">
      <c r="A2037" s="1" t="s">
        <v>7866</v>
      </c>
      <c r="B2037" s="1" t="str">
        <f t="shared" si="124"/>
        <v>515 Zachary Villages;East Edward, AZ 70489</v>
      </c>
      <c r="C2037" s="1" t="s">
        <v>27768</v>
      </c>
      <c r="D2037" s="4" t="s">
        <v>34801</v>
      </c>
      <c r="E2037" s="4" t="s">
        <v>34802</v>
      </c>
      <c r="F2037" s="9" t="str">
        <f t="shared" si="125"/>
        <v>East Edward</v>
      </c>
      <c r="G2037" t="str">
        <f t="shared" si="126"/>
        <v>AZ</v>
      </c>
      <c r="H2037" t="str">
        <f t="shared" si="127"/>
        <v>70489</v>
      </c>
    </row>
    <row r="2038" spans="1:8" ht="30">
      <c r="A2038" s="1" t="s">
        <v>7870</v>
      </c>
      <c r="B2038" s="1" t="str">
        <f t="shared" si="124"/>
        <v>PSC 9875, Box 4263;APO AA 72247</v>
      </c>
      <c r="C2038" s="1" t="s">
        <v>27769</v>
      </c>
      <c r="D2038" s="4" t="s">
        <v>34803</v>
      </c>
      <c r="E2038" s="4" t="s">
        <v>34804</v>
      </c>
      <c r="F2038" s="9" t="str">
        <f t="shared" si="125"/>
        <v>APO</v>
      </c>
      <c r="G2038" t="str">
        <f t="shared" si="126"/>
        <v>AA</v>
      </c>
      <c r="H2038" t="str">
        <f t="shared" si="127"/>
        <v>72247</v>
      </c>
    </row>
    <row r="2039" spans="1:8" ht="30">
      <c r="A2039" s="1" t="s">
        <v>7873</v>
      </c>
      <c r="B2039" s="1" t="str">
        <f t="shared" si="124"/>
        <v>5529 Chad Summit;South Alec, UT 99552</v>
      </c>
      <c r="C2039" s="1" t="s">
        <v>27770</v>
      </c>
      <c r="D2039" s="4" t="s">
        <v>34805</v>
      </c>
      <c r="E2039" s="4" t="s">
        <v>34806</v>
      </c>
      <c r="F2039" s="9" t="str">
        <f t="shared" si="125"/>
        <v>South Alec</v>
      </c>
      <c r="G2039" t="str">
        <f t="shared" si="126"/>
        <v>UT</v>
      </c>
      <c r="H2039" t="str">
        <f t="shared" si="127"/>
        <v>99552</v>
      </c>
    </row>
    <row r="2040" spans="1:8" ht="30">
      <c r="A2040" s="1" t="s">
        <v>7876</v>
      </c>
      <c r="B2040" s="1" t="str">
        <f t="shared" si="124"/>
        <v>USNS Harmon;FPO AP 91612</v>
      </c>
      <c r="C2040" s="1" t="s">
        <v>27771</v>
      </c>
      <c r="D2040" s="4" t="s">
        <v>34807</v>
      </c>
      <c r="E2040" s="4" t="s">
        <v>34808</v>
      </c>
      <c r="F2040" s="9" t="str">
        <f t="shared" si="125"/>
        <v>FPO</v>
      </c>
      <c r="G2040" t="str">
        <f t="shared" si="126"/>
        <v>AP</v>
      </c>
      <c r="H2040" t="str">
        <f t="shared" si="127"/>
        <v>91612</v>
      </c>
    </row>
    <row r="2041" spans="1:8" ht="45">
      <c r="A2041" s="1" t="s">
        <v>7880</v>
      </c>
      <c r="B2041" s="1" t="str">
        <f t="shared" si="124"/>
        <v>1470 Richard Ferry;Franklinhaven, NM 27671</v>
      </c>
      <c r="C2041" s="1" t="s">
        <v>27772</v>
      </c>
      <c r="D2041" s="4" t="s">
        <v>34809</v>
      </c>
      <c r="E2041" s="4" t="s">
        <v>34810</v>
      </c>
      <c r="F2041" s="9" t="str">
        <f t="shared" si="125"/>
        <v>Franklinhaven</v>
      </c>
      <c r="G2041" t="str">
        <f t="shared" si="126"/>
        <v>NM</v>
      </c>
      <c r="H2041" t="str">
        <f t="shared" si="127"/>
        <v>27671</v>
      </c>
    </row>
    <row r="2042" spans="1:8" ht="30">
      <c r="A2042" s="1" t="s">
        <v>7884</v>
      </c>
      <c r="B2042" s="1" t="str">
        <f t="shared" si="124"/>
        <v>USNV Peterson;FPO AP 70394</v>
      </c>
      <c r="C2042" s="1" t="s">
        <v>27773</v>
      </c>
      <c r="D2042" s="4" t="s">
        <v>34811</v>
      </c>
      <c r="E2042" s="4" t="s">
        <v>34812</v>
      </c>
      <c r="F2042" s="9" t="str">
        <f t="shared" si="125"/>
        <v>FPO</v>
      </c>
      <c r="G2042" t="str">
        <f t="shared" si="126"/>
        <v>AP</v>
      </c>
      <c r="H2042" t="str">
        <f t="shared" si="127"/>
        <v>70394</v>
      </c>
    </row>
    <row r="2043" spans="1:8" ht="30">
      <c r="A2043" s="1" t="s">
        <v>7888</v>
      </c>
      <c r="B2043" s="1" t="str">
        <f t="shared" si="124"/>
        <v>11234 Guzman Branch Suite 319;Lake Dana, VA 26867</v>
      </c>
      <c r="C2043" s="1" t="s">
        <v>27774</v>
      </c>
      <c r="D2043" s="4" t="s">
        <v>34813</v>
      </c>
      <c r="E2043" s="4" t="s">
        <v>34814</v>
      </c>
      <c r="F2043" s="9" t="str">
        <f t="shared" si="125"/>
        <v>Lake Dana</v>
      </c>
      <c r="G2043" t="str">
        <f t="shared" si="126"/>
        <v>VA</v>
      </c>
      <c r="H2043" t="str">
        <f t="shared" si="127"/>
        <v>26867</v>
      </c>
    </row>
    <row r="2044" spans="1:8" ht="30">
      <c r="A2044" s="1" t="s">
        <v>7892</v>
      </c>
      <c r="B2044" s="1" t="str">
        <f t="shared" si="124"/>
        <v>4096 Jackson Groves Apt. 310;Ashleyfurt, GA 81534</v>
      </c>
      <c r="C2044" s="1" t="s">
        <v>27775</v>
      </c>
      <c r="D2044" s="4" t="s">
        <v>34815</v>
      </c>
      <c r="E2044" s="4" t="s">
        <v>34816</v>
      </c>
      <c r="F2044" s="9" t="str">
        <f t="shared" si="125"/>
        <v>Ashleyfurt</v>
      </c>
      <c r="G2044" t="str">
        <f t="shared" si="126"/>
        <v>GA</v>
      </c>
      <c r="H2044" t="str">
        <f t="shared" si="127"/>
        <v>81534</v>
      </c>
    </row>
    <row r="2045" spans="1:8" ht="45">
      <c r="A2045" s="1" t="s">
        <v>7896</v>
      </c>
      <c r="B2045" s="1" t="str">
        <f t="shared" si="124"/>
        <v>070 Renee Station Apt. 614;Christineborough, NJ 61841</v>
      </c>
      <c r="C2045" s="1" t="s">
        <v>27776</v>
      </c>
      <c r="D2045" s="4" t="s">
        <v>34817</v>
      </c>
      <c r="E2045" s="4" t="s">
        <v>34818</v>
      </c>
      <c r="F2045" s="9" t="str">
        <f t="shared" si="125"/>
        <v>Christineborough</v>
      </c>
      <c r="G2045" t="str">
        <f t="shared" si="126"/>
        <v>NJ</v>
      </c>
      <c r="H2045" t="str">
        <f t="shared" si="127"/>
        <v>61841</v>
      </c>
    </row>
    <row r="2046" spans="1:8" ht="30">
      <c r="A2046" s="1" t="s">
        <v>7899</v>
      </c>
      <c r="B2046" s="1" t="str">
        <f t="shared" si="124"/>
        <v>95629 Willis Pine;Amberton, MD 01895</v>
      </c>
      <c r="C2046" s="1" t="s">
        <v>27777</v>
      </c>
      <c r="D2046" s="4" t="s">
        <v>34819</v>
      </c>
      <c r="E2046" s="4" t="s">
        <v>34820</v>
      </c>
      <c r="F2046" s="9" t="str">
        <f t="shared" si="125"/>
        <v>Amberton</v>
      </c>
      <c r="G2046" t="str">
        <f t="shared" si="126"/>
        <v>MD</v>
      </c>
      <c r="H2046" t="str">
        <f t="shared" si="127"/>
        <v>01895</v>
      </c>
    </row>
    <row r="2047" spans="1:8" ht="30">
      <c r="A2047" s="1" t="s">
        <v>7903</v>
      </c>
      <c r="B2047" s="1" t="str">
        <f t="shared" si="124"/>
        <v>7485 John Port;Karichester, MN 20457</v>
      </c>
      <c r="C2047" s="1" t="s">
        <v>27778</v>
      </c>
      <c r="D2047" s="4" t="s">
        <v>34821</v>
      </c>
      <c r="E2047" s="4" t="s">
        <v>34822</v>
      </c>
      <c r="F2047" s="9" t="str">
        <f t="shared" si="125"/>
        <v>Karichester</v>
      </c>
      <c r="G2047" t="str">
        <f t="shared" si="126"/>
        <v>MN</v>
      </c>
      <c r="H2047" t="str">
        <f t="shared" si="127"/>
        <v>20457</v>
      </c>
    </row>
    <row r="2048" spans="1:8" ht="30">
      <c r="A2048" s="1" t="s">
        <v>7907</v>
      </c>
      <c r="B2048" s="1" t="str">
        <f t="shared" si="124"/>
        <v>5335 Garrett Viaduct;East Robinport, NH 39300</v>
      </c>
      <c r="C2048" s="1" t="s">
        <v>27779</v>
      </c>
      <c r="D2048" s="4" t="s">
        <v>34823</v>
      </c>
      <c r="E2048" s="4" t="s">
        <v>34824</v>
      </c>
      <c r="F2048" s="9" t="str">
        <f t="shared" si="125"/>
        <v>East Robinport</v>
      </c>
      <c r="G2048" t="str">
        <f t="shared" si="126"/>
        <v>NH</v>
      </c>
      <c r="H2048" t="str">
        <f t="shared" si="127"/>
        <v>39300</v>
      </c>
    </row>
    <row r="2049" spans="1:8" ht="30">
      <c r="A2049" s="1" t="s">
        <v>7911</v>
      </c>
      <c r="B2049" s="1" t="str">
        <f t="shared" si="124"/>
        <v>137 Walker Brook;Amyberg, RI 35328</v>
      </c>
      <c r="C2049" s="1" t="s">
        <v>27780</v>
      </c>
      <c r="D2049" s="4" t="s">
        <v>34825</v>
      </c>
      <c r="E2049" s="4" t="s">
        <v>34826</v>
      </c>
      <c r="F2049" s="9" t="str">
        <f t="shared" si="125"/>
        <v>Amyberg</v>
      </c>
      <c r="G2049" t="str">
        <f t="shared" si="126"/>
        <v>RI</v>
      </c>
      <c r="H2049" t="str">
        <f t="shared" si="127"/>
        <v>35328</v>
      </c>
    </row>
    <row r="2050" spans="1:8" ht="45">
      <c r="A2050" s="1" t="s">
        <v>7915</v>
      </c>
      <c r="B2050" s="1" t="str">
        <f t="shared" si="124"/>
        <v>6435 Velazquez Corner Apt. 321;Murphymouth, WY 15408</v>
      </c>
      <c r="C2050" s="1" t="s">
        <v>27781</v>
      </c>
      <c r="D2050" s="4" t="s">
        <v>34827</v>
      </c>
      <c r="E2050" s="4" t="s">
        <v>34828</v>
      </c>
      <c r="F2050" s="9" t="str">
        <f t="shared" si="125"/>
        <v>Murphymouth</v>
      </c>
      <c r="G2050" t="str">
        <f t="shared" si="126"/>
        <v>WY</v>
      </c>
      <c r="H2050" t="str">
        <f t="shared" si="127"/>
        <v>15408</v>
      </c>
    </row>
    <row r="2051" spans="1:8" ht="30">
      <c r="A2051" s="1" t="s">
        <v>7919</v>
      </c>
      <c r="B2051" s="1" t="str">
        <f t="shared" ref="B2051:B2114" si="128">SUBSTITUTE(A2051,CHAR(10),";")</f>
        <v>857 Michael Port Apt. 334;East Joseph, CT 60460</v>
      </c>
      <c r="C2051" s="1" t="s">
        <v>27782</v>
      </c>
      <c r="D2051" s="4" t="s">
        <v>34829</v>
      </c>
      <c r="E2051" s="4" t="s">
        <v>34830</v>
      </c>
      <c r="F2051" s="9" t="str">
        <f t="shared" ref="F2051:F2114" si="129">IF(RIGHT(LEFT(E2051,3),2)="PO",LEFT(E2051,3),LEFT(E2051,LEN(E2051)-10))</f>
        <v>East Joseph</v>
      </c>
      <c r="G2051" t="str">
        <f t="shared" ref="G2051:G2114" si="130">LEFT(RIGHT(E2051, 8), 2)</f>
        <v>CT</v>
      </c>
      <c r="H2051" t="str">
        <f t="shared" ref="H2051:H2114" si="131">RIGHT(E2051, 5)</f>
        <v>60460</v>
      </c>
    </row>
    <row r="2052" spans="1:8" ht="30">
      <c r="A2052" s="1" t="s">
        <v>7923</v>
      </c>
      <c r="B2052" s="1" t="str">
        <f t="shared" si="128"/>
        <v>7625 Daniel Pike Apt. 779;Ryanfort, GA 77180</v>
      </c>
      <c r="C2052" s="1" t="s">
        <v>27783</v>
      </c>
      <c r="D2052" s="4" t="s">
        <v>34831</v>
      </c>
      <c r="E2052" s="4" t="s">
        <v>34832</v>
      </c>
      <c r="F2052" s="9" t="str">
        <f t="shared" si="129"/>
        <v>Ryanfort</v>
      </c>
      <c r="G2052" t="str">
        <f t="shared" si="130"/>
        <v>GA</v>
      </c>
      <c r="H2052" t="str">
        <f t="shared" si="131"/>
        <v>77180</v>
      </c>
    </row>
    <row r="2053" spans="1:8" ht="45">
      <c r="A2053" s="1" t="s">
        <v>7927</v>
      </c>
      <c r="B2053" s="1" t="str">
        <f t="shared" si="128"/>
        <v>14698 Alexis Route;Latoyaberg, NM 69179</v>
      </c>
      <c r="C2053" s="1" t="s">
        <v>27784</v>
      </c>
      <c r="D2053" s="4" t="s">
        <v>34833</v>
      </c>
      <c r="E2053" s="4" t="s">
        <v>34834</v>
      </c>
      <c r="F2053" s="9" t="str">
        <f t="shared" si="129"/>
        <v>Latoyaberg</v>
      </c>
      <c r="G2053" t="str">
        <f t="shared" si="130"/>
        <v>NM</v>
      </c>
      <c r="H2053" t="str">
        <f t="shared" si="131"/>
        <v>69179</v>
      </c>
    </row>
    <row r="2054" spans="1:8" ht="30">
      <c r="A2054" s="1" t="s">
        <v>7931</v>
      </c>
      <c r="B2054" s="1" t="str">
        <f t="shared" si="128"/>
        <v>18630 Lee Mountains;South Karenland, TN 79295</v>
      </c>
      <c r="C2054" s="1" t="s">
        <v>27785</v>
      </c>
      <c r="D2054" s="4" t="s">
        <v>34835</v>
      </c>
      <c r="E2054" s="4" t="s">
        <v>34836</v>
      </c>
      <c r="F2054" s="9" t="str">
        <f t="shared" si="129"/>
        <v>South Karenland</v>
      </c>
      <c r="G2054" t="str">
        <f t="shared" si="130"/>
        <v>TN</v>
      </c>
      <c r="H2054" t="str">
        <f t="shared" si="131"/>
        <v>79295</v>
      </c>
    </row>
    <row r="2055" spans="1:8" ht="30">
      <c r="A2055" s="1" t="s">
        <v>7935</v>
      </c>
      <c r="B2055" s="1" t="str">
        <f t="shared" si="128"/>
        <v>5926 Kenneth Garden;Lake Sandra, MA 83722</v>
      </c>
      <c r="C2055" s="1" t="s">
        <v>27786</v>
      </c>
      <c r="D2055" s="4" t="s">
        <v>34837</v>
      </c>
      <c r="E2055" s="4" t="s">
        <v>34838</v>
      </c>
      <c r="F2055" s="9" t="str">
        <f t="shared" si="129"/>
        <v>Lake Sandra</v>
      </c>
      <c r="G2055" t="str">
        <f t="shared" si="130"/>
        <v>MA</v>
      </c>
      <c r="H2055" t="str">
        <f t="shared" si="131"/>
        <v>83722</v>
      </c>
    </row>
    <row r="2056" spans="1:8" ht="30">
      <c r="A2056" s="1" t="s">
        <v>7939</v>
      </c>
      <c r="B2056" s="1" t="str">
        <f t="shared" si="128"/>
        <v>806 Eric Radial;Sherryland, OH 42040</v>
      </c>
      <c r="C2056" s="1" t="s">
        <v>27787</v>
      </c>
      <c r="D2056" s="4" t="s">
        <v>34839</v>
      </c>
      <c r="E2056" s="4" t="s">
        <v>34840</v>
      </c>
      <c r="F2056" s="9" t="str">
        <f t="shared" si="129"/>
        <v>Sherryland</v>
      </c>
      <c r="G2056" t="str">
        <f t="shared" si="130"/>
        <v>OH</v>
      </c>
      <c r="H2056" t="str">
        <f t="shared" si="131"/>
        <v>42040</v>
      </c>
    </row>
    <row r="2057" spans="1:8" ht="30">
      <c r="A2057" s="1" t="s">
        <v>7943</v>
      </c>
      <c r="B2057" s="1" t="str">
        <f t="shared" si="128"/>
        <v>50596 Ruiz Curve;East Daniel, CA 75424</v>
      </c>
      <c r="C2057" s="1" t="s">
        <v>27788</v>
      </c>
      <c r="D2057" s="4" t="s">
        <v>34841</v>
      </c>
      <c r="E2057" s="4" t="s">
        <v>34842</v>
      </c>
      <c r="F2057" s="9" t="str">
        <f t="shared" si="129"/>
        <v>East Daniel</v>
      </c>
      <c r="G2057" t="str">
        <f t="shared" si="130"/>
        <v>CA</v>
      </c>
      <c r="H2057" t="str">
        <f t="shared" si="131"/>
        <v>75424</v>
      </c>
    </row>
    <row r="2058" spans="1:8" ht="45">
      <c r="A2058" s="1" t="s">
        <v>7947</v>
      </c>
      <c r="B2058" s="1" t="str">
        <f t="shared" si="128"/>
        <v>9427 Thomas Ranch Suite 042;North Carolberg, NY 05609</v>
      </c>
      <c r="C2058" s="1" t="s">
        <v>27789</v>
      </c>
      <c r="D2058" s="4" t="s">
        <v>34843</v>
      </c>
      <c r="E2058" s="4" t="s">
        <v>34844</v>
      </c>
      <c r="F2058" s="9" t="str">
        <f t="shared" si="129"/>
        <v>North Carolberg</v>
      </c>
      <c r="G2058" t="str">
        <f t="shared" si="130"/>
        <v>NY</v>
      </c>
      <c r="H2058" t="str">
        <f t="shared" si="131"/>
        <v>05609</v>
      </c>
    </row>
    <row r="2059" spans="1:8" ht="45">
      <c r="A2059" s="1" t="s">
        <v>7951</v>
      </c>
      <c r="B2059" s="1" t="str">
        <f t="shared" si="128"/>
        <v>7491 Tapia Crossing;Jimmyside, KS 65402</v>
      </c>
      <c r="C2059" s="1" t="s">
        <v>27790</v>
      </c>
      <c r="D2059" s="4" t="s">
        <v>34845</v>
      </c>
      <c r="E2059" s="4" t="s">
        <v>34846</v>
      </c>
      <c r="F2059" s="9" t="str">
        <f t="shared" si="129"/>
        <v>Jimmyside</v>
      </c>
      <c r="G2059" t="str">
        <f t="shared" si="130"/>
        <v>KS</v>
      </c>
      <c r="H2059" t="str">
        <f t="shared" si="131"/>
        <v>65402</v>
      </c>
    </row>
    <row r="2060" spans="1:8" ht="45">
      <c r="A2060" s="1" t="s">
        <v>7955</v>
      </c>
      <c r="B2060" s="1" t="str">
        <f t="shared" si="128"/>
        <v>8898 Stanley Fork Suite 278;Sampsonview, MT 23725</v>
      </c>
      <c r="C2060" s="1" t="s">
        <v>27791</v>
      </c>
      <c r="D2060" s="4" t="s">
        <v>34847</v>
      </c>
      <c r="E2060" s="4" t="s">
        <v>34848</v>
      </c>
      <c r="F2060" s="9" t="str">
        <f t="shared" si="129"/>
        <v>Sampsonview</v>
      </c>
      <c r="G2060" t="str">
        <f t="shared" si="130"/>
        <v>MT</v>
      </c>
      <c r="H2060" t="str">
        <f t="shared" si="131"/>
        <v>23725</v>
      </c>
    </row>
    <row r="2061" spans="1:8" ht="30">
      <c r="A2061" s="1" t="s">
        <v>7959</v>
      </c>
      <c r="B2061" s="1" t="str">
        <f t="shared" si="128"/>
        <v>2290 Daniels Trafficway;East James, CO 25579</v>
      </c>
      <c r="C2061" s="1" t="s">
        <v>27792</v>
      </c>
      <c r="D2061" s="4" t="s">
        <v>34849</v>
      </c>
      <c r="E2061" s="4" t="s">
        <v>34850</v>
      </c>
      <c r="F2061" s="9" t="str">
        <f t="shared" si="129"/>
        <v>East James</v>
      </c>
      <c r="G2061" t="str">
        <f t="shared" si="130"/>
        <v>CO</v>
      </c>
      <c r="H2061" t="str">
        <f t="shared" si="131"/>
        <v>25579</v>
      </c>
    </row>
    <row r="2062" spans="1:8" ht="45">
      <c r="A2062" s="1" t="s">
        <v>7963</v>
      </c>
      <c r="B2062" s="1" t="str">
        <f t="shared" si="128"/>
        <v>73341 Young Villages Suite 620;North Gregory, IN 85025</v>
      </c>
      <c r="C2062" s="1" t="s">
        <v>27793</v>
      </c>
      <c r="D2062" s="4" t="s">
        <v>34851</v>
      </c>
      <c r="E2062" s="4" t="s">
        <v>34852</v>
      </c>
      <c r="F2062" s="9" t="str">
        <f t="shared" si="129"/>
        <v>North Gregory</v>
      </c>
      <c r="G2062" t="str">
        <f t="shared" si="130"/>
        <v>IN</v>
      </c>
      <c r="H2062" t="str">
        <f t="shared" si="131"/>
        <v>85025</v>
      </c>
    </row>
    <row r="2063" spans="1:8" ht="30">
      <c r="A2063" s="1" t="s">
        <v>7967</v>
      </c>
      <c r="B2063" s="1" t="str">
        <f t="shared" si="128"/>
        <v>USNS King;FPO AE 90248</v>
      </c>
      <c r="C2063" s="1" t="s">
        <v>27794</v>
      </c>
      <c r="D2063" s="4" t="s">
        <v>34853</v>
      </c>
      <c r="E2063" s="4" t="s">
        <v>34854</v>
      </c>
      <c r="F2063" s="9" t="str">
        <f t="shared" si="129"/>
        <v>FPO</v>
      </c>
      <c r="G2063" t="str">
        <f t="shared" si="130"/>
        <v>AE</v>
      </c>
      <c r="H2063" t="str">
        <f t="shared" si="131"/>
        <v>90248</v>
      </c>
    </row>
    <row r="2064" spans="1:8" ht="30">
      <c r="A2064" s="1" t="s">
        <v>7971</v>
      </c>
      <c r="B2064" s="1" t="str">
        <f t="shared" si="128"/>
        <v>30676 Kristen Cliffs Suite 273;East Scott, MO 63731</v>
      </c>
      <c r="C2064" s="1" t="s">
        <v>27795</v>
      </c>
      <c r="D2064" s="4" t="s">
        <v>34855</v>
      </c>
      <c r="E2064" s="4" t="s">
        <v>34856</v>
      </c>
      <c r="F2064" s="9" t="str">
        <f t="shared" si="129"/>
        <v>East Scott</v>
      </c>
      <c r="G2064" t="str">
        <f t="shared" si="130"/>
        <v>MO</v>
      </c>
      <c r="H2064" t="str">
        <f t="shared" si="131"/>
        <v>63731</v>
      </c>
    </row>
    <row r="2065" spans="1:8" ht="30">
      <c r="A2065" s="1" t="s">
        <v>7975</v>
      </c>
      <c r="B2065" s="1" t="str">
        <f t="shared" si="128"/>
        <v>2843 Bailey Village;South Danaview, NH 44466</v>
      </c>
      <c r="C2065" s="1" t="s">
        <v>27796</v>
      </c>
      <c r="D2065" s="4" t="s">
        <v>34857</v>
      </c>
      <c r="E2065" s="4" t="s">
        <v>34858</v>
      </c>
      <c r="F2065" s="9" t="str">
        <f t="shared" si="129"/>
        <v>South Danaview</v>
      </c>
      <c r="G2065" t="str">
        <f t="shared" si="130"/>
        <v>NH</v>
      </c>
      <c r="H2065" t="str">
        <f t="shared" si="131"/>
        <v>44466</v>
      </c>
    </row>
    <row r="2066" spans="1:8" ht="45">
      <c r="A2066" s="1" t="s">
        <v>7979</v>
      </c>
      <c r="B2066" s="1" t="str">
        <f t="shared" si="128"/>
        <v>4335 Megan Port Suite 953;South Haleyhaven, TN 61100</v>
      </c>
      <c r="C2066" s="1" t="s">
        <v>27797</v>
      </c>
      <c r="D2066" s="4" t="s">
        <v>34859</v>
      </c>
      <c r="E2066" s="4" t="s">
        <v>34860</v>
      </c>
      <c r="F2066" s="9" t="str">
        <f t="shared" si="129"/>
        <v>South Haleyhaven</v>
      </c>
      <c r="G2066" t="str">
        <f t="shared" si="130"/>
        <v>TN</v>
      </c>
      <c r="H2066" t="str">
        <f t="shared" si="131"/>
        <v>61100</v>
      </c>
    </row>
    <row r="2067" spans="1:8" ht="30">
      <c r="A2067" s="1" t="s">
        <v>7983</v>
      </c>
      <c r="B2067" s="1" t="str">
        <f t="shared" si="128"/>
        <v>15657 Michael Unions;Lake Tammy, AL 40289</v>
      </c>
      <c r="C2067" s="1" t="s">
        <v>27798</v>
      </c>
      <c r="D2067" s="4" t="s">
        <v>34861</v>
      </c>
      <c r="E2067" s="4" t="s">
        <v>34862</v>
      </c>
      <c r="F2067" s="9" t="str">
        <f t="shared" si="129"/>
        <v>Lake Tammy</v>
      </c>
      <c r="G2067" t="str">
        <f t="shared" si="130"/>
        <v>AL</v>
      </c>
      <c r="H2067" t="str">
        <f t="shared" si="131"/>
        <v>40289</v>
      </c>
    </row>
    <row r="2068" spans="1:8" ht="45">
      <c r="A2068" s="1" t="s">
        <v>7987</v>
      </c>
      <c r="B2068" s="1" t="str">
        <f t="shared" si="128"/>
        <v>33081 Pugh Plains Suite 517;Jacquelinefurt, LA 29670</v>
      </c>
      <c r="C2068" s="1" t="s">
        <v>27799</v>
      </c>
      <c r="D2068" s="4" t="s">
        <v>34863</v>
      </c>
      <c r="E2068" s="4" t="s">
        <v>34864</v>
      </c>
      <c r="F2068" s="9" t="str">
        <f t="shared" si="129"/>
        <v>Jacquelinefurt</v>
      </c>
      <c r="G2068" t="str">
        <f t="shared" si="130"/>
        <v>LA</v>
      </c>
      <c r="H2068" t="str">
        <f t="shared" si="131"/>
        <v>29670</v>
      </c>
    </row>
    <row r="2069" spans="1:8" ht="45">
      <c r="A2069" s="1" t="s">
        <v>7991</v>
      </c>
      <c r="B2069" s="1" t="str">
        <f t="shared" si="128"/>
        <v>086 Reese Fall Suite 135;Morganmouth, NY 68137</v>
      </c>
      <c r="C2069" s="1" t="s">
        <v>27800</v>
      </c>
      <c r="D2069" s="4" t="s">
        <v>34865</v>
      </c>
      <c r="E2069" s="4" t="s">
        <v>34866</v>
      </c>
      <c r="F2069" s="9" t="str">
        <f t="shared" si="129"/>
        <v>Morganmouth</v>
      </c>
      <c r="G2069" t="str">
        <f t="shared" si="130"/>
        <v>NY</v>
      </c>
      <c r="H2069" t="str">
        <f t="shared" si="131"/>
        <v>68137</v>
      </c>
    </row>
    <row r="2070" spans="1:8" ht="30">
      <c r="A2070" s="1" t="s">
        <v>7995</v>
      </c>
      <c r="B2070" s="1" t="str">
        <f t="shared" si="128"/>
        <v>439 Sandra Burg Apt. 126;East Adrian, SD 90459</v>
      </c>
      <c r="C2070" s="1" t="s">
        <v>27801</v>
      </c>
      <c r="D2070" s="4" t="s">
        <v>34867</v>
      </c>
      <c r="E2070" s="4" t="s">
        <v>34868</v>
      </c>
      <c r="F2070" s="9" t="str">
        <f t="shared" si="129"/>
        <v>East Adrian</v>
      </c>
      <c r="G2070" t="str">
        <f t="shared" si="130"/>
        <v>SD</v>
      </c>
      <c r="H2070" t="str">
        <f t="shared" si="131"/>
        <v>90459</v>
      </c>
    </row>
    <row r="2071" spans="1:8" ht="30">
      <c r="A2071" s="1" t="s">
        <v>7998</v>
      </c>
      <c r="B2071" s="1" t="str">
        <f t="shared" si="128"/>
        <v>07316 Chandler Wall;Millerchester, UT 61316</v>
      </c>
      <c r="C2071" s="1" t="s">
        <v>27802</v>
      </c>
      <c r="D2071" s="4" t="s">
        <v>34869</v>
      </c>
      <c r="E2071" s="4" t="s">
        <v>34870</v>
      </c>
      <c r="F2071" s="9" t="str">
        <f t="shared" si="129"/>
        <v>Millerchester</v>
      </c>
      <c r="G2071" t="str">
        <f t="shared" si="130"/>
        <v>UT</v>
      </c>
      <c r="H2071" t="str">
        <f t="shared" si="131"/>
        <v>61316</v>
      </c>
    </row>
    <row r="2072" spans="1:8" ht="45">
      <c r="A2072" s="1" t="s">
        <v>8002</v>
      </c>
      <c r="B2072" s="1" t="str">
        <f t="shared" si="128"/>
        <v>83285 Christopher Cape;North Melissatown, WY 54591</v>
      </c>
      <c r="C2072" s="1" t="s">
        <v>27803</v>
      </c>
      <c r="D2072" s="4" t="s">
        <v>34871</v>
      </c>
      <c r="E2072" s="4" t="s">
        <v>34872</v>
      </c>
      <c r="F2072" s="9" t="str">
        <f t="shared" si="129"/>
        <v>North Melissatown</v>
      </c>
      <c r="G2072" t="str">
        <f t="shared" si="130"/>
        <v>WY</v>
      </c>
      <c r="H2072" t="str">
        <f t="shared" si="131"/>
        <v>54591</v>
      </c>
    </row>
    <row r="2073" spans="1:8" ht="45">
      <c r="A2073" s="1" t="s">
        <v>8005</v>
      </c>
      <c r="B2073" s="1" t="str">
        <f t="shared" si="128"/>
        <v>82206 Chloe Stravenue;Williamsonborough, PA 19821</v>
      </c>
      <c r="C2073" s="1" t="s">
        <v>27804</v>
      </c>
      <c r="D2073" s="4" t="s">
        <v>34873</v>
      </c>
      <c r="E2073" s="4" t="s">
        <v>34874</v>
      </c>
      <c r="F2073" s="9" t="str">
        <f t="shared" si="129"/>
        <v>Williamsonborough</v>
      </c>
      <c r="G2073" t="str">
        <f t="shared" si="130"/>
        <v>PA</v>
      </c>
      <c r="H2073" t="str">
        <f t="shared" si="131"/>
        <v>19821</v>
      </c>
    </row>
    <row r="2074" spans="1:8" ht="30">
      <c r="A2074" s="1" t="s">
        <v>8009</v>
      </c>
      <c r="B2074" s="1" t="str">
        <f t="shared" si="128"/>
        <v>6058 Anne Stream;New Virginiaton, CT 19633</v>
      </c>
      <c r="C2074" s="1" t="s">
        <v>27805</v>
      </c>
      <c r="D2074" s="4" t="s">
        <v>34875</v>
      </c>
      <c r="E2074" s="4" t="s">
        <v>34876</v>
      </c>
      <c r="F2074" s="9" t="str">
        <f t="shared" si="129"/>
        <v>New Virginiaton</v>
      </c>
      <c r="G2074" t="str">
        <f t="shared" si="130"/>
        <v>CT</v>
      </c>
      <c r="H2074" t="str">
        <f t="shared" si="131"/>
        <v>19633</v>
      </c>
    </row>
    <row r="2075" spans="1:8" ht="45">
      <c r="A2075" s="1" t="s">
        <v>8013</v>
      </c>
      <c r="B2075" s="1" t="str">
        <f t="shared" si="128"/>
        <v>617 Casey Alley Suite 659;Robinsonmouth, IL 39844</v>
      </c>
      <c r="C2075" s="1" t="s">
        <v>27806</v>
      </c>
      <c r="D2075" s="4" t="s">
        <v>34877</v>
      </c>
      <c r="E2075" s="4" t="s">
        <v>34878</v>
      </c>
      <c r="F2075" s="9" t="str">
        <f t="shared" si="129"/>
        <v>Robinsonmouth</v>
      </c>
      <c r="G2075" t="str">
        <f t="shared" si="130"/>
        <v>IL</v>
      </c>
      <c r="H2075" t="str">
        <f t="shared" si="131"/>
        <v>39844</v>
      </c>
    </row>
    <row r="2076" spans="1:8" ht="45">
      <c r="A2076" s="1" t="s">
        <v>8017</v>
      </c>
      <c r="B2076" s="1" t="str">
        <f t="shared" si="128"/>
        <v>50400 Andrew Forest Suite 942;Kathleentown, MN 10381</v>
      </c>
      <c r="C2076" s="1" t="s">
        <v>27807</v>
      </c>
      <c r="D2076" s="4" t="s">
        <v>34879</v>
      </c>
      <c r="E2076" s="4" t="s">
        <v>34880</v>
      </c>
      <c r="F2076" s="9" t="str">
        <f t="shared" si="129"/>
        <v>Kathleentown</v>
      </c>
      <c r="G2076" t="str">
        <f t="shared" si="130"/>
        <v>MN</v>
      </c>
      <c r="H2076" t="str">
        <f t="shared" si="131"/>
        <v>10381</v>
      </c>
    </row>
    <row r="2077" spans="1:8" ht="30">
      <c r="A2077" s="1" t="s">
        <v>8021</v>
      </c>
      <c r="B2077" s="1" t="str">
        <f t="shared" si="128"/>
        <v>Unit 6472 Box 5798;DPO AP 96336</v>
      </c>
      <c r="C2077" s="1" t="s">
        <v>27808</v>
      </c>
      <c r="D2077" s="4" t="s">
        <v>34881</v>
      </c>
      <c r="E2077" s="4" t="s">
        <v>34882</v>
      </c>
      <c r="F2077" s="9" t="str">
        <f t="shared" si="129"/>
        <v>DPO</v>
      </c>
      <c r="G2077" t="str">
        <f t="shared" si="130"/>
        <v>AP</v>
      </c>
      <c r="H2077" t="str">
        <f t="shared" si="131"/>
        <v>96336</v>
      </c>
    </row>
    <row r="2078" spans="1:8" ht="30">
      <c r="A2078" s="1" t="s">
        <v>8025</v>
      </c>
      <c r="B2078" s="1" t="str">
        <f t="shared" si="128"/>
        <v>5737 Benton Lakes;Walkerland, MT 34803</v>
      </c>
      <c r="C2078" s="1" t="s">
        <v>27809</v>
      </c>
      <c r="D2078" s="4" t="s">
        <v>34883</v>
      </c>
      <c r="E2078" s="4" t="s">
        <v>34884</v>
      </c>
      <c r="F2078" s="9" t="str">
        <f t="shared" si="129"/>
        <v>Walkerland</v>
      </c>
      <c r="G2078" t="str">
        <f t="shared" si="130"/>
        <v>MT</v>
      </c>
      <c r="H2078" t="str">
        <f t="shared" si="131"/>
        <v>34803</v>
      </c>
    </row>
    <row r="2079" spans="1:8" ht="45">
      <c r="A2079" s="1" t="s">
        <v>8029</v>
      </c>
      <c r="B2079" s="1" t="str">
        <f t="shared" si="128"/>
        <v>4157 Rebekah Dale Apt. 966;Port Johnfurt, NM 44880</v>
      </c>
      <c r="C2079" s="1" t="s">
        <v>27810</v>
      </c>
      <c r="D2079" s="4" t="s">
        <v>34885</v>
      </c>
      <c r="E2079" s="4" t="s">
        <v>34886</v>
      </c>
      <c r="F2079" s="9" t="str">
        <f t="shared" si="129"/>
        <v>Port Johnfurt</v>
      </c>
      <c r="G2079" t="str">
        <f t="shared" si="130"/>
        <v>NM</v>
      </c>
      <c r="H2079" t="str">
        <f t="shared" si="131"/>
        <v>44880</v>
      </c>
    </row>
    <row r="2080" spans="1:8" ht="30">
      <c r="A2080" s="1" t="s">
        <v>8033</v>
      </c>
      <c r="B2080" s="1" t="str">
        <f t="shared" si="128"/>
        <v>62543 Powell Squares;North Robert, ID 83813</v>
      </c>
      <c r="C2080" s="1" t="s">
        <v>27811</v>
      </c>
      <c r="D2080" s="4" t="s">
        <v>34887</v>
      </c>
      <c r="E2080" s="4" t="s">
        <v>34888</v>
      </c>
      <c r="F2080" s="9" t="str">
        <f t="shared" si="129"/>
        <v>North Robert</v>
      </c>
      <c r="G2080" t="str">
        <f t="shared" si="130"/>
        <v>ID</v>
      </c>
      <c r="H2080" t="str">
        <f t="shared" si="131"/>
        <v>83813</v>
      </c>
    </row>
    <row r="2081" spans="1:8" ht="30">
      <c r="A2081" s="1" t="s">
        <v>8037</v>
      </c>
      <c r="B2081" s="1" t="str">
        <f t="shared" si="128"/>
        <v>33567 Mia Haven Apt. 149;West Linda, CT 50286</v>
      </c>
      <c r="C2081" s="1" t="s">
        <v>27812</v>
      </c>
      <c r="D2081" s="4" t="s">
        <v>34889</v>
      </c>
      <c r="E2081" s="4" t="s">
        <v>34890</v>
      </c>
      <c r="F2081" s="9" t="str">
        <f t="shared" si="129"/>
        <v>West Linda</v>
      </c>
      <c r="G2081" t="str">
        <f t="shared" si="130"/>
        <v>CT</v>
      </c>
      <c r="H2081" t="str">
        <f t="shared" si="131"/>
        <v>50286</v>
      </c>
    </row>
    <row r="2082" spans="1:8" ht="30">
      <c r="A2082" s="1" t="s">
        <v>8041</v>
      </c>
      <c r="B2082" s="1" t="str">
        <f t="shared" si="128"/>
        <v>65752 Jones Divide;East Davidmouth, MI 44863</v>
      </c>
      <c r="C2082" s="1" t="s">
        <v>27813</v>
      </c>
      <c r="D2082" s="4" t="s">
        <v>34891</v>
      </c>
      <c r="E2082" s="4" t="s">
        <v>34892</v>
      </c>
      <c r="F2082" s="9" t="str">
        <f t="shared" si="129"/>
        <v>East Davidmouth</v>
      </c>
      <c r="G2082" t="str">
        <f t="shared" si="130"/>
        <v>MI</v>
      </c>
      <c r="H2082" t="str">
        <f t="shared" si="131"/>
        <v>44863</v>
      </c>
    </row>
    <row r="2083" spans="1:8" ht="45">
      <c r="A2083" s="1" t="s">
        <v>8045</v>
      </c>
      <c r="B2083" s="1" t="str">
        <f t="shared" si="128"/>
        <v>701 Mcdonald Cliffs Suite 575;Lake Anthony, NE 23040</v>
      </c>
      <c r="C2083" s="1" t="s">
        <v>27814</v>
      </c>
      <c r="D2083" s="4" t="s">
        <v>34893</v>
      </c>
      <c r="E2083" s="4" t="s">
        <v>34894</v>
      </c>
      <c r="F2083" s="9" t="str">
        <f t="shared" si="129"/>
        <v>Lake Anthony</v>
      </c>
      <c r="G2083" t="str">
        <f t="shared" si="130"/>
        <v>NE</v>
      </c>
      <c r="H2083" t="str">
        <f t="shared" si="131"/>
        <v>23040</v>
      </c>
    </row>
    <row r="2084" spans="1:8" ht="30">
      <c r="A2084" s="1" t="s">
        <v>8049</v>
      </c>
      <c r="B2084" s="1" t="str">
        <f t="shared" si="128"/>
        <v>07465 Russo Junction Apt. 293;Gibsonland, RI 44214</v>
      </c>
      <c r="C2084" s="1" t="s">
        <v>27815</v>
      </c>
      <c r="D2084" s="4" t="s">
        <v>34895</v>
      </c>
      <c r="E2084" s="4" t="s">
        <v>34896</v>
      </c>
      <c r="F2084" s="9" t="str">
        <f t="shared" si="129"/>
        <v>Gibsonland</v>
      </c>
      <c r="G2084" t="str">
        <f t="shared" si="130"/>
        <v>RI</v>
      </c>
      <c r="H2084" t="str">
        <f t="shared" si="131"/>
        <v>44214</v>
      </c>
    </row>
    <row r="2085" spans="1:8" ht="45">
      <c r="A2085" s="1" t="s">
        <v>8053</v>
      </c>
      <c r="B2085" s="1" t="str">
        <f t="shared" si="128"/>
        <v>478 Ryan Union Suite 997;North Jonathanshire, MO 77333</v>
      </c>
      <c r="C2085" s="1" t="s">
        <v>27816</v>
      </c>
      <c r="D2085" s="4" t="s">
        <v>34897</v>
      </c>
      <c r="E2085" s="4" t="s">
        <v>34898</v>
      </c>
      <c r="F2085" s="9" t="str">
        <f t="shared" si="129"/>
        <v>North Jonathanshire</v>
      </c>
      <c r="G2085" t="str">
        <f t="shared" si="130"/>
        <v>MO</v>
      </c>
      <c r="H2085" t="str">
        <f t="shared" si="131"/>
        <v>77333</v>
      </c>
    </row>
    <row r="2086" spans="1:8" ht="30">
      <c r="A2086" s="1" t="s">
        <v>8057</v>
      </c>
      <c r="B2086" s="1" t="str">
        <f t="shared" si="128"/>
        <v>4729 April Common Suite 441;Hillstad, CT 46678</v>
      </c>
      <c r="C2086" s="1" t="s">
        <v>27817</v>
      </c>
      <c r="D2086" s="4" t="s">
        <v>34899</v>
      </c>
      <c r="E2086" s="4" t="s">
        <v>34900</v>
      </c>
      <c r="F2086" s="9" t="str">
        <f t="shared" si="129"/>
        <v>Hillstad</v>
      </c>
      <c r="G2086" t="str">
        <f t="shared" si="130"/>
        <v>CT</v>
      </c>
      <c r="H2086" t="str">
        <f t="shared" si="131"/>
        <v>46678</v>
      </c>
    </row>
    <row r="2087" spans="1:8" ht="30">
      <c r="A2087" s="1" t="s">
        <v>8061</v>
      </c>
      <c r="B2087" s="1" t="str">
        <f t="shared" si="128"/>
        <v>70993 Daniel Islands Suite 509;Johnberg, DE 83525</v>
      </c>
      <c r="C2087" s="1" t="s">
        <v>27818</v>
      </c>
      <c r="D2087" s="4" t="s">
        <v>34901</v>
      </c>
      <c r="E2087" s="4" t="s">
        <v>34902</v>
      </c>
      <c r="F2087" s="9" t="str">
        <f t="shared" si="129"/>
        <v>Johnberg</v>
      </c>
      <c r="G2087" t="str">
        <f t="shared" si="130"/>
        <v>DE</v>
      </c>
      <c r="H2087" t="str">
        <f t="shared" si="131"/>
        <v>83525</v>
      </c>
    </row>
    <row r="2088" spans="1:8" ht="30">
      <c r="A2088" s="1" t="s">
        <v>8065</v>
      </c>
      <c r="B2088" s="1" t="str">
        <f t="shared" si="128"/>
        <v>USNS Flores;FPO AE 62121</v>
      </c>
      <c r="C2088" s="1" t="s">
        <v>27819</v>
      </c>
      <c r="D2088" s="4" t="s">
        <v>34903</v>
      </c>
      <c r="E2088" s="4" t="s">
        <v>34904</v>
      </c>
      <c r="F2088" s="9" t="str">
        <f t="shared" si="129"/>
        <v>FPO</v>
      </c>
      <c r="G2088" t="str">
        <f t="shared" si="130"/>
        <v>AE</v>
      </c>
      <c r="H2088" t="str">
        <f t="shared" si="131"/>
        <v>62121</v>
      </c>
    </row>
    <row r="2089" spans="1:8" ht="30">
      <c r="A2089" s="1" t="s">
        <v>8069</v>
      </c>
      <c r="B2089" s="1" t="str">
        <f t="shared" si="128"/>
        <v>629 Patrick Glens;New Matthew, GA 23167</v>
      </c>
      <c r="C2089" s="1" t="s">
        <v>27820</v>
      </c>
      <c r="D2089" s="4" t="s">
        <v>34905</v>
      </c>
      <c r="E2089" s="4" t="s">
        <v>34906</v>
      </c>
      <c r="F2089" s="9" t="str">
        <f t="shared" si="129"/>
        <v>New Matthew</v>
      </c>
      <c r="G2089" t="str">
        <f t="shared" si="130"/>
        <v>GA</v>
      </c>
      <c r="H2089" t="str">
        <f t="shared" si="131"/>
        <v>23167</v>
      </c>
    </row>
    <row r="2090" spans="1:8" ht="45">
      <c r="A2090" s="1" t="s">
        <v>8073</v>
      </c>
      <c r="B2090" s="1" t="str">
        <f t="shared" si="128"/>
        <v>820 Crystal Shores;Christopherport, NH 11394</v>
      </c>
      <c r="C2090" s="1" t="s">
        <v>27821</v>
      </c>
      <c r="D2090" s="4" t="s">
        <v>34907</v>
      </c>
      <c r="E2090" s="4" t="s">
        <v>34908</v>
      </c>
      <c r="F2090" s="9" t="str">
        <f t="shared" si="129"/>
        <v>Christopherport</v>
      </c>
      <c r="G2090" t="str">
        <f t="shared" si="130"/>
        <v>NH</v>
      </c>
      <c r="H2090" t="str">
        <f t="shared" si="131"/>
        <v>11394</v>
      </c>
    </row>
    <row r="2091" spans="1:8" ht="45">
      <c r="A2091" s="1" t="s">
        <v>8077</v>
      </c>
      <c r="B2091" s="1" t="str">
        <f t="shared" si="128"/>
        <v>92879 Richard Expressway Apt. 396;Kimberlyton, MA 45359</v>
      </c>
      <c r="C2091" s="1" t="s">
        <v>27822</v>
      </c>
      <c r="D2091" s="4" t="s">
        <v>34909</v>
      </c>
      <c r="E2091" s="4" t="s">
        <v>34910</v>
      </c>
      <c r="F2091" s="9" t="str">
        <f t="shared" si="129"/>
        <v>Kimberlyton</v>
      </c>
      <c r="G2091" t="str">
        <f t="shared" si="130"/>
        <v>MA</v>
      </c>
      <c r="H2091" t="str">
        <f t="shared" si="131"/>
        <v>45359</v>
      </c>
    </row>
    <row r="2092" spans="1:8" ht="30">
      <c r="A2092" s="1" t="s">
        <v>8081</v>
      </c>
      <c r="B2092" s="1" t="str">
        <f t="shared" si="128"/>
        <v>PSC 0466, Box 0578;APO AE 37892</v>
      </c>
      <c r="C2092" s="1" t="s">
        <v>27823</v>
      </c>
      <c r="D2092" s="4" t="s">
        <v>34911</v>
      </c>
      <c r="E2092" s="4" t="s">
        <v>34912</v>
      </c>
      <c r="F2092" s="9" t="str">
        <f t="shared" si="129"/>
        <v>APO</v>
      </c>
      <c r="G2092" t="str">
        <f t="shared" si="130"/>
        <v>AE</v>
      </c>
      <c r="H2092" t="str">
        <f t="shared" si="131"/>
        <v>37892</v>
      </c>
    </row>
    <row r="2093" spans="1:8" ht="45">
      <c r="A2093" s="1" t="s">
        <v>8085</v>
      </c>
      <c r="B2093" s="1" t="str">
        <f t="shared" si="128"/>
        <v>35597 Moody Garden;Margaretview, MS 88320</v>
      </c>
      <c r="C2093" s="1" t="s">
        <v>27824</v>
      </c>
      <c r="D2093" s="4" t="s">
        <v>34913</v>
      </c>
      <c r="E2093" s="4" t="s">
        <v>34914</v>
      </c>
      <c r="F2093" s="9" t="str">
        <f t="shared" si="129"/>
        <v>Margaretview</v>
      </c>
      <c r="G2093" t="str">
        <f t="shared" si="130"/>
        <v>MS</v>
      </c>
      <c r="H2093" t="str">
        <f t="shared" si="131"/>
        <v>88320</v>
      </c>
    </row>
    <row r="2094" spans="1:8" ht="30">
      <c r="A2094" s="1" t="s">
        <v>8089</v>
      </c>
      <c r="B2094" s="1" t="str">
        <f t="shared" si="128"/>
        <v>7316 Richards Ramp Suite 906;Brentburgh, MD 67685</v>
      </c>
      <c r="C2094" s="1" t="s">
        <v>27825</v>
      </c>
      <c r="D2094" s="4" t="s">
        <v>34915</v>
      </c>
      <c r="E2094" s="4" t="s">
        <v>34916</v>
      </c>
      <c r="F2094" s="9" t="str">
        <f t="shared" si="129"/>
        <v>Brentburgh</v>
      </c>
      <c r="G2094" t="str">
        <f t="shared" si="130"/>
        <v>MD</v>
      </c>
      <c r="H2094" t="str">
        <f t="shared" si="131"/>
        <v>67685</v>
      </c>
    </row>
    <row r="2095" spans="1:8" ht="30">
      <c r="A2095" s="1" t="s">
        <v>8093</v>
      </c>
      <c r="B2095" s="1" t="str">
        <f t="shared" si="128"/>
        <v>USNV Wilson;FPO AP 14644</v>
      </c>
      <c r="C2095" s="1" t="s">
        <v>27826</v>
      </c>
      <c r="D2095" s="4" t="s">
        <v>34917</v>
      </c>
      <c r="E2095" s="4" t="s">
        <v>34918</v>
      </c>
      <c r="F2095" s="9" t="str">
        <f t="shared" si="129"/>
        <v>FPO</v>
      </c>
      <c r="G2095" t="str">
        <f t="shared" si="130"/>
        <v>AP</v>
      </c>
      <c r="H2095" t="str">
        <f t="shared" si="131"/>
        <v>14644</v>
      </c>
    </row>
    <row r="2096" spans="1:8" ht="45">
      <c r="A2096" s="1" t="s">
        <v>8097</v>
      </c>
      <c r="B2096" s="1" t="str">
        <f t="shared" si="128"/>
        <v>83046 Christopher Parks Apt. 790;Kyleburgh, ND 33078</v>
      </c>
      <c r="C2096" s="1" t="s">
        <v>27827</v>
      </c>
      <c r="D2096" s="4" t="s">
        <v>34919</v>
      </c>
      <c r="E2096" s="4" t="s">
        <v>34920</v>
      </c>
      <c r="F2096" s="9" t="str">
        <f t="shared" si="129"/>
        <v>Kyleburgh</v>
      </c>
      <c r="G2096" t="str">
        <f t="shared" si="130"/>
        <v>ND</v>
      </c>
      <c r="H2096" t="str">
        <f t="shared" si="131"/>
        <v>33078</v>
      </c>
    </row>
    <row r="2097" spans="1:8" ht="30">
      <c r="A2097" s="1" t="s">
        <v>8101</v>
      </c>
      <c r="B2097" s="1" t="str">
        <f t="shared" si="128"/>
        <v>USNV Adkins;FPO AA 23423</v>
      </c>
      <c r="C2097" s="1" t="s">
        <v>27828</v>
      </c>
      <c r="D2097" s="4" t="s">
        <v>34921</v>
      </c>
      <c r="E2097" s="4" t="s">
        <v>34922</v>
      </c>
      <c r="F2097" s="9" t="str">
        <f t="shared" si="129"/>
        <v>FPO</v>
      </c>
      <c r="G2097" t="str">
        <f t="shared" si="130"/>
        <v>AA</v>
      </c>
      <c r="H2097" t="str">
        <f t="shared" si="131"/>
        <v>23423</v>
      </c>
    </row>
    <row r="2098" spans="1:8" ht="45">
      <c r="A2098" s="1" t="s">
        <v>8104</v>
      </c>
      <c r="B2098" s="1" t="str">
        <f t="shared" si="128"/>
        <v>16775 Jose Shore;Matthewfort, OH 00934</v>
      </c>
      <c r="C2098" s="1" t="s">
        <v>27829</v>
      </c>
      <c r="D2098" s="4" t="s">
        <v>34923</v>
      </c>
      <c r="E2098" s="4" t="s">
        <v>34924</v>
      </c>
      <c r="F2098" s="9" t="str">
        <f t="shared" si="129"/>
        <v>Matthewfort</v>
      </c>
      <c r="G2098" t="str">
        <f t="shared" si="130"/>
        <v>OH</v>
      </c>
      <c r="H2098" t="str">
        <f t="shared" si="131"/>
        <v>00934</v>
      </c>
    </row>
    <row r="2099" spans="1:8" ht="30">
      <c r="A2099" s="1" t="s">
        <v>8108</v>
      </c>
      <c r="B2099" s="1" t="str">
        <f t="shared" si="128"/>
        <v>0158 Jennifer Ridge Apt. 207;Johnfurt, AL 64655</v>
      </c>
      <c r="C2099" s="1" t="s">
        <v>27830</v>
      </c>
      <c r="D2099" s="4" t="s">
        <v>34925</v>
      </c>
      <c r="E2099" s="4" t="s">
        <v>34926</v>
      </c>
      <c r="F2099" s="9" t="str">
        <f t="shared" si="129"/>
        <v>Johnfurt</v>
      </c>
      <c r="G2099" t="str">
        <f t="shared" si="130"/>
        <v>AL</v>
      </c>
      <c r="H2099" t="str">
        <f t="shared" si="131"/>
        <v>64655</v>
      </c>
    </row>
    <row r="2100" spans="1:8" ht="45">
      <c r="A2100" s="1" t="s">
        <v>8112</v>
      </c>
      <c r="B2100" s="1" t="str">
        <f t="shared" si="128"/>
        <v>45290 Lori Keys;Melendezchester, FL 45474</v>
      </c>
      <c r="C2100" s="1" t="s">
        <v>27831</v>
      </c>
      <c r="D2100" s="4" t="s">
        <v>34927</v>
      </c>
      <c r="E2100" s="4" t="s">
        <v>34928</v>
      </c>
      <c r="F2100" s="9" t="str">
        <f t="shared" si="129"/>
        <v>Melendezchester</v>
      </c>
      <c r="G2100" t="str">
        <f t="shared" si="130"/>
        <v>FL</v>
      </c>
      <c r="H2100" t="str">
        <f t="shared" si="131"/>
        <v>45474</v>
      </c>
    </row>
    <row r="2101" spans="1:8" ht="30">
      <c r="A2101" s="1" t="s">
        <v>8116</v>
      </c>
      <c r="B2101" s="1" t="str">
        <f t="shared" si="128"/>
        <v>720 Neal Track Apt. 128;Cherylshire, AL 26166</v>
      </c>
      <c r="C2101" s="1" t="s">
        <v>27832</v>
      </c>
      <c r="D2101" s="4" t="s">
        <v>34929</v>
      </c>
      <c r="E2101" s="4" t="s">
        <v>34930</v>
      </c>
      <c r="F2101" s="9" t="str">
        <f t="shared" si="129"/>
        <v>Cherylshire</v>
      </c>
      <c r="G2101" t="str">
        <f t="shared" si="130"/>
        <v>AL</v>
      </c>
      <c r="H2101" t="str">
        <f t="shared" si="131"/>
        <v>26166</v>
      </c>
    </row>
    <row r="2102" spans="1:8" ht="30">
      <c r="A2102" s="1" t="s">
        <v>8119</v>
      </c>
      <c r="B2102" s="1" t="str">
        <f t="shared" si="128"/>
        <v>287 Kristi Crest;North Jacquelinefort, LA 58762</v>
      </c>
      <c r="C2102" s="1" t="s">
        <v>27833</v>
      </c>
      <c r="D2102" s="4" t="s">
        <v>34931</v>
      </c>
      <c r="E2102" s="4" t="s">
        <v>34932</v>
      </c>
      <c r="F2102" s="9" t="str">
        <f t="shared" si="129"/>
        <v>North Jacquelinefort</v>
      </c>
      <c r="G2102" t="str">
        <f t="shared" si="130"/>
        <v>LA</v>
      </c>
      <c r="H2102" t="str">
        <f t="shared" si="131"/>
        <v>58762</v>
      </c>
    </row>
    <row r="2103" spans="1:8" ht="30">
      <c r="A2103" s="1" t="s">
        <v>8123</v>
      </c>
      <c r="B2103" s="1" t="str">
        <f t="shared" si="128"/>
        <v>71955 Jennifer Loop Apt. 147;South Kelly, MS 96415</v>
      </c>
      <c r="C2103" s="1" t="s">
        <v>27834</v>
      </c>
      <c r="D2103" s="4" t="s">
        <v>34933</v>
      </c>
      <c r="E2103" s="4" t="s">
        <v>34934</v>
      </c>
      <c r="F2103" s="9" t="str">
        <f t="shared" si="129"/>
        <v>South Kelly</v>
      </c>
      <c r="G2103" t="str">
        <f t="shared" si="130"/>
        <v>MS</v>
      </c>
      <c r="H2103" t="str">
        <f t="shared" si="131"/>
        <v>96415</v>
      </c>
    </row>
    <row r="2104" spans="1:8" ht="30">
      <c r="A2104" s="1" t="s">
        <v>8127</v>
      </c>
      <c r="B2104" s="1" t="str">
        <f t="shared" si="128"/>
        <v>1306 Elizabeth Port Apt. 236;West Nancy, CO 97016</v>
      </c>
      <c r="C2104" s="1" t="s">
        <v>27835</v>
      </c>
      <c r="D2104" s="4" t="s">
        <v>34935</v>
      </c>
      <c r="E2104" s="4" t="s">
        <v>34936</v>
      </c>
      <c r="F2104" s="9" t="str">
        <f t="shared" si="129"/>
        <v>West Nancy</v>
      </c>
      <c r="G2104" t="str">
        <f t="shared" si="130"/>
        <v>CO</v>
      </c>
      <c r="H2104" t="str">
        <f t="shared" si="131"/>
        <v>97016</v>
      </c>
    </row>
    <row r="2105" spans="1:8" ht="30">
      <c r="A2105" s="1" t="s">
        <v>8131</v>
      </c>
      <c r="B2105" s="1" t="str">
        <f t="shared" si="128"/>
        <v>8553 Berry Burg;Monicaville, MA 29133</v>
      </c>
      <c r="C2105" s="1" t="s">
        <v>27836</v>
      </c>
      <c r="D2105" s="4" t="s">
        <v>34937</v>
      </c>
      <c r="E2105" s="4" t="s">
        <v>34938</v>
      </c>
      <c r="F2105" s="9" t="str">
        <f t="shared" si="129"/>
        <v>Monicaville</v>
      </c>
      <c r="G2105" t="str">
        <f t="shared" si="130"/>
        <v>MA</v>
      </c>
      <c r="H2105" t="str">
        <f t="shared" si="131"/>
        <v>29133</v>
      </c>
    </row>
    <row r="2106" spans="1:8" ht="30">
      <c r="A2106" s="1" t="s">
        <v>8135</v>
      </c>
      <c r="B2106" s="1" t="str">
        <f t="shared" si="128"/>
        <v>963 Kimberly River;Port Michaelhaven, ID 98015</v>
      </c>
      <c r="C2106" s="1" t="s">
        <v>27837</v>
      </c>
      <c r="D2106" s="4" t="s">
        <v>34939</v>
      </c>
      <c r="E2106" s="4" t="s">
        <v>34940</v>
      </c>
      <c r="F2106" s="9" t="str">
        <f t="shared" si="129"/>
        <v>Port Michaelhaven</v>
      </c>
      <c r="G2106" t="str">
        <f t="shared" si="130"/>
        <v>ID</v>
      </c>
      <c r="H2106" t="str">
        <f t="shared" si="131"/>
        <v>98015</v>
      </c>
    </row>
    <row r="2107" spans="1:8" ht="45">
      <c r="A2107" s="1" t="s">
        <v>8138</v>
      </c>
      <c r="B2107" s="1" t="str">
        <f t="shared" si="128"/>
        <v>601 Reid Mountains;Gallegosville, MA 78105</v>
      </c>
      <c r="C2107" s="1" t="s">
        <v>27838</v>
      </c>
      <c r="D2107" s="4" t="s">
        <v>34941</v>
      </c>
      <c r="E2107" s="4" t="s">
        <v>34942</v>
      </c>
      <c r="F2107" s="9" t="str">
        <f t="shared" si="129"/>
        <v>Gallegosville</v>
      </c>
      <c r="G2107" t="str">
        <f t="shared" si="130"/>
        <v>MA</v>
      </c>
      <c r="H2107" t="str">
        <f t="shared" si="131"/>
        <v>78105</v>
      </c>
    </row>
    <row r="2108" spans="1:8" ht="30">
      <c r="A2108" s="1" t="s">
        <v>8141</v>
      </c>
      <c r="B2108" s="1" t="str">
        <f t="shared" si="128"/>
        <v>PSC 7489, Box 8802;APO AA 04038</v>
      </c>
      <c r="C2108" s="1" t="s">
        <v>27839</v>
      </c>
      <c r="D2108" s="4" t="s">
        <v>34943</v>
      </c>
      <c r="E2108" s="4" t="s">
        <v>34944</v>
      </c>
      <c r="F2108" s="9" t="str">
        <f t="shared" si="129"/>
        <v>APO</v>
      </c>
      <c r="G2108" t="str">
        <f t="shared" si="130"/>
        <v>AA</v>
      </c>
      <c r="H2108" t="str">
        <f t="shared" si="131"/>
        <v>04038</v>
      </c>
    </row>
    <row r="2109" spans="1:8" ht="30">
      <c r="A2109" s="1" t="s">
        <v>8144</v>
      </c>
      <c r="B2109" s="1" t="str">
        <f t="shared" si="128"/>
        <v>6808 Martin Parks;Marilynstad, MT 24911</v>
      </c>
      <c r="C2109" s="1" t="s">
        <v>27840</v>
      </c>
      <c r="D2109" s="4" t="s">
        <v>34945</v>
      </c>
      <c r="E2109" s="4" t="s">
        <v>34946</v>
      </c>
      <c r="F2109" s="9" t="str">
        <f t="shared" si="129"/>
        <v>Marilynstad</v>
      </c>
      <c r="G2109" t="str">
        <f t="shared" si="130"/>
        <v>MT</v>
      </c>
      <c r="H2109" t="str">
        <f t="shared" si="131"/>
        <v>24911</v>
      </c>
    </row>
    <row r="2110" spans="1:8" ht="30">
      <c r="A2110" s="1" t="s">
        <v>8148</v>
      </c>
      <c r="B2110" s="1" t="str">
        <f t="shared" si="128"/>
        <v>748 Mary Islands;New Joseph, MI 56736</v>
      </c>
      <c r="C2110" s="1" t="s">
        <v>27841</v>
      </c>
      <c r="D2110" s="4" t="s">
        <v>34947</v>
      </c>
      <c r="E2110" s="4" t="s">
        <v>34948</v>
      </c>
      <c r="F2110" s="9" t="str">
        <f t="shared" si="129"/>
        <v>New Joseph</v>
      </c>
      <c r="G2110" t="str">
        <f t="shared" si="130"/>
        <v>MI</v>
      </c>
      <c r="H2110" t="str">
        <f t="shared" si="131"/>
        <v>56736</v>
      </c>
    </row>
    <row r="2111" spans="1:8" ht="30">
      <c r="A2111" s="1" t="s">
        <v>8152</v>
      </c>
      <c r="B2111" s="1" t="str">
        <f t="shared" si="128"/>
        <v>331 Thomas Pass Suite 644;North Mary, VT 36276</v>
      </c>
      <c r="C2111" s="1" t="s">
        <v>27842</v>
      </c>
      <c r="D2111" s="4" t="s">
        <v>34949</v>
      </c>
      <c r="E2111" s="4" t="s">
        <v>34950</v>
      </c>
      <c r="F2111" s="9" t="str">
        <f t="shared" si="129"/>
        <v>North Mary</v>
      </c>
      <c r="G2111" t="str">
        <f t="shared" si="130"/>
        <v>VT</v>
      </c>
      <c r="H2111" t="str">
        <f t="shared" si="131"/>
        <v>36276</v>
      </c>
    </row>
    <row r="2112" spans="1:8" ht="30">
      <c r="A2112" s="1" t="s">
        <v>8156</v>
      </c>
      <c r="B2112" s="1" t="str">
        <f t="shared" si="128"/>
        <v>561 Joel Coves Apt. 400;Nguyenbury, ND 46252</v>
      </c>
      <c r="C2112" s="1" t="s">
        <v>27843</v>
      </c>
      <c r="D2112" s="4" t="s">
        <v>34951</v>
      </c>
      <c r="E2112" s="4" t="s">
        <v>34952</v>
      </c>
      <c r="F2112" s="9" t="str">
        <f t="shared" si="129"/>
        <v>Nguyenbury</v>
      </c>
      <c r="G2112" t="str">
        <f t="shared" si="130"/>
        <v>ND</v>
      </c>
      <c r="H2112" t="str">
        <f t="shared" si="131"/>
        <v>46252</v>
      </c>
    </row>
    <row r="2113" spans="1:8" ht="30">
      <c r="A2113" s="1" t="s">
        <v>8160</v>
      </c>
      <c r="B2113" s="1" t="str">
        <f t="shared" si="128"/>
        <v>5151 Phillips Vista;Cooperfurt, NH 49944</v>
      </c>
      <c r="C2113" s="1" t="s">
        <v>27844</v>
      </c>
      <c r="D2113" s="4" t="s">
        <v>34953</v>
      </c>
      <c r="E2113" s="4" t="s">
        <v>34954</v>
      </c>
      <c r="F2113" s="9" t="str">
        <f t="shared" si="129"/>
        <v>Cooperfurt</v>
      </c>
      <c r="G2113" t="str">
        <f t="shared" si="130"/>
        <v>NH</v>
      </c>
      <c r="H2113" t="str">
        <f t="shared" si="131"/>
        <v>49944</v>
      </c>
    </row>
    <row r="2114" spans="1:8" ht="30">
      <c r="A2114" s="1" t="s">
        <v>8164</v>
      </c>
      <c r="B2114" s="1" t="str">
        <f t="shared" si="128"/>
        <v>USNS Morales;FPO AE 49242</v>
      </c>
      <c r="C2114" s="1" t="s">
        <v>27845</v>
      </c>
      <c r="D2114" s="4" t="s">
        <v>34955</v>
      </c>
      <c r="E2114" s="4" t="s">
        <v>34956</v>
      </c>
      <c r="F2114" s="9" t="str">
        <f t="shared" si="129"/>
        <v>FPO</v>
      </c>
      <c r="G2114" t="str">
        <f t="shared" si="130"/>
        <v>AE</v>
      </c>
      <c r="H2114" t="str">
        <f t="shared" si="131"/>
        <v>49242</v>
      </c>
    </row>
    <row r="2115" spans="1:8" ht="45">
      <c r="A2115" s="1" t="s">
        <v>8168</v>
      </c>
      <c r="B2115" s="1" t="str">
        <f t="shared" ref="B2115:B2178" si="132">SUBSTITUTE(A2115,CHAR(10),";")</f>
        <v>48030 White Isle Suite 886;Shannonmouth, NH 15764</v>
      </c>
      <c r="C2115" s="1" t="s">
        <v>27846</v>
      </c>
      <c r="D2115" s="4" t="s">
        <v>34957</v>
      </c>
      <c r="E2115" s="4" t="s">
        <v>34958</v>
      </c>
      <c r="F2115" s="9" t="str">
        <f t="shared" ref="F2115:F2178" si="133">IF(RIGHT(LEFT(E2115,3),2)="PO",LEFT(E2115,3),LEFT(E2115,LEN(E2115)-10))</f>
        <v>Shannonmouth</v>
      </c>
      <c r="G2115" t="str">
        <f t="shared" ref="G2115:G2178" si="134">LEFT(RIGHT(E2115, 8), 2)</f>
        <v>NH</v>
      </c>
      <c r="H2115" t="str">
        <f t="shared" ref="H2115:H2178" si="135">RIGHT(E2115, 5)</f>
        <v>15764</v>
      </c>
    </row>
    <row r="2116" spans="1:8" ht="30">
      <c r="A2116" s="1" t="s">
        <v>8172</v>
      </c>
      <c r="B2116" s="1" t="str">
        <f t="shared" si="132"/>
        <v>93439 Crystal Point;Barbaraville, HI 37778</v>
      </c>
      <c r="C2116" s="1" t="s">
        <v>27847</v>
      </c>
      <c r="D2116" s="4" t="s">
        <v>34959</v>
      </c>
      <c r="E2116" s="4" t="s">
        <v>34960</v>
      </c>
      <c r="F2116" s="9" t="str">
        <f t="shared" si="133"/>
        <v>Barbaraville</v>
      </c>
      <c r="G2116" t="str">
        <f t="shared" si="134"/>
        <v>HI</v>
      </c>
      <c r="H2116" t="str">
        <f t="shared" si="135"/>
        <v>37778</v>
      </c>
    </row>
    <row r="2117" spans="1:8" ht="30">
      <c r="A2117" s="1" t="s">
        <v>8176</v>
      </c>
      <c r="B2117" s="1" t="str">
        <f t="shared" si="132"/>
        <v>35212 Cox Club;North Joann, AL 76882</v>
      </c>
      <c r="C2117" s="1" t="s">
        <v>27848</v>
      </c>
      <c r="D2117" s="4" t="s">
        <v>34961</v>
      </c>
      <c r="E2117" s="4" t="s">
        <v>34962</v>
      </c>
      <c r="F2117" s="9" t="str">
        <f t="shared" si="133"/>
        <v>North Joann</v>
      </c>
      <c r="G2117" t="str">
        <f t="shared" si="134"/>
        <v>AL</v>
      </c>
      <c r="H2117" t="str">
        <f t="shared" si="135"/>
        <v>76882</v>
      </c>
    </row>
    <row r="2118" spans="1:8" ht="30">
      <c r="A2118" s="1" t="s">
        <v>8180</v>
      </c>
      <c r="B2118" s="1" t="str">
        <f t="shared" si="132"/>
        <v>069 Escobar Viaduct Suite 276;Carlshire, GA 40673</v>
      </c>
      <c r="C2118" s="1" t="s">
        <v>27849</v>
      </c>
      <c r="D2118" s="4" t="s">
        <v>34963</v>
      </c>
      <c r="E2118" s="4" t="s">
        <v>34964</v>
      </c>
      <c r="F2118" s="9" t="str">
        <f t="shared" si="133"/>
        <v>Carlshire</v>
      </c>
      <c r="G2118" t="str">
        <f t="shared" si="134"/>
        <v>GA</v>
      </c>
      <c r="H2118" t="str">
        <f t="shared" si="135"/>
        <v>40673</v>
      </c>
    </row>
    <row r="2119" spans="1:8" ht="45">
      <c r="A2119" s="1" t="s">
        <v>8184</v>
      </c>
      <c r="B2119" s="1" t="str">
        <f t="shared" si="132"/>
        <v>8060 Frank Burgs Apt. 261;North Christinehaven, WI 46194</v>
      </c>
      <c r="C2119" s="1" t="s">
        <v>27850</v>
      </c>
      <c r="D2119" s="4" t="s">
        <v>34965</v>
      </c>
      <c r="E2119" s="4" t="s">
        <v>34966</v>
      </c>
      <c r="F2119" s="9" t="str">
        <f t="shared" si="133"/>
        <v>North Christinehaven</v>
      </c>
      <c r="G2119" t="str">
        <f t="shared" si="134"/>
        <v>WI</v>
      </c>
      <c r="H2119" t="str">
        <f t="shared" si="135"/>
        <v>46194</v>
      </c>
    </row>
    <row r="2120" spans="1:8" ht="45">
      <c r="A2120" s="1" t="s">
        <v>8188</v>
      </c>
      <c r="B2120" s="1" t="str">
        <f t="shared" si="132"/>
        <v>0334 Wilcox Bypass;Williamfurt, NC 56879</v>
      </c>
      <c r="C2120" s="1" t="s">
        <v>27851</v>
      </c>
      <c r="D2120" s="4" t="s">
        <v>34967</v>
      </c>
      <c r="E2120" s="4" t="s">
        <v>34968</v>
      </c>
      <c r="F2120" s="9" t="str">
        <f t="shared" si="133"/>
        <v>Williamfurt</v>
      </c>
      <c r="G2120" t="str">
        <f t="shared" si="134"/>
        <v>NC</v>
      </c>
      <c r="H2120" t="str">
        <f t="shared" si="135"/>
        <v>56879</v>
      </c>
    </row>
    <row r="2121" spans="1:8" ht="30">
      <c r="A2121" s="1" t="s">
        <v>8192</v>
      </c>
      <c r="B2121" s="1" t="str">
        <f t="shared" si="132"/>
        <v>23313 Nicole Cape;Port Thomas, FL 20551</v>
      </c>
      <c r="C2121" s="1" t="s">
        <v>27852</v>
      </c>
      <c r="D2121" s="4" t="s">
        <v>34969</v>
      </c>
      <c r="E2121" s="4" t="s">
        <v>34970</v>
      </c>
      <c r="F2121" s="9" t="str">
        <f t="shared" si="133"/>
        <v>Port Thomas</v>
      </c>
      <c r="G2121" t="str">
        <f t="shared" si="134"/>
        <v>FL</v>
      </c>
      <c r="H2121" t="str">
        <f t="shared" si="135"/>
        <v>20551</v>
      </c>
    </row>
    <row r="2122" spans="1:8" ht="30">
      <c r="A2122" s="1" t="s">
        <v>8196</v>
      </c>
      <c r="B2122" s="1" t="str">
        <f t="shared" si="132"/>
        <v>88671 William Spur Suite 796;Jonesbury, KS 80687</v>
      </c>
      <c r="C2122" s="1" t="s">
        <v>27853</v>
      </c>
      <c r="D2122" s="4" t="s">
        <v>34971</v>
      </c>
      <c r="E2122" s="4" t="s">
        <v>34972</v>
      </c>
      <c r="F2122" s="9" t="str">
        <f t="shared" si="133"/>
        <v>Jonesbury</v>
      </c>
      <c r="G2122" t="str">
        <f t="shared" si="134"/>
        <v>KS</v>
      </c>
      <c r="H2122" t="str">
        <f t="shared" si="135"/>
        <v>80687</v>
      </c>
    </row>
    <row r="2123" spans="1:8" ht="45">
      <c r="A2123" s="1" t="s">
        <v>8200</v>
      </c>
      <c r="B2123" s="1" t="str">
        <f t="shared" si="132"/>
        <v>58237 Harrison Orchard;Dixonville, MO 50407</v>
      </c>
      <c r="C2123" s="1" t="s">
        <v>27854</v>
      </c>
      <c r="D2123" s="4" t="s">
        <v>34973</v>
      </c>
      <c r="E2123" s="4" t="s">
        <v>34974</v>
      </c>
      <c r="F2123" s="9" t="str">
        <f t="shared" si="133"/>
        <v>Dixonville</v>
      </c>
      <c r="G2123" t="str">
        <f t="shared" si="134"/>
        <v>MO</v>
      </c>
      <c r="H2123" t="str">
        <f t="shared" si="135"/>
        <v>50407</v>
      </c>
    </row>
    <row r="2124" spans="1:8" ht="45">
      <c r="A2124" s="1" t="s">
        <v>8204</v>
      </c>
      <c r="B2124" s="1" t="str">
        <f t="shared" si="132"/>
        <v>3415 Benjamin Ports;Stacymouth, SC 96556</v>
      </c>
      <c r="C2124" s="1" t="s">
        <v>27855</v>
      </c>
      <c r="D2124" s="4" t="s">
        <v>34975</v>
      </c>
      <c r="E2124" s="4" t="s">
        <v>34976</v>
      </c>
      <c r="F2124" s="9" t="str">
        <f t="shared" si="133"/>
        <v>Stacymouth</v>
      </c>
      <c r="G2124" t="str">
        <f t="shared" si="134"/>
        <v>SC</v>
      </c>
      <c r="H2124" t="str">
        <f t="shared" si="135"/>
        <v>96556</v>
      </c>
    </row>
    <row r="2125" spans="1:8" ht="30">
      <c r="A2125" s="1" t="s">
        <v>8208</v>
      </c>
      <c r="B2125" s="1" t="str">
        <f t="shared" si="132"/>
        <v>8128 Tamara Alley Suite 081;Rosston, NC 35281</v>
      </c>
      <c r="C2125" s="1" t="s">
        <v>27856</v>
      </c>
      <c r="D2125" s="4" t="s">
        <v>34977</v>
      </c>
      <c r="E2125" s="4" t="s">
        <v>34978</v>
      </c>
      <c r="F2125" s="9" t="str">
        <f t="shared" si="133"/>
        <v>Rosston</v>
      </c>
      <c r="G2125" t="str">
        <f t="shared" si="134"/>
        <v>NC</v>
      </c>
      <c r="H2125" t="str">
        <f t="shared" si="135"/>
        <v>35281</v>
      </c>
    </row>
    <row r="2126" spans="1:8" ht="30">
      <c r="A2126" s="1" t="s">
        <v>8212</v>
      </c>
      <c r="B2126" s="1" t="str">
        <f t="shared" si="132"/>
        <v>4726 James Fork;Kingstad, SC 81670</v>
      </c>
      <c r="C2126" s="1" t="s">
        <v>27857</v>
      </c>
      <c r="D2126" s="4" t="s">
        <v>34979</v>
      </c>
      <c r="E2126" s="4" t="s">
        <v>34980</v>
      </c>
      <c r="F2126" s="9" t="str">
        <f t="shared" si="133"/>
        <v>Kingstad</v>
      </c>
      <c r="G2126" t="str">
        <f t="shared" si="134"/>
        <v>SC</v>
      </c>
      <c r="H2126" t="str">
        <f t="shared" si="135"/>
        <v>81670</v>
      </c>
    </row>
    <row r="2127" spans="1:8" ht="45">
      <c r="A2127" s="1" t="s">
        <v>8216</v>
      </c>
      <c r="B2127" s="1" t="str">
        <f t="shared" si="132"/>
        <v>42134 Patrick Pines;Dickersontown, MT 17024</v>
      </c>
      <c r="C2127" s="1" t="s">
        <v>27858</v>
      </c>
      <c r="D2127" s="4" t="s">
        <v>34981</v>
      </c>
      <c r="E2127" s="4" t="s">
        <v>34982</v>
      </c>
      <c r="F2127" s="9" t="str">
        <f t="shared" si="133"/>
        <v>Dickersontown</v>
      </c>
      <c r="G2127" t="str">
        <f t="shared" si="134"/>
        <v>MT</v>
      </c>
      <c r="H2127" t="str">
        <f t="shared" si="135"/>
        <v>17024</v>
      </c>
    </row>
    <row r="2128" spans="1:8" ht="30">
      <c r="A2128" s="1" t="s">
        <v>8220</v>
      </c>
      <c r="B2128" s="1" t="str">
        <f t="shared" si="132"/>
        <v>736 John View Suite 088;West Bernard, LA 40282</v>
      </c>
      <c r="C2128" s="1" t="s">
        <v>27859</v>
      </c>
      <c r="D2128" s="4" t="s">
        <v>34983</v>
      </c>
      <c r="E2128" s="4" t="s">
        <v>34984</v>
      </c>
      <c r="F2128" s="9" t="str">
        <f t="shared" si="133"/>
        <v>West Bernard</v>
      </c>
      <c r="G2128" t="str">
        <f t="shared" si="134"/>
        <v>LA</v>
      </c>
      <c r="H2128" t="str">
        <f t="shared" si="135"/>
        <v>40282</v>
      </c>
    </row>
    <row r="2129" spans="1:8" ht="30">
      <c r="A2129" s="1" t="s">
        <v>8224</v>
      </c>
      <c r="B2129" s="1" t="str">
        <f t="shared" si="132"/>
        <v>PSC 7194, Box 4525;APO AP 67424</v>
      </c>
      <c r="C2129" s="1" t="s">
        <v>27860</v>
      </c>
      <c r="D2129" s="4" t="s">
        <v>34985</v>
      </c>
      <c r="E2129" s="4" t="s">
        <v>34986</v>
      </c>
      <c r="F2129" s="9" t="str">
        <f t="shared" si="133"/>
        <v>APO</v>
      </c>
      <c r="G2129" t="str">
        <f t="shared" si="134"/>
        <v>AP</v>
      </c>
      <c r="H2129" t="str">
        <f t="shared" si="135"/>
        <v>67424</v>
      </c>
    </row>
    <row r="2130" spans="1:8" ht="30">
      <c r="A2130" s="1" t="s">
        <v>8228</v>
      </c>
      <c r="B2130" s="1" t="str">
        <f t="shared" si="132"/>
        <v>PSC 6920, Box 4632;APO AA 11308</v>
      </c>
      <c r="C2130" s="1" t="s">
        <v>27861</v>
      </c>
      <c r="D2130" s="4" t="s">
        <v>34987</v>
      </c>
      <c r="E2130" s="4" t="s">
        <v>34988</v>
      </c>
      <c r="F2130" s="9" t="str">
        <f t="shared" si="133"/>
        <v>APO</v>
      </c>
      <c r="G2130" t="str">
        <f t="shared" si="134"/>
        <v>AA</v>
      </c>
      <c r="H2130" t="str">
        <f t="shared" si="135"/>
        <v>11308</v>
      </c>
    </row>
    <row r="2131" spans="1:8" ht="30">
      <c r="A2131" s="1" t="s">
        <v>8232</v>
      </c>
      <c r="B2131" s="1" t="str">
        <f t="shared" si="132"/>
        <v>Unit 5599 Box 8997;DPO AE 80846</v>
      </c>
      <c r="C2131" s="1" t="s">
        <v>27862</v>
      </c>
      <c r="D2131" s="4" t="s">
        <v>34989</v>
      </c>
      <c r="E2131" s="4" t="s">
        <v>34990</v>
      </c>
      <c r="F2131" s="9" t="str">
        <f t="shared" si="133"/>
        <v>DPO</v>
      </c>
      <c r="G2131" t="str">
        <f t="shared" si="134"/>
        <v>AE</v>
      </c>
      <c r="H2131" t="str">
        <f t="shared" si="135"/>
        <v>80846</v>
      </c>
    </row>
    <row r="2132" spans="1:8" ht="45">
      <c r="A2132" s="1" t="s">
        <v>8236</v>
      </c>
      <c r="B2132" s="1" t="str">
        <f t="shared" si="132"/>
        <v>7847 Quinn Place Apt. 250;Christophertown, OK 66484</v>
      </c>
      <c r="C2132" s="1" t="s">
        <v>27863</v>
      </c>
      <c r="D2132" s="4" t="s">
        <v>34991</v>
      </c>
      <c r="E2132" s="4" t="s">
        <v>34992</v>
      </c>
      <c r="F2132" s="9" t="str">
        <f t="shared" si="133"/>
        <v>Christophertown</v>
      </c>
      <c r="G2132" t="str">
        <f t="shared" si="134"/>
        <v>OK</v>
      </c>
      <c r="H2132" t="str">
        <f t="shared" si="135"/>
        <v>66484</v>
      </c>
    </row>
    <row r="2133" spans="1:8" ht="30">
      <c r="A2133" s="1" t="s">
        <v>8240</v>
      </c>
      <c r="B2133" s="1" t="str">
        <f t="shared" si="132"/>
        <v>884 Adkins Fork;Lake Stacie, RI 68371</v>
      </c>
      <c r="C2133" s="1" t="s">
        <v>27864</v>
      </c>
      <c r="D2133" s="4" t="s">
        <v>34993</v>
      </c>
      <c r="E2133" s="4" t="s">
        <v>34994</v>
      </c>
      <c r="F2133" s="9" t="str">
        <f t="shared" si="133"/>
        <v>Lake Stacie</v>
      </c>
      <c r="G2133" t="str">
        <f t="shared" si="134"/>
        <v>RI</v>
      </c>
      <c r="H2133" t="str">
        <f t="shared" si="135"/>
        <v>68371</v>
      </c>
    </row>
    <row r="2134" spans="1:8" ht="30">
      <c r="A2134" s="1" t="s">
        <v>8244</v>
      </c>
      <c r="B2134" s="1" t="str">
        <f t="shared" si="132"/>
        <v>28091 Tiffany Burgs;West Kathleenborough, CA 95014</v>
      </c>
      <c r="C2134" s="1" t="s">
        <v>27865</v>
      </c>
      <c r="D2134" s="4" t="s">
        <v>34995</v>
      </c>
      <c r="E2134" s="4" t="s">
        <v>34996</v>
      </c>
      <c r="F2134" s="9" t="str">
        <f t="shared" si="133"/>
        <v>West Kathleenborough</v>
      </c>
      <c r="G2134" t="str">
        <f t="shared" si="134"/>
        <v>CA</v>
      </c>
      <c r="H2134" t="str">
        <f t="shared" si="135"/>
        <v>95014</v>
      </c>
    </row>
    <row r="2135" spans="1:8" ht="45">
      <c r="A2135" s="1" t="s">
        <v>8247</v>
      </c>
      <c r="B2135" s="1" t="str">
        <f t="shared" si="132"/>
        <v>57708 April Well Suite 992;New Joshuaview, NM 90116</v>
      </c>
      <c r="C2135" s="1" t="s">
        <v>27866</v>
      </c>
      <c r="D2135" s="4" t="s">
        <v>34997</v>
      </c>
      <c r="E2135" s="4" t="s">
        <v>34998</v>
      </c>
      <c r="F2135" s="9" t="str">
        <f t="shared" si="133"/>
        <v>New Joshuaview</v>
      </c>
      <c r="G2135" t="str">
        <f t="shared" si="134"/>
        <v>NM</v>
      </c>
      <c r="H2135" t="str">
        <f t="shared" si="135"/>
        <v>90116</v>
      </c>
    </row>
    <row r="2136" spans="1:8" ht="30">
      <c r="A2136" s="1" t="s">
        <v>8251</v>
      </c>
      <c r="B2136" s="1" t="str">
        <f t="shared" si="132"/>
        <v>Unit 6556 Box 3284;DPO AA 13920</v>
      </c>
      <c r="C2136" s="1" t="s">
        <v>27867</v>
      </c>
      <c r="D2136" s="4" t="s">
        <v>34999</v>
      </c>
      <c r="E2136" s="4" t="s">
        <v>35000</v>
      </c>
      <c r="F2136" s="9" t="str">
        <f t="shared" si="133"/>
        <v>DPO</v>
      </c>
      <c r="G2136" t="str">
        <f t="shared" si="134"/>
        <v>AA</v>
      </c>
      <c r="H2136" t="str">
        <f t="shared" si="135"/>
        <v>13920</v>
      </c>
    </row>
    <row r="2137" spans="1:8" ht="45">
      <c r="A2137" s="1" t="s">
        <v>8255</v>
      </c>
      <c r="B2137" s="1" t="str">
        <f t="shared" si="132"/>
        <v>72863 Bradley Extension Suite 600;Madisonville, WV 32231</v>
      </c>
      <c r="C2137" s="1" t="s">
        <v>27868</v>
      </c>
      <c r="D2137" s="4" t="s">
        <v>35001</v>
      </c>
      <c r="E2137" s="4" t="s">
        <v>35002</v>
      </c>
      <c r="F2137" s="9" t="str">
        <f t="shared" si="133"/>
        <v>Madisonville</v>
      </c>
      <c r="G2137" t="str">
        <f t="shared" si="134"/>
        <v>WV</v>
      </c>
      <c r="H2137" t="str">
        <f t="shared" si="135"/>
        <v>32231</v>
      </c>
    </row>
    <row r="2138" spans="1:8" ht="30">
      <c r="A2138" s="1" t="s">
        <v>8259</v>
      </c>
      <c r="B2138" s="1" t="str">
        <f t="shared" si="132"/>
        <v>39939 Morse Route;Lake Victorbury, NH 96311</v>
      </c>
      <c r="C2138" s="1" t="s">
        <v>27869</v>
      </c>
      <c r="D2138" s="4" t="s">
        <v>35003</v>
      </c>
      <c r="E2138" s="4" t="s">
        <v>35004</v>
      </c>
      <c r="F2138" s="9" t="str">
        <f t="shared" si="133"/>
        <v>Lake Victorbury</v>
      </c>
      <c r="G2138" t="str">
        <f t="shared" si="134"/>
        <v>NH</v>
      </c>
      <c r="H2138" t="str">
        <f t="shared" si="135"/>
        <v>96311</v>
      </c>
    </row>
    <row r="2139" spans="1:8" ht="30">
      <c r="A2139" s="1" t="s">
        <v>8263</v>
      </c>
      <c r="B2139" s="1" t="str">
        <f t="shared" si="132"/>
        <v>341 David Road;Isaacport, MI 06124</v>
      </c>
      <c r="C2139" s="1" t="s">
        <v>27870</v>
      </c>
      <c r="D2139" s="4" t="s">
        <v>35005</v>
      </c>
      <c r="E2139" s="4" t="s">
        <v>35006</v>
      </c>
      <c r="F2139" s="9" t="str">
        <f t="shared" si="133"/>
        <v>Isaacport</v>
      </c>
      <c r="G2139" t="str">
        <f t="shared" si="134"/>
        <v>MI</v>
      </c>
      <c r="H2139" t="str">
        <f t="shared" si="135"/>
        <v>06124</v>
      </c>
    </row>
    <row r="2140" spans="1:8" ht="45">
      <c r="A2140" s="1" t="s">
        <v>8267</v>
      </c>
      <c r="B2140" s="1" t="str">
        <f t="shared" si="132"/>
        <v>954 Mullins Dale Apt. 789;North Shannonchester, GA 55551</v>
      </c>
      <c r="C2140" s="1" t="s">
        <v>27871</v>
      </c>
      <c r="D2140" s="4" t="s">
        <v>35007</v>
      </c>
      <c r="E2140" s="4" t="s">
        <v>35008</v>
      </c>
      <c r="F2140" s="9" t="str">
        <f t="shared" si="133"/>
        <v>North Shannonchester</v>
      </c>
      <c r="G2140" t="str">
        <f t="shared" si="134"/>
        <v>GA</v>
      </c>
      <c r="H2140" t="str">
        <f t="shared" si="135"/>
        <v>55551</v>
      </c>
    </row>
    <row r="2141" spans="1:8" ht="45">
      <c r="A2141" s="1" t="s">
        <v>8271</v>
      </c>
      <c r="B2141" s="1" t="str">
        <f t="shared" si="132"/>
        <v>47698 Paul Cove Apt. 243;West Nicoleville, IL 38431</v>
      </c>
      <c r="C2141" s="1" t="s">
        <v>27872</v>
      </c>
      <c r="D2141" s="4" t="s">
        <v>35009</v>
      </c>
      <c r="E2141" s="4" t="s">
        <v>35010</v>
      </c>
      <c r="F2141" s="9" t="str">
        <f t="shared" si="133"/>
        <v>West Nicoleville</v>
      </c>
      <c r="G2141" t="str">
        <f t="shared" si="134"/>
        <v>IL</v>
      </c>
      <c r="H2141" t="str">
        <f t="shared" si="135"/>
        <v>38431</v>
      </c>
    </row>
    <row r="2142" spans="1:8" ht="30">
      <c r="A2142" s="1" t="s">
        <v>8275</v>
      </c>
      <c r="B2142" s="1" t="str">
        <f t="shared" si="132"/>
        <v>873 Robert Summit Suite 188;Sweeneyfurt, GA 82146</v>
      </c>
      <c r="C2142" s="1" t="s">
        <v>27873</v>
      </c>
      <c r="D2142" s="4" t="s">
        <v>35011</v>
      </c>
      <c r="E2142" s="4" t="s">
        <v>35012</v>
      </c>
      <c r="F2142" s="9" t="str">
        <f t="shared" si="133"/>
        <v>Sweeneyfurt</v>
      </c>
      <c r="G2142" t="str">
        <f t="shared" si="134"/>
        <v>GA</v>
      </c>
      <c r="H2142" t="str">
        <f t="shared" si="135"/>
        <v>82146</v>
      </c>
    </row>
    <row r="2143" spans="1:8" ht="45">
      <c r="A2143" s="1" t="s">
        <v>8279</v>
      </c>
      <c r="B2143" s="1" t="str">
        <f t="shared" si="132"/>
        <v>0521 Lee Crescent Suite 002;East Samantha, KS 89978</v>
      </c>
      <c r="C2143" s="1" t="s">
        <v>27874</v>
      </c>
      <c r="D2143" s="4" t="s">
        <v>35013</v>
      </c>
      <c r="E2143" s="4" t="s">
        <v>35014</v>
      </c>
      <c r="F2143" s="9" t="str">
        <f t="shared" si="133"/>
        <v>East Samantha</v>
      </c>
      <c r="G2143" t="str">
        <f t="shared" si="134"/>
        <v>KS</v>
      </c>
      <c r="H2143" t="str">
        <f t="shared" si="135"/>
        <v>89978</v>
      </c>
    </row>
    <row r="2144" spans="1:8" ht="30">
      <c r="A2144" s="1" t="s">
        <v>8283</v>
      </c>
      <c r="B2144" s="1" t="str">
        <f t="shared" si="132"/>
        <v>2126 Laura Plain;West Pamela, GA 17390</v>
      </c>
      <c r="C2144" s="1" t="s">
        <v>27875</v>
      </c>
      <c r="D2144" s="4" t="s">
        <v>35015</v>
      </c>
      <c r="E2144" s="4" t="s">
        <v>35016</v>
      </c>
      <c r="F2144" s="9" t="str">
        <f t="shared" si="133"/>
        <v>West Pamela</v>
      </c>
      <c r="G2144" t="str">
        <f t="shared" si="134"/>
        <v>GA</v>
      </c>
      <c r="H2144" t="str">
        <f t="shared" si="135"/>
        <v>17390</v>
      </c>
    </row>
    <row r="2145" spans="1:8" ht="30">
      <c r="A2145" s="1" t="s">
        <v>8287</v>
      </c>
      <c r="B2145" s="1" t="str">
        <f t="shared" si="132"/>
        <v>878 Jones Plains Suite 781;New Sarah, WY 58161</v>
      </c>
      <c r="C2145" s="1" t="s">
        <v>27876</v>
      </c>
      <c r="D2145" s="4" t="s">
        <v>35017</v>
      </c>
      <c r="E2145" s="4" t="s">
        <v>35018</v>
      </c>
      <c r="F2145" s="9" t="str">
        <f t="shared" si="133"/>
        <v>New Sarah</v>
      </c>
      <c r="G2145" t="str">
        <f t="shared" si="134"/>
        <v>WY</v>
      </c>
      <c r="H2145" t="str">
        <f t="shared" si="135"/>
        <v>58161</v>
      </c>
    </row>
    <row r="2146" spans="1:8" ht="30">
      <c r="A2146" s="1" t="s">
        <v>8291</v>
      </c>
      <c r="B2146" s="1" t="str">
        <f t="shared" si="132"/>
        <v>Unit 1888 Box 4009;DPO AE 77970</v>
      </c>
      <c r="C2146" s="1" t="s">
        <v>27877</v>
      </c>
      <c r="D2146" s="4" t="s">
        <v>35019</v>
      </c>
      <c r="E2146" s="4" t="s">
        <v>35020</v>
      </c>
      <c r="F2146" s="9" t="str">
        <f t="shared" si="133"/>
        <v>DPO</v>
      </c>
      <c r="G2146" t="str">
        <f t="shared" si="134"/>
        <v>AE</v>
      </c>
      <c r="H2146" t="str">
        <f t="shared" si="135"/>
        <v>77970</v>
      </c>
    </row>
    <row r="2147" spans="1:8" ht="45">
      <c r="A2147" s="1" t="s">
        <v>8295</v>
      </c>
      <c r="B2147" s="1" t="str">
        <f t="shared" si="132"/>
        <v>5904 Alicia Loaf;Emmachester, WV 18519</v>
      </c>
      <c r="C2147" s="1" t="s">
        <v>27878</v>
      </c>
      <c r="D2147" s="4" t="s">
        <v>35021</v>
      </c>
      <c r="E2147" s="4" t="s">
        <v>35022</v>
      </c>
      <c r="F2147" s="9" t="str">
        <f t="shared" si="133"/>
        <v>Emmachester</v>
      </c>
      <c r="G2147" t="str">
        <f t="shared" si="134"/>
        <v>WV</v>
      </c>
      <c r="H2147" t="str">
        <f t="shared" si="135"/>
        <v>18519</v>
      </c>
    </row>
    <row r="2148" spans="1:8" ht="30">
      <c r="A2148" s="1" t="s">
        <v>8299</v>
      </c>
      <c r="B2148" s="1" t="str">
        <f t="shared" si="132"/>
        <v>037 Gonzalez Forges Apt. 487;Monicaview, AK 93744</v>
      </c>
      <c r="C2148" s="1" t="s">
        <v>27879</v>
      </c>
      <c r="D2148" s="4" t="s">
        <v>35023</v>
      </c>
      <c r="E2148" s="4" t="s">
        <v>35024</v>
      </c>
      <c r="F2148" s="9" t="str">
        <f t="shared" si="133"/>
        <v>Monicaview</v>
      </c>
      <c r="G2148" t="str">
        <f t="shared" si="134"/>
        <v>AK</v>
      </c>
      <c r="H2148" t="str">
        <f t="shared" si="135"/>
        <v>93744</v>
      </c>
    </row>
    <row r="2149" spans="1:8" ht="30">
      <c r="A2149" s="1" t="s">
        <v>8302</v>
      </c>
      <c r="B2149" s="1" t="str">
        <f t="shared" si="132"/>
        <v>PSC 4188, Box 7291;APO AA 73684</v>
      </c>
      <c r="C2149" s="1" t="s">
        <v>27880</v>
      </c>
      <c r="D2149" s="4" t="s">
        <v>35025</v>
      </c>
      <c r="E2149" s="4" t="s">
        <v>35026</v>
      </c>
      <c r="F2149" s="9" t="str">
        <f t="shared" si="133"/>
        <v>APO</v>
      </c>
      <c r="G2149" t="str">
        <f t="shared" si="134"/>
        <v>AA</v>
      </c>
      <c r="H2149" t="str">
        <f t="shared" si="135"/>
        <v>73684</v>
      </c>
    </row>
    <row r="2150" spans="1:8" ht="30">
      <c r="A2150" s="1" t="s">
        <v>8306</v>
      </c>
      <c r="B2150" s="1" t="str">
        <f t="shared" si="132"/>
        <v>69753 Chaney Flat;Roytown, MO 57155</v>
      </c>
      <c r="C2150" s="1" t="s">
        <v>27881</v>
      </c>
      <c r="D2150" s="4" t="s">
        <v>35027</v>
      </c>
      <c r="E2150" s="4" t="s">
        <v>35028</v>
      </c>
      <c r="F2150" s="9" t="str">
        <f t="shared" si="133"/>
        <v>Roytown</v>
      </c>
      <c r="G2150" t="str">
        <f t="shared" si="134"/>
        <v>MO</v>
      </c>
      <c r="H2150" t="str">
        <f t="shared" si="135"/>
        <v>57155</v>
      </c>
    </row>
    <row r="2151" spans="1:8" ht="45">
      <c r="A2151" s="1" t="s">
        <v>8310</v>
      </c>
      <c r="B2151" s="1" t="str">
        <f t="shared" si="132"/>
        <v>8330 Kathryn Branch Suite 629;New Markhaven, IL 29188</v>
      </c>
      <c r="C2151" s="1" t="s">
        <v>27882</v>
      </c>
      <c r="D2151" s="4" t="s">
        <v>35029</v>
      </c>
      <c r="E2151" s="4" t="s">
        <v>35030</v>
      </c>
      <c r="F2151" s="9" t="str">
        <f t="shared" si="133"/>
        <v>New Markhaven</v>
      </c>
      <c r="G2151" t="str">
        <f t="shared" si="134"/>
        <v>IL</v>
      </c>
      <c r="H2151" t="str">
        <f t="shared" si="135"/>
        <v>29188</v>
      </c>
    </row>
    <row r="2152" spans="1:8" ht="30">
      <c r="A2152" s="1" t="s">
        <v>8312</v>
      </c>
      <c r="B2152" s="1" t="str">
        <f t="shared" si="132"/>
        <v>344 Jackson Isle Apt. 855;Whiteport, AL 39834</v>
      </c>
      <c r="C2152" s="1" t="s">
        <v>27883</v>
      </c>
      <c r="D2152" s="4" t="s">
        <v>35031</v>
      </c>
      <c r="E2152" s="4" t="s">
        <v>35032</v>
      </c>
      <c r="F2152" s="9" t="str">
        <f t="shared" si="133"/>
        <v>Whiteport</v>
      </c>
      <c r="G2152" t="str">
        <f t="shared" si="134"/>
        <v>AL</v>
      </c>
      <c r="H2152" t="str">
        <f t="shared" si="135"/>
        <v>39834</v>
      </c>
    </row>
    <row r="2153" spans="1:8" ht="45">
      <c r="A2153" s="1" t="s">
        <v>8316</v>
      </c>
      <c r="B2153" s="1" t="str">
        <f t="shared" si="132"/>
        <v>2830 Shaun Plains;Nataliemouth, OR 70355</v>
      </c>
      <c r="C2153" s="1" t="s">
        <v>27884</v>
      </c>
      <c r="D2153" s="4" t="s">
        <v>35033</v>
      </c>
      <c r="E2153" s="4" t="s">
        <v>35034</v>
      </c>
      <c r="F2153" s="9" t="str">
        <f t="shared" si="133"/>
        <v>Nataliemouth</v>
      </c>
      <c r="G2153" t="str">
        <f t="shared" si="134"/>
        <v>OR</v>
      </c>
      <c r="H2153" t="str">
        <f t="shared" si="135"/>
        <v>70355</v>
      </c>
    </row>
    <row r="2154" spans="1:8" ht="30">
      <c r="A2154" s="1" t="s">
        <v>8320</v>
      </c>
      <c r="B2154" s="1" t="str">
        <f t="shared" si="132"/>
        <v>436 Torres Brooks;Stevenfurt, DE 84133</v>
      </c>
      <c r="C2154" s="1" t="s">
        <v>27885</v>
      </c>
      <c r="D2154" s="4" t="s">
        <v>35035</v>
      </c>
      <c r="E2154" s="4" t="s">
        <v>35036</v>
      </c>
      <c r="F2154" s="9" t="str">
        <f t="shared" si="133"/>
        <v>Stevenfurt</v>
      </c>
      <c r="G2154" t="str">
        <f t="shared" si="134"/>
        <v>DE</v>
      </c>
      <c r="H2154" t="str">
        <f t="shared" si="135"/>
        <v>84133</v>
      </c>
    </row>
    <row r="2155" spans="1:8" ht="30">
      <c r="A2155" s="1" t="s">
        <v>8324</v>
      </c>
      <c r="B2155" s="1" t="str">
        <f t="shared" si="132"/>
        <v>PSC 0140, Box 6251;APO AE 35370</v>
      </c>
      <c r="C2155" s="1" t="s">
        <v>27886</v>
      </c>
      <c r="D2155" s="4" t="s">
        <v>35037</v>
      </c>
      <c r="E2155" s="4" t="s">
        <v>35038</v>
      </c>
      <c r="F2155" s="9" t="str">
        <f t="shared" si="133"/>
        <v>APO</v>
      </c>
      <c r="G2155" t="str">
        <f t="shared" si="134"/>
        <v>AE</v>
      </c>
      <c r="H2155" t="str">
        <f t="shared" si="135"/>
        <v>35370</v>
      </c>
    </row>
    <row r="2156" spans="1:8" ht="30">
      <c r="A2156" s="1" t="s">
        <v>8328</v>
      </c>
      <c r="B2156" s="1" t="str">
        <f t="shared" si="132"/>
        <v>USS Hughes;FPO AP 78003</v>
      </c>
      <c r="C2156" s="1" t="s">
        <v>27887</v>
      </c>
      <c r="D2156" s="4" t="s">
        <v>35039</v>
      </c>
      <c r="E2156" s="4" t="s">
        <v>35040</v>
      </c>
      <c r="F2156" s="9" t="str">
        <f t="shared" si="133"/>
        <v>FPO</v>
      </c>
      <c r="G2156" t="str">
        <f t="shared" si="134"/>
        <v>AP</v>
      </c>
      <c r="H2156" t="str">
        <f t="shared" si="135"/>
        <v>78003</v>
      </c>
    </row>
    <row r="2157" spans="1:8" ht="30">
      <c r="A2157" s="1" t="s">
        <v>8332</v>
      </c>
      <c r="B2157" s="1" t="str">
        <f t="shared" si="132"/>
        <v>9816 Bauer Dale;North Samuel, PA 12859</v>
      </c>
      <c r="C2157" s="1" t="s">
        <v>27888</v>
      </c>
      <c r="D2157" s="4" t="s">
        <v>35041</v>
      </c>
      <c r="E2157" s="4" t="s">
        <v>35042</v>
      </c>
      <c r="F2157" s="9" t="str">
        <f t="shared" si="133"/>
        <v>North Samuel</v>
      </c>
      <c r="G2157" t="str">
        <f t="shared" si="134"/>
        <v>PA</v>
      </c>
      <c r="H2157" t="str">
        <f t="shared" si="135"/>
        <v>12859</v>
      </c>
    </row>
    <row r="2158" spans="1:8" ht="45">
      <c r="A2158" s="1" t="s">
        <v>8336</v>
      </c>
      <c r="B2158" s="1" t="str">
        <f t="shared" si="132"/>
        <v>52072 Amanda Mall;Robinsonmouth, OH 42473</v>
      </c>
      <c r="C2158" s="1" t="s">
        <v>27889</v>
      </c>
      <c r="D2158" s="4" t="s">
        <v>35043</v>
      </c>
      <c r="E2158" s="4" t="s">
        <v>35044</v>
      </c>
      <c r="F2158" s="9" t="str">
        <f t="shared" si="133"/>
        <v>Robinsonmouth</v>
      </c>
      <c r="G2158" t="str">
        <f t="shared" si="134"/>
        <v>OH</v>
      </c>
      <c r="H2158" t="str">
        <f t="shared" si="135"/>
        <v>42473</v>
      </c>
    </row>
    <row r="2159" spans="1:8" ht="30">
      <c r="A2159" s="1" t="s">
        <v>8340</v>
      </c>
      <c r="B2159" s="1" t="str">
        <f t="shared" si="132"/>
        <v>802 Smith Terrace Suite 244;East Douglas, ND 37773</v>
      </c>
      <c r="C2159" s="1" t="s">
        <v>27890</v>
      </c>
      <c r="D2159" s="4" t="s">
        <v>35045</v>
      </c>
      <c r="E2159" s="4" t="s">
        <v>35046</v>
      </c>
      <c r="F2159" s="9" t="str">
        <f t="shared" si="133"/>
        <v>East Douglas</v>
      </c>
      <c r="G2159" t="str">
        <f t="shared" si="134"/>
        <v>ND</v>
      </c>
      <c r="H2159" t="str">
        <f t="shared" si="135"/>
        <v>37773</v>
      </c>
    </row>
    <row r="2160" spans="1:8" ht="45">
      <c r="A2160" s="1" t="s">
        <v>8344</v>
      </c>
      <c r="B2160" s="1" t="str">
        <f t="shared" si="132"/>
        <v>593 Daniel Causeway;Emilyborough, WV 48507</v>
      </c>
      <c r="C2160" s="1" t="s">
        <v>27891</v>
      </c>
      <c r="D2160" s="4" t="s">
        <v>35047</v>
      </c>
      <c r="E2160" s="4" t="s">
        <v>35048</v>
      </c>
      <c r="F2160" s="9" t="str">
        <f t="shared" si="133"/>
        <v>Emilyborough</v>
      </c>
      <c r="G2160" t="str">
        <f t="shared" si="134"/>
        <v>WV</v>
      </c>
      <c r="H2160" t="str">
        <f t="shared" si="135"/>
        <v>48507</v>
      </c>
    </row>
    <row r="2161" spans="1:8" ht="45">
      <c r="A2161" s="1" t="s">
        <v>8348</v>
      </c>
      <c r="B2161" s="1" t="str">
        <f t="shared" si="132"/>
        <v>405 Pena Glens Suite 068;North Michelle, WA 51130</v>
      </c>
      <c r="C2161" s="1" t="s">
        <v>27892</v>
      </c>
      <c r="D2161" s="4" t="s">
        <v>35049</v>
      </c>
      <c r="E2161" s="4" t="s">
        <v>35050</v>
      </c>
      <c r="F2161" s="9" t="str">
        <f t="shared" si="133"/>
        <v>North Michelle</v>
      </c>
      <c r="G2161" t="str">
        <f t="shared" si="134"/>
        <v>WA</v>
      </c>
      <c r="H2161" t="str">
        <f t="shared" si="135"/>
        <v>51130</v>
      </c>
    </row>
    <row r="2162" spans="1:8" ht="30">
      <c r="A2162" s="1" t="s">
        <v>8351</v>
      </c>
      <c r="B2162" s="1" t="str">
        <f t="shared" si="132"/>
        <v>3744 John Isle;Lake Saraville, OH 89791</v>
      </c>
      <c r="C2162" s="1" t="s">
        <v>27893</v>
      </c>
      <c r="D2162" s="4" t="s">
        <v>35051</v>
      </c>
      <c r="E2162" s="4" t="s">
        <v>35052</v>
      </c>
      <c r="F2162" s="9" t="str">
        <f t="shared" si="133"/>
        <v>Lake Saraville</v>
      </c>
      <c r="G2162" t="str">
        <f t="shared" si="134"/>
        <v>OH</v>
      </c>
      <c r="H2162" t="str">
        <f t="shared" si="135"/>
        <v>89791</v>
      </c>
    </row>
    <row r="2163" spans="1:8" ht="30">
      <c r="A2163" s="1" t="s">
        <v>8355</v>
      </c>
      <c r="B2163" s="1" t="str">
        <f t="shared" si="132"/>
        <v>550 Dennis Lock;Turnerview, NC 72031</v>
      </c>
      <c r="C2163" s="1" t="s">
        <v>27894</v>
      </c>
      <c r="D2163" s="4" t="s">
        <v>35053</v>
      </c>
      <c r="E2163" s="4" t="s">
        <v>35054</v>
      </c>
      <c r="F2163" s="9" t="str">
        <f t="shared" si="133"/>
        <v>Turnerview</v>
      </c>
      <c r="G2163" t="str">
        <f t="shared" si="134"/>
        <v>NC</v>
      </c>
      <c r="H2163" t="str">
        <f t="shared" si="135"/>
        <v>72031</v>
      </c>
    </row>
    <row r="2164" spans="1:8" ht="45">
      <c r="A2164" s="1" t="s">
        <v>8359</v>
      </c>
      <c r="B2164" s="1" t="str">
        <f t="shared" si="132"/>
        <v>63233 Dennis Parkway Suite 551;Lake Jamesport, SD 34676</v>
      </c>
      <c r="C2164" s="1" t="s">
        <v>27895</v>
      </c>
      <c r="D2164" s="4" t="s">
        <v>35055</v>
      </c>
      <c r="E2164" s="4" t="s">
        <v>35056</v>
      </c>
      <c r="F2164" s="9" t="str">
        <f t="shared" si="133"/>
        <v>Lake Jamesport</v>
      </c>
      <c r="G2164" t="str">
        <f t="shared" si="134"/>
        <v>SD</v>
      </c>
      <c r="H2164" t="str">
        <f t="shared" si="135"/>
        <v>34676</v>
      </c>
    </row>
    <row r="2165" spans="1:8" ht="30">
      <c r="A2165" s="1" t="s">
        <v>8363</v>
      </c>
      <c r="B2165" s="1" t="str">
        <f t="shared" si="132"/>
        <v>41105 Johnson Place;Lake Jeffreyburgh, ME 24434</v>
      </c>
      <c r="C2165" s="1" t="s">
        <v>27896</v>
      </c>
      <c r="D2165" s="4" t="s">
        <v>35057</v>
      </c>
      <c r="E2165" s="4" t="s">
        <v>35058</v>
      </c>
      <c r="F2165" s="9" t="str">
        <f t="shared" si="133"/>
        <v>Lake Jeffreyburgh</v>
      </c>
      <c r="G2165" t="str">
        <f t="shared" si="134"/>
        <v>ME</v>
      </c>
      <c r="H2165" t="str">
        <f t="shared" si="135"/>
        <v>24434</v>
      </c>
    </row>
    <row r="2166" spans="1:8" ht="30">
      <c r="A2166" s="1" t="s">
        <v>8367</v>
      </c>
      <c r="B2166" s="1" t="str">
        <f t="shared" si="132"/>
        <v>61065 Stone Wells;West Sara, UT 08202</v>
      </c>
      <c r="C2166" s="1" t="s">
        <v>27897</v>
      </c>
      <c r="D2166" s="4" t="s">
        <v>35059</v>
      </c>
      <c r="E2166" s="4" t="s">
        <v>35060</v>
      </c>
      <c r="F2166" s="9" t="str">
        <f t="shared" si="133"/>
        <v>West Sara</v>
      </c>
      <c r="G2166" t="str">
        <f t="shared" si="134"/>
        <v>UT</v>
      </c>
      <c r="H2166" t="str">
        <f t="shared" si="135"/>
        <v>08202</v>
      </c>
    </row>
    <row r="2167" spans="1:8" ht="30">
      <c r="A2167" s="1" t="s">
        <v>8371</v>
      </c>
      <c r="B2167" s="1" t="str">
        <f t="shared" si="132"/>
        <v>29942 Carla Plain;East Maria, GA 53698</v>
      </c>
      <c r="C2167" s="1" t="s">
        <v>27898</v>
      </c>
      <c r="D2167" s="4" t="s">
        <v>35061</v>
      </c>
      <c r="E2167" s="4" t="s">
        <v>35062</v>
      </c>
      <c r="F2167" s="9" t="str">
        <f t="shared" si="133"/>
        <v>East Maria</v>
      </c>
      <c r="G2167" t="str">
        <f t="shared" si="134"/>
        <v>GA</v>
      </c>
      <c r="H2167" t="str">
        <f t="shared" si="135"/>
        <v>53698</v>
      </c>
    </row>
    <row r="2168" spans="1:8" ht="30">
      <c r="A2168" s="1" t="s">
        <v>8375</v>
      </c>
      <c r="B2168" s="1" t="str">
        <f t="shared" si="132"/>
        <v>88662 Powell Park;Juliemouth, FL 36832</v>
      </c>
      <c r="C2168" s="1" t="s">
        <v>27899</v>
      </c>
      <c r="D2168" s="4" t="s">
        <v>35063</v>
      </c>
      <c r="E2168" s="4" t="s">
        <v>35064</v>
      </c>
      <c r="F2168" s="9" t="str">
        <f t="shared" si="133"/>
        <v>Juliemouth</v>
      </c>
      <c r="G2168" t="str">
        <f t="shared" si="134"/>
        <v>FL</v>
      </c>
      <c r="H2168" t="str">
        <f t="shared" si="135"/>
        <v>36832</v>
      </c>
    </row>
    <row r="2169" spans="1:8" ht="30">
      <c r="A2169" s="1" t="s">
        <v>8379</v>
      </c>
      <c r="B2169" s="1" t="str">
        <f t="shared" si="132"/>
        <v>62871 Reynolds Walks Apt. 330;Johnshire, MN 06145</v>
      </c>
      <c r="C2169" s="1" t="s">
        <v>27900</v>
      </c>
      <c r="D2169" s="4" t="s">
        <v>35065</v>
      </c>
      <c r="E2169" s="4" t="s">
        <v>35066</v>
      </c>
      <c r="F2169" s="9" t="str">
        <f t="shared" si="133"/>
        <v>Johnshire</v>
      </c>
      <c r="G2169" t="str">
        <f t="shared" si="134"/>
        <v>MN</v>
      </c>
      <c r="H2169" t="str">
        <f t="shared" si="135"/>
        <v>06145</v>
      </c>
    </row>
    <row r="2170" spans="1:8" ht="30">
      <c r="A2170" s="1" t="s">
        <v>8383</v>
      </c>
      <c r="B2170" s="1" t="str">
        <f t="shared" si="132"/>
        <v>724 Wells Squares Apt. 261;Stoutport, MO 47449</v>
      </c>
      <c r="C2170" s="1" t="s">
        <v>27901</v>
      </c>
      <c r="D2170" s="4" t="s">
        <v>35067</v>
      </c>
      <c r="E2170" s="4" t="s">
        <v>35068</v>
      </c>
      <c r="F2170" s="9" t="str">
        <f t="shared" si="133"/>
        <v>Stoutport</v>
      </c>
      <c r="G2170" t="str">
        <f t="shared" si="134"/>
        <v>MO</v>
      </c>
      <c r="H2170" t="str">
        <f t="shared" si="135"/>
        <v>47449</v>
      </c>
    </row>
    <row r="2171" spans="1:8" ht="30">
      <c r="A2171" s="1" t="s">
        <v>8386</v>
      </c>
      <c r="B2171" s="1" t="str">
        <f t="shared" si="132"/>
        <v>2973 Moreno Camp Apt. 214;Dawnside, UT 06812</v>
      </c>
      <c r="C2171" s="1" t="s">
        <v>27902</v>
      </c>
      <c r="D2171" s="4" t="s">
        <v>35069</v>
      </c>
      <c r="E2171" s="4" t="s">
        <v>35070</v>
      </c>
      <c r="F2171" s="9" t="str">
        <f t="shared" si="133"/>
        <v>Dawnside</v>
      </c>
      <c r="G2171" t="str">
        <f t="shared" si="134"/>
        <v>UT</v>
      </c>
      <c r="H2171" t="str">
        <f t="shared" si="135"/>
        <v>06812</v>
      </c>
    </row>
    <row r="2172" spans="1:8" ht="45">
      <c r="A2172" s="1" t="s">
        <v>8389</v>
      </c>
      <c r="B2172" s="1" t="str">
        <f t="shared" si="132"/>
        <v>5350 Jones Road Apt. 372;Leslieborough, NY 44283</v>
      </c>
      <c r="C2172" s="1" t="s">
        <v>27903</v>
      </c>
      <c r="D2172" s="4" t="s">
        <v>35071</v>
      </c>
      <c r="E2172" s="4" t="s">
        <v>35072</v>
      </c>
      <c r="F2172" s="9" t="str">
        <f t="shared" si="133"/>
        <v>Leslieborough</v>
      </c>
      <c r="G2172" t="str">
        <f t="shared" si="134"/>
        <v>NY</v>
      </c>
      <c r="H2172" t="str">
        <f t="shared" si="135"/>
        <v>44283</v>
      </c>
    </row>
    <row r="2173" spans="1:8" ht="30">
      <c r="A2173" s="1" t="s">
        <v>8393</v>
      </c>
      <c r="B2173" s="1" t="str">
        <f t="shared" si="132"/>
        <v>Unit 2156 Box 2475;DPO AA 88041</v>
      </c>
      <c r="C2173" s="1" t="s">
        <v>27904</v>
      </c>
      <c r="D2173" s="4" t="s">
        <v>35073</v>
      </c>
      <c r="E2173" s="4" t="s">
        <v>35074</v>
      </c>
      <c r="F2173" s="9" t="str">
        <f t="shared" si="133"/>
        <v>DPO</v>
      </c>
      <c r="G2173" t="str">
        <f t="shared" si="134"/>
        <v>AA</v>
      </c>
      <c r="H2173" t="str">
        <f t="shared" si="135"/>
        <v>88041</v>
      </c>
    </row>
    <row r="2174" spans="1:8" ht="30">
      <c r="A2174" s="1" t="s">
        <v>8397</v>
      </c>
      <c r="B2174" s="1" t="str">
        <f t="shared" si="132"/>
        <v>3013 Melanie Shoal;East Robert, AL 26271</v>
      </c>
      <c r="C2174" s="1" t="s">
        <v>27905</v>
      </c>
      <c r="D2174" s="4" t="s">
        <v>35075</v>
      </c>
      <c r="E2174" s="4" t="s">
        <v>35076</v>
      </c>
      <c r="F2174" s="9" t="str">
        <f t="shared" si="133"/>
        <v>East Robert</v>
      </c>
      <c r="G2174" t="str">
        <f t="shared" si="134"/>
        <v>AL</v>
      </c>
      <c r="H2174" t="str">
        <f t="shared" si="135"/>
        <v>26271</v>
      </c>
    </row>
    <row r="2175" spans="1:8" ht="30">
      <c r="A2175" s="1" t="s">
        <v>8400</v>
      </c>
      <c r="B2175" s="1" t="str">
        <f t="shared" si="132"/>
        <v>Unit 1263 Box 6431;DPO AA 52904</v>
      </c>
      <c r="C2175" s="1" t="s">
        <v>27906</v>
      </c>
      <c r="D2175" s="4" t="s">
        <v>35077</v>
      </c>
      <c r="E2175" s="4" t="s">
        <v>35078</v>
      </c>
      <c r="F2175" s="9" t="str">
        <f t="shared" si="133"/>
        <v>DPO</v>
      </c>
      <c r="G2175" t="str">
        <f t="shared" si="134"/>
        <v>AA</v>
      </c>
      <c r="H2175" t="str">
        <f t="shared" si="135"/>
        <v>52904</v>
      </c>
    </row>
    <row r="2176" spans="1:8" ht="30">
      <c r="A2176" s="1" t="s">
        <v>8404</v>
      </c>
      <c r="B2176" s="1" t="str">
        <f t="shared" si="132"/>
        <v>9610 Diaz Skyway Apt. 175;North Thomas, RI 11036</v>
      </c>
      <c r="C2176" s="1" t="s">
        <v>27907</v>
      </c>
      <c r="D2176" s="4" t="s">
        <v>35079</v>
      </c>
      <c r="E2176" s="4" t="s">
        <v>35080</v>
      </c>
      <c r="F2176" s="9" t="str">
        <f t="shared" si="133"/>
        <v>North Thomas</v>
      </c>
      <c r="G2176" t="str">
        <f t="shared" si="134"/>
        <v>RI</v>
      </c>
      <c r="H2176" t="str">
        <f t="shared" si="135"/>
        <v>11036</v>
      </c>
    </row>
    <row r="2177" spans="1:8" ht="45">
      <c r="A2177" s="1" t="s">
        <v>8407</v>
      </c>
      <c r="B2177" s="1" t="str">
        <f t="shared" si="132"/>
        <v>061 Dawson Isle Apt. 792;West Alisonshire, OR 99704</v>
      </c>
      <c r="C2177" s="1" t="s">
        <v>27908</v>
      </c>
      <c r="D2177" s="4" t="s">
        <v>35081</v>
      </c>
      <c r="E2177" s="4" t="s">
        <v>35082</v>
      </c>
      <c r="F2177" s="9" t="str">
        <f t="shared" si="133"/>
        <v>West Alisonshire</v>
      </c>
      <c r="G2177" t="str">
        <f t="shared" si="134"/>
        <v>OR</v>
      </c>
      <c r="H2177" t="str">
        <f t="shared" si="135"/>
        <v>99704</v>
      </c>
    </row>
    <row r="2178" spans="1:8" ht="30">
      <c r="A2178" s="1" t="s">
        <v>8411</v>
      </c>
      <c r="B2178" s="1" t="str">
        <f t="shared" si="132"/>
        <v>16647 Medina Fort Suite 829;New Justin, MA 64728</v>
      </c>
      <c r="C2178" s="1" t="s">
        <v>27909</v>
      </c>
      <c r="D2178" s="4" t="s">
        <v>35083</v>
      </c>
      <c r="E2178" s="4" t="s">
        <v>35084</v>
      </c>
      <c r="F2178" s="9" t="str">
        <f t="shared" si="133"/>
        <v>New Justin</v>
      </c>
      <c r="G2178" t="str">
        <f t="shared" si="134"/>
        <v>MA</v>
      </c>
      <c r="H2178" t="str">
        <f t="shared" si="135"/>
        <v>64728</v>
      </c>
    </row>
    <row r="2179" spans="1:8" ht="30">
      <c r="A2179" s="1" t="s">
        <v>8415</v>
      </c>
      <c r="B2179" s="1" t="str">
        <f t="shared" ref="B2179:B2242" si="136">SUBSTITUTE(A2179,CHAR(10),";")</f>
        <v>883 Mark Ports Suite 317;Craigtown, NE 30628</v>
      </c>
      <c r="C2179" s="1" t="s">
        <v>27910</v>
      </c>
      <c r="D2179" s="4" t="s">
        <v>35085</v>
      </c>
      <c r="E2179" s="4" t="s">
        <v>35086</v>
      </c>
      <c r="F2179" s="9" t="str">
        <f t="shared" ref="F2179:F2242" si="137">IF(RIGHT(LEFT(E2179,3),2)="PO",LEFT(E2179,3),LEFT(E2179,LEN(E2179)-10))</f>
        <v>Craigtown</v>
      </c>
      <c r="G2179" t="str">
        <f t="shared" ref="G2179:G2242" si="138">LEFT(RIGHT(E2179, 8), 2)</f>
        <v>NE</v>
      </c>
      <c r="H2179" t="str">
        <f t="shared" ref="H2179:H2242" si="139">RIGHT(E2179, 5)</f>
        <v>30628</v>
      </c>
    </row>
    <row r="2180" spans="1:8" ht="30">
      <c r="A2180" s="1" t="s">
        <v>8419</v>
      </c>
      <c r="B2180" s="1" t="str">
        <f t="shared" si="136"/>
        <v>7007 Brenda Islands;Lake Kristinville, UT 03121</v>
      </c>
      <c r="C2180" s="1" t="s">
        <v>27911</v>
      </c>
      <c r="D2180" s="4" t="s">
        <v>35087</v>
      </c>
      <c r="E2180" s="4" t="s">
        <v>35088</v>
      </c>
      <c r="F2180" s="9" t="str">
        <f t="shared" si="137"/>
        <v>Lake Kristinville</v>
      </c>
      <c r="G2180" t="str">
        <f t="shared" si="138"/>
        <v>UT</v>
      </c>
      <c r="H2180" t="str">
        <f t="shared" si="139"/>
        <v>03121</v>
      </c>
    </row>
    <row r="2181" spans="1:8" ht="30">
      <c r="A2181" s="1" t="s">
        <v>8423</v>
      </c>
      <c r="B2181" s="1" t="str">
        <f t="shared" si="136"/>
        <v>3450 Adrian Club;North Molly, HI 51976</v>
      </c>
      <c r="C2181" s="1" t="s">
        <v>27912</v>
      </c>
      <c r="D2181" s="4" t="s">
        <v>35089</v>
      </c>
      <c r="E2181" s="4" t="s">
        <v>35090</v>
      </c>
      <c r="F2181" s="9" t="str">
        <f t="shared" si="137"/>
        <v>North Molly</v>
      </c>
      <c r="G2181" t="str">
        <f t="shared" si="138"/>
        <v>HI</v>
      </c>
      <c r="H2181" t="str">
        <f t="shared" si="139"/>
        <v>51976</v>
      </c>
    </row>
    <row r="2182" spans="1:8" ht="30">
      <c r="A2182" s="1" t="s">
        <v>8425</v>
      </c>
      <c r="B2182" s="1" t="str">
        <f t="shared" si="136"/>
        <v>22501 Church Glen;New Jodi, IA 74934</v>
      </c>
      <c r="C2182" s="1" t="s">
        <v>27913</v>
      </c>
      <c r="D2182" s="4" t="s">
        <v>35091</v>
      </c>
      <c r="E2182" s="4" t="s">
        <v>35092</v>
      </c>
      <c r="F2182" s="9" t="str">
        <f t="shared" si="137"/>
        <v>New Jodi</v>
      </c>
      <c r="G2182" t="str">
        <f t="shared" si="138"/>
        <v>IA</v>
      </c>
      <c r="H2182" t="str">
        <f t="shared" si="139"/>
        <v>74934</v>
      </c>
    </row>
    <row r="2183" spans="1:8" ht="30">
      <c r="A2183" s="1" t="s">
        <v>8429</v>
      </c>
      <c r="B2183" s="1" t="str">
        <f t="shared" si="136"/>
        <v>473 Elizabeth Plaza Apt. 857;Porterhaven, NJ 05439</v>
      </c>
      <c r="C2183" s="1" t="s">
        <v>27914</v>
      </c>
      <c r="D2183" s="4" t="s">
        <v>35093</v>
      </c>
      <c r="E2183" s="4" t="s">
        <v>35094</v>
      </c>
      <c r="F2183" s="9" t="str">
        <f t="shared" si="137"/>
        <v>Porterhaven</v>
      </c>
      <c r="G2183" t="str">
        <f t="shared" si="138"/>
        <v>NJ</v>
      </c>
      <c r="H2183" t="str">
        <f t="shared" si="139"/>
        <v>05439</v>
      </c>
    </row>
    <row r="2184" spans="1:8" ht="30">
      <c r="A2184" s="1" t="s">
        <v>8433</v>
      </c>
      <c r="B2184" s="1" t="str">
        <f t="shared" si="136"/>
        <v>USNV Meyer;FPO AA 44876</v>
      </c>
      <c r="C2184" s="1" t="s">
        <v>27915</v>
      </c>
      <c r="D2184" s="4" t="s">
        <v>35095</v>
      </c>
      <c r="E2184" s="4" t="s">
        <v>35096</v>
      </c>
      <c r="F2184" s="9" t="str">
        <f t="shared" si="137"/>
        <v>FPO</v>
      </c>
      <c r="G2184" t="str">
        <f t="shared" si="138"/>
        <v>AA</v>
      </c>
      <c r="H2184" t="str">
        <f t="shared" si="139"/>
        <v>44876</v>
      </c>
    </row>
    <row r="2185" spans="1:8" ht="30">
      <c r="A2185" s="1" t="s">
        <v>8437</v>
      </c>
      <c r="B2185" s="1" t="str">
        <f t="shared" si="136"/>
        <v>8052 Erik Ridge Suite 289;Scottbury, VA 23504</v>
      </c>
      <c r="C2185" s="1" t="s">
        <v>27916</v>
      </c>
      <c r="D2185" s="4" t="s">
        <v>35097</v>
      </c>
      <c r="E2185" s="4" t="s">
        <v>35098</v>
      </c>
      <c r="F2185" s="9" t="str">
        <f t="shared" si="137"/>
        <v>Scottbury</v>
      </c>
      <c r="G2185" t="str">
        <f t="shared" si="138"/>
        <v>VA</v>
      </c>
      <c r="H2185" t="str">
        <f t="shared" si="139"/>
        <v>23504</v>
      </c>
    </row>
    <row r="2186" spans="1:8" ht="30">
      <c r="A2186" s="1" t="s">
        <v>8441</v>
      </c>
      <c r="B2186" s="1" t="str">
        <f t="shared" si="136"/>
        <v>65081 Andrew Grove Suite 884;East Jennifer, WA 49980</v>
      </c>
      <c r="C2186" s="1" t="s">
        <v>27917</v>
      </c>
      <c r="D2186" s="4" t="s">
        <v>35099</v>
      </c>
      <c r="E2186" s="4" t="s">
        <v>35100</v>
      </c>
      <c r="F2186" s="9" t="str">
        <f t="shared" si="137"/>
        <v>East Jennifer</v>
      </c>
      <c r="G2186" t="str">
        <f t="shared" si="138"/>
        <v>WA</v>
      </c>
      <c r="H2186" t="str">
        <f t="shared" si="139"/>
        <v>49980</v>
      </c>
    </row>
    <row r="2187" spans="1:8" ht="45">
      <c r="A2187" s="1" t="s">
        <v>8445</v>
      </c>
      <c r="B2187" s="1" t="str">
        <f t="shared" si="136"/>
        <v>9732 Trujillo Crossing;Johnsonfurt, NY 80238</v>
      </c>
      <c r="C2187" s="1" t="s">
        <v>27918</v>
      </c>
      <c r="D2187" s="4" t="s">
        <v>35101</v>
      </c>
      <c r="E2187" s="4" t="s">
        <v>35102</v>
      </c>
      <c r="F2187" s="9" t="str">
        <f t="shared" si="137"/>
        <v>Johnsonfurt</v>
      </c>
      <c r="G2187" t="str">
        <f t="shared" si="138"/>
        <v>NY</v>
      </c>
      <c r="H2187" t="str">
        <f t="shared" si="139"/>
        <v>80238</v>
      </c>
    </row>
    <row r="2188" spans="1:8" ht="30">
      <c r="A2188" s="1" t="s">
        <v>8448</v>
      </c>
      <c r="B2188" s="1" t="str">
        <f t="shared" si="136"/>
        <v>9163 Manning Prairie;West Loganfurt, VA 58823</v>
      </c>
      <c r="C2188" s="1" t="s">
        <v>27919</v>
      </c>
      <c r="D2188" s="4" t="s">
        <v>35103</v>
      </c>
      <c r="E2188" s="4" t="s">
        <v>35104</v>
      </c>
      <c r="F2188" s="9" t="str">
        <f t="shared" si="137"/>
        <v>West Loganfurt</v>
      </c>
      <c r="G2188" t="str">
        <f t="shared" si="138"/>
        <v>VA</v>
      </c>
      <c r="H2188" t="str">
        <f t="shared" si="139"/>
        <v>58823</v>
      </c>
    </row>
    <row r="2189" spans="1:8" ht="30">
      <c r="A2189" s="1" t="s">
        <v>8452</v>
      </c>
      <c r="B2189" s="1" t="str">
        <f t="shared" si="136"/>
        <v>PSC 0169, Box 5485;APO AP 84077</v>
      </c>
      <c r="C2189" s="1" t="s">
        <v>27920</v>
      </c>
      <c r="D2189" s="4" t="s">
        <v>35105</v>
      </c>
      <c r="E2189" s="4" t="s">
        <v>35106</v>
      </c>
      <c r="F2189" s="9" t="str">
        <f t="shared" si="137"/>
        <v>APO</v>
      </c>
      <c r="G2189" t="str">
        <f t="shared" si="138"/>
        <v>AP</v>
      </c>
      <c r="H2189" t="str">
        <f t="shared" si="139"/>
        <v>84077</v>
      </c>
    </row>
    <row r="2190" spans="1:8" ht="30">
      <c r="A2190" s="1" t="s">
        <v>8455</v>
      </c>
      <c r="B2190" s="1" t="str">
        <f t="shared" si="136"/>
        <v>760 Amanda Islands Suite 363;Jasonfort, IL 03446</v>
      </c>
      <c r="C2190" s="1" t="s">
        <v>27921</v>
      </c>
      <c r="D2190" s="4" t="s">
        <v>35107</v>
      </c>
      <c r="E2190" s="4" t="s">
        <v>35108</v>
      </c>
      <c r="F2190" s="9" t="str">
        <f t="shared" si="137"/>
        <v>Jasonfort</v>
      </c>
      <c r="G2190" t="str">
        <f t="shared" si="138"/>
        <v>IL</v>
      </c>
      <c r="H2190" t="str">
        <f t="shared" si="139"/>
        <v>03446</v>
      </c>
    </row>
    <row r="2191" spans="1:8" ht="30">
      <c r="A2191" s="1" t="s">
        <v>8459</v>
      </c>
      <c r="B2191" s="1" t="str">
        <f t="shared" si="136"/>
        <v>02887 Angela Port;Coryborough, IA 13175</v>
      </c>
      <c r="C2191" s="1" t="s">
        <v>27922</v>
      </c>
      <c r="D2191" s="4" t="s">
        <v>35109</v>
      </c>
      <c r="E2191" s="4" t="s">
        <v>35110</v>
      </c>
      <c r="F2191" s="9" t="str">
        <f t="shared" si="137"/>
        <v>Coryborough</v>
      </c>
      <c r="G2191" t="str">
        <f t="shared" si="138"/>
        <v>IA</v>
      </c>
      <c r="H2191" t="str">
        <f t="shared" si="139"/>
        <v>13175</v>
      </c>
    </row>
    <row r="2192" spans="1:8" ht="30">
      <c r="A2192" s="1" t="s">
        <v>8463</v>
      </c>
      <c r="B2192" s="1" t="str">
        <f t="shared" si="136"/>
        <v>4412 Steven Overpass;North Gregorystad, NH 10708</v>
      </c>
      <c r="C2192" s="1" t="s">
        <v>27923</v>
      </c>
      <c r="D2192" s="4" t="s">
        <v>35111</v>
      </c>
      <c r="E2192" s="4" t="s">
        <v>35112</v>
      </c>
      <c r="F2192" s="9" t="str">
        <f t="shared" si="137"/>
        <v>North Gregorystad</v>
      </c>
      <c r="G2192" t="str">
        <f t="shared" si="138"/>
        <v>NH</v>
      </c>
      <c r="H2192" t="str">
        <f t="shared" si="139"/>
        <v>10708</v>
      </c>
    </row>
    <row r="2193" spans="1:8" ht="45">
      <c r="A2193" s="1" t="s">
        <v>8467</v>
      </c>
      <c r="B2193" s="1" t="str">
        <f t="shared" si="136"/>
        <v>065 Randolph Crescent Suite 281;Alexanderberg, MS 45853</v>
      </c>
      <c r="C2193" s="1" t="s">
        <v>27924</v>
      </c>
      <c r="D2193" s="4" t="s">
        <v>35113</v>
      </c>
      <c r="E2193" s="4" t="s">
        <v>35114</v>
      </c>
      <c r="F2193" s="9" t="str">
        <f t="shared" si="137"/>
        <v>Alexanderberg</v>
      </c>
      <c r="G2193" t="str">
        <f t="shared" si="138"/>
        <v>MS</v>
      </c>
      <c r="H2193" t="str">
        <f t="shared" si="139"/>
        <v>45853</v>
      </c>
    </row>
    <row r="2194" spans="1:8" ht="45">
      <c r="A2194" s="1" t="s">
        <v>8471</v>
      </c>
      <c r="B2194" s="1" t="str">
        <f t="shared" si="136"/>
        <v>31165 Jordan Spur Apt. 617;Port Dianeshire, ME 48563</v>
      </c>
      <c r="C2194" s="1" t="s">
        <v>27925</v>
      </c>
      <c r="D2194" s="4" t="s">
        <v>35115</v>
      </c>
      <c r="E2194" s="4" t="s">
        <v>35116</v>
      </c>
      <c r="F2194" s="9" t="str">
        <f t="shared" si="137"/>
        <v>Port Dianeshire</v>
      </c>
      <c r="G2194" t="str">
        <f t="shared" si="138"/>
        <v>ME</v>
      </c>
      <c r="H2194" t="str">
        <f t="shared" si="139"/>
        <v>48563</v>
      </c>
    </row>
    <row r="2195" spans="1:8" ht="30">
      <c r="A2195" s="1" t="s">
        <v>8475</v>
      </c>
      <c r="B2195" s="1" t="str">
        <f t="shared" si="136"/>
        <v>94378 Kelly Drives Apt. 711;Jenniferport, OH 62661</v>
      </c>
      <c r="C2195" s="1" t="s">
        <v>27926</v>
      </c>
      <c r="D2195" s="4" t="s">
        <v>35117</v>
      </c>
      <c r="E2195" s="4" t="s">
        <v>35118</v>
      </c>
      <c r="F2195" s="9" t="str">
        <f t="shared" si="137"/>
        <v>Jenniferport</v>
      </c>
      <c r="G2195" t="str">
        <f t="shared" si="138"/>
        <v>OH</v>
      </c>
      <c r="H2195" t="str">
        <f t="shared" si="139"/>
        <v>62661</v>
      </c>
    </row>
    <row r="2196" spans="1:8" ht="30">
      <c r="A2196" s="1" t="s">
        <v>8478</v>
      </c>
      <c r="B2196" s="1" t="str">
        <f t="shared" si="136"/>
        <v>972 Tara Spurs Apt. 078;Lake Brandy, ME 91817</v>
      </c>
      <c r="C2196" s="1" t="s">
        <v>27927</v>
      </c>
      <c r="D2196" s="4" t="s">
        <v>35119</v>
      </c>
      <c r="E2196" s="4" t="s">
        <v>35120</v>
      </c>
      <c r="F2196" s="9" t="str">
        <f t="shared" si="137"/>
        <v>Lake Brandy</v>
      </c>
      <c r="G2196" t="str">
        <f t="shared" si="138"/>
        <v>ME</v>
      </c>
      <c r="H2196" t="str">
        <f t="shared" si="139"/>
        <v>91817</v>
      </c>
    </row>
    <row r="2197" spans="1:8" ht="30">
      <c r="A2197" s="1" t="s">
        <v>8482</v>
      </c>
      <c r="B2197" s="1" t="str">
        <f t="shared" si="136"/>
        <v>66865 David Circle Suite 088;Briggsshire, VT 74979</v>
      </c>
      <c r="C2197" s="1" t="s">
        <v>27928</v>
      </c>
      <c r="D2197" s="4" t="s">
        <v>35121</v>
      </c>
      <c r="E2197" s="4" t="s">
        <v>35122</v>
      </c>
      <c r="F2197" s="9" t="str">
        <f t="shared" si="137"/>
        <v>Briggsshire</v>
      </c>
      <c r="G2197" t="str">
        <f t="shared" si="138"/>
        <v>VT</v>
      </c>
      <c r="H2197" t="str">
        <f t="shared" si="139"/>
        <v>74979</v>
      </c>
    </row>
    <row r="2198" spans="1:8" ht="30">
      <c r="A2198" s="1" t="s">
        <v>8486</v>
      </c>
      <c r="B2198" s="1" t="str">
        <f t="shared" si="136"/>
        <v>4776 Khan Overpass;East Michaelton, NE 19466</v>
      </c>
      <c r="C2198" s="1" t="s">
        <v>27929</v>
      </c>
      <c r="D2198" s="4" t="s">
        <v>35123</v>
      </c>
      <c r="E2198" s="4" t="s">
        <v>35124</v>
      </c>
      <c r="F2198" s="9" t="str">
        <f t="shared" si="137"/>
        <v>East Michaelton</v>
      </c>
      <c r="G2198" t="str">
        <f t="shared" si="138"/>
        <v>NE</v>
      </c>
      <c r="H2198" t="str">
        <f t="shared" si="139"/>
        <v>19466</v>
      </c>
    </row>
    <row r="2199" spans="1:8" ht="30">
      <c r="A2199" s="1" t="s">
        <v>8489</v>
      </c>
      <c r="B2199" s="1" t="str">
        <f t="shared" si="136"/>
        <v>16519 Baker Union;Lake Briannaburgh, GA 43895</v>
      </c>
      <c r="C2199" s="1" t="s">
        <v>27930</v>
      </c>
      <c r="D2199" s="4" t="s">
        <v>35125</v>
      </c>
      <c r="E2199" s="4" t="s">
        <v>35126</v>
      </c>
      <c r="F2199" s="9" t="str">
        <f t="shared" si="137"/>
        <v>Lake Briannaburgh</v>
      </c>
      <c r="G2199" t="str">
        <f t="shared" si="138"/>
        <v>GA</v>
      </c>
      <c r="H2199" t="str">
        <f t="shared" si="139"/>
        <v>43895</v>
      </c>
    </row>
    <row r="2200" spans="1:8" ht="30">
      <c r="A2200" s="1" t="s">
        <v>8492</v>
      </c>
      <c r="B2200" s="1" t="str">
        <f t="shared" si="136"/>
        <v>9376 Miller Center Apt. 815;Lake Randy, ND 11470</v>
      </c>
      <c r="C2200" s="1" t="s">
        <v>27931</v>
      </c>
      <c r="D2200" s="4" t="s">
        <v>35127</v>
      </c>
      <c r="E2200" s="4" t="s">
        <v>35128</v>
      </c>
      <c r="F2200" s="9" t="str">
        <f t="shared" si="137"/>
        <v>Lake Randy</v>
      </c>
      <c r="G2200" t="str">
        <f t="shared" si="138"/>
        <v>ND</v>
      </c>
      <c r="H2200" t="str">
        <f t="shared" si="139"/>
        <v>11470</v>
      </c>
    </row>
    <row r="2201" spans="1:8" ht="45">
      <c r="A2201" s="1" t="s">
        <v>8496</v>
      </c>
      <c r="B2201" s="1" t="str">
        <f t="shared" si="136"/>
        <v>87415 Rivera Throughway;Rodriguezfurt, VT 78958</v>
      </c>
      <c r="C2201" s="1" t="s">
        <v>27932</v>
      </c>
      <c r="D2201" s="4" t="s">
        <v>35129</v>
      </c>
      <c r="E2201" s="4" t="s">
        <v>35130</v>
      </c>
      <c r="F2201" s="9" t="str">
        <f t="shared" si="137"/>
        <v>Rodriguezfurt</v>
      </c>
      <c r="G2201" t="str">
        <f t="shared" si="138"/>
        <v>VT</v>
      </c>
      <c r="H2201" t="str">
        <f t="shared" si="139"/>
        <v>78958</v>
      </c>
    </row>
    <row r="2202" spans="1:8" ht="45">
      <c r="A2202" s="1" t="s">
        <v>8500</v>
      </c>
      <c r="B2202" s="1" t="str">
        <f t="shared" si="136"/>
        <v>2309 Malone Land;Williamsmouth, ID 32812</v>
      </c>
      <c r="C2202" s="1" t="s">
        <v>27933</v>
      </c>
      <c r="D2202" s="4" t="s">
        <v>35131</v>
      </c>
      <c r="E2202" s="4" t="s">
        <v>35132</v>
      </c>
      <c r="F2202" s="9" t="str">
        <f t="shared" si="137"/>
        <v>Williamsmouth</v>
      </c>
      <c r="G2202" t="str">
        <f t="shared" si="138"/>
        <v>ID</v>
      </c>
      <c r="H2202" t="str">
        <f t="shared" si="139"/>
        <v>32812</v>
      </c>
    </row>
    <row r="2203" spans="1:8" ht="45">
      <c r="A2203" s="1" t="s">
        <v>8504</v>
      </c>
      <c r="B2203" s="1" t="str">
        <f t="shared" si="136"/>
        <v>3700 Brenda Motorway;Jasonmouth, PA 49930</v>
      </c>
      <c r="C2203" s="1" t="s">
        <v>27934</v>
      </c>
      <c r="D2203" s="4" t="s">
        <v>35133</v>
      </c>
      <c r="E2203" s="4" t="s">
        <v>35134</v>
      </c>
      <c r="F2203" s="9" t="str">
        <f t="shared" si="137"/>
        <v>Jasonmouth</v>
      </c>
      <c r="G2203" t="str">
        <f t="shared" si="138"/>
        <v>PA</v>
      </c>
      <c r="H2203" t="str">
        <f t="shared" si="139"/>
        <v>49930</v>
      </c>
    </row>
    <row r="2204" spans="1:8" ht="30">
      <c r="A2204" s="1" t="s">
        <v>8508</v>
      </c>
      <c r="B2204" s="1" t="str">
        <f t="shared" si="136"/>
        <v>6002 Jacob Tunnel;Feliciaview, LA 56662</v>
      </c>
      <c r="C2204" s="1" t="s">
        <v>27935</v>
      </c>
      <c r="D2204" s="4" t="s">
        <v>35135</v>
      </c>
      <c r="E2204" s="4" t="s">
        <v>35136</v>
      </c>
      <c r="F2204" s="9" t="str">
        <f t="shared" si="137"/>
        <v>Feliciaview</v>
      </c>
      <c r="G2204" t="str">
        <f t="shared" si="138"/>
        <v>LA</v>
      </c>
      <c r="H2204" t="str">
        <f t="shared" si="139"/>
        <v>56662</v>
      </c>
    </row>
    <row r="2205" spans="1:8" ht="30">
      <c r="A2205" s="1" t="s">
        <v>8511</v>
      </c>
      <c r="B2205" s="1" t="str">
        <f t="shared" si="136"/>
        <v>741 Martinez Dam;East James, HI 33341</v>
      </c>
      <c r="C2205" s="1" t="s">
        <v>27936</v>
      </c>
      <c r="D2205" s="4" t="s">
        <v>35137</v>
      </c>
      <c r="E2205" s="4" t="s">
        <v>35138</v>
      </c>
      <c r="F2205" s="9" t="str">
        <f t="shared" si="137"/>
        <v>East James</v>
      </c>
      <c r="G2205" t="str">
        <f t="shared" si="138"/>
        <v>HI</v>
      </c>
      <c r="H2205" t="str">
        <f t="shared" si="139"/>
        <v>33341</v>
      </c>
    </row>
    <row r="2206" spans="1:8" ht="30">
      <c r="A2206" s="1" t="s">
        <v>8515</v>
      </c>
      <c r="B2206" s="1" t="str">
        <f t="shared" si="136"/>
        <v>736 Hall Estates Apt. 949;Port Saraville, NE 85407</v>
      </c>
      <c r="C2206" s="1" t="s">
        <v>27937</v>
      </c>
      <c r="D2206" s="4" t="s">
        <v>35139</v>
      </c>
      <c r="E2206" s="4" t="s">
        <v>35140</v>
      </c>
      <c r="F2206" s="9" t="str">
        <f t="shared" si="137"/>
        <v>Port Saraville</v>
      </c>
      <c r="G2206" t="str">
        <f t="shared" si="138"/>
        <v>NE</v>
      </c>
      <c r="H2206" t="str">
        <f t="shared" si="139"/>
        <v>85407</v>
      </c>
    </row>
    <row r="2207" spans="1:8" ht="30">
      <c r="A2207" s="1" t="s">
        <v>8519</v>
      </c>
      <c r="B2207" s="1" t="str">
        <f t="shared" si="136"/>
        <v>PSC 9632, Box 7040;APO AE 66958</v>
      </c>
      <c r="C2207" s="1" t="s">
        <v>27938</v>
      </c>
      <c r="D2207" s="4" t="s">
        <v>35141</v>
      </c>
      <c r="E2207" s="4" t="s">
        <v>35142</v>
      </c>
      <c r="F2207" s="9" t="str">
        <f t="shared" si="137"/>
        <v>APO</v>
      </c>
      <c r="G2207" t="str">
        <f t="shared" si="138"/>
        <v>AE</v>
      </c>
      <c r="H2207" t="str">
        <f t="shared" si="139"/>
        <v>66958</v>
      </c>
    </row>
    <row r="2208" spans="1:8" ht="30">
      <c r="A2208" s="1" t="s">
        <v>8523</v>
      </c>
      <c r="B2208" s="1" t="str">
        <f t="shared" si="136"/>
        <v>245 David Loaf;Michaelberg, IN 32343</v>
      </c>
      <c r="C2208" s="1" t="s">
        <v>27939</v>
      </c>
      <c r="D2208" s="4" t="s">
        <v>35143</v>
      </c>
      <c r="E2208" s="4" t="s">
        <v>35144</v>
      </c>
      <c r="F2208" s="9" t="str">
        <f t="shared" si="137"/>
        <v>Michaelberg</v>
      </c>
      <c r="G2208" t="str">
        <f t="shared" si="138"/>
        <v>IN</v>
      </c>
      <c r="H2208" t="str">
        <f t="shared" si="139"/>
        <v>32343</v>
      </c>
    </row>
    <row r="2209" spans="1:8" ht="45">
      <c r="A2209" s="1" t="s">
        <v>8527</v>
      </c>
      <c r="B2209" s="1" t="str">
        <f t="shared" si="136"/>
        <v>848 Arnold Court;Newtonshire, ID 90374</v>
      </c>
      <c r="C2209" s="1" t="s">
        <v>27940</v>
      </c>
      <c r="D2209" s="4" t="s">
        <v>35145</v>
      </c>
      <c r="E2209" s="4" t="s">
        <v>35146</v>
      </c>
      <c r="F2209" s="9" t="str">
        <f t="shared" si="137"/>
        <v>Newtonshire</v>
      </c>
      <c r="G2209" t="str">
        <f t="shared" si="138"/>
        <v>ID</v>
      </c>
      <c r="H2209" t="str">
        <f t="shared" si="139"/>
        <v>90374</v>
      </c>
    </row>
    <row r="2210" spans="1:8" ht="30">
      <c r="A2210" s="1" t="s">
        <v>8531</v>
      </c>
      <c r="B2210" s="1" t="str">
        <f t="shared" si="136"/>
        <v>0023 Zachary Glen;North Andreborough, OH 49840</v>
      </c>
      <c r="C2210" s="1" t="s">
        <v>27941</v>
      </c>
      <c r="D2210" s="4" t="s">
        <v>35147</v>
      </c>
      <c r="E2210" s="4" t="s">
        <v>35148</v>
      </c>
      <c r="F2210" s="9" t="str">
        <f t="shared" si="137"/>
        <v>North Andreborough</v>
      </c>
      <c r="G2210" t="str">
        <f t="shared" si="138"/>
        <v>OH</v>
      </c>
      <c r="H2210" t="str">
        <f t="shared" si="139"/>
        <v>49840</v>
      </c>
    </row>
    <row r="2211" spans="1:8" ht="30">
      <c r="A2211" s="1" t="s">
        <v>8535</v>
      </c>
      <c r="B2211" s="1" t="str">
        <f t="shared" si="136"/>
        <v>12546 Crystal Prairie Suite 109;Sarahtown, OH 27734</v>
      </c>
      <c r="C2211" s="1" t="s">
        <v>27942</v>
      </c>
      <c r="D2211" s="4" t="s">
        <v>35149</v>
      </c>
      <c r="E2211" s="4" t="s">
        <v>35150</v>
      </c>
      <c r="F2211" s="9" t="str">
        <f t="shared" si="137"/>
        <v>Sarahtown</v>
      </c>
      <c r="G2211" t="str">
        <f t="shared" si="138"/>
        <v>OH</v>
      </c>
      <c r="H2211" t="str">
        <f t="shared" si="139"/>
        <v>27734</v>
      </c>
    </row>
    <row r="2212" spans="1:8" ht="30">
      <c r="A2212" s="1" t="s">
        <v>8539</v>
      </c>
      <c r="B2212" s="1" t="str">
        <f t="shared" si="136"/>
        <v>753 Hopkins Falls;New Kathytown, WI 90616</v>
      </c>
      <c r="C2212" s="1" t="s">
        <v>27943</v>
      </c>
      <c r="D2212" s="4" t="s">
        <v>35151</v>
      </c>
      <c r="E2212" s="4" t="s">
        <v>35152</v>
      </c>
      <c r="F2212" s="9" t="str">
        <f t="shared" si="137"/>
        <v>New Kathytown</v>
      </c>
      <c r="G2212" t="str">
        <f t="shared" si="138"/>
        <v>WI</v>
      </c>
      <c r="H2212" t="str">
        <f t="shared" si="139"/>
        <v>90616</v>
      </c>
    </row>
    <row r="2213" spans="1:8" ht="30">
      <c r="A2213" s="1" t="s">
        <v>8543</v>
      </c>
      <c r="B2213" s="1" t="str">
        <f t="shared" si="136"/>
        <v>4497 Gonzalez Springs Apt. 281;Bushshire, LA 23355</v>
      </c>
      <c r="C2213" s="1" t="s">
        <v>27944</v>
      </c>
      <c r="D2213" s="4" t="s">
        <v>35153</v>
      </c>
      <c r="E2213" s="4" t="s">
        <v>35154</v>
      </c>
      <c r="F2213" s="9" t="str">
        <f t="shared" si="137"/>
        <v>Bushshire</v>
      </c>
      <c r="G2213" t="str">
        <f t="shared" si="138"/>
        <v>LA</v>
      </c>
      <c r="H2213" t="str">
        <f t="shared" si="139"/>
        <v>23355</v>
      </c>
    </row>
    <row r="2214" spans="1:8" ht="30">
      <c r="A2214" s="1" t="s">
        <v>8547</v>
      </c>
      <c r="B2214" s="1" t="str">
        <f t="shared" si="136"/>
        <v>USCGC Hurst;FPO AE 40649</v>
      </c>
      <c r="C2214" s="1" t="s">
        <v>27945</v>
      </c>
      <c r="D2214" s="4" t="s">
        <v>35155</v>
      </c>
      <c r="E2214" s="4" t="s">
        <v>35156</v>
      </c>
      <c r="F2214" s="9" t="str">
        <f t="shared" si="137"/>
        <v>FPO</v>
      </c>
      <c r="G2214" t="str">
        <f t="shared" si="138"/>
        <v>AE</v>
      </c>
      <c r="H2214" t="str">
        <f t="shared" si="139"/>
        <v>40649</v>
      </c>
    </row>
    <row r="2215" spans="1:8" ht="30">
      <c r="A2215" s="1" t="s">
        <v>8551</v>
      </c>
      <c r="B2215" s="1" t="str">
        <f t="shared" si="136"/>
        <v>28656 Stuart Loaf;New Jasmineberg, OR 76681</v>
      </c>
      <c r="C2215" s="1" t="s">
        <v>27946</v>
      </c>
      <c r="D2215" s="4" t="s">
        <v>35157</v>
      </c>
      <c r="E2215" s="4" t="s">
        <v>35158</v>
      </c>
      <c r="F2215" s="9" t="str">
        <f t="shared" si="137"/>
        <v>New Jasmineberg</v>
      </c>
      <c r="G2215" t="str">
        <f t="shared" si="138"/>
        <v>OR</v>
      </c>
      <c r="H2215" t="str">
        <f t="shared" si="139"/>
        <v>76681</v>
      </c>
    </row>
    <row r="2216" spans="1:8" ht="30">
      <c r="A2216" s="1" t="s">
        <v>8555</v>
      </c>
      <c r="B2216" s="1" t="str">
        <f t="shared" si="136"/>
        <v>PSC 3857, Box 0860;APO AP 47635</v>
      </c>
      <c r="C2216" s="1" t="s">
        <v>27947</v>
      </c>
      <c r="D2216" s="4" t="s">
        <v>35159</v>
      </c>
      <c r="E2216" s="4" t="s">
        <v>35160</v>
      </c>
      <c r="F2216" s="9" t="str">
        <f t="shared" si="137"/>
        <v>APO</v>
      </c>
      <c r="G2216" t="str">
        <f t="shared" si="138"/>
        <v>AP</v>
      </c>
      <c r="H2216" t="str">
        <f t="shared" si="139"/>
        <v>47635</v>
      </c>
    </row>
    <row r="2217" spans="1:8" ht="45">
      <c r="A2217" s="1" t="s">
        <v>8559</v>
      </c>
      <c r="B2217" s="1" t="str">
        <f t="shared" si="136"/>
        <v>5755 Hernandez Crossroad;South Teresa, NH 25898</v>
      </c>
      <c r="C2217" s="1" t="s">
        <v>27948</v>
      </c>
      <c r="D2217" s="4" t="s">
        <v>35161</v>
      </c>
      <c r="E2217" s="4" t="s">
        <v>35162</v>
      </c>
      <c r="F2217" s="9" t="str">
        <f t="shared" si="137"/>
        <v>South Teresa</v>
      </c>
      <c r="G2217" t="str">
        <f t="shared" si="138"/>
        <v>NH</v>
      </c>
      <c r="H2217" t="str">
        <f t="shared" si="139"/>
        <v>25898</v>
      </c>
    </row>
    <row r="2218" spans="1:8" ht="30">
      <c r="A2218" s="1" t="s">
        <v>8562</v>
      </c>
      <c r="B2218" s="1" t="str">
        <f t="shared" si="136"/>
        <v>0945 Wood Vista Suite 049;Kristenside, CO 62188</v>
      </c>
      <c r="C2218" s="1" t="s">
        <v>27949</v>
      </c>
      <c r="D2218" s="4" t="s">
        <v>35163</v>
      </c>
      <c r="E2218" s="4" t="s">
        <v>35164</v>
      </c>
      <c r="F2218" s="9" t="str">
        <f t="shared" si="137"/>
        <v>Kristenside</v>
      </c>
      <c r="G2218" t="str">
        <f t="shared" si="138"/>
        <v>CO</v>
      </c>
      <c r="H2218" t="str">
        <f t="shared" si="139"/>
        <v>62188</v>
      </c>
    </row>
    <row r="2219" spans="1:8" ht="45">
      <c r="A2219" s="1" t="s">
        <v>8566</v>
      </c>
      <c r="B2219" s="1" t="str">
        <f t="shared" si="136"/>
        <v>3655 Sarah Lodge;Harrisonville, MA 53371</v>
      </c>
      <c r="C2219" s="1" t="s">
        <v>27950</v>
      </c>
      <c r="D2219" s="4" t="s">
        <v>35165</v>
      </c>
      <c r="E2219" s="4" t="s">
        <v>35166</v>
      </c>
      <c r="F2219" s="9" t="str">
        <f t="shared" si="137"/>
        <v>Harrisonville</v>
      </c>
      <c r="G2219" t="str">
        <f t="shared" si="138"/>
        <v>MA</v>
      </c>
      <c r="H2219" t="str">
        <f t="shared" si="139"/>
        <v>53371</v>
      </c>
    </row>
    <row r="2220" spans="1:8" ht="45">
      <c r="A2220" s="1" t="s">
        <v>8570</v>
      </c>
      <c r="B2220" s="1" t="str">
        <f t="shared" si="136"/>
        <v>341 Henson Center Suite 981;South Benjamin, ME 12656</v>
      </c>
      <c r="C2220" s="1" t="s">
        <v>27951</v>
      </c>
      <c r="D2220" s="4" t="s">
        <v>35167</v>
      </c>
      <c r="E2220" s="4" t="s">
        <v>35168</v>
      </c>
      <c r="F2220" s="9" t="str">
        <f t="shared" si="137"/>
        <v>South Benjamin</v>
      </c>
      <c r="G2220" t="str">
        <f t="shared" si="138"/>
        <v>ME</v>
      </c>
      <c r="H2220" t="str">
        <f t="shared" si="139"/>
        <v>12656</v>
      </c>
    </row>
    <row r="2221" spans="1:8" ht="30">
      <c r="A2221" s="1" t="s">
        <v>8574</v>
      </c>
      <c r="B2221" s="1" t="str">
        <f t="shared" si="136"/>
        <v>204 Little Flats;Jessicaton, FL 60597</v>
      </c>
      <c r="C2221" s="1" t="s">
        <v>27952</v>
      </c>
      <c r="D2221" s="4" t="s">
        <v>35169</v>
      </c>
      <c r="E2221" s="4" t="s">
        <v>35170</v>
      </c>
      <c r="F2221" s="9" t="str">
        <f t="shared" si="137"/>
        <v>Jessicaton</v>
      </c>
      <c r="G2221" t="str">
        <f t="shared" si="138"/>
        <v>FL</v>
      </c>
      <c r="H2221" t="str">
        <f t="shared" si="139"/>
        <v>60597</v>
      </c>
    </row>
    <row r="2222" spans="1:8" ht="30">
      <c r="A2222" s="1" t="s">
        <v>8578</v>
      </c>
      <c r="B2222" s="1" t="str">
        <f t="shared" si="136"/>
        <v>577 Stephen Ford;Smithside, SC 36791</v>
      </c>
      <c r="C2222" s="1" t="s">
        <v>27953</v>
      </c>
      <c r="D2222" s="4" t="s">
        <v>35171</v>
      </c>
      <c r="E2222" s="4" t="s">
        <v>35172</v>
      </c>
      <c r="F2222" s="9" t="str">
        <f t="shared" si="137"/>
        <v>Smithside</v>
      </c>
      <c r="G2222" t="str">
        <f t="shared" si="138"/>
        <v>SC</v>
      </c>
      <c r="H2222" t="str">
        <f t="shared" si="139"/>
        <v>36791</v>
      </c>
    </row>
    <row r="2223" spans="1:8" ht="45">
      <c r="A2223" s="1" t="s">
        <v>8582</v>
      </c>
      <c r="B2223" s="1" t="str">
        <f t="shared" si="136"/>
        <v>0062 Greer Prairie;Shawnmouth, MI 34630</v>
      </c>
      <c r="C2223" s="1" t="s">
        <v>27954</v>
      </c>
      <c r="D2223" s="4" t="s">
        <v>35173</v>
      </c>
      <c r="E2223" s="4" t="s">
        <v>35174</v>
      </c>
      <c r="F2223" s="9" t="str">
        <f t="shared" si="137"/>
        <v>Shawnmouth</v>
      </c>
      <c r="G2223" t="str">
        <f t="shared" si="138"/>
        <v>MI</v>
      </c>
      <c r="H2223" t="str">
        <f t="shared" si="139"/>
        <v>34630</v>
      </c>
    </row>
    <row r="2224" spans="1:8" ht="30">
      <c r="A2224" s="1" t="s">
        <v>8586</v>
      </c>
      <c r="B2224" s="1" t="str">
        <f t="shared" si="136"/>
        <v>435 Frederick Lane Suite 091;Davisland, NE 21143</v>
      </c>
      <c r="C2224" s="1" t="s">
        <v>27955</v>
      </c>
      <c r="D2224" s="4" t="s">
        <v>35175</v>
      </c>
      <c r="E2224" s="4" t="s">
        <v>35176</v>
      </c>
      <c r="F2224" s="9" t="str">
        <f t="shared" si="137"/>
        <v>Davisland</v>
      </c>
      <c r="G2224" t="str">
        <f t="shared" si="138"/>
        <v>NE</v>
      </c>
      <c r="H2224" t="str">
        <f t="shared" si="139"/>
        <v>21143</v>
      </c>
    </row>
    <row r="2225" spans="1:8" ht="30">
      <c r="A2225" s="1" t="s">
        <v>8590</v>
      </c>
      <c r="B2225" s="1" t="str">
        <f t="shared" si="136"/>
        <v>7183 Jonathan Green;Lake Lisa, NV 88074</v>
      </c>
      <c r="C2225" s="1" t="s">
        <v>27956</v>
      </c>
      <c r="D2225" s="4" t="s">
        <v>35177</v>
      </c>
      <c r="E2225" s="4" t="s">
        <v>35178</v>
      </c>
      <c r="F2225" s="9" t="str">
        <f t="shared" si="137"/>
        <v>Lake Lisa</v>
      </c>
      <c r="G2225" t="str">
        <f t="shared" si="138"/>
        <v>NV</v>
      </c>
      <c r="H2225" t="str">
        <f t="shared" si="139"/>
        <v>88074</v>
      </c>
    </row>
    <row r="2226" spans="1:8" ht="45">
      <c r="A2226" s="1" t="s">
        <v>8594</v>
      </c>
      <c r="B2226" s="1" t="str">
        <f t="shared" si="136"/>
        <v>830 Chen Crossroad;Brownberg, VA 16640</v>
      </c>
      <c r="C2226" s="1" t="s">
        <v>27957</v>
      </c>
      <c r="D2226" s="4" t="s">
        <v>35179</v>
      </c>
      <c r="E2226" s="4" t="s">
        <v>35180</v>
      </c>
      <c r="F2226" s="9" t="str">
        <f t="shared" si="137"/>
        <v>Brownberg</v>
      </c>
      <c r="G2226" t="str">
        <f t="shared" si="138"/>
        <v>VA</v>
      </c>
      <c r="H2226" t="str">
        <f t="shared" si="139"/>
        <v>16640</v>
      </c>
    </row>
    <row r="2227" spans="1:8" ht="45">
      <c r="A2227" s="1" t="s">
        <v>8598</v>
      </c>
      <c r="B2227" s="1" t="str">
        <f t="shared" si="136"/>
        <v>39854 Brown Freeway;Bonniechester, TN 19060</v>
      </c>
      <c r="C2227" s="1" t="s">
        <v>27958</v>
      </c>
      <c r="D2227" s="4" t="s">
        <v>35181</v>
      </c>
      <c r="E2227" s="4" t="s">
        <v>35182</v>
      </c>
      <c r="F2227" s="9" t="str">
        <f t="shared" si="137"/>
        <v>Bonniechester</v>
      </c>
      <c r="G2227" t="str">
        <f t="shared" si="138"/>
        <v>TN</v>
      </c>
      <c r="H2227" t="str">
        <f t="shared" si="139"/>
        <v>19060</v>
      </c>
    </row>
    <row r="2228" spans="1:8" ht="30">
      <c r="A2228" s="1" t="s">
        <v>8601</v>
      </c>
      <c r="B2228" s="1" t="str">
        <f t="shared" si="136"/>
        <v>USS Le;FPO AA 60371</v>
      </c>
      <c r="C2228" s="1" t="s">
        <v>27959</v>
      </c>
      <c r="D2228" s="4" t="s">
        <v>35183</v>
      </c>
      <c r="E2228" s="4" t="s">
        <v>35184</v>
      </c>
      <c r="F2228" s="9" t="str">
        <f t="shared" si="137"/>
        <v>FPO</v>
      </c>
      <c r="G2228" t="str">
        <f t="shared" si="138"/>
        <v>AA</v>
      </c>
      <c r="H2228" t="str">
        <f t="shared" si="139"/>
        <v>60371</v>
      </c>
    </row>
    <row r="2229" spans="1:8" ht="45">
      <c r="A2229" s="1" t="s">
        <v>8605</v>
      </c>
      <c r="B2229" s="1" t="str">
        <f t="shared" si="136"/>
        <v>32815 Brown Mountains;West Misty, TX 91171</v>
      </c>
      <c r="C2229" s="1" t="s">
        <v>27960</v>
      </c>
      <c r="D2229" s="4" t="s">
        <v>35185</v>
      </c>
      <c r="E2229" s="4" t="s">
        <v>35186</v>
      </c>
      <c r="F2229" s="9" t="str">
        <f t="shared" si="137"/>
        <v>West Misty</v>
      </c>
      <c r="G2229" t="str">
        <f t="shared" si="138"/>
        <v>TX</v>
      </c>
      <c r="H2229" t="str">
        <f t="shared" si="139"/>
        <v>91171</v>
      </c>
    </row>
    <row r="2230" spans="1:8" ht="30">
      <c r="A2230" s="1" t="s">
        <v>8609</v>
      </c>
      <c r="B2230" s="1" t="str">
        <f t="shared" si="136"/>
        <v>13468 James Skyway Apt. 846;Charlesfort, VT 34090</v>
      </c>
      <c r="C2230" s="1" t="s">
        <v>27961</v>
      </c>
      <c r="D2230" s="4" t="s">
        <v>35187</v>
      </c>
      <c r="E2230" s="4" t="s">
        <v>35188</v>
      </c>
      <c r="F2230" s="9" t="str">
        <f t="shared" si="137"/>
        <v>Charlesfort</v>
      </c>
      <c r="G2230" t="str">
        <f t="shared" si="138"/>
        <v>VT</v>
      </c>
      <c r="H2230" t="str">
        <f t="shared" si="139"/>
        <v>34090</v>
      </c>
    </row>
    <row r="2231" spans="1:8" ht="45">
      <c r="A2231" s="1" t="s">
        <v>8613</v>
      </c>
      <c r="B2231" s="1" t="str">
        <f t="shared" si="136"/>
        <v>9049 Manuel Walk Apt. 296;New Samantha, SC 82882</v>
      </c>
      <c r="C2231" s="1" t="s">
        <v>27962</v>
      </c>
      <c r="D2231" s="4" t="s">
        <v>35189</v>
      </c>
      <c r="E2231" s="4" t="s">
        <v>35190</v>
      </c>
      <c r="F2231" s="9" t="str">
        <f t="shared" si="137"/>
        <v>New Samantha</v>
      </c>
      <c r="G2231" t="str">
        <f t="shared" si="138"/>
        <v>SC</v>
      </c>
      <c r="H2231" t="str">
        <f t="shared" si="139"/>
        <v>82882</v>
      </c>
    </row>
    <row r="2232" spans="1:8" ht="45">
      <c r="A2232" s="1" t="s">
        <v>8617</v>
      </c>
      <c r="B2232" s="1" t="str">
        <f t="shared" si="136"/>
        <v>5640 Johnson Springs;Thomasstad, NY 59907</v>
      </c>
      <c r="C2232" s="1" t="s">
        <v>27963</v>
      </c>
      <c r="D2232" s="4" t="s">
        <v>35191</v>
      </c>
      <c r="E2232" s="4" t="s">
        <v>35192</v>
      </c>
      <c r="F2232" s="9" t="str">
        <f t="shared" si="137"/>
        <v>Thomasstad</v>
      </c>
      <c r="G2232" t="str">
        <f t="shared" si="138"/>
        <v>NY</v>
      </c>
      <c r="H2232" t="str">
        <f t="shared" si="139"/>
        <v>59907</v>
      </c>
    </row>
    <row r="2233" spans="1:8" ht="45">
      <c r="A2233" s="1" t="s">
        <v>8621</v>
      </c>
      <c r="B2233" s="1" t="str">
        <f t="shared" si="136"/>
        <v>6320 Tiffany Wall Suite 152;Charlotteshire, MT 45250</v>
      </c>
      <c r="C2233" s="1" t="s">
        <v>27964</v>
      </c>
      <c r="D2233" s="4" t="s">
        <v>35193</v>
      </c>
      <c r="E2233" s="4" t="s">
        <v>35194</v>
      </c>
      <c r="F2233" s="9" t="str">
        <f t="shared" si="137"/>
        <v>Charlotteshire</v>
      </c>
      <c r="G2233" t="str">
        <f t="shared" si="138"/>
        <v>MT</v>
      </c>
      <c r="H2233" t="str">
        <f t="shared" si="139"/>
        <v>45250</v>
      </c>
    </row>
    <row r="2234" spans="1:8" ht="30">
      <c r="A2234" s="1" t="s">
        <v>8624</v>
      </c>
      <c r="B2234" s="1" t="str">
        <f t="shared" si="136"/>
        <v>USS Morrison;FPO AP 60808</v>
      </c>
      <c r="C2234" s="1" t="s">
        <v>27965</v>
      </c>
      <c r="D2234" s="4" t="s">
        <v>35195</v>
      </c>
      <c r="E2234" s="4" t="s">
        <v>35196</v>
      </c>
      <c r="F2234" s="9" t="str">
        <f t="shared" si="137"/>
        <v>FPO</v>
      </c>
      <c r="G2234" t="str">
        <f t="shared" si="138"/>
        <v>AP</v>
      </c>
      <c r="H2234" t="str">
        <f t="shared" si="139"/>
        <v>60808</v>
      </c>
    </row>
    <row r="2235" spans="1:8" ht="45">
      <c r="A2235" s="1" t="s">
        <v>8627</v>
      </c>
      <c r="B2235" s="1" t="str">
        <f t="shared" si="136"/>
        <v>5960 Cassandra Village;Andradebury, ID 73929</v>
      </c>
      <c r="C2235" s="1" t="s">
        <v>27966</v>
      </c>
      <c r="D2235" s="4" t="s">
        <v>35197</v>
      </c>
      <c r="E2235" s="4" t="s">
        <v>35198</v>
      </c>
      <c r="F2235" s="9" t="str">
        <f t="shared" si="137"/>
        <v>Andradebury</v>
      </c>
      <c r="G2235" t="str">
        <f t="shared" si="138"/>
        <v>ID</v>
      </c>
      <c r="H2235" t="str">
        <f t="shared" si="139"/>
        <v>73929</v>
      </c>
    </row>
    <row r="2236" spans="1:8" ht="45">
      <c r="A2236" s="1" t="s">
        <v>8631</v>
      </c>
      <c r="B2236" s="1" t="str">
        <f t="shared" si="136"/>
        <v>871 Sherri Trafficway;Jacobton, MO 92146</v>
      </c>
      <c r="C2236" s="1" t="s">
        <v>27967</v>
      </c>
      <c r="D2236" s="4" t="s">
        <v>35199</v>
      </c>
      <c r="E2236" s="4" t="s">
        <v>35200</v>
      </c>
      <c r="F2236" s="9" t="str">
        <f t="shared" si="137"/>
        <v>Jacobton</v>
      </c>
      <c r="G2236" t="str">
        <f t="shared" si="138"/>
        <v>MO</v>
      </c>
      <c r="H2236" t="str">
        <f t="shared" si="139"/>
        <v>92146</v>
      </c>
    </row>
    <row r="2237" spans="1:8" ht="30">
      <c r="A2237" s="1" t="s">
        <v>8635</v>
      </c>
      <c r="B2237" s="1" t="str">
        <f t="shared" si="136"/>
        <v>3006 Bell Mountains;West Kimberly, KY 01912</v>
      </c>
      <c r="C2237" s="1" t="s">
        <v>27968</v>
      </c>
      <c r="D2237" s="4" t="s">
        <v>35201</v>
      </c>
      <c r="E2237" s="4" t="s">
        <v>35202</v>
      </c>
      <c r="F2237" s="9" t="str">
        <f t="shared" si="137"/>
        <v>West Kimberly</v>
      </c>
      <c r="G2237" t="str">
        <f t="shared" si="138"/>
        <v>KY</v>
      </c>
      <c r="H2237" t="str">
        <f t="shared" si="139"/>
        <v>01912</v>
      </c>
    </row>
    <row r="2238" spans="1:8" ht="30">
      <c r="A2238" s="1" t="s">
        <v>8639</v>
      </c>
      <c r="B2238" s="1" t="str">
        <f t="shared" si="136"/>
        <v>45394 Emily Street Apt. 700;Allenside, CO 86190</v>
      </c>
      <c r="C2238" s="1" t="s">
        <v>27969</v>
      </c>
      <c r="D2238" s="4" t="s">
        <v>35203</v>
      </c>
      <c r="E2238" s="4" t="s">
        <v>35204</v>
      </c>
      <c r="F2238" s="9" t="str">
        <f t="shared" si="137"/>
        <v>Allenside</v>
      </c>
      <c r="G2238" t="str">
        <f t="shared" si="138"/>
        <v>CO</v>
      </c>
      <c r="H2238" t="str">
        <f t="shared" si="139"/>
        <v>86190</v>
      </c>
    </row>
    <row r="2239" spans="1:8" ht="45">
      <c r="A2239" s="1" t="s">
        <v>8643</v>
      </c>
      <c r="B2239" s="1" t="str">
        <f t="shared" si="136"/>
        <v>55590 Amanda Divide;Fergusonbury, OR 15643</v>
      </c>
      <c r="C2239" s="1" t="s">
        <v>27970</v>
      </c>
      <c r="D2239" s="4" t="s">
        <v>35205</v>
      </c>
      <c r="E2239" s="4" t="s">
        <v>35206</v>
      </c>
      <c r="F2239" s="9" t="str">
        <f t="shared" si="137"/>
        <v>Fergusonbury</v>
      </c>
      <c r="G2239" t="str">
        <f t="shared" si="138"/>
        <v>OR</v>
      </c>
      <c r="H2239" t="str">
        <f t="shared" si="139"/>
        <v>15643</v>
      </c>
    </row>
    <row r="2240" spans="1:8" ht="30">
      <c r="A2240" s="1" t="s">
        <v>8646</v>
      </c>
      <c r="B2240" s="1" t="str">
        <f t="shared" si="136"/>
        <v>835 Samantha Field;North Kyle, OK 90481</v>
      </c>
      <c r="C2240" s="1" t="s">
        <v>27971</v>
      </c>
      <c r="D2240" s="4" t="s">
        <v>35207</v>
      </c>
      <c r="E2240" s="4" t="s">
        <v>35208</v>
      </c>
      <c r="F2240" s="9" t="str">
        <f t="shared" si="137"/>
        <v>North Kyle</v>
      </c>
      <c r="G2240" t="str">
        <f t="shared" si="138"/>
        <v>OK</v>
      </c>
      <c r="H2240" t="str">
        <f t="shared" si="139"/>
        <v>90481</v>
      </c>
    </row>
    <row r="2241" spans="1:8" ht="30">
      <c r="A2241" s="1" t="s">
        <v>8650</v>
      </c>
      <c r="B2241" s="1" t="str">
        <f t="shared" si="136"/>
        <v>8748 Julie Path;Port Dale, ME 48806</v>
      </c>
      <c r="C2241" s="1" t="s">
        <v>27972</v>
      </c>
      <c r="D2241" s="4" t="s">
        <v>35209</v>
      </c>
      <c r="E2241" s="4" t="s">
        <v>35210</v>
      </c>
      <c r="F2241" s="9" t="str">
        <f t="shared" si="137"/>
        <v>Port Dale</v>
      </c>
      <c r="G2241" t="str">
        <f t="shared" si="138"/>
        <v>ME</v>
      </c>
      <c r="H2241" t="str">
        <f t="shared" si="139"/>
        <v>48806</v>
      </c>
    </row>
    <row r="2242" spans="1:8" ht="45">
      <c r="A2242" s="1" t="s">
        <v>8654</v>
      </c>
      <c r="B2242" s="1" t="str">
        <f t="shared" si="136"/>
        <v>933 Stephanie Mountain Suite 070;Turnerport, MS 01623</v>
      </c>
      <c r="C2242" s="1" t="s">
        <v>27973</v>
      </c>
      <c r="D2242" s="4" t="s">
        <v>35211</v>
      </c>
      <c r="E2242" s="4" t="s">
        <v>35212</v>
      </c>
      <c r="F2242" s="9" t="str">
        <f t="shared" si="137"/>
        <v>Turnerport</v>
      </c>
      <c r="G2242" t="str">
        <f t="shared" si="138"/>
        <v>MS</v>
      </c>
      <c r="H2242" t="str">
        <f t="shared" si="139"/>
        <v>01623</v>
      </c>
    </row>
    <row r="2243" spans="1:8" ht="30">
      <c r="A2243" s="1" t="s">
        <v>8658</v>
      </c>
      <c r="B2243" s="1" t="str">
        <f t="shared" ref="B2243:B2306" si="140">SUBSTITUTE(A2243,CHAR(10),";")</f>
        <v>9026 Kerr View Apt. 331;Johnside, DC 07778</v>
      </c>
      <c r="C2243" s="1" t="s">
        <v>27974</v>
      </c>
      <c r="D2243" s="4" t="s">
        <v>35213</v>
      </c>
      <c r="E2243" s="4" t="s">
        <v>35214</v>
      </c>
      <c r="F2243" s="9" t="str">
        <f t="shared" ref="F2243:F2306" si="141">IF(RIGHT(LEFT(E2243,3),2)="PO",LEFT(E2243,3),LEFT(E2243,LEN(E2243)-10))</f>
        <v>Johnside</v>
      </c>
      <c r="G2243" t="str">
        <f t="shared" ref="G2243:G2306" si="142">LEFT(RIGHT(E2243, 8), 2)</f>
        <v>DC</v>
      </c>
      <c r="H2243" t="str">
        <f t="shared" ref="H2243:H2306" si="143">RIGHT(E2243, 5)</f>
        <v>07778</v>
      </c>
    </row>
    <row r="2244" spans="1:8" ht="30">
      <c r="A2244" s="1" t="s">
        <v>8662</v>
      </c>
      <c r="B2244" s="1" t="str">
        <f t="shared" si="140"/>
        <v>3512 Brian Place Apt. 657;Lake Scott, RI 16418</v>
      </c>
      <c r="C2244" s="1" t="s">
        <v>27975</v>
      </c>
      <c r="D2244" s="4" t="s">
        <v>35215</v>
      </c>
      <c r="E2244" s="4" t="s">
        <v>35216</v>
      </c>
      <c r="F2244" s="9" t="str">
        <f t="shared" si="141"/>
        <v>Lake Scott</v>
      </c>
      <c r="G2244" t="str">
        <f t="shared" si="142"/>
        <v>RI</v>
      </c>
      <c r="H2244" t="str">
        <f t="shared" si="143"/>
        <v>16418</v>
      </c>
    </row>
    <row r="2245" spans="1:8" ht="30">
      <c r="A2245" s="1" t="s">
        <v>8665</v>
      </c>
      <c r="B2245" s="1" t="str">
        <f t="shared" si="140"/>
        <v>52100 Lewis Light Suite 521;Barbaraside, MI 13048</v>
      </c>
      <c r="C2245" s="1" t="s">
        <v>27976</v>
      </c>
      <c r="D2245" s="4" t="s">
        <v>35217</v>
      </c>
      <c r="E2245" s="4" t="s">
        <v>35218</v>
      </c>
      <c r="F2245" s="9" t="str">
        <f t="shared" si="141"/>
        <v>Barbaraside</v>
      </c>
      <c r="G2245" t="str">
        <f t="shared" si="142"/>
        <v>MI</v>
      </c>
      <c r="H2245" t="str">
        <f t="shared" si="143"/>
        <v>13048</v>
      </c>
    </row>
    <row r="2246" spans="1:8" ht="30">
      <c r="A2246" s="1" t="s">
        <v>8669</v>
      </c>
      <c r="B2246" s="1" t="str">
        <f t="shared" si="140"/>
        <v>330 Yang Village Suite 101;East Kaitlyn, NY 46650</v>
      </c>
      <c r="C2246" s="1" t="s">
        <v>27977</v>
      </c>
      <c r="D2246" s="4" t="s">
        <v>35219</v>
      </c>
      <c r="E2246" s="4" t="s">
        <v>35220</v>
      </c>
      <c r="F2246" s="9" t="str">
        <f t="shared" si="141"/>
        <v>East Kaitlyn</v>
      </c>
      <c r="G2246" t="str">
        <f t="shared" si="142"/>
        <v>NY</v>
      </c>
      <c r="H2246" t="str">
        <f t="shared" si="143"/>
        <v>46650</v>
      </c>
    </row>
    <row r="2247" spans="1:8" ht="30">
      <c r="A2247" s="1" t="s">
        <v>8673</v>
      </c>
      <c r="B2247" s="1" t="str">
        <f t="shared" si="140"/>
        <v>9274 King Streets Suite 376;Hughesside, GA 25141</v>
      </c>
      <c r="C2247" s="1" t="s">
        <v>27978</v>
      </c>
      <c r="D2247" s="4" t="s">
        <v>35221</v>
      </c>
      <c r="E2247" s="4" t="s">
        <v>35222</v>
      </c>
      <c r="F2247" s="9" t="str">
        <f t="shared" si="141"/>
        <v>Hughesside</v>
      </c>
      <c r="G2247" t="str">
        <f t="shared" si="142"/>
        <v>GA</v>
      </c>
      <c r="H2247" t="str">
        <f t="shared" si="143"/>
        <v>25141</v>
      </c>
    </row>
    <row r="2248" spans="1:8" ht="30">
      <c r="A2248" s="1" t="s">
        <v>8677</v>
      </c>
      <c r="B2248" s="1" t="str">
        <f t="shared" si="140"/>
        <v>PSC 8777, Box 0286;APO AA 63869</v>
      </c>
      <c r="C2248" s="1" t="s">
        <v>27979</v>
      </c>
      <c r="D2248" s="4" t="s">
        <v>35223</v>
      </c>
      <c r="E2248" s="4" t="s">
        <v>35224</v>
      </c>
      <c r="F2248" s="9" t="str">
        <f t="shared" si="141"/>
        <v>APO</v>
      </c>
      <c r="G2248" t="str">
        <f t="shared" si="142"/>
        <v>AA</v>
      </c>
      <c r="H2248" t="str">
        <f t="shared" si="143"/>
        <v>63869</v>
      </c>
    </row>
    <row r="2249" spans="1:8" ht="45">
      <c r="A2249" s="1" t="s">
        <v>8681</v>
      </c>
      <c r="B2249" s="1" t="str">
        <f t="shared" si="140"/>
        <v>703 Julie Avenue Suite 717;Port Susanview, DE 51089</v>
      </c>
      <c r="C2249" s="1" t="s">
        <v>27980</v>
      </c>
      <c r="D2249" s="4" t="s">
        <v>35225</v>
      </c>
      <c r="E2249" s="4" t="s">
        <v>35226</v>
      </c>
      <c r="F2249" s="9" t="str">
        <f t="shared" si="141"/>
        <v>Port Susanview</v>
      </c>
      <c r="G2249" t="str">
        <f t="shared" si="142"/>
        <v>DE</v>
      </c>
      <c r="H2249" t="str">
        <f t="shared" si="143"/>
        <v>51089</v>
      </c>
    </row>
    <row r="2250" spans="1:8" ht="45">
      <c r="A2250" s="1" t="s">
        <v>8685</v>
      </c>
      <c r="B2250" s="1" t="str">
        <f t="shared" si="140"/>
        <v>900 Small Islands;Alisonland, CT 88298</v>
      </c>
      <c r="C2250" s="1" t="s">
        <v>27981</v>
      </c>
      <c r="D2250" s="4" t="s">
        <v>35227</v>
      </c>
      <c r="E2250" s="4" t="s">
        <v>35228</v>
      </c>
      <c r="F2250" s="9" t="str">
        <f t="shared" si="141"/>
        <v>Alisonland</v>
      </c>
      <c r="G2250" t="str">
        <f t="shared" si="142"/>
        <v>CT</v>
      </c>
      <c r="H2250" t="str">
        <f t="shared" si="143"/>
        <v>88298</v>
      </c>
    </row>
    <row r="2251" spans="1:8" ht="45">
      <c r="A2251" s="1" t="s">
        <v>8689</v>
      </c>
      <c r="B2251" s="1" t="str">
        <f t="shared" si="140"/>
        <v>819 Stephen Overpass Apt. 181;East Catherineshire, AZ 32369</v>
      </c>
      <c r="C2251" s="1" t="s">
        <v>27982</v>
      </c>
      <c r="D2251" s="4" t="s">
        <v>35229</v>
      </c>
      <c r="E2251" s="4" t="s">
        <v>35230</v>
      </c>
      <c r="F2251" s="9" t="str">
        <f t="shared" si="141"/>
        <v>East Catherineshire</v>
      </c>
      <c r="G2251" t="str">
        <f t="shared" si="142"/>
        <v>AZ</v>
      </c>
      <c r="H2251" t="str">
        <f t="shared" si="143"/>
        <v>32369</v>
      </c>
    </row>
    <row r="2252" spans="1:8" ht="30">
      <c r="A2252" s="1" t="s">
        <v>8693</v>
      </c>
      <c r="B2252" s="1" t="str">
        <f t="shared" si="140"/>
        <v>USS Greene;FPO AE 67989</v>
      </c>
      <c r="C2252" s="1" t="s">
        <v>27983</v>
      </c>
      <c r="D2252" s="4" t="s">
        <v>35231</v>
      </c>
      <c r="E2252" s="4" t="s">
        <v>35232</v>
      </c>
      <c r="F2252" s="9" t="str">
        <f t="shared" si="141"/>
        <v>FPO</v>
      </c>
      <c r="G2252" t="str">
        <f t="shared" si="142"/>
        <v>AE</v>
      </c>
      <c r="H2252" t="str">
        <f t="shared" si="143"/>
        <v>67989</v>
      </c>
    </row>
    <row r="2253" spans="1:8" ht="45">
      <c r="A2253" s="1" t="s">
        <v>8697</v>
      </c>
      <c r="B2253" s="1" t="str">
        <f t="shared" si="140"/>
        <v>5972 Stacy Burg;Natashahaven, OK 57318</v>
      </c>
      <c r="C2253" s="1" t="s">
        <v>27984</v>
      </c>
      <c r="D2253" s="4" t="s">
        <v>35233</v>
      </c>
      <c r="E2253" s="4" t="s">
        <v>35234</v>
      </c>
      <c r="F2253" s="9" t="str">
        <f t="shared" si="141"/>
        <v>Natashahaven</v>
      </c>
      <c r="G2253" t="str">
        <f t="shared" si="142"/>
        <v>OK</v>
      </c>
      <c r="H2253" t="str">
        <f t="shared" si="143"/>
        <v>57318</v>
      </c>
    </row>
    <row r="2254" spans="1:8" ht="30">
      <c r="A2254" s="1" t="s">
        <v>8700</v>
      </c>
      <c r="B2254" s="1" t="str">
        <f t="shared" si="140"/>
        <v>61785 David Corners;Lake Gerald, FL 55588</v>
      </c>
      <c r="C2254" s="1" t="s">
        <v>27985</v>
      </c>
      <c r="D2254" s="4" t="s">
        <v>35235</v>
      </c>
      <c r="E2254" s="4" t="s">
        <v>35236</v>
      </c>
      <c r="F2254" s="9" t="str">
        <f t="shared" si="141"/>
        <v>Lake Gerald</v>
      </c>
      <c r="G2254" t="str">
        <f t="shared" si="142"/>
        <v>FL</v>
      </c>
      <c r="H2254" t="str">
        <f t="shared" si="143"/>
        <v>55588</v>
      </c>
    </row>
    <row r="2255" spans="1:8" ht="45">
      <c r="A2255" s="1" t="s">
        <v>8704</v>
      </c>
      <c r="B2255" s="1" t="str">
        <f t="shared" si="140"/>
        <v>53996 Anthony Extensions;East Alison, WV 35522</v>
      </c>
      <c r="C2255" s="1" t="s">
        <v>27986</v>
      </c>
      <c r="D2255" s="4" t="s">
        <v>35237</v>
      </c>
      <c r="E2255" s="4" t="s">
        <v>35238</v>
      </c>
      <c r="F2255" s="9" t="str">
        <f t="shared" si="141"/>
        <v>East Alison</v>
      </c>
      <c r="G2255" t="str">
        <f t="shared" si="142"/>
        <v>WV</v>
      </c>
      <c r="H2255" t="str">
        <f t="shared" si="143"/>
        <v>35522</v>
      </c>
    </row>
    <row r="2256" spans="1:8" ht="30">
      <c r="A2256" s="1" t="s">
        <v>8708</v>
      </c>
      <c r="B2256" s="1" t="str">
        <f t="shared" si="140"/>
        <v>48910 Richard Plain;Wallerstad, TX 44151</v>
      </c>
      <c r="C2256" s="1" t="s">
        <v>27987</v>
      </c>
      <c r="D2256" s="4" t="s">
        <v>35239</v>
      </c>
      <c r="E2256" s="4" t="s">
        <v>35240</v>
      </c>
      <c r="F2256" s="9" t="str">
        <f t="shared" si="141"/>
        <v>Wallerstad</v>
      </c>
      <c r="G2256" t="str">
        <f t="shared" si="142"/>
        <v>TX</v>
      </c>
      <c r="H2256" t="str">
        <f t="shared" si="143"/>
        <v>44151</v>
      </c>
    </row>
    <row r="2257" spans="1:8" ht="30">
      <c r="A2257" s="1" t="s">
        <v>8711</v>
      </c>
      <c r="B2257" s="1" t="str">
        <f t="shared" si="140"/>
        <v>1224 Alexander Circle Suite 700;Reeseside, KS 18276</v>
      </c>
      <c r="C2257" s="1" t="s">
        <v>27988</v>
      </c>
      <c r="D2257" s="4" t="s">
        <v>35241</v>
      </c>
      <c r="E2257" s="4" t="s">
        <v>35242</v>
      </c>
      <c r="F2257" s="9" t="str">
        <f t="shared" si="141"/>
        <v>Reeseside</v>
      </c>
      <c r="G2257" t="str">
        <f t="shared" si="142"/>
        <v>KS</v>
      </c>
      <c r="H2257" t="str">
        <f t="shared" si="143"/>
        <v>18276</v>
      </c>
    </row>
    <row r="2258" spans="1:8" ht="30">
      <c r="A2258" s="1" t="s">
        <v>8715</v>
      </c>
      <c r="B2258" s="1" t="str">
        <f t="shared" si="140"/>
        <v>8744 Garrett Light;Theresastad, NJ 43721</v>
      </c>
      <c r="C2258" s="1" t="s">
        <v>27989</v>
      </c>
      <c r="D2258" s="4" t="s">
        <v>35243</v>
      </c>
      <c r="E2258" s="4" t="s">
        <v>35244</v>
      </c>
      <c r="F2258" s="9" t="str">
        <f t="shared" si="141"/>
        <v>Theresastad</v>
      </c>
      <c r="G2258" t="str">
        <f t="shared" si="142"/>
        <v>NJ</v>
      </c>
      <c r="H2258" t="str">
        <f t="shared" si="143"/>
        <v>43721</v>
      </c>
    </row>
    <row r="2259" spans="1:8" ht="30">
      <c r="A2259" s="1" t="s">
        <v>8719</v>
      </c>
      <c r="B2259" s="1" t="str">
        <f t="shared" si="140"/>
        <v>223 Michael Flat;West Davidport, NE 97273</v>
      </c>
      <c r="C2259" s="1" t="s">
        <v>27990</v>
      </c>
      <c r="D2259" s="4" t="s">
        <v>35245</v>
      </c>
      <c r="E2259" s="4" t="s">
        <v>35246</v>
      </c>
      <c r="F2259" s="9" t="str">
        <f t="shared" si="141"/>
        <v>West Davidport</v>
      </c>
      <c r="G2259" t="str">
        <f t="shared" si="142"/>
        <v>NE</v>
      </c>
      <c r="H2259" t="str">
        <f t="shared" si="143"/>
        <v>97273</v>
      </c>
    </row>
    <row r="2260" spans="1:8" ht="45">
      <c r="A2260" s="1" t="s">
        <v>8723</v>
      </c>
      <c r="B2260" s="1" t="str">
        <f t="shared" si="140"/>
        <v>0635 Lindsey Park Suite 197;Hamptonport, AK 08502</v>
      </c>
      <c r="C2260" s="1" t="s">
        <v>27991</v>
      </c>
      <c r="D2260" s="4" t="s">
        <v>35247</v>
      </c>
      <c r="E2260" s="4" t="s">
        <v>35248</v>
      </c>
      <c r="F2260" s="9" t="str">
        <f t="shared" si="141"/>
        <v>Hamptonport</v>
      </c>
      <c r="G2260" t="str">
        <f t="shared" si="142"/>
        <v>AK</v>
      </c>
      <c r="H2260" t="str">
        <f t="shared" si="143"/>
        <v>08502</v>
      </c>
    </row>
    <row r="2261" spans="1:8" ht="30">
      <c r="A2261" s="1" t="s">
        <v>8727</v>
      </c>
      <c r="B2261" s="1" t="str">
        <f t="shared" si="140"/>
        <v>92198 Fischer Manor;West Edwardberg, KY 06944</v>
      </c>
      <c r="C2261" s="1" t="s">
        <v>27992</v>
      </c>
      <c r="D2261" s="4" t="s">
        <v>35249</v>
      </c>
      <c r="E2261" s="4" t="s">
        <v>35250</v>
      </c>
      <c r="F2261" s="9" t="str">
        <f t="shared" si="141"/>
        <v>West Edwardberg</v>
      </c>
      <c r="G2261" t="str">
        <f t="shared" si="142"/>
        <v>KY</v>
      </c>
      <c r="H2261" t="str">
        <f t="shared" si="143"/>
        <v>06944</v>
      </c>
    </row>
    <row r="2262" spans="1:8" ht="30">
      <c r="A2262" s="1" t="s">
        <v>8731</v>
      </c>
      <c r="B2262" s="1" t="str">
        <f t="shared" si="140"/>
        <v>634 Jennifer Locks;New Williefort, WV 07619</v>
      </c>
      <c r="C2262" s="1" t="s">
        <v>27993</v>
      </c>
      <c r="D2262" s="4" t="s">
        <v>35251</v>
      </c>
      <c r="E2262" s="4" t="s">
        <v>35252</v>
      </c>
      <c r="F2262" s="9" t="str">
        <f t="shared" si="141"/>
        <v>New Williefort</v>
      </c>
      <c r="G2262" t="str">
        <f t="shared" si="142"/>
        <v>WV</v>
      </c>
      <c r="H2262" t="str">
        <f t="shared" si="143"/>
        <v>07619</v>
      </c>
    </row>
    <row r="2263" spans="1:8" ht="30">
      <c r="A2263" s="1" t="s">
        <v>8735</v>
      </c>
      <c r="B2263" s="1" t="str">
        <f t="shared" si="140"/>
        <v>PSC 7091, Box 0798;APO AA 97413</v>
      </c>
      <c r="C2263" s="1" t="s">
        <v>27994</v>
      </c>
      <c r="D2263" s="4" t="s">
        <v>35253</v>
      </c>
      <c r="E2263" s="4" t="s">
        <v>35254</v>
      </c>
      <c r="F2263" s="9" t="str">
        <f t="shared" si="141"/>
        <v>APO</v>
      </c>
      <c r="G2263" t="str">
        <f t="shared" si="142"/>
        <v>AA</v>
      </c>
      <c r="H2263" t="str">
        <f t="shared" si="143"/>
        <v>97413</v>
      </c>
    </row>
    <row r="2264" spans="1:8" ht="30">
      <c r="A2264" s="1" t="s">
        <v>8738</v>
      </c>
      <c r="B2264" s="1" t="str">
        <f t="shared" si="140"/>
        <v>5518 Brandon Vista Apt. 733;Sawyerburgh, MN 43252</v>
      </c>
      <c r="C2264" s="1" t="s">
        <v>27995</v>
      </c>
      <c r="D2264" s="4" t="s">
        <v>35255</v>
      </c>
      <c r="E2264" s="4" t="s">
        <v>35256</v>
      </c>
      <c r="F2264" s="9" t="str">
        <f t="shared" si="141"/>
        <v>Sawyerburgh</v>
      </c>
      <c r="G2264" t="str">
        <f t="shared" si="142"/>
        <v>MN</v>
      </c>
      <c r="H2264" t="str">
        <f t="shared" si="143"/>
        <v>43252</v>
      </c>
    </row>
    <row r="2265" spans="1:8" ht="30">
      <c r="A2265" s="1" t="s">
        <v>8742</v>
      </c>
      <c r="B2265" s="1" t="str">
        <f t="shared" si="140"/>
        <v>3056 Hill Dale;Branchfurt, WA 79795</v>
      </c>
      <c r="C2265" s="1" t="s">
        <v>27996</v>
      </c>
      <c r="D2265" s="4" t="s">
        <v>35257</v>
      </c>
      <c r="E2265" s="4" t="s">
        <v>35258</v>
      </c>
      <c r="F2265" s="9" t="str">
        <f t="shared" si="141"/>
        <v>Branchfurt</v>
      </c>
      <c r="G2265" t="str">
        <f t="shared" si="142"/>
        <v>WA</v>
      </c>
      <c r="H2265" t="str">
        <f t="shared" si="143"/>
        <v>79795</v>
      </c>
    </row>
    <row r="2266" spans="1:8" ht="30">
      <c r="A2266" s="1" t="s">
        <v>8745</v>
      </c>
      <c r="B2266" s="1" t="str">
        <f t="shared" si="140"/>
        <v>8717 Willis Camp;New Michael, MD 53487</v>
      </c>
      <c r="C2266" s="1" t="s">
        <v>27997</v>
      </c>
      <c r="D2266" s="4" t="s">
        <v>35259</v>
      </c>
      <c r="E2266" s="4" t="s">
        <v>35260</v>
      </c>
      <c r="F2266" s="9" t="str">
        <f t="shared" si="141"/>
        <v>New Michael</v>
      </c>
      <c r="G2266" t="str">
        <f t="shared" si="142"/>
        <v>MD</v>
      </c>
      <c r="H2266" t="str">
        <f t="shared" si="143"/>
        <v>53487</v>
      </c>
    </row>
    <row r="2267" spans="1:8" ht="45">
      <c r="A2267" s="1" t="s">
        <v>8749</v>
      </c>
      <c r="B2267" s="1" t="str">
        <f t="shared" si="140"/>
        <v>6098 Taylor Court;Allenchester, WI 59931</v>
      </c>
      <c r="C2267" s="1" t="s">
        <v>27998</v>
      </c>
      <c r="D2267" s="4" t="s">
        <v>35261</v>
      </c>
      <c r="E2267" s="4" t="s">
        <v>35262</v>
      </c>
      <c r="F2267" s="9" t="str">
        <f t="shared" si="141"/>
        <v>Allenchester</v>
      </c>
      <c r="G2267" t="str">
        <f t="shared" si="142"/>
        <v>WI</v>
      </c>
      <c r="H2267" t="str">
        <f t="shared" si="143"/>
        <v>59931</v>
      </c>
    </row>
    <row r="2268" spans="1:8" ht="45">
      <c r="A2268" s="1" t="s">
        <v>8753</v>
      </c>
      <c r="B2268" s="1" t="str">
        <f t="shared" si="140"/>
        <v>885 Smith Bypass;Amandafurt, TN 35409</v>
      </c>
      <c r="C2268" s="1" t="s">
        <v>27999</v>
      </c>
      <c r="D2268" s="4" t="s">
        <v>35263</v>
      </c>
      <c r="E2268" s="4" t="s">
        <v>35264</v>
      </c>
      <c r="F2268" s="9" t="str">
        <f t="shared" si="141"/>
        <v>Amandafurt</v>
      </c>
      <c r="G2268" t="str">
        <f t="shared" si="142"/>
        <v>TN</v>
      </c>
      <c r="H2268" t="str">
        <f t="shared" si="143"/>
        <v>35409</v>
      </c>
    </row>
    <row r="2269" spans="1:8" ht="45">
      <c r="A2269" s="1" t="s">
        <v>8757</v>
      </c>
      <c r="B2269" s="1" t="str">
        <f t="shared" si="140"/>
        <v>0364 Aaron Crescent;Davidshire, IN 94634</v>
      </c>
      <c r="C2269" s="1" t="s">
        <v>28000</v>
      </c>
      <c r="D2269" s="4" t="s">
        <v>35265</v>
      </c>
      <c r="E2269" s="4" t="s">
        <v>35266</v>
      </c>
      <c r="F2269" s="9" t="str">
        <f t="shared" si="141"/>
        <v>Davidshire</v>
      </c>
      <c r="G2269" t="str">
        <f t="shared" si="142"/>
        <v>IN</v>
      </c>
      <c r="H2269" t="str">
        <f t="shared" si="143"/>
        <v>94634</v>
      </c>
    </row>
    <row r="2270" spans="1:8" ht="45">
      <c r="A2270" s="1" t="s">
        <v>8761</v>
      </c>
      <c r="B2270" s="1" t="str">
        <f t="shared" si="140"/>
        <v>11307 Jacqueline Way;Millerchester, DC 46776</v>
      </c>
      <c r="C2270" s="1" t="s">
        <v>28001</v>
      </c>
      <c r="D2270" s="4" t="s">
        <v>35267</v>
      </c>
      <c r="E2270" s="4" t="s">
        <v>35268</v>
      </c>
      <c r="F2270" s="9" t="str">
        <f t="shared" si="141"/>
        <v>Millerchester</v>
      </c>
      <c r="G2270" t="str">
        <f t="shared" si="142"/>
        <v>DC</v>
      </c>
      <c r="H2270" t="str">
        <f t="shared" si="143"/>
        <v>46776</v>
      </c>
    </row>
    <row r="2271" spans="1:8" ht="30">
      <c r="A2271" s="1" t="s">
        <v>8765</v>
      </c>
      <c r="B2271" s="1" t="str">
        <f t="shared" si="140"/>
        <v>488 Bailey Extension Suite 487;Steeleville, TN 07046</v>
      </c>
      <c r="C2271" s="1" t="s">
        <v>28002</v>
      </c>
      <c r="D2271" s="4" t="s">
        <v>35269</v>
      </c>
      <c r="E2271" s="4" t="s">
        <v>35270</v>
      </c>
      <c r="F2271" s="9" t="str">
        <f t="shared" si="141"/>
        <v>Steeleville</v>
      </c>
      <c r="G2271" t="str">
        <f t="shared" si="142"/>
        <v>TN</v>
      </c>
      <c r="H2271" t="str">
        <f t="shared" si="143"/>
        <v>07046</v>
      </c>
    </row>
    <row r="2272" spans="1:8" ht="30">
      <c r="A2272" s="1" t="s">
        <v>8769</v>
      </c>
      <c r="B2272" s="1" t="str">
        <f t="shared" si="140"/>
        <v>40031 Peterson Brooks;Lake Garrettshire, VT 21791</v>
      </c>
      <c r="C2272" s="1" t="s">
        <v>28003</v>
      </c>
      <c r="D2272" s="4" t="s">
        <v>35271</v>
      </c>
      <c r="E2272" s="4" t="s">
        <v>35272</v>
      </c>
      <c r="F2272" s="9" t="str">
        <f t="shared" si="141"/>
        <v>Lake Garrettshire</v>
      </c>
      <c r="G2272" t="str">
        <f t="shared" si="142"/>
        <v>VT</v>
      </c>
      <c r="H2272" t="str">
        <f t="shared" si="143"/>
        <v>21791</v>
      </c>
    </row>
    <row r="2273" spans="1:8" ht="45">
      <c r="A2273" s="1" t="s">
        <v>8773</v>
      </c>
      <c r="B2273" s="1" t="str">
        <f t="shared" si="140"/>
        <v>561 Danielle Knolls Apt. 800;Lake Christopher, IL 25288</v>
      </c>
      <c r="C2273" s="1" t="s">
        <v>28004</v>
      </c>
      <c r="D2273" s="4" t="s">
        <v>35273</v>
      </c>
      <c r="E2273" s="4" t="s">
        <v>35274</v>
      </c>
      <c r="F2273" s="9" t="str">
        <f t="shared" si="141"/>
        <v>Lake Christopher</v>
      </c>
      <c r="G2273" t="str">
        <f t="shared" si="142"/>
        <v>IL</v>
      </c>
      <c r="H2273" t="str">
        <f t="shared" si="143"/>
        <v>25288</v>
      </c>
    </row>
    <row r="2274" spans="1:8" ht="30">
      <c r="A2274" s="1" t="s">
        <v>8777</v>
      </c>
      <c r="B2274" s="1" t="str">
        <f t="shared" si="140"/>
        <v>85014 Shaffer Lock Apt. 466;East Phillip, NV 62869</v>
      </c>
      <c r="C2274" s="1" t="s">
        <v>28005</v>
      </c>
      <c r="D2274" s="4" t="s">
        <v>35275</v>
      </c>
      <c r="E2274" s="4" t="s">
        <v>35276</v>
      </c>
      <c r="F2274" s="9" t="str">
        <f t="shared" si="141"/>
        <v>East Phillip</v>
      </c>
      <c r="G2274" t="str">
        <f t="shared" si="142"/>
        <v>NV</v>
      </c>
      <c r="H2274" t="str">
        <f t="shared" si="143"/>
        <v>62869</v>
      </c>
    </row>
    <row r="2275" spans="1:8" ht="30">
      <c r="A2275" s="1" t="s">
        <v>8781</v>
      </c>
      <c r="B2275" s="1" t="str">
        <f t="shared" si="140"/>
        <v>7837 Kaufman Run;New Thomastown, SD 81690</v>
      </c>
      <c r="C2275" s="1" t="s">
        <v>28006</v>
      </c>
      <c r="D2275" s="4" t="s">
        <v>35277</v>
      </c>
      <c r="E2275" s="4" t="s">
        <v>35278</v>
      </c>
      <c r="F2275" s="9" t="str">
        <f t="shared" si="141"/>
        <v>New Thomastown</v>
      </c>
      <c r="G2275" t="str">
        <f t="shared" si="142"/>
        <v>SD</v>
      </c>
      <c r="H2275" t="str">
        <f t="shared" si="143"/>
        <v>81690</v>
      </c>
    </row>
    <row r="2276" spans="1:8" ht="30">
      <c r="A2276" s="1" t="s">
        <v>8784</v>
      </c>
      <c r="B2276" s="1" t="str">
        <f t="shared" si="140"/>
        <v>85425 Joseph Square Suite 146;South Lee, FL 85185</v>
      </c>
      <c r="C2276" s="1" t="s">
        <v>28007</v>
      </c>
      <c r="D2276" s="4" t="s">
        <v>35279</v>
      </c>
      <c r="E2276" s="4" t="s">
        <v>35280</v>
      </c>
      <c r="F2276" s="9" t="str">
        <f t="shared" si="141"/>
        <v>South Lee</v>
      </c>
      <c r="G2276" t="str">
        <f t="shared" si="142"/>
        <v>FL</v>
      </c>
      <c r="H2276" t="str">
        <f t="shared" si="143"/>
        <v>85185</v>
      </c>
    </row>
    <row r="2277" spans="1:8" ht="30">
      <c r="A2277" s="1" t="s">
        <v>8787</v>
      </c>
      <c r="B2277" s="1" t="str">
        <f t="shared" si="140"/>
        <v>618 David Mount;Port Paul, IL 32144</v>
      </c>
      <c r="C2277" s="1" t="s">
        <v>28008</v>
      </c>
      <c r="D2277" s="4" t="s">
        <v>35281</v>
      </c>
      <c r="E2277" s="4" t="s">
        <v>35282</v>
      </c>
      <c r="F2277" s="9" t="str">
        <f t="shared" si="141"/>
        <v>Port Paul</v>
      </c>
      <c r="G2277" t="str">
        <f t="shared" si="142"/>
        <v>IL</v>
      </c>
      <c r="H2277" t="str">
        <f t="shared" si="143"/>
        <v>32144</v>
      </c>
    </row>
    <row r="2278" spans="1:8" ht="30">
      <c r="A2278" s="1" t="s">
        <v>8791</v>
      </c>
      <c r="B2278" s="1" t="str">
        <f t="shared" si="140"/>
        <v>Unit 1391 Box 5136;DPO AP 54210</v>
      </c>
      <c r="C2278" s="1" t="s">
        <v>28009</v>
      </c>
      <c r="D2278" s="4" t="s">
        <v>35283</v>
      </c>
      <c r="E2278" s="4" t="s">
        <v>35284</v>
      </c>
      <c r="F2278" s="9" t="str">
        <f t="shared" si="141"/>
        <v>DPO</v>
      </c>
      <c r="G2278" t="str">
        <f t="shared" si="142"/>
        <v>AP</v>
      </c>
      <c r="H2278" t="str">
        <f t="shared" si="143"/>
        <v>54210</v>
      </c>
    </row>
    <row r="2279" spans="1:8" ht="30">
      <c r="A2279" s="1" t="s">
        <v>8795</v>
      </c>
      <c r="B2279" s="1" t="str">
        <f t="shared" si="140"/>
        <v>512 Sanchez Plains Apt. 763;South Tyler, WI 56478</v>
      </c>
      <c r="C2279" s="1" t="s">
        <v>28010</v>
      </c>
      <c r="D2279" s="4" t="s">
        <v>35285</v>
      </c>
      <c r="E2279" s="4" t="s">
        <v>35286</v>
      </c>
      <c r="F2279" s="9" t="str">
        <f t="shared" si="141"/>
        <v>South Tyler</v>
      </c>
      <c r="G2279" t="str">
        <f t="shared" si="142"/>
        <v>WI</v>
      </c>
      <c r="H2279" t="str">
        <f t="shared" si="143"/>
        <v>56478</v>
      </c>
    </row>
    <row r="2280" spans="1:8" ht="30">
      <c r="A2280" s="1" t="s">
        <v>8799</v>
      </c>
      <c r="B2280" s="1" t="str">
        <f t="shared" si="140"/>
        <v>2697 Cindy Manor;North Jonshire, DE 80744</v>
      </c>
      <c r="C2280" s="1" t="s">
        <v>28011</v>
      </c>
      <c r="D2280" s="4" t="s">
        <v>35287</v>
      </c>
      <c r="E2280" s="4" t="s">
        <v>35288</v>
      </c>
      <c r="F2280" s="9" t="str">
        <f t="shared" si="141"/>
        <v>North Jonshire</v>
      </c>
      <c r="G2280" t="str">
        <f t="shared" si="142"/>
        <v>DE</v>
      </c>
      <c r="H2280" t="str">
        <f t="shared" si="143"/>
        <v>80744</v>
      </c>
    </row>
    <row r="2281" spans="1:8" ht="30">
      <c r="A2281" s="1" t="s">
        <v>8803</v>
      </c>
      <c r="B2281" s="1" t="str">
        <f t="shared" si="140"/>
        <v>1825 Kelly Place;Sherryport, DC 75118</v>
      </c>
      <c r="C2281" s="1" t="s">
        <v>28012</v>
      </c>
      <c r="D2281" s="4" t="s">
        <v>35289</v>
      </c>
      <c r="E2281" s="4" t="s">
        <v>35290</v>
      </c>
      <c r="F2281" s="9" t="str">
        <f t="shared" si="141"/>
        <v>Sherryport</v>
      </c>
      <c r="G2281" t="str">
        <f t="shared" si="142"/>
        <v>DC</v>
      </c>
      <c r="H2281" t="str">
        <f t="shared" si="143"/>
        <v>75118</v>
      </c>
    </row>
    <row r="2282" spans="1:8" ht="30">
      <c r="A2282" s="1" t="s">
        <v>8807</v>
      </c>
      <c r="B2282" s="1" t="str">
        <f t="shared" si="140"/>
        <v>062 Herrera Junctions;East Nicole, WY 87682</v>
      </c>
      <c r="C2282" s="1" t="s">
        <v>28013</v>
      </c>
      <c r="D2282" s="4" t="s">
        <v>35291</v>
      </c>
      <c r="E2282" s="4" t="s">
        <v>35292</v>
      </c>
      <c r="F2282" s="9" t="str">
        <f t="shared" si="141"/>
        <v>East Nicole</v>
      </c>
      <c r="G2282" t="str">
        <f t="shared" si="142"/>
        <v>WY</v>
      </c>
      <c r="H2282" t="str">
        <f t="shared" si="143"/>
        <v>87682</v>
      </c>
    </row>
    <row r="2283" spans="1:8" ht="30">
      <c r="A2283" s="1" t="s">
        <v>8811</v>
      </c>
      <c r="B2283" s="1" t="str">
        <f t="shared" si="140"/>
        <v>7282 Randall Crest;Laurafurt, CT 45975</v>
      </c>
      <c r="C2283" s="1" t="s">
        <v>28014</v>
      </c>
      <c r="D2283" s="4" t="s">
        <v>35293</v>
      </c>
      <c r="E2283" s="4" t="s">
        <v>35294</v>
      </c>
      <c r="F2283" s="9" t="str">
        <f t="shared" si="141"/>
        <v>Laurafurt</v>
      </c>
      <c r="G2283" t="str">
        <f t="shared" si="142"/>
        <v>CT</v>
      </c>
      <c r="H2283" t="str">
        <f t="shared" si="143"/>
        <v>45975</v>
      </c>
    </row>
    <row r="2284" spans="1:8" ht="30">
      <c r="A2284" s="1" t="s">
        <v>8815</v>
      </c>
      <c r="B2284" s="1" t="str">
        <f t="shared" si="140"/>
        <v>07414 Nunez Mountain Apt. 589;Richardport, OK 78394</v>
      </c>
      <c r="C2284" s="1" t="s">
        <v>28015</v>
      </c>
      <c r="D2284" s="4" t="s">
        <v>35295</v>
      </c>
      <c r="E2284" s="4" t="s">
        <v>35296</v>
      </c>
      <c r="F2284" s="9" t="str">
        <f t="shared" si="141"/>
        <v>Richardport</v>
      </c>
      <c r="G2284" t="str">
        <f t="shared" si="142"/>
        <v>OK</v>
      </c>
      <c r="H2284" t="str">
        <f t="shared" si="143"/>
        <v>78394</v>
      </c>
    </row>
    <row r="2285" spans="1:8" ht="30">
      <c r="A2285" s="1" t="s">
        <v>8819</v>
      </c>
      <c r="B2285" s="1" t="str">
        <f t="shared" si="140"/>
        <v>PSC 2873, Box 5003;APO AA 36491</v>
      </c>
      <c r="C2285" s="1" t="s">
        <v>28016</v>
      </c>
      <c r="D2285" s="4" t="s">
        <v>35297</v>
      </c>
      <c r="E2285" s="4" t="s">
        <v>35298</v>
      </c>
      <c r="F2285" s="9" t="str">
        <f t="shared" si="141"/>
        <v>APO</v>
      </c>
      <c r="G2285" t="str">
        <f t="shared" si="142"/>
        <v>AA</v>
      </c>
      <c r="H2285" t="str">
        <f t="shared" si="143"/>
        <v>36491</v>
      </c>
    </row>
    <row r="2286" spans="1:8" ht="45">
      <c r="A2286" s="1" t="s">
        <v>8822</v>
      </c>
      <c r="B2286" s="1" t="str">
        <f t="shared" si="140"/>
        <v>190 Torres Islands;Russellville, WI 44062</v>
      </c>
      <c r="C2286" s="1" t="s">
        <v>28017</v>
      </c>
      <c r="D2286" s="4" t="s">
        <v>35299</v>
      </c>
      <c r="E2286" s="4" t="s">
        <v>35300</v>
      </c>
      <c r="F2286" s="9" t="str">
        <f t="shared" si="141"/>
        <v>Russellville</v>
      </c>
      <c r="G2286" t="str">
        <f t="shared" si="142"/>
        <v>WI</v>
      </c>
      <c r="H2286" t="str">
        <f t="shared" si="143"/>
        <v>44062</v>
      </c>
    </row>
    <row r="2287" spans="1:8" ht="30">
      <c r="A2287" s="1" t="s">
        <v>8826</v>
      </c>
      <c r="B2287" s="1" t="str">
        <f t="shared" si="140"/>
        <v>15567 Henry Shoal Apt. 017;Sherrymouth, MA 31038</v>
      </c>
      <c r="C2287" s="1" t="s">
        <v>28018</v>
      </c>
      <c r="D2287" s="4" t="s">
        <v>35301</v>
      </c>
      <c r="E2287" s="4" t="s">
        <v>35302</v>
      </c>
      <c r="F2287" s="9" t="str">
        <f t="shared" si="141"/>
        <v>Sherrymouth</v>
      </c>
      <c r="G2287" t="str">
        <f t="shared" si="142"/>
        <v>MA</v>
      </c>
      <c r="H2287" t="str">
        <f t="shared" si="143"/>
        <v>31038</v>
      </c>
    </row>
    <row r="2288" spans="1:8" ht="45">
      <c r="A2288" s="1" t="s">
        <v>8830</v>
      </c>
      <c r="B2288" s="1" t="str">
        <f t="shared" si="140"/>
        <v>46192 Brooks Crescent;Khanside, ND 65351</v>
      </c>
      <c r="C2288" s="1" t="s">
        <v>28019</v>
      </c>
      <c r="D2288" s="4" t="s">
        <v>35303</v>
      </c>
      <c r="E2288" s="4" t="s">
        <v>35304</v>
      </c>
      <c r="F2288" s="9" t="str">
        <f t="shared" si="141"/>
        <v>Khanside</v>
      </c>
      <c r="G2288" t="str">
        <f t="shared" si="142"/>
        <v>ND</v>
      </c>
      <c r="H2288" t="str">
        <f t="shared" si="143"/>
        <v>65351</v>
      </c>
    </row>
    <row r="2289" spans="1:8" ht="30">
      <c r="A2289" s="1" t="s">
        <v>8834</v>
      </c>
      <c r="B2289" s="1" t="str">
        <f t="shared" si="140"/>
        <v>3559 Regina Lodge Suite 006;Laurafurt, CA 44446</v>
      </c>
      <c r="C2289" s="1" t="s">
        <v>28020</v>
      </c>
      <c r="D2289" s="4" t="s">
        <v>35305</v>
      </c>
      <c r="E2289" s="4" t="s">
        <v>35306</v>
      </c>
      <c r="F2289" s="9" t="str">
        <f t="shared" si="141"/>
        <v>Laurafurt</v>
      </c>
      <c r="G2289" t="str">
        <f t="shared" si="142"/>
        <v>CA</v>
      </c>
      <c r="H2289" t="str">
        <f t="shared" si="143"/>
        <v>44446</v>
      </c>
    </row>
    <row r="2290" spans="1:8" ht="30">
      <c r="A2290" s="1" t="s">
        <v>8838</v>
      </c>
      <c r="B2290" s="1" t="str">
        <f t="shared" si="140"/>
        <v>889 Cindy Station Apt. 936;Bethview, GA 78964</v>
      </c>
      <c r="C2290" s="1" t="s">
        <v>28021</v>
      </c>
      <c r="D2290" s="4" t="s">
        <v>35307</v>
      </c>
      <c r="E2290" s="4" t="s">
        <v>35308</v>
      </c>
      <c r="F2290" s="9" t="str">
        <f t="shared" si="141"/>
        <v>Bethview</v>
      </c>
      <c r="G2290" t="str">
        <f t="shared" si="142"/>
        <v>GA</v>
      </c>
      <c r="H2290" t="str">
        <f t="shared" si="143"/>
        <v>78964</v>
      </c>
    </row>
    <row r="2291" spans="1:8" ht="30">
      <c r="A2291" s="1" t="s">
        <v>8842</v>
      </c>
      <c r="B2291" s="1" t="str">
        <f t="shared" si="140"/>
        <v>Unit 8023 Box 9410;DPO AA 90080</v>
      </c>
      <c r="C2291" s="1" t="s">
        <v>28022</v>
      </c>
      <c r="D2291" s="4" t="s">
        <v>35309</v>
      </c>
      <c r="E2291" s="4" t="s">
        <v>35310</v>
      </c>
      <c r="F2291" s="9" t="str">
        <f t="shared" si="141"/>
        <v>DPO</v>
      </c>
      <c r="G2291" t="str">
        <f t="shared" si="142"/>
        <v>AA</v>
      </c>
      <c r="H2291" t="str">
        <f t="shared" si="143"/>
        <v>90080</v>
      </c>
    </row>
    <row r="2292" spans="1:8" ht="45">
      <c r="A2292" s="1" t="s">
        <v>8845</v>
      </c>
      <c r="B2292" s="1" t="str">
        <f t="shared" si="140"/>
        <v>99213 Hardin Underpass Suite 243;Richardburgh, MN 62728</v>
      </c>
      <c r="C2292" s="1" t="s">
        <v>28023</v>
      </c>
      <c r="D2292" s="4" t="s">
        <v>35311</v>
      </c>
      <c r="E2292" s="4" t="s">
        <v>35312</v>
      </c>
      <c r="F2292" s="9" t="str">
        <f t="shared" si="141"/>
        <v>Richardburgh</v>
      </c>
      <c r="G2292" t="str">
        <f t="shared" si="142"/>
        <v>MN</v>
      </c>
      <c r="H2292" t="str">
        <f t="shared" si="143"/>
        <v>62728</v>
      </c>
    </row>
    <row r="2293" spans="1:8" ht="45">
      <c r="A2293" s="1" t="s">
        <v>8849</v>
      </c>
      <c r="B2293" s="1" t="str">
        <f t="shared" si="140"/>
        <v>15461 Vanessa Spurs Suite 480;South Samuel, ID 65683</v>
      </c>
      <c r="C2293" s="1" t="s">
        <v>28024</v>
      </c>
      <c r="D2293" s="4" t="s">
        <v>35313</v>
      </c>
      <c r="E2293" s="4" t="s">
        <v>35314</v>
      </c>
      <c r="F2293" s="9" t="str">
        <f t="shared" si="141"/>
        <v>South Samuel</v>
      </c>
      <c r="G2293" t="str">
        <f t="shared" si="142"/>
        <v>ID</v>
      </c>
      <c r="H2293" t="str">
        <f t="shared" si="143"/>
        <v>65683</v>
      </c>
    </row>
    <row r="2294" spans="1:8" ht="45">
      <c r="A2294" s="1" t="s">
        <v>8852</v>
      </c>
      <c r="B2294" s="1" t="str">
        <f t="shared" si="140"/>
        <v>8455 Angela Expressway Apt. 501;Richardsonview, MI 43024</v>
      </c>
      <c r="C2294" s="1" t="s">
        <v>28025</v>
      </c>
      <c r="D2294" s="4" t="s">
        <v>35315</v>
      </c>
      <c r="E2294" s="4" t="s">
        <v>35316</v>
      </c>
      <c r="F2294" s="9" t="str">
        <f t="shared" si="141"/>
        <v>Richardsonview</v>
      </c>
      <c r="G2294" t="str">
        <f t="shared" si="142"/>
        <v>MI</v>
      </c>
      <c r="H2294" t="str">
        <f t="shared" si="143"/>
        <v>43024</v>
      </c>
    </row>
    <row r="2295" spans="1:8" ht="45">
      <c r="A2295" s="1" t="s">
        <v>8855</v>
      </c>
      <c r="B2295" s="1" t="str">
        <f t="shared" si="140"/>
        <v>589 Pena Greens Apt. 198;South Jamesport, MS 00790</v>
      </c>
      <c r="C2295" s="1" t="s">
        <v>28026</v>
      </c>
      <c r="D2295" s="4" t="s">
        <v>35317</v>
      </c>
      <c r="E2295" s="4" t="s">
        <v>35318</v>
      </c>
      <c r="F2295" s="9" t="str">
        <f t="shared" si="141"/>
        <v>South Jamesport</v>
      </c>
      <c r="G2295" t="str">
        <f t="shared" si="142"/>
        <v>MS</v>
      </c>
      <c r="H2295" t="str">
        <f t="shared" si="143"/>
        <v>00790</v>
      </c>
    </row>
    <row r="2296" spans="1:8" ht="45">
      <c r="A2296" s="1" t="s">
        <v>8858</v>
      </c>
      <c r="B2296" s="1" t="str">
        <f t="shared" si="140"/>
        <v>2819 Jennifer Station Apt. 872;East Travisland, NV 72598</v>
      </c>
      <c r="C2296" s="1" t="s">
        <v>28027</v>
      </c>
      <c r="D2296" s="4" t="s">
        <v>35319</v>
      </c>
      <c r="E2296" s="4" t="s">
        <v>35320</v>
      </c>
      <c r="F2296" s="9" t="str">
        <f t="shared" si="141"/>
        <v>East Travisland</v>
      </c>
      <c r="G2296" t="str">
        <f t="shared" si="142"/>
        <v>NV</v>
      </c>
      <c r="H2296" t="str">
        <f t="shared" si="143"/>
        <v>72598</v>
      </c>
    </row>
    <row r="2297" spans="1:8" ht="45">
      <c r="A2297" s="1" t="s">
        <v>8862</v>
      </c>
      <c r="B2297" s="1" t="str">
        <f t="shared" si="140"/>
        <v>4248 Charles Knolls;Ramirezmouth, MA 32313</v>
      </c>
      <c r="C2297" s="1" t="s">
        <v>28028</v>
      </c>
      <c r="D2297" s="4" t="s">
        <v>35321</v>
      </c>
      <c r="E2297" s="4" t="s">
        <v>35322</v>
      </c>
      <c r="F2297" s="9" t="str">
        <f t="shared" si="141"/>
        <v>Ramirezmouth</v>
      </c>
      <c r="G2297" t="str">
        <f t="shared" si="142"/>
        <v>MA</v>
      </c>
      <c r="H2297" t="str">
        <f t="shared" si="143"/>
        <v>32313</v>
      </c>
    </row>
    <row r="2298" spans="1:8" ht="30">
      <c r="A2298" s="1" t="s">
        <v>8865</v>
      </c>
      <c r="B2298" s="1" t="str">
        <f t="shared" si="140"/>
        <v>524 Douglas Alley;South Laurie, NH 86755</v>
      </c>
      <c r="C2298" s="1" t="s">
        <v>28029</v>
      </c>
      <c r="D2298" s="4" t="s">
        <v>35323</v>
      </c>
      <c r="E2298" s="4" t="s">
        <v>35324</v>
      </c>
      <c r="F2298" s="9" t="str">
        <f t="shared" si="141"/>
        <v>South Laurie</v>
      </c>
      <c r="G2298" t="str">
        <f t="shared" si="142"/>
        <v>NH</v>
      </c>
      <c r="H2298" t="str">
        <f t="shared" si="143"/>
        <v>86755</v>
      </c>
    </row>
    <row r="2299" spans="1:8" ht="45">
      <c r="A2299" s="1" t="s">
        <v>8869</v>
      </c>
      <c r="B2299" s="1" t="str">
        <f t="shared" si="140"/>
        <v>322 Dillon Roads;Caldwellburgh, CA 91933</v>
      </c>
      <c r="C2299" s="1" t="s">
        <v>28030</v>
      </c>
      <c r="D2299" s="4" t="s">
        <v>35325</v>
      </c>
      <c r="E2299" s="4" t="s">
        <v>35326</v>
      </c>
      <c r="F2299" s="9" t="str">
        <f t="shared" si="141"/>
        <v>Caldwellburgh</v>
      </c>
      <c r="G2299" t="str">
        <f t="shared" si="142"/>
        <v>CA</v>
      </c>
      <c r="H2299" t="str">
        <f t="shared" si="143"/>
        <v>91933</v>
      </c>
    </row>
    <row r="2300" spans="1:8" ht="45">
      <c r="A2300" s="1" t="s">
        <v>8873</v>
      </c>
      <c r="B2300" s="1" t="str">
        <f t="shared" si="140"/>
        <v>439 Black Pine Apt. 019;North Stephanie, OR 88146</v>
      </c>
      <c r="C2300" s="1" t="s">
        <v>28031</v>
      </c>
      <c r="D2300" s="4" t="s">
        <v>35327</v>
      </c>
      <c r="E2300" s="4" t="s">
        <v>35328</v>
      </c>
      <c r="F2300" s="9" t="str">
        <f t="shared" si="141"/>
        <v>North Stephanie</v>
      </c>
      <c r="G2300" t="str">
        <f t="shared" si="142"/>
        <v>OR</v>
      </c>
      <c r="H2300" t="str">
        <f t="shared" si="143"/>
        <v>88146</v>
      </c>
    </row>
    <row r="2301" spans="1:8" ht="30">
      <c r="A2301" s="1" t="s">
        <v>8876</v>
      </c>
      <c r="B2301" s="1" t="str">
        <f t="shared" si="140"/>
        <v>851 Jeffrey Alley;Greenfurt, DE 05348</v>
      </c>
      <c r="C2301" s="1" t="s">
        <v>28032</v>
      </c>
      <c r="D2301" s="4" t="s">
        <v>35329</v>
      </c>
      <c r="E2301" s="4" t="s">
        <v>35330</v>
      </c>
      <c r="F2301" s="9" t="str">
        <f t="shared" si="141"/>
        <v>Greenfurt</v>
      </c>
      <c r="G2301" t="str">
        <f t="shared" si="142"/>
        <v>DE</v>
      </c>
      <c r="H2301" t="str">
        <f t="shared" si="143"/>
        <v>05348</v>
      </c>
    </row>
    <row r="2302" spans="1:8" ht="45">
      <c r="A2302" s="1" t="s">
        <v>8880</v>
      </c>
      <c r="B2302" s="1" t="str">
        <f t="shared" si="140"/>
        <v>124 Marcus Roads Apt. 744;Port Williamshire, TX 26115</v>
      </c>
      <c r="C2302" s="1" t="s">
        <v>28033</v>
      </c>
      <c r="D2302" s="4" t="s">
        <v>35331</v>
      </c>
      <c r="E2302" s="4" t="s">
        <v>35332</v>
      </c>
      <c r="F2302" s="9" t="str">
        <f t="shared" si="141"/>
        <v>Port Williamshire</v>
      </c>
      <c r="G2302" t="str">
        <f t="shared" si="142"/>
        <v>TX</v>
      </c>
      <c r="H2302" t="str">
        <f t="shared" si="143"/>
        <v>26115</v>
      </c>
    </row>
    <row r="2303" spans="1:8" ht="30">
      <c r="A2303" s="1" t="s">
        <v>8884</v>
      </c>
      <c r="B2303" s="1" t="str">
        <f t="shared" si="140"/>
        <v>418 Joshua Fork Apt. 612;Rioshaven, FL 26828</v>
      </c>
      <c r="C2303" s="1" t="s">
        <v>28034</v>
      </c>
      <c r="D2303" s="4" t="s">
        <v>35333</v>
      </c>
      <c r="E2303" s="4" t="s">
        <v>35334</v>
      </c>
      <c r="F2303" s="9" t="str">
        <f t="shared" si="141"/>
        <v>Rioshaven</v>
      </c>
      <c r="G2303" t="str">
        <f t="shared" si="142"/>
        <v>FL</v>
      </c>
      <c r="H2303" t="str">
        <f t="shared" si="143"/>
        <v>26828</v>
      </c>
    </row>
    <row r="2304" spans="1:8" ht="45">
      <c r="A2304" s="1" t="s">
        <v>8888</v>
      </c>
      <c r="B2304" s="1" t="str">
        <f t="shared" si="140"/>
        <v>9049 Michael Causeway Suite 084;New Frankshire, HI 39660</v>
      </c>
      <c r="C2304" s="1" t="s">
        <v>28035</v>
      </c>
      <c r="D2304" s="4" t="s">
        <v>35335</v>
      </c>
      <c r="E2304" s="4" t="s">
        <v>35336</v>
      </c>
      <c r="F2304" s="9" t="str">
        <f t="shared" si="141"/>
        <v>New Frankshire</v>
      </c>
      <c r="G2304" t="str">
        <f t="shared" si="142"/>
        <v>HI</v>
      </c>
      <c r="H2304" t="str">
        <f t="shared" si="143"/>
        <v>39660</v>
      </c>
    </row>
    <row r="2305" spans="1:8" ht="45">
      <c r="A2305" s="1" t="s">
        <v>8892</v>
      </c>
      <c r="B2305" s="1" t="str">
        <f t="shared" si="140"/>
        <v>5106 Golden Forge Apt. 580;Lake Sarahborough, CO 21387</v>
      </c>
      <c r="C2305" s="1" t="s">
        <v>28036</v>
      </c>
      <c r="D2305" s="4" t="s">
        <v>35337</v>
      </c>
      <c r="E2305" s="4" t="s">
        <v>35338</v>
      </c>
      <c r="F2305" s="9" t="str">
        <f t="shared" si="141"/>
        <v>Lake Sarahborough</v>
      </c>
      <c r="G2305" t="str">
        <f t="shared" si="142"/>
        <v>CO</v>
      </c>
      <c r="H2305" t="str">
        <f t="shared" si="143"/>
        <v>21387</v>
      </c>
    </row>
    <row r="2306" spans="1:8" ht="30">
      <c r="A2306" s="1" t="s">
        <v>8896</v>
      </c>
      <c r="B2306" s="1" t="str">
        <f t="shared" si="140"/>
        <v>4174 Bianca Plain Suite 132;Bakerfurt, UT 61385</v>
      </c>
      <c r="C2306" s="1" t="s">
        <v>28037</v>
      </c>
      <c r="D2306" s="4" t="s">
        <v>35339</v>
      </c>
      <c r="E2306" s="4" t="s">
        <v>35340</v>
      </c>
      <c r="F2306" s="9" t="str">
        <f t="shared" si="141"/>
        <v>Bakerfurt</v>
      </c>
      <c r="G2306" t="str">
        <f t="shared" si="142"/>
        <v>UT</v>
      </c>
      <c r="H2306" t="str">
        <f t="shared" si="143"/>
        <v>61385</v>
      </c>
    </row>
    <row r="2307" spans="1:8" ht="30">
      <c r="A2307" s="1" t="s">
        <v>8900</v>
      </c>
      <c r="B2307" s="1" t="str">
        <f t="shared" ref="B2307:B2370" si="144">SUBSTITUTE(A2307,CHAR(10),";")</f>
        <v>0395 Sosa Circles Suite 223;New Connie, MD 70250</v>
      </c>
      <c r="C2307" s="1" t="s">
        <v>28038</v>
      </c>
      <c r="D2307" s="4" t="s">
        <v>35341</v>
      </c>
      <c r="E2307" s="4" t="s">
        <v>35342</v>
      </c>
      <c r="F2307" s="9" t="str">
        <f t="shared" ref="F2307:F2370" si="145">IF(RIGHT(LEFT(E2307,3),2)="PO",LEFT(E2307,3),LEFT(E2307,LEN(E2307)-10))</f>
        <v>New Connie</v>
      </c>
      <c r="G2307" t="str">
        <f t="shared" ref="G2307:G2370" si="146">LEFT(RIGHT(E2307, 8), 2)</f>
        <v>MD</v>
      </c>
      <c r="H2307" t="str">
        <f t="shared" ref="H2307:H2370" si="147">RIGHT(E2307, 5)</f>
        <v>70250</v>
      </c>
    </row>
    <row r="2308" spans="1:8" ht="30">
      <c r="A2308" s="1" t="s">
        <v>8904</v>
      </c>
      <c r="B2308" s="1" t="str">
        <f t="shared" si="144"/>
        <v>USCGC Fox;FPO AA 02497</v>
      </c>
      <c r="C2308" s="1" t="s">
        <v>28039</v>
      </c>
      <c r="D2308" s="4" t="s">
        <v>35343</v>
      </c>
      <c r="E2308" s="4" t="s">
        <v>35344</v>
      </c>
      <c r="F2308" s="9" t="str">
        <f t="shared" si="145"/>
        <v>FPO</v>
      </c>
      <c r="G2308" t="str">
        <f t="shared" si="146"/>
        <v>AA</v>
      </c>
      <c r="H2308" t="str">
        <f t="shared" si="147"/>
        <v>02497</v>
      </c>
    </row>
    <row r="2309" spans="1:8" ht="45">
      <c r="A2309" s="1" t="s">
        <v>8908</v>
      </c>
      <c r="B2309" s="1" t="str">
        <f t="shared" si="144"/>
        <v>055 Cameron Orchard Suite 298;North Danabury, ME 55594</v>
      </c>
      <c r="C2309" s="1" t="s">
        <v>28040</v>
      </c>
      <c r="D2309" s="4" t="s">
        <v>35345</v>
      </c>
      <c r="E2309" s="4" t="s">
        <v>35346</v>
      </c>
      <c r="F2309" s="9" t="str">
        <f t="shared" si="145"/>
        <v>North Danabury</v>
      </c>
      <c r="G2309" t="str">
        <f t="shared" si="146"/>
        <v>ME</v>
      </c>
      <c r="H2309" t="str">
        <f t="shared" si="147"/>
        <v>55594</v>
      </c>
    </row>
    <row r="2310" spans="1:8" ht="30">
      <c r="A2310" s="1" t="s">
        <v>8912</v>
      </c>
      <c r="B2310" s="1" t="str">
        <f t="shared" si="144"/>
        <v>94071 Sophia Square Apt. 063;Fordchester, KY 73514</v>
      </c>
      <c r="C2310" s="1" t="s">
        <v>28041</v>
      </c>
      <c r="D2310" s="4" t="s">
        <v>35347</v>
      </c>
      <c r="E2310" s="4" t="s">
        <v>35348</v>
      </c>
      <c r="F2310" s="9" t="str">
        <f t="shared" si="145"/>
        <v>Fordchester</v>
      </c>
      <c r="G2310" t="str">
        <f t="shared" si="146"/>
        <v>KY</v>
      </c>
      <c r="H2310" t="str">
        <f t="shared" si="147"/>
        <v>73514</v>
      </c>
    </row>
    <row r="2311" spans="1:8" ht="30">
      <c r="A2311" s="1" t="s">
        <v>8916</v>
      </c>
      <c r="B2311" s="1" t="str">
        <f t="shared" si="144"/>
        <v>21726 Osborne Points;Lake Mathewmouth, SC 26578</v>
      </c>
      <c r="C2311" s="1" t="s">
        <v>28042</v>
      </c>
      <c r="D2311" s="4" t="s">
        <v>35349</v>
      </c>
      <c r="E2311" s="4" t="s">
        <v>35350</v>
      </c>
      <c r="F2311" s="9" t="str">
        <f t="shared" si="145"/>
        <v>Lake Mathewmouth</v>
      </c>
      <c r="G2311" t="str">
        <f t="shared" si="146"/>
        <v>SC</v>
      </c>
      <c r="H2311" t="str">
        <f t="shared" si="147"/>
        <v>26578</v>
      </c>
    </row>
    <row r="2312" spans="1:8" ht="30">
      <c r="A2312" s="1" t="s">
        <v>8919</v>
      </c>
      <c r="B2312" s="1" t="str">
        <f t="shared" si="144"/>
        <v>7706 Bobby Shoals Suite 290;South Melissa, FL 59049</v>
      </c>
      <c r="C2312" s="1" t="s">
        <v>28043</v>
      </c>
      <c r="D2312" s="4" t="s">
        <v>35351</v>
      </c>
      <c r="E2312" s="4" t="s">
        <v>35352</v>
      </c>
      <c r="F2312" s="9" t="str">
        <f t="shared" si="145"/>
        <v>South Melissa</v>
      </c>
      <c r="G2312" t="str">
        <f t="shared" si="146"/>
        <v>FL</v>
      </c>
      <c r="H2312" t="str">
        <f t="shared" si="147"/>
        <v>59049</v>
      </c>
    </row>
    <row r="2313" spans="1:8" ht="30">
      <c r="A2313" s="1" t="s">
        <v>8923</v>
      </c>
      <c r="B2313" s="1" t="str">
        <f t="shared" si="144"/>
        <v>3832 Eduardo Falls Apt. 778;Mcdanielstad, UT 51717</v>
      </c>
      <c r="C2313" s="1" t="s">
        <v>28044</v>
      </c>
      <c r="D2313" s="4" t="s">
        <v>35353</v>
      </c>
      <c r="E2313" s="4" t="s">
        <v>35354</v>
      </c>
      <c r="F2313" s="9" t="str">
        <f t="shared" si="145"/>
        <v>Mcdanielstad</v>
      </c>
      <c r="G2313" t="str">
        <f t="shared" si="146"/>
        <v>UT</v>
      </c>
      <c r="H2313" t="str">
        <f t="shared" si="147"/>
        <v>51717</v>
      </c>
    </row>
    <row r="2314" spans="1:8" ht="30">
      <c r="A2314" s="1" t="s">
        <v>8926</v>
      </c>
      <c r="B2314" s="1" t="str">
        <f t="shared" si="144"/>
        <v>Unit 7933 Box 7276;DPO AA 94728</v>
      </c>
      <c r="C2314" s="1" t="s">
        <v>28045</v>
      </c>
      <c r="D2314" s="4" t="s">
        <v>35355</v>
      </c>
      <c r="E2314" s="4" t="s">
        <v>35356</v>
      </c>
      <c r="F2314" s="9" t="str">
        <f t="shared" si="145"/>
        <v>DPO</v>
      </c>
      <c r="G2314" t="str">
        <f t="shared" si="146"/>
        <v>AA</v>
      </c>
      <c r="H2314" t="str">
        <f t="shared" si="147"/>
        <v>94728</v>
      </c>
    </row>
    <row r="2315" spans="1:8" ht="30">
      <c r="A2315" s="1" t="s">
        <v>8930</v>
      </c>
      <c r="B2315" s="1" t="str">
        <f t="shared" si="144"/>
        <v>00545 Parker Mall Apt. 092;Lake Sara, CO 09907</v>
      </c>
      <c r="C2315" s="1" t="s">
        <v>28046</v>
      </c>
      <c r="D2315" s="4" t="s">
        <v>35357</v>
      </c>
      <c r="E2315" s="4" t="s">
        <v>35358</v>
      </c>
      <c r="F2315" s="9" t="str">
        <f t="shared" si="145"/>
        <v>Lake Sara</v>
      </c>
      <c r="G2315" t="str">
        <f t="shared" si="146"/>
        <v>CO</v>
      </c>
      <c r="H2315" t="str">
        <f t="shared" si="147"/>
        <v>09907</v>
      </c>
    </row>
    <row r="2316" spans="1:8" ht="30">
      <c r="A2316" s="1" t="s">
        <v>8934</v>
      </c>
      <c r="B2316" s="1" t="str">
        <f t="shared" si="144"/>
        <v>USS Coffey;FPO AA 38169</v>
      </c>
      <c r="C2316" s="1" t="s">
        <v>28047</v>
      </c>
      <c r="D2316" s="4" t="s">
        <v>35359</v>
      </c>
      <c r="E2316" s="4" t="s">
        <v>35360</v>
      </c>
      <c r="F2316" s="9" t="str">
        <f t="shared" si="145"/>
        <v>FPO</v>
      </c>
      <c r="G2316" t="str">
        <f t="shared" si="146"/>
        <v>AA</v>
      </c>
      <c r="H2316" t="str">
        <f t="shared" si="147"/>
        <v>38169</v>
      </c>
    </row>
    <row r="2317" spans="1:8" ht="30">
      <c r="A2317" s="1" t="s">
        <v>8938</v>
      </c>
      <c r="B2317" s="1" t="str">
        <f t="shared" si="144"/>
        <v>69566 Phillips Radial Apt. 616;Port Julie, CA 50476</v>
      </c>
      <c r="C2317" s="1" t="s">
        <v>28048</v>
      </c>
      <c r="D2317" s="4" t="s">
        <v>35361</v>
      </c>
      <c r="E2317" s="4" t="s">
        <v>35362</v>
      </c>
      <c r="F2317" s="9" t="str">
        <f t="shared" si="145"/>
        <v>Port Julie</v>
      </c>
      <c r="G2317" t="str">
        <f t="shared" si="146"/>
        <v>CA</v>
      </c>
      <c r="H2317" t="str">
        <f t="shared" si="147"/>
        <v>50476</v>
      </c>
    </row>
    <row r="2318" spans="1:8" ht="45">
      <c r="A2318" s="1" t="s">
        <v>8942</v>
      </c>
      <c r="B2318" s="1" t="str">
        <f t="shared" si="144"/>
        <v>6626 Thomas Plaza;Roachchester, NM 31566</v>
      </c>
      <c r="C2318" s="1" t="s">
        <v>28049</v>
      </c>
      <c r="D2318" s="4" t="s">
        <v>35363</v>
      </c>
      <c r="E2318" s="4" t="s">
        <v>35364</v>
      </c>
      <c r="F2318" s="9" t="str">
        <f t="shared" si="145"/>
        <v>Roachchester</v>
      </c>
      <c r="G2318" t="str">
        <f t="shared" si="146"/>
        <v>NM</v>
      </c>
      <c r="H2318" t="str">
        <f t="shared" si="147"/>
        <v>31566</v>
      </c>
    </row>
    <row r="2319" spans="1:8" ht="30">
      <c r="A2319" s="1" t="s">
        <v>8945</v>
      </c>
      <c r="B2319" s="1" t="str">
        <f t="shared" si="144"/>
        <v>7666 Robin Oval;Churchview, CA 64806</v>
      </c>
      <c r="C2319" s="1" t="s">
        <v>28050</v>
      </c>
      <c r="D2319" s="4" t="s">
        <v>35365</v>
      </c>
      <c r="E2319" s="4" t="s">
        <v>35366</v>
      </c>
      <c r="F2319" s="9" t="str">
        <f t="shared" si="145"/>
        <v>Churchview</v>
      </c>
      <c r="G2319" t="str">
        <f t="shared" si="146"/>
        <v>CA</v>
      </c>
      <c r="H2319" t="str">
        <f t="shared" si="147"/>
        <v>64806</v>
      </c>
    </row>
    <row r="2320" spans="1:8" ht="45">
      <c r="A2320" s="1" t="s">
        <v>8949</v>
      </c>
      <c r="B2320" s="1" t="str">
        <f t="shared" si="144"/>
        <v>514 Ewing Passage Suite 805;Lake Rebeccafort, UT 54859</v>
      </c>
      <c r="C2320" s="1" t="s">
        <v>28051</v>
      </c>
      <c r="D2320" s="4" t="s">
        <v>35367</v>
      </c>
      <c r="E2320" s="4" t="s">
        <v>35368</v>
      </c>
      <c r="F2320" s="9" t="str">
        <f t="shared" si="145"/>
        <v>Lake Rebeccafort</v>
      </c>
      <c r="G2320" t="str">
        <f t="shared" si="146"/>
        <v>UT</v>
      </c>
      <c r="H2320" t="str">
        <f t="shared" si="147"/>
        <v>54859</v>
      </c>
    </row>
    <row r="2321" spans="1:8" ht="45">
      <c r="A2321" s="1" t="s">
        <v>8953</v>
      </c>
      <c r="B2321" s="1" t="str">
        <f t="shared" si="144"/>
        <v>399 Ryan Mission;Alecchester, AZ 06698</v>
      </c>
      <c r="C2321" s="1" t="s">
        <v>28052</v>
      </c>
      <c r="D2321" s="4" t="s">
        <v>35369</v>
      </c>
      <c r="E2321" s="4" t="s">
        <v>35370</v>
      </c>
      <c r="F2321" s="9" t="str">
        <f t="shared" si="145"/>
        <v>Alecchester</v>
      </c>
      <c r="G2321" t="str">
        <f t="shared" si="146"/>
        <v>AZ</v>
      </c>
      <c r="H2321" t="str">
        <f t="shared" si="147"/>
        <v>06698</v>
      </c>
    </row>
    <row r="2322" spans="1:8" ht="30">
      <c r="A2322" s="1" t="s">
        <v>8957</v>
      </c>
      <c r="B2322" s="1" t="str">
        <f t="shared" si="144"/>
        <v>20415 Alexander Way;South Joseph, AR 93850</v>
      </c>
      <c r="C2322" s="1" t="s">
        <v>28053</v>
      </c>
      <c r="D2322" s="4" t="s">
        <v>35371</v>
      </c>
      <c r="E2322" s="4" t="s">
        <v>35372</v>
      </c>
      <c r="F2322" s="9" t="str">
        <f t="shared" si="145"/>
        <v>South Joseph</v>
      </c>
      <c r="G2322" t="str">
        <f t="shared" si="146"/>
        <v>AR</v>
      </c>
      <c r="H2322" t="str">
        <f t="shared" si="147"/>
        <v>93850</v>
      </c>
    </row>
    <row r="2323" spans="1:8" ht="45">
      <c r="A2323" s="1" t="s">
        <v>8961</v>
      </c>
      <c r="B2323" s="1" t="str">
        <f t="shared" si="144"/>
        <v>7221 Williams Squares Apt. 413;New Stevenstad, NY 29043</v>
      </c>
      <c r="C2323" s="1" t="s">
        <v>28054</v>
      </c>
      <c r="D2323" s="4" t="s">
        <v>35373</v>
      </c>
      <c r="E2323" s="4" t="s">
        <v>35374</v>
      </c>
      <c r="F2323" s="9" t="str">
        <f t="shared" si="145"/>
        <v>New Stevenstad</v>
      </c>
      <c r="G2323" t="str">
        <f t="shared" si="146"/>
        <v>NY</v>
      </c>
      <c r="H2323" t="str">
        <f t="shared" si="147"/>
        <v>29043</v>
      </c>
    </row>
    <row r="2324" spans="1:8" ht="45">
      <c r="A2324" s="1" t="s">
        <v>8965</v>
      </c>
      <c r="B2324" s="1" t="str">
        <f t="shared" si="144"/>
        <v>934 Deborah Mountain;Erintown, TN 59583</v>
      </c>
      <c r="C2324" s="1" t="s">
        <v>28055</v>
      </c>
      <c r="D2324" s="4" t="s">
        <v>35375</v>
      </c>
      <c r="E2324" s="4" t="s">
        <v>35376</v>
      </c>
      <c r="F2324" s="9" t="str">
        <f t="shared" si="145"/>
        <v>Erintown</v>
      </c>
      <c r="G2324" t="str">
        <f t="shared" si="146"/>
        <v>TN</v>
      </c>
      <c r="H2324" t="str">
        <f t="shared" si="147"/>
        <v>59583</v>
      </c>
    </row>
    <row r="2325" spans="1:8" ht="30">
      <c r="A2325" s="1" t="s">
        <v>8968</v>
      </c>
      <c r="B2325" s="1" t="str">
        <f t="shared" si="144"/>
        <v>07975 Katie Plaza;North Karaview, LA 63278</v>
      </c>
      <c r="C2325" s="1" t="s">
        <v>28056</v>
      </c>
      <c r="D2325" s="4" t="s">
        <v>35377</v>
      </c>
      <c r="E2325" s="4" t="s">
        <v>35378</v>
      </c>
      <c r="F2325" s="9" t="str">
        <f t="shared" si="145"/>
        <v>North Karaview</v>
      </c>
      <c r="G2325" t="str">
        <f t="shared" si="146"/>
        <v>LA</v>
      </c>
      <c r="H2325" t="str">
        <f t="shared" si="147"/>
        <v>63278</v>
      </c>
    </row>
    <row r="2326" spans="1:8" ht="45">
      <c r="A2326" s="1" t="s">
        <v>8971</v>
      </c>
      <c r="B2326" s="1" t="str">
        <f t="shared" si="144"/>
        <v>320 James Drive Apt. 209;Lake Nathanbury, OH 14236</v>
      </c>
      <c r="C2326" s="1" t="s">
        <v>28057</v>
      </c>
      <c r="D2326" s="4" t="s">
        <v>35379</v>
      </c>
      <c r="E2326" s="4" t="s">
        <v>35380</v>
      </c>
      <c r="F2326" s="9" t="str">
        <f t="shared" si="145"/>
        <v>Lake Nathanbury</v>
      </c>
      <c r="G2326" t="str">
        <f t="shared" si="146"/>
        <v>OH</v>
      </c>
      <c r="H2326" t="str">
        <f t="shared" si="147"/>
        <v>14236</v>
      </c>
    </row>
    <row r="2327" spans="1:8" ht="30">
      <c r="A2327" s="1" t="s">
        <v>8975</v>
      </c>
      <c r="B2327" s="1" t="str">
        <f t="shared" si="144"/>
        <v>237 Miller Branch;New Carolynfurt, CT 90169</v>
      </c>
      <c r="C2327" s="1" t="s">
        <v>28058</v>
      </c>
      <c r="D2327" s="4" t="s">
        <v>35381</v>
      </c>
      <c r="E2327" s="4" t="s">
        <v>35382</v>
      </c>
      <c r="F2327" s="9" t="str">
        <f t="shared" si="145"/>
        <v>New Carolynfurt</v>
      </c>
      <c r="G2327" t="str">
        <f t="shared" si="146"/>
        <v>CT</v>
      </c>
      <c r="H2327" t="str">
        <f t="shared" si="147"/>
        <v>90169</v>
      </c>
    </row>
    <row r="2328" spans="1:8" ht="30">
      <c r="A2328" s="1" t="s">
        <v>8979</v>
      </c>
      <c r="B2328" s="1" t="str">
        <f t="shared" si="144"/>
        <v>5586 Hall Grove Apt. 984;North Nancy, MN 34220</v>
      </c>
      <c r="C2328" s="1" t="s">
        <v>28059</v>
      </c>
      <c r="D2328" s="4" t="s">
        <v>35383</v>
      </c>
      <c r="E2328" s="4" t="s">
        <v>35384</v>
      </c>
      <c r="F2328" s="9" t="str">
        <f t="shared" si="145"/>
        <v>North Nancy</v>
      </c>
      <c r="G2328" t="str">
        <f t="shared" si="146"/>
        <v>MN</v>
      </c>
      <c r="H2328" t="str">
        <f t="shared" si="147"/>
        <v>34220</v>
      </c>
    </row>
    <row r="2329" spans="1:8" ht="45">
      <c r="A2329" s="1" t="s">
        <v>8983</v>
      </c>
      <c r="B2329" s="1" t="str">
        <f t="shared" si="144"/>
        <v>09605 Mackenzie Garden Suite 014;West Nicoleborough, DE 28689</v>
      </c>
      <c r="C2329" s="1" t="s">
        <v>28060</v>
      </c>
      <c r="D2329" s="4" t="s">
        <v>35385</v>
      </c>
      <c r="E2329" s="4" t="s">
        <v>35386</v>
      </c>
      <c r="F2329" s="9" t="str">
        <f t="shared" si="145"/>
        <v>West Nicoleborough</v>
      </c>
      <c r="G2329" t="str">
        <f t="shared" si="146"/>
        <v>DE</v>
      </c>
      <c r="H2329" t="str">
        <f t="shared" si="147"/>
        <v>28689</v>
      </c>
    </row>
    <row r="2330" spans="1:8" ht="30">
      <c r="A2330" s="1" t="s">
        <v>8987</v>
      </c>
      <c r="B2330" s="1" t="str">
        <f t="shared" si="144"/>
        <v>945 Allen Unions;North Julie, NY 75686</v>
      </c>
      <c r="C2330" s="1" t="s">
        <v>28061</v>
      </c>
      <c r="D2330" s="4" t="s">
        <v>35387</v>
      </c>
      <c r="E2330" s="4" t="s">
        <v>35388</v>
      </c>
      <c r="F2330" s="9" t="str">
        <f t="shared" si="145"/>
        <v>North Julie</v>
      </c>
      <c r="G2330" t="str">
        <f t="shared" si="146"/>
        <v>NY</v>
      </c>
      <c r="H2330" t="str">
        <f t="shared" si="147"/>
        <v>75686</v>
      </c>
    </row>
    <row r="2331" spans="1:8" ht="45">
      <c r="A2331" s="1" t="s">
        <v>8991</v>
      </c>
      <c r="B2331" s="1" t="str">
        <f t="shared" si="144"/>
        <v>560 Anderson Vista Apt. 851;South Kevintown, AZ 63330</v>
      </c>
      <c r="C2331" s="1" t="s">
        <v>28062</v>
      </c>
      <c r="D2331" s="4" t="s">
        <v>35389</v>
      </c>
      <c r="E2331" s="4" t="s">
        <v>35390</v>
      </c>
      <c r="F2331" s="9" t="str">
        <f t="shared" si="145"/>
        <v>South Kevintown</v>
      </c>
      <c r="G2331" t="str">
        <f t="shared" si="146"/>
        <v>AZ</v>
      </c>
      <c r="H2331" t="str">
        <f t="shared" si="147"/>
        <v>63330</v>
      </c>
    </row>
    <row r="2332" spans="1:8" ht="30">
      <c r="A2332" s="1" t="s">
        <v>8995</v>
      </c>
      <c r="B2332" s="1" t="str">
        <f t="shared" si="144"/>
        <v>89367 Smith Meadow Apt. 396;Brianmouth, WA 64702</v>
      </c>
      <c r="C2332" s="1" t="s">
        <v>28063</v>
      </c>
      <c r="D2332" s="4" t="s">
        <v>35391</v>
      </c>
      <c r="E2332" s="4" t="s">
        <v>35392</v>
      </c>
      <c r="F2332" s="9" t="str">
        <f t="shared" si="145"/>
        <v>Brianmouth</v>
      </c>
      <c r="G2332" t="str">
        <f t="shared" si="146"/>
        <v>WA</v>
      </c>
      <c r="H2332" t="str">
        <f t="shared" si="147"/>
        <v>64702</v>
      </c>
    </row>
    <row r="2333" spans="1:8" ht="30">
      <c r="A2333" s="1" t="s">
        <v>8999</v>
      </c>
      <c r="B2333" s="1" t="str">
        <f t="shared" si="144"/>
        <v>14861 Love Summit;North Peterhaven, MO 34215</v>
      </c>
      <c r="C2333" s="1" t="s">
        <v>28064</v>
      </c>
      <c r="D2333" s="4" t="s">
        <v>35393</v>
      </c>
      <c r="E2333" s="4" t="s">
        <v>35394</v>
      </c>
      <c r="F2333" s="9" t="str">
        <f t="shared" si="145"/>
        <v>North Peterhaven</v>
      </c>
      <c r="G2333" t="str">
        <f t="shared" si="146"/>
        <v>MO</v>
      </c>
      <c r="H2333" t="str">
        <f t="shared" si="147"/>
        <v>34215</v>
      </c>
    </row>
    <row r="2334" spans="1:8" ht="30">
      <c r="A2334" s="1" t="s">
        <v>9003</v>
      </c>
      <c r="B2334" s="1" t="str">
        <f t="shared" si="144"/>
        <v>Unit 9090 Box 1638;DPO AP 10197</v>
      </c>
      <c r="C2334" s="1" t="s">
        <v>28065</v>
      </c>
      <c r="D2334" s="4" t="s">
        <v>35395</v>
      </c>
      <c r="E2334" s="4" t="s">
        <v>35396</v>
      </c>
      <c r="F2334" s="9" t="str">
        <f t="shared" si="145"/>
        <v>DPO</v>
      </c>
      <c r="G2334" t="str">
        <f t="shared" si="146"/>
        <v>AP</v>
      </c>
      <c r="H2334" t="str">
        <f t="shared" si="147"/>
        <v>10197</v>
      </c>
    </row>
    <row r="2335" spans="1:8" ht="45">
      <c r="A2335" s="1" t="s">
        <v>9007</v>
      </c>
      <c r="B2335" s="1" t="str">
        <f t="shared" si="144"/>
        <v>2991 Reid Valley Apt. 096;Theresamouth, KS 01853</v>
      </c>
      <c r="C2335" s="1" t="s">
        <v>28066</v>
      </c>
      <c r="D2335" s="4" t="s">
        <v>35397</v>
      </c>
      <c r="E2335" s="4" t="s">
        <v>35398</v>
      </c>
      <c r="F2335" s="9" t="str">
        <f t="shared" si="145"/>
        <v>Theresamouth</v>
      </c>
      <c r="G2335" t="str">
        <f t="shared" si="146"/>
        <v>KS</v>
      </c>
      <c r="H2335" t="str">
        <f t="shared" si="147"/>
        <v>01853</v>
      </c>
    </row>
    <row r="2336" spans="1:8" ht="30">
      <c r="A2336" s="1" t="s">
        <v>9010</v>
      </c>
      <c r="B2336" s="1" t="str">
        <f t="shared" si="144"/>
        <v>995 Joshua Ville;Lake Carrie, GA 10296</v>
      </c>
      <c r="C2336" s="1" t="s">
        <v>28067</v>
      </c>
      <c r="D2336" s="4" t="s">
        <v>35399</v>
      </c>
      <c r="E2336" s="4" t="s">
        <v>35400</v>
      </c>
      <c r="F2336" s="9" t="str">
        <f t="shared" si="145"/>
        <v>Lake Carrie</v>
      </c>
      <c r="G2336" t="str">
        <f t="shared" si="146"/>
        <v>GA</v>
      </c>
      <c r="H2336" t="str">
        <f t="shared" si="147"/>
        <v>10296</v>
      </c>
    </row>
    <row r="2337" spans="1:8" ht="30">
      <c r="A2337" s="1" t="s">
        <v>9014</v>
      </c>
      <c r="B2337" s="1" t="str">
        <f t="shared" si="144"/>
        <v>Unit 0416 Box 8782;DPO AE 64264</v>
      </c>
      <c r="C2337" s="1" t="s">
        <v>28068</v>
      </c>
      <c r="D2337" s="4" t="s">
        <v>35401</v>
      </c>
      <c r="E2337" s="4" t="s">
        <v>35402</v>
      </c>
      <c r="F2337" s="9" t="str">
        <f t="shared" si="145"/>
        <v>DPO</v>
      </c>
      <c r="G2337" t="str">
        <f t="shared" si="146"/>
        <v>AE</v>
      </c>
      <c r="H2337" t="str">
        <f t="shared" si="147"/>
        <v>64264</v>
      </c>
    </row>
    <row r="2338" spans="1:8" ht="30">
      <c r="A2338" s="1" t="s">
        <v>9017</v>
      </c>
      <c r="B2338" s="1" t="str">
        <f t="shared" si="144"/>
        <v>7033 Susan Haven;Torresfort, TX 25019</v>
      </c>
      <c r="C2338" s="1" t="s">
        <v>28069</v>
      </c>
      <c r="D2338" s="4" t="s">
        <v>35403</v>
      </c>
      <c r="E2338" s="4" t="s">
        <v>35404</v>
      </c>
      <c r="F2338" s="9" t="str">
        <f t="shared" si="145"/>
        <v>Torresfort</v>
      </c>
      <c r="G2338" t="str">
        <f t="shared" si="146"/>
        <v>TX</v>
      </c>
      <c r="H2338" t="str">
        <f t="shared" si="147"/>
        <v>25019</v>
      </c>
    </row>
    <row r="2339" spans="1:8" ht="30">
      <c r="A2339" s="1" t="s">
        <v>9021</v>
      </c>
      <c r="B2339" s="1" t="str">
        <f t="shared" si="144"/>
        <v>82208 Wallace Light;Alexisport, MA 44642</v>
      </c>
      <c r="C2339" s="1" t="s">
        <v>28070</v>
      </c>
      <c r="D2339" s="4" t="s">
        <v>35405</v>
      </c>
      <c r="E2339" s="4" t="s">
        <v>35406</v>
      </c>
      <c r="F2339" s="9" t="str">
        <f t="shared" si="145"/>
        <v>Alexisport</v>
      </c>
      <c r="G2339" t="str">
        <f t="shared" si="146"/>
        <v>MA</v>
      </c>
      <c r="H2339" t="str">
        <f t="shared" si="147"/>
        <v>44642</v>
      </c>
    </row>
    <row r="2340" spans="1:8" ht="30">
      <c r="A2340" s="1" t="s">
        <v>9025</v>
      </c>
      <c r="B2340" s="1" t="str">
        <f t="shared" si="144"/>
        <v>USNV Brown;FPO AE 06443</v>
      </c>
      <c r="C2340" s="1" t="s">
        <v>28071</v>
      </c>
      <c r="D2340" s="4" t="s">
        <v>35407</v>
      </c>
      <c r="E2340" s="4" t="s">
        <v>35408</v>
      </c>
      <c r="F2340" s="9" t="str">
        <f t="shared" si="145"/>
        <v>FPO</v>
      </c>
      <c r="G2340" t="str">
        <f t="shared" si="146"/>
        <v>AE</v>
      </c>
      <c r="H2340" t="str">
        <f t="shared" si="147"/>
        <v>06443</v>
      </c>
    </row>
    <row r="2341" spans="1:8" ht="30">
      <c r="A2341" s="1" t="s">
        <v>9029</v>
      </c>
      <c r="B2341" s="1" t="str">
        <f t="shared" si="144"/>
        <v>684 William Plaza;West Evan, CT 63127</v>
      </c>
      <c r="C2341" s="1" t="s">
        <v>28072</v>
      </c>
      <c r="D2341" s="4" t="s">
        <v>35409</v>
      </c>
      <c r="E2341" s="4" t="s">
        <v>35410</v>
      </c>
      <c r="F2341" s="9" t="str">
        <f t="shared" si="145"/>
        <v>West Evan</v>
      </c>
      <c r="G2341" t="str">
        <f t="shared" si="146"/>
        <v>CT</v>
      </c>
      <c r="H2341" t="str">
        <f t="shared" si="147"/>
        <v>63127</v>
      </c>
    </row>
    <row r="2342" spans="1:8" ht="30">
      <c r="A2342" s="1" t="s">
        <v>9033</v>
      </c>
      <c r="B2342" s="1" t="str">
        <f t="shared" si="144"/>
        <v>24078 Cesar Gardens Apt. 731;Christineville, IN 21904</v>
      </c>
      <c r="C2342" s="1" t="s">
        <v>28073</v>
      </c>
      <c r="D2342" s="4" t="s">
        <v>35411</v>
      </c>
      <c r="E2342" s="4" t="s">
        <v>35412</v>
      </c>
      <c r="F2342" s="9" t="str">
        <f t="shared" si="145"/>
        <v>Christineville</v>
      </c>
      <c r="G2342" t="str">
        <f t="shared" si="146"/>
        <v>IN</v>
      </c>
      <c r="H2342" t="str">
        <f t="shared" si="147"/>
        <v>21904</v>
      </c>
    </row>
    <row r="2343" spans="1:8" ht="45">
      <c r="A2343" s="1" t="s">
        <v>9037</v>
      </c>
      <c r="B2343" s="1" t="str">
        <f t="shared" si="144"/>
        <v>343 Vanessa Vista;Tammymouth, TN 77208</v>
      </c>
      <c r="C2343" s="1" t="s">
        <v>28074</v>
      </c>
      <c r="D2343" s="4" t="s">
        <v>35413</v>
      </c>
      <c r="E2343" s="4" t="s">
        <v>35414</v>
      </c>
      <c r="F2343" s="9" t="str">
        <f t="shared" si="145"/>
        <v>Tammymouth</v>
      </c>
      <c r="G2343" t="str">
        <f t="shared" si="146"/>
        <v>TN</v>
      </c>
      <c r="H2343" t="str">
        <f t="shared" si="147"/>
        <v>77208</v>
      </c>
    </row>
    <row r="2344" spans="1:8" ht="30">
      <c r="A2344" s="1" t="s">
        <v>9041</v>
      </c>
      <c r="B2344" s="1" t="str">
        <f t="shared" si="144"/>
        <v>994 Peterson Route;Smallberg, ND 91236</v>
      </c>
      <c r="C2344" s="1" t="s">
        <v>28075</v>
      </c>
      <c r="D2344" s="4" t="s">
        <v>35415</v>
      </c>
      <c r="E2344" s="4" t="s">
        <v>35416</v>
      </c>
      <c r="F2344" s="9" t="str">
        <f t="shared" si="145"/>
        <v>Smallberg</v>
      </c>
      <c r="G2344" t="str">
        <f t="shared" si="146"/>
        <v>ND</v>
      </c>
      <c r="H2344" t="str">
        <f t="shared" si="147"/>
        <v>91236</v>
      </c>
    </row>
    <row r="2345" spans="1:8" ht="30">
      <c r="A2345" s="1" t="s">
        <v>9045</v>
      </c>
      <c r="B2345" s="1" t="str">
        <f t="shared" si="144"/>
        <v>613 Marissa Parkways Apt. 178;Sabrinaville, NY 09479</v>
      </c>
      <c r="C2345" s="1" t="s">
        <v>28076</v>
      </c>
      <c r="D2345" s="4" t="s">
        <v>35417</v>
      </c>
      <c r="E2345" s="4" t="s">
        <v>35418</v>
      </c>
      <c r="F2345" s="9" t="str">
        <f t="shared" si="145"/>
        <v>Sabrinaville</v>
      </c>
      <c r="G2345" t="str">
        <f t="shared" si="146"/>
        <v>NY</v>
      </c>
      <c r="H2345" t="str">
        <f t="shared" si="147"/>
        <v>09479</v>
      </c>
    </row>
    <row r="2346" spans="1:8" ht="30">
      <c r="A2346" s="1" t="s">
        <v>9049</v>
      </c>
      <c r="B2346" s="1" t="str">
        <f t="shared" si="144"/>
        <v>793 Wiggins Dam;North Melissa, AR 76222</v>
      </c>
      <c r="C2346" s="1" t="s">
        <v>28077</v>
      </c>
      <c r="D2346" s="4" t="s">
        <v>35419</v>
      </c>
      <c r="E2346" s="4" t="s">
        <v>35420</v>
      </c>
      <c r="F2346" s="9" t="str">
        <f t="shared" si="145"/>
        <v>North Melissa</v>
      </c>
      <c r="G2346" t="str">
        <f t="shared" si="146"/>
        <v>AR</v>
      </c>
      <c r="H2346" t="str">
        <f t="shared" si="147"/>
        <v>76222</v>
      </c>
    </row>
    <row r="2347" spans="1:8" ht="30">
      <c r="A2347" s="1" t="s">
        <v>9052</v>
      </c>
      <c r="B2347" s="1" t="str">
        <f t="shared" si="144"/>
        <v>71317 Carter Circles;Sarahfurt, KS 03917</v>
      </c>
      <c r="C2347" s="1" t="s">
        <v>28078</v>
      </c>
      <c r="D2347" s="4" t="s">
        <v>35421</v>
      </c>
      <c r="E2347" s="4" t="s">
        <v>35422</v>
      </c>
      <c r="F2347" s="9" t="str">
        <f t="shared" si="145"/>
        <v>Sarahfurt</v>
      </c>
      <c r="G2347" t="str">
        <f t="shared" si="146"/>
        <v>KS</v>
      </c>
      <c r="H2347" t="str">
        <f t="shared" si="147"/>
        <v>03917</v>
      </c>
    </row>
    <row r="2348" spans="1:8" ht="30">
      <c r="A2348" s="1" t="s">
        <v>9056</v>
      </c>
      <c r="B2348" s="1" t="str">
        <f t="shared" si="144"/>
        <v>36569 Michael Place;Port Donald, HI 05185</v>
      </c>
      <c r="C2348" s="1" t="s">
        <v>28079</v>
      </c>
      <c r="D2348" s="4" t="s">
        <v>35423</v>
      </c>
      <c r="E2348" s="4" t="s">
        <v>35424</v>
      </c>
      <c r="F2348" s="9" t="str">
        <f t="shared" si="145"/>
        <v>Port Donald</v>
      </c>
      <c r="G2348" t="str">
        <f t="shared" si="146"/>
        <v>HI</v>
      </c>
      <c r="H2348" t="str">
        <f t="shared" si="147"/>
        <v>05185</v>
      </c>
    </row>
    <row r="2349" spans="1:8" ht="45">
      <c r="A2349" s="1" t="s">
        <v>9060</v>
      </c>
      <c r="B2349" s="1" t="str">
        <f t="shared" si="144"/>
        <v>788 Wolf Groves Apt. 312;New Sherritown, VT 87791</v>
      </c>
      <c r="C2349" s="1" t="s">
        <v>28080</v>
      </c>
      <c r="D2349" s="4" t="s">
        <v>35425</v>
      </c>
      <c r="E2349" s="4" t="s">
        <v>35426</v>
      </c>
      <c r="F2349" s="9" t="str">
        <f t="shared" si="145"/>
        <v>New Sherritown</v>
      </c>
      <c r="G2349" t="str">
        <f t="shared" si="146"/>
        <v>VT</v>
      </c>
      <c r="H2349" t="str">
        <f t="shared" si="147"/>
        <v>87791</v>
      </c>
    </row>
    <row r="2350" spans="1:8" ht="30">
      <c r="A2350" s="1" t="s">
        <v>9064</v>
      </c>
      <c r="B2350" s="1" t="str">
        <f t="shared" si="144"/>
        <v>80935 Brandon Vista Apt. 394;East Mary, FL 89698</v>
      </c>
      <c r="C2350" s="1" t="s">
        <v>28081</v>
      </c>
      <c r="D2350" s="4" t="s">
        <v>35427</v>
      </c>
      <c r="E2350" s="4" t="s">
        <v>35428</v>
      </c>
      <c r="F2350" s="9" t="str">
        <f t="shared" si="145"/>
        <v>East Mary</v>
      </c>
      <c r="G2350" t="str">
        <f t="shared" si="146"/>
        <v>FL</v>
      </c>
      <c r="H2350" t="str">
        <f t="shared" si="147"/>
        <v>89698</v>
      </c>
    </row>
    <row r="2351" spans="1:8" ht="30">
      <c r="A2351" s="1" t="s">
        <v>9068</v>
      </c>
      <c r="B2351" s="1" t="str">
        <f t="shared" si="144"/>
        <v>2961 Brandon Green Suite 965;Kylietown, DC 87297</v>
      </c>
      <c r="C2351" s="1" t="s">
        <v>28082</v>
      </c>
      <c r="D2351" s="4" t="s">
        <v>35429</v>
      </c>
      <c r="E2351" s="4" t="s">
        <v>35430</v>
      </c>
      <c r="F2351" s="9" t="str">
        <f t="shared" si="145"/>
        <v>Kylietown</v>
      </c>
      <c r="G2351" t="str">
        <f t="shared" si="146"/>
        <v>DC</v>
      </c>
      <c r="H2351" t="str">
        <f t="shared" si="147"/>
        <v>87297</v>
      </c>
    </row>
    <row r="2352" spans="1:8" ht="45">
      <c r="A2352" s="1" t="s">
        <v>9072</v>
      </c>
      <c r="B2352" s="1" t="str">
        <f t="shared" si="144"/>
        <v>444 Dodson Branch Apt. 244;Hendersonstad, ME 16493</v>
      </c>
      <c r="C2352" s="1" t="s">
        <v>28083</v>
      </c>
      <c r="D2352" s="4" t="s">
        <v>35431</v>
      </c>
      <c r="E2352" s="4" t="s">
        <v>35432</v>
      </c>
      <c r="F2352" s="9" t="str">
        <f t="shared" si="145"/>
        <v>Hendersonstad</v>
      </c>
      <c r="G2352" t="str">
        <f t="shared" si="146"/>
        <v>ME</v>
      </c>
      <c r="H2352" t="str">
        <f t="shared" si="147"/>
        <v>16493</v>
      </c>
    </row>
    <row r="2353" spans="1:8" ht="45">
      <c r="A2353" s="1" t="s">
        <v>9076</v>
      </c>
      <c r="B2353" s="1" t="str">
        <f t="shared" si="144"/>
        <v>033 Brian Pike Suite 619;Edwardschester, SD 17946</v>
      </c>
      <c r="C2353" s="1" t="s">
        <v>28084</v>
      </c>
      <c r="D2353" s="4" t="s">
        <v>35433</v>
      </c>
      <c r="E2353" s="4" t="s">
        <v>35434</v>
      </c>
      <c r="F2353" s="9" t="str">
        <f t="shared" si="145"/>
        <v>Edwardschester</v>
      </c>
      <c r="G2353" t="str">
        <f t="shared" si="146"/>
        <v>SD</v>
      </c>
      <c r="H2353" t="str">
        <f t="shared" si="147"/>
        <v>17946</v>
      </c>
    </row>
    <row r="2354" spans="1:8" ht="45">
      <c r="A2354" s="1" t="s">
        <v>9080</v>
      </c>
      <c r="B2354" s="1" t="str">
        <f t="shared" si="144"/>
        <v>01921 Angela Pine Suite 168;North Brianborough, DE 48536</v>
      </c>
      <c r="C2354" s="1" t="s">
        <v>28085</v>
      </c>
      <c r="D2354" s="4" t="s">
        <v>35435</v>
      </c>
      <c r="E2354" s="4" t="s">
        <v>35436</v>
      </c>
      <c r="F2354" s="9" t="str">
        <f t="shared" si="145"/>
        <v>North Brianborough</v>
      </c>
      <c r="G2354" t="str">
        <f t="shared" si="146"/>
        <v>DE</v>
      </c>
      <c r="H2354" t="str">
        <f t="shared" si="147"/>
        <v>48536</v>
      </c>
    </row>
    <row r="2355" spans="1:8" ht="30">
      <c r="A2355" s="1" t="s">
        <v>9084</v>
      </c>
      <c r="B2355" s="1" t="str">
        <f t="shared" si="144"/>
        <v>978 Guerra Stream;Rossside, HI 98285</v>
      </c>
      <c r="C2355" s="1" t="s">
        <v>28086</v>
      </c>
      <c r="D2355" s="4" t="s">
        <v>35437</v>
      </c>
      <c r="E2355" s="4" t="s">
        <v>35438</v>
      </c>
      <c r="F2355" s="9" t="str">
        <f t="shared" si="145"/>
        <v>Rossside</v>
      </c>
      <c r="G2355" t="str">
        <f t="shared" si="146"/>
        <v>HI</v>
      </c>
      <c r="H2355" t="str">
        <f t="shared" si="147"/>
        <v>98285</v>
      </c>
    </row>
    <row r="2356" spans="1:8" ht="45">
      <c r="A2356" s="1" t="s">
        <v>9088</v>
      </c>
      <c r="B2356" s="1" t="str">
        <f t="shared" si="144"/>
        <v>2261 Richardson Knoll;Nolanborough, KS 07363</v>
      </c>
      <c r="C2356" s="1" t="s">
        <v>28087</v>
      </c>
      <c r="D2356" s="4" t="s">
        <v>35439</v>
      </c>
      <c r="E2356" s="4" t="s">
        <v>35440</v>
      </c>
      <c r="F2356" s="9" t="str">
        <f t="shared" si="145"/>
        <v>Nolanborough</v>
      </c>
      <c r="G2356" t="str">
        <f t="shared" si="146"/>
        <v>KS</v>
      </c>
      <c r="H2356" t="str">
        <f t="shared" si="147"/>
        <v>07363</v>
      </c>
    </row>
    <row r="2357" spans="1:8" ht="30">
      <c r="A2357" s="1" t="s">
        <v>9092</v>
      </c>
      <c r="B2357" s="1" t="str">
        <f t="shared" si="144"/>
        <v>96086 Ruiz Roads;Port Glenn, OH 24831</v>
      </c>
      <c r="C2357" s="1" t="s">
        <v>28088</v>
      </c>
      <c r="D2357" s="4" t="s">
        <v>35441</v>
      </c>
      <c r="E2357" s="4" t="s">
        <v>35442</v>
      </c>
      <c r="F2357" s="9" t="str">
        <f t="shared" si="145"/>
        <v>Port Glenn</v>
      </c>
      <c r="G2357" t="str">
        <f t="shared" si="146"/>
        <v>OH</v>
      </c>
      <c r="H2357" t="str">
        <f t="shared" si="147"/>
        <v>24831</v>
      </c>
    </row>
    <row r="2358" spans="1:8" ht="30">
      <c r="A2358" s="1" t="s">
        <v>9096</v>
      </c>
      <c r="B2358" s="1" t="str">
        <f t="shared" si="144"/>
        <v>PSC 0104, Box 1937;APO AP 83395</v>
      </c>
      <c r="C2358" s="1" t="s">
        <v>28089</v>
      </c>
      <c r="D2358" s="4" t="s">
        <v>35443</v>
      </c>
      <c r="E2358" s="4" t="s">
        <v>35444</v>
      </c>
      <c r="F2358" s="9" t="str">
        <f t="shared" si="145"/>
        <v>APO</v>
      </c>
      <c r="G2358" t="str">
        <f t="shared" si="146"/>
        <v>AP</v>
      </c>
      <c r="H2358" t="str">
        <f t="shared" si="147"/>
        <v>83395</v>
      </c>
    </row>
    <row r="2359" spans="1:8" ht="30">
      <c r="A2359" s="1" t="s">
        <v>9100</v>
      </c>
      <c r="B2359" s="1" t="str">
        <f t="shared" si="144"/>
        <v>712 Stafford Views Apt. 376;New Joshua, NM 52908</v>
      </c>
      <c r="C2359" s="1" t="s">
        <v>28090</v>
      </c>
      <c r="D2359" s="4" t="s">
        <v>35445</v>
      </c>
      <c r="E2359" s="4" t="s">
        <v>35446</v>
      </c>
      <c r="F2359" s="9" t="str">
        <f t="shared" si="145"/>
        <v>New Joshua</v>
      </c>
      <c r="G2359" t="str">
        <f t="shared" si="146"/>
        <v>NM</v>
      </c>
      <c r="H2359" t="str">
        <f t="shared" si="147"/>
        <v>52908</v>
      </c>
    </row>
    <row r="2360" spans="1:8" ht="30">
      <c r="A2360" s="1" t="s">
        <v>9104</v>
      </c>
      <c r="B2360" s="1" t="str">
        <f t="shared" si="144"/>
        <v>42100 Monique Branch;Woodton, PA 62449</v>
      </c>
      <c r="C2360" s="1" t="s">
        <v>28091</v>
      </c>
      <c r="D2360" s="4" t="s">
        <v>35447</v>
      </c>
      <c r="E2360" s="4" t="s">
        <v>35448</v>
      </c>
      <c r="F2360" s="9" t="str">
        <f t="shared" si="145"/>
        <v>Woodton</v>
      </c>
      <c r="G2360" t="str">
        <f t="shared" si="146"/>
        <v>PA</v>
      </c>
      <c r="H2360" t="str">
        <f t="shared" si="147"/>
        <v>62449</v>
      </c>
    </row>
    <row r="2361" spans="1:8" ht="30">
      <c r="A2361" s="1" t="s">
        <v>9108</v>
      </c>
      <c r="B2361" s="1" t="str">
        <f t="shared" si="144"/>
        <v>76391 Adams Brooks Apt. 763;West Michael, UT 50896</v>
      </c>
      <c r="C2361" s="1" t="s">
        <v>28092</v>
      </c>
      <c r="D2361" s="4" t="s">
        <v>35449</v>
      </c>
      <c r="E2361" s="4" t="s">
        <v>35450</v>
      </c>
      <c r="F2361" s="9" t="str">
        <f t="shared" si="145"/>
        <v>West Michael</v>
      </c>
      <c r="G2361" t="str">
        <f t="shared" si="146"/>
        <v>UT</v>
      </c>
      <c r="H2361" t="str">
        <f t="shared" si="147"/>
        <v>50896</v>
      </c>
    </row>
    <row r="2362" spans="1:8" ht="45">
      <c r="A2362" s="1" t="s">
        <v>9112</v>
      </c>
      <c r="B2362" s="1" t="str">
        <f t="shared" si="144"/>
        <v>488 Davis Village;Matthewburgh, OH 87655</v>
      </c>
      <c r="C2362" s="1" t="s">
        <v>28093</v>
      </c>
      <c r="D2362" s="4" t="s">
        <v>35451</v>
      </c>
      <c r="E2362" s="4" t="s">
        <v>35452</v>
      </c>
      <c r="F2362" s="9" t="str">
        <f t="shared" si="145"/>
        <v>Matthewburgh</v>
      </c>
      <c r="G2362" t="str">
        <f t="shared" si="146"/>
        <v>OH</v>
      </c>
      <c r="H2362" t="str">
        <f t="shared" si="147"/>
        <v>87655</v>
      </c>
    </row>
    <row r="2363" spans="1:8" ht="30">
      <c r="A2363" s="1" t="s">
        <v>9116</v>
      </c>
      <c r="B2363" s="1" t="str">
        <f t="shared" si="144"/>
        <v>1614 Perkins Forge;West John, WV 59509</v>
      </c>
      <c r="C2363" s="1" t="s">
        <v>28094</v>
      </c>
      <c r="D2363" s="4" t="s">
        <v>35453</v>
      </c>
      <c r="E2363" s="4" t="s">
        <v>35454</v>
      </c>
      <c r="F2363" s="9" t="str">
        <f t="shared" si="145"/>
        <v>West John</v>
      </c>
      <c r="G2363" t="str">
        <f t="shared" si="146"/>
        <v>WV</v>
      </c>
      <c r="H2363" t="str">
        <f t="shared" si="147"/>
        <v>59509</v>
      </c>
    </row>
    <row r="2364" spans="1:8" ht="45">
      <c r="A2364" s="1" t="s">
        <v>9120</v>
      </c>
      <c r="B2364" s="1" t="str">
        <f t="shared" si="144"/>
        <v>8667 Murray Causeway Suite 595;Cruzshire, CT 77055</v>
      </c>
      <c r="C2364" s="1" t="s">
        <v>28095</v>
      </c>
      <c r="D2364" s="4" t="s">
        <v>35455</v>
      </c>
      <c r="E2364" s="4" t="s">
        <v>35456</v>
      </c>
      <c r="F2364" s="9" t="str">
        <f t="shared" si="145"/>
        <v>Cruzshire</v>
      </c>
      <c r="G2364" t="str">
        <f t="shared" si="146"/>
        <v>CT</v>
      </c>
      <c r="H2364" t="str">
        <f t="shared" si="147"/>
        <v>77055</v>
      </c>
    </row>
    <row r="2365" spans="1:8" ht="30">
      <c r="A2365" s="1" t="s">
        <v>9123</v>
      </c>
      <c r="B2365" s="1" t="str">
        <f t="shared" si="144"/>
        <v>675 Morales Ways;Oneillfort, MT 68459</v>
      </c>
      <c r="C2365" s="1" t="s">
        <v>28096</v>
      </c>
      <c r="D2365" s="4" t="s">
        <v>35457</v>
      </c>
      <c r="E2365" s="4" t="s">
        <v>35458</v>
      </c>
      <c r="F2365" s="9" t="str">
        <f t="shared" si="145"/>
        <v>Oneillfort</v>
      </c>
      <c r="G2365" t="str">
        <f t="shared" si="146"/>
        <v>MT</v>
      </c>
      <c r="H2365" t="str">
        <f t="shared" si="147"/>
        <v>68459</v>
      </c>
    </row>
    <row r="2366" spans="1:8" ht="30">
      <c r="A2366" s="1" t="s">
        <v>9127</v>
      </c>
      <c r="B2366" s="1" t="str">
        <f t="shared" si="144"/>
        <v>12913 Fischer Point;Michelleton, SD 65850</v>
      </c>
      <c r="C2366" s="1" t="s">
        <v>28097</v>
      </c>
      <c r="D2366" s="4" t="s">
        <v>35459</v>
      </c>
      <c r="E2366" s="4" t="s">
        <v>35460</v>
      </c>
      <c r="F2366" s="9" t="str">
        <f t="shared" si="145"/>
        <v>Michelleton</v>
      </c>
      <c r="G2366" t="str">
        <f t="shared" si="146"/>
        <v>SD</v>
      </c>
      <c r="H2366" t="str">
        <f t="shared" si="147"/>
        <v>65850</v>
      </c>
    </row>
    <row r="2367" spans="1:8" ht="30">
      <c r="A2367" s="1" t="s">
        <v>9131</v>
      </c>
      <c r="B2367" s="1" t="str">
        <f t="shared" si="144"/>
        <v>9346 Hines Locks Suite 993;North Robert, KS 07868</v>
      </c>
      <c r="C2367" s="1" t="s">
        <v>28098</v>
      </c>
      <c r="D2367" s="4" t="s">
        <v>35461</v>
      </c>
      <c r="E2367" s="4" t="s">
        <v>35462</v>
      </c>
      <c r="F2367" s="9" t="str">
        <f t="shared" si="145"/>
        <v>North Robert</v>
      </c>
      <c r="G2367" t="str">
        <f t="shared" si="146"/>
        <v>KS</v>
      </c>
      <c r="H2367" t="str">
        <f t="shared" si="147"/>
        <v>07868</v>
      </c>
    </row>
    <row r="2368" spans="1:8" ht="30">
      <c r="A2368" s="1" t="s">
        <v>9134</v>
      </c>
      <c r="B2368" s="1" t="str">
        <f t="shared" si="144"/>
        <v>232 Drake Rapid;Jacobfort, IA 28689</v>
      </c>
      <c r="C2368" s="1" t="s">
        <v>28099</v>
      </c>
      <c r="D2368" s="4" t="s">
        <v>35463</v>
      </c>
      <c r="E2368" s="4" t="s">
        <v>35464</v>
      </c>
      <c r="F2368" s="9" t="str">
        <f t="shared" si="145"/>
        <v>Jacobfort</v>
      </c>
      <c r="G2368" t="str">
        <f t="shared" si="146"/>
        <v>IA</v>
      </c>
      <c r="H2368" t="str">
        <f t="shared" si="147"/>
        <v>28689</v>
      </c>
    </row>
    <row r="2369" spans="1:8" ht="30">
      <c r="A2369" s="1" t="s">
        <v>9137</v>
      </c>
      <c r="B2369" s="1" t="str">
        <f t="shared" si="144"/>
        <v>Unit 5035 Box 7143;DPO AE 11124</v>
      </c>
      <c r="C2369" s="1" t="s">
        <v>28100</v>
      </c>
      <c r="D2369" s="4" t="s">
        <v>35465</v>
      </c>
      <c r="E2369" s="4" t="s">
        <v>35466</v>
      </c>
      <c r="F2369" s="9" t="str">
        <f t="shared" si="145"/>
        <v>DPO</v>
      </c>
      <c r="G2369" t="str">
        <f t="shared" si="146"/>
        <v>AE</v>
      </c>
      <c r="H2369" t="str">
        <f t="shared" si="147"/>
        <v>11124</v>
      </c>
    </row>
    <row r="2370" spans="1:8" ht="30">
      <c r="A2370" s="1" t="s">
        <v>9141</v>
      </c>
      <c r="B2370" s="1" t="str">
        <f t="shared" si="144"/>
        <v>USCGC Coleman;FPO AA 28738</v>
      </c>
      <c r="C2370" s="1" t="s">
        <v>28101</v>
      </c>
      <c r="D2370" s="4" t="s">
        <v>35467</v>
      </c>
      <c r="E2370" s="4" t="s">
        <v>35468</v>
      </c>
      <c r="F2370" s="9" t="str">
        <f t="shared" si="145"/>
        <v>FPO</v>
      </c>
      <c r="G2370" t="str">
        <f t="shared" si="146"/>
        <v>AA</v>
      </c>
      <c r="H2370" t="str">
        <f t="shared" si="147"/>
        <v>28738</v>
      </c>
    </row>
    <row r="2371" spans="1:8" ht="45">
      <c r="A2371" s="1" t="s">
        <v>9145</v>
      </c>
      <c r="B2371" s="1" t="str">
        <f t="shared" ref="B2371:B2434" si="148">SUBSTITUTE(A2371,CHAR(10),";")</f>
        <v>8836 Jessica Place Apt. 828;South Jacquelineport, WV 23935</v>
      </c>
      <c r="C2371" s="1" t="s">
        <v>28102</v>
      </c>
      <c r="D2371" s="4" t="s">
        <v>35469</v>
      </c>
      <c r="E2371" s="4" t="s">
        <v>35470</v>
      </c>
      <c r="F2371" s="9" t="str">
        <f t="shared" ref="F2371:F2434" si="149">IF(RIGHT(LEFT(E2371,3),2)="PO",LEFT(E2371,3),LEFT(E2371,LEN(E2371)-10))</f>
        <v>South Jacquelineport</v>
      </c>
      <c r="G2371" t="str">
        <f t="shared" ref="G2371:G2434" si="150">LEFT(RIGHT(E2371, 8), 2)</f>
        <v>WV</v>
      </c>
      <c r="H2371" t="str">
        <f t="shared" ref="H2371:H2434" si="151">RIGHT(E2371, 5)</f>
        <v>23935</v>
      </c>
    </row>
    <row r="2372" spans="1:8" ht="30">
      <c r="A2372" s="1" t="s">
        <v>9149</v>
      </c>
      <c r="B2372" s="1" t="str">
        <f t="shared" si="148"/>
        <v>383 Vincent Grove;North Georgehaven, NH 95223</v>
      </c>
      <c r="C2372" s="1" t="s">
        <v>28103</v>
      </c>
      <c r="D2372" s="4" t="s">
        <v>35471</v>
      </c>
      <c r="E2372" s="4" t="s">
        <v>35472</v>
      </c>
      <c r="F2372" s="9" t="str">
        <f t="shared" si="149"/>
        <v>North Georgehaven</v>
      </c>
      <c r="G2372" t="str">
        <f t="shared" si="150"/>
        <v>NH</v>
      </c>
      <c r="H2372" t="str">
        <f t="shared" si="151"/>
        <v>95223</v>
      </c>
    </row>
    <row r="2373" spans="1:8" ht="30">
      <c r="A2373" s="1" t="s">
        <v>9153</v>
      </c>
      <c r="B2373" s="1" t="str">
        <f t="shared" si="148"/>
        <v>PSC 3722, Box 0098;APO AE 77749</v>
      </c>
      <c r="C2373" s="1" t="s">
        <v>28104</v>
      </c>
      <c r="D2373" s="4" t="s">
        <v>35473</v>
      </c>
      <c r="E2373" s="4" t="s">
        <v>35474</v>
      </c>
      <c r="F2373" s="9" t="str">
        <f t="shared" si="149"/>
        <v>APO</v>
      </c>
      <c r="G2373" t="str">
        <f t="shared" si="150"/>
        <v>AE</v>
      </c>
      <c r="H2373" t="str">
        <f t="shared" si="151"/>
        <v>77749</v>
      </c>
    </row>
    <row r="2374" spans="1:8" ht="30">
      <c r="A2374" s="1" t="s">
        <v>9157</v>
      </c>
      <c r="B2374" s="1" t="str">
        <f t="shared" si="148"/>
        <v>5964 Jessica Street;South Stevenhaven, IL 92171</v>
      </c>
      <c r="C2374" s="1" t="s">
        <v>28105</v>
      </c>
      <c r="D2374" s="4" t="s">
        <v>35475</v>
      </c>
      <c r="E2374" s="4" t="s">
        <v>35476</v>
      </c>
      <c r="F2374" s="9" t="str">
        <f t="shared" si="149"/>
        <v>South Stevenhaven</v>
      </c>
      <c r="G2374" t="str">
        <f t="shared" si="150"/>
        <v>IL</v>
      </c>
      <c r="H2374" t="str">
        <f t="shared" si="151"/>
        <v>92171</v>
      </c>
    </row>
    <row r="2375" spans="1:8" ht="30">
      <c r="A2375" s="1" t="s">
        <v>9160</v>
      </c>
      <c r="B2375" s="1" t="str">
        <f t="shared" si="148"/>
        <v>49310 Powers Walks Suite 729;Tylerview, VA 38758</v>
      </c>
      <c r="C2375" s="1" t="s">
        <v>28106</v>
      </c>
      <c r="D2375" s="4" t="s">
        <v>35477</v>
      </c>
      <c r="E2375" s="4" t="s">
        <v>35478</v>
      </c>
      <c r="F2375" s="9" t="str">
        <f t="shared" si="149"/>
        <v>Tylerview</v>
      </c>
      <c r="G2375" t="str">
        <f t="shared" si="150"/>
        <v>VA</v>
      </c>
      <c r="H2375" t="str">
        <f t="shared" si="151"/>
        <v>38758</v>
      </c>
    </row>
    <row r="2376" spans="1:8" ht="30">
      <c r="A2376" s="1" t="s">
        <v>9164</v>
      </c>
      <c r="B2376" s="1" t="str">
        <f t="shared" si="148"/>
        <v>USS Weiss;FPO AA 07719</v>
      </c>
      <c r="C2376" s="1" t="s">
        <v>28107</v>
      </c>
      <c r="D2376" s="4" t="s">
        <v>35479</v>
      </c>
      <c r="E2376" s="4" t="s">
        <v>35480</v>
      </c>
      <c r="F2376" s="9" t="str">
        <f t="shared" si="149"/>
        <v>FPO</v>
      </c>
      <c r="G2376" t="str">
        <f t="shared" si="150"/>
        <v>AA</v>
      </c>
      <c r="H2376" t="str">
        <f t="shared" si="151"/>
        <v>07719</v>
      </c>
    </row>
    <row r="2377" spans="1:8" ht="45">
      <c r="A2377" s="1" t="s">
        <v>9168</v>
      </c>
      <c r="B2377" s="1" t="str">
        <f t="shared" si="148"/>
        <v>16261 Ramirez Shoal;Ashleyburgh, CA 01730</v>
      </c>
      <c r="C2377" s="1" t="s">
        <v>28108</v>
      </c>
      <c r="D2377" s="4" t="s">
        <v>35481</v>
      </c>
      <c r="E2377" s="4" t="s">
        <v>35482</v>
      </c>
      <c r="F2377" s="9" t="str">
        <f t="shared" si="149"/>
        <v>Ashleyburgh</v>
      </c>
      <c r="G2377" t="str">
        <f t="shared" si="150"/>
        <v>CA</v>
      </c>
      <c r="H2377" t="str">
        <f t="shared" si="151"/>
        <v>01730</v>
      </c>
    </row>
    <row r="2378" spans="1:8" ht="30">
      <c r="A2378" s="1" t="s">
        <v>9172</v>
      </c>
      <c r="B2378" s="1" t="str">
        <f t="shared" si="148"/>
        <v>4416 Love Fields Suite 606;South Lori, DE 11120</v>
      </c>
      <c r="C2378" s="1" t="s">
        <v>28109</v>
      </c>
      <c r="D2378" s="4" t="s">
        <v>35483</v>
      </c>
      <c r="E2378" s="4" t="s">
        <v>35484</v>
      </c>
      <c r="F2378" s="9" t="str">
        <f t="shared" si="149"/>
        <v>South Lori</v>
      </c>
      <c r="G2378" t="str">
        <f t="shared" si="150"/>
        <v>DE</v>
      </c>
      <c r="H2378" t="str">
        <f t="shared" si="151"/>
        <v>11120</v>
      </c>
    </row>
    <row r="2379" spans="1:8" ht="45">
      <c r="A2379" s="1" t="s">
        <v>9176</v>
      </c>
      <c r="B2379" s="1" t="str">
        <f t="shared" si="148"/>
        <v>4495 Tran Squares;Marissamouth, TX 78018</v>
      </c>
      <c r="C2379" s="1" t="s">
        <v>28110</v>
      </c>
      <c r="D2379" s="4" t="s">
        <v>35485</v>
      </c>
      <c r="E2379" s="4" t="s">
        <v>35486</v>
      </c>
      <c r="F2379" s="9" t="str">
        <f t="shared" si="149"/>
        <v>Marissamouth</v>
      </c>
      <c r="G2379" t="str">
        <f t="shared" si="150"/>
        <v>TX</v>
      </c>
      <c r="H2379" t="str">
        <f t="shared" si="151"/>
        <v>78018</v>
      </c>
    </row>
    <row r="2380" spans="1:8" ht="30">
      <c r="A2380" s="1" t="s">
        <v>9180</v>
      </c>
      <c r="B2380" s="1" t="str">
        <f t="shared" si="148"/>
        <v>994 Mills Walk Apt. 974;Andrewbury, NY 44635</v>
      </c>
      <c r="C2380" s="1" t="s">
        <v>28111</v>
      </c>
      <c r="D2380" s="4" t="s">
        <v>35487</v>
      </c>
      <c r="E2380" s="4" t="s">
        <v>35488</v>
      </c>
      <c r="F2380" s="9" t="str">
        <f t="shared" si="149"/>
        <v>Andrewbury</v>
      </c>
      <c r="G2380" t="str">
        <f t="shared" si="150"/>
        <v>NY</v>
      </c>
      <c r="H2380" t="str">
        <f t="shared" si="151"/>
        <v>44635</v>
      </c>
    </row>
    <row r="2381" spans="1:8" ht="30">
      <c r="A2381" s="1" t="s">
        <v>9184</v>
      </c>
      <c r="B2381" s="1" t="str">
        <f t="shared" si="148"/>
        <v>6116 Allen Village;South Karen, IA 47302</v>
      </c>
      <c r="C2381" s="1" t="s">
        <v>28112</v>
      </c>
      <c r="D2381" s="4" t="s">
        <v>35489</v>
      </c>
      <c r="E2381" s="4" t="s">
        <v>35490</v>
      </c>
      <c r="F2381" s="9" t="str">
        <f t="shared" si="149"/>
        <v>South Karen</v>
      </c>
      <c r="G2381" t="str">
        <f t="shared" si="150"/>
        <v>IA</v>
      </c>
      <c r="H2381" t="str">
        <f t="shared" si="151"/>
        <v>47302</v>
      </c>
    </row>
    <row r="2382" spans="1:8" ht="30">
      <c r="A2382" s="1" t="s">
        <v>9188</v>
      </c>
      <c r="B2382" s="1" t="str">
        <f t="shared" si="148"/>
        <v>569 Caldwell Road;Jamesshire, KS 31773</v>
      </c>
      <c r="C2382" s="1" t="s">
        <v>28113</v>
      </c>
      <c r="D2382" s="4" t="s">
        <v>35491</v>
      </c>
      <c r="E2382" s="4" t="s">
        <v>35492</v>
      </c>
      <c r="F2382" s="9" t="str">
        <f t="shared" si="149"/>
        <v>Jamesshire</v>
      </c>
      <c r="G2382" t="str">
        <f t="shared" si="150"/>
        <v>KS</v>
      </c>
      <c r="H2382" t="str">
        <f t="shared" si="151"/>
        <v>31773</v>
      </c>
    </row>
    <row r="2383" spans="1:8" ht="45">
      <c r="A2383" s="1" t="s">
        <v>9192</v>
      </c>
      <c r="B2383" s="1" t="str">
        <f t="shared" si="148"/>
        <v>84173 Thomas Divide Apt. 920;West Kaylamouth, NY 45511</v>
      </c>
      <c r="C2383" s="1" t="s">
        <v>28114</v>
      </c>
      <c r="D2383" s="4" t="s">
        <v>35493</v>
      </c>
      <c r="E2383" s="4" t="s">
        <v>35494</v>
      </c>
      <c r="F2383" s="9" t="str">
        <f t="shared" si="149"/>
        <v>West Kaylamouth</v>
      </c>
      <c r="G2383" t="str">
        <f t="shared" si="150"/>
        <v>NY</v>
      </c>
      <c r="H2383" t="str">
        <f t="shared" si="151"/>
        <v>45511</v>
      </c>
    </row>
    <row r="2384" spans="1:8" ht="45">
      <c r="A2384" s="1" t="s">
        <v>9196</v>
      </c>
      <c r="B2384" s="1" t="str">
        <f t="shared" si="148"/>
        <v>782 Steven Canyon;Mckenziemouth, FL 49686</v>
      </c>
      <c r="C2384" s="1" t="s">
        <v>28115</v>
      </c>
      <c r="D2384" s="4" t="s">
        <v>35495</v>
      </c>
      <c r="E2384" s="4" t="s">
        <v>35496</v>
      </c>
      <c r="F2384" s="9" t="str">
        <f t="shared" si="149"/>
        <v>Mckenziemouth</v>
      </c>
      <c r="G2384" t="str">
        <f t="shared" si="150"/>
        <v>FL</v>
      </c>
      <c r="H2384" t="str">
        <f t="shared" si="151"/>
        <v>49686</v>
      </c>
    </row>
    <row r="2385" spans="1:8" ht="30">
      <c r="A2385" s="1" t="s">
        <v>9200</v>
      </c>
      <c r="B2385" s="1" t="str">
        <f t="shared" si="148"/>
        <v>687 Walker Field Suite 830;Cynthiatown, NV 32143</v>
      </c>
      <c r="C2385" s="1" t="s">
        <v>28116</v>
      </c>
      <c r="D2385" s="4" t="s">
        <v>35497</v>
      </c>
      <c r="E2385" s="4" t="s">
        <v>35498</v>
      </c>
      <c r="F2385" s="9" t="str">
        <f t="shared" si="149"/>
        <v>Cynthiatown</v>
      </c>
      <c r="G2385" t="str">
        <f t="shared" si="150"/>
        <v>NV</v>
      </c>
      <c r="H2385" t="str">
        <f t="shared" si="151"/>
        <v>32143</v>
      </c>
    </row>
    <row r="2386" spans="1:8" ht="45">
      <c r="A2386" s="1" t="s">
        <v>9204</v>
      </c>
      <c r="B2386" s="1" t="str">
        <f t="shared" si="148"/>
        <v>729 Jeremy Cape;Briannatown, MD 16010</v>
      </c>
      <c r="C2386" s="1" t="s">
        <v>28117</v>
      </c>
      <c r="D2386" s="4" t="s">
        <v>35499</v>
      </c>
      <c r="E2386" s="4" t="s">
        <v>35500</v>
      </c>
      <c r="F2386" s="9" t="str">
        <f t="shared" si="149"/>
        <v>Briannatown</v>
      </c>
      <c r="G2386" t="str">
        <f t="shared" si="150"/>
        <v>MD</v>
      </c>
      <c r="H2386" t="str">
        <f t="shared" si="151"/>
        <v>16010</v>
      </c>
    </row>
    <row r="2387" spans="1:8" ht="30">
      <c r="A2387" s="1" t="s">
        <v>9208</v>
      </c>
      <c r="B2387" s="1" t="str">
        <f t="shared" si="148"/>
        <v>7872 Larry Cliffs;Bakerburgh, TX 34824</v>
      </c>
      <c r="C2387" s="1" t="s">
        <v>28118</v>
      </c>
      <c r="D2387" s="4" t="s">
        <v>35501</v>
      </c>
      <c r="E2387" s="4" t="s">
        <v>35502</v>
      </c>
      <c r="F2387" s="9" t="str">
        <f t="shared" si="149"/>
        <v>Bakerburgh</v>
      </c>
      <c r="G2387" t="str">
        <f t="shared" si="150"/>
        <v>TX</v>
      </c>
      <c r="H2387" t="str">
        <f t="shared" si="151"/>
        <v>34824</v>
      </c>
    </row>
    <row r="2388" spans="1:8" ht="30">
      <c r="A2388" s="1" t="s">
        <v>9212</v>
      </c>
      <c r="B2388" s="1" t="str">
        <f t="shared" si="148"/>
        <v>984 Lewis Roads Suite 076;Robertton, ID 21578</v>
      </c>
      <c r="C2388" s="1" t="s">
        <v>28119</v>
      </c>
      <c r="D2388" s="4" t="s">
        <v>35503</v>
      </c>
      <c r="E2388" s="4" t="s">
        <v>35504</v>
      </c>
      <c r="F2388" s="9" t="str">
        <f t="shared" si="149"/>
        <v>Robertton</v>
      </c>
      <c r="G2388" t="str">
        <f t="shared" si="150"/>
        <v>ID</v>
      </c>
      <c r="H2388" t="str">
        <f t="shared" si="151"/>
        <v>21578</v>
      </c>
    </row>
    <row r="2389" spans="1:8" ht="45">
      <c r="A2389" s="1" t="s">
        <v>9215</v>
      </c>
      <c r="B2389" s="1" t="str">
        <f t="shared" si="148"/>
        <v>71067 Bailey Knolls Apt. 363;West Frankfort, MT 75751</v>
      </c>
      <c r="C2389" s="1" t="s">
        <v>28120</v>
      </c>
      <c r="D2389" s="4" t="s">
        <v>35505</v>
      </c>
      <c r="E2389" s="4" t="s">
        <v>35506</v>
      </c>
      <c r="F2389" s="9" t="str">
        <f t="shared" si="149"/>
        <v>West Frankfort</v>
      </c>
      <c r="G2389" t="str">
        <f t="shared" si="150"/>
        <v>MT</v>
      </c>
      <c r="H2389" t="str">
        <f t="shared" si="151"/>
        <v>75751</v>
      </c>
    </row>
    <row r="2390" spans="1:8" ht="30">
      <c r="A2390" s="1" t="s">
        <v>9219</v>
      </c>
      <c r="B2390" s="1" t="str">
        <f t="shared" si="148"/>
        <v>45366 Raven Lock;Lake Peterburgh, NY 05934</v>
      </c>
      <c r="C2390" s="1" t="s">
        <v>28121</v>
      </c>
      <c r="D2390" s="4" t="s">
        <v>35507</v>
      </c>
      <c r="E2390" s="4" t="s">
        <v>35508</v>
      </c>
      <c r="F2390" s="9" t="str">
        <f t="shared" si="149"/>
        <v>Lake Peterburgh</v>
      </c>
      <c r="G2390" t="str">
        <f t="shared" si="150"/>
        <v>NY</v>
      </c>
      <c r="H2390" t="str">
        <f t="shared" si="151"/>
        <v>05934</v>
      </c>
    </row>
    <row r="2391" spans="1:8" ht="30">
      <c r="A2391" s="1" t="s">
        <v>9223</v>
      </c>
      <c r="B2391" s="1" t="str">
        <f t="shared" si="148"/>
        <v>501 Brooke Center;East Paige, WA 95454</v>
      </c>
      <c r="C2391" s="1" t="s">
        <v>28122</v>
      </c>
      <c r="D2391" s="4" t="s">
        <v>35509</v>
      </c>
      <c r="E2391" s="4" t="s">
        <v>35510</v>
      </c>
      <c r="F2391" s="9" t="str">
        <f t="shared" si="149"/>
        <v>East Paige</v>
      </c>
      <c r="G2391" t="str">
        <f t="shared" si="150"/>
        <v>WA</v>
      </c>
      <c r="H2391" t="str">
        <f t="shared" si="151"/>
        <v>95454</v>
      </c>
    </row>
    <row r="2392" spans="1:8" ht="30">
      <c r="A2392" s="1" t="s">
        <v>9227</v>
      </c>
      <c r="B2392" s="1" t="str">
        <f t="shared" si="148"/>
        <v>Unit 2784 Box 5839;DPO AP 39538</v>
      </c>
      <c r="C2392" s="1" t="s">
        <v>28123</v>
      </c>
      <c r="D2392" s="4" t="s">
        <v>35511</v>
      </c>
      <c r="E2392" s="4" t="s">
        <v>35512</v>
      </c>
      <c r="F2392" s="9" t="str">
        <f t="shared" si="149"/>
        <v>DPO</v>
      </c>
      <c r="G2392" t="str">
        <f t="shared" si="150"/>
        <v>AP</v>
      </c>
      <c r="H2392" t="str">
        <f t="shared" si="151"/>
        <v>39538</v>
      </c>
    </row>
    <row r="2393" spans="1:8" ht="30">
      <c r="A2393" s="1" t="s">
        <v>9230</v>
      </c>
      <c r="B2393" s="1" t="str">
        <f t="shared" si="148"/>
        <v>5068 Angela Mills;Phillipsland, CO 06094</v>
      </c>
      <c r="C2393" s="1" t="s">
        <v>28124</v>
      </c>
      <c r="D2393" s="4" t="s">
        <v>35513</v>
      </c>
      <c r="E2393" s="4" t="s">
        <v>35514</v>
      </c>
      <c r="F2393" s="9" t="str">
        <f t="shared" si="149"/>
        <v>Phillipsland</v>
      </c>
      <c r="G2393" t="str">
        <f t="shared" si="150"/>
        <v>CO</v>
      </c>
      <c r="H2393" t="str">
        <f t="shared" si="151"/>
        <v>06094</v>
      </c>
    </row>
    <row r="2394" spans="1:8" ht="45">
      <c r="A2394" s="1" t="s">
        <v>9233</v>
      </c>
      <c r="B2394" s="1" t="str">
        <f t="shared" si="148"/>
        <v>781 Anderson Forges;Esparzaland, WA 70549</v>
      </c>
      <c r="C2394" s="1" t="s">
        <v>28125</v>
      </c>
      <c r="D2394" s="4" t="s">
        <v>35515</v>
      </c>
      <c r="E2394" s="4" t="s">
        <v>35516</v>
      </c>
      <c r="F2394" s="9" t="str">
        <f t="shared" si="149"/>
        <v>Esparzaland</v>
      </c>
      <c r="G2394" t="str">
        <f t="shared" si="150"/>
        <v>WA</v>
      </c>
      <c r="H2394" t="str">
        <f t="shared" si="151"/>
        <v>70549</v>
      </c>
    </row>
    <row r="2395" spans="1:8" ht="30">
      <c r="A2395" s="1" t="s">
        <v>9237</v>
      </c>
      <c r="B2395" s="1" t="str">
        <f t="shared" si="148"/>
        <v>9961 Moreno Inlet Apt. 009;Kevinton, IL 11555</v>
      </c>
      <c r="C2395" s="1" t="s">
        <v>28126</v>
      </c>
      <c r="D2395" s="4" t="s">
        <v>35517</v>
      </c>
      <c r="E2395" s="4" t="s">
        <v>35518</v>
      </c>
      <c r="F2395" s="9" t="str">
        <f t="shared" si="149"/>
        <v>Kevinton</v>
      </c>
      <c r="G2395" t="str">
        <f t="shared" si="150"/>
        <v>IL</v>
      </c>
      <c r="H2395" t="str">
        <f t="shared" si="151"/>
        <v>11555</v>
      </c>
    </row>
    <row r="2396" spans="1:8" ht="30">
      <c r="A2396" s="1" t="s">
        <v>9241</v>
      </c>
      <c r="B2396" s="1" t="str">
        <f t="shared" si="148"/>
        <v>2572 Jordan Bypass;Randystad, CA 17878</v>
      </c>
      <c r="C2396" s="1" t="s">
        <v>28127</v>
      </c>
      <c r="D2396" s="4" t="s">
        <v>35519</v>
      </c>
      <c r="E2396" s="4" t="s">
        <v>35520</v>
      </c>
      <c r="F2396" s="9" t="str">
        <f t="shared" si="149"/>
        <v>Randystad</v>
      </c>
      <c r="G2396" t="str">
        <f t="shared" si="150"/>
        <v>CA</v>
      </c>
      <c r="H2396" t="str">
        <f t="shared" si="151"/>
        <v>17878</v>
      </c>
    </row>
    <row r="2397" spans="1:8" ht="30">
      <c r="A2397" s="1" t="s">
        <v>9245</v>
      </c>
      <c r="B2397" s="1" t="str">
        <f t="shared" si="148"/>
        <v>76129 Davis Haven;Port Ashleyville, IN 67422</v>
      </c>
      <c r="C2397" s="1" t="s">
        <v>28128</v>
      </c>
      <c r="D2397" s="4" t="s">
        <v>35521</v>
      </c>
      <c r="E2397" s="4" t="s">
        <v>35522</v>
      </c>
      <c r="F2397" s="9" t="str">
        <f t="shared" si="149"/>
        <v>Port Ashleyville</v>
      </c>
      <c r="G2397" t="str">
        <f t="shared" si="150"/>
        <v>IN</v>
      </c>
      <c r="H2397" t="str">
        <f t="shared" si="151"/>
        <v>67422</v>
      </c>
    </row>
    <row r="2398" spans="1:8" ht="45">
      <c r="A2398" s="1" t="s">
        <v>9249</v>
      </c>
      <c r="B2398" s="1" t="str">
        <f t="shared" si="148"/>
        <v>249 Brian Shores Apt. 726;Walkerchester, SD 73613</v>
      </c>
      <c r="C2398" s="1" t="s">
        <v>28129</v>
      </c>
      <c r="D2398" s="4" t="s">
        <v>35523</v>
      </c>
      <c r="E2398" s="4" t="s">
        <v>35524</v>
      </c>
      <c r="F2398" s="9" t="str">
        <f t="shared" si="149"/>
        <v>Walkerchester</v>
      </c>
      <c r="G2398" t="str">
        <f t="shared" si="150"/>
        <v>SD</v>
      </c>
      <c r="H2398" t="str">
        <f t="shared" si="151"/>
        <v>73613</v>
      </c>
    </row>
    <row r="2399" spans="1:8" ht="30">
      <c r="A2399" s="1" t="s">
        <v>9253</v>
      </c>
      <c r="B2399" s="1" t="str">
        <f t="shared" si="148"/>
        <v>084 Douglas Pass Apt. 158;Parkshaven, SC 47932</v>
      </c>
      <c r="C2399" s="1" t="s">
        <v>28130</v>
      </c>
      <c r="D2399" s="4" t="s">
        <v>35525</v>
      </c>
      <c r="E2399" s="4" t="s">
        <v>35526</v>
      </c>
      <c r="F2399" s="9" t="str">
        <f t="shared" si="149"/>
        <v>Parkshaven</v>
      </c>
      <c r="G2399" t="str">
        <f t="shared" si="150"/>
        <v>SC</v>
      </c>
      <c r="H2399" t="str">
        <f t="shared" si="151"/>
        <v>47932</v>
      </c>
    </row>
    <row r="2400" spans="1:8" ht="30">
      <c r="A2400" s="1" t="s">
        <v>9257</v>
      </c>
      <c r="B2400" s="1" t="str">
        <f t="shared" si="148"/>
        <v>72346 Newman Ridge Apt. 748;Brendanmouth, IL 21993</v>
      </c>
      <c r="C2400" s="1" t="s">
        <v>28131</v>
      </c>
      <c r="D2400" s="4" t="s">
        <v>35527</v>
      </c>
      <c r="E2400" s="4" t="s">
        <v>35528</v>
      </c>
      <c r="F2400" s="9" t="str">
        <f t="shared" si="149"/>
        <v>Brendanmouth</v>
      </c>
      <c r="G2400" t="str">
        <f t="shared" si="150"/>
        <v>IL</v>
      </c>
      <c r="H2400" t="str">
        <f t="shared" si="151"/>
        <v>21993</v>
      </c>
    </row>
    <row r="2401" spans="1:8" ht="30">
      <c r="A2401" s="1" t="s">
        <v>9261</v>
      </c>
      <c r="B2401" s="1" t="str">
        <f t="shared" si="148"/>
        <v>595 Amanda Station;Port Kimberlyfurt, TX 89765</v>
      </c>
      <c r="C2401" s="1" t="s">
        <v>28132</v>
      </c>
      <c r="D2401" s="4" t="s">
        <v>35529</v>
      </c>
      <c r="E2401" s="4" t="s">
        <v>35530</v>
      </c>
      <c r="F2401" s="9" t="str">
        <f t="shared" si="149"/>
        <v>Port Kimberlyfurt</v>
      </c>
      <c r="G2401" t="str">
        <f t="shared" si="150"/>
        <v>TX</v>
      </c>
      <c r="H2401" t="str">
        <f t="shared" si="151"/>
        <v>89765</v>
      </c>
    </row>
    <row r="2402" spans="1:8" ht="30">
      <c r="A2402" s="1" t="s">
        <v>9265</v>
      </c>
      <c r="B2402" s="1" t="str">
        <f t="shared" si="148"/>
        <v>753 Dustin Plain Apt. 080;Patrickburgh, SD 06379</v>
      </c>
      <c r="C2402" s="1" t="s">
        <v>28133</v>
      </c>
      <c r="D2402" s="4" t="s">
        <v>35531</v>
      </c>
      <c r="E2402" s="4" t="s">
        <v>35532</v>
      </c>
      <c r="F2402" s="9" t="str">
        <f t="shared" si="149"/>
        <v>Patrickburgh</v>
      </c>
      <c r="G2402" t="str">
        <f t="shared" si="150"/>
        <v>SD</v>
      </c>
      <c r="H2402" t="str">
        <f t="shared" si="151"/>
        <v>06379</v>
      </c>
    </row>
    <row r="2403" spans="1:8" ht="30">
      <c r="A2403" s="1" t="s">
        <v>9269</v>
      </c>
      <c r="B2403" s="1" t="str">
        <f t="shared" si="148"/>
        <v>366 Davidson Drive;Nicoleview, NH 28498</v>
      </c>
      <c r="C2403" s="1" t="s">
        <v>28134</v>
      </c>
      <c r="D2403" s="4" t="s">
        <v>35533</v>
      </c>
      <c r="E2403" s="4" t="s">
        <v>35534</v>
      </c>
      <c r="F2403" s="9" t="str">
        <f t="shared" si="149"/>
        <v>Nicoleview</v>
      </c>
      <c r="G2403" t="str">
        <f t="shared" si="150"/>
        <v>NH</v>
      </c>
      <c r="H2403" t="str">
        <f t="shared" si="151"/>
        <v>28498</v>
      </c>
    </row>
    <row r="2404" spans="1:8" ht="30">
      <c r="A2404" s="1" t="s">
        <v>9273</v>
      </c>
      <c r="B2404" s="1" t="str">
        <f t="shared" si="148"/>
        <v>USNV Cooper;FPO AP 58667</v>
      </c>
      <c r="C2404" s="1" t="s">
        <v>28135</v>
      </c>
      <c r="D2404" s="4" t="s">
        <v>35535</v>
      </c>
      <c r="E2404" s="4" t="s">
        <v>35536</v>
      </c>
      <c r="F2404" s="9" t="str">
        <f t="shared" si="149"/>
        <v>FPO</v>
      </c>
      <c r="G2404" t="str">
        <f t="shared" si="150"/>
        <v>AP</v>
      </c>
      <c r="H2404" t="str">
        <f t="shared" si="151"/>
        <v>58667</v>
      </c>
    </row>
    <row r="2405" spans="1:8" ht="30">
      <c r="A2405" s="1" t="s">
        <v>9276</v>
      </c>
      <c r="B2405" s="1" t="str">
        <f t="shared" si="148"/>
        <v>9404 Kimberly Drive;Valeriehaven, RI 35679</v>
      </c>
      <c r="C2405" s="1" t="s">
        <v>28136</v>
      </c>
      <c r="D2405" s="4" t="s">
        <v>35537</v>
      </c>
      <c r="E2405" s="4" t="s">
        <v>35538</v>
      </c>
      <c r="F2405" s="9" t="str">
        <f t="shared" si="149"/>
        <v>Valeriehaven</v>
      </c>
      <c r="G2405" t="str">
        <f t="shared" si="150"/>
        <v>RI</v>
      </c>
      <c r="H2405" t="str">
        <f t="shared" si="151"/>
        <v>35679</v>
      </c>
    </row>
    <row r="2406" spans="1:8" ht="45">
      <c r="A2406" s="1" t="s">
        <v>9280</v>
      </c>
      <c r="B2406" s="1" t="str">
        <f t="shared" si="148"/>
        <v>300 Hunter Extensions;Lisamouth, MD 87488</v>
      </c>
      <c r="C2406" s="1" t="s">
        <v>28137</v>
      </c>
      <c r="D2406" s="4" t="s">
        <v>35539</v>
      </c>
      <c r="E2406" s="4" t="s">
        <v>35540</v>
      </c>
      <c r="F2406" s="9" t="str">
        <f t="shared" si="149"/>
        <v>Lisamouth</v>
      </c>
      <c r="G2406" t="str">
        <f t="shared" si="150"/>
        <v>MD</v>
      </c>
      <c r="H2406" t="str">
        <f t="shared" si="151"/>
        <v>87488</v>
      </c>
    </row>
    <row r="2407" spans="1:8" ht="30">
      <c r="A2407" s="1" t="s">
        <v>9284</v>
      </c>
      <c r="B2407" s="1" t="str">
        <f t="shared" si="148"/>
        <v>2723 Cox Streets Apt. 836;Karenside, MS 07916</v>
      </c>
      <c r="C2407" s="1" t="s">
        <v>28138</v>
      </c>
      <c r="D2407" s="4" t="s">
        <v>35541</v>
      </c>
      <c r="E2407" s="4" t="s">
        <v>35542</v>
      </c>
      <c r="F2407" s="9" t="str">
        <f t="shared" si="149"/>
        <v>Karenside</v>
      </c>
      <c r="G2407" t="str">
        <f t="shared" si="150"/>
        <v>MS</v>
      </c>
      <c r="H2407" t="str">
        <f t="shared" si="151"/>
        <v>07916</v>
      </c>
    </row>
    <row r="2408" spans="1:8" ht="30">
      <c r="A2408" s="1" t="s">
        <v>9288</v>
      </c>
      <c r="B2408" s="1" t="str">
        <f t="shared" si="148"/>
        <v>5925 Tina Road;New Craigtown, OK 43598</v>
      </c>
      <c r="C2408" s="1" t="s">
        <v>28139</v>
      </c>
      <c r="D2408" s="4" t="s">
        <v>35543</v>
      </c>
      <c r="E2408" s="4" t="s">
        <v>35544</v>
      </c>
      <c r="F2408" s="9" t="str">
        <f t="shared" si="149"/>
        <v>New Craigtown</v>
      </c>
      <c r="G2408" t="str">
        <f t="shared" si="150"/>
        <v>OK</v>
      </c>
      <c r="H2408" t="str">
        <f t="shared" si="151"/>
        <v>43598</v>
      </c>
    </row>
    <row r="2409" spans="1:8" ht="30">
      <c r="A2409" s="1" t="s">
        <v>9292</v>
      </c>
      <c r="B2409" s="1" t="str">
        <f t="shared" si="148"/>
        <v>65278 Emily Via;Dawnborough, FL 16181</v>
      </c>
      <c r="C2409" s="1" t="s">
        <v>28140</v>
      </c>
      <c r="D2409" s="4" t="s">
        <v>35545</v>
      </c>
      <c r="E2409" s="4" t="s">
        <v>35546</v>
      </c>
      <c r="F2409" s="9" t="str">
        <f t="shared" si="149"/>
        <v>Dawnborough</v>
      </c>
      <c r="G2409" t="str">
        <f t="shared" si="150"/>
        <v>FL</v>
      </c>
      <c r="H2409" t="str">
        <f t="shared" si="151"/>
        <v>16181</v>
      </c>
    </row>
    <row r="2410" spans="1:8" ht="30">
      <c r="A2410" s="1" t="s">
        <v>9296</v>
      </c>
      <c r="B2410" s="1" t="str">
        <f t="shared" si="148"/>
        <v>33837 Carol Spurs;Port Harold, AZ 48558</v>
      </c>
      <c r="C2410" s="1" t="s">
        <v>28141</v>
      </c>
      <c r="D2410" s="4" t="s">
        <v>35547</v>
      </c>
      <c r="E2410" s="4" t="s">
        <v>35548</v>
      </c>
      <c r="F2410" s="9" t="str">
        <f t="shared" si="149"/>
        <v>Port Harold</v>
      </c>
      <c r="G2410" t="str">
        <f t="shared" si="150"/>
        <v>AZ</v>
      </c>
      <c r="H2410" t="str">
        <f t="shared" si="151"/>
        <v>48558</v>
      </c>
    </row>
    <row r="2411" spans="1:8" ht="30">
      <c r="A2411" s="1" t="s">
        <v>9300</v>
      </c>
      <c r="B2411" s="1" t="str">
        <f t="shared" si="148"/>
        <v>6645 Marc Fork;West Jennifershire, NC 39204</v>
      </c>
      <c r="C2411" s="1" t="s">
        <v>28142</v>
      </c>
      <c r="D2411" s="4" t="s">
        <v>35549</v>
      </c>
      <c r="E2411" s="4" t="s">
        <v>35550</v>
      </c>
      <c r="F2411" s="9" t="str">
        <f t="shared" si="149"/>
        <v>West Jennifershire</v>
      </c>
      <c r="G2411" t="str">
        <f t="shared" si="150"/>
        <v>NC</v>
      </c>
      <c r="H2411" t="str">
        <f t="shared" si="151"/>
        <v>39204</v>
      </c>
    </row>
    <row r="2412" spans="1:8" ht="45">
      <c r="A2412" s="1" t="s">
        <v>9304</v>
      </c>
      <c r="B2412" s="1" t="str">
        <f t="shared" si="148"/>
        <v>587 Mann Skyway Suite 282;Lake Daletown, SC 98449</v>
      </c>
      <c r="C2412" s="1" t="s">
        <v>28143</v>
      </c>
      <c r="D2412" s="4" t="s">
        <v>35551</v>
      </c>
      <c r="E2412" s="4" t="s">
        <v>35552</v>
      </c>
      <c r="F2412" s="9" t="str">
        <f t="shared" si="149"/>
        <v>Lake Daletown</v>
      </c>
      <c r="G2412" t="str">
        <f t="shared" si="150"/>
        <v>SC</v>
      </c>
      <c r="H2412" t="str">
        <f t="shared" si="151"/>
        <v>98449</v>
      </c>
    </row>
    <row r="2413" spans="1:8" ht="30">
      <c r="A2413" s="1" t="s">
        <v>9308</v>
      </c>
      <c r="B2413" s="1" t="str">
        <f t="shared" si="148"/>
        <v>08853 Christy Falls Suite 490;Jamesside, ID 42103</v>
      </c>
      <c r="C2413" s="1" t="s">
        <v>28144</v>
      </c>
      <c r="D2413" s="4" t="s">
        <v>35553</v>
      </c>
      <c r="E2413" s="4" t="s">
        <v>35554</v>
      </c>
      <c r="F2413" s="9" t="str">
        <f t="shared" si="149"/>
        <v>Jamesside</v>
      </c>
      <c r="G2413" t="str">
        <f t="shared" si="150"/>
        <v>ID</v>
      </c>
      <c r="H2413" t="str">
        <f t="shared" si="151"/>
        <v>42103</v>
      </c>
    </row>
    <row r="2414" spans="1:8" ht="30">
      <c r="A2414" s="1" t="s">
        <v>9312</v>
      </c>
      <c r="B2414" s="1" t="str">
        <f t="shared" si="148"/>
        <v>2217 Thompson Green;Lake Kennethburgh, NH 70640</v>
      </c>
      <c r="C2414" s="1" t="s">
        <v>28145</v>
      </c>
      <c r="D2414" s="4" t="s">
        <v>35555</v>
      </c>
      <c r="E2414" s="4" t="s">
        <v>35556</v>
      </c>
      <c r="F2414" s="9" t="str">
        <f t="shared" si="149"/>
        <v>Lake Kennethburgh</v>
      </c>
      <c r="G2414" t="str">
        <f t="shared" si="150"/>
        <v>NH</v>
      </c>
      <c r="H2414" t="str">
        <f t="shared" si="151"/>
        <v>70640</v>
      </c>
    </row>
    <row r="2415" spans="1:8" ht="45">
      <c r="A2415" s="1" t="s">
        <v>9316</v>
      </c>
      <c r="B2415" s="1" t="str">
        <f t="shared" si="148"/>
        <v>7257 Dickerson Forges;Jessicatown, NM 76212</v>
      </c>
      <c r="C2415" s="1" t="s">
        <v>28146</v>
      </c>
      <c r="D2415" s="4" t="s">
        <v>35557</v>
      </c>
      <c r="E2415" s="4" t="s">
        <v>35558</v>
      </c>
      <c r="F2415" s="9" t="str">
        <f t="shared" si="149"/>
        <v>Jessicatown</v>
      </c>
      <c r="G2415" t="str">
        <f t="shared" si="150"/>
        <v>NM</v>
      </c>
      <c r="H2415" t="str">
        <f t="shared" si="151"/>
        <v>76212</v>
      </c>
    </row>
    <row r="2416" spans="1:8" ht="45">
      <c r="A2416" s="1" t="s">
        <v>9320</v>
      </c>
      <c r="B2416" s="1" t="str">
        <f t="shared" si="148"/>
        <v>246 Caleb Bridge Apt. 358;South Jennifer, DE 69761</v>
      </c>
      <c r="C2416" s="1" t="s">
        <v>28147</v>
      </c>
      <c r="D2416" s="4" t="s">
        <v>35559</v>
      </c>
      <c r="E2416" s="4" t="s">
        <v>35560</v>
      </c>
      <c r="F2416" s="9" t="str">
        <f t="shared" si="149"/>
        <v>South Jennifer</v>
      </c>
      <c r="G2416" t="str">
        <f t="shared" si="150"/>
        <v>DE</v>
      </c>
      <c r="H2416" t="str">
        <f t="shared" si="151"/>
        <v>69761</v>
      </c>
    </row>
    <row r="2417" spans="1:8" ht="45">
      <c r="A2417" s="1" t="s">
        <v>9324</v>
      </c>
      <c r="B2417" s="1" t="str">
        <f t="shared" si="148"/>
        <v>37775 Thomas Causeway;Charleschester, KS 65457</v>
      </c>
      <c r="C2417" s="1" t="s">
        <v>28148</v>
      </c>
      <c r="D2417" s="4" t="s">
        <v>35561</v>
      </c>
      <c r="E2417" s="4" t="s">
        <v>35562</v>
      </c>
      <c r="F2417" s="9" t="str">
        <f t="shared" si="149"/>
        <v>Charleschester</v>
      </c>
      <c r="G2417" t="str">
        <f t="shared" si="150"/>
        <v>KS</v>
      </c>
      <c r="H2417" t="str">
        <f t="shared" si="151"/>
        <v>65457</v>
      </c>
    </row>
    <row r="2418" spans="1:8" ht="30">
      <c r="A2418" s="1" t="s">
        <v>9328</v>
      </c>
      <c r="B2418" s="1" t="str">
        <f t="shared" si="148"/>
        <v>USCGC Marshall;FPO AA 88847</v>
      </c>
      <c r="C2418" s="1" t="s">
        <v>28149</v>
      </c>
      <c r="D2418" s="4" t="s">
        <v>35563</v>
      </c>
      <c r="E2418" s="4" t="s">
        <v>35564</v>
      </c>
      <c r="F2418" s="9" t="str">
        <f t="shared" si="149"/>
        <v>FPO</v>
      </c>
      <c r="G2418" t="str">
        <f t="shared" si="150"/>
        <v>AA</v>
      </c>
      <c r="H2418" t="str">
        <f t="shared" si="151"/>
        <v>88847</v>
      </c>
    </row>
    <row r="2419" spans="1:8" ht="30">
      <c r="A2419" s="1" t="s">
        <v>9332</v>
      </c>
      <c r="B2419" s="1" t="str">
        <f t="shared" si="148"/>
        <v>82667 Ashley Spur;Hayleyberg, CT 48296</v>
      </c>
      <c r="C2419" s="1" t="s">
        <v>28150</v>
      </c>
      <c r="D2419" s="4" t="s">
        <v>35565</v>
      </c>
      <c r="E2419" s="4" t="s">
        <v>35566</v>
      </c>
      <c r="F2419" s="9" t="str">
        <f t="shared" si="149"/>
        <v>Hayleyberg</v>
      </c>
      <c r="G2419" t="str">
        <f t="shared" si="150"/>
        <v>CT</v>
      </c>
      <c r="H2419" t="str">
        <f t="shared" si="151"/>
        <v>48296</v>
      </c>
    </row>
    <row r="2420" spans="1:8" ht="45">
      <c r="A2420" s="1" t="s">
        <v>9336</v>
      </c>
      <c r="B2420" s="1" t="str">
        <f t="shared" si="148"/>
        <v>817 Jacob Walks;Dennismouth, NM 09212</v>
      </c>
      <c r="C2420" s="1" t="s">
        <v>28151</v>
      </c>
      <c r="D2420" s="4" t="s">
        <v>35567</v>
      </c>
      <c r="E2420" s="4" t="s">
        <v>35568</v>
      </c>
      <c r="F2420" s="9" t="str">
        <f t="shared" si="149"/>
        <v>Dennismouth</v>
      </c>
      <c r="G2420" t="str">
        <f t="shared" si="150"/>
        <v>NM</v>
      </c>
      <c r="H2420" t="str">
        <f t="shared" si="151"/>
        <v>09212</v>
      </c>
    </row>
    <row r="2421" spans="1:8" ht="30">
      <c r="A2421" s="1" t="s">
        <v>9340</v>
      </c>
      <c r="B2421" s="1" t="str">
        <f t="shared" si="148"/>
        <v>52921 Wilson Mall;Port Destinyton, PA 25011</v>
      </c>
      <c r="C2421" s="1" t="s">
        <v>28152</v>
      </c>
      <c r="D2421" s="4" t="s">
        <v>35569</v>
      </c>
      <c r="E2421" s="4" t="s">
        <v>35570</v>
      </c>
      <c r="F2421" s="9" t="str">
        <f t="shared" si="149"/>
        <v>Port Destinyton</v>
      </c>
      <c r="G2421" t="str">
        <f t="shared" si="150"/>
        <v>PA</v>
      </c>
      <c r="H2421" t="str">
        <f t="shared" si="151"/>
        <v>25011</v>
      </c>
    </row>
    <row r="2422" spans="1:8" ht="45">
      <c r="A2422" s="1" t="s">
        <v>9344</v>
      </c>
      <c r="B2422" s="1" t="str">
        <f t="shared" si="148"/>
        <v>0026 Victoria Ramp;Darrelltown, MA 32065</v>
      </c>
      <c r="C2422" s="1" t="s">
        <v>28153</v>
      </c>
      <c r="D2422" s="4" t="s">
        <v>35571</v>
      </c>
      <c r="E2422" s="4" t="s">
        <v>35572</v>
      </c>
      <c r="F2422" s="9" t="str">
        <f t="shared" si="149"/>
        <v>Darrelltown</v>
      </c>
      <c r="G2422" t="str">
        <f t="shared" si="150"/>
        <v>MA</v>
      </c>
      <c r="H2422" t="str">
        <f t="shared" si="151"/>
        <v>32065</v>
      </c>
    </row>
    <row r="2423" spans="1:8" ht="30">
      <c r="A2423" s="1" t="s">
        <v>9346</v>
      </c>
      <c r="B2423" s="1" t="str">
        <f t="shared" si="148"/>
        <v>9580 Corey Valley Suite 157;Adamsland, AZ 24898</v>
      </c>
      <c r="C2423" s="1" t="s">
        <v>28154</v>
      </c>
      <c r="D2423" s="4" t="s">
        <v>35573</v>
      </c>
      <c r="E2423" s="4" t="s">
        <v>35574</v>
      </c>
      <c r="F2423" s="9" t="str">
        <f t="shared" si="149"/>
        <v>Adamsland</v>
      </c>
      <c r="G2423" t="str">
        <f t="shared" si="150"/>
        <v>AZ</v>
      </c>
      <c r="H2423" t="str">
        <f t="shared" si="151"/>
        <v>24898</v>
      </c>
    </row>
    <row r="2424" spans="1:8" ht="30">
      <c r="A2424" s="1" t="s">
        <v>9349</v>
      </c>
      <c r="B2424" s="1" t="str">
        <f t="shared" si="148"/>
        <v>1571 Clark Grove Suite 280;Patrickville, VT 18872</v>
      </c>
      <c r="C2424" s="1" t="s">
        <v>28155</v>
      </c>
      <c r="D2424" s="4" t="s">
        <v>35575</v>
      </c>
      <c r="E2424" s="4" t="s">
        <v>35576</v>
      </c>
      <c r="F2424" s="9" t="str">
        <f t="shared" si="149"/>
        <v>Patrickville</v>
      </c>
      <c r="G2424" t="str">
        <f t="shared" si="150"/>
        <v>VT</v>
      </c>
      <c r="H2424" t="str">
        <f t="shared" si="151"/>
        <v>18872</v>
      </c>
    </row>
    <row r="2425" spans="1:8" ht="45">
      <c r="A2425" s="1" t="s">
        <v>9353</v>
      </c>
      <c r="B2425" s="1" t="str">
        <f t="shared" si="148"/>
        <v>687 Sarah Shore;Savannahside, RI 38179</v>
      </c>
      <c r="C2425" s="1" t="s">
        <v>28156</v>
      </c>
      <c r="D2425" s="4" t="s">
        <v>35577</v>
      </c>
      <c r="E2425" s="4" t="s">
        <v>35578</v>
      </c>
      <c r="F2425" s="9" t="str">
        <f t="shared" si="149"/>
        <v>Savannahside</v>
      </c>
      <c r="G2425" t="str">
        <f t="shared" si="150"/>
        <v>RI</v>
      </c>
      <c r="H2425" t="str">
        <f t="shared" si="151"/>
        <v>38179</v>
      </c>
    </row>
    <row r="2426" spans="1:8" ht="30">
      <c r="A2426" s="1" t="s">
        <v>9357</v>
      </c>
      <c r="B2426" s="1" t="str">
        <f t="shared" si="148"/>
        <v>Unit 6303 Box 0961;DPO AE 88343</v>
      </c>
      <c r="C2426" s="1" t="s">
        <v>28157</v>
      </c>
      <c r="D2426" s="4" t="s">
        <v>35579</v>
      </c>
      <c r="E2426" s="4" t="s">
        <v>35580</v>
      </c>
      <c r="F2426" s="9" t="str">
        <f t="shared" si="149"/>
        <v>DPO</v>
      </c>
      <c r="G2426" t="str">
        <f t="shared" si="150"/>
        <v>AE</v>
      </c>
      <c r="H2426" t="str">
        <f t="shared" si="151"/>
        <v>88343</v>
      </c>
    </row>
    <row r="2427" spans="1:8" ht="45">
      <c r="A2427" s="1" t="s">
        <v>9361</v>
      </c>
      <c r="B2427" s="1" t="str">
        <f t="shared" si="148"/>
        <v>173 Cheryl View;Courtneyport, OH 93838</v>
      </c>
      <c r="C2427" s="1" t="s">
        <v>28158</v>
      </c>
      <c r="D2427" s="4" t="s">
        <v>35581</v>
      </c>
      <c r="E2427" s="4" t="s">
        <v>35582</v>
      </c>
      <c r="F2427" s="9" t="str">
        <f t="shared" si="149"/>
        <v>Courtneyport</v>
      </c>
      <c r="G2427" t="str">
        <f t="shared" si="150"/>
        <v>OH</v>
      </c>
      <c r="H2427" t="str">
        <f t="shared" si="151"/>
        <v>93838</v>
      </c>
    </row>
    <row r="2428" spans="1:8" ht="30">
      <c r="A2428" s="1" t="s">
        <v>9365</v>
      </c>
      <c r="B2428" s="1" t="str">
        <f t="shared" si="148"/>
        <v>11565 Conley Run;North Davidhaven, WA 04729</v>
      </c>
      <c r="C2428" s="1" t="s">
        <v>28159</v>
      </c>
      <c r="D2428" s="4" t="s">
        <v>35583</v>
      </c>
      <c r="E2428" s="4" t="s">
        <v>35584</v>
      </c>
      <c r="F2428" s="9" t="str">
        <f t="shared" si="149"/>
        <v>North Davidhaven</v>
      </c>
      <c r="G2428" t="str">
        <f t="shared" si="150"/>
        <v>WA</v>
      </c>
      <c r="H2428" t="str">
        <f t="shared" si="151"/>
        <v>04729</v>
      </c>
    </row>
    <row r="2429" spans="1:8" ht="45">
      <c r="A2429" s="1" t="s">
        <v>9369</v>
      </c>
      <c r="B2429" s="1" t="str">
        <f t="shared" si="148"/>
        <v>65816 Horn Shoal Suite 552;South Deborahville, MT 32711</v>
      </c>
      <c r="C2429" s="1" t="s">
        <v>28160</v>
      </c>
      <c r="D2429" s="4" t="s">
        <v>35585</v>
      </c>
      <c r="E2429" s="4" t="s">
        <v>35586</v>
      </c>
      <c r="F2429" s="9" t="str">
        <f t="shared" si="149"/>
        <v>South Deborahville</v>
      </c>
      <c r="G2429" t="str">
        <f t="shared" si="150"/>
        <v>MT</v>
      </c>
      <c r="H2429" t="str">
        <f t="shared" si="151"/>
        <v>32711</v>
      </c>
    </row>
    <row r="2430" spans="1:8" ht="30">
      <c r="A2430" s="1" t="s">
        <v>9373</v>
      </c>
      <c r="B2430" s="1" t="str">
        <f t="shared" si="148"/>
        <v>600 Livingston Meadow Suite 523;Hillfurt, MN 11040</v>
      </c>
      <c r="C2430" s="1" t="s">
        <v>28161</v>
      </c>
      <c r="D2430" s="4" t="s">
        <v>35587</v>
      </c>
      <c r="E2430" s="4" t="s">
        <v>35588</v>
      </c>
      <c r="F2430" s="9" t="str">
        <f t="shared" si="149"/>
        <v>Hillfurt</v>
      </c>
      <c r="G2430" t="str">
        <f t="shared" si="150"/>
        <v>MN</v>
      </c>
      <c r="H2430" t="str">
        <f t="shared" si="151"/>
        <v>11040</v>
      </c>
    </row>
    <row r="2431" spans="1:8" ht="45">
      <c r="A2431" s="1" t="s">
        <v>9377</v>
      </c>
      <c r="B2431" s="1" t="str">
        <f t="shared" si="148"/>
        <v>97259 Huerta Throughway;Hopkinsville, FL 99302</v>
      </c>
      <c r="C2431" s="1" t="s">
        <v>28162</v>
      </c>
      <c r="D2431" s="4" t="s">
        <v>35589</v>
      </c>
      <c r="E2431" s="4" t="s">
        <v>35590</v>
      </c>
      <c r="F2431" s="9" t="str">
        <f t="shared" si="149"/>
        <v>Hopkinsville</v>
      </c>
      <c r="G2431" t="str">
        <f t="shared" si="150"/>
        <v>FL</v>
      </c>
      <c r="H2431" t="str">
        <f t="shared" si="151"/>
        <v>99302</v>
      </c>
    </row>
    <row r="2432" spans="1:8" ht="30">
      <c r="A2432" s="1" t="s">
        <v>9381</v>
      </c>
      <c r="B2432" s="1" t="str">
        <f t="shared" si="148"/>
        <v>26143 Belinda Key Suite 471;North William, MA 71489</v>
      </c>
      <c r="C2432" s="1" t="s">
        <v>28163</v>
      </c>
      <c r="D2432" s="4" t="s">
        <v>35591</v>
      </c>
      <c r="E2432" s="4" t="s">
        <v>35592</v>
      </c>
      <c r="F2432" s="9" t="str">
        <f t="shared" si="149"/>
        <v>North William</v>
      </c>
      <c r="G2432" t="str">
        <f t="shared" si="150"/>
        <v>MA</v>
      </c>
      <c r="H2432" t="str">
        <f t="shared" si="151"/>
        <v>71489</v>
      </c>
    </row>
    <row r="2433" spans="1:8" ht="30">
      <c r="A2433" s="1" t="s">
        <v>9385</v>
      </c>
      <c r="B2433" s="1" t="str">
        <f t="shared" si="148"/>
        <v>713 Nicole Walk;North Maurice, KS 70167</v>
      </c>
      <c r="C2433" s="1" t="s">
        <v>28164</v>
      </c>
      <c r="D2433" s="4" t="s">
        <v>35593</v>
      </c>
      <c r="E2433" s="4" t="s">
        <v>35594</v>
      </c>
      <c r="F2433" s="9" t="str">
        <f t="shared" si="149"/>
        <v>North Maurice</v>
      </c>
      <c r="G2433" t="str">
        <f t="shared" si="150"/>
        <v>KS</v>
      </c>
      <c r="H2433" t="str">
        <f t="shared" si="151"/>
        <v>70167</v>
      </c>
    </row>
    <row r="2434" spans="1:8" ht="30">
      <c r="A2434" s="1" t="s">
        <v>9389</v>
      </c>
      <c r="B2434" s="1" t="str">
        <f t="shared" si="148"/>
        <v>82440 David Views;New James, KS 25174</v>
      </c>
      <c r="C2434" s="1" t="s">
        <v>28165</v>
      </c>
      <c r="D2434" s="4" t="s">
        <v>35595</v>
      </c>
      <c r="E2434" s="4" t="s">
        <v>35596</v>
      </c>
      <c r="F2434" s="9" t="str">
        <f t="shared" si="149"/>
        <v>New James</v>
      </c>
      <c r="G2434" t="str">
        <f t="shared" si="150"/>
        <v>KS</v>
      </c>
      <c r="H2434" t="str">
        <f t="shared" si="151"/>
        <v>25174</v>
      </c>
    </row>
    <row r="2435" spans="1:8" ht="45">
      <c r="A2435" s="1" t="s">
        <v>9393</v>
      </c>
      <c r="B2435" s="1" t="str">
        <f t="shared" ref="B2435:B2498" si="152">SUBSTITUTE(A2435,CHAR(10),";")</f>
        <v>850 William Crossroad;Gallagherland, IN 42087</v>
      </c>
      <c r="C2435" s="1" t="s">
        <v>28166</v>
      </c>
      <c r="D2435" s="4" t="s">
        <v>35597</v>
      </c>
      <c r="E2435" s="4" t="s">
        <v>35598</v>
      </c>
      <c r="F2435" s="9" t="str">
        <f t="shared" ref="F2435:F2498" si="153">IF(RIGHT(LEFT(E2435,3),2)="PO",LEFT(E2435,3),LEFT(E2435,LEN(E2435)-10))</f>
        <v>Gallagherland</v>
      </c>
      <c r="G2435" t="str">
        <f t="shared" ref="G2435:G2498" si="154">LEFT(RIGHT(E2435, 8), 2)</f>
        <v>IN</v>
      </c>
      <c r="H2435" t="str">
        <f t="shared" ref="H2435:H2498" si="155">RIGHT(E2435, 5)</f>
        <v>42087</v>
      </c>
    </row>
    <row r="2436" spans="1:8" ht="30">
      <c r="A2436" s="1" t="s">
        <v>9397</v>
      </c>
      <c r="B2436" s="1" t="str">
        <f t="shared" si="152"/>
        <v>8123 Morgan Stravenue Apt. 480;Toddfort, WY 69544</v>
      </c>
      <c r="C2436" s="1" t="s">
        <v>28167</v>
      </c>
      <c r="D2436" s="4" t="s">
        <v>35599</v>
      </c>
      <c r="E2436" s="4" t="s">
        <v>35600</v>
      </c>
      <c r="F2436" s="9" t="str">
        <f t="shared" si="153"/>
        <v>Toddfort</v>
      </c>
      <c r="G2436" t="str">
        <f t="shared" si="154"/>
        <v>WY</v>
      </c>
      <c r="H2436" t="str">
        <f t="shared" si="155"/>
        <v>69544</v>
      </c>
    </row>
    <row r="2437" spans="1:8" ht="45">
      <c r="A2437" s="1" t="s">
        <v>9401</v>
      </c>
      <c r="B2437" s="1" t="str">
        <f t="shared" si="152"/>
        <v>60716 Kelli Fork Apt. 547;Port Amberland, RI 66389</v>
      </c>
      <c r="C2437" s="1" t="s">
        <v>28168</v>
      </c>
      <c r="D2437" s="4" t="s">
        <v>35601</v>
      </c>
      <c r="E2437" s="4" t="s">
        <v>35602</v>
      </c>
      <c r="F2437" s="9" t="str">
        <f t="shared" si="153"/>
        <v>Port Amberland</v>
      </c>
      <c r="G2437" t="str">
        <f t="shared" si="154"/>
        <v>RI</v>
      </c>
      <c r="H2437" t="str">
        <f t="shared" si="155"/>
        <v>66389</v>
      </c>
    </row>
    <row r="2438" spans="1:8" ht="45">
      <c r="A2438" s="1" t="s">
        <v>9405</v>
      </c>
      <c r="B2438" s="1" t="str">
        <f t="shared" si="152"/>
        <v>71104 Kathleen River Suite 460;West Thomas, ID 08300</v>
      </c>
      <c r="C2438" s="1" t="s">
        <v>28169</v>
      </c>
      <c r="D2438" s="4" t="s">
        <v>35603</v>
      </c>
      <c r="E2438" s="4" t="s">
        <v>35604</v>
      </c>
      <c r="F2438" s="9" t="str">
        <f t="shared" si="153"/>
        <v>West Thomas</v>
      </c>
      <c r="G2438" t="str">
        <f t="shared" si="154"/>
        <v>ID</v>
      </c>
      <c r="H2438" t="str">
        <f t="shared" si="155"/>
        <v>08300</v>
      </c>
    </row>
    <row r="2439" spans="1:8" ht="45">
      <c r="A2439" s="1" t="s">
        <v>9409</v>
      </c>
      <c r="B2439" s="1" t="str">
        <f t="shared" si="152"/>
        <v>0167 Schwartz Freeway Suite 695;Joshuashire, WV 16068</v>
      </c>
      <c r="C2439" s="1" t="s">
        <v>28170</v>
      </c>
      <c r="D2439" s="4" t="s">
        <v>35605</v>
      </c>
      <c r="E2439" s="4" t="s">
        <v>35606</v>
      </c>
      <c r="F2439" s="9" t="str">
        <f t="shared" si="153"/>
        <v>Joshuashire</v>
      </c>
      <c r="G2439" t="str">
        <f t="shared" si="154"/>
        <v>WV</v>
      </c>
      <c r="H2439" t="str">
        <f t="shared" si="155"/>
        <v>16068</v>
      </c>
    </row>
    <row r="2440" spans="1:8" ht="45">
      <c r="A2440" s="1" t="s">
        <v>9413</v>
      </c>
      <c r="B2440" s="1" t="str">
        <f t="shared" si="152"/>
        <v>285 Taylor Crossing;Ballardview, NY 40603</v>
      </c>
      <c r="C2440" s="1" t="s">
        <v>28171</v>
      </c>
      <c r="D2440" s="4" t="s">
        <v>35607</v>
      </c>
      <c r="E2440" s="4" t="s">
        <v>35608</v>
      </c>
      <c r="F2440" s="9" t="str">
        <f t="shared" si="153"/>
        <v>Ballardview</v>
      </c>
      <c r="G2440" t="str">
        <f t="shared" si="154"/>
        <v>NY</v>
      </c>
      <c r="H2440" t="str">
        <f t="shared" si="155"/>
        <v>40603</v>
      </c>
    </row>
    <row r="2441" spans="1:8" ht="45">
      <c r="A2441" s="1" t="s">
        <v>9417</v>
      </c>
      <c r="B2441" s="1" t="str">
        <f t="shared" si="152"/>
        <v>2819 Brown Tunnel Apt. 889;New Sarahton, GA 15622</v>
      </c>
      <c r="C2441" s="1" t="s">
        <v>28172</v>
      </c>
      <c r="D2441" s="4" t="s">
        <v>35609</v>
      </c>
      <c r="E2441" s="4" t="s">
        <v>35610</v>
      </c>
      <c r="F2441" s="9" t="str">
        <f t="shared" si="153"/>
        <v>New Sarahton</v>
      </c>
      <c r="G2441" t="str">
        <f t="shared" si="154"/>
        <v>GA</v>
      </c>
      <c r="H2441" t="str">
        <f t="shared" si="155"/>
        <v>15622</v>
      </c>
    </row>
    <row r="2442" spans="1:8" ht="30">
      <c r="A2442" s="1" t="s">
        <v>9421</v>
      </c>
      <c r="B2442" s="1" t="str">
        <f t="shared" si="152"/>
        <v>76082 Glenn Place Apt. 440;Ivanshire, OK 16274</v>
      </c>
      <c r="C2442" s="1" t="s">
        <v>28173</v>
      </c>
      <c r="D2442" s="4" t="s">
        <v>35611</v>
      </c>
      <c r="E2442" s="4" t="s">
        <v>35612</v>
      </c>
      <c r="F2442" s="9" t="str">
        <f t="shared" si="153"/>
        <v>Ivanshire</v>
      </c>
      <c r="G2442" t="str">
        <f t="shared" si="154"/>
        <v>OK</v>
      </c>
      <c r="H2442" t="str">
        <f t="shared" si="155"/>
        <v>16274</v>
      </c>
    </row>
    <row r="2443" spans="1:8" ht="45">
      <c r="A2443" s="1" t="s">
        <v>9425</v>
      </c>
      <c r="B2443" s="1" t="str">
        <f t="shared" si="152"/>
        <v>2603 Ingram Spurs Suite 000;West Donaldstad, SC 38201</v>
      </c>
      <c r="C2443" s="1" t="s">
        <v>28174</v>
      </c>
      <c r="D2443" s="4" t="s">
        <v>35613</v>
      </c>
      <c r="E2443" s="4" t="s">
        <v>35614</v>
      </c>
      <c r="F2443" s="9" t="str">
        <f t="shared" si="153"/>
        <v>West Donaldstad</v>
      </c>
      <c r="G2443" t="str">
        <f t="shared" si="154"/>
        <v>SC</v>
      </c>
      <c r="H2443" t="str">
        <f t="shared" si="155"/>
        <v>38201</v>
      </c>
    </row>
    <row r="2444" spans="1:8" ht="45">
      <c r="A2444" s="1" t="s">
        <v>9429</v>
      </c>
      <c r="B2444" s="1" t="str">
        <f t="shared" si="152"/>
        <v>00340 Morales Freeway;Johnsonberg, NH 20866</v>
      </c>
      <c r="C2444" s="1" t="s">
        <v>28175</v>
      </c>
      <c r="D2444" s="4" t="s">
        <v>35615</v>
      </c>
      <c r="E2444" s="4" t="s">
        <v>35616</v>
      </c>
      <c r="F2444" s="9" t="str">
        <f t="shared" si="153"/>
        <v>Johnsonberg</v>
      </c>
      <c r="G2444" t="str">
        <f t="shared" si="154"/>
        <v>NH</v>
      </c>
      <c r="H2444" t="str">
        <f t="shared" si="155"/>
        <v>20866</v>
      </c>
    </row>
    <row r="2445" spans="1:8" ht="30">
      <c r="A2445" s="1" t="s">
        <v>9433</v>
      </c>
      <c r="B2445" s="1" t="str">
        <f t="shared" si="152"/>
        <v>84716 Peters Glens;North Laurenburgh, IN 33982</v>
      </c>
      <c r="C2445" s="1" t="s">
        <v>28176</v>
      </c>
      <c r="D2445" s="4" t="s">
        <v>35617</v>
      </c>
      <c r="E2445" s="4" t="s">
        <v>35618</v>
      </c>
      <c r="F2445" s="9" t="str">
        <f t="shared" si="153"/>
        <v>North Laurenburgh</v>
      </c>
      <c r="G2445" t="str">
        <f t="shared" si="154"/>
        <v>IN</v>
      </c>
      <c r="H2445" t="str">
        <f t="shared" si="155"/>
        <v>33982</v>
      </c>
    </row>
    <row r="2446" spans="1:8" ht="30">
      <c r="A2446" s="1" t="s">
        <v>9437</v>
      </c>
      <c r="B2446" s="1" t="str">
        <f t="shared" si="152"/>
        <v>5378 Black Ford Suite 950;Karenshire, NM 64409</v>
      </c>
      <c r="C2446" s="1" t="s">
        <v>28177</v>
      </c>
      <c r="D2446" s="4" t="s">
        <v>35619</v>
      </c>
      <c r="E2446" s="4" t="s">
        <v>35620</v>
      </c>
      <c r="F2446" s="9" t="str">
        <f t="shared" si="153"/>
        <v>Karenshire</v>
      </c>
      <c r="G2446" t="str">
        <f t="shared" si="154"/>
        <v>NM</v>
      </c>
      <c r="H2446" t="str">
        <f t="shared" si="155"/>
        <v>64409</v>
      </c>
    </row>
    <row r="2447" spans="1:8" ht="30">
      <c r="A2447" s="1" t="s">
        <v>9441</v>
      </c>
      <c r="B2447" s="1" t="str">
        <f t="shared" si="152"/>
        <v>274 Erica Mountain Suite 350;Ianshire, VT 31632</v>
      </c>
      <c r="C2447" s="1" t="s">
        <v>28178</v>
      </c>
      <c r="D2447" s="4" t="s">
        <v>35621</v>
      </c>
      <c r="E2447" s="4" t="s">
        <v>35622</v>
      </c>
      <c r="F2447" s="9" t="str">
        <f t="shared" si="153"/>
        <v>Ianshire</v>
      </c>
      <c r="G2447" t="str">
        <f t="shared" si="154"/>
        <v>VT</v>
      </c>
      <c r="H2447" t="str">
        <f t="shared" si="155"/>
        <v>31632</v>
      </c>
    </row>
    <row r="2448" spans="1:8" ht="45">
      <c r="A2448" s="1" t="s">
        <v>9445</v>
      </c>
      <c r="B2448" s="1" t="str">
        <f t="shared" si="152"/>
        <v>344 Regina Ville;Hansenhaven, MI 33235</v>
      </c>
      <c r="C2448" s="1" t="s">
        <v>28179</v>
      </c>
      <c r="D2448" s="4" t="s">
        <v>35623</v>
      </c>
      <c r="E2448" s="4" t="s">
        <v>35624</v>
      </c>
      <c r="F2448" s="9" t="str">
        <f t="shared" si="153"/>
        <v>Hansenhaven</v>
      </c>
      <c r="G2448" t="str">
        <f t="shared" si="154"/>
        <v>MI</v>
      </c>
      <c r="H2448" t="str">
        <f t="shared" si="155"/>
        <v>33235</v>
      </c>
    </row>
    <row r="2449" spans="1:8" ht="45">
      <c r="A2449" s="1" t="s">
        <v>9449</v>
      </c>
      <c r="B2449" s="1" t="str">
        <f t="shared" si="152"/>
        <v>28104 Christopher Ways Apt. 937;West Gabrielchester, CA 32227</v>
      </c>
      <c r="C2449" s="1" t="s">
        <v>28180</v>
      </c>
      <c r="D2449" s="4" t="s">
        <v>35625</v>
      </c>
      <c r="E2449" s="4" t="s">
        <v>35626</v>
      </c>
      <c r="F2449" s="9" t="str">
        <f t="shared" si="153"/>
        <v>West Gabrielchester</v>
      </c>
      <c r="G2449" t="str">
        <f t="shared" si="154"/>
        <v>CA</v>
      </c>
      <c r="H2449" t="str">
        <f t="shared" si="155"/>
        <v>32227</v>
      </c>
    </row>
    <row r="2450" spans="1:8" ht="30">
      <c r="A2450" s="1" t="s">
        <v>9453</v>
      </c>
      <c r="B2450" s="1" t="str">
        <f t="shared" si="152"/>
        <v>685 Lambert Ranch Suite 237;Jenkinstown, MN 24315</v>
      </c>
      <c r="C2450" s="1" t="s">
        <v>28181</v>
      </c>
      <c r="D2450" s="4" t="s">
        <v>35627</v>
      </c>
      <c r="E2450" s="4" t="s">
        <v>35628</v>
      </c>
      <c r="F2450" s="9" t="str">
        <f t="shared" si="153"/>
        <v>Jenkinstown</v>
      </c>
      <c r="G2450" t="str">
        <f t="shared" si="154"/>
        <v>MN</v>
      </c>
      <c r="H2450" t="str">
        <f t="shared" si="155"/>
        <v>24315</v>
      </c>
    </row>
    <row r="2451" spans="1:8" ht="30">
      <c r="A2451" s="1" t="s">
        <v>9456</v>
      </c>
      <c r="B2451" s="1" t="str">
        <f t="shared" si="152"/>
        <v>301 Hammond Path Suite 591;Courtneyview, IA 42416</v>
      </c>
      <c r="C2451" s="1" t="s">
        <v>28182</v>
      </c>
      <c r="D2451" s="4" t="s">
        <v>35629</v>
      </c>
      <c r="E2451" s="4" t="s">
        <v>35630</v>
      </c>
      <c r="F2451" s="9" t="str">
        <f t="shared" si="153"/>
        <v>Courtneyview</v>
      </c>
      <c r="G2451" t="str">
        <f t="shared" si="154"/>
        <v>IA</v>
      </c>
      <c r="H2451" t="str">
        <f t="shared" si="155"/>
        <v>42416</v>
      </c>
    </row>
    <row r="2452" spans="1:8" ht="45">
      <c r="A2452" s="1" t="s">
        <v>9460</v>
      </c>
      <c r="B2452" s="1" t="str">
        <f t="shared" si="152"/>
        <v>6968 Mullen Gateway Apt. 637;Lake Rebeccaland, IA 83242</v>
      </c>
      <c r="C2452" s="1" t="s">
        <v>28183</v>
      </c>
      <c r="D2452" s="4" t="s">
        <v>35631</v>
      </c>
      <c r="E2452" s="4" t="s">
        <v>35632</v>
      </c>
      <c r="F2452" s="9" t="str">
        <f t="shared" si="153"/>
        <v>Lake Rebeccaland</v>
      </c>
      <c r="G2452" t="str">
        <f t="shared" si="154"/>
        <v>IA</v>
      </c>
      <c r="H2452" t="str">
        <f t="shared" si="155"/>
        <v>83242</v>
      </c>
    </row>
    <row r="2453" spans="1:8" ht="45">
      <c r="A2453" s="1" t="s">
        <v>9464</v>
      </c>
      <c r="B2453" s="1" t="str">
        <f t="shared" si="152"/>
        <v>6302 Charles Walk Suite 693;North Cheyenne, HI 79651</v>
      </c>
      <c r="C2453" s="1" t="s">
        <v>28184</v>
      </c>
      <c r="D2453" s="4" t="s">
        <v>35633</v>
      </c>
      <c r="E2453" s="4" t="s">
        <v>35634</v>
      </c>
      <c r="F2453" s="9" t="str">
        <f t="shared" si="153"/>
        <v>North Cheyenne</v>
      </c>
      <c r="G2453" t="str">
        <f t="shared" si="154"/>
        <v>HI</v>
      </c>
      <c r="H2453" t="str">
        <f t="shared" si="155"/>
        <v>79651</v>
      </c>
    </row>
    <row r="2454" spans="1:8" ht="30">
      <c r="A2454" s="1" t="s">
        <v>9468</v>
      </c>
      <c r="B2454" s="1" t="str">
        <f t="shared" si="152"/>
        <v>352 Wilson Cliffs;Port Lisa, TX 42698</v>
      </c>
      <c r="C2454" s="1" t="s">
        <v>28185</v>
      </c>
      <c r="D2454" s="4" t="s">
        <v>35635</v>
      </c>
      <c r="E2454" s="4" t="s">
        <v>35636</v>
      </c>
      <c r="F2454" s="9" t="str">
        <f t="shared" si="153"/>
        <v>Port Lisa</v>
      </c>
      <c r="G2454" t="str">
        <f t="shared" si="154"/>
        <v>TX</v>
      </c>
      <c r="H2454" t="str">
        <f t="shared" si="155"/>
        <v>42698</v>
      </c>
    </row>
    <row r="2455" spans="1:8" ht="30">
      <c r="A2455" s="1" t="s">
        <v>9472</v>
      </c>
      <c r="B2455" s="1" t="str">
        <f t="shared" si="152"/>
        <v>186 Mary Mission;South Billyfort, SD 58046</v>
      </c>
      <c r="C2455" s="1" t="s">
        <v>28186</v>
      </c>
      <c r="D2455" s="4" t="s">
        <v>35637</v>
      </c>
      <c r="E2455" s="4" t="s">
        <v>35638</v>
      </c>
      <c r="F2455" s="9" t="str">
        <f t="shared" si="153"/>
        <v>South Billyfort</v>
      </c>
      <c r="G2455" t="str">
        <f t="shared" si="154"/>
        <v>SD</v>
      </c>
      <c r="H2455" t="str">
        <f t="shared" si="155"/>
        <v>58046</v>
      </c>
    </row>
    <row r="2456" spans="1:8" ht="30">
      <c r="A2456" s="1" t="s">
        <v>9476</v>
      </c>
      <c r="B2456" s="1" t="str">
        <f t="shared" si="152"/>
        <v>813 Richard Crossroad Apt. 647;Marieshire, MI 06299</v>
      </c>
      <c r="C2456" s="1" t="s">
        <v>28187</v>
      </c>
      <c r="D2456" s="4" t="s">
        <v>35639</v>
      </c>
      <c r="E2456" s="4" t="s">
        <v>35640</v>
      </c>
      <c r="F2456" s="9" t="str">
        <f t="shared" si="153"/>
        <v>Marieshire</v>
      </c>
      <c r="G2456" t="str">
        <f t="shared" si="154"/>
        <v>MI</v>
      </c>
      <c r="H2456" t="str">
        <f t="shared" si="155"/>
        <v>06299</v>
      </c>
    </row>
    <row r="2457" spans="1:8" ht="30">
      <c r="A2457" s="1" t="s">
        <v>9480</v>
      </c>
      <c r="B2457" s="1" t="str">
        <f t="shared" si="152"/>
        <v>879 Deanna Prairie;South Richardshire, UT 53354</v>
      </c>
      <c r="C2457" s="1" t="s">
        <v>28188</v>
      </c>
      <c r="D2457" s="4" t="s">
        <v>35641</v>
      </c>
      <c r="E2457" s="4" t="s">
        <v>35642</v>
      </c>
      <c r="F2457" s="9" t="str">
        <f t="shared" si="153"/>
        <v>South Richardshire</v>
      </c>
      <c r="G2457" t="str">
        <f t="shared" si="154"/>
        <v>UT</v>
      </c>
      <c r="H2457" t="str">
        <f t="shared" si="155"/>
        <v>53354</v>
      </c>
    </row>
    <row r="2458" spans="1:8" ht="30">
      <c r="A2458" s="1" t="s">
        <v>9484</v>
      </c>
      <c r="B2458" s="1" t="str">
        <f t="shared" si="152"/>
        <v>Unit 2429 Box 5438;DPO AA 88879</v>
      </c>
      <c r="C2458" s="1" t="s">
        <v>28189</v>
      </c>
      <c r="D2458" s="4" t="s">
        <v>35643</v>
      </c>
      <c r="E2458" s="4" t="s">
        <v>35644</v>
      </c>
      <c r="F2458" s="9" t="str">
        <f t="shared" si="153"/>
        <v>DPO</v>
      </c>
      <c r="G2458" t="str">
        <f t="shared" si="154"/>
        <v>AA</v>
      </c>
      <c r="H2458" t="str">
        <f t="shared" si="155"/>
        <v>88879</v>
      </c>
    </row>
    <row r="2459" spans="1:8" ht="45">
      <c r="A2459" s="1" t="s">
        <v>9488</v>
      </c>
      <c r="B2459" s="1" t="str">
        <f t="shared" si="152"/>
        <v>01904 Richard Course;Margaretmouth, MT 31285</v>
      </c>
      <c r="C2459" s="1" t="s">
        <v>28190</v>
      </c>
      <c r="D2459" s="4" t="s">
        <v>35645</v>
      </c>
      <c r="E2459" s="4" t="s">
        <v>35646</v>
      </c>
      <c r="F2459" s="9" t="str">
        <f t="shared" si="153"/>
        <v>Margaretmouth</v>
      </c>
      <c r="G2459" t="str">
        <f t="shared" si="154"/>
        <v>MT</v>
      </c>
      <c r="H2459" t="str">
        <f t="shared" si="155"/>
        <v>31285</v>
      </c>
    </row>
    <row r="2460" spans="1:8" ht="30">
      <c r="A2460" s="1" t="s">
        <v>9491</v>
      </c>
      <c r="B2460" s="1" t="str">
        <f t="shared" si="152"/>
        <v>4257 Alexander Park;Port Heather, KS 07491</v>
      </c>
      <c r="C2460" s="1" t="s">
        <v>28191</v>
      </c>
      <c r="D2460" s="4" t="s">
        <v>35647</v>
      </c>
      <c r="E2460" s="4" t="s">
        <v>35648</v>
      </c>
      <c r="F2460" s="9" t="str">
        <f t="shared" si="153"/>
        <v>Port Heather</v>
      </c>
      <c r="G2460" t="str">
        <f t="shared" si="154"/>
        <v>KS</v>
      </c>
      <c r="H2460" t="str">
        <f t="shared" si="155"/>
        <v>07491</v>
      </c>
    </row>
    <row r="2461" spans="1:8" ht="30">
      <c r="A2461" s="1" t="s">
        <v>9495</v>
      </c>
      <c r="B2461" s="1" t="str">
        <f t="shared" si="152"/>
        <v>016 Margaret Locks Apt. 746;Yodertown, LA 67102</v>
      </c>
      <c r="C2461" s="1" t="s">
        <v>28192</v>
      </c>
      <c r="D2461" s="4" t="s">
        <v>35649</v>
      </c>
      <c r="E2461" s="4" t="s">
        <v>35650</v>
      </c>
      <c r="F2461" s="9" t="str">
        <f t="shared" si="153"/>
        <v>Yodertown</v>
      </c>
      <c r="G2461" t="str">
        <f t="shared" si="154"/>
        <v>LA</v>
      </c>
      <c r="H2461" t="str">
        <f t="shared" si="155"/>
        <v>67102</v>
      </c>
    </row>
    <row r="2462" spans="1:8" ht="45">
      <c r="A2462" s="1" t="s">
        <v>9499</v>
      </c>
      <c r="B2462" s="1" t="str">
        <f t="shared" si="152"/>
        <v>04249 Alexandra Crescent Apt. 366;Smithhaven, CT 09132</v>
      </c>
      <c r="C2462" s="1" t="s">
        <v>28193</v>
      </c>
      <c r="D2462" s="4" t="s">
        <v>35651</v>
      </c>
      <c r="E2462" s="4" t="s">
        <v>35652</v>
      </c>
      <c r="F2462" s="9" t="str">
        <f t="shared" si="153"/>
        <v>Smithhaven</v>
      </c>
      <c r="G2462" t="str">
        <f t="shared" si="154"/>
        <v>CT</v>
      </c>
      <c r="H2462" t="str">
        <f t="shared" si="155"/>
        <v>09132</v>
      </c>
    </row>
    <row r="2463" spans="1:8" ht="45">
      <c r="A2463" s="1" t="s">
        <v>9503</v>
      </c>
      <c r="B2463" s="1" t="str">
        <f t="shared" si="152"/>
        <v>5626 Gates Fort;Joshuaborough, MA 62142</v>
      </c>
      <c r="C2463" s="1" t="s">
        <v>28194</v>
      </c>
      <c r="D2463" s="4" t="s">
        <v>35653</v>
      </c>
      <c r="E2463" s="4" t="s">
        <v>35654</v>
      </c>
      <c r="F2463" s="9" t="str">
        <f t="shared" si="153"/>
        <v>Joshuaborough</v>
      </c>
      <c r="G2463" t="str">
        <f t="shared" si="154"/>
        <v>MA</v>
      </c>
      <c r="H2463" t="str">
        <f t="shared" si="155"/>
        <v>62142</v>
      </c>
    </row>
    <row r="2464" spans="1:8" ht="30">
      <c r="A2464" s="1" t="s">
        <v>9507</v>
      </c>
      <c r="B2464" s="1" t="str">
        <f t="shared" si="152"/>
        <v>061 Emily River Apt. 604;Franklinhaven, CT 69596</v>
      </c>
      <c r="C2464" s="1" t="s">
        <v>28195</v>
      </c>
      <c r="D2464" s="4" t="s">
        <v>35655</v>
      </c>
      <c r="E2464" s="4" t="s">
        <v>35656</v>
      </c>
      <c r="F2464" s="9" t="str">
        <f t="shared" si="153"/>
        <v>Franklinhaven</v>
      </c>
      <c r="G2464" t="str">
        <f t="shared" si="154"/>
        <v>CT</v>
      </c>
      <c r="H2464" t="str">
        <f t="shared" si="155"/>
        <v>69596</v>
      </c>
    </row>
    <row r="2465" spans="1:8" ht="30">
      <c r="A2465" s="1" t="s">
        <v>9511</v>
      </c>
      <c r="B2465" s="1" t="str">
        <f t="shared" si="152"/>
        <v>81856 Barton Lights Suite 545;Laurieville, TX 41886</v>
      </c>
      <c r="C2465" s="1" t="s">
        <v>28196</v>
      </c>
      <c r="D2465" s="4" t="s">
        <v>35657</v>
      </c>
      <c r="E2465" s="4" t="s">
        <v>35658</v>
      </c>
      <c r="F2465" s="9" t="str">
        <f t="shared" si="153"/>
        <v>Laurieville</v>
      </c>
      <c r="G2465" t="str">
        <f t="shared" si="154"/>
        <v>TX</v>
      </c>
      <c r="H2465" t="str">
        <f t="shared" si="155"/>
        <v>41886</v>
      </c>
    </row>
    <row r="2466" spans="1:8" ht="30">
      <c r="A2466" s="1" t="s">
        <v>9515</v>
      </c>
      <c r="B2466" s="1" t="str">
        <f t="shared" si="152"/>
        <v>3693 Green Trace;West Williamberg, DE 76183</v>
      </c>
      <c r="C2466" s="1" t="s">
        <v>28197</v>
      </c>
      <c r="D2466" s="4" t="s">
        <v>35659</v>
      </c>
      <c r="E2466" s="4" t="s">
        <v>35660</v>
      </c>
      <c r="F2466" s="9" t="str">
        <f t="shared" si="153"/>
        <v>West Williamberg</v>
      </c>
      <c r="G2466" t="str">
        <f t="shared" si="154"/>
        <v>DE</v>
      </c>
      <c r="H2466" t="str">
        <f t="shared" si="155"/>
        <v>76183</v>
      </c>
    </row>
    <row r="2467" spans="1:8" ht="30">
      <c r="A2467" s="1" t="s">
        <v>9518</v>
      </c>
      <c r="B2467" s="1" t="str">
        <f t="shared" si="152"/>
        <v>198 Wheeler Parks;Jackfort, WY 65535</v>
      </c>
      <c r="C2467" s="1" t="s">
        <v>28198</v>
      </c>
      <c r="D2467" s="4" t="s">
        <v>35661</v>
      </c>
      <c r="E2467" s="4" t="s">
        <v>35662</v>
      </c>
      <c r="F2467" s="9" t="str">
        <f t="shared" si="153"/>
        <v>Jackfort</v>
      </c>
      <c r="G2467" t="str">
        <f t="shared" si="154"/>
        <v>WY</v>
      </c>
      <c r="H2467" t="str">
        <f t="shared" si="155"/>
        <v>65535</v>
      </c>
    </row>
    <row r="2468" spans="1:8" ht="45">
      <c r="A2468" s="1" t="s">
        <v>9522</v>
      </c>
      <c r="B2468" s="1" t="str">
        <f t="shared" si="152"/>
        <v>935 Grant Greens Apt. 271;East Brittanyshire, OH 65012</v>
      </c>
      <c r="C2468" s="1" t="s">
        <v>28199</v>
      </c>
      <c r="D2468" s="4" t="s">
        <v>35663</v>
      </c>
      <c r="E2468" s="4" t="s">
        <v>35664</v>
      </c>
      <c r="F2468" s="9" t="str">
        <f t="shared" si="153"/>
        <v>East Brittanyshire</v>
      </c>
      <c r="G2468" t="str">
        <f t="shared" si="154"/>
        <v>OH</v>
      </c>
      <c r="H2468" t="str">
        <f t="shared" si="155"/>
        <v>65012</v>
      </c>
    </row>
    <row r="2469" spans="1:8" ht="45">
      <c r="A2469" s="1" t="s">
        <v>9526</v>
      </c>
      <c r="B2469" s="1" t="str">
        <f t="shared" si="152"/>
        <v>682 Shawn Tunnel;Parkerchester, SD 21887</v>
      </c>
      <c r="C2469" s="1" t="s">
        <v>28200</v>
      </c>
      <c r="D2469" s="4" t="s">
        <v>35665</v>
      </c>
      <c r="E2469" s="4" t="s">
        <v>35666</v>
      </c>
      <c r="F2469" s="9" t="str">
        <f t="shared" si="153"/>
        <v>Parkerchester</v>
      </c>
      <c r="G2469" t="str">
        <f t="shared" si="154"/>
        <v>SD</v>
      </c>
      <c r="H2469" t="str">
        <f t="shared" si="155"/>
        <v>21887</v>
      </c>
    </row>
    <row r="2470" spans="1:8" ht="30">
      <c r="A2470" s="1" t="s">
        <v>9530</v>
      </c>
      <c r="B2470" s="1" t="str">
        <f t="shared" si="152"/>
        <v>USS Herrera;FPO AP 74924</v>
      </c>
      <c r="C2470" s="1" t="s">
        <v>28201</v>
      </c>
      <c r="D2470" s="4" t="s">
        <v>35667</v>
      </c>
      <c r="E2470" s="4" t="s">
        <v>35668</v>
      </c>
      <c r="F2470" s="9" t="str">
        <f t="shared" si="153"/>
        <v>FPO</v>
      </c>
      <c r="G2470" t="str">
        <f t="shared" si="154"/>
        <v>AP</v>
      </c>
      <c r="H2470" t="str">
        <f t="shared" si="155"/>
        <v>74924</v>
      </c>
    </row>
    <row r="2471" spans="1:8" ht="30">
      <c r="A2471" s="1" t="s">
        <v>9534</v>
      </c>
      <c r="B2471" s="1" t="str">
        <f t="shared" si="152"/>
        <v>198 Jasmin Shores;East Eric, MA 75858</v>
      </c>
      <c r="C2471" s="1" t="s">
        <v>28202</v>
      </c>
      <c r="D2471" s="4" t="s">
        <v>35669</v>
      </c>
      <c r="E2471" s="4" t="s">
        <v>35670</v>
      </c>
      <c r="F2471" s="9" t="str">
        <f t="shared" si="153"/>
        <v>East Eric</v>
      </c>
      <c r="G2471" t="str">
        <f t="shared" si="154"/>
        <v>MA</v>
      </c>
      <c r="H2471" t="str">
        <f t="shared" si="155"/>
        <v>75858</v>
      </c>
    </row>
    <row r="2472" spans="1:8" ht="45">
      <c r="A2472" s="1" t="s">
        <v>9538</v>
      </c>
      <c r="B2472" s="1" t="str">
        <f t="shared" si="152"/>
        <v>90232 Sarah Plains;Francesmouth, SD 46711</v>
      </c>
      <c r="C2472" s="1" t="s">
        <v>28203</v>
      </c>
      <c r="D2472" s="4" t="s">
        <v>35671</v>
      </c>
      <c r="E2472" s="4" t="s">
        <v>35672</v>
      </c>
      <c r="F2472" s="9" t="str">
        <f t="shared" si="153"/>
        <v>Francesmouth</v>
      </c>
      <c r="G2472" t="str">
        <f t="shared" si="154"/>
        <v>SD</v>
      </c>
      <c r="H2472" t="str">
        <f t="shared" si="155"/>
        <v>46711</v>
      </c>
    </row>
    <row r="2473" spans="1:8" ht="30">
      <c r="A2473" s="1" t="s">
        <v>9542</v>
      </c>
      <c r="B2473" s="1" t="str">
        <f t="shared" si="152"/>
        <v>01712 Jason Common;South Melissa, MT 68127</v>
      </c>
      <c r="C2473" s="1" t="s">
        <v>28204</v>
      </c>
      <c r="D2473" s="4" t="s">
        <v>35673</v>
      </c>
      <c r="E2473" s="4" t="s">
        <v>35674</v>
      </c>
      <c r="F2473" s="9" t="str">
        <f t="shared" si="153"/>
        <v>South Melissa</v>
      </c>
      <c r="G2473" t="str">
        <f t="shared" si="154"/>
        <v>MT</v>
      </c>
      <c r="H2473" t="str">
        <f t="shared" si="155"/>
        <v>68127</v>
      </c>
    </row>
    <row r="2474" spans="1:8" ht="30">
      <c r="A2474" s="1" t="s">
        <v>9546</v>
      </c>
      <c r="B2474" s="1" t="str">
        <f t="shared" si="152"/>
        <v>8550 Thomas Brooks;North Tylerport, SD 94381</v>
      </c>
      <c r="C2474" s="1" t="s">
        <v>28205</v>
      </c>
      <c r="D2474" s="4" t="s">
        <v>35675</v>
      </c>
      <c r="E2474" s="4" t="s">
        <v>35676</v>
      </c>
      <c r="F2474" s="9" t="str">
        <f t="shared" si="153"/>
        <v>North Tylerport</v>
      </c>
      <c r="G2474" t="str">
        <f t="shared" si="154"/>
        <v>SD</v>
      </c>
      <c r="H2474" t="str">
        <f t="shared" si="155"/>
        <v>94381</v>
      </c>
    </row>
    <row r="2475" spans="1:8" ht="30">
      <c r="A2475" s="1" t="s">
        <v>9550</v>
      </c>
      <c r="B2475" s="1" t="str">
        <f t="shared" si="152"/>
        <v>755 Joanne Green;Brownfort, UT 97346</v>
      </c>
      <c r="C2475" s="1" t="s">
        <v>28206</v>
      </c>
      <c r="D2475" s="4" t="s">
        <v>35677</v>
      </c>
      <c r="E2475" s="4" t="s">
        <v>35678</v>
      </c>
      <c r="F2475" s="9" t="str">
        <f t="shared" si="153"/>
        <v>Brownfort</v>
      </c>
      <c r="G2475" t="str">
        <f t="shared" si="154"/>
        <v>UT</v>
      </c>
      <c r="H2475" t="str">
        <f t="shared" si="155"/>
        <v>97346</v>
      </c>
    </row>
    <row r="2476" spans="1:8" ht="45">
      <c r="A2476" s="1" t="s">
        <v>9554</v>
      </c>
      <c r="B2476" s="1" t="str">
        <f t="shared" si="152"/>
        <v>942 Stanley Throughway Suite 469;Wesleyfort, KY 48914</v>
      </c>
      <c r="C2476" s="1" t="s">
        <v>28207</v>
      </c>
      <c r="D2476" s="4" t="s">
        <v>35679</v>
      </c>
      <c r="E2476" s="4" t="s">
        <v>35680</v>
      </c>
      <c r="F2476" s="9" t="str">
        <f t="shared" si="153"/>
        <v>Wesleyfort</v>
      </c>
      <c r="G2476" t="str">
        <f t="shared" si="154"/>
        <v>KY</v>
      </c>
      <c r="H2476" t="str">
        <f t="shared" si="155"/>
        <v>48914</v>
      </c>
    </row>
    <row r="2477" spans="1:8" ht="30">
      <c r="A2477" s="1" t="s">
        <v>9557</v>
      </c>
      <c r="B2477" s="1" t="str">
        <f t="shared" si="152"/>
        <v>5532 Rebecca Inlet Suite 952;Hawkinsfort, MN 55088</v>
      </c>
      <c r="C2477" s="1" t="s">
        <v>28208</v>
      </c>
      <c r="D2477" s="4" t="s">
        <v>35681</v>
      </c>
      <c r="E2477" s="4" t="s">
        <v>35682</v>
      </c>
      <c r="F2477" s="9" t="str">
        <f t="shared" si="153"/>
        <v>Hawkinsfort</v>
      </c>
      <c r="G2477" t="str">
        <f t="shared" si="154"/>
        <v>MN</v>
      </c>
      <c r="H2477" t="str">
        <f t="shared" si="155"/>
        <v>55088</v>
      </c>
    </row>
    <row r="2478" spans="1:8" ht="45">
      <c r="A2478" s="1" t="s">
        <v>9561</v>
      </c>
      <c r="B2478" s="1" t="str">
        <f t="shared" si="152"/>
        <v>1545 Bauer Ferry;Cortezberg, MO 29534</v>
      </c>
      <c r="C2478" s="1" t="s">
        <v>28209</v>
      </c>
      <c r="D2478" s="4" t="s">
        <v>35683</v>
      </c>
      <c r="E2478" s="4" t="s">
        <v>35684</v>
      </c>
      <c r="F2478" s="9" t="str">
        <f t="shared" si="153"/>
        <v>Cortezberg</v>
      </c>
      <c r="G2478" t="str">
        <f t="shared" si="154"/>
        <v>MO</v>
      </c>
      <c r="H2478" t="str">
        <f t="shared" si="155"/>
        <v>29534</v>
      </c>
    </row>
    <row r="2479" spans="1:8" ht="30">
      <c r="A2479" s="1" t="s">
        <v>9565</v>
      </c>
      <c r="B2479" s="1" t="str">
        <f t="shared" si="152"/>
        <v>00729 Sims Inlet Apt. 318;Bradleyport, AR 02651</v>
      </c>
      <c r="C2479" s="1" t="s">
        <v>28210</v>
      </c>
      <c r="D2479" s="4" t="s">
        <v>35685</v>
      </c>
      <c r="E2479" s="4" t="s">
        <v>35686</v>
      </c>
      <c r="F2479" s="9" t="str">
        <f t="shared" si="153"/>
        <v>Bradleyport</v>
      </c>
      <c r="G2479" t="str">
        <f t="shared" si="154"/>
        <v>AR</v>
      </c>
      <c r="H2479" t="str">
        <f t="shared" si="155"/>
        <v>02651</v>
      </c>
    </row>
    <row r="2480" spans="1:8" ht="45">
      <c r="A2480" s="1" t="s">
        <v>9569</v>
      </c>
      <c r="B2480" s="1" t="str">
        <f t="shared" si="152"/>
        <v>08061 Garza Burg Suite 009;Zacharychester, NV 19263</v>
      </c>
      <c r="C2480" s="1" t="s">
        <v>28211</v>
      </c>
      <c r="D2480" s="4" t="s">
        <v>35687</v>
      </c>
      <c r="E2480" s="4" t="s">
        <v>35688</v>
      </c>
      <c r="F2480" s="9" t="str">
        <f t="shared" si="153"/>
        <v>Zacharychester</v>
      </c>
      <c r="G2480" t="str">
        <f t="shared" si="154"/>
        <v>NV</v>
      </c>
      <c r="H2480" t="str">
        <f t="shared" si="155"/>
        <v>19263</v>
      </c>
    </row>
    <row r="2481" spans="1:8" ht="30">
      <c r="A2481" s="1" t="s">
        <v>9573</v>
      </c>
      <c r="B2481" s="1" t="str">
        <f t="shared" si="152"/>
        <v>0819 Parrish Garden Suite 510;Davisfort, NV 70798</v>
      </c>
      <c r="C2481" s="1" t="s">
        <v>28212</v>
      </c>
      <c r="D2481" s="4" t="s">
        <v>35689</v>
      </c>
      <c r="E2481" s="4" t="s">
        <v>35690</v>
      </c>
      <c r="F2481" s="9" t="str">
        <f t="shared" si="153"/>
        <v>Davisfort</v>
      </c>
      <c r="G2481" t="str">
        <f t="shared" si="154"/>
        <v>NV</v>
      </c>
      <c r="H2481" t="str">
        <f t="shared" si="155"/>
        <v>70798</v>
      </c>
    </row>
    <row r="2482" spans="1:8" ht="30">
      <c r="A2482" s="1" t="s">
        <v>9577</v>
      </c>
      <c r="B2482" s="1" t="str">
        <f t="shared" si="152"/>
        <v>USNV Russell;FPO AA 25842</v>
      </c>
      <c r="C2482" s="1" t="s">
        <v>28213</v>
      </c>
      <c r="D2482" s="4" t="s">
        <v>35691</v>
      </c>
      <c r="E2482" s="4" t="s">
        <v>35692</v>
      </c>
      <c r="F2482" s="9" t="str">
        <f t="shared" si="153"/>
        <v>FPO</v>
      </c>
      <c r="G2482" t="str">
        <f t="shared" si="154"/>
        <v>AA</v>
      </c>
      <c r="H2482" t="str">
        <f t="shared" si="155"/>
        <v>25842</v>
      </c>
    </row>
    <row r="2483" spans="1:8" ht="30">
      <c r="A2483" s="1" t="s">
        <v>9581</v>
      </c>
      <c r="B2483" s="1" t="str">
        <f t="shared" si="152"/>
        <v>386 Perez Rapid;South Johnmouth, CA 68351</v>
      </c>
      <c r="C2483" s="1" t="s">
        <v>28214</v>
      </c>
      <c r="D2483" s="4" t="s">
        <v>35693</v>
      </c>
      <c r="E2483" s="4" t="s">
        <v>35694</v>
      </c>
      <c r="F2483" s="9" t="str">
        <f t="shared" si="153"/>
        <v>South Johnmouth</v>
      </c>
      <c r="G2483" t="str">
        <f t="shared" si="154"/>
        <v>CA</v>
      </c>
      <c r="H2483" t="str">
        <f t="shared" si="155"/>
        <v>68351</v>
      </c>
    </row>
    <row r="2484" spans="1:8" ht="30">
      <c r="A2484" s="1" t="s">
        <v>9585</v>
      </c>
      <c r="B2484" s="1" t="str">
        <f t="shared" si="152"/>
        <v>8987 Pearson Stream Apt. 674;South Robert, KS 34913</v>
      </c>
      <c r="C2484" s="1" t="s">
        <v>28215</v>
      </c>
      <c r="D2484" s="4" t="s">
        <v>35695</v>
      </c>
      <c r="E2484" s="4" t="s">
        <v>35696</v>
      </c>
      <c r="F2484" s="9" t="str">
        <f t="shared" si="153"/>
        <v>South Robert</v>
      </c>
      <c r="G2484" t="str">
        <f t="shared" si="154"/>
        <v>KS</v>
      </c>
      <c r="H2484" t="str">
        <f t="shared" si="155"/>
        <v>34913</v>
      </c>
    </row>
    <row r="2485" spans="1:8" ht="45">
      <c r="A2485" s="1" t="s">
        <v>9588</v>
      </c>
      <c r="B2485" s="1" t="str">
        <f t="shared" si="152"/>
        <v>160 Kimberly Cliffs Apt. 992;Port Rebeccafort, WV 81948</v>
      </c>
      <c r="C2485" s="1" t="s">
        <v>28216</v>
      </c>
      <c r="D2485" s="4" t="s">
        <v>35697</v>
      </c>
      <c r="E2485" s="4" t="s">
        <v>35698</v>
      </c>
      <c r="F2485" s="9" t="str">
        <f t="shared" si="153"/>
        <v>Port Rebeccafort</v>
      </c>
      <c r="G2485" t="str">
        <f t="shared" si="154"/>
        <v>WV</v>
      </c>
      <c r="H2485" t="str">
        <f t="shared" si="155"/>
        <v>81948</v>
      </c>
    </row>
    <row r="2486" spans="1:8" ht="30">
      <c r="A2486" s="1" t="s">
        <v>9592</v>
      </c>
      <c r="B2486" s="1" t="str">
        <f t="shared" si="152"/>
        <v>5544 Hahn Plaza;Barbaraport, FL 04576</v>
      </c>
      <c r="C2486" s="1" t="s">
        <v>28217</v>
      </c>
      <c r="D2486" s="4" t="s">
        <v>35699</v>
      </c>
      <c r="E2486" s="4" t="s">
        <v>35700</v>
      </c>
      <c r="F2486" s="9" t="str">
        <f t="shared" si="153"/>
        <v>Barbaraport</v>
      </c>
      <c r="G2486" t="str">
        <f t="shared" si="154"/>
        <v>FL</v>
      </c>
      <c r="H2486" t="str">
        <f t="shared" si="155"/>
        <v>04576</v>
      </c>
    </row>
    <row r="2487" spans="1:8" ht="45">
      <c r="A2487" s="1" t="s">
        <v>9596</v>
      </c>
      <c r="B2487" s="1" t="str">
        <f t="shared" si="152"/>
        <v>3309 Thornton Hollow;North Emilyland, NY 72991</v>
      </c>
      <c r="C2487" s="1" t="s">
        <v>28218</v>
      </c>
      <c r="D2487" s="4" t="s">
        <v>35701</v>
      </c>
      <c r="E2487" s="4" t="s">
        <v>35702</v>
      </c>
      <c r="F2487" s="9" t="str">
        <f t="shared" si="153"/>
        <v>North Emilyland</v>
      </c>
      <c r="G2487" t="str">
        <f t="shared" si="154"/>
        <v>NY</v>
      </c>
      <c r="H2487" t="str">
        <f t="shared" si="155"/>
        <v>72991</v>
      </c>
    </row>
    <row r="2488" spans="1:8" ht="30">
      <c r="A2488" s="1" t="s">
        <v>9600</v>
      </c>
      <c r="B2488" s="1" t="str">
        <f t="shared" si="152"/>
        <v>74800 Kerry Mount Apt. 732;Stewartstad, LA 89241</v>
      </c>
      <c r="C2488" s="1" t="s">
        <v>28219</v>
      </c>
      <c r="D2488" s="4" t="s">
        <v>35703</v>
      </c>
      <c r="E2488" s="4" t="s">
        <v>35704</v>
      </c>
      <c r="F2488" s="9" t="str">
        <f t="shared" si="153"/>
        <v>Stewartstad</v>
      </c>
      <c r="G2488" t="str">
        <f t="shared" si="154"/>
        <v>LA</v>
      </c>
      <c r="H2488" t="str">
        <f t="shared" si="155"/>
        <v>89241</v>
      </c>
    </row>
    <row r="2489" spans="1:8" ht="30">
      <c r="A2489" s="1" t="s">
        <v>9604</v>
      </c>
      <c r="B2489" s="1" t="str">
        <f t="shared" si="152"/>
        <v>224 Robert Mountain;Port Heather, MN 81992</v>
      </c>
      <c r="C2489" s="1" t="s">
        <v>28220</v>
      </c>
      <c r="D2489" s="4" t="s">
        <v>35705</v>
      </c>
      <c r="E2489" s="4" t="s">
        <v>35706</v>
      </c>
      <c r="F2489" s="9" t="str">
        <f t="shared" si="153"/>
        <v>Port Heather</v>
      </c>
      <c r="G2489" t="str">
        <f t="shared" si="154"/>
        <v>MN</v>
      </c>
      <c r="H2489" t="str">
        <f t="shared" si="155"/>
        <v>81992</v>
      </c>
    </row>
    <row r="2490" spans="1:8" ht="30">
      <c r="A2490" s="1" t="s">
        <v>9608</v>
      </c>
      <c r="B2490" s="1" t="str">
        <f t="shared" si="152"/>
        <v>755 Amber Brooks;Port Jennifer, WA 72825</v>
      </c>
      <c r="C2490" s="1" t="s">
        <v>28221</v>
      </c>
      <c r="D2490" s="4" t="s">
        <v>35707</v>
      </c>
      <c r="E2490" s="4" t="s">
        <v>35708</v>
      </c>
      <c r="F2490" s="9" t="str">
        <f t="shared" si="153"/>
        <v>Port Jennifer</v>
      </c>
      <c r="G2490" t="str">
        <f t="shared" si="154"/>
        <v>WA</v>
      </c>
      <c r="H2490" t="str">
        <f t="shared" si="155"/>
        <v>72825</v>
      </c>
    </row>
    <row r="2491" spans="1:8" ht="45">
      <c r="A2491" s="1" t="s">
        <v>9612</v>
      </c>
      <c r="B2491" s="1" t="str">
        <f t="shared" si="152"/>
        <v>198 Mcdonald Mountains Suite 137;West Holly, GA 53305</v>
      </c>
      <c r="C2491" s="1" t="s">
        <v>28222</v>
      </c>
      <c r="D2491" s="4" t="s">
        <v>35709</v>
      </c>
      <c r="E2491" s="4" t="s">
        <v>35710</v>
      </c>
      <c r="F2491" s="9" t="str">
        <f t="shared" si="153"/>
        <v>West Holly</v>
      </c>
      <c r="G2491" t="str">
        <f t="shared" si="154"/>
        <v>GA</v>
      </c>
      <c r="H2491" t="str">
        <f t="shared" si="155"/>
        <v>53305</v>
      </c>
    </row>
    <row r="2492" spans="1:8" ht="30">
      <c r="A2492" s="1" t="s">
        <v>9615</v>
      </c>
      <c r="B2492" s="1" t="str">
        <f t="shared" si="152"/>
        <v>343 Castro Groves Apt. 675;West Cindy, MT 22919</v>
      </c>
      <c r="C2492" s="1" t="s">
        <v>28223</v>
      </c>
      <c r="D2492" s="4" t="s">
        <v>35711</v>
      </c>
      <c r="E2492" s="4" t="s">
        <v>35712</v>
      </c>
      <c r="F2492" s="9" t="str">
        <f t="shared" si="153"/>
        <v>West Cindy</v>
      </c>
      <c r="G2492" t="str">
        <f t="shared" si="154"/>
        <v>MT</v>
      </c>
      <c r="H2492" t="str">
        <f t="shared" si="155"/>
        <v>22919</v>
      </c>
    </row>
    <row r="2493" spans="1:8" ht="30">
      <c r="A2493" s="1" t="s">
        <v>9619</v>
      </c>
      <c r="B2493" s="1" t="str">
        <f t="shared" si="152"/>
        <v>929 Daniel Camp;Port Tannerton, AZ 08296</v>
      </c>
      <c r="C2493" s="1" t="s">
        <v>28224</v>
      </c>
      <c r="D2493" s="4" t="s">
        <v>35713</v>
      </c>
      <c r="E2493" s="4" t="s">
        <v>35714</v>
      </c>
      <c r="F2493" s="9" t="str">
        <f t="shared" si="153"/>
        <v>Port Tannerton</v>
      </c>
      <c r="G2493" t="str">
        <f t="shared" si="154"/>
        <v>AZ</v>
      </c>
      <c r="H2493" t="str">
        <f t="shared" si="155"/>
        <v>08296</v>
      </c>
    </row>
    <row r="2494" spans="1:8" ht="30">
      <c r="A2494" s="1" t="s">
        <v>9623</v>
      </c>
      <c r="B2494" s="1" t="str">
        <f t="shared" si="152"/>
        <v>Unit 7474 Box 9812;DPO AP 14363</v>
      </c>
      <c r="C2494" s="1" t="s">
        <v>28225</v>
      </c>
      <c r="D2494" s="4" t="s">
        <v>35715</v>
      </c>
      <c r="E2494" s="4" t="s">
        <v>35716</v>
      </c>
      <c r="F2494" s="9" t="str">
        <f t="shared" si="153"/>
        <v>DPO</v>
      </c>
      <c r="G2494" t="str">
        <f t="shared" si="154"/>
        <v>AP</v>
      </c>
      <c r="H2494" t="str">
        <f t="shared" si="155"/>
        <v>14363</v>
      </c>
    </row>
    <row r="2495" spans="1:8" ht="30">
      <c r="A2495" s="1" t="s">
        <v>9627</v>
      </c>
      <c r="B2495" s="1" t="str">
        <f t="shared" si="152"/>
        <v>462 Wheeler Island Apt. 123;Raymondstad, NE 29116</v>
      </c>
      <c r="C2495" s="1" t="s">
        <v>28226</v>
      </c>
      <c r="D2495" s="4" t="s">
        <v>35717</v>
      </c>
      <c r="E2495" s="4" t="s">
        <v>35718</v>
      </c>
      <c r="F2495" s="9" t="str">
        <f t="shared" si="153"/>
        <v>Raymondstad</v>
      </c>
      <c r="G2495" t="str">
        <f t="shared" si="154"/>
        <v>NE</v>
      </c>
      <c r="H2495" t="str">
        <f t="shared" si="155"/>
        <v>29116</v>
      </c>
    </row>
    <row r="2496" spans="1:8" ht="45">
      <c r="A2496" s="1" t="s">
        <v>9631</v>
      </c>
      <c r="B2496" s="1" t="str">
        <f t="shared" si="152"/>
        <v>251 Christopher Field Apt. 202;Lindsaychester, VA 53264</v>
      </c>
      <c r="C2496" s="1" t="s">
        <v>28227</v>
      </c>
      <c r="D2496" s="4" t="s">
        <v>35719</v>
      </c>
      <c r="E2496" s="4" t="s">
        <v>35720</v>
      </c>
      <c r="F2496" s="9" t="str">
        <f t="shared" si="153"/>
        <v>Lindsaychester</v>
      </c>
      <c r="G2496" t="str">
        <f t="shared" si="154"/>
        <v>VA</v>
      </c>
      <c r="H2496" t="str">
        <f t="shared" si="155"/>
        <v>53264</v>
      </c>
    </row>
    <row r="2497" spans="1:8" ht="30">
      <c r="A2497" s="1" t="s">
        <v>9634</v>
      </c>
      <c r="B2497" s="1" t="str">
        <f t="shared" si="152"/>
        <v>364 Burch Cliff;Jamesville, ME 69623</v>
      </c>
      <c r="C2497" s="1" t="s">
        <v>28228</v>
      </c>
      <c r="D2497" s="4" t="s">
        <v>35721</v>
      </c>
      <c r="E2497" s="4" t="s">
        <v>35722</v>
      </c>
      <c r="F2497" s="9" t="str">
        <f t="shared" si="153"/>
        <v>Jamesville</v>
      </c>
      <c r="G2497" t="str">
        <f t="shared" si="154"/>
        <v>ME</v>
      </c>
      <c r="H2497" t="str">
        <f t="shared" si="155"/>
        <v>69623</v>
      </c>
    </row>
    <row r="2498" spans="1:8" ht="30">
      <c r="A2498" s="1" t="s">
        <v>9637</v>
      </c>
      <c r="B2498" s="1" t="str">
        <f t="shared" si="152"/>
        <v>455 Henson Court Suite 899;Alyssashire, TN 89590</v>
      </c>
      <c r="C2498" s="1" t="s">
        <v>28229</v>
      </c>
      <c r="D2498" s="4" t="s">
        <v>35723</v>
      </c>
      <c r="E2498" s="4" t="s">
        <v>35724</v>
      </c>
      <c r="F2498" s="9" t="str">
        <f t="shared" si="153"/>
        <v>Alyssashire</v>
      </c>
      <c r="G2498" t="str">
        <f t="shared" si="154"/>
        <v>TN</v>
      </c>
      <c r="H2498" t="str">
        <f t="shared" si="155"/>
        <v>89590</v>
      </c>
    </row>
    <row r="2499" spans="1:8" ht="30">
      <c r="A2499" s="1" t="s">
        <v>9641</v>
      </c>
      <c r="B2499" s="1" t="str">
        <f t="shared" ref="B2499:B2562" si="156">SUBSTITUTE(A2499,CHAR(10),";")</f>
        <v>720 Philip Park Suite 251;Rogersbury, WA 08626</v>
      </c>
      <c r="C2499" s="1" t="s">
        <v>28230</v>
      </c>
      <c r="D2499" s="4" t="s">
        <v>35725</v>
      </c>
      <c r="E2499" s="4" t="s">
        <v>35726</v>
      </c>
      <c r="F2499" s="9" t="str">
        <f t="shared" ref="F2499:F2562" si="157">IF(RIGHT(LEFT(E2499,3),2)="PO",LEFT(E2499,3),LEFT(E2499,LEN(E2499)-10))</f>
        <v>Rogersbury</v>
      </c>
      <c r="G2499" t="str">
        <f t="shared" ref="G2499:G2562" si="158">LEFT(RIGHT(E2499, 8), 2)</f>
        <v>WA</v>
      </c>
      <c r="H2499" t="str">
        <f t="shared" ref="H2499:H2562" si="159">RIGHT(E2499, 5)</f>
        <v>08626</v>
      </c>
    </row>
    <row r="2500" spans="1:8" ht="30">
      <c r="A2500" s="1" t="s">
        <v>9645</v>
      </c>
      <c r="B2500" s="1" t="str">
        <f t="shared" si="156"/>
        <v>7992 Dixon Meadow;North Tyler, KS 51509</v>
      </c>
      <c r="C2500" s="1" t="s">
        <v>28231</v>
      </c>
      <c r="D2500" s="4" t="s">
        <v>35727</v>
      </c>
      <c r="E2500" s="4" t="s">
        <v>35728</v>
      </c>
      <c r="F2500" s="9" t="str">
        <f t="shared" si="157"/>
        <v>North Tyler</v>
      </c>
      <c r="G2500" t="str">
        <f t="shared" si="158"/>
        <v>KS</v>
      </c>
      <c r="H2500" t="str">
        <f t="shared" si="159"/>
        <v>51509</v>
      </c>
    </row>
    <row r="2501" spans="1:8" ht="30">
      <c r="A2501" s="1" t="s">
        <v>9649</v>
      </c>
      <c r="B2501" s="1" t="str">
        <f t="shared" si="156"/>
        <v>22157 Diane Village;Kyletown, MA 95255</v>
      </c>
      <c r="C2501" s="1" t="s">
        <v>28232</v>
      </c>
      <c r="D2501" s="4" t="s">
        <v>35729</v>
      </c>
      <c r="E2501" s="4" t="s">
        <v>35730</v>
      </c>
      <c r="F2501" s="9" t="str">
        <f t="shared" si="157"/>
        <v>Kyletown</v>
      </c>
      <c r="G2501" t="str">
        <f t="shared" si="158"/>
        <v>MA</v>
      </c>
      <c r="H2501" t="str">
        <f t="shared" si="159"/>
        <v>95255</v>
      </c>
    </row>
    <row r="2502" spans="1:8" ht="45">
      <c r="A2502" s="1" t="s">
        <v>9653</v>
      </c>
      <c r="B2502" s="1" t="str">
        <f t="shared" si="156"/>
        <v>893 Stephen Centers;Michelleberg, IN 84107</v>
      </c>
      <c r="C2502" s="1" t="s">
        <v>28233</v>
      </c>
      <c r="D2502" s="4" t="s">
        <v>35731</v>
      </c>
      <c r="E2502" s="4" t="s">
        <v>35732</v>
      </c>
      <c r="F2502" s="9" t="str">
        <f t="shared" si="157"/>
        <v>Michelleberg</v>
      </c>
      <c r="G2502" t="str">
        <f t="shared" si="158"/>
        <v>IN</v>
      </c>
      <c r="H2502" t="str">
        <f t="shared" si="159"/>
        <v>84107</v>
      </c>
    </row>
    <row r="2503" spans="1:8" ht="45">
      <c r="A2503" s="1" t="s">
        <v>9657</v>
      </c>
      <c r="B2503" s="1" t="str">
        <f t="shared" si="156"/>
        <v>82503 Hamilton Estate Suite 260;West Olivia, MD 25025</v>
      </c>
      <c r="C2503" s="1" t="s">
        <v>28234</v>
      </c>
      <c r="D2503" s="4" t="s">
        <v>35733</v>
      </c>
      <c r="E2503" s="4" t="s">
        <v>35734</v>
      </c>
      <c r="F2503" s="9" t="str">
        <f t="shared" si="157"/>
        <v>West Olivia</v>
      </c>
      <c r="G2503" t="str">
        <f t="shared" si="158"/>
        <v>MD</v>
      </c>
      <c r="H2503" t="str">
        <f t="shared" si="159"/>
        <v>25025</v>
      </c>
    </row>
    <row r="2504" spans="1:8" ht="30">
      <c r="A2504" s="1" t="s">
        <v>9661</v>
      </c>
      <c r="B2504" s="1" t="str">
        <f t="shared" si="156"/>
        <v>03733 Taylor Knoll Apt. 720;Adrianaport, ND 77905</v>
      </c>
      <c r="C2504" s="1" t="s">
        <v>28235</v>
      </c>
      <c r="D2504" s="4" t="s">
        <v>35735</v>
      </c>
      <c r="E2504" s="4" t="s">
        <v>35736</v>
      </c>
      <c r="F2504" s="9" t="str">
        <f t="shared" si="157"/>
        <v>Adrianaport</v>
      </c>
      <c r="G2504" t="str">
        <f t="shared" si="158"/>
        <v>ND</v>
      </c>
      <c r="H2504" t="str">
        <f t="shared" si="159"/>
        <v>77905</v>
      </c>
    </row>
    <row r="2505" spans="1:8" ht="30">
      <c r="A2505" s="1" t="s">
        <v>9664</v>
      </c>
      <c r="B2505" s="1" t="str">
        <f t="shared" si="156"/>
        <v>25338 Aaron Locks;West Alex, KY 50299</v>
      </c>
      <c r="C2505" s="1" t="s">
        <v>28236</v>
      </c>
      <c r="D2505" s="4" t="s">
        <v>35737</v>
      </c>
      <c r="E2505" s="4" t="s">
        <v>35738</v>
      </c>
      <c r="F2505" s="9" t="str">
        <f t="shared" si="157"/>
        <v>West Alex</v>
      </c>
      <c r="G2505" t="str">
        <f t="shared" si="158"/>
        <v>KY</v>
      </c>
      <c r="H2505" t="str">
        <f t="shared" si="159"/>
        <v>50299</v>
      </c>
    </row>
    <row r="2506" spans="1:8" ht="30">
      <c r="A2506" s="1" t="s">
        <v>9668</v>
      </c>
      <c r="B2506" s="1" t="str">
        <f t="shared" si="156"/>
        <v>3604 Evan Highway;Lake Tonya, LA 41341</v>
      </c>
      <c r="C2506" s="1" t="s">
        <v>28237</v>
      </c>
      <c r="D2506" s="4" t="s">
        <v>35739</v>
      </c>
      <c r="E2506" s="4" t="s">
        <v>35740</v>
      </c>
      <c r="F2506" s="9" t="str">
        <f t="shared" si="157"/>
        <v>Lake Tonya</v>
      </c>
      <c r="G2506" t="str">
        <f t="shared" si="158"/>
        <v>LA</v>
      </c>
      <c r="H2506" t="str">
        <f t="shared" si="159"/>
        <v>41341</v>
      </c>
    </row>
    <row r="2507" spans="1:8" ht="30">
      <c r="A2507" s="1" t="s">
        <v>9672</v>
      </c>
      <c r="B2507" s="1" t="str">
        <f t="shared" si="156"/>
        <v>234 Wendy Fords Suite 058;Westmouth, MS 67349</v>
      </c>
      <c r="C2507" s="1" t="s">
        <v>28238</v>
      </c>
      <c r="D2507" s="4" t="s">
        <v>35741</v>
      </c>
      <c r="E2507" s="4" t="s">
        <v>35742</v>
      </c>
      <c r="F2507" s="9" t="str">
        <f t="shared" si="157"/>
        <v>Westmouth</v>
      </c>
      <c r="G2507" t="str">
        <f t="shared" si="158"/>
        <v>MS</v>
      </c>
      <c r="H2507" t="str">
        <f t="shared" si="159"/>
        <v>67349</v>
      </c>
    </row>
    <row r="2508" spans="1:8" ht="30">
      <c r="A2508" s="1" t="s">
        <v>9676</v>
      </c>
      <c r="B2508" s="1" t="str">
        <f t="shared" si="156"/>
        <v>Unit 9498 Box 6649;DPO AE 17923</v>
      </c>
      <c r="C2508" s="1" t="s">
        <v>28239</v>
      </c>
      <c r="D2508" s="4" t="s">
        <v>35743</v>
      </c>
      <c r="E2508" s="4" t="s">
        <v>35744</v>
      </c>
      <c r="F2508" s="9" t="str">
        <f t="shared" si="157"/>
        <v>DPO</v>
      </c>
      <c r="G2508" t="str">
        <f t="shared" si="158"/>
        <v>AE</v>
      </c>
      <c r="H2508" t="str">
        <f t="shared" si="159"/>
        <v>17923</v>
      </c>
    </row>
    <row r="2509" spans="1:8" ht="45">
      <c r="A2509" s="1" t="s">
        <v>9680</v>
      </c>
      <c r="B2509" s="1" t="str">
        <f t="shared" si="156"/>
        <v>341 Neal Corner Suite 801;East Marcusfurt, IL 94192</v>
      </c>
      <c r="C2509" s="1" t="s">
        <v>28240</v>
      </c>
      <c r="D2509" s="4" t="s">
        <v>35745</v>
      </c>
      <c r="E2509" s="4" t="s">
        <v>35746</v>
      </c>
      <c r="F2509" s="9" t="str">
        <f t="shared" si="157"/>
        <v>East Marcusfurt</v>
      </c>
      <c r="G2509" t="str">
        <f t="shared" si="158"/>
        <v>IL</v>
      </c>
      <c r="H2509" t="str">
        <f t="shared" si="159"/>
        <v>94192</v>
      </c>
    </row>
    <row r="2510" spans="1:8" ht="30">
      <c r="A2510" s="1" t="s">
        <v>9683</v>
      </c>
      <c r="B2510" s="1" t="str">
        <f t="shared" si="156"/>
        <v>733 Mark Glen Apt. 772;Paulview, KY 17337</v>
      </c>
      <c r="C2510" s="1" t="s">
        <v>28241</v>
      </c>
      <c r="D2510" s="4" t="s">
        <v>35747</v>
      </c>
      <c r="E2510" s="4" t="s">
        <v>35748</v>
      </c>
      <c r="F2510" s="9" t="str">
        <f t="shared" si="157"/>
        <v>Paulview</v>
      </c>
      <c r="G2510" t="str">
        <f t="shared" si="158"/>
        <v>KY</v>
      </c>
      <c r="H2510" t="str">
        <f t="shared" si="159"/>
        <v>17337</v>
      </c>
    </row>
    <row r="2511" spans="1:8" ht="30">
      <c r="A2511" s="1" t="s">
        <v>9687</v>
      </c>
      <c r="B2511" s="1" t="str">
        <f t="shared" si="156"/>
        <v>72564 William Route;East Joshua, NV 95180</v>
      </c>
      <c r="C2511" s="1" t="s">
        <v>28242</v>
      </c>
      <c r="D2511" s="4" t="s">
        <v>35749</v>
      </c>
      <c r="E2511" s="4" t="s">
        <v>35750</v>
      </c>
      <c r="F2511" s="9" t="str">
        <f t="shared" si="157"/>
        <v>East Joshua</v>
      </c>
      <c r="G2511" t="str">
        <f t="shared" si="158"/>
        <v>NV</v>
      </c>
      <c r="H2511" t="str">
        <f t="shared" si="159"/>
        <v>95180</v>
      </c>
    </row>
    <row r="2512" spans="1:8" ht="45">
      <c r="A2512" s="1" t="s">
        <v>9691</v>
      </c>
      <c r="B2512" s="1" t="str">
        <f t="shared" si="156"/>
        <v>181 Mitchell Island Suite 748;South Michellestad, SD 49128</v>
      </c>
      <c r="C2512" s="1" t="s">
        <v>28243</v>
      </c>
      <c r="D2512" s="4" t="s">
        <v>35751</v>
      </c>
      <c r="E2512" s="4" t="s">
        <v>35752</v>
      </c>
      <c r="F2512" s="9" t="str">
        <f t="shared" si="157"/>
        <v>South Michellestad</v>
      </c>
      <c r="G2512" t="str">
        <f t="shared" si="158"/>
        <v>SD</v>
      </c>
      <c r="H2512" t="str">
        <f t="shared" si="159"/>
        <v>49128</v>
      </c>
    </row>
    <row r="2513" spans="1:8" ht="30">
      <c r="A2513" s="1" t="s">
        <v>9695</v>
      </c>
      <c r="B2513" s="1" t="str">
        <f t="shared" si="156"/>
        <v>8794 Angela Oval;North Danielleview, KS 54506</v>
      </c>
      <c r="C2513" s="1" t="s">
        <v>28244</v>
      </c>
      <c r="D2513" s="4" t="s">
        <v>35753</v>
      </c>
      <c r="E2513" s="4" t="s">
        <v>35754</v>
      </c>
      <c r="F2513" s="9" t="str">
        <f t="shared" si="157"/>
        <v>North Danielleview</v>
      </c>
      <c r="G2513" t="str">
        <f t="shared" si="158"/>
        <v>KS</v>
      </c>
      <c r="H2513" t="str">
        <f t="shared" si="159"/>
        <v>54506</v>
      </c>
    </row>
    <row r="2514" spans="1:8" ht="30">
      <c r="A2514" s="1" t="s">
        <v>9699</v>
      </c>
      <c r="B2514" s="1" t="str">
        <f t="shared" si="156"/>
        <v>01119 Ruiz Pines;West Veronicachester, ND 55588</v>
      </c>
      <c r="C2514" s="1" t="s">
        <v>28245</v>
      </c>
      <c r="D2514" s="4" t="s">
        <v>35755</v>
      </c>
      <c r="E2514" s="4" t="s">
        <v>35756</v>
      </c>
      <c r="F2514" s="9" t="str">
        <f t="shared" si="157"/>
        <v>West Veronicachester</v>
      </c>
      <c r="G2514" t="str">
        <f t="shared" si="158"/>
        <v>ND</v>
      </c>
      <c r="H2514" t="str">
        <f t="shared" si="159"/>
        <v>55588</v>
      </c>
    </row>
    <row r="2515" spans="1:8" ht="30">
      <c r="A2515" s="1" t="s">
        <v>9703</v>
      </c>
      <c r="B2515" s="1" t="str">
        <f t="shared" si="156"/>
        <v>USS Alvarado;FPO AP 26328</v>
      </c>
      <c r="C2515" s="1" t="s">
        <v>28246</v>
      </c>
      <c r="D2515" s="4" t="s">
        <v>35757</v>
      </c>
      <c r="E2515" s="4" t="s">
        <v>35758</v>
      </c>
      <c r="F2515" s="9" t="str">
        <f t="shared" si="157"/>
        <v>FPO</v>
      </c>
      <c r="G2515" t="str">
        <f t="shared" si="158"/>
        <v>AP</v>
      </c>
      <c r="H2515" t="str">
        <f t="shared" si="159"/>
        <v>26328</v>
      </c>
    </row>
    <row r="2516" spans="1:8" ht="30">
      <c r="A2516" s="1" t="s">
        <v>9707</v>
      </c>
      <c r="B2516" s="1" t="str">
        <f t="shared" si="156"/>
        <v>USNS Hughes;FPO AA 11446</v>
      </c>
      <c r="C2516" s="1" t="s">
        <v>28247</v>
      </c>
      <c r="D2516" s="4" t="s">
        <v>35759</v>
      </c>
      <c r="E2516" s="4" t="s">
        <v>35760</v>
      </c>
      <c r="F2516" s="9" t="str">
        <f t="shared" si="157"/>
        <v>FPO</v>
      </c>
      <c r="G2516" t="str">
        <f t="shared" si="158"/>
        <v>AA</v>
      </c>
      <c r="H2516" t="str">
        <f t="shared" si="159"/>
        <v>11446</v>
      </c>
    </row>
    <row r="2517" spans="1:8" ht="45">
      <c r="A2517" s="1" t="s">
        <v>9711</v>
      </c>
      <c r="B2517" s="1" t="str">
        <f t="shared" si="156"/>
        <v>067 Amanda Lodge;Alejandroshire, NC 05823</v>
      </c>
      <c r="C2517" s="1" t="s">
        <v>28248</v>
      </c>
      <c r="D2517" s="4" t="s">
        <v>35761</v>
      </c>
      <c r="E2517" s="4" t="s">
        <v>35762</v>
      </c>
      <c r="F2517" s="9" t="str">
        <f t="shared" si="157"/>
        <v>Alejandroshire</v>
      </c>
      <c r="G2517" t="str">
        <f t="shared" si="158"/>
        <v>NC</v>
      </c>
      <c r="H2517" t="str">
        <f t="shared" si="159"/>
        <v>05823</v>
      </c>
    </row>
    <row r="2518" spans="1:8" ht="45">
      <c r="A2518" s="1" t="s">
        <v>9715</v>
      </c>
      <c r="B2518" s="1" t="str">
        <f t="shared" si="156"/>
        <v>69839 Nicholson Bridge;Gilbertbury, NY 46478</v>
      </c>
      <c r="C2518" s="1" t="s">
        <v>28249</v>
      </c>
      <c r="D2518" s="4" t="s">
        <v>35763</v>
      </c>
      <c r="E2518" s="4" t="s">
        <v>35764</v>
      </c>
      <c r="F2518" s="9" t="str">
        <f t="shared" si="157"/>
        <v>Gilbertbury</v>
      </c>
      <c r="G2518" t="str">
        <f t="shared" si="158"/>
        <v>NY</v>
      </c>
      <c r="H2518" t="str">
        <f t="shared" si="159"/>
        <v>46478</v>
      </c>
    </row>
    <row r="2519" spans="1:8" ht="30">
      <c r="A2519" s="1" t="s">
        <v>9719</v>
      </c>
      <c r="B2519" s="1" t="str">
        <f t="shared" si="156"/>
        <v>37916 Sandra Land;Port Kevin, AR 41001</v>
      </c>
      <c r="C2519" s="1" t="s">
        <v>28250</v>
      </c>
      <c r="D2519" s="4" t="s">
        <v>35765</v>
      </c>
      <c r="E2519" s="4" t="s">
        <v>35766</v>
      </c>
      <c r="F2519" s="9" t="str">
        <f t="shared" si="157"/>
        <v>Port Kevin</v>
      </c>
      <c r="G2519" t="str">
        <f t="shared" si="158"/>
        <v>AR</v>
      </c>
      <c r="H2519" t="str">
        <f t="shared" si="159"/>
        <v>41001</v>
      </c>
    </row>
    <row r="2520" spans="1:8" ht="30">
      <c r="A2520" s="1" t="s">
        <v>9723</v>
      </c>
      <c r="B2520" s="1" t="str">
        <f t="shared" si="156"/>
        <v>Unit 6756 Box 7121;DPO AE 05954</v>
      </c>
      <c r="C2520" s="1" t="s">
        <v>28251</v>
      </c>
      <c r="D2520" s="4" t="s">
        <v>35767</v>
      </c>
      <c r="E2520" s="4" t="s">
        <v>35768</v>
      </c>
      <c r="F2520" s="9" t="str">
        <f t="shared" si="157"/>
        <v>DPO</v>
      </c>
      <c r="G2520" t="str">
        <f t="shared" si="158"/>
        <v>AE</v>
      </c>
      <c r="H2520" t="str">
        <f t="shared" si="159"/>
        <v>05954</v>
      </c>
    </row>
    <row r="2521" spans="1:8" ht="30">
      <c r="A2521" s="1" t="s">
        <v>9727</v>
      </c>
      <c r="B2521" s="1" t="str">
        <f t="shared" si="156"/>
        <v>PSC 3749, Box 8431;APO AE 01993</v>
      </c>
      <c r="C2521" s="1" t="s">
        <v>28252</v>
      </c>
      <c r="D2521" s="4" t="s">
        <v>35769</v>
      </c>
      <c r="E2521" s="4" t="s">
        <v>35770</v>
      </c>
      <c r="F2521" s="9" t="str">
        <f t="shared" si="157"/>
        <v>APO</v>
      </c>
      <c r="G2521" t="str">
        <f t="shared" si="158"/>
        <v>AE</v>
      </c>
      <c r="H2521" t="str">
        <f t="shared" si="159"/>
        <v>01993</v>
      </c>
    </row>
    <row r="2522" spans="1:8" ht="30">
      <c r="A2522" s="1" t="s">
        <v>9730</v>
      </c>
      <c r="B2522" s="1" t="str">
        <f t="shared" si="156"/>
        <v>970 Park Neck;Lake Arthur, AL 02675</v>
      </c>
      <c r="C2522" s="1" t="s">
        <v>28253</v>
      </c>
      <c r="D2522" s="4" t="s">
        <v>35771</v>
      </c>
      <c r="E2522" s="4" t="s">
        <v>35772</v>
      </c>
      <c r="F2522" s="9" t="str">
        <f t="shared" si="157"/>
        <v>Lake Arthur</v>
      </c>
      <c r="G2522" t="str">
        <f t="shared" si="158"/>
        <v>AL</v>
      </c>
      <c r="H2522" t="str">
        <f t="shared" si="159"/>
        <v>02675</v>
      </c>
    </row>
    <row r="2523" spans="1:8" ht="30">
      <c r="A2523" s="1" t="s">
        <v>9734</v>
      </c>
      <c r="B2523" s="1" t="str">
        <f t="shared" si="156"/>
        <v>68848 Adrian Isle Suite 894;Ginashire, NH 07057</v>
      </c>
      <c r="C2523" s="1" t="s">
        <v>28254</v>
      </c>
      <c r="D2523" s="4" t="s">
        <v>35773</v>
      </c>
      <c r="E2523" s="4" t="s">
        <v>35774</v>
      </c>
      <c r="F2523" s="9" t="str">
        <f t="shared" si="157"/>
        <v>Ginashire</v>
      </c>
      <c r="G2523" t="str">
        <f t="shared" si="158"/>
        <v>NH</v>
      </c>
      <c r="H2523" t="str">
        <f t="shared" si="159"/>
        <v>07057</v>
      </c>
    </row>
    <row r="2524" spans="1:8" ht="45">
      <c r="A2524" s="1" t="s">
        <v>9738</v>
      </c>
      <c r="B2524" s="1" t="str">
        <f t="shared" si="156"/>
        <v>6670 Elizabeth Brooks;Hernandezhaven, MN 66582</v>
      </c>
      <c r="C2524" s="1" t="s">
        <v>28255</v>
      </c>
      <c r="D2524" s="4" t="s">
        <v>35775</v>
      </c>
      <c r="E2524" s="4" t="s">
        <v>35776</v>
      </c>
      <c r="F2524" s="9" t="str">
        <f t="shared" si="157"/>
        <v>Hernandezhaven</v>
      </c>
      <c r="G2524" t="str">
        <f t="shared" si="158"/>
        <v>MN</v>
      </c>
      <c r="H2524" t="str">
        <f t="shared" si="159"/>
        <v>66582</v>
      </c>
    </row>
    <row r="2525" spans="1:8" ht="30">
      <c r="A2525" s="1" t="s">
        <v>9742</v>
      </c>
      <c r="B2525" s="1" t="str">
        <f t="shared" si="156"/>
        <v>7191 Kyle Expressway;New Andrew, NC 64267</v>
      </c>
      <c r="C2525" s="1" t="s">
        <v>28256</v>
      </c>
      <c r="D2525" s="4" t="s">
        <v>35777</v>
      </c>
      <c r="E2525" s="4" t="s">
        <v>35778</v>
      </c>
      <c r="F2525" s="9" t="str">
        <f t="shared" si="157"/>
        <v>New Andrew</v>
      </c>
      <c r="G2525" t="str">
        <f t="shared" si="158"/>
        <v>NC</v>
      </c>
      <c r="H2525" t="str">
        <f t="shared" si="159"/>
        <v>64267</v>
      </c>
    </row>
    <row r="2526" spans="1:8" ht="30">
      <c r="A2526" s="1" t="s">
        <v>9746</v>
      </c>
      <c r="B2526" s="1" t="str">
        <f t="shared" si="156"/>
        <v>924 Helen Radial Suite 129;Lake Sarah, AL 11998</v>
      </c>
      <c r="C2526" s="1" t="s">
        <v>28257</v>
      </c>
      <c r="D2526" s="4" t="s">
        <v>35779</v>
      </c>
      <c r="E2526" s="4" t="s">
        <v>35780</v>
      </c>
      <c r="F2526" s="9" t="str">
        <f t="shared" si="157"/>
        <v>Lake Sarah</v>
      </c>
      <c r="G2526" t="str">
        <f t="shared" si="158"/>
        <v>AL</v>
      </c>
      <c r="H2526" t="str">
        <f t="shared" si="159"/>
        <v>11998</v>
      </c>
    </row>
    <row r="2527" spans="1:8" ht="30">
      <c r="A2527" s="1" t="s">
        <v>9750</v>
      </c>
      <c r="B2527" s="1" t="str">
        <f t="shared" si="156"/>
        <v>965 John Cliff Suite 301;Kelleytown, CO 30882</v>
      </c>
      <c r="C2527" s="1" t="s">
        <v>28258</v>
      </c>
      <c r="D2527" s="4" t="s">
        <v>35781</v>
      </c>
      <c r="E2527" s="4" t="s">
        <v>35782</v>
      </c>
      <c r="F2527" s="9" t="str">
        <f t="shared" si="157"/>
        <v>Kelleytown</v>
      </c>
      <c r="G2527" t="str">
        <f t="shared" si="158"/>
        <v>CO</v>
      </c>
      <c r="H2527" t="str">
        <f t="shared" si="159"/>
        <v>30882</v>
      </c>
    </row>
    <row r="2528" spans="1:8" ht="30">
      <c r="A2528" s="1" t="s">
        <v>9754</v>
      </c>
      <c r="B2528" s="1" t="str">
        <f t="shared" si="156"/>
        <v>349 Steven Walk;South Alyssaburgh, ND 71856</v>
      </c>
      <c r="C2528" s="1" t="s">
        <v>28259</v>
      </c>
      <c r="D2528" s="4" t="s">
        <v>35783</v>
      </c>
      <c r="E2528" s="4" t="s">
        <v>35784</v>
      </c>
      <c r="F2528" s="9" t="str">
        <f t="shared" si="157"/>
        <v>South Alyssaburgh</v>
      </c>
      <c r="G2528" t="str">
        <f t="shared" si="158"/>
        <v>ND</v>
      </c>
      <c r="H2528" t="str">
        <f t="shared" si="159"/>
        <v>71856</v>
      </c>
    </row>
    <row r="2529" spans="1:8" ht="30">
      <c r="A2529" s="1" t="s">
        <v>9758</v>
      </c>
      <c r="B2529" s="1" t="str">
        <f t="shared" si="156"/>
        <v>11056 Matthew Crest Apt. 635;Sellersmouth, SC 67456</v>
      </c>
      <c r="C2529" s="1" t="s">
        <v>28260</v>
      </c>
      <c r="D2529" s="4" t="s">
        <v>35785</v>
      </c>
      <c r="E2529" s="4" t="s">
        <v>35786</v>
      </c>
      <c r="F2529" s="9" t="str">
        <f t="shared" si="157"/>
        <v>Sellersmouth</v>
      </c>
      <c r="G2529" t="str">
        <f t="shared" si="158"/>
        <v>SC</v>
      </c>
      <c r="H2529" t="str">
        <f t="shared" si="159"/>
        <v>67456</v>
      </c>
    </row>
    <row r="2530" spans="1:8" ht="45">
      <c r="A2530" s="1" t="s">
        <v>9762</v>
      </c>
      <c r="B2530" s="1" t="str">
        <f t="shared" si="156"/>
        <v>32823 Brian Course Suite 540;Lake Christopher, ID 39497</v>
      </c>
      <c r="C2530" s="1" t="s">
        <v>28261</v>
      </c>
      <c r="D2530" s="4" t="s">
        <v>35787</v>
      </c>
      <c r="E2530" s="4" t="s">
        <v>35788</v>
      </c>
      <c r="F2530" s="9" t="str">
        <f t="shared" si="157"/>
        <v>Lake Christopher</v>
      </c>
      <c r="G2530" t="str">
        <f t="shared" si="158"/>
        <v>ID</v>
      </c>
      <c r="H2530" t="str">
        <f t="shared" si="159"/>
        <v>39497</v>
      </c>
    </row>
    <row r="2531" spans="1:8" ht="30">
      <c r="A2531" s="1" t="s">
        <v>9765</v>
      </c>
      <c r="B2531" s="1" t="str">
        <f t="shared" si="156"/>
        <v>06234 Hayley Ridges;Kellyfurt, NC 44045</v>
      </c>
      <c r="C2531" s="1" t="s">
        <v>28262</v>
      </c>
      <c r="D2531" s="4" t="s">
        <v>35789</v>
      </c>
      <c r="E2531" s="4" t="s">
        <v>35790</v>
      </c>
      <c r="F2531" s="9" t="str">
        <f t="shared" si="157"/>
        <v>Kellyfurt</v>
      </c>
      <c r="G2531" t="str">
        <f t="shared" si="158"/>
        <v>NC</v>
      </c>
      <c r="H2531" t="str">
        <f t="shared" si="159"/>
        <v>44045</v>
      </c>
    </row>
    <row r="2532" spans="1:8" ht="30">
      <c r="A2532" s="1" t="s">
        <v>9768</v>
      </c>
      <c r="B2532" s="1" t="str">
        <f t="shared" si="156"/>
        <v>3623 Mary Place Apt. 759;Douglasstad, OH 54429</v>
      </c>
      <c r="C2532" s="1" t="s">
        <v>28263</v>
      </c>
      <c r="D2532" s="4" t="s">
        <v>35791</v>
      </c>
      <c r="E2532" s="4" t="s">
        <v>35792</v>
      </c>
      <c r="F2532" s="9" t="str">
        <f t="shared" si="157"/>
        <v>Douglasstad</v>
      </c>
      <c r="G2532" t="str">
        <f t="shared" si="158"/>
        <v>OH</v>
      </c>
      <c r="H2532" t="str">
        <f t="shared" si="159"/>
        <v>54429</v>
      </c>
    </row>
    <row r="2533" spans="1:8" ht="45">
      <c r="A2533" s="1" t="s">
        <v>9772</v>
      </c>
      <c r="B2533" s="1" t="str">
        <f t="shared" si="156"/>
        <v>7014 Brooks Junctions;Lambland, MT 50065</v>
      </c>
      <c r="C2533" s="1" t="s">
        <v>28264</v>
      </c>
      <c r="D2533" s="4" t="s">
        <v>35793</v>
      </c>
      <c r="E2533" s="4" t="s">
        <v>35794</v>
      </c>
      <c r="F2533" s="9" t="str">
        <f t="shared" si="157"/>
        <v>Lambland</v>
      </c>
      <c r="G2533" t="str">
        <f t="shared" si="158"/>
        <v>MT</v>
      </c>
      <c r="H2533" t="str">
        <f t="shared" si="159"/>
        <v>50065</v>
      </c>
    </row>
    <row r="2534" spans="1:8" ht="30">
      <c r="A2534" s="1" t="s">
        <v>9776</v>
      </c>
      <c r="B2534" s="1" t="str">
        <f t="shared" si="156"/>
        <v>559 Stephanie Views;West Katrinaview, SD 54815</v>
      </c>
      <c r="C2534" s="1" t="s">
        <v>28265</v>
      </c>
      <c r="D2534" s="4" t="s">
        <v>35795</v>
      </c>
      <c r="E2534" s="4" t="s">
        <v>35796</v>
      </c>
      <c r="F2534" s="9" t="str">
        <f t="shared" si="157"/>
        <v>West Katrinaview</v>
      </c>
      <c r="G2534" t="str">
        <f t="shared" si="158"/>
        <v>SD</v>
      </c>
      <c r="H2534" t="str">
        <f t="shared" si="159"/>
        <v>54815</v>
      </c>
    </row>
    <row r="2535" spans="1:8" ht="30">
      <c r="A2535" s="1" t="s">
        <v>9779</v>
      </c>
      <c r="B2535" s="1" t="str">
        <f t="shared" si="156"/>
        <v>Unit 5198 Box 9704;DPO AP 52812</v>
      </c>
      <c r="C2535" s="1" t="s">
        <v>28266</v>
      </c>
      <c r="D2535" s="4" t="s">
        <v>35797</v>
      </c>
      <c r="E2535" s="4" t="s">
        <v>35798</v>
      </c>
      <c r="F2535" s="9" t="str">
        <f t="shared" si="157"/>
        <v>DPO</v>
      </c>
      <c r="G2535" t="str">
        <f t="shared" si="158"/>
        <v>AP</v>
      </c>
      <c r="H2535" t="str">
        <f t="shared" si="159"/>
        <v>52812</v>
      </c>
    </row>
    <row r="2536" spans="1:8" ht="45">
      <c r="A2536" s="1" t="s">
        <v>9783</v>
      </c>
      <c r="B2536" s="1" t="str">
        <f t="shared" si="156"/>
        <v>684 Hill Burgs Apt. 500;South Joannemouth, MI 56836</v>
      </c>
      <c r="C2536" s="1" t="s">
        <v>28267</v>
      </c>
      <c r="D2536" s="4" t="s">
        <v>35799</v>
      </c>
      <c r="E2536" s="4" t="s">
        <v>35800</v>
      </c>
      <c r="F2536" s="9" t="str">
        <f t="shared" si="157"/>
        <v>South Joannemouth</v>
      </c>
      <c r="G2536" t="str">
        <f t="shared" si="158"/>
        <v>MI</v>
      </c>
      <c r="H2536" t="str">
        <f t="shared" si="159"/>
        <v>56836</v>
      </c>
    </row>
    <row r="2537" spans="1:8" ht="30">
      <c r="A2537" s="1" t="s">
        <v>9787</v>
      </c>
      <c r="B2537" s="1" t="str">
        <f t="shared" si="156"/>
        <v>USCGC Rivera;FPO AE 63859</v>
      </c>
      <c r="C2537" s="1" t="s">
        <v>28268</v>
      </c>
      <c r="D2537" s="4" t="s">
        <v>35801</v>
      </c>
      <c r="E2537" s="4" t="s">
        <v>35802</v>
      </c>
      <c r="F2537" s="9" t="str">
        <f t="shared" si="157"/>
        <v>FPO</v>
      </c>
      <c r="G2537" t="str">
        <f t="shared" si="158"/>
        <v>AE</v>
      </c>
      <c r="H2537" t="str">
        <f t="shared" si="159"/>
        <v>63859</v>
      </c>
    </row>
    <row r="2538" spans="1:8" ht="45">
      <c r="A2538" s="1" t="s">
        <v>9791</v>
      </c>
      <c r="B2538" s="1" t="str">
        <f t="shared" si="156"/>
        <v>0361 Mccarthy Brooks Apt. 277;North Angelicahaven, NV 84832</v>
      </c>
      <c r="C2538" s="1" t="s">
        <v>28269</v>
      </c>
      <c r="D2538" s="4" t="s">
        <v>35803</v>
      </c>
      <c r="E2538" s="4" t="s">
        <v>35804</v>
      </c>
      <c r="F2538" s="9" t="str">
        <f t="shared" si="157"/>
        <v>North Angelicahaven</v>
      </c>
      <c r="G2538" t="str">
        <f t="shared" si="158"/>
        <v>NV</v>
      </c>
      <c r="H2538" t="str">
        <f t="shared" si="159"/>
        <v>84832</v>
      </c>
    </row>
    <row r="2539" spans="1:8" ht="45">
      <c r="A2539" s="1" t="s">
        <v>9795</v>
      </c>
      <c r="B2539" s="1" t="str">
        <f t="shared" si="156"/>
        <v>9264 Holly Centers;Fullerstad, PA 54554</v>
      </c>
      <c r="C2539" s="1" t="s">
        <v>28270</v>
      </c>
      <c r="D2539" s="4" t="s">
        <v>35805</v>
      </c>
      <c r="E2539" s="4" t="s">
        <v>35806</v>
      </c>
      <c r="F2539" s="9" t="str">
        <f t="shared" si="157"/>
        <v>Fullerstad</v>
      </c>
      <c r="G2539" t="str">
        <f t="shared" si="158"/>
        <v>PA</v>
      </c>
      <c r="H2539" t="str">
        <f t="shared" si="159"/>
        <v>54554</v>
      </c>
    </row>
    <row r="2540" spans="1:8" ht="45">
      <c r="A2540" s="1" t="s">
        <v>9799</v>
      </c>
      <c r="B2540" s="1" t="str">
        <f t="shared" si="156"/>
        <v>6031 April Road Apt. 104;Joannachester, DE 50312</v>
      </c>
      <c r="C2540" s="1" t="s">
        <v>28271</v>
      </c>
      <c r="D2540" s="4" t="s">
        <v>35807</v>
      </c>
      <c r="E2540" s="4" t="s">
        <v>35808</v>
      </c>
      <c r="F2540" s="9" t="str">
        <f t="shared" si="157"/>
        <v>Joannachester</v>
      </c>
      <c r="G2540" t="str">
        <f t="shared" si="158"/>
        <v>DE</v>
      </c>
      <c r="H2540" t="str">
        <f t="shared" si="159"/>
        <v>50312</v>
      </c>
    </row>
    <row r="2541" spans="1:8" ht="30">
      <c r="A2541" s="1" t="s">
        <v>9803</v>
      </c>
      <c r="B2541" s="1" t="str">
        <f t="shared" si="156"/>
        <v>USNS Chavez;FPO AP 80782</v>
      </c>
      <c r="C2541" s="1" t="s">
        <v>28272</v>
      </c>
      <c r="D2541" s="4" t="s">
        <v>35809</v>
      </c>
      <c r="E2541" s="4" t="s">
        <v>35810</v>
      </c>
      <c r="F2541" s="9" t="str">
        <f t="shared" si="157"/>
        <v>FPO</v>
      </c>
      <c r="G2541" t="str">
        <f t="shared" si="158"/>
        <v>AP</v>
      </c>
      <c r="H2541" t="str">
        <f t="shared" si="159"/>
        <v>80782</v>
      </c>
    </row>
    <row r="2542" spans="1:8" ht="30">
      <c r="A2542" s="1" t="s">
        <v>9807</v>
      </c>
      <c r="B2542" s="1" t="str">
        <f t="shared" si="156"/>
        <v>121 Aguirre Hill;Anaville, KS 53343</v>
      </c>
      <c r="C2542" s="1" t="s">
        <v>28273</v>
      </c>
      <c r="D2542" s="4" t="s">
        <v>35811</v>
      </c>
      <c r="E2542" s="4" t="s">
        <v>35812</v>
      </c>
      <c r="F2542" s="9" t="str">
        <f t="shared" si="157"/>
        <v>Anaville</v>
      </c>
      <c r="G2542" t="str">
        <f t="shared" si="158"/>
        <v>KS</v>
      </c>
      <c r="H2542" t="str">
        <f t="shared" si="159"/>
        <v>53343</v>
      </c>
    </row>
    <row r="2543" spans="1:8" ht="45">
      <c r="A2543" s="1" t="s">
        <v>9811</v>
      </c>
      <c r="B2543" s="1" t="str">
        <f t="shared" si="156"/>
        <v>7863 Moreno Track Suite 960;Andrewmouth, WI 01013</v>
      </c>
      <c r="C2543" s="1" t="s">
        <v>28274</v>
      </c>
      <c r="D2543" s="4" t="s">
        <v>35813</v>
      </c>
      <c r="E2543" s="4" t="s">
        <v>35814</v>
      </c>
      <c r="F2543" s="9" t="str">
        <f t="shared" si="157"/>
        <v>Andrewmouth</v>
      </c>
      <c r="G2543" t="str">
        <f t="shared" si="158"/>
        <v>WI</v>
      </c>
      <c r="H2543" t="str">
        <f t="shared" si="159"/>
        <v>01013</v>
      </c>
    </row>
    <row r="2544" spans="1:8" ht="45">
      <c r="A2544" s="1" t="s">
        <v>9815</v>
      </c>
      <c r="B2544" s="1" t="str">
        <f t="shared" si="156"/>
        <v>62907 Daniel Stravenue Suite 542;Greenbury, MO 55413</v>
      </c>
      <c r="C2544" s="1" t="s">
        <v>28275</v>
      </c>
      <c r="D2544" s="4" t="s">
        <v>35815</v>
      </c>
      <c r="E2544" s="4" t="s">
        <v>35816</v>
      </c>
      <c r="F2544" s="9" t="str">
        <f t="shared" si="157"/>
        <v>Greenbury</v>
      </c>
      <c r="G2544" t="str">
        <f t="shared" si="158"/>
        <v>MO</v>
      </c>
      <c r="H2544" t="str">
        <f t="shared" si="159"/>
        <v>55413</v>
      </c>
    </row>
    <row r="2545" spans="1:8" ht="30">
      <c r="A2545" s="1" t="s">
        <v>9819</v>
      </c>
      <c r="B2545" s="1" t="str">
        <f t="shared" si="156"/>
        <v>USCGC Jones;FPO AE 67403</v>
      </c>
      <c r="C2545" s="1" t="s">
        <v>28276</v>
      </c>
      <c r="D2545" s="4" t="s">
        <v>35817</v>
      </c>
      <c r="E2545" s="4" t="s">
        <v>35818</v>
      </c>
      <c r="F2545" s="9" t="str">
        <f t="shared" si="157"/>
        <v>FPO</v>
      </c>
      <c r="G2545" t="str">
        <f t="shared" si="158"/>
        <v>AE</v>
      </c>
      <c r="H2545" t="str">
        <f t="shared" si="159"/>
        <v>67403</v>
      </c>
    </row>
    <row r="2546" spans="1:8" ht="30">
      <c r="A2546" s="1" t="s">
        <v>9823</v>
      </c>
      <c r="B2546" s="1" t="str">
        <f t="shared" si="156"/>
        <v>59570 James Keys;Matthewfort, OK 77751</v>
      </c>
      <c r="C2546" s="1" t="s">
        <v>28277</v>
      </c>
      <c r="D2546" s="4" t="s">
        <v>35819</v>
      </c>
      <c r="E2546" s="4" t="s">
        <v>35820</v>
      </c>
      <c r="F2546" s="9" t="str">
        <f t="shared" si="157"/>
        <v>Matthewfort</v>
      </c>
      <c r="G2546" t="str">
        <f t="shared" si="158"/>
        <v>OK</v>
      </c>
      <c r="H2546" t="str">
        <f t="shared" si="159"/>
        <v>77751</v>
      </c>
    </row>
    <row r="2547" spans="1:8" ht="45">
      <c r="A2547" s="1" t="s">
        <v>9827</v>
      </c>
      <c r="B2547" s="1" t="str">
        <f t="shared" si="156"/>
        <v>300 Bryan Circle Apt. 774;South Traciland, SD 96622</v>
      </c>
      <c r="C2547" s="1" t="s">
        <v>28278</v>
      </c>
      <c r="D2547" s="4" t="s">
        <v>35821</v>
      </c>
      <c r="E2547" s="4" t="s">
        <v>35822</v>
      </c>
      <c r="F2547" s="9" t="str">
        <f t="shared" si="157"/>
        <v>South Traciland</v>
      </c>
      <c r="G2547" t="str">
        <f t="shared" si="158"/>
        <v>SD</v>
      </c>
      <c r="H2547" t="str">
        <f t="shared" si="159"/>
        <v>96622</v>
      </c>
    </row>
    <row r="2548" spans="1:8" ht="30">
      <c r="A2548" s="1" t="s">
        <v>9831</v>
      </c>
      <c r="B2548" s="1" t="str">
        <f t="shared" si="156"/>
        <v>592 Krueger Court;Peckton, OH 75405</v>
      </c>
      <c r="C2548" s="1" t="s">
        <v>28279</v>
      </c>
      <c r="D2548" s="4" t="s">
        <v>35823</v>
      </c>
      <c r="E2548" s="4" t="s">
        <v>35824</v>
      </c>
      <c r="F2548" s="9" t="str">
        <f t="shared" si="157"/>
        <v>Peckton</v>
      </c>
      <c r="G2548" t="str">
        <f t="shared" si="158"/>
        <v>OH</v>
      </c>
      <c r="H2548" t="str">
        <f t="shared" si="159"/>
        <v>75405</v>
      </c>
    </row>
    <row r="2549" spans="1:8" ht="45">
      <c r="A2549" s="1" t="s">
        <v>9835</v>
      </c>
      <c r="B2549" s="1" t="str">
        <f t="shared" si="156"/>
        <v>257 Laura Spurs Apt. 766;Tiffanyborough, ME 83793</v>
      </c>
      <c r="C2549" s="1" t="s">
        <v>28280</v>
      </c>
      <c r="D2549" s="4" t="s">
        <v>35825</v>
      </c>
      <c r="E2549" s="4" t="s">
        <v>35826</v>
      </c>
      <c r="F2549" s="9" t="str">
        <f t="shared" si="157"/>
        <v>Tiffanyborough</v>
      </c>
      <c r="G2549" t="str">
        <f t="shared" si="158"/>
        <v>ME</v>
      </c>
      <c r="H2549" t="str">
        <f t="shared" si="159"/>
        <v>83793</v>
      </c>
    </row>
    <row r="2550" spans="1:8" ht="45">
      <c r="A2550" s="1" t="s">
        <v>9838</v>
      </c>
      <c r="B2550" s="1" t="str">
        <f t="shared" si="156"/>
        <v>3624 Kemp Mews Suite 227;North Brittany, UT 36522</v>
      </c>
      <c r="C2550" s="1" t="s">
        <v>28281</v>
      </c>
      <c r="D2550" s="4" t="s">
        <v>35827</v>
      </c>
      <c r="E2550" s="4" t="s">
        <v>35828</v>
      </c>
      <c r="F2550" s="9" t="str">
        <f t="shared" si="157"/>
        <v>North Brittany</v>
      </c>
      <c r="G2550" t="str">
        <f t="shared" si="158"/>
        <v>UT</v>
      </c>
      <c r="H2550" t="str">
        <f t="shared" si="159"/>
        <v>36522</v>
      </c>
    </row>
    <row r="2551" spans="1:8" ht="30">
      <c r="A2551" s="1" t="s">
        <v>9842</v>
      </c>
      <c r="B2551" s="1" t="str">
        <f t="shared" si="156"/>
        <v>94220 Joshua Wall;North Lisa, WV 77147</v>
      </c>
      <c r="C2551" s="1" t="s">
        <v>28282</v>
      </c>
      <c r="D2551" s="4" t="s">
        <v>35829</v>
      </c>
      <c r="E2551" s="4" t="s">
        <v>35830</v>
      </c>
      <c r="F2551" s="9" t="str">
        <f t="shared" si="157"/>
        <v>North Lisa</v>
      </c>
      <c r="G2551" t="str">
        <f t="shared" si="158"/>
        <v>WV</v>
      </c>
      <c r="H2551" t="str">
        <f t="shared" si="159"/>
        <v>77147</v>
      </c>
    </row>
    <row r="2552" spans="1:8" ht="45">
      <c r="A2552" s="1" t="s">
        <v>9846</v>
      </c>
      <c r="B2552" s="1" t="str">
        <f t="shared" si="156"/>
        <v>5561 Daniel Courts;Hudsonchester, MS 26287</v>
      </c>
      <c r="C2552" s="1" t="s">
        <v>28283</v>
      </c>
      <c r="D2552" s="4" t="s">
        <v>35831</v>
      </c>
      <c r="E2552" s="4" t="s">
        <v>35832</v>
      </c>
      <c r="F2552" s="9" t="str">
        <f t="shared" si="157"/>
        <v>Hudsonchester</v>
      </c>
      <c r="G2552" t="str">
        <f t="shared" si="158"/>
        <v>MS</v>
      </c>
      <c r="H2552" t="str">
        <f t="shared" si="159"/>
        <v>26287</v>
      </c>
    </row>
    <row r="2553" spans="1:8" ht="30">
      <c r="A2553" s="1" t="s">
        <v>9850</v>
      </c>
      <c r="B2553" s="1" t="str">
        <f t="shared" si="156"/>
        <v>057 Wagner Falls Apt. 065;South Brooke, NE 36437</v>
      </c>
      <c r="C2553" s="1" t="s">
        <v>28284</v>
      </c>
      <c r="D2553" s="4" t="s">
        <v>35833</v>
      </c>
      <c r="E2553" s="4" t="s">
        <v>35834</v>
      </c>
      <c r="F2553" s="9" t="str">
        <f t="shared" si="157"/>
        <v>South Brooke</v>
      </c>
      <c r="G2553" t="str">
        <f t="shared" si="158"/>
        <v>NE</v>
      </c>
      <c r="H2553" t="str">
        <f t="shared" si="159"/>
        <v>36437</v>
      </c>
    </row>
    <row r="2554" spans="1:8" ht="30">
      <c r="A2554" s="1" t="s">
        <v>9854</v>
      </c>
      <c r="B2554" s="1" t="str">
        <f t="shared" si="156"/>
        <v>647 Gonzalez Pine;Lake Andrewchester, NY 51625</v>
      </c>
      <c r="C2554" s="1" t="s">
        <v>28285</v>
      </c>
      <c r="D2554" s="4" t="s">
        <v>35835</v>
      </c>
      <c r="E2554" s="4" t="s">
        <v>35836</v>
      </c>
      <c r="F2554" s="9" t="str">
        <f t="shared" si="157"/>
        <v>Lake Andrewchester</v>
      </c>
      <c r="G2554" t="str">
        <f t="shared" si="158"/>
        <v>NY</v>
      </c>
      <c r="H2554" t="str">
        <f t="shared" si="159"/>
        <v>51625</v>
      </c>
    </row>
    <row r="2555" spans="1:8" ht="45">
      <c r="A2555" s="1" t="s">
        <v>9858</v>
      </c>
      <c r="B2555" s="1" t="str">
        <f t="shared" si="156"/>
        <v>64959 Johnson Cliff Suite 066;East Joshuamouth, DE 30330</v>
      </c>
      <c r="C2555" s="1" t="s">
        <v>28286</v>
      </c>
      <c r="D2555" s="4" t="s">
        <v>35837</v>
      </c>
      <c r="E2555" s="4" t="s">
        <v>35838</v>
      </c>
      <c r="F2555" s="9" t="str">
        <f t="shared" si="157"/>
        <v>East Joshuamouth</v>
      </c>
      <c r="G2555" t="str">
        <f t="shared" si="158"/>
        <v>DE</v>
      </c>
      <c r="H2555" t="str">
        <f t="shared" si="159"/>
        <v>30330</v>
      </c>
    </row>
    <row r="2556" spans="1:8" ht="30">
      <c r="A2556" s="1" t="s">
        <v>9862</v>
      </c>
      <c r="B2556" s="1" t="str">
        <f t="shared" si="156"/>
        <v>25206 Susan Plaza;Lake Jeanette, HI 75824</v>
      </c>
      <c r="C2556" s="1" t="s">
        <v>28287</v>
      </c>
      <c r="D2556" s="4" t="s">
        <v>35839</v>
      </c>
      <c r="E2556" s="4" t="s">
        <v>35840</v>
      </c>
      <c r="F2556" s="9" t="str">
        <f t="shared" si="157"/>
        <v>Lake Jeanette</v>
      </c>
      <c r="G2556" t="str">
        <f t="shared" si="158"/>
        <v>HI</v>
      </c>
      <c r="H2556" t="str">
        <f t="shared" si="159"/>
        <v>75824</v>
      </c>
    </row>
    <row r="2557" spans="1:8" ht="30">
      <c r="A2557" s="1" t="s">
        <v>9866</v>
      </c>
      <c r="B2557" s="1" t="str">
        <f t="shared" si="156"/>
        <v>Unit 2257 Box 0271;DPO AE 04253</v>
      </c>
      <c r="C2557" s="1" t="s">
        <v>28288</v>
      </c>
      <c r="D2557" s="4" t="s">
        <v>35841</v>
      </c>
      <c r="E2557" s="4" t="s">
        <v>35842</v>
      </c>
      <c r="F2557" s="9" t="str">
        <f t="shared" si="157"/>
        <v>DPO</v>
      </c>
      <c r="G2557" t="str">
        <f t="shared" si="158"/>
        <v>AE</v>
      </c>
      <c r="H2557" t="str">
        <f t="shared" si="159"/>
        <v>04253</v>
      </c>
    </row>
    <row r="2558" spans="1:8" ht="30">
      <c r="A2558" s="1" t="s">
        <v>9870</v>
      </c>
      <c r="B2558" s="1" t="str">
        <f t="shared" si="156"/>
        <v>799 David Spur;Lake Joshua, OH 91551</v>
      </c>
      <c r="C2558" s="1" t="s">
        <v>28289</v>
      </c>
      <c r="D2558" s="4" t="s">
        <v>35843</v>
      </c>
      <c r="E2558" s="4" t="s">
        <v>35844</v>
      </c>
      <c r="F2558" s="9" t="str">
        <f t="shared" si="157"/>
        <v>Lake Joshua</v>
      </c>
      <c r="G2558" t="str">
        <f t="shared" si="158"/>
        <v>OH</v>
      </c>
      <c r="H2558" t="str">
        <f t="shared" si="159"/>
        <v>91551</v>
      </c>
    </row>
    <row r="2559" spans="1:8" ht="45">
      <c r="A2559" s="1" t="s">
        <v>9874</v>
      </c>
      <c r="B2559" s="1" t="str">
        <f t="shared" si="156"/>
        <v>4672 Lopez Dam Apt. 302;Thomasburgh, DC 99155</v>
      </c>
      <c r="C2559" s="1" t="s">
        <v>28290</v>
      </c>
      <c r="D2559" s="4" t="s">
        <v>35845</v>
      </c>
      <c r="E2559" s="4" t="s">
        <v>35846</v>
      </c>
      <c r="F2559" s="9" t="str">
        <f t="shared" si="157"/>
        <v>Thomasburgh</v>
      </c>
      <c r="G2559" t="str">
        <f t="shared" si="158"/>
        <v>DC</v>
      </c>
      <c r="H2559" t="str">
        <f t="shared" si="159"/>
        <v>99155</v>
      </c>
    </row>
    <row r="2560" spans="1:8" ht="45">
      <c r="A2560" s="1" t="s">
        <v>9878</v>
      </c>
      <c r="B2560" s="1" t="str">
        <f t="shared" si="156"/>
        <v>6387 Anne Lodge;Harmonfurt, AR 32765</v>
      </c>
      <c r="C2560" s="1" t="s">
        <v>28291</v>
      </c>
      <c r="D2560" s="4" t="s">
        <v>35847</v>
      </c>
      <c r="E2560" s="4" t="s">
        <v>35848</v>
      </c>
      <c r="F2560" s="9" t="str">
        <f t="shared" si="157"/>
        <v>Harmonfurt</v>
      </c>
      <c r="G2560" t="str">
        <f t="shared" si="158"/>
        <v>AR</v>
      </c>
      <c r="H2560" t="str">
        <f t="shared" si="159"/>
        <v>32765</v>
      </c>
    </row>
    <row r="2561" spans="1:8" ht="45">
      <c r="A2561" s="1" t="s">
        <v>9882</v>
      </c>
      <c r="B2561" s="1" t="str">
        <f t="shared" si="156"/>
        <v>3881 Davis Avenue;Lauramouth, NV 26737</v>
      </c>
      <c r="C2561" s="1" t="s">
        <v>28292</v>
      </c>
      <c r="D2561" s="4" t="s">
        <v>35849</v>
      </c>
      <c r="E2561" s="4" t="s">
        <v>35850</v>
      </c>
      <c r="F2561" s="9" t="str">
        <f t="shared" si="157"/>
        <v>Lauramouth</v>
      </c>
      <c r="G2561" t="str">
        <f t="shared" si="158"/>
        <v>NV</v>
      </c>
      <c r="H2561" t="str">
        <f t="shared" si="159"/>
        <v>26737</v>
      </c>
    </row>
    <row r="2562" spans="1:8" ht="45">
      <c r="A2562" s="1" t="s">
        <v>9886</v>
      </c>
      <c r="B2562" s="1" t="str">
        <f t="shared" si="156"/>
        <v>69015 Mcdonald Oval;Montgomeryberg, AK 09023</v>
      </c>
      <c r="C2562" s="1" t="s">
        <v>28293</v>
      </c>
      <c r="D2562" s="4" t="s">
        <v>35851</v>
      </c>
      <c r="E2562" s="4" t="s">
        <v>35852</v>
      </c>
      <c r="F2562" s="9" t="str">
        <f t="shared" si="157"/>
        <v>Montgomeryberg</v>
      </c>
      <c r="G2562" t="str">
        <f t="shared" si="158"/>
        <v>AK</v>
      </c>
      <c r="H2562" t="str">
        <f t="shared" si="159"/>
        <v>09023</v>
      </c>
    </row>
    <row r="2563" spans="1:8" ht="30">
      <c r="A2563" s="1" t="s">
        <v>9889</v>
      </c>
      <c r="B2563" s="1" t="str">
        <f t="shared" ref="B2563:B2626" si="160">SUBSTITUTE(A2563,CHAR(10),";")</f>
        <v>8519 Evans River;Jamesshire, OR 32018</v>
      </c>
      <c r="C2563" s="1" t="s">
        <v>28294</v>
      </c>
      <c r="D2563" s="4" t="s">
        <v>35853</v>
      </c>
      <c r="E2563" s="4" t="s">
        <v>35854</v>
      </c>
      <c r="F2563" s="9" t="str">
        <f t="shared" ref="F2563:F2626" si="161">IF(RIGHT(LEFT(E2563,3),2)="PO",LEFT(E2563,3),LEFT(E2563,LEN(E2563)-10))</f>
        <v>Jamesshire</v>
      </c>
      <c r="G2563" t="str">
        <f t="shared" ref="G2563:G2626" si="162">LEFT(RIGHT(E2563, 8), 2)</f>
        <v>OR</v>
      </c>
      <c r="H2563" t="str">
        <f t="shared" ref="H2563:H2626" si="163">RIGHT(E2563, 5)</f>
        <v>32018</v>
      </c>
    </row>
    <row r="2564" spans="1:8" ht="45">
      <c r="A2564" s="1" t="s">
        <v>9893</v>
      </c>
      <c r="B2564" s="1" t="str">
        <f t="shared" si="160"/>
        <v>2426 Michael Square Apt. 683;Brandonburgh, SD 67864</v>
      </c>
      <c r="C2564" s="1" t="s">
        <v>28295</v>
      </c>
      <c r="D2564" s="4" t="s">
        <v>35855</v>
      </c>
      <c r="E2564" s="4" t="s">
        <v>35856</v>
      </c>
      <c r="F2564" s="9" t="str">
        <f t="shared" si="161"/>
        <v>Brandonburgh</v>
      </c>
      <c r="G2564" t="str">
        <f t="shared" si="162"/>
        <v>SD</v>
      </c>
      <c r="H2564" t="str">
        <f t="shared" si="163"/>
        <v>67864</v>
      </c>
    </row>
    <row r="2565" spans="1:8" ht="30">
      <c r="A2565" s="1" t="s">
        <v>9897</v>
      </c>
      <c r="B2565" s="1" t="str">
        <f t="shared" si="160"/>
        <v>791 Kimberly Lock Suite 720;Stewartfort, MA 86417</v>
      </c>
      <c r="C2565" s="1" t="s">
        <v>28296</v>
      </c>
      <c r="D2565" s="4" t="s">
        <v>35857</v>
      </c>
      <c r="E2565" s="4" t="s">
        <v>35858</v>
      </c>
      <c r="F2565" s="9" t="str">
        <f t="shared" si="161"/>
        <v>Stewartfort</v>
      </c>
      <c r="G2565" t="str">
        <f t="shared" si="162"/>
        <v>MA</v>
      </c>
      <c r="H2565" t="str">
        <f t="shared" si="163"/>
        <v>86417</v>
      </c>
    </row>
    <row r="2566" spans="1:8" ht="30">
      <c r="A2566" s="1" t="s">
        <v>9901</v>
      </c>
      <c r="B2566" s="1" t="str">
        <f t="shared" si="160"/>
        <v>2958 Katie Isle Suite 831;Hoodberg, WV 80827</v>
      </c>
      <c r="C2566" s="1" t="s">
        <v>28297</v>
      </c>
      <c r="D2566" s="4" t="s">
        <v>35859</v>
      </c>
      <c r="E2566" s="4" t="s">
        <v>35860</v>
      </c>
      <c r="F2566" s="9" t="str">
        <f t="shared" si="161"/>
        <v>Hoodberg</v>
      </c>
      <c r="G2566" t="str">
        <f t="shared" si="162"/>
        <v>WV</v>
      </c>
      <c r="H2566" t="str">
        <f t="shared" si="163"/>
        <v>80827</v>
      </c>
    </row>
    <row r="2567" spans="1:8" ht="45">
      <c r="A2567" s="1" t="s">
        <v>9905</v>
      </c>
      <c r="B2567" s="1" t="str">
        <f t="shared" si="160"/>
        <v>596 Justin Cliffs Suite 017;New Nicholasmouth, NE 40980</v>
      </c>
      <c r="C2567" s="1" t="s">
        <v>28298</v>
      </c>
      <c r="D2567" s="4" t="s">
        <v>35861</v>
      </c>
      <c r="E2567" s="4" t="s">
        <v>35862</v>
      </c>
      <c r="F2567" s="9" t="str">
        <f t="shared" si="161"/>
        <v>New Nicholasmouth</v>
      </c>
      <c r="G2567" t="str">
        <f t="shared" si="162"/>
        <v>NE</v>
      </c>
      <c r="H2567" t="str">
        <f t="shared" si="163"/>
        <v>40980</v>
      </c>
    </row>
    <row r="2568" spans="1:8" ht="45">
      <c r="A2568" s="1" t="s">
        <v>9908</v>
      </c>
      <c r="B2568" s="1" t="str">
        <f t="shared" si="160"/>
        <v>46124 Sherry Stream;Jimenezville, TN 18880</v>
      </c>
      <c r="C2568" s="1" t="s">
        <v>28299</v>
      </c>
      <c r="D2568" s="4" t="s">
        <v>35863</v>
      </c>
      <c r="E2568" s="4" t="s">
        <v>35864</v>
      </c>
      <c r="F2568" s="9" t="str">
        <f t="shared" si="161"/>
        <v>Jimenezville</v>
      </c>
      <c r="G2568" t="str">
        <f t="shared" si="162"/>
        <v>TN</v>
      </c>
      <c r="H2568" t="str">
        <f t="shared" si="163"/>
        <v>18880</v>
      </c>
    </row>
    <row r="2569" spans="1:8" ht="45">
      <c r="A2569" s="1" t="s">
        <v>9912</v>
      </c>
      <c r="B2569" s="1" t="str">
        <f t="shared" si="160"/>
        <v>14491 Debra River;Harrisborough, GA 30606</v>
      </c>
      <c r="C2569" s="1" t="s">
        <v>28300</v>
      </c>
      <c r="D2569" s="4" t="s">
        <v>35865</v>
      </c>
      <c r="E2569" s="4" t="s">
        <v>35866</v>
      </c>
      <c r="F2569" s="9" t="str">
        <f t="shared" si="161"/>
        <v>Harrisborough</v>
      </c>
      <c r="G2569" t="str">
        <f t="shared" si="162"/>
        <v>GA</v>
      </c>
      <c r="H2569" t="str">
        <f t="shared" si="163"/>
        <v>30606</v>
      </c>
    </row>
    <row r="2570" spans="1:8" ht="30">
      <c r="A2570" s="1" t="s">
        <v>9916</v>
      </c>
      <c r="B2570" s="1" t="str">
        <f t="shared" si="160"/>
        <v>4043 Knight Ford Apt. 366;Pacechester, NH 50041</v>
      </c>
      <c r="C2570" s="1" t="s">
        <v>28301</v>
      </c>
      <c r="D2570" s="4" t="s">
        <v>35867</v>
      </c>
      <c r="E2570" s="4" t="s">
        <v>35868</v>
      </c>
      <c r="F2570" s="9" t="str">
        <f t="shared" si="161"/>
        <v>Pacechester</v>
      </c>
      <c r="G2570" t="str">
        <f t="shared" si="162"/>
        <v>NH</v>
      </c>
      <c r="H2570" t="str">
        <f t="shared" si="163"/>
        <v>50041</v>
      </c>
    </row>
    <row r="2571" spans="1:8" ht="30">
      <c r="A2571" s="1" t="s">
        <v>9920</v>
      </c>
      <c r="B2571" s="1" t="str">
        <f t="shared" si="160"/>
        <v>PSC 9012, Box 6366;APO AP 88530</v>
      </c>
      <c r="C2571" s="1" t="s">
        <v>28302</v>
      </c>
      <c r="D2571" s="4" t="s">
        <v>35869</v>
      </c>
      <c r="E2571" s="4" t="s">
        <v>35870</v>
      </c>
      <c r="F2571" s="9" t="str">
        <f t="shared" si="161"/>
        <v>APO</v>
      </c>
      <c r="G2571" t="str">
        <f t="shared" si="162"/>
        <v>AP</v>
      </c>
      <c r="H2571" t="str">
        <f t="shared" si="163"/>
        <v>88530</v>
      </c>
    </row>
    <row r="2572" spans="1:8" ht="30">
      <c r="A2572" s="1" t="s">
        <v>9924</v>
      </c>
      <c r="B2572" s="1" t="str">
        <f t="shared" si="160"/>
        <v>16697 Grant Islands;Lake Sierra, DE 59066</v>
      </c>
      <c r="C2572" s="1" t="s">
        <v>28303</v>
      </c>
      <c r="D2572" s="4" t="s">
        <v>35871</v>
      </c>
      <c r="E2572" s="4" t="s">
        <v>35872</v>
      </c>
      <c r="F2572" s="9" t="str">
        <f t="shared" si="161"/>
        <v>Lake Sierra</v>
      </c>
      <c r="G2572" t="str">
        <f t="shared" si="162"/>
        <v>DE</v>
      </c>
      <c r="H2572" t="str">
        <f t="shared" si="163"/>
        <v>59066</v>
      </c>
    </row>
    <row r="2573" spans="1:8" ht="45">
      <c r="A2573" s="1" t="s">
        <v>9928</v>
      </c>
      <c r="B2573" s="1" t="str">
        <f t="shared" si="160"/>
        <v>23292 York Station Apt. 887;Hernandezland, NV 89707</v>
      </c>
      <c r="C2573" s="1" t="s">
        <v>28304</v>
      </c>
      <c r="D2573" s="4" t="s">
        <v>35873</v>
      </c>
      <c r="E2573" s="4" t="s">
        <v>35874</v>
      </c>
      <c r="F2573" s="9" t="str">
        <f t="shared" si="161"/>
        <v>Hernandezland</v>
      </c>
      <c r="G2573" t="str">
        <f t="shared" si="162"/>
        <v>NV</v>
      </c>
      <c r="H2573" t="str">
        <f t="shared" si="163"/>
        <v>89707</v>
      </c>
    </row>
    <row r="2574" spans="1:8" ht="30">
      <c r="A2574" s="1" t="s">
        <v>9931</v>
      </c>
      <c r="B2574" s="1" t="str">
        <f t="shared" si="160"/>
        <v>7019 Brittany Corner;Port Richardburgh, CA 00761</v>
      </c>
      <c r="C2574" s="1" t="s">
        <v>28305</v>
      </c>
      <c r="D2574" s="4" t="s">
        <v>35875</v>
      </c>
      <c r="E2574" s="4" t="s">
        <v>35876</v>
      </c>
      <c r="F2574" s="9" t="str">
        <f t="shared" si="161"/>
        <v>Port Richardburgh</v>
      </c>
      <c r="G2574" t="str">
        <f t="shared" si="162"/>
        <v>CA</v>
      </c>
      <c r="H2574" t="str">
        <f t="shared" si="163"/>
        <v>00761</v>
      </c>
    </row>
    <row r="2575" spans="1:8" ht="30">
      <c r="A2575" s="1" t="s">
        <v>9935</v>
      </c>
      <c r="B2575" s="1" t="str">
        <f t="shared" si="160"/>
        <v>07166 Edwards Rest Apt. 205;East Brandon, LA 94651</v>
      </c>
      <c r="C2575" s="1" t="s">
        <v>28306</v>
      </c>
      <c r="D2575" s="4" t="s">
        <v>35877</v>
      </c>
      <c r="E2575" s="4" t="s">
        <v>35878</v>
      </c>
      <c r="F2575" s="9" t="str">
        <f t="shared" si="161"/>
        <v>East Brandon</v>
      </c>
      <c r="G2575" t="str">
        <f t="shared" si="162"/>
        <v>LA</v>
      </c>
      <c r="H2575" t="str">
        <f t="shared" si="163"/>
        <v>94651</v>
      </c>
    </row>
    <row r="2576" spans="1:8" ht="30">
      <c r="A2576" s="1" t="s">
        <v>9939</v>
      </c>
      <c r="B2576" s="1" t="str">
        <f t="shared" si="160"/>
        <v>6218 Miller Landing Apt. 499;Nicoleville, OH 99355</v>
      </c>
      <c r="C2576" s="1" t="s">
        <v>28307</v>
      </c>
      <c r="D2576" s="4" t="s">
        <v>35879</v>
      </c>
      <c r="E2576" s="4" t="s">
        <v>35880</v>
      </c>
      <c r="F2576" s="9" t="str">
        <f t="shared" si="161"/>
        <v>Nicoleville</v>
      </c>
      <c r="G2576" t="str">
        <f t="shared" si="162"/>
        <v>OH</v>
      </c>
      <c r="H2576" t="str">
        <f t="shared" si="163"/>
        <v>99355</v>
      </c>
    </row>
    <row r="2577" spans="1:8" ht="30">
      <c r="A2577" s="1" t="s">
        <v>9943</v>
      </c>
      <c r="B2577" s="1" t="str">
        <f t="shared" si="160"/>
        <v>0783 Williams Ford Suite 727;Gonzalezton, LA 72817</v>
      </c>
      <c r="C2577" s="1" t="s">
        <v>28308</v>
      </c>
      <c r="D2577" s="4" t="s">
        <v>35881</v>
      </c>
      <c r="E2577" s="4" t="s">
        <v>35882</v>
      </c>
      <c r="F2577" s="9" t="str">
        <f t="shared" si="161"/>
        <v>Gonzalezton</v>
      </c>
      <c r="G2577" t="str">
        <f t="shared" si="162"/>
        <v>LA</v>
      </c>
      <c r="H2577" t="str">
        <f t="shared" si="163"/>
        <v>72817</v>
      </c>
    </row>
    <row r="2578" spans="1:8" ht="30">
      <c r="A2578" s="1" t="s">
        <v>9947</v>
      </c>
      <c r="B2578" s="1" t="str">
        <f t="shared" si="160"/>
        <v>021 King Lane Apt. 381;Davisburgh, AK 93461</v>
      </c>
      <c r="C2578" s="1" t="s">
        <v>28309</v>
      </c>
      <c r="D2578" s="4" t="s">
        <v>35883</v>
      </c>
      <c r="E2578" s="4" t="s">
        <v>35884</v>
      </c>
      <c r="F2578" s="9" t="str">
        <f t="shared" si="161"/>
        <v>Davisburgh</v>
      </c>
      <c r="G2578" t="str">
        <f t="shared" si="162"/>
        <v>AK</v>
      </c>
      <c r="H2578" t="str">
        <f t="shared" si="163"/>
        <v>93461</v>
      </c>
    </row>
    <row r="2579" spans="1:8" ht="30">
      <c r="A2579" s="1" t="s">
        <v>9950</v>
      </c>
      <c r="B2579" s="1" t="str">
        <f t="shared" si="160"/>
        <v>938 Potter Bypass Apt. 147;Taylorton, NM 99059</v>
      </c>
      <c r="C2579" s="1" t="s">
        <v>28310</v>
      </c>
      <c r="D2579" s="4" t="s">
        <v>35885</v>
      </c>
      <c r="E2579" s="4" t="s">
        <v>35886</v>
      </c>
      <c r="F2579" s="9" t="str">
        <f t="shared" si="161"/>
        <v>Taylorton</v>
      </c>
      <c r="G2579" t="str">
        <f t="shared" si="162"/>
        <v>NM</v>
      </c>
      <c r="H2579" t="str">
        <f t="shared" si="163"/>
        <v>99059</v>
      </c>
    </row>
    <row r="2580" spans="1:8" ht="30">
      <c r="A2580" s="1" t="s">
        <v>9954</v>
      </c>
      <c r="B2580" s="1" t="str">
        <f t="shared" si="160"/>
        <v>1923 Stephens Field;North Breanna, SD 48914</v>
      </c>
      <c r="C2580" s="1" t="s">
        <v>28311</v>
      </c>
      <c r="D2580" s="4" t="s">
        <v>35887</v>
      </c>
      <c r="E2580" s="4" t="s">
        <v>35888</v>
      </c>
      <c r="F2580" s="9" t="str">
        <f t="shared" si="161"/>
        <v>North Breanna</v>
      </c>
      <c r="G2580" t="str">
        <f t="shared" si="162"/>
        <v>SD</v>
      </c>
      <c r="H2580" t="str">
        <f t="shared" si="163"/>
        <v>48914</v>
      </c>
    </row>
    <row r="2581" spans="1:8" ht="30">
      <c r="A2581" s="1" t="s">
        <v>9958</v>
      </c>
      <c r="B2581" s="1" t="str">
        <f t="shared" si="160"/>
        <v>9946 Brian Island Suite 122;Millerport, ND 71865</v>
      </c>
      <c r="C2581" s="1" t="s">
        <v>28312</v>
      </c>
      <c r="D2581" s="4" t="s">
        <v>35889</v>
      </c>
      <c r="E2581" s="4" t="s">
        <v>35890</v>
      </c>
      <c r="F2581" s="9" t="str">
        <f t="shared" si="161"/>
        <v>Millerport</v>
      </c>
      <c r="G2581" t="str">
        <f t="shared" si="162"/>
        <v>ND</v>
      </c>
      <c r="H2581" t="str">
        <f t="shared" si="163"/>
        <v>71865</v>
      </c>
    </row>
    <row r="2582" spans="1:8" ht="30">
      <c r="A2582" s="1" t="s">
        <v>9962</v>
      </c>
      <c r="B2582" s="1" t="str">
        <f t="shared" si="160"/>
        <v>13968 Richard Summit;East Keithhaven, NE 52322</v>
      </c>
      <c r="C2582" s="1" t="s">
        <v>28313</v>
      </c>
      <c r="D2582" s="4" t="s">
        <v>35891</v>
      </c>
      <c r="E2582" s="4" t="s">
        <v>35892</v>
      </c>
      <c r="F2582" s="9" t="str">
        <f t="shared" si="161"/>
        <v>East Keithhaven</v>
      </c>
      <c r="G2582" t="str">
        <f t="shared" si="162"/>
        <v>NE</v>
      </c>
      <c r="H2582" t="str">
        <f t="shared" si="163"/>
        <v>52322</v>
      </c>
    </row>
    <row r="2583" spans="1:8" ht="30">
      <c r="A2583" s="1" t="s">
        <v>9966</v>
      </c>
      <c r="B2583" s="1" t="str">
        <f t="shared" si="160"/>
        <v>6030 Jessica Prairie;New Louis, HI 17549</v>
      </c>
      <c r="C2583" s="1" t="s">
        <v>28314</v>
      </c>
      <c r="D2583" s="4" t="s">
        <v>35893</v>
      </c>
      <c r="E2583" s="4" t="s">
        <v>35894</v>
      </c>
      <c r="F2583" s="9" t="str">
        <f t="shared" si="161"/>
        <v>New Louis</v>
      </c>
      <c r="G2583" t="str">
        <f t="shared" si="162"/>
        <v>HI</v>
      </c>
      <c r="H2583" t="str">
        <f t="shared" si="163"/>
        <v>17549</v>
      </c>
    </row>
    <row r="2584" spans="1:8" ht="30">
      <c r="A2584" s="1" t="s">
        <v>9970</v>
      </c>
      <c r="B2584" s="1" t="str">
        <f t="shared" si="160"/>
        <v>68434 Smith Port;New Erik, IA 91687</v>
      </c>
      <c r="C2584" s="1" t="s">
        <v>28315</v>
      </c>
      <c r="D2584" s="4" t="s">
        <v>35895</v>
      </c>
      <c r="E2584" s="4" t="s">
        <v>35896</v>
      </c>
      <c r="F2584" s="9" t="str">
        <f t="shared" si="161"/>
        <v>New Erik</v>
      </c>
      <c r="G2584" t="str">
        <f t="shared" si="162"/>
        <v>IA</v>
      </c>
      <c r="H2584" t="str">
        <f t="shared" si="163"/>
        <v>91687</v>
      </c>
    </row>
    <row r="2585" spans="1:8" ht="45">
      <c r="A2585" s="1" t="s">
        <v>9974</v>
      </c>
      <c r="B2585" s="1" t="str">
        <f t="shared" si="160"/>
        <v>82614 Stephanie Meadow Apt. 353;Andreafort, CA 33817</v>
      </c>
      <c r="C2585" s="1" t="s">
        <v>28316</v>
      </c>
      <c r="D2585" s="4" t="s">
        <v>35897</v>
      </c>
      <c r="E2585" s="4" t="s">
        <v>35898</v>
      </c>
      <c r="F2585" s="9" t="str">
        <f t="shared" si="161"/>
        <v>Andreafort</v>
      </c>
      <c r="G2585" t="str">
        <f t="shared" si="162"/>
        <v>CA</v>
      </c>
      <c r="H2585" t="str">
        <f t="shared" si="163"/>
        <v>33817</v>
      </c>
    </row>
    <row r="2586" spans="1:8" ht="30">
      <c r="A2586" s="1" t="s">
        <v>9978</v>
      </c>
      <c r="B2586" s="1" t="str">
        <f t="shared" si="160"/>
        <v>743 Davis Lights Apt. 871;Alvarezton, NY 79035</v>
      </c>
      <c r="C2586" s="1" t="s">
        <v>28317</v>
      </c>
      <c r="D2586" s="4" t="s">
        <v>35899</v>
      </c>
      <c r="E2586" s="4" t="s">
        <v>35900</v>
      </c>
      <c r="F2586" s="9" t="str">
        <f t="shared" si="161"/>
        <v>Alvarezton</v>
      </c>
      <c r="G2586" t="str">
        <f t="shared" si="162"/>
        <v>NY</v>
      </c>
      <c r="H2586" t="str">
        <f t="shared" si="163"/>
        <v>79035</v>
      </c>
    </row>
    <row r="2587" spans="1:8" ht="45">
      <c r="A2587" s="1" t="s">
        <v>9982</v>
      </c>
      <c r="B2587" s="1" t="str">
        <f t="shared" si="160"/>
        <v>7343 Christopher Ports Suite 903;North Teresaville, HI 75977</v>
      </c>
      <c r="C2587" s="1" t="s">
        <v>28318</v>
      </c>
      <c r="D2587" s="4" t="s">
        <v>35901</v>
      </c>
      <c r="E2587" s="4" t="s">
        <v>35902</v>
      </c>
      <c r="F2587" s="9" t="str">
        <f t="shared" si="161"/>
        <v>North Teresaville</v>
      </c>
      <c r="G2587" t="str">
        <f t="shared" si="162"/>
        <v>HI</v>
      </c>
      <c r="H2587" t="str">
        <f t="shared" si="163"/>
        <v>75977</v>
      </c>
    </row>
    <row r="2588" spans="1:8" ht="45">
      <c r="A2588" s="1" t="s">
        <v>9985</v>
      </c>
      <c r="B2588" s="1" t="str">
        <f t="shared" si="160"/>
        <v>14243 Scott Run Apt. 904;South Nicholasville, TX 44681</v>
      </c>
      <c r="C2588" s="1" t="s">
        <v>28319</v>
      </c>
      <c r="D2588" s="4" t="s">
        <v>35903</v>
      </c>
      <c r="E2588" s="4" t="s">
        <v>35904</v>
      </c>
      <c r="F2588" s="9" t="str">
        <f t="shared" si="161"/>
        <v>South Nicholasville</v>
      </c>
      <c r="G2588" t="str">
        <f t="shared" si="162"/>
        <v>TX</v>
      </c>
      <c r="H2588" t="str">
        <f t="shared" si="163"/>
        <v>44681</v>
      </c>
    </row>
    <row r="2589" spans="1:8" ht="30">
      <c r="A2589" s="1" t="s">
        <v>9989</v>
      </c>
      <c r="B2589" s="1" t="str">
        <f t="shared" si="160"/>
        <v>5151 Amanda Center Apt. 590;East Antonio, NH 34242</v>
      </c>
      <c r="C2589" s="1" t="s">
        <v>28320</v>
      </c>
      <c r="D2589" s="4" t="s">
        <v>35905</v>
      </c>
      <c r="E2589" s="4" t="s">
        <v>35906</v>
      </c>
      <c r="F2589" s="9" t="str">
        <f t="shared" si="161"/>
        <v>East Antonio</v>
      </c>
      <c r="G2589" t="str">
        <f t="shared" si="162"/>
        <v>NH</v>
      </c>
      <c r="H2589" t="str">
        <f t="shared" si="163"/>
        <v>34242</v>
      </c>
    </row>
    <row r="2590" spans="1:8" ht="30">
      <c r="A2590" s="1" t="s">
        <v>9993</v>
      </c>
      <c r="B2590" s="1" t="str">
        <f t="shared" si="160"/>
        <v>220 Jensen Mountains;New Frank, MA 81721</v>
      </c>
      <c r="C2590" s="1" t="s">
        <v>28321</v>
      </c>
      <c r="D2590" s="4" t="s">
        <v>35907</v>
      </c>
      <c r="E2590" s="4" t="s">
        <v>35908</v>
      </c>
      <c r="F2590" s="9" t="str">
        <f t="shared" si="161"/>
        <v>New Frank</v>
      </c>
      <c r="G2590" t="str">
        <f t="shared" si="162"/>
        <v>MA</v>
      </c>
      <c r="H2590" t="str">
        <f t="shared" si="163"/>
        <v>81721</v>
      </c>
    </row>
    <row r="2591" spans="1:8" ht="30">
      <c r="A2591" s="1" t="s">
        <v>9997</v>
      </c>
      <c r="B2591" s="1" t="str">
        <f t="shared" si="160"/>
        <v>039 Angela Mountain;South Whitney, ID 99359</v>
      </c>
      <c r="C2591" s="1" t="s">
        <v>28322</v>
      </c>
      <c r="D2591" s="4" t="s">
        <v>35909</v>
      </c>
      <c r="E2591" s="4" t="s">
        <v>35910</v>
      </c>
      <c r="F2591" s="9" t="str">
        <f t="shared" si="161"/>
        <v>South Whitney</v>
      </c>
      <c r="G2591" t="str">
        <f t="shared" si="162"/>
        <v>ID</v>
      </c>
      <c r="H2591" t="str">
        <f t="shared" si="163"/>
        <v>99359</v>
      </c>
    </row>
    <row r="2592" spans="1:8" ht="30">
      <c r="A2592" s="1" t="s">
        <v>10001</v>
      </c>
      <c r="B2592" s="1" t="str">
        <f t="shared" si="160"/>
        <v>6434 Jeremy Lakes;Port Christophermouth, TX 16898</v>
      </c>
      <c r="C2592" s="1" t="s">
        <v>28323</v>
      </c>
      <c r="D2592" s="4" t="s">
        <v>35911</v>
      </c>
      <c r="E2592" s="4" t="s">
        <v>35912</v>
      </c>
      <c r="F2592" s="9" t="str">
        <f t="shared" si="161"/>
        <v>Port Christophermouth</v>
      </c>
      <c r="G2592" t="str">
        <f t="shared" si="162"/>
        <v>TX</v>
      </c>
      <c r="H2592" t="str">
        <f t="shared" si="163"/>
        <v>16898</v>
      </c>
    </row>
    <row r="2593" spans="1:8" ht="45">
      <c r="A2593" s="1" t="s">
        <v>10005</v>
      </c>
      <c r="B2593" s="1" t="str">
        <f t="shared" si="160"/>
        <v>2567 Christopher Cove Apt. 038;North Samuelhaven, KY 58124</v>
      </c>
      <c r="C2593" s="1" t="s">
        <v>28324</v>
      </c>
      <c r="D2593" s="4" t="s">
        <v>35913</v>
      </c>
      <c r="E2593" s="4" t="s">
        <v>35914</v>
      </c>
      <c r="F2593" s="9" t="str">
        <f t="shared" si="161"/>
        <v>North Samuelhaven</v>
      </c>
      <c r="G2593" t="str">
        <f t="shared" si="162"/>
        <v>KY</v>
      </c>
      <c r="H2593" t="str">
        <f t="shared" si="163"/>
        <v>58124</v>
      </c>
    </row>
    <row r="2594" spans="1:8" ht="30">
      <c r="A2594" s="1" t="s">
        <v>10009</v>
      </c>
      <c r="B2594" s="1" t="str">
        <f t="shared" si="160"/>
        <v>442 Thomas Ports;South Ethan, NE 09499</v>
      </c>
      <c r="C2594" s="1" t="s">
        <v>28325</v>
      </c>
      <c r="D2594" s="4" t="s">
        <v>35915</v>
      </c>
      <c r="E2594" s="4" t="s">
        <v>35916</v>
      </c>
      <c r="F2594" s="9" t="str">
        <f t="shared" si="161"/>
        <v>South Ethan</v>
      </c>
      <c r="G2594" t="str">
        <f t="shared" si="162"/>
        <v>NE</v>
      </c>
      <c r="H2594" t="str">
        <f t="shared" si="163"/>
        <v>09499</v>
      </c>
    </row>
    <row r="2595" spans="1:8" ht="30">
      <c r="A2595" s="1" t="s">
        <v>10012</v>
      </c>
      <c r="B2595" s="1" t="str">
        <f t="shared" si="160"/>
        <v>PSC 2881, Box 6114;APO AE 24394</v>
      </c>
      <c r="C2595" s="1" t="s">
        <v>28326</v>
      </c>
      <c r="D2595" s="4" t="s">
        <v>35917</v>
      </c>
      <c r="E2595" s="4" t="s">
        <v>35918</v>
      </c>
      <c r="F2595" s="9" t="str">
        <f t="shared" si="161"/>
        <v>APO</v>
      </c>
      <c r="G2595" t="str">
        <f t="shared" si="162"/>
        <v>AE</v>
      </c>
      <c r="H2595" t="str">
        <f t="shared" si="163"/>
        <v>24394</v>
      </c>
    </row>
    <row r="2596" spans="1:8" ht="45">
      <c r="A2596" s="1" t="s">
        <v>10016</v>
      </c>
      <c r="B2596" s="1" t="str">
        <f t="shared" si="160"/>
        <v>87387 Powell Mountains Suite 054;Lake Leslie, RI 59635</v>
      </c>
      <c r="C2596" s="1" t="s">
        <v>28327</v>
      </c>
      <c r="D2596" s="4" t="s">
        <v>35919</v>
      </c>
      <c r="E2596" s="4" t="s">
        <v>35920</v>
      </c>
      <c r="F2596" s="9" t="str">
        <f t="shared" si="161"/>
        <v>Lake Leslie</v>
      </c>
      <c r="G2596" t="str">
        <f t="shared" si="162"/>
        <v>RI</v>
      </c>
      <c r="H2596" t="str">
        <f t="shared" si="163"/>
        <v>59635</v>
      </c>
    </row>
    <row r="2597" spans="1:8" ht="30">
      <c r="A2597" s="1" t="s">
        <v>10019</v>
      </c>
      <c r="B2597" s="1" t="str">
        <f t="shared" si="160"/>
        <v>7564 Hill Tunnel;Lake Lauren, DC 72929</v>
      </c>
      <c r="C2597" s="1" t="s">
        <v>28328</v>
      </c>
      <c r="D2597" s="4" t="s">
        <v>35921</v>
      </c>
      <c r="E2597" s="4" t="s">
        <v>35922</v>
      </c>
      <c r="F2597" s="9" t="str">
        <f t="shared" si="161"/>
        <v>Lake Lauren</v>
      </c>
      <c r="G2597" t="str">
        <f t="shared" si="162"/>
        <v>DC</v>
      </c>
      <c r="H2597" t="str">
        <f t="shared" si="163"/>
        <v>72929</v>
      </c>
    </row>
    <row r="2598" spans="1:8" ht="45">
      <c r="A2598" s="1" t="s">
        <v>10023</v>
      </c>
      <c r="B2598" s="1" t="str">
        <f t="shared" si="160"/>
        <v>218 James Lock Apt. 490;Mitchellmouth, VA 86814</v>
      </c>
      <c r="C2598" s="1" t="s">
        <v>28329</v>
      </c>
      <c r="D2598" s="4" t="s">
        <v>35923</v>
      </c>
      <c r="E2598" s="4" t="s">
        <v>35924</v>
      </c>
      <c r="F2598" s="9" t="str">
        <f t="shared" si="161"/>
        <v>Mitchellmouth</v>
      </c>
      <c r="G2598" t="str">
        <f t="shared" si="162"/>
        <v>VA</v>
      </c>
      <c r="H2598" t="str">
        <f t="shared" si="163"/>
        <v>86814</v>
      </c>
    </row>
    <row r="2599" spans="1:8" ht="30">
      <c r="A2599" s="1" t="s">
        <v>10027</v>
      </c>
      <c r="B2599" s="1" t="str">
        <f t="shared" si="160"/>
        <v>9164 Douglas Dam;South Kennethside, TX 76419</v>
      </c>
      <c r="C2599" s="1" t="s">
        <v>28330</v>
      </c>
      <c r="D2599" s="4" t="s">
        <v>35925</v>
      </c>
      <c r="E2599" s="4" t="s">
        <v>35926</v>
      </c>
      <c r="F2599" s="9" t="str">
        <f t="shared" si="161"/>
        <v>South Kennethside</v>
      </c>
      <c r="G2599" t="str">
        <f t="shared" si="162"/>
        <v>TX</v>
      </c>
      <c r="H2599" t="str">
        <f t="shared" si="163"/>
        <v>76419</v>
      </c>
    </row>
    <row r="2600" spans="1:8" ht="30">
      <c r="A2600" s="1" t="s">
        <v>10031</v>
      </c>
      <c r="B2600" s="1" t="str">
        <f t="shared" si="160"/>
        <v>3933 Katherine Lakes;East Daniel, KY 07627</v>
      </c>
      <c r="C2600" s="1" t="s">
        <v>28331</v>
      </c>
      <c r="D2600" s="4" t="s">
        <v>35927</v>
      </c>
      <c r="E2600" s="4" t="s">
        <v>35928</v>
      </c>
      <c r="F2600" s="9" t="str">
        <f t="shared" si="161"/>
        <v>East Daniel</v>
      </c>
      <c r="G2600" t="str">
        <f t="shared" si="162"/>
        <v>KY</v>
      </c>
      <c r="H2600" t="str">
        <f t="shared" si="163"/>
        <v>07627</v>
      </c>
    </row>
    <row r="2601" spans="1:8" ht="45">
      <c r="A2601" s="1" t="s">
        <v>10035</v>
      </c>
      <c r="B2601" s="1" t="str">
        <f t="shared" si="160"/>
        <v>56215 Matthew Forks Suite 578;North Zacharyburgh, TX 99488</v>
      </c>
      <c r="C2601" s="1" t="s">
        <v>28332</v>
      </c>
      <c r="D2601" s="4" t="s">
        <v>35929</v>
      </c>
      <c r="E2601" s="4" t="s">
        <v>35930</v>
      </c>
      <c r="F2601" s="9" t="str">
        <f t="shared" si="161"/>
        <v>North Zacharyburgh</v>
      </c>
      <c r="G2601" t="str">
        <f t="shared" si="162"/>
        <v>TX</v>
      </c>
      <c r="H2601" t="str">
        <f t="shared" si="163"/>
        <v>99488</v>
      </c>
    </row>
    <row r="2602" spans="1:8" ht="45">
      <c r="A2602" s="1" t="s">
        <v>10039</v>
      </c>
      <c r="B2602" s="1" t="str">
        <f t="shared" si="160"/>
        <v>3485 Fernandez Place;Philipmouth, NM 26949</v>
      </c>
      <c r="C2602" s="1" t="s">
        <v>28333</v>
      </c>
      <c r="D2602" s="4" t="s">
        <v>35931</v>
      </c>
      <c r="E2602" s="4" t="s">
        <v>35932</v>
      </c>
      <c r="F2602" s="9" t="str">
        <f t="shared" si="161"/>
        <v>Philipmouth</v>
      </c>
      <c r="G2602" t="str">
        <f t="shared" si="162"/>
        <v>NM</v>
      </c>
      <c r="H2602" t="str">
        <f t="shared" si="163"/>
        <v>26949</v>
      </c>
    </row>
    <row r="2603" spans="1:8" ht="30">
      <c r="A2603" s="1" t="s">
        <v>10043</v>
      </c>
      <c r="B2603" s="1" t="str">
        <f t="shared" si="160"/>
        <v>19742 Bridges Village Suite 396;Martineztown, KS 33819</v>
      </c>
      <c r="C2603" s="1" t="s">
        <v>28334</v>
      </c>
      <c r="D2603" s="4" t="s">
        <v>35933</v>
      </c>
      <c r="E2603" s="4" t="s">
        <v>35934</v>
      </c>
      <c r="F2603" s="9" t="str">
        <f t="shared" si="161"/>
        <v>Martineztown</v>
      </c>
      <c r="G2603" t="str">
        <f t="shared" si="162"/>
        <v>KS</v>
      </c>
      <c r="H2603" t="str">
        <f t="shared" si="163"/>
        <v>33819</v>
      </c>
    </row>
    <row r="2604" spans="1:8" ht="45">
      <c r="A2604" s="1" t="s">
        <v>10047</v>
      </c>
      <c r="B2604" s="1" t="str">
        <f t="shared" si="160"/>
        <v>4108 Jasmin Ranch Suite 620;Lake Brittanyton, HI 64516</v>
      </c>
      <c r="C2604" s="1" t="s">
        <v>28335</v>
      </c>
      <c r="D2604" s="4" t="s">
        <v>35935</v>
      </c>
      <c r="E2604" s="4" t="s">
        <v>35936</v>
      </c>
      <c r="F2604" s="9" t="str">
        <f t="shared" si="161"/>
        <v>Lake Brittanyton</v>
      </c>
      <c r="G2604" t="str">
        <f t="shared" si="162"/>
        <v>HI</v>
      </c>
      <c r="H2604" t="str">
        <f t="shared" si="163"/>
        <v>64516</v>
      </c>
    </row>
    <row r="2605" spans="1:8" ht="30">
      <c r="A2605" s="1" t="s">
        <v>10051</v>
      </c>
      <c r="B2605" s="1" t="str">
        <f t="shared" si="160"/>
        <v>9346 Nicole Flat Suite 227;Stanleyshire, NE 68219</v>
      </c>
      <c r="C2605" s="1" t="s">
        <v>28336</v>
      </c>
      <c r="D2605" s="4" t="s">
        <v>35937</v>
      </c>
      <c r="E2605" s="4" t="s">
        <v>35938</v>
      </c>
      <c r="F2605" s="9" t="str">
        <f t="shared" si="161"/>
        <v>Stanleyshire</v>
      </c>
      <c r="G2605" t="str">
        <f t="shared" si="162"/>
        <v>NE</v>
      </c>
      <c r="H2605" t="str">
        <f t="shared" si="163"/>
        <v>68219</v>
      </c>
    </row>
    <row r="2606" spans="1:8" ht="45">
      <c r="A2606" s="1" t="s">
        <v>10055</v>
      </c>
      <c r="B2606" s="1" t="str">
        <f t="shared" si="160"/>
        <v>3809 Steele Motorway Suite 004;New Catherine, IN 13124</v>
      </c>
      <c r="C2606" s="1" t="s">
        <v>28337</v>
      </c>
      <c r="D2606" s="4" t="s">
        <v>35939</v>
      </c>
      <c r="E2606" s="4" t="s">
        <v>35940</v>
      </c>
      <c r="F2606" s="9" t="str">
        <f t="shared" si="161"/>
        <v>New Catherine</v>
      </c>
      <c r="G2606" t="str">
        <f t="shared" si="162"/>
        <v>IN</v>
      </c>
      <c r="H2606" t="str">
        <f t="shared" si="163"/>
        <v>13124</v>
      </c>
    </row>
    <row r="2607" spans="1:8" ht="30">
      <c r="A2607" s="1" t="s">
        <v>10059</v>
      </c>
      <c r="B2607" s="1" t="str">
        <f t="shared" si="160"/>
        <v>18499 John Cliffs Apt. 479;Brownfurt, ID 42318</v>
      </c>
      <c r="C2607" s="1" t="s">
        <v>28338</v>
      </c>
      <c r="D2607" s="4" t="s">
        <v>35941</v>
      </c>
      <c r="E2607" s="4" t="s">
        <v>35942</v>
      </c>
      <c r="F2607" s="9" t="str">
        <f t="shared" si="161"/>
        <v>Brownfurt</v>
      </c>
      <c r="G2607" t="str">
        <f t="shared" si="162"/>
        <v>ID</v>
      </c>
      <c r="H2607" t="str">
        <f t="shared" si="163"/>
        <v>42318</v>
      </c>
    </row>
    <row r="2608" spans="1:8" ht="30">
      <c r="A2608" s="1" t="s">
        <v>10063</v>
      </c>
      <c r="B2608" s="1" t="str">
        <f t="shared" si="160"/>
        <v>7013 Clarke Light Apt. 142;Mirandahaven, NY 13676</v>
      </c>
      <c r="C2608" s="1" t="s">
        <v>28339</v>
      </c>
      <c r="D2608" s="4" t="s">
        <v>35943</v>
      </c>
      <c r="E2608" s="4" t="s">
        <v>35944</v>
      </c>
      <c r="F2608" s="9" t="str">
        <f t="shared" si="161"/>
        <v>Mirandahaven</v>
      </c>
      <c r="G2608" t="str">
        <f t="shared" si="162"/>
        <v>NY</v>
      </c>
      <c r="H2608" t="str">
        <f t="shared" si="163"/>
        <v>13676</v>
      </c>
    </row>
    <row r="2609" spans="1:8" ht="30">
      <c r="A2609" s="1" t="s">
        <v>10067</v>
      </c>
      <c r="B2609" s="1" t="str">
        <f t="shared" si="160"/>
        <v>9437 Lauren Rest;Port Stephanieburgh, IA 57310</v>
      </c>
      <c r="C2609" s="1" t="s">
        <v>28340</v>
      </c>
      <c r="D2609" s="4" t="s">
        <v>35945</v>
      </c>
      <c r="E2609" s="4" t="s">
        <v>35946</v>
      </c>
      <c r="F2609" s="9" t="str">
        <f t="shared" si="161"/>
        <v>Port Stephanieburgh</v>
      </c>
      <c r="G2609" t="str">
        <f t="shared" si="162"/>
        <v>IA</v>
      </c>
      <c r="H2609" t="str">
        <f t="shared" si="163"/>
        <v>57310</v>
      </c>
    </row>
    <row r="2610" spans="1:8" ht="30">
      <c r="A2610" s="1" t="s">
        <v>10071</v>
      </c>
      <c r="B2610" s="1" t="str">
        <f t="shared" si="160"/>
        <v>PSC 3702, Box 0880;APO AP 79892</v>
      </c>
      <c r="C2610" s="1" t="s">
        <v>28341</v>
      </c>
      <c r="D2610" s="4" t="s">
        <v>35947</v>
      </c>
      <c r="E2610" s="4" t="s">
        <v>35948</v>
      </c>
      <c r="F2610" s="9" t="str">
        <f t="shared" si="161"/>
        <v>APO</v>
      </c>
      <c r="G2610" t="str">
        <f t="shared" si="162"/>
        <v>AP</v>
      </c>
      <c r="H2610" t="str">
        <f t="shared" si="163"/>
        <v>79892</v>
      </c>
    </row>
    <row r="2611" spans="1:8" ht="45">
      <c r="A2611" s="1" t="s">
        <v>10075</v>
      </c>
      <c r="B2611" s="1" t="str">
        <f t="shared" si="160"/>
        <v>173 Kevin Center Apt. 387;New Donaldland, FL 85904</v>
      </c>
      <c r="C2611" s="1" t="s">
        <v>28342</v>
      </c>
      <c r="D2611" s="4" t="s">
        <v>35949</v>
      </c>
      <c r="E2611" s="4" t="s">
        <v>35950</v>
      </c>
      <c r="F2611" s="9" t="str">
        <f t="shared" si="161"/>
        <v>New Donaldland</v>
      </c>
      <c r="G2611" t="str">
        <f t="shared" si="162"/>
        <v>FL</v>
      </c>
      <c r="H2611" t="str">
        <f t="shared" si="163"/>
        <v>85904</v>
      </c>
    </row>
    <row r="2612" spans="1:8" ht="30">
      <c r="A2612" s="1" t="s">
        <v>10079</v>
      </c>
      <c r="B2612" s="1" t="str">
        <f t="shared" si="160"/>
        <v>112 Cooper Shoal Suite 114;South Diana, AL 34742</v>
      </c>
      <c r="C2612" s="1" t="s">
        <v>28343</v>
      </c>
      <c r="D2612" s="4" t="s">
        <v>35951</v>
      </c>
      <c r="E2612" s="4" t="s">
        <v>35952</v>
      </c>
      <c r="F2612" s="9" t="str">
        <f t="shared" si="161"/>
        <v>South Diana</v>
      </c>
      <c r="G2612" t="str">
        <f t="shared" si="162"/>
        <v>AL</v>
      </c>
      <c r="H2612" t="str">
        <f t="shared" si="163"/>
        <v>34742</v>
      </c>
    </row>
    <row r="2613" spans="1:8" ht="30">
      <c r="A2613" s="1" t="s">
        <v>10083</v>
      </c>
      <c r="B2613" s="1" t="str">
        <f t="shared" si="160"/>
        <v>911 Anderson Curve Apt. 697;Crossview, CT 54737</v>
      </c>
      <c r="C2613" s="1" t="s">
        <v>28344</v>
      </c>
      <c r="D2613" s="4" t="s">
        <v>35953</v>
      </c>
      <c r="E2613" s="4" t="s">
        <v>35954</v>
      </c>
      <c r="F2613" s="9" t="str">
        <f t="shared" si="161"/>
        <v>Crossview</v>
      </c>
      <c r="G2613" t="str">
        <f t="shared" si="162"/>
        <v>CT</v>
      </c>
      <c r="H2613" t="str">
        <f t="shared" si="163"/>
        <v>54737</v>
      </c>
    </row>
    <row r="2614" spans="1:8" ht="30">
      <c r="A2614" s="1" t="s">
        <v>10086</v>
      </c>
      <c r="B2614" s="1" t="str">
        <f t="shared" si="160"/>
        <v>5777 Sara Inlet;New Timothy, RI 90447</v>
      </c>
      <c r="C2614" s="1" t="s">
        <v>28345</v>
      </c>
      <c r="D2614" s="4" t="s">
        <v>35955</v>
      </c>
      <c r="E2614" s="4" t="s">
        <v>35956</v>
      </c>
      <c r="F2614" s="9" t="str">
        <f t="shared" si="161"/>
        <v>New Timothy</v>
      </c>
      <c r="G2614" t="str">
        <f t="shared" si="162"/>
        <v>RI</v>
      </c>
      <c r="H2614" t="str">
        <f t="shared" si="163"/>
        <v>90447</v>
      </c>
    </row>
    <row r="2615" spans="1:8" ht="30">
      <c r="A2615" s="1" t="s">
        <v>10090</v>
      </c>
      <c r="B2615" s="1" t="str">
        <f t="shared" si="160"/>
        <v>8313 Castro Trace Apt. 107;Lake Anne, UT 98687</v>
      </c>
      <c r="C2615" s="1" t="s">
        <v>28346</v>
      </c>
      <c r="D2615" s="4" t="s">
        <v>35957</v>
      </c>
      <c r="E2615" s="4" t="s">
        <v>35958</v>
      </c>
      <c r="F2615" s="9" t="str">
        <f t="shared" si="161"/>
        <v>Lake Anne</v>
      </c>
      <c r="G2615" t="str">
        <f t="shared" si="162"/>
        <v>UT</v>
      </c>
      <c r="H2615" t="str">
        <f t="shared" si="163"/>
        <v>98687</v>
      </c>
    </row>
    <row r="2616" spans="1:8" ht="45">
      <c r="A2616" s="1" t="s">
        <v>10094</v>
      </c>
      <c r="B2616" s="1" t="str">
        <f t="shared" si="160"/>
        <v>4319 Kevin Place Apt. 509;Matthewsview, CA 52722</v>
      </c>
      <c r="C2616" s="1" t="s">
        <v>28347</v>
      </c>
      <c r="D2616" s="4" t="s">
        <v>35959</v>
      </c>
      <c r="E2616" s="4" t="s">
        <v>35960</v>
      </c>
      <c r="F2616" s="9" t="str">
        <f t="shared" si="161"/>
        <v>Matthewsview</v>
      </c>
      <c r="G2616" t="str">
        <f t="shared" si="162"/>
        <v>CA</v>
      </c>
      <c r="H2616" t="str">
        <f t="shared" si="163"/>
        <v>52722</v>
      </c>
    </row>
    <row r="2617" spans="1:8" ht="45">
      <c r="A2617" s="1" t="s">
        <v>10098</v>
      </c>
      <c r="B2617" s="1" t="str">
        <f t="shared" si="160"/>
        <v>508 Pearson Throughway Suite 591;North Michaelfurt, VT 65182</v>
      </c>
      <c r="C2617" s="1" t="s">
        <v>28348</v>
      </c>
      <c r="D2617" s="4" t="s">
        <v>35961</v>
      </c>
      <c r="E2617" s="4" t="s">
        <v>35962</v>
      </c>
      <c r="F2617" s="9" t="str">
        <f t="shared" si="161"/>
        <v>North Michaelfurt</v>
      </c>
      <c r="G2617" t="str">
        <f t="shared" si="162"/>
        <v>VT</v>
      </c>
      <c r="H2617" t="str">
        <f t="shared" si="163"/>
        <v>65182</v>
      </c>
    </row>
    <row r="2618" spans="1:8" ht="30">
      <c r="A2618" s="1" t="s">
        <v>10102</v>
      </c>
      <c r="B2618" s="1" t="str">
        <f t="shared" si="160"/>
        <v>7699 Jones Ports;East Jameschester, VA 82792</v>
      </c>
      <c r="C2618" s="1" t="s">
        <v>28349</v>
      </c>
      <c r="D2618" s="4" t="s">
        <v>35963</v>
      </c>
      <c r="E2618" s="4" t="s">
        <v>35964</v>
      </c>
      <c r="F2618" s="9" t="str">
        <f t="shared" si="161"/>
        <v>East Jameschester</v>
      </c>
      <c r="G2618" t="str">
        <f t="shared" si="162"/>
        <v>VA</v>
      </c>
      <c r="H2618" t="str">
        <f t="shared" si="163"/>
        <v>82792</v>
      </c>
    </row>
    <row r="2619" spans="1:8" ht="30">
      <c r="A2619" s="1" t="s">
        <v>10106</v>
      </c>
      <c r="B2619" s="1" t="str">
        <f t="shared" si="160"/>
        <v>720 Susan Well;South Anthonyborough, AK 86751</v>
      </c>
      <c r="C2619" s="1" t="s">
        <v>28350</v>
      </c>
      <c r="D2619" s="4" t="s">
        <v>35965</v>
      </c>
      <c r="E2619" s="4" t="s">
        <v>35966</v>
      </c>
      <c r="F2619" s="9" t="str">
        <f t="shared" si="161"/>
        <v>South Anthonyborough</v>
      </c>
      <c r="G2619" t="str">
        <f t="shared" si="162"/>
        <v>AK</v>
      </c>
      <c r="H2619" t="str">
        <f t="shared" si="163"/>
        <v>86751</v>
      </c>
    </row>
    <row r="2620" spans="1:8" ht="30">
      <c r="A2620" s="1" t="s">
        <v>10110</v>
      </c>
      <c r="B2620" s="1" t="str">
        <f t="shared" si="160"/>
        <v>34507 Amanda Springs;New Anthony, WI 43015</v>
      </c>
      <c r="C2620" s="1" t="s">
        <v>28351</v>
      </c>
      <c r="D2620" s="4" t="s">
        <v>35967</v>
      </c>
      <c r="E2620" s="4" t="s">
        <v>35968</v>
      </c>
      <c r="F2620" s="9" t="str">
        <f t="shared" si="161"/>
        <v>New Anthony</v>
      </c>
      <c r="G2620" t="str">
        <f t="shared" si="162"/>
        <v>WI</v>
      </c>
      <c r="H2620" t="str">
        <f t="shared" si="163"/>
        <v>43015</v>
      </c>
    </row>
    <row r="2621" spans="1:8" ht="30">
      <c r="A2621" s="1" t="s">
        <v>10114</v>
      </c>
      <c r="B2621" s="1" t="str">
        <f t="shared" si="160"/>
        <v>7008 Kathryn Viaduct Apt. 987;West Vincent, KY 55714</v>
      </c>
      <c r="C2621" s="1" t="s">
        <v>28352</v>
      </c>
      <c r="D2621" s="4" t="s">
        <v>35969</v>
      </c>
      <c r="E2621" s="4" t="s">
        <v>35970</v>
      </c>
      <c r="F2621" s="9" t="str">
        <f t="shared" si="161"/>
        <v>West Vincent</v>
      </c>
      <c r="G2621" t="str">
        <f t="shared" si="162"/>
        <v>KY</v>
      </c>
      <c r="H2621" t="str">
        <f t="shared" si="163"/>
        <v>55714</v>
      </c>
    </row>
    <row r="2622" spans="1:8" ht="45">
      <c r="A2622" s="1" t="s">
        <v>10117</v>
      </c>
      <c r="B2622" s="1" t="str">
        <f t="shared" si="160"/>
        <v>9229 Lori Trace;Adkinshaven, AR 55920</v>
      </c>
      <c r="C2622" s="1" t="s">
        <v>28353</v>
      </c>
      <c r="D2622" s="4" t="s">
        <v>35971</v>
      </c>
      <c r="E2622" s="4" t="s">
        <v>35972</v>
      </c>
      <c r="F2622" s="9" t="str">
        <f t="shared" si="161"/>
        <v>Adkinshaven</v>
      </c>
      <c r="G2622" t="str">
        <f t="shared" si="162"/>
        <v>AR</v>
      </c>
      <c r="H2622" t="str">
        <f t="shared" si="163"/>
        <v>55920</v>
      </c>
    </row>
    <row r="2623" spans="1:8" ht="30">
      <c r="A2623" s="1" t="s">
        <v>10121</v>
      </c>
      <c r="B2623" s="1" t="str">
        <f t="shared" si="160"/>
        <v>2059 Foley Common;Lake Sarah, AK 02117</v>
      </c>
      <c r="C2623" s="1" t="s">
        <v>28354</v>
      </c>
      <c r="D2623" s="4" t="s">
        <v>35973</v>
      </c>
      <c r="E2623" s="4" t="s">
        <v>35974</v>
      </c>
      <c r="F2623" s="9" t="str">
        <f t="shared" si="161"/>
        <v>Lake Sarah</v>
      </c>
      <c r="G2623" t="str">
        <f t="shared" si="162"/>
        <v>AK</v>
      </c>
      <c r="H2623" t="str">
        <f t="shared" si="163"/>
        <v>02117</v>
      </c>
    </row>
    <row r="2624" spans="1:8" ht="45">
      <c r="A2624" s="1" t="s">
        <v>10125</v>
      </c>
      <c r="B2624" s="1" t="str">
        <f t="shared" si="160"/>
        <v>35292 Jerry Extensions;South Jonathanburgh, NH 29293</v>
      </c>
      <c r="C2624" s="1" t="s">
        <v>28355</v>
      </c>
      <c r="D2624" s="4" t="s">
        <v>35975</v>
      </c>
      <c r="E2624" s="4" t="s">
        <v>35976</v>
      </c>
      <c r="F2624" s="9" t="str">
        <f t="shared" si="161"/>
        <v>South Jonathanburgh</v>
      </c>
      <c r="G2624" t="str">
        <f t="shared" si="162"/>
        <v>NH</v>
      </c>
      <c r="H2624" t="str">
        <f t="shared" si="163"/>
        <v>29293</v>
      </c>
    </row>
    <row r="2625" spans="1:8" ht="30">
      <c r="A2625" s="1" t="s">
        <v>10129</v>
      </c>
      <c r="B2625" s="1" t="str">
        <f t="shared" si="160"/>
        <v>0123 Tony Branch;Lewisshire, TN 95452</v>
      </c>
      <c r="C2625" s="1" t="s">
        <v>28356</v>
      </c>
      <c r="D2625" s="4" t="s">
        <v>35977</v>
      </c>
      <c r="E2625" s="4" t="s">
        <v>35978</v>
      </c>
      <c r="F2625" s="9" t="str">
        <f t="shared" si="161"/>
        <v>Lewisshire</v>
      </c>
      <c r="G2625" t="str">
        <f t="shared" si="162"/>
        <v>TN</v>
      </c>
      <c r="H2625" t="str">
        <f t="shared" si="163"/>
        <v>95452</v>
      </c>
    </row>
    <row r="2626" spans="1:8" ht="30">
      <c r="A2626" s="1" t="s">
        <v>10133</v>
      </c>
      <c r="B2626" s="1" t="str">
        <f t="shared" si="160"/>
        <v>0299 Alexis Wall;Port Julie, CA 25437</v>
      </c>
      <c r="C2626" s="1" t="s">
        <v>28357</v>
      </c>
      <c r="D2626" s="4" t="s">
        <v>35979</v>
      </c>
      <c r="E2626" s="4" t="s">
        <v>35980</v>
      </c>
      <c r="F2626" s="9" t="str">
        <f t="shared" si="161"/>
        <v>Port Julie</v>
      </c>
      <c r="G2626" t="str">
        <f t="shared" si="162"/>
        <v>CA</v>
      </c>
      <c r="H2626" t="str">
        <f t="shared" si="163"/>
        <v>25437</v>
      </c>
    </row>
    <row r="2627" spans="1:8" ht="45">
      <c r="A2627" s="1" t="s">
        <v>10137</v>
      </c>
      <c r="B2627" s="1" t="str">
        <f t="shared" ref="B2627:B2690" si="164">SUBSTITUTE(A2627,CHAR(10),";")</f>
        <v>58576 Kathleen Junction Apt. 691;South Toddberg, MN 97807</v>
      </c>
      <c r="C2627" s="1" t="s">
        <v>28358</v>
      </c>
      <c r="D2627" s="4" t="s">
        <v>35981</v>
      </c>
      <c r="E2627" s="4" t="s">
        <v>35982</v>
      </c>
      <c r="F2627" s="9" t="str">
        <f t="shared" ref="F2627:F2690" si="165">IF(RIGHT(LEFT(E2627,3),2)="PO",LEFT(E2627,3),LEFT(E2627,LEN(E2627)-10))</f>
        <v>South Toddberg</v>
      </c>
      <c r="G2627" t="str">
        <f t="shared" ref="G2627:G2690" si="166">LEFT(RIGHT(E2627, 8), 2)</f>
        <v>MN</v>
      </c>
      <c r="H2627" t="str">
        <f t="shared" ref="H2627:H2690" si="167">RIGHT(E2627, 5)</f>
        <v>97807</v>
      </c>
    </row>
    <row r="2628" spans="1:8" ht="45">
      <c r="A2628" s="1" t="s">
        <v>10141</v>
      </c>
      <c r="B2628" s="1" t="str">
        <f t="shared" si="164"/>
        <v>80531 Schwartz Brooks Suite 541;North Pamelaborough, WA 18775</v>
      </c>
      <c r="C2628" s="1" t="s">
        <v>28359</v>
      </c>
      <c r="D2628" s="4" t="s">
        <v>35983</v>
      </c>
      <c r="E2628" s="4" t="s">
        <v>35984</v>
      </c>
      <c r="F2628" s="9" t="str">
        <f t="shared" si="165"/>
        <v>North Pamelaborough</v>
      </c>
      <c r="G2628" t="str">
        <f t="shared" si="166"/>
        <v>WA</v>
      </c>
      <c r="H2628" t="str">
        <f t="shared" si="167"/>
        <v>18775</v>
      </c>
    </row>
    <row r="2629" spans="1:8" ht="45">
      <c r="A2629" s="1" t="s">
        <v>10145</v>
      </c>
      <c r="B2629" s="1" t="str">
        <f t="shared" si="164"/>
        <v>014 Davis Points Apt. 025;Port Rebecca, MT 69272</v>
      </c>
      <c r="C2629" s="1" t="s">
        <v>28360</v>
      </c>
      <c r="D2629" s="4" t="s">
        <v>35985</v>
      </c>
      <c r="E2629" s="4" t="s">
        <v>35986</v>
      </c>
      <c r="F2629" s="9" t="str">
        <f t="shared" si="165"/>
        <v>Port Rebecca</v>
      </c>
      <c r="G2629" t="str">
        <f t="shared" si="166"/>
        <v>MT</v>
      </c>
      <c r="H2629" t="str">
        <f t="shared" si="167"/>
        <v>69272</v>
      </c>
    </row>
    <row r="2630" spans="1:8" ht="45">
      <c r="A2630" s="1" t="s">
        <v>10149</v>
      </c>
      <c r="B2630" s="1" t="str">
        <f t="shared" si="164"/>
        <v>86957 Fernandez Terrace;Owensland, NH 02732</v>
      </c>
      <c r="C2630" s="1" t="s">
        <v>28361</v>
      </c>
      <c r="D2630" s="4" t="s">
        <v>35987</v>
      </c>
      <c r="E2630" s="4" t="s">
        <v>35988</v>
      </c>
      <c r="F2630" s="9" t="str">
        <f t="shared" si="165"/>
        <v>Owensland</v>
      </c>
      <c r="G2630" t="str">
        <f t="shared" si="166"/>
        <v>NH</v>
      </c>
      <c r="H2630" t="str">
        <f t="shared" si="167"/>
        <v>02732</v>
      </c>
    </row>
    <row r="2631" spans="1:8" ht="30">
      <c r="A2631" s="1" t="s">
        <v>10153</v>
      </c>
      <c r="B2631" s="1" t="str">
        <f t="shared" si="164"/>
        <v>985 Austin Vista;West Stevenville, ND 15759</v>
      </c>
      <c r="C2631" s="1" t="s">
        <v>28362</v>
      </c>
      <c r="D2631" s="4" t="s">
        <v>35989</v>
      </c>
      <c r="E2631" s="4" t="s">
        <v>35990</v>
      </c>
      <c r="F2631" s="9" t="str">
        <f t="shared" si="165"/>
        <v>West Stevenville</v>
      </c>
      <c r="G2631" t="str">
        <f t="shared" si="166"/>
        <v>ND</v>
      </c>
      <c r="H2631" t="str">
        <f t="shared" si="167"/>
        <v>15759</v>
      </c>
    </row>
    <row r="2632" spans="1:8" ht="30">
      <c r="A2632" s="1" t="s">
        <v>10157</v>
      </c>
      <c r="B2632" s="1" t="str">
        <f t="shared" si="164"/>
        <v>42442 Cynthia Fields Suite 943;Montoyafurt, NC 89533</v>
      </c>
      <c r="C2632" s="1" t="s">
        <v>28363</v>
      </c>
      <c r="D2632" s="4" t="s">
        <v>35991</v>
      </c>
      <c r="E2632" s="4" t="s">
        <v>35992</v>
      </c>
      <c r="F2632" s="9" t="str">
        <f t="shared" si="165"/>
        <v>Montoyafurt</v>
      </c>
      <c r="G2632" t="str">
        <f t="shared" si="166"/>
        <v>NC</v>
      </c>
      <c r="H2632" t="str">
        <f t="shared" si="167"/>
        <v>89533</v>
      </c>
    </row>
    <row r="2633" spans="1:8" ht="45">
      <c r="A2633" s="1" t="s">
        <v>10161</v>
      </c>
      <c r="B2633" s="1" t="str">
        <f t="shared" si="164"/>
        <v>43896 Jennifer Station;West Christopherchester, WI 40514</v>
      </c>
      <c r="C2633" s="1" t="s">
        <v>28364</v>
      </c>
      <c r="D2633" s="4" t="s">
        <v>35993</v>
      </c>
      <c r="E2633" s="4" t="s">
        <v>35994</v>
      </c>
      <c r="F2633" s="9" t="str">
        <f t="shared" si="165"/>
        <v>West Christopherchester</v>
      </c>
      <c r="G2633" t="str">
        <f t="shared" si="166"/>
        <v>WI</v>
      </c>
      <c r="H2633" t="str">
        <f t="shared" si="167"/>
        <v>40514</v>
      </c>
    </row>
    <row r="2634" spans="1:8" ht="30">
      <c r="A2634" s="1" t="s">
        <v>10165</v>
      </c>
      <c r="B2634" s="1" t="str">
        <f t="shared" si="164"/>
        <v>89614 Nicole Center;Lake Amyville, ME 87308</v>
      </c>
      <c r="C2634" s="1" t="s">
        <v>28365</v>
      </c>
      <c r="D2634" s="4" t="s">
        <v>35995</v>
      </c>
      <c r="E2634" s="4" t="s">
        <v>35996</v>
      </c>
      <c r="F2634" s="9" t="str">
        <f t="shared" si="165"/>
        <v>Lake Amyville</v>
      </c>
      <c r="G2634" t="str">
        <f t="shared" si="166"/>
        <v>ME</v>
      </c>
      <c r="H2634" t="str">
        <f t="shared" si="167"/>
        <v>87308</v>
      </c>
    </row>
    <row r="2635" spans="1:8" ht="30">
      <c r="A2635" s="1" t="s">
        <v>10169</v>
      </c>
      <c r="B2635" s="1" t="str">
        <f t="shared" si="164"/>
        <v>66173 Michael Centers;East Katherinebury, NJ 07615</v>
      </c>
      <c r="C2635" s="1" t="s">
        <v>28366</v>
      </c>
      <c r="D2635" s="4" t="s">
        <v>35997</v>
      </c>
      <c r="E2635" s="4" t="s">
        <v>35998</v>
      </c>
      <c r="F2635" s="9" t="str">
        <f t="shared" si="165"/>
        <v>East Katherinebury</v>
      </c>
      <c r="G2635" t="str">
        <f t="shared" si="166"/>
        <v>NJ</v>
      </c>
      <c r="H2635" t="str">
        <f t="shared" si="167"/>
        <v>07615</v>
      </c>
    </row>
    <row r="2636" spans="1:8" ht="30">
      <c r="A2636" s="1" t="s">
        <v>10173</v>
      </c>
      <c r="B2636" s="1" t="str">
        <f t="shared" si="164"/>
        <v>648 Nancy Course;South Thomashaven, NC 86021</v>
      </c>
      <c r="C2636" s="1" t="s">
        <v>28367</v>
      </c>
      <c r="D2636" s="4" t="s">
        <v>35999</v>
      </c>
      <c r="E2636" s="4" t="s">
        <v>36000</v>
      </c>
      <c r="F2636" s="9" t="str">
        <f t="shared" si="165"/>
        <v>South Thomashaven</v>
      </c>
      <c r="G2636" t="str">
        <f t="shared" si="166"/>
        <v>NC</v>
      </c>
      <c r="H2636" t="str">
        <f t="shared" si="167"/>
        <v>86021</v>
      </c>
    </row>
    <row r="2637" spans="1:8" ht="45">
      <c r="A2637" s="1" t="s">
        <v>10175</v>
      </c>
      <c r="B2637" s="1" t="str">
        <f t="shared" si="164"/>
        <v>45499 Jennifer Isle;Fernandochester, WA 09333</v>
      </c>
      <c r="C2637" s="1" t="s">
        <v>28368</v>
      </c>
      <c r="D2637" s="4" t="s">
        <v>36001</v>
      </c>
      <c r="E2637" s="4" t="s">
        <v>36002</v>
      </c>
      <c r="F2637" s="9" t="str">
        <f t="shared" si="165"/>
        <v>Fernandochester</v>
      </c>
      <c r="G2637" t="str">
        <f t="shared" si="166"/>
        <v>WA</v>
      </c>
      <c r="H2637" t="str">
        <f t="shared" si="167"/>
        <v>09333</v>
      </c>
    </row>
    <row r="2638" spans="1:8" ht="45">
      <c r="A2638" s="1" t="s">
        <v>10179</v>
      </c>
      <c r="B2638" s="1" t="str">
        <f t="shared" si="164"/>
        <v>52249 Jason Extensions;North Danielhaven, CO 56743</v>
      </c>
      <c r="C2638" s="1" t="s">
        <v>28369</v>
      </c>
      <c r="D2638" s="4" t="s">
        <v>36003</v>
      </c>
      <c r="E2638" s="4" t="s">
        <v>36004</v>
      </c>
      <c r="F2638" s="9" t="str">
        <f t="shared" si="165"/>
        <v>North Danielhaven</v>
      </c>
      <c r="G2638" t="str">
        <f t="shared" si="166"/>
        <v>CO</v>
      </c>
      <c r="H2638" t="str">
        <f t="shared" si="167"/>
        <v>56743</v>
      </c>
    </row>
    <row r="2639" spans="1:8" ht="45">
      <c r="A2639" s="1" t="s">
        <v>10183</v>
      </c>
      <c r="B2639" s="1" t="str">
        <f t="shared" si="164"/>
        <v>102 Jose Junction Suite 211;New Ryanhaven, ME 61259</v>
      </c>
      <c r="C2639" s="1" t="s">
        <v>28370</v>
      </c>
      <c r="D2639" s="4" t="s">
        <v>36005</v>
      </c>
      <c r="E2639" s="4" t="s">
        <v>36006</v>
      </c>
      <c r="F2639" s="9" t="str">
        <f t="shared" si="165"/>
        <v>New Ryanhaven</v>
      </c>
      <c r="G2639" t="str">
        <f t="shared" si="166"/>
        <v>ME</v>
      </c>
      <c r="H2639" t="str">
        <f t="shared" si="167"/>
        <v>61259</v>
      </c>
    </row>
    <row r="2640" spans="1:8" ht="45">
      <c r="A2640" s="1" t="s">
        <v>10187</v>
      </c>
      <c r="B2640" s="1" t="str">
        <f t="shared" si="164"/>
        <v>54620 Powell Ports Suite 315;North Matthewstad, CT 89044</v>
      </c>
      <c r="C2640" s="1" t="s">
        <v>28371</v>
      </c>
      <c r="D2640" s="4" t="s">
        <v>36007</v>
      </c>
      <c r="E2640" s="4" t="s">
        <v>36008</v>
      </c>
      <c r="F2640" s="9" t="str">
        <f t="shared" si="165"/>
        <v>North Matthewstad</v>
      </c>
      <c r="G2640" t="str">
        <f t="shared" si="166"/>
        <v>CT</v>
      </c>
      <c r="H2640" t="str">
        <f t="shared" si="167"/>
        <v>89044</v>
      </c>
    </row>
    <row r="2641" spans="1:8" ht="45">
      <c r="A2641" s="1" t="s">
        <v>10190</v>
      </c>
      <c r="B2641" s="1" t="str">
        <f t="shared" si="164"/>
        <v>9237 Stein Rue;Howardburgh, OH 43971</v>
      </c>
      <c r="C2641" s="1" t="s">
        <v>28372</v>
      </c>
      <c r="D2641" s="4" t="s">
        <v>36009</v>
      </c>
      <c r="E2641" s="4" t="s">
        <v>36010</v>
      </c>
      <c r="F2641" s="9" t="str">
        <f t="shared" si="165"/>
        <v>Howardburgh</v>
      </c>
      <c r="G2641" t="str">
        <f t="shared" si="166"/>
        <v>OH</v>
      </c>
      <c r="H2641" t="str">
        <f t="shared" si="167"/>
        <v>43971</v>
      </c>
    </row>
    <row r="2642" spans="1:8" ht="30">
      <c r="A2642" s="1" t="s">
        <v>10194</v>
      </c>
      <c r="B2642" s="1" t="str">
        <f t="shared" si="164"/>
        <v>51271 Sue Street;Morrisshire, MO 25106</v>
      </c>
      <c r="C2642" s="1" t="s">
        <v>28373</v>
      </c>
      <c r="D2642" s="4" t="s">
        <v>36011</v>
      </c>
      <c r="E2642" s="4" t="s">
        <v>36012</v>
      </c>
      <c r="F2642" s="9" t="str">
        <f t="shared" si="165"/>
        <v>Morrisshire</v>
      </c>
      <c r="G2642" t="str">
        <f t="shared" si="166"/>
        <v>MO</v>
      </c>
      <c r="H2642" t="str">
        <f t="shared" si="167"/>
        <v>25106</v>
      </c>
    </row>
    <row r="2643" spans="1:8" ht="30">
      <c r="A2643" s="1" t="s">
        <v>10198</v>
      </c>
      <c r="B2643" s="1" t="str">
        <f t="shared" si="164"/>
        <v>3111 William Shore Suite 114;Randychester, RI 39433</v>
      </c>
      <c r="C2643" s="1" t="s">
        <v>28374</v>
      </c>
      <c r="D2643" s="4" t="s">
        <v>36013</v>
      </c>
      <c r="E2643" s="4" t="s">
        <v>36014</v>
      </c>
      <c r="F2643" s="9" t="str">
        <f t="shared" si="165"/>
        <v>Randychester</v>
      </c>
      <c r="G2643" t="str">
        <f t="shared" si="166"/>
        <v>RI</v>
      </c>
      <c r="H2643" t="str">
        <f t="shared" si="167"/>
        <v>39433</v>
      </c>
    </row>
    <row r="2644" spans="1:8" ht="30">
      <c r="A2644" s="1" t="s">
        <v>10202</v>
      </c>
      <c r="B2644" s="1" t="str">
        <f t="shared" si="164"/>
        <v>37623 Joe Walks;South Vanessa, TN 39865</v>
      </c>
      <c r="C2644" s="1" t="s">
        <v>28375</v>
      </c>
      <c r="D2644" s="4" t="s">
        <v>36015</v>
      </c>
      <c r="E2644" s="4" t="s">
        <v>36016</v>
      </c>
      <c r="F2644" s="9" t="str">
        <f t="shared" si="165"/>
        <v>South Vanessa</v>
      </c>
      <c r="G2644" t="str">
        <f t="shared" si="166"/>
        <v>TN</v>
      </c>
      <c r="H2644" t="str">
        <f t="shared" si="167"/>
        <v>39865</v>
      </c>
    </row>
    <row r="2645" spans="1:8" ht="30">
      <c r="A2645" s="1" t="s">
        <v>10206</v>
      </c>
      <c r="B2645" s="1" t="str">
        <f t="shared" si="164"/>
        <v>USS Fuller;FPO AA 34287</v>
      </c>
      <c r="C2645" s="1" t="s">
        <v>28376</v>
      </c>
      <c r="D2645" s="4" t="s">
        <v>36017</v>
      </c>
      <c r="E2645" s="4" t="s">
        <v>36018</v>
      </c>
      <c r="F2645" s="9" t="str">
        <f t="shared" si="165"/>
        <v>FPO</v>
      </c>
      <c r="G2645" t="str">
        <f t="shared" si="166"/>
        <v>AA</v>
      </c>
      <c r="H2645" t="str">
        <f t="shared" si="167"/>
        <v>34287</v>
      </c>
    </row>
    <row r="2646" spans="1:8" ht="30">
      <c r="A2646" s="1" t="s">
        <v>10210</v>
      </c>
      <c r="B2646" s="1" t="str">
        <f t="shared" si="164"/>
        <v>14022 Patty Point;West Kara, MO 47138</v>
      </c>
      <c r="C2646" s="1" t="s">
        <v>28377</v>
      </c>
      <c r="D2646" s="4" t="s">
        <v>36019</v>
      </c>
      <c r="E2646" s="4" t="s">
        <v>36020</v>
      </c>
      <c r="F2646" s="9" t="str">
        <f t="shared" si="165"/>
        <v>West Kara</v>
      </c>
      <c r="G2646" t="str">
        <f t="shared" si="166"/>
        <v>MO</v>
      </c>
      <c r="H2646" t="str">
        <f t="shared" si="167"/>
        <v>47138</v>
      </c>
    </row>
    <row r="2647" spans="1:8" ht="30">
      <c r="A2647" s="1" t="s">
        <v>10214</v>
      </c>
      <c r="B2647" s="1" t="str">
        <f t="shared" si="164"/>
        <v>Unit 0640 Box 6814;DPO AE 00678</v>
      </c>
      <c r="C2647" s="1" t="s">
        <v>28378</v>
      </c>
      <c r="D2647" s="4" t="s">
        <v>36021</v>
      </c>
      <c r="E2647" s="4" t="s">
        <v>36022</v>
      </c>
      <c r="F2647" s="9" t="str">
        <f t="shared" si="165"/>
        <v>DPO</v>
      </c>
      <c r="G2647" t="str">
        <f t="shared" si="166"/>
        <v>AE</v>
      </c>
      <c r="H2647" t="str">
        <f t="shared" si="167"/>
        <v>00678</v>
      </c>
    </row>
    <row r="2648" spans="1:8" ht="45">
      <c r="A2648" s="1" t="s">
        <v>10218</v>
      </c>
      <c r="B2648" s="1" t="str">
        <f t="shared" si="164"/>
        <v>152 Samantha Street Suite 594;Port Anitatown, CT 86165</v>
      </c>
      <c r="C2648" s="1" t="s">
        <v>28379</v>
      </c>
      <c r="D2648" s="4" t="s">
        <v>36023</v>
      </c>
      <c r="E2648" s="4" t="s">
        <v>36024</v>
      </c>
      <c r="F2648" s="9" t="str">
        <f t="shared" si="165"/>
        <v>Port Anitatown</v>
      </c>
      <c r="G2648" t="str">
        <f t="shared" si="166"/>
        <v>CT</v>
      </c>
      <c r="H2648" t="str">
        <f t="shared" si="167"/>
        <v>86165</v>
      </c>
    </row>
    <row r="2649" spans="1:8" ht="30">
      <c r="A2649" s="1" t="s">
        <v>10222</v>
      </c>
      <c r="B2649" s="1" t="str">
        <f t="shared" si="164"/>
        <v>477 Lowery Ranch;North Amandamouth, OK 90882</v>
      </c>
      <c r="C2649" s="1" t="s">
        <v>28380</v>
      </c>
      <c r="D2649" s="4" t="s">
        <v>36025</v>
      </c>
      <c r="E2649" s="4" t="s">
        <v>36026</v>
      </c>
      <c r="F2649" s="9" t="str">
        <f t="shared" si="165"/>
        <v>North Amandamouth</v>
      </c>
      <c r="G2649" t="str">
        <f t="shared" si="166"/>
        <v>OK</v>
      </c>
      <c r="H2649" t="str">
        <f t="shared" si="167"/>
        <v>90882</v>
      </c>
    </row>
    <row r="2650" spans="1:8" ht="30">
      <c r="A2650" s="1" t="s">
        <v>10226</v>
      </c>
      <c r="B2650" s="1" t="str">
        <f t="shared" si="164"/>
        <v>PSC 4427, Box 5234;APO AP 65727</v>
      </c>
      <c r="C2650" s="1" t="s">
        <v>28381</v>
      </c>
      <c r="D2650" s="4" t="s">
        <v>36027</v>
      </c>
      <c r="E2650" s="4" t="s">
        <v>36028</v>
      </c>
      <c r="F2650" s="9" t="str">
        <f t="shared" si="165"/>
        <v>APO</v>
      </c>
      <c r="G2650" t="str">
        <f t="shared" si="166"/>
        <v>AP</v>
      </c>
      <c r="H2650" t="str">
        <f t="shared" si="167"/>
        <v>65727</v>
      </c>
    </row>
    <row r="2651" spans="1:8" ht="30">
      <c r="A2651" s="1" t="s">
        <v>10230</v>
      </c>
      <c r="B2651" s="1" t="str">
        <f t="shared" si="164"/>
        <v>07580 Juan Points;New Johnmouth, ID 66928</v>
      </c>
      <c r="C2651" s="1" t="s">
        <v>28382</v>
      </c>
      <c r="D2651" s="4" t="s">
        <v>36029</v>
      </c>
      <c r="E2651" s="4" t="s">
        <v>36030</v>
      </c>
      <c r="F2651" s="9" t="str">
        <f t="shared" si="165"/>
        <v>New Johnmouth</v>
      </c>
      <c r="G2651" t="str">
        <f t="shared" si="166"/>
        <v>ID</v>
      </c>
      <c r="H2651" t="str">
        <f t="shared" si="167"/>
        <v>66928</v>
      </c>
    </row>
    <row r="2652" spans="1:8" ht="30">
      <c r="A2652" s="1" t="s">
        <v>10234</v>
      </c>
      <c r="B2652" s="1" t="str">
        <f t="shared" si="164"/>
        <v>4777 Manuel Spurs Apt. 801;Edwardside, WY 90127</v>
      </c>
      <c r="C2652" s="1" t="s">
        <v>28383</v>
      </c>
      <c r="D2652" s="4" t="s">
        <v>36031</v>
      </c>
      <c r="E2652" s="4" t="s">
        <v>36032</v>
      </c>
      <c r="F2652" s="9" t="str">
        <f t="shared" si="165"/>
        <v>Edwardside</v>
      </c>
      <c r="G2652" t="str">
        <f t="shared" si="166"/>
        <v>WY</v>
      </c>
      <c r="H2652" t="str">
        <f t="shared" si="167"/>
        <v>90127</v>
      </c>
    </row>
    <row r="2653" spans="1:8" ht="45">
      <c r="A2653" s="1" t="s">
        <v>10237</v>
      </c>
      <c r="B2653" s="1" t="str">
        <f t="shared" si="164"/>
        <v>8868 David Expressway Suite 656;Port Jessicaborough, MS 54574</v>
      </c>
      <c r="C2653" s="1" t="s">
        <v>28384</v>
      </c>
      <c r="D2653" s="4" t="s">
        <v>36033</v>
      </c>
      <c r="E2653" s="4" t="s">
        <v>36034</v>
      </c>
      <c r="F2653" s="9" t="str">
        <f t="shared" si="165"/>
        <v>Port Jessicaborough</v>
      </c>
      <c r="G2653" t="str">
        <f t="shared" si="166"/>
        <v>MS</v>
      </c>
      <c r="H2653" t="str">
        <f t="shared" si="167"/>
        <v>54574</v>
      </c>
    </row>
    <row r="2654" spans="1:8" ht="30">
      <c r="A2654" s="1" t="s">
        <v>10240</v>
      </c>
      <c r="B2654" s="1" t="str">
        <f t="shared" si="164"/>
        <v>03539 Martinez Path;North Lonnie, CO 41674</v>
      </c>
      <c r="C2654" s="1" t="s">
        <v>28385</v>
      </c>
      <c r="D2654" s="4" t="s">
        <v>36035</v>
      </c>
      <c r="E2654" s="4" t="s">
        <v>36036</v>
      </c>
      <c r="F2654" s="9" t="str">
        <f t="shared" si="165"/>
        <v>North Lonnie</v>
      </c>
      <c r="G2654" t="str">
        <f t="shared" si="166"/>
        <v>CO</v>
      </c>
      <c r="H2654" t="str">
        <f t="shared" si="167"/>
        <v>41674</v>
      </c>
    </row>
    <row r="2655" spans="1:8" ht="30">
      <c r="A2655" s="1" t="s">
        <v>10244</v>
      </c>
      <c r="B2655" s="1" t="str">
        <f t="shared" si="164"/>
        <v>Unit 5963 Box 2561;DPO AE 39139</v>
      </c>
      <c r="C2655" s="1" t="s">
        <v>28386</v>
      </c>
      <c r="D2655" s="4" t="s">
        <v>36037</v>
      </c>
      <c r="E2655" s="4" t="s">
        <v>36038</v>
      </c>
      <c r="F2655" s="9" t="str">
        <f t="shared" si="165"/>
        <v>DPO</v>
      </c>
      <c r="G2655" t="str">
        <f t="shared" si="166"/>
        <v>AE</v>
      </c>
      <c r="H2655" t="str">
        <f t="shared" si="167"/>
        <v>39139</v>
      </c>
    </row>
    <row r="2656" spans="1:8" ht="30">
      <c r="A2656" s="1" t="s">
        <v>10248</v>
      </c>
      <c r="B2656" s="1" t="str">
        <f t="shared" si="164"/>
        <v>000 Nguyen Glens;North Lauraport, IA 54558</v>
      </c>
      <c r="C2656" s="1" t="s">
        <v>28387</v>
      </c>
      <c r="D2656" s="4" t="s">
        <v>36039</v>
      </c>
      <c r="E2656" s="4" t="s">
        <v>36040</v>
      </c>
      <c r="F2656" s="9" t="str">
        <f t="shared" si="165"/>
        <v>North Lauraport</v>
      </c>
      <c r="G2656" t="str">
        <f t="shared" si="166"/>
        <v>IA</v>
      </c>
      <c r="H2656" t="str">
        <f t="shared" si="167"/>
        <v>54558</v>
      </c>
    </row>
    <row r="2657" spans="1:8" ht="30">
      <c r="A2657" s="1" t="s">
        <v>10252</v>
      </c>
      <c r="B2657" s="1" t="str">
        <f t="shared" si="164"/>
        <v>PSC 1876, Box 7263;APO AE 76349</v>
      </c>
      <c r="C2657" s="1" t="s">
        <v>28388</v>
      </c>
      <c r="D2657" s="4" t="s">
        <v>36041</v>
      </c>
      <c r="E2657" s="4" t="s">
        <v>36042</v>
      </c>
      <c r="F2657" s="9" t="str">
        <f t="shared" si="165"/>
        <v>APO</v>
      </c>
      <c r="G2657" t="str">
        <f t="shared" si="166"/>
        <v>AE</v>
      </c>
      <c r="H2657" t="str">
        <f t="shared" si="167"/>
        <v>76349</v>
      </c>
    </row>
    <row r="2658" spans="1:8" ht="30">
      <c r="A2658" s="1" t="s">
        <v>10256</v>
      </c>
      <c r="B2658" s="1" t="str">
        <f t="shared" si="164"/>
        <v>7441 Bailey Garden;Lake Leah, AZ 77668</v>
      </c>
      <c r="C2658" s="1" t="s">
        <v>28389</v>
      </c>
      <c r="D2658" s="4" t="s">
        <v>36043</v>
      </c>
      <c r="E2658" s="4" t="s">
        <v>36044</v>
      </c>
      <c r="F2658" s="9" t="str">
        <f t="shared" si="165"/>
        <v>Lake Leah</v>
      </c>
      <c r="G2658" t="str">
        <f t="shared" si="166"/>
        <v>AZ</v>
      </c>
      <c r="H2658" t="str">
        <f t="shared" si="167"/>
        <v>77668</v>
      </c>
    </row>
    <row r="2659" spans="1:8" ht="30">
      <c r="A2659" s="1" t="s">
        <v>10259</v>
      </c>
      <c r="B2659" s="1" t="str">
        <f t="shared" si="164"/>
        <v>Unit 8587 Box 8652;DPO AA 59827</v>
      </c>
      <c r="C2659" s="1" t="s">
        <v>28390</v>
      </c>
      <c r="D2659" s="4" t="s">
        <v>36045</v>
      </c>
      <c r="E2659" s="4" t="s">
        <v>36046</v>
      </c>
      <c r="F2659" s="9" t="str">
        <f t="shared" si="165"/>
        <v>DPO</v>
      </c>
      <c r="G2659" t="str">
        <f t="shared" si="166"/>
        <v>AA</v>
      </c>
      <c r="H2659" t="str">
        <f t="shared" si="167"/>
        <v>59827</v>
      </c>
    </row>
    <row r="2660" spans="1:8" ht="45">
      <c r="A2660" s="1" t="s">
        <v>10263</v>
      </c>
      <c r="B2660" s="1" t="str">
        <f t="shared" si="164"/>
        <v>3131 Phillip Lodge;Michaelview, MO 11770</v>
      </c>
      <c r="C2660" s="1" t="s">
        <v>28391</v>
      </c>
      <c r="D2660" s="4" t="s">
        <v>36047</v>
      </c>
      <c r="E2660" s="4" t="s">
        <v>36048</v>
      </c>
      <c r="F2660" s="9" t="str">
        <f t="shared" si="165"/>
        <v>Michaelview</v>
      </c>
      <c r="G2660" t="str">
        <f t="shared" si="166"/>
        <v>MO</v>
      </c>
      <c r="H2660" t="str">
        <f t="shared" si="167"/>
        <v>11770</v>
      </c>
    </row>
    <row r="2661" spans="1:8" ht="30">
      <c r="A2661" s="1" t="s">
        <v>10267</v>
      </c>
      <c r="B2661" s="1" t="str">
        <f t="shared" si="164"/>
        <v>94028 Mark Meadow;West Gregory, WY 03185</v>
      </c>
      <c r="C2661" s="1" t="s">
        <v>28392</v>
      </c>
      <c r="D2661" s="4" t="s">
        <v>36049</v>
      </c>
      <c r="E2661" s="4" t="s">
        <v>36050</v>
      </c>
      <c r="F2661" s="9" t="str">
        <f t="shared" si="165"/>
        <v>West Gregory</v>
      </c>
      <c r="G2661" t="str">
        <f t="shared" si="166"/>
        <v>WY</v>
      </c>
      <c r="H2661" t="str">
        <f t="shared" si="167"/>
        <v>03185</v>
      </c>
    </row>
    <row r="2662" spans="1:8" ht="30">
      <c r="A2662" s="1" t="s">
        <v>10270</v>
      </c>
      <c r="B2662" s="1" t="str">
        <f t="shared" si="164"/>
        <v>77328 Amy Cape;Port Danielmouth, CO 82503</v>
      </c>
      <c r="C2662" s="1" t="s">
        <v>28393</v>
      </c>
      <c r="D2662" s="4" t="s">
        <v>36051</v>
      </c>
      <c r="E2662" s="4" t="s">
        <v>36052</v>
      </c>
      <c r="F2662" s="9" t="str">
        <f t="shared" si="165"/>
        <v>Port Danielmouth</v>
      </c>
      <c r="G2662" t="str">
        <f t="shared" si="166"/>
        <v>CO</v>
      </c>
      <c r="H2662" t="str">
        <f t="shared" si="167"/>
        <v>82503</v>
      </c>
    </row>
    <row r="2663" spans="1:8" ht="45">
      <c r="A2663" s="1" t="s">
        <v>10274</v>
      </c>
      <c r="B2663" s="1" t="str">
        <f t="shared" si="164"/>
        <v>7895 Villanueva Mountains Suite 285;Parkerview, CT 73402</v>
      </c>
      <c r="C2663" s="1" t="s">
        <v>28394</v>
      </c>
      <c r="D2663" s="4" t="s">
        <v>36053</v>
      </c>
      <c r="E2663" s="4" t="s">
        <v>36054</v>
      </c>
      <c r="F2663" s="9" t="str">
        <f t="shared" si="165"/>
        <v>Parkerview</v>
      </c>
      <c r="G2663" t="str">
        <f t="shared" si="166"/>
        <v>CT</v>
      </c>
      <c r="H2663" t="str">
        <f t="shared" si="167"/>
        <v>73402</v>
      </c>
    </row>
    <row r="2664" spans="1:8" ht="30">
      <c r="A2664" s="1" t="s">
        <v>10278</v>
      </c>
      <c r="B2664" s="1" t="str">
        <f t="shared" si="164"/>
        <v>PSC 1553, Box 8443;APO AA 73369</v>
      </c>
      <c r="C2664" s="1" t="s">
        <v>28395</v>
      </c>
      <c r="D2664" s="4" t="s">
        <v>36055</v>
      </c>
      <c r="E2664" s="4" t="s">
        <v>36056</v>
      </c>
      <c r="F2664" s="9" t="str">
        <f t="shared" si="165"/>
        <v>APO</v>
      </c>
      <c r="G2664" t="str">
        <f t="shared" si="166"/>
        <v>AA</v>
      </c>
      <c r="H2664" t="str">
        <f t="shared" si="167"/>
        <v>73369</v>
      </c>
    </row>
    <row r="2665" spans="1:8" ht="30">
      <c r="A2665" s="1" t="s">
        <v>10281</v>
      </c>
      <c r="B2665" s="1" t="str">
        <f t="shared" si="164"/>
        <v>181 Julia Forges;West Jamesport, ND 55992</v>
      </c>
      <c r="C2665" s="1" t="s">
        <v>28396</v>
      </c>
      <c r="D2665" s="4" t="s">
        <v>36057</v>
      </c>
      <c r="E2665" s="4" t="s">
        <v>36058</v>
      </c>
      <c r="F2665" s="9" t="str">
        <f t="shared" si="165"/>
        <v>West Jamesport</v>
      </c>
      <c r="G2665" t="str">
        <f t="shared" si="166"/>
        <v>ND</v>
      </c>
      <c r="H2665" t="str">
        <f t="shared" si="167"/>
        <v>55992</v>
      </c>
    </row>
    <row r="2666" spans="1:8" ht="30">
      <c r="A2666" s="1" t="s">
        <v>10285</v>
      </c>
      <c r="B2666" s="1" t="str">
        <f t="shared" si="164"/>
        <v>276 Amanda Corners Suite 545;Nicholastown, MI 32444</v>
      </c>
      <c r="C2666" s="1" t="s">
        <v>28397</v>
      </c>
      <c r="D2666" s="4" t="s">
        <v>36059</v>
      </c>
      <c r="E2666" s="4" t="s">
        <v>36060</v>
      </c>
      <c r="F2666" s="9" t="str">
        <f t="shared" si="165"/>
        <v>Nicholastown</v>
      </c>
      <c r="G2666" t="str">
        <f t="shared" si="166"/>
        <v>MI</v>
      </c>
      <c r="H2666" t="str">
        <f t="shared" si="167"/>
        <v>32444</v>
      </c>
    </row>
    <row r="2667" spans="1:8" ht="30">
      <c r="A2667" s="1" t="s">
        <v>10288</v>
      </c>
      <c r="B2667" s="1" t="str">
        <f t="shared" si="164"/>
        <v>884 Payne Trace Apt. 798;Milesmouth, FL 06952</v>
      </c>
      <c r="C2667" s="1" t="s">
        <v>28398</v>
      </c>
      <c r="D2667" s="4" t="s">
        <v>36061</v>
      </c>
      <c r="E2667" s="4" t="s">
        <v>36062</v>
      </c>
      <c r="F2667" s="9" t="str">
        <f t="shared" si="165"/>
        <v>Milesmouth</v>
      </c>
      <c r="G2667" t="str">
        <f t="shared" si="166"/>
        <v>FL</v>
      </c>
      <c r="H2667" t="str">
        <f t="shared" si="167"/>
        <v>06952</v>
      </c>
    </row>
    <row r="2668" spans="1:8" ht="30">
      <c r="A2668" s="1" t="s">
        <v>10292</v>
      </c>
      <c r="B2668" s="1" t="str">
        <f t="shared" si="164"/>
        <v>15238 Jason Wells;Carrollberg, ME 26574</v>
      </c>
      <c r="C2668" s="1" t="s">
        <v>28399</v>
      </c>
      <c r="D2668" s="4" t="s">
        <v>36063</v>
      </c>
      <c r="E2668" s="4" t="s">
        <v>36064</v>
      </c>
      <c r="F2668" s="9" t="str">
        <f t="shared" si="165"/>
        <v>Carrollberg</v>
      </c>
      <c r="G2668" t="str">
        <f t="shared" si="166"/>
        <v>ME</v>
      </c>
      <c r="H2668" t="str">
        <f t="shared" si="167"/>
        <v>26574</v>
      </c>
    </row>
    <row r="2669" spans="1:8" ht="30">
      <c r="A2669" s="1" t="s">
        <v>10296</v>
      </c>
      <c r="B2669" s="1" t="str">
        <f t="shared" si="164"/>
        <v>6415 Benjamin Plains Suite 995;North Bryan, IN 57505</v>
      </c>
      <c r="C2669" s="1" t="s">
        <v>28400</v>
      </c>
      <c r="D2669" s="4" t="s">
        <v>36065</v>
      </c>
      <c r="E2669" s="4" t="s">
        <v>36066</v>
      </c>
      <c r="F2669" s="9" t="str">
        <f t="shared" si="165"/>
        <v>North Bryan</v>
      </c>
      <c r="G2669" t="str">
        <f t="shared" si="166"/>
        <v>IN</v>
      </c>
      <c r="H2669" t="str">
        <f t="shared" si="167"/>
        <v>57505</v>
      </c>
    </row>
    <row r="2670" spans="1:8" ht="30">
      <c r="A2670" s="1" t="s">
        <v>10300</v>
      </c>
      <c r="B2670" s="1" t="str">
        <f t="shared" si="164"/>
        <v>2753 Sarah Corners;Port Thomas, TN 59239</v>
      </c>
      <c r="C2670" s="1" t="s">
        <v>28401</v>
      </c>
      <c r="D2670" s="4" t="s">
        <v>36067</v>
      </c>
      <c r="E2670" s="4" t="s">
        <v>36068</v>
      </c>
      <c r="F2670" s="9" t="str">
        <f t="shared" si="165"/>
        <v>Port Thomas</v>
      </c>
      <c r="G2670" t="str">
        <f t="shared" si="166"/>
        <v>TN</v>
      </c>
      <c r="H2670" t="str">
        <f t="shared" si="167"/>
        <v>59239</v>
      </c>
    </row>
    <row r="2671" spans="1:8" ht="45">
      <c r="A2671" s="1" t="s">
        <v>10304</v>
      </c>
      <c r="B2671" s="1" t="str">
        <f t="shared" si="164"/>
        <v>5025 Morgan Curve;Cynthiaborough, NY 14361</v>
      </c>
      <c r="C2671" s="1" t="s">
        <v>28402</v>
      </c>
      <c r="D2671" s="4" t="s">
        <v>36069</v>
      </c>
      <c r="E2671" s="4" t="s">
        <v>36070</v>
      </c>
      <c r="F2671" s="9" t="str">
        <f t="shared" si="165"/>
        <v>Cynthiaborough</v>
      </c>
      <c r="G2671" t="str">
        <f t="shared" si="166"/>
        <v>NY</v>
      </c>
      <c r="H2671" t="str">
        <f t="shared" si="167"/>
        <v>14361</v>
      </c>
    </row>
    <row r="2672" spans="1:8" ht="30">
      <c r="A2672" s="1" t="s">
        <v>10308</v>
      </c>
      <c r="B2672" s="1" t="str">
        <f t="shared" si="164"/>
        <v>52466 Stephen Village Apt. 247;Lake Corey, AL 43778</v>
      </c>
      <c r="C2672" s="1" t="s">
        <v>28403</v>
      </c>
      <c r="D2672" s="4" t="s">
        <v>36071</v>
      </c>
      <c r="E2672" s="4" t="s">
        <v>36072</v>
      </c>
      <c r="F2672" s="9" t="str">
        <f t="shared" si="165"/>
        <v>Lake Corey</v>
      </c>
      <c r="G2672" t="str">
        <f t="shared" si="166"/>
        <v>AL</v>
      </c>
      <c r="H2672" t="str">
        <f t="shared" si="167"/>
        <v>43778</v>
      </c>
    </row>
    <row r="2673" spans="1:8" ht="30">
      <c r="A2673" s="1" t="s">
        <v>10312</v>
      </c>
      <c r="B2673" s="1" t="str">
        <f t="shared" si="164"/>
        <v>788 Brady Forks;New Rachelside, NE 32913</v>
      </c>
      <c r="C2673" s="1" t="s">
        <v>28404</v>
      </c>
      <c r="D2673" s="4" t="s">
        <v>36073</v>
      </c>
      <c r="E2673" s="4" t="s">
        <v>36074</v>
      </c>
      <c r="F2673" s="9" t="str">
        <f t="shared" si="165"/>
        <v>New Rachelside</v>
      </c>
      <c r="G2673" t="str">
        <f t="shared" si="166"/>
        <v>NE</v>
      </c>
      <c r="H2673" t="str">
        <f t="shared" si="167"/>
        <v>32913</v>
      </c>
    </row>
    <row r="2674" spans="1:8" ht="45">
      <c r="A2674" s="1" t="s">
        <v>10316</v>
      </c>
      <c r="B2674" s="1" t="str">
        <f t="shared" si="164"/>
        <v>87381 Moore Pine Apt. 957;Lake Joshuaborough, CO 37519</v>
      </c>
      <c r="C2674" s="1" t="s">
        <v>28405</v>
      </c>
      <c r="D2674" s="4" t="s">
        <v>36075</v>
      </c>
      <c r="E2674" s="4" t="s">
        <v>36076</v>
      </c>
      <c r="F2674" s="9" t="str">
        <f t="shared" si="165"/>
        <v>Lake Joshuaborough</v>
      </c>
      <c r="G2674" t="str">
        <f t="shared" si="166"/>
        <v>CO</v>
      </c>
      <c r="H2674" t="str">
        <f t="shared" si="167"/>
        <v>37519</v>
      </c>
    </row>
    <row r="2675" spans="1:8" ht="45">
      <c r="A2675" s="1" t="s">
        <v>10320</v>
      </c>
      <c r="B2675" s="1" t="str">
        <f t="shared" si="164"/>
        <v>5483 Andrew Canyon;Hunterburgh, NC 04334</v>
      </c>
      <c r="C2675" s="1" t="s">
        <v>28406</v>
      </c>
      <c r="D2675" s="4" t="s">
        <v>36077</v>
      </c>
      <c r="E2675" s="4" t="s">
        <v>36078</v>
      </c>
      <c r="F2675" s="9" t="str">
        <f t="shared" si="165"/>
        <v>Hunterburgh</v>
      </c>
      <c r="G2675" t="str">
        <f t="shared" si="166"/>
        <v>NC</v>
      </c>
      <c r="H2675" t="str">
        <f t="shared" si="167"/>
        <v>04334</v>
      </c>
    </row>
    <row r="2676" spans="1:8" ht="30">
      <c r="A2676" s="1" t="s">
        <v>10324</v>
      </c>
      <c r="B2676" s="1" t="str">
        <f t="shared" si="164"/>
        <v>037 Gilbert Summit;East Jessicaport, DE 23256</v>
      </c>
      <c r="C2676" s="1" t="s">
        <v>28407</v>
      </c>
      <c r="D2676" s="4" t="s">
        <v>36079</v>
      </c>
      <c r="E2676" s="4" t="s">
        <v>36080</v>
      </c>
      <c r="F2676" s="9" t="str">
        <f t="shared" si="165"/>
        <v>East Jessicaport</v>
      </c>
      <c r="G2676" t="str">
        <f t="shared" si="166"/>
        <v>DE</v>
      </c>
      <c r="H2676" t="str">
        <f t="shared" si="167"/>
        <v>23256</v>
      </c>
    </row>
    <row r="2677" spans="1:8" ht="30">
      <c r="A2677" s="1" t="s">
        <v>10328</v>
      </c>
      <c r="B2677" s="1" t="str">
        <f t="shared" si="164"/>
        <v>USNS Chavez;FPO AP 64445</v>
      </c>
      <c r="C2677" s="1" t="s">
        <v>28408</v>
      </c>
      <c r="D2677" s="4" t="s">
        <v>35809</v>
      </c>
      <c r="E2677" s="4" t="s">
        <v>36081</v>
      </c>
      <c r="F2677" s="9" t="str">
        <f t="shared" si="165"/>
        <v>FPO</v>
      </c>
      <c r="G2677" t="str">
        <f t="shared" si="166"/>
        <v>AP</v>
      </c>
      <c r="H2677" t="str">
        <f t="shared" si="167"/>
        <v>64445</v>
      </c>
    </row>
    <row r="2678" spans="1:8" ht="30">
      <c r="A2678" s="1" t="s">
        <v>10332</v>
      </c>
      <c r="B2678" s="1" t="str">
        <f t="shared" si="164"/>
        <v>6757 Michael Keys;North Zachary, NE 94231</v>
      </c>
      <c r="C2678" s="1" t="s">
        <v>28409</v>
      </c>
      <c r="D2678" s="4" t="s">
        <v>36082</v>
      </c>
      <c r="E2678" s="4" t="s">
        <v>36083</v>
      </c>
      <c r="F2678" s="9" t="str">
        <f t="shared" si="165"/>
        <v>North Zachary</v>
      </c>
      <c r="G2678" t="str">
        <f t="shared" si="166"/>
        <v>NE</v>
      </c>
      <c r="H2678" t="str">
        <f t="shared" si="167"/>
        <v>94231</v>
      </c>
    </row>
    <row r="2679" spans="1:8" ht="30">
      <c r="A2679" s="1" t="s">
        <v>10335</v>
      </c>
      <c r="B2679" s="1" t="str">
        <f t="shared" si="164"/>
        <v>0400 Morris Pine;New Cherylshire, MD 60371</v>
      </c>
      <c r="C2679" s="1" t="s">
        <v>28410</v>
      </c>
      <c r="D2679" s="4" t="s">
        <v>36084</v>
      </c>
      <c r="E2679" s="4" t="s">
        <v>36085</v>
      </c>
      <c r="F2679" s="9" t="str">
        <f t="shared" si="165"/>
        <v>New Cherylshire</v>
      </c>
      <c r="G2679" t="str">
        <f t="shared" si="166"/>
        <v>MD</v>
      </c>
      <c r="H2679" t="str">
        <f t="shared" si="167"/>
        <v>60371</v>
      </c>
    </row>
    <row r="2680" spans="1:8" ht="30">
      <c r="A2680" s="1" t="s">
        <v>10339</v>
      </c>
      <c r="B2680" s="1" t="str">
        <f t="shared" si="164"/>
        <v>1776 Hernandez Harbors;Carlaville, PA 25985</v>
      </c>
      <c r="C2680" s="1" t="s">
        <v>28411</v>
      </c>
      <c r="D2680" s="4" t="s">
        <v>36086</v>
      </c>
      <c r="E2680" s="4" t="s">
        <v>36087</v>
      </c>
      <c r="F2680" s="9" t="str">
        <f t="shared" si="165"/>
        <v>Carlaville</v>
      </c>
      <c r="G2680" t="str">
        <f t="shared" si="166"/>
        <v>PA</v>
      </c>
      <c r="H2680" t="str">
        <f t="shared" si="167"/>
        <v>25985</v>
      </c>
    </row>
    <row r="2681" spans="1:8" ht="30">
      <c r="A2681" s="1" t="s">
        <v>10343</v>
      </c>
      <c r="B2681" s="1" t="str">
        <f t="shared" si="164"/>
        <v>2050 Wyatt Garden Apt. 739;Ronaldtown, LA 37668</v>
      </c>
      <c r="C2681" s="1" t="s">
        <v>28412</v>
      </c>
      <c r="D2681" s="4" t="s">
        <v>36088</v>
      </c>
      <c r="E2681" s="4" t="s">
        <v>36089</v>
      </c>
      <c r="F2681" s="9" t="str">
        <f t="shared" si="165"/>
        <v>Ronaldtown</v>
      </c>
      <c r="G2681" t="str">
        <f t="shared" si="166"/>
        <v>LA</v>
      </c>
      <c r="H2681" t="str">
        <f t="shared" si="167"/>
        <v>37668</v>
      </c>
    </row>
    <row r="2682" spans="1:8" ht="30">
      <c r="A2682" s="1" t="s">
        <v>10347</v>
      </c>
      <c r="B2682" s="1" t="str">
        <f t="shared" si="164"/>
        <v>5089 Linda Ford Suite 610;East George, IN 50457</v>
      </c>
      <c r="C2682" s="1" t="s">
        <v>28413</v>
      </c>
      <c r="D2682" s="4" t="s">
        <v>36090</v>
      </c>
      <c r="E2682" s="4" t="s">
        <v>36091</v>
      </c>
      <c r="F2682" s="9" t="str">
        <f t="shared" si="165"/>
        <v>East George</v>
      </c>
      <c r="G2682" t="str">
        <f t="shared" si="166"/>
        <v>IN</v>
      </c>
      <c r="H2682" t="str">
        <f t="shared" si="167"/>
        <v>50457</v>
      </c>
    </row>
    <row r="2683" spans="1:8" ht="30">
      <c r="A2683" s="1" t="s">
        <v>10351</v>
      </c>
      <c r="B2683" s="1" t="str">
        <f t="shared" si="164"/>
        <v>90888 Wendy Green Apt. 530;Port Lisa, ND 20423</v>
      </c>
      <c r="C2683" s="1" t="s">
        <v>28414</v>
      </c>
      <c r="D2683" s="4" t="s">
        <v>36092</v>
      </c>
      <c r="E2683" s="4" t="s">
        <v>36093</v>
      </c>
      <c r="F2683" s="9" t="str">
        <f t="shared" si="165"/>
        <v>Port Lisa</v>
      </c>
      <c r="G2683" t="str">
        <f t="shared" si="166"/>
        <v>ND</v>
      </c>
      <c r="H2683" t="str">
        <f t="shared" si="167"/>
        <v>20423</v>
      </c>
    </row>
    <row r="2684" spans="1:8" ht="30">
      <c r="A2684" s="1" t="s">
        <v>10355</v>
      </c>
      <c r="B2684" s="1" t="str">
        <f t="shared" si="164"/>
        <v>43745 Wayne Forges;New Robinburgh, RI 87751</v>
      </c>
      <c r="C2684" s="1" t="s">
        <v>28415</v>
      </c>
      <c r="D2684" s="4" t="s">
        <v>36094</v>
      </c>
      <c r="E2684" s="4" t="s">
        <v>36095</v>
      </c>
      <c r="F2684" s="9" t="str">
        <f t="shared" si="165"/>
        <v>New Robinburgh</v>
      </c>
      <c r="G2684" t="str">
        <f t="shared" si="166"/>
        <v>RI</v>
      </c>
      <c r="H2684" t="str">
        <f t="shared" si="167"/>
        <v>87751</v>
      </c>
    </row>
    <row r="2685" spans="1:8" ht="45">
      <c r="A2685" s="1" t="s">
        <v>10359</v>
      </c>
      <c r="B2685" s="1" t="str">
        <f t="shared" si="164"/>
        <v>02619 Whitney Union Suite 879;South Karenchester, TX 61806</v>
      </c>
      <c r="C2685" s="1" t="s">
        <v>28416</v>
      </c>
      <c r="D2685" s="4" t="s">
        <v>36096</v>
      </c>
      <c r="E2685" s="4" t="s">
        <v>36097</v>
      </c>
      <c r="F2685" s="9" t="str">
        <f t="shared" si="165"/>
        <v>South Karenchester</v>
      </c>
      <c r="G2685" t="str">
        <f t="shared" si="166"/>
        <v>TX</v>
      </c>
      <c r="H2685" t="str">
        <f t="shared" si="167"/>
        <v>61806</v>
      </c>
    </row>
    <row r="2686" spans="1:8" ht="45">
      <c r="A2686" s="1" t="s">
        <v>10363</v>
      </c>
      <c r="B2686" s="1" t="str">
        <f t="shared" si="164"/>
        <v>41046 Joseph Center Suite 695;West Lauraborough, WI 54426</v>
      </c>
      <c r="C2686" s="1" t="s">
        <v>28417</v>
      </c>
      <c r="D2686" s="4" t="s">
        <v>36098</v>
      </c>
      <c r="E2686" s="4" t="s">
        <v>36099</v>
      </c>
      <c r="F2686" s="9" t="str">
        <f t="shared" si="165"/>
        <v>West Lauraborough</v>
      </c>
      <c r="G2686" t="str">
        <f t="shared" si="166"/>
        <v>WI</v>
      </c>
      <c r="H2686" t="str">
        <f t="shared" si="167"/>
        <v>54426</v>
      </c>
    </row>
    <row r="2687" spans="1:8" ht="30">
      <c r="A2687" s="1" t="s">
        <v>10367</v>
      </c>
      <c r="B2687" s="1" t="str">
        <f t="shared" si="164"/>
        <v>Unit 4656 Box 9318;DPO AE 86894</v>
      </c>
      <c r="C2687" s="1" t="s">
        <v>28418</v>
      </c>
      <c r="D2687" s="4" t="s">
        <v>36100</v>
      </c>
      <c r="E2687" s="4" t="s">
        <v>36101</v>
      </c>
      <c r="F2687" s="9" t="str">
        <f t="shared" si="165"/>
        <v>DPO</v>
      </c>
      <c r="G2687" t="str">
        <f t="shared" si="166"/>
        <v>AE</v>
      </c>
      <c r="H2687" t="str">
        <f t="shared" si="167"/>
        <v>86894</v>
      </c>
    </row>
    <row r="2688" spans="1:8" ht="30">
      <c r="A2688" s="1" t="s">
        <v>10371</v>
      </c>
      <c r="B2688" s="1" t="str">
        <f t="shared" si="164"/>
        <v>05521 Edward Bridge Suite 294;Lake Jeffrey, NV 05325</v>
      </c>
      <c r="C2688" s="1" t="s">
        <v>28419</v>
      </c>
      <c r="D2688" s="4" t="s">
        <v>36102</v>
      </c>
      <c r="E2688" s="4" t="s">
        <v>36103</v>
      </c>
      <c r="F2688" s="9" t="str">
        <f t="shared" si="165"/>
        <v>Lake Jeffrey</v>
      </c>
      <c r="G2688" t="str">
        <f t="shared" si="166"/>
        <v>NV</v>
      </c>
      <c r="H2688" t="str">
        <f t="shared" si="167"/>
        <v>05325</v>
      </c>
    </row>
    <row r="2689" spans="1:8" ht="30">
      <c r="A2689" s="1" t="s">
        <v>10375</v>
      </c>
      <c r="B2689" s="1" t="str">
        <f t="shared" si="164"/>
        <v>063 Osborn Well;East Harry, MA 72918</v>
      </c>
      <c r="C2689" s="1" t="s">
        <v>28420</v>
      </c>
      <c r="D2689" s="4" t="s">
        <v>36104</v>
      </c>
      <c r="E2689" s="4" t="s">
        <v>36105</v>
      </c>
      <c r="F2689" s="9" t="str">
        <f t="shared" si="165"/>
        <v>East Harry</v>
      </c>
      <c r="G2689" t="str">
        <f t="shared" si="166"/>
        <v>MA</v>
      </c>
      <c r="H2689" t="str">
        <f t="shared" si="167"/>
        <v>72918</v>
      </c>
    </row>
    <row r="2690" spans="1:8" ht="30">
      <c r="A2690" s="1" t="s">
        <v>10379</v>
      </c>
      <c r="B2690" s="1" t="str">
        <f t="shared" si="164"/>
        <v>404 Wesley Crest;Garrettbury, RI 00695</v>
      </c>
      <c r="C2690" s="1" t="s">
        <v>28421</v>
      </c>
      <c r="D2690" s="4" t="s">
        <v>36106</v>
      </c>
      <c r="E2690" s="4" t="s">
        <v>36107</v>
      </c>
      <c r="F2690" s="9" t="str">
        <f t="shared" si="165"/>
        <v>Garrettbury</v>
      </c>
      <c r="G2690" t="str">
        <f t="shared" si="166"/>
        <v>RI</v>
      </c>
      <c r="H2690" t="str">
        <f t="shared" si="167"/>
        <v>00695</v>
      </c>
    </row>
    <row r="2691" spans="1:8" ht="30">
      <c r="A2691" s="1" t="s">
        <v>10383</v>
      </c>
      <c r="B2691" s="1" t="str">
        <f t="shared" ref="B2691:B2754" si="168">SUBSTITUTE(A2691,CHAR(10),";")</f>
        <v>00074 Chambers Rue;Port Staceymouth, CO 95621</v>
      </c>
      <c r="C2691" s="1" t="s">
        <v>28422</v>
      </c>
      <c r="D2691" s="4" t="s">
        <v>36108</v>
      </c>
      <c r="E2691" s="4" t="s">
        <v>36109</v>
      </c>
      <c r="F2691" s="9" t="str">
        <f t="shared" ref="F2691:F2754" si="169">IF(RIGHT(LEFT(E2691,3),2)="PO",LEFT(E2691,3),LEFT(E2691,LEN(E2691)-10))</f>
        <v>Port Staceymouth</v>
      </c>
      <c r="G2691" t="str">
        <f t="shared" ref="G2691:G2754" si="170">LEFT(RIGHT(E2691, 8), 2)</f>
        <v>CO</v>
      </c>
      <c r="H2691" t="str">
        <f t="shared" ref="H2691:H2754" si="171">RIGHT(E2691, 5)</f>
        <v>95621</v>
      </c>
    </row>
    <row r="2692" spans="1:8" ht="30">
      <c r="A2692" s="1" t="s">
        <v>10387</v>
      </c>
      <c r="B2692" s="1" t="str">
        <f t="shared" si="168"/>
        <v>959 Moore Garden;Edwinville, OR 91523</v>
      </c>
      <c r="C2692" s="1" t="s">
        <v>28423</v>
      </c>
      <c r="D2692" s="4" t="s">
        <v>36110</v>
      </c>
      <c r="E2692" s="4" t="s">
        <v>36111</v>
      </c>
      <c r="F2692" s="9" t="str">
        <f t="shared" si="169"/>
        <v>Edwinville</v>
      </c>
      <c r="G2692" t="str">
        <f t="shared" si="170"/>
        <v>OR</v>
      </c>
      <c r="H2692" t="str">
        <f t="shared" si="171"/>
        <v>91523</v>
      </c>
    </row>
    <row r="2693" spans="1:8" ht="45">
      <c r="A2693" s="1" t="s">
        <v>10390</v>
      </c>
      <c r="B2693" s="1" t="str">
        <f t="shared" si="168"/>
        <v>0085 David Rest Suite 197;South Danaside, NV 25833</v>
      </c>
      <c r="C2693" s="1" t="s">
        <v>28424</v>
      </c>
      <c r="D2693" s="4" t="s">
        <v>36112</v>
      </c>
      <c r="E2693" s="4" t="s">
        <v>36113</v>
      </c>
      <c r="F2693" s="9" t="str">
        <f t="shared" si="169"/>
        <v>South Danaside</v>
      </c>
      <c r="G2693" t="str">
        <f t="shared" si="170"/>
        <v>NV</v>
      </c>
      <c r="H2693" t="str">
        <f t="shared" si="171"/>
        <v>25833</v>
      </c>
    </row>
    <row r="2694" spans="1:8" ht="30">
      <c r="A2694" s="1" t="s">
        <v>10394</v>
      </c>
      <c r="B2694" s="1" t="str">
        <f t="shared" si="168"/>
        <v>6033 Johnson Falls Suite 414;Loganton, LA 99102</v>
      </c>
      <c r="C2694" s="1" t="s">
        <v>28425</v>
      </c>
      <c r="D2694" s="4" t="s">
        <v>36114</v>
      </c>
      <c r="E2694" s="4" t="s">
        <v>36115</v>
      </c>
      <c r="F2694" s="9" t="str">
        <f t="shared" si="169"/>
        <v>Loganton</v>
      </c>
      <c r="G2694" t="str">
        <f t="shared" si="170"/>
        <v>LA</v>
      </c>
      <c r="H2694" t="str">
        <f t="shared" si="171"/>
        <v>99102</v>
      </c>
    </row>
    <row r="2695" spans="1:8" ht="30">
      <c r="A2695" s="1" t="s">
        <v>10398</v>
      </c>
      <c r="B2695" s="1" t="str">
        <f t="shared" si="168"/>
        <v>355 Tony Station Suite 684;Bradleyside, NV 34059</v>
      </c>
      <c r="C2695" s="1" t="s">
        <v>28426</v>
      </c>
      <c r="D2695" s="4" t="s">
        <v>36116</v>
      </c>
      <c r="E2695" s="4" t="s">
        <v>36117</v>
      </c>
      <c r="F2695" s="9" t="str">
        <f t="shared" si="169"/>
        <v>Bradleyside</v>
      </c>
      <c r="G2695" t="str">
        <f t="shared" si="170"/>
        <v>NV</v>
      </c>
      <c r="H2695" t="str">
        <f t="shared" si="171"/>
        <v>34059</v>
      </c>
    </row>
    <row r="2696" spans="1:8" ht="45">
      <c r="A2696" s="1" t="s">
        <v>10402</v>
      </c>
      <c r="B2696" s="1" t="str">
        <f t="shared" si="168"/>
        <v>703 Spencer Dam Apt. 441;Port Danielshire, NV 26310</v>
      </c>
      <c r="C2696" s="1" t="s">
        <v>28427</v>
      </c>
      <c r="D2696" s="4" t="s">
        <v>36118</v>
      </c>
      <c r="E2696" s="4" t="s">
        <v>36119</v>
      </c>
      <c r="F2696" s="9" t="str">
        <f t="shared" si="169"/>
        <v>Port Danielshire</v>
      </c>
      <c r="G2696" t="str">
        <f t="shared" si="170"/>
        <v>NV</v>
      </c>
      <c r="H2696" t="str">
        <f t="shared" si="171"/>
        <v>26310</v>
      </c>
    </row>
    <row r="2697" spans="1:8" ht="30">
      <c r="A2697" s="1" t="s">
        <v>10406</v>
      </c>
      <c r="B2697" s="1" t="str">
        <f t="shared" si="168"/>
        <v>82001 Gina Green;Lake Jesusbury, MA 80601</v>
      </c>
      <c r="C2697" s="1" t="s">
        <v>28428</v>
      </c>
      <c r="D2697" s="4" t="s">
        <v>36120</v>
      </c>
      <c r="E2697" s="4" t="s">
        <v>36121</v>
      </c>
      <c r="F2697" s="9" t="str">
        <f t="shared" si="169"/>
        <v>Lake Jesusbury</v>
      </c>
      <c r="G2697" t="str">
        <f t="shared" si="170"/>
        <v>MA</v>
      </c>
      <c r="H2697" t="str">
        <f t="shared" si="171"/>
        <v>80601</v>
      </c>
    </row>
    <row r="2698" spans="1:8" ht="30">
      <c r="A2698" s="1" t="s">
        <v>10410</v>
      </c>
      <c r="B2698" s="1" t="str">
        <f t="shared" si="168"/>
        <v>478 Sullivan Haven;North Barry, WV 58034</v>
      </c>
      <c r="C2698" s="1" t="s">
        <v>28429</v>
      </c>
      <c r="D2698" s="4" t="s">
        <v>36122</v>
      </c>
      <c r="E2698" s="4" t="s">
        <v>36123</v>
      </c>
      <c r="F2698" s="9" t="str">
        <f t="shared" si="169"/>
        <v>North Barry</v>
      </c>
      <c r="G2698" t="str">
        <f t="shared" si="170"/>
        <v>WV</v>
      </c>
      <c r="H2698" t="str">
        <f t="shared" si="171"/>
        <v>58034</v>
      </c>
    </row>
    <row r="2699" spans="1:8" ht="30">
      <c r="A2699" s="1" t="s">
        <v>10414</v>
      </c>
      <c r="B2699" s="1" t="str">
        <f t="shared" si="168"/>
        <v>931 Hammond Vista;South Glendaborough, OK 33194</v>
      </c>
      <c r="C2699" s="1" t="s">
        <v>28430</v>
      </c>
      <c r="D2699" s="4" t="s">
        <v>36124</v>
      </c>
      <c r="E2699" s="4" t="s">
        <v>36125</v>
      </c>
      <c r="F2699" s="9" t="str">
        <f t="shared" si="169"/>
        <v>South Glendaborough</v>
      </c>
      <c r="G2699" t="str">
        <f t="shared" si="170"/>
        <v>OK</v>
      </c>
      <c r="H2699" t="str">
        <f t="shared" si="171"/>
        <v>33194</v>
      </c>
    </row>
    <row r="2700" spans="1:8" ht="45">
      <c r="A2700" s="1" t="s">
        <v>10418</v>
      </c>
      <c r="B2700" s="1" t="str">
        <f t="shared" si="168"/>
        <v>36448 Thomas Camp Apt. 431;West Jacobside, WV 10903</v>
      </c>
      <c r="C2700" s="1" t="s">
        <v>28431</v>
      </c>
      <c r="D2700" s="4" t="s">
        <v>36126</v>
      </c>
      <c r="E2700" s="4" t="s">
        <v>36127</v>
      </c>
      <c r="F2700" s="9" t="str">
        <f t="shared" si="169"/>
        <v>West Jacobside</v>
      </c>
      <c r="G2700" t="str">
        <f t="shared" si="170"/>
        <v>WV</v>
      </c>
      <c r="H2700" t="str">
        <f t="shared" si="171"/>
        <v>10903</v>
      </c>
    </row>
    <row r="2701" spans="1:8" ht="30">
      <c r="A2701" s="1" t="s">
        <v>10421</v>
      </c>
      <c r="B2701" s="1" t="str">
        <f t="shared" si="168"/>
        <v>8158 Jason Row;Jessicabury, MD 34665</v>
      </c>
      <c r="C2701" s="1" t="s">
        <v>28432</v>
      </c>
      <c r="D2701" s="4" t="s">
        <v>36128</v>
      </c>
      <c r="E2701" s="4" t="s">
        <v>36129</v>
      </c>
      <c r="F2701" s="9" t="str">
        <f t="shared" si="169"/>
        <v>Jessicabury</v>
      </c>
      <c r="G2701" t="str">
        <f t="shared" si="170"/>
        <v>MD</v>
      </c>
      <c r="H2701" t="str">
        <f t="shared" si="171"/>
        <v>34665</v>
      </c>
    </row>
    <row r="2702" spans="1:8" ht="30">
      <c r="A2702" s="1" t="s">
        <v>10425</v>
      </c>
      <c r="B2702" s="1" t="str">
        <f t="shared" si="168"/>
        <v>23128 Hansen Plains;East Kathyfort, NV 68791</v>
      </c>
      <c r="C2702" s="1" t="s">
        <v>28433</v>
      </c>
      <c r="D2702" s="4" t="s">
        <v>36130</v>
      </c>
      <c r="E2702" s="4" t="s">
        <v>36131</v>
      </c>
      <c r="F2702" s="9" t="str">
        <f t="shared" si="169"/>
        <v>East Kathyfort</v>
      </c>
      <c r="G2702" t="str">
        <f t="shared" si="170"/>
        <v>NV</v>
      </c>
      <c r="H2702" t="str">
        <f t="shared" si="171"/>
        <v>68791</v>
      </c>
    </row>
    <row r="2703" spans="1:8" ht="30">
      <c r="A2703" s="1" t="s">
        <v>10429</v>
      </c>
      <c r="B2703" s="1" t="str">
        <f t="shared" si="168"/>
        <v>758 Henderson Fork Apt. 502;East Jason, WI 96908</v>
      </c>
      <c r="C2703" s="1" t="s">
        <v>28434</v>
      </c>
      <c r="D2703" s="4" t="s">
        <v>36132</v>
      </c>
      <c r="E2703" s="4" t="s">
        <v>36133</v>
      </c>
      <c r="F2703" s="9" t="str">
        <f t="shared" si="169"/>
        <v>East Jason</v>
      </c>
      <c r="G2703" t="str">
        <f t="shared" si="170"/>
        <v>WI</v>
      </c>
      <c r="H2703" t="str">
        <f t="shared" si="171"/>
        <v>96908</v>
      </c>
    </row>
    <row r="2704" spans="1:8" ht="45">
      <c r="A2704" s="1" t="s">
        <v>10433</v>
      </c>
      <c r="B2704" s="1" t="str">
        <f t="shared" si="168"/>
        <v>6329 Barry Park;Brittanychester, TN 80101</v>
      </c>
      <c r="C2704" s="1" t="s">
        <v>28435</v>
      </c>
      <c r="D2704" s="4" t="s">
        <v>36134</v>
      </c>
      <c r="E2704" s="4" t="s">
        <v>36135</v>
      </c>
      <c r="F2704" s="9" t="str">
        <f t="shared" si="169"/>
        <v>Brittanychester</v>
      </c>
      <c r="G2704" t="str">
        <f t="shared" si="170"/>
        <v>TN</v>
      </c>
      <c r="H2704" t="str">
        <f t="shared" si="171"/>
        <v>80101</v>
      </c>
    </row>
    <row r="2705" spans="1:8" ht="30">
      <c r="A2705" s="1" t="s">
        <v>10436</v>
      </c>
      <c r="B2705" s="1" t="str">
        <f t="shared" si="168"/>
        <v>43935 Perry Fall;Larsonport, NM 63654</v>
      </c>
      <c r="C2705" s="1" t="s">
        <v>28436</v>
      </c>
      <c r="D2705" s="4" t="s">
        <v>36136</v>
      </c>
      <c r="E2705" s="4" t="s">
        <v>36137</v>
      </c>
      <c r="F2705" s="9" t="str">
        <f t="shared" si="169"/>
        <v>Larsonport</v>
      </c>
      <c r="G2705" t="str">
        <f t="shared" si="170"/>
        <v>NM</v>
      </c>
      <c r="H2705" t="str">
        <f t="shared" si="171"/>
        <v>63654</v>
      </c>
    </row>
    <row r="2706" spans="1:8" ht="30">
      <c r="A2706" s="1" t="s">
        <v>10440</v>
      </c>
      <c r="B2706" s="1" t="str">
        <f t="shared" si="168"/>
        <v>905 Maurice Glens Suite 615;East Jake, MI 86163</v>
      </c>
      <c r="C2706" s="1" t="s">
        <v>28437</v>
      </c>
      <c r="D2706" s="4" t="s">
        <v>36138</v>
      </c>
      <c r="E2706" s="4" t="s">
        <v>36139</v>
      </c>
      <c r="F2706" s="9" t="str">
        <f t="shared" si="169"/>
        <v>East Jake</v>
      </c>
      <c r="G2706" t="str">
        <f t="shared" si="170"/>
        <v>MI</v>
      </c>
      <c r="H2706" t="str">
        <f t="shared" si="171"/>
        <v>86163</v>
      </c>
    </row>
    <row r="2707" spans="1:8" ht="30">
      <c r="A2707" s="1" t="s">
        <v>10444</v>
      </c>
      <c r="B2707" s="1" t="str">
        <f t="shared" si="168"/>
        <v>12429 Christina Vista;Monicafurt, NM 37738</v>
      </c>
      <c r="C2707" s="1" t="s">
        <v>28438</v>
      </c>
      <c r="D2707" s="4" t="s">
        <v>36140</v>
      </c>
      <c r="E2707" s="4" t="s">
        <v>36141</v>
      </c>
      <c r="F2707" s="9" t="str">
        <f t="shared" si="169"/>
        <v>Monicafurt</v>
      </c>
      <c r="G2707" t="str">
        <f t="shared" si="170"/>
        <v>NM</v>
      </c>
      <c r="H2707" t="str">
        <f t="shared" si="171"/>
        <v>37738</v>
      </c>
    </row>
    <row r="2708" spans="1:8" ht="45">
      <c r="A2708" s="1" t="s">
        <v>10447</v>
      </c>
      <c r="B2708" s="1" t="str">
        <f t="shared" si="168"/>
        <v>362 Mark Shoals;Sullivanborough, NJ 50350</v>
      </c>
      <c r="C2708" s="1" t="s">
        <v>28439</v>
      </c>
      <c r="D2708" s="4" t="s">
        <v>36142</v>
      </c>
      <c r="E2708" s="4" t="s">
        <v>36143</v>
      </c>
      <c r="F2708" s="9" t="str">
        <f t="shared" si="169"/>
        <v>Sullivanborough</v>
      </c>
      <c r="G2708" t="str">
        <f t="shared" si="170"/>
        <v>NJ</v>
      </c>
      <c r="H2708" t="str">
        <f t="shared" si="171"/>
        <v>50350</v>
      </c>
    </row>
    <row r="2709" spans="1:8" ht="30">
      <c r="A2709" s="1" t="s">
        <v>10451</v>
      </c>
      <c r="B2709" s="1" t="str">
        <f t="shared" si="168"/>
        <v>0666 Logan Loaf Apt. 633;Bairdshire, AK 84512</v>
      </c>
      <c r="C2709" s="1" t="s">
        <v>28440</v>
      </c>
      <c r="D2709" s="4" t="s">
        <v>36144</v>
      </c>
      <c r="E2709" s="4" t="s">
        <v>36145</v>
      </c>
      <c r="F2709" s="9" t="str">
        <f t="shared" si="169"/>
        <v>Bairdshire</v>
      </c>
      <c r="G2709" t="str">
        <f t="shared" si="170"/>
        <v>AK</v>
      </c>
      <c r="H2709" t="str">
        <f t="shared" si="171"/>
        <v>84512</v>
      </c>
    </row>
    <row r="2710" spans="1:8" ht="30">
      <c r="A2710" s="1" t="s">
        <v>10455</v>
      </c>
      <c r="B2710" s="1" t="str">
        <f t="shared" si="168"/>
        <v>69864 Sparks Rapid;South Heather, SD 27874</v>
      </c>
      <c r="C2710" s="1" t="s">
        <v>28441</v>
      </c>
      <c r="D2710" s="4" t="s">
        <v>36146</v>
      </c>
      <c r="E2710" s="4" t="s">
        <v>36147</v>
      </c>
      <c r="F2710" s="9" t="str">
        <f t="shared" si="169"/>
        <v>South Heather</v>
      </c>
      <c r="G2710" t="str">
        <f t="shared" si="170"/>
        <v>SD</v>
      </c>
      <c r="H2710" t="str">
        <f t="shared" si="171"/>
        <v>27874</v>
      </c>
    </row>
    <row r="2711" spans="1:8" ht="30">
      <c r="A2711" s="1" t="s">
        <v>10459</v>
      </c>
      <c r="B2711" s="1" t="str">
        <f t="shared" si="168"/>
        <v>5476 John Passage Suite 902;Port Dustin, MD 27018</v>
      </c>
      <c r="C2711" s="1" t="s">
        <v>28442</v>
      </c>
      <c r="D2711" s="4" t="s">
        <v>36148</v>
      </c>
      <c r="E2711" s="4" t="s">
        <v>36149</v>
      </c>
      <c r="F2711" s="9" t="str">
        <f t="shared" si="169"/>
        <v>Port Dustin</v>
      </c>
      <c r="G2711" t="str">
        <f t="shared" si="170"/>
        <v>MD</v>
      </c>
      <c r="H2711" t="str">
        <f t="shared" si="171"/>
        <v>27018</v>
      </c>
    </row>
    <row r="2712" spans="1:8" ht="30">
      <c r="A2712" s="1" t="s">
        <v>10463</v>
      </c>
      <c r="B2712" s="1" t="str">
        <f t="shared" si="168"/>
        <v>265 Burgess Lake;East Gracebury, MD 16468</v>
      </c>
      <c r="C2712" s="1" t="s">
        <v>28443</v>
      </c>
      <c r="D2712" s="4" t="s">
        <v>36150</v>
      </c>
      <c r="E2712" s="4" t="s">
        <v>36151</v>
      </c>
      <c r="F2712" s="9" t="str">
        <f t="shared" si="169"/>
        <v>East Gracebury</v>
      </c>
      <c r="G2712" t="str">
        <f t="shared" si="170"/>
        <v>MD</v>
      </c>
      <c r="H2712" t="str">
        <f t="shared" si="171"/>
        <v>16468</v>
      </c>
    </row>
    <row r="2713" spans="1:8" ht="30">
      <c r="A2713" s="1" t="s">
        <v>10467</v>
      </c>
      <c r="B2713" s="1" t="str">
        <f t="shared" si="168"/>
        <v>965 Alicia Bridge;Lewishaven, FL 51436</v>
      </c>
      <c r="C2713" s="1" t="s">
        <v>28444</v>
      </c>
      <c r="D2713" s="4" t="s">
        <v>36152</v>
      </c>
      <c r="E2713" s="4" t="s">
        <v>36153</v>
      </c>
      <c r="F2713" s="9" t="str">
        <f t="shared" si="169"/>
        <v>Lewishaven</v>
      </c>
      <c r="G2713" t="str">
        <f t="shared" si="170"/>
        <v>FL</v>
      </c>
      <c r="H2713" t="str">
        <f t="shared" si="171"/>
        <v>51436</v>
      </c>
    </row>
    <row r="2714" spans="1:8" ht="30">
      <c r="A2714" s="1" t="s">
        <v>10471</v>
      </c>
      <c r="B2714" s="1" t="str">
        <f t="shared" si="168"/>
        <v>69471 Sarah Wells Suite 725;Robertburgh, AZ 20866</v>
      </c>
      <c r="C2714" s="1" t="s">
        <v>28445</v>
      </c>
      <c r="D2714" s="4" t="s">
        <v>36154</v>
      </c>
      <c r="E2714" s="4" t="s">
        <v>36155</v>
      </c>
      <c r="F2714" s="9" t="str">
        <f t="shared" si="169"/>
        <v>Robertburgh</v>
      </c>
      <c r="G2714" t="str">
        <f t="shared" si="170"/>
        <v>AZ</v>
      </c>
      <c r="H2714" t="str">
        <f t="shared" si="171"/>
        <v>20866</v>
      </c>
    </row>
    <row r="2715" spans="1:8" ht="30">
      <c r="A2715" s="1" t="s">
        <v>10474</v>
      </c>
      <c r="B2715" s="1" t="str">
        <f t="shared" si="168"/>
        <v>Unit 7504 Box 7779;DPO AP 35648</v>
      </c>
      <c r="C2715" s="1" t="s">
        <v>28446</v>
      </c>
      <c r="D2715" s="4" t="s">
        <v>36156</v>
      </c>
      <c r="E2715" s="4" t="s">
        <v>36157</v>
      </c>
      <c r="F2715" s="9" t="str">
        <f t="shared" si="169"/>
        <v>DPO</v>
      </c>
      <c r="G2715" t="str">
        <f t="shared" si="170"/>
        <v>AP</v>
      </c>
      <c r="H2715" t="str">
        <f t="shared" si="171"/>
        <v>35648</v>
      </c>
    </row>
    <row r="2716" spans="1:8" ht="30">
      <c r="A2716" s="1" t="s">
        <v>10478</v>
      </c>
      <c r="B2716" s="1" t="str">
        <f t="shared" si="168"/>
        <v>051 Stephanie Mill;Pittsmouth, NH 96901</v>
      </c>
      <c r="C2716" s="1" t="s">
        <v>28447</v>
      </c>
      <c r="D2716" s="4" t="s">
        <v>36158</v>
      </c>
      <c r="E2716" s="4" t="s">
        <v>36159</v>
      </c>
      <c r="F2716" s="9" t="str">
        <f t="shared" si="169"/>
        <v>Pittsmouth</v>
      </c>
      <c r="G2716" t="str">
        <f t="shared" si="170"/>
        <v>NH</v>
      </c>
      <c r="H2716" t="str">
        <f t="shared" si="171"/>
        <v>96901</v>
      </c>
    </row>
    <row r="2717" spans="1:8" ht="30">
      <c r="A2717" s="1" t="s">
        <v>10482</v>
      </c>
      <c r="B2717" s="1" t="str">
        <f t="shared" si="168"/>
        <v>400 Rebecca Fall;South Jennifer, CT 50992</v>
      </c>
      <c r="C2717" s="1" t="s">
        <v>28448</v>
      </c>
      <c r="D2717" s="4" t="s">
        <v>36160</v>
      </c>
      <c r="E2717" s="4" t="s">
        <v>36161</v>
      </c>
      <c r="F2717" s="9" t="str">
        <f t="shared" si="169"/>
        <v>South Jennifer</v>
      </c>
      <c r="G2717" t="str">
        <f t="shared" si="170"/>
        <v>CT</v>
      </c>
      <c r="H2717" t="str">
        <f t="shared" si="171"/>
        <v>50992</v>
      </c>
    </row>
    <row r="2718" spans="1:8" ht="30">
      <c r="A2718" s="1" t="s">
        <v>10485</v>
      </c>
      <c r="B2718" s="1" t="str">
        <f t="shared" si="168"/>
        <v>989 Christina Ferry;Port Marieshire, OH 76117</v>
      </c>
      <c r="C2718" s="1" t="s">
        <v>28449</v>
      </c>
      <c r="D2718" s="4" t="s">
        <v>36162</v>
      </c>
      <c r="E2718" s="4" t="s">
        <v>36163</v>
      </c>
      <c r="F2718" s="9" t="str">
        <f t="shared" si="169"/>
        <v>Port Marieshire</v>
      </c>
      <c r="G2718" t="str">
        <f t="shared" si="170"/>
        <v>OH</v>
      </c>
      <c r="H2718" t="str">
        <f t="shared" si="171"/>
        <v>76117</v>
      </c>
    </row>
    <row r="2719" spans="1:8" ht="30">
      <c r="A2719" s="1" t="s">
        <v>10489</v>
      </c>
      <c r="B2719" s="1" t="str">
        <f t="shared" si="168"/>
        <v>USS Robinson;FPO AE 69410</v>
      </c>
      <c r="C2719" s="1" t="s">
        <v>28450</v>
      </c>
      <c r="D2719" s="4" t="s">
        <v>34166</v>
      </c>
      <c r="E2719" s="4" t="s">
        <v>36164</v>
      </c>
      <c r="F2719" s="9" t="str">
        <f t="shared" si="169"/>
        <v>FPO</v>
      </c>
      <c r="G2719" t="str">
        <f t="shared" si="170"/>
        <v>AE</v>
      </c>
      <c r="H2719" t="str">
        <f t="shared" si="171"/>
        <v>69410</v>
      </c>
    </row>
    <row r="2720" spans="1:8" ht="30">
      <c r="A2720" s="1" t="s">
        <v>10493</v>
      </c>
      <c r="B2720" s="1" t="str">
        <f t="shared" si="168"/>
        <v>72965 Arnold Villages;Bairdside, RI 86521</v>
      </c>
      <c r="C2720" s="1" t="s">
        <v>28451</v>
      </c>
      <c r="D2720" s="4" t="s">
        <v>36165</v>
      </c>
      <c r="E2720" s="4" t="s">
        <v>36166</v>
      </c>
      <c r="F2720" s="9" t="str">
        <f t="shared" si="169"/>
        <v>Bairdside</v>
      </c>
      <c r="G2720" t="str">
        <f t="shared" si="170"/>
        <v>RI</v>
      </c>
      <c r="H2720" t="str">
        <f t="shared" si="171"/>
        <v>86521</v>
      </c>
    </row>
    <row r="2721" spans="1:8" ht="30">
      <c r="A2721" s="1" t="s">
        <v>10497</v>
      </c>
      <c r="B2721" s="1" t="str">
        <f t="shared" si="168"/>
        <v>789 Burgess Loaf Apt. 378;South Nicole, WV 02117</v>
      </c>
      <c r="C2721" s="1" t="s">
        <v>28452</v>
      </c>
      <c r="D2721" s="4" t="s">
        <v>36167</v>
      </c>
      <c r="E2721" s="4" t="s">
        <v>36168</v>
      </c>
      <c r="F2721" s="9" t="str">
        <f t="shared" si="169"/>
        <v>South Nicole</v>
      </c>
      <c r="G2721" t="str">
        <f t="shared" si="170"/>
        <v>WV</v>
      </c>
      <c r="H2721" t="str">
        <f t="shared" si="171"/>
        <v>02117</v>
      </c>
    </row>
    <row r="2722" spans="1:8" ht="30">
      <c r="A2722" s="1" t="s">
        <v>10501</v>
      </c>
      <c r="B2722" s="1" t="str">
        <f t="shared" si="168"/>
        <v>04569 Berger Walk;West Anne, GA 14860</v>
      </c>
      <c r="C2722" s="1" t="s">
        <v>28453</v>
      </c>
      <c r="D2722" s="4" t="s">
        <v>36169</v>
      </c>
      <c r="E2722" s="4" t="s">
        <v>36170</v>
      </c>
      <c r="F2722" s="9" t="str">
        <f t="shared" si="169"/>
        <v>West Anne</v>
      </c>
      <c r="G2722" t="str">
        <f t="shared" si="170"/>
        <v>GA</v>
      </c>
      <c r="H2722" t="str">
        <f t="shared" si="171"/>
        <v>14860</v>
      </c>
    </row>
    <row r="2723" spans="1:8" ht="30">
      <c r="A2723" s="1" t="s">
        <v>10505</v>
      </c>
      <c r="B2723" s="1" t="str">
        <f t="shared" si="168"/>
        <v>Unit 0599 Box 4328;DPO AE 56043</v>
      </c>
      <c r="C2723" s="1" t="s">
        <v>28454</v>
      </c>
      <c r="D2723" s="4" t="s">
        <v>36171</v>
      </c>
      <c r="E2723" s="4" t="s">
        <v>36172</v>
      </c>
      <c r="F2723" s="9" t="str">
        <f t="shared" si="169"/>
        <v>DPO</v>
      </c>
      <c r="G2723" t="str">
        <f t="shared" si="170"/>
        <v>AE</v>
      </c>
      <c r="H2723" t="str">
        <f t="shared" si="171"/>
        <v>56043</v>
      </c>
    </row>
    <row r="2724" spans="1:8" ht="30">
      <c r="A2724" s="1" t="s">
        <v>10509</v>
      </c>
      <c r="B2724" s="1" t="str">
        <f t="shared" si="168"/>
        <v>1587 Wade Mews;East Tiffany, UT 07251</v>
      </c>
      <c r="C2724" s="1" t="s">
        <v>28455</v>
      </c>
      <c r="D2724" s="4" t="s">
        <v>36173</v>
      </c>
      <c r="E2724" s="4" t="s">
        <v>36174</v>
      </c>
      <c r="F2724" s="9" t="str">
        <f t="shared" si="169"/>
        <v>East Tiffany</v>
      </c>
      <c r="G2724" t="str">
        <f t="shared" si="170"/>
        <v>UT</v>
      </c>
      <c r="H2724" t="str">
        <f t="shared" si="171"/>
        <v>07251</v>
      </c>
    </row>
    <row r="2725" spans="1:8" ht="45">
      <c r="A2725" s="1" t="s">
        <v>10512</v>
      </c>
      <c r="B2725" s="1" t="str">
        <f t="shared" si="168"/>
        <v>320 Brandon Plaza Apt. 093;East Thomaschester, AL 22343</v>
      </c>
      <c r="C2725" s="1" t="s">
        <v>28456</v>
      </c>
      <c r="D2725" s="4" t="s">
        <v>36175</v>
      </c>
      <c r="E2725" s="4" t="s">
        <v>36176</v>
      </c>
      <c r="F2725" s="9" t="str">
        <f t="shared" si="169"/>
        <v>East Thomaschester</v>
      </c>
      <c r="G2725" t="str">
        <f t="shared" si="170"/>
        <v>AL</v>
      </c>
      <c r="H2725" t="str">
        <f t="shared" si="171"/>
        <v>22343</v>
      </c>
    </row>
    <row r="2726" spans="1:8" ht="30">
      <c r="A2726" s="1" t="s">
        <v>10516</v>
      </c>
      <c r="B2726" s="1" t="str">
        <f t="shared" si="168"/>
        <v>659 Jillian Turnpike;Port Jared, DE 96503</v>
      </c>
      <c r="C2726" s="1" t="s">
        <v>28457</v>
      </c>
      <c r="D2726" s="4" t="s">
        <v>36177</v>
      </c>
      <c r="E2726" s="4" t="s">
        <v>36178</v>
      </c>
      <c r="F2726" s="9" t="str">
        <f t="shared" si="169"/>
        <v>Port Jared</v>
      </c>
      <c r="G2726" t="str">
        <f t="shared" si="170"/>
        <v>DE</v>
      </c>
      <c r="H2726" t="str">
        <f t="shared" si="171"/>
        <v>96503</v>
      </c>
    </row>
    <row r="2727" spans="1:8" ht="30">
      <c r="A2727" s="1" t="s">
        <v>10519</v>
      </c>
      <c r="B2727" s="1" t="str">
        <f t="shared" si="168"/>
        <v>7374 Frank Station;New Victorton, DE 79616</v>
      </c>
      <c r="C2727" s="1" t="s">
        <v>28458</v>
      </c>
      <c r="D2727" s="4" t="s">
        <v>36179</v>
      </c>
      <c r="E2727" s="4" t="s">
        <v>36180</v>
      </c>
      <c r="F2727" s="9" t="str">
        <f t="shared" si="169"/>
        <v>New Victorton</v>
      </c>
      <c r="G2727" t="str">
        <f t="shared" si="170"/>
        <v>DE</v>
      </c>
      <c r="H2727" t="str">
        <f t="shared" si="171"/>
        <v>79616</v>
      </c>
    </row>
    <row r="2728" spans="1:8" ht="45">
      <c r="A2728" s="1" t="s">
        <v>10523</v>
      </c>
      <c r="B2728" s="1" t="str">
        <f t="shared" si="168"/>
        <v>627 Williams Gardens Apt. 210;West Brianna, MO 94082</v>
      </c>
      <c r="C2728" s="1" t="s">
        <v>28459</v>
      </c>
      <c r="D2728" s="4" t="s">
        <v>36181</v>
      </c>
      <c r="E2728" s="4" t="s">
        <v>36182</v>
      </c>
      <c r="F2728" s="9" t="str">
        <f t="shared" si="169"/>
        <v>West Brianna</v>
      </c>
      <c r="G2728" t="str">
        <f t="shared" si="170"/>
        <v>MO</v>
      </c>
      <c r="H2728" t="str">
        <f t="shared" si="171"/>
        <v>94082</v>
      </c>
    </row>
    <row r="2729" spans="1:8" ht="30">
      <c r="A2729" s="1" t="s">
        <v>10527</v>
      </c>
      <c r="B2729" s="1" t="str">
        <f t="shared" si="168"/>
        <v>4289 Brittany Avenue;East Keithhaven, MA 76661</v>
      </c>
      <c r="C2729" s="1" t="s">
        <v>28460</v>
      </c>
      <c r="D2729" s="4" t="s">
        <v>36183</v>
      </c>
      <c r="E2729" s="4" t="s">
        <v>36184</v>
      </c>
      <c r="F2729" s="9" t="str">
        <f t="shared" si="169"/>
        <v>East Keithhaven</v>
      </c>
      <c r="G2729" t="str">
        <f t="shared" si="170"/>
        <v>MA</v>
      </c>
      <c r="H2729" t="str">
        <f t="shared" si="171"/>
        <v>76661</v>
      </c>
    </row>
    <row r="2730" spans="1:8" ht="30">
      <c r="A2730" s="1" t="s">
        <v>10531</v>
      </c>
      <c r="B2730" s="1" t="str">
        <f t="shared" si="168"/>
        <v>939 Taylor Mount;North Travis, NV 00725</v>
      </c>
      <c r="C2730" s="1" t="s">
        <v>28461</v>
      </c>
      <c r="D2730" s="4" t="s">
        <v>36185</v>
      </c>
      <c r="E2730" s="4" t="s">
        <v>36186</v>
      </c>
      <c r="F2730" s="9" t="str">
        <f t="shared" si="169"/>
        <v>North Travis</v>
      </c>
      <c r="G2730" t="str">
        <f t="shared" si="170"/>
        <v>NV</v>
      </c>
      <c r="H2730" t="str">
        <f t="shared" si="171"/>
        <v>00725</v>
      </c>
    </row>
    <row r="2731" spans="1:8" ht="45">
      <c r="A2731" s="1" t="s">
        <v>10535</v>
      </c>
      <c r="B2731" s="1" t="str">
        <f t="shared" si="168"/>
        <v>2755 Smith Plaza;Simpsonborough, MS 04009</v>
      </c>
      <c r="C2731" s="1" t="s">
        <v>28462</v>
      </c>
      <c r="D2731" s="4" t="s">
        <v>36187</v>
      </c>
      <c r="E2731" s="4" t="s">
        <v>36188</v>
      </c>
      <c r="F2731" s="9" t="str">
        <f t="shared" si="169"/>
        <v>Simpsonborough</v>
      </c>
      <c r="G2731" t="str">
        <f t="shared" si="170"/>
        <v>MS</v>
      </c>
      <c r="H2731" t="str">
        <f t="shared" si="171"/>
        <v>04009</v>
      </c>
    </row>
    <row r="2732" spans="1:8" ht="30">
      <c r="A2732" s="1" t="s">
        <v>10539</v>
      </c>
      <c r="B2732" s="1" t="str">
        <f t="shared" si="168"/>
        <v>09173 Kathy Walk;Port Hailey, MT 11651</v>
      </c>
      <c r="C2732" s="1" t="s">
        <v>28463</v>
      </c>
      <c r="D2732" s="4" t="s">
        <v>36189</v>
      </c>
      <c r="E2732" s="4" t="s">
        <v>36190</v>
      </c>
      <c r="F2732" s="9" t="str">
        <f t="shared" si="169"/>
        <v>Port Hailey</v>
      </c>
      <c r="G2732" t="str">
        <f t="shared" si="170"/>
        <v>MT</v>
      </c>
      <c r="H2732" t="str">
        <f t="shared" si="171"/>
        <v>11651</v>
      </c>
    </row>
    <row r="2733" spans="1:8" ht="45">
      <c r="A2733" s="1" t="s">
        <v>10543</v>
      </c>
      <c r="B2733" s="1" t="str">
        <f t="shared" si="168"/>
        <v>8882 Duffy Roads;Meganland, CO 94219</v>
      </c>
      <c r="C2733" s="1" t="s">
        <v>28464</v>
      </c>
      <c r="D2733" s="4" t="s">
        <v>36191</v>
      </c>
      <c r="E2733" s="4" t="s">
        <v>36192</v>
      </c>
      <c r="F2733" s="9" t="str">
        <f t="shared" si="169"/>
        <v>Meganland</v>
      </c>
      <c r="G2733" t="str">
        <f t="shared" si="170"/>
        <v>CO</v>
      </c>
      <c r="H2733" t="str">
        <f t="shared" si="171"/>
        <v>94219</v>
      </c>
    </row>
    <row r="2734" spans="1:8" ht="30">
      <c r="A2734" s="1" t="s">
        <v>10547</v>
      </c>
      <c r="B2734" s="1" t="str">
        <f t="shared" si="168"/>
        <v>60495 Mullins Shoal Suite 735;Davidview, MD 91852</v>
      </c>
      <c r="C2734" s="1" t="s">
        <v>28465</v>
      </c>
      <c r="D2734" s="4" t="s">
        <v>36193</v>
      </c>
      <c r="E2734" s="4" t="s">
        <v>36194</v>
      </c>
      <c r="F2734" s="9" t="str">
        <f t="shared" si="169"/>
        <v>Davidview</v>
      </c>
      <c r="G2734" t="str">
        <f t="shared" si="170"/>
        <v>MD</v>
      </c>
      <c r="H2734" t="str">
        <f t="shared" si="171"/>
        <v>91852</v>
      </c>
    </row>
    <row r="2735" spans="1:8" ht="30">
      <c r="A2735" s="1" t="s">
        <v>10551</v>
      </c>
      <c r="B2735" s="1" t="str">
        <f t="shared" si="168"/>
        <v>PSC 1690, Box 9483;APO AE 20282</v>
      </c>
      <c r="C2735" s="1" t="s">
        <v>28466</v>
      </c>
      <c r="D2735" s="4" t="s">
        <v>36195</v>
      </c>
      <c r="E2735" s="4" t="s">
        <v>36196</v>
      </c>
      <c r="F2735" s="9" t="str">
        <f t="shared" si="169"/>
        <v>APO</v>
      </c>
      <c r="G2735" t="str">
        <f t="shared" si="170"/>
        <v>AE</v>
      </c>
      <c r="H2735" t="str">
        <f t="shared" si="171"/>
        <v>20282</v>
      </c>
    </row>
    <row r="2736" spans="1:8" ht="30">
      <c r="A2736" s="1" t="s">
        <v>10555</v>
      </c>
      <c r="B2736" s="1" t="str">
        <f t="shared" si="168"/>
        <v>00882 Tiffany Court Apt. 156;Michaelburgh, KY 49430</v>
      </c>
      <c r="C2736" s="1" t="s">
        <v>28467</v>
      </c>
      <c r="D2736" s="4" t="s">
        <v>36197</v>
      </c>
      <c r="E2736" s="4" t="s">
        <v>36198</v>
      </c>
      <c r="F2736" s="9" t="str">
        <f t="shared" si="169"/>
        <v>Michaelburgh</v>
      </c>
      <c r="G2736" t="str">
        <f t="shared" si="170"/>
        <v>KY</v>
      </c>
      <c r="H2736" t="str">
        <f t="shared" si="171"/>
        <v>49430</v>
      </c>
    </row>
    <row r="2737" spans="1:8" ht="45">
      <c r="A2737" s="1" t="s">
        <v>10559</v>
      </c>
      <c r="B2737" s="1" t="str">
        <f t="shared" si="168"/>
        <v>10163 Christopher Track;Jessicaburgh, ND 66230</v>
      </c>
      <c r="C2737" s="1" t="s">
        <v>28468</v>
      </c>
      <c r="D2737" s="4" t="s">
        <v>36199</v>
      </c>
      <c r="E2737" s="4" t="s">
        <v>36200</v>
      </c>
      <c r="F2737" s="9" t="str">
        <f t="shared" si="169"/>
        <v>Jessicaburgh</v>
      </c>
      <c r="G2737" t="str">
        <f t="shared" si="170"/>
        <v>ND</v>
      </c>
      <c r="H2737" t="str">
        <f t="shared" si="171"/>
        <v>66230</v>
      </c>
    </row>
    <row r="2738" spans="1:8" ht="30">
      <c r="A2738" s="1" t="s">
        <v>10563</v>
      </c>
      <c r="B2738" s="1" t="str">
        <f t="shared" si="168"/>
        <v>2597 Gibson Avenue Apt. 132;East Melanie, MI 37166</v>
      </c>
      <c r="C2738" s="1" t="s">
        <v>28469</v>
      </c>
      <c r="D2738" s="4" t="s">
        <v>36201</v>
      </c>
      <c r="E2738" s="4" t="s">
        <v>36202</v>
      </c>
      <c r="F2738" s="9" t="str">
        <f t="shared" si="169"/>
        <v>East Melanie</v>
      </c>
      <c r="G2738" t="str">
        <f t="shared" si="170"/>
        <v>MI</v>
      </c>
      <c r="H2738" t="str">
        <f t="shared" si="171"/>
        <v>37166</v>
      </c>
    </row>
    <row r="2739" spans="1:8" ht="45">
      <c r="A2739" s="1" t="s">
        <v>10567</v>
      </c>
      <c r="B2739" s="1" t="str">
        <f t="shared" si="168"/>
        <v>4657 Jason Plains Apt. 812;Lake Carlosfurt, FL 85966</v>
      </c>
      <c r="C2739" s="1" t="s">
        <v>28470</v>
      </c>
      <c r="D2739" s="4" t="s">
        <v>36203</v>
      </c>
      <c r="E2739" s="4" t="s">
        <v>36204</v>
      </c>
      <c r="F2739" s="9" t="str">
        <f t="shared" si="169"/>
        <v>Lake Carlosfurt</v>
      </c>
      <c r="G2739" t="str">
        <f t="shared" si="170"/>
        <v>FL</v>
      </c>
      <c r="H2739" t="str">
        <f t="shared" si="171"/>
        <v>85966</v>
      </c>
    </row>
    <row r="2740" spans="1:8" ht="30">
      <c r="A2740" s="1" t="s">
        <v>10571</v>
      </c>
      <c r="B2740" s="1" t="str">
        <f t="shared" si="168"/>
        <v>89403 Amy Creek;Harrisstad, ND 18968</v>
      </c>
      <c r="C2740" s="1" t="s">
        <v>28471</v>
      </c>
      <c r="D2740" s="4" t="s">
        <v>36205</v>
      </c>
      <c r="E2740" s="4" t="s">
        <v>36206</v>
      </c>
      <c r="F2740" s="9" t="str">
        <f t="shared" si="169"/>
        <v>Harrisstad</v>
      </c>
      <c r="G2740" t="str">
        <f t="shared" si="170"/>
        <v>ND</v>
      </c>
      <c r="H2740" t="str">
        <f t="shared" si="171"/>
        <v>18968</v>
      </c>
    </row>
    <row r="2741" spans="1:8" ht="45">
      <c r="A2741" s="1" t="s">
        <v>10575</v>
      </c>
      <c r="B2741" s="1" t="str">
        <f t="shared" si="168"/>
        <v>23281 French Road Suite 273;South Parkerfurt, NM 58082</v>
      </c>
      <c r="C2741" s="1" t="s">
        <v>28472</v>
      </c>
      <c r="D2741" s="4" t="s">
        <v>36207</v>
      </c>
      <c r="E2741" s="4" t="s">
        <v>36208</v>
      </c>
      <c r="F2741" s="9" t="str">
        <f t="shared" si="169"/>
        <v>South Parkerfurt</v>
      </c>
      <c r="G2741" t="str">
        <f t="shared" si="170"/>
        <v>NM</v>
      </c>
      <c r="H2741" t="str">
        <f t="shared" si="171"/>
        <v>58082</v>
      </c>
    </row>
    <row r="2742" spans="1:8" ht="30">
      <c r="A2742" s="1" t="s">
        <v>10579</v>
      </c>
      <c r="B2742" s="1" t="str">
        <f t="shared" si="168"/>
        <v>790 Bobby Street;Klineville, UT 32351</v>
      </c>
      <c r="C2742" s="1" t="s">
        <v>28473</v>
      </c>
      <c r="D2742" s="4" t="s">
        <v>36209</v>
      </c>
      <c r="E2742" s="4" t="s">
        <v>36210</v>
      </c>
      <c r="F2742" s="9" t="str">
        <f t="shared" si="169"/>
        <v>Klineville</v>
      </c>
      <c r="G2742" t="str">
        <f t="shared" si="170"/>
        <v>UT</v>
      </c>
      <c r="H2742" t="str">
        <f t="shared" si="171"/>
        <v>32351</v>
      </c>
    </row>
    <row r="2743" spans="1:8" ht="45">
      <c r="A2743" s="1" t="s">
        <v>10583</v>
      </c>
      <c r="B2743" s="1" t="str">
        <f t="shared" si="168"/>
        <v>85038 Michael Junction Apt. 230;South Elizabethton, SD 50077</v>
      </c>
      <c r="C2743" s="1" t="s">
        <v>28474</v>
      </c>
      <c r="D2743" s="4" t="s">
        <v>36211</v>
      </c>
      <c r="E2743" s="4" t="s">
        <v>36212</v>
      </c>
      <c r="F2743" s="9" t="str">
        <f t="shared" si="169"/>
        <v>South Elizabethton</v>
      </c>
      <c r="G2743" t="str">
        <f t="shared" si="170"/>
        <v>SD</v>
      </c>
      <c r="H2743" t="str">
        <f t="shared" si="171"/>
        <v>50077</v>
      </c>
    </row>
    <row r="2744" spans="1:8" ht="30">
      <c r="A2744" s="1" t="s">
        <v>10587</v>
      </c>
      <c r="B2744" s="1" t="str">
        <f t="shared" si="168"/>
        <v>325 Tony Spring;West Robertborough, WY 90326</v>
      </c>
      <c r="C2744" s="1" t="s">
        <v>28475</v>
      </c>
      <c r="D2744" s="4" t="s">
        <v>36213</v>
      </c>
      <c r="E2744" s="4" t="s">
        <v>36214</v>
      </c>
      <c r="F2744" s="9" t="str">
        <f t="shared" si="169"/>
        <v>West Robertborough</v>
      </c>
      <c r="G2744" t="str">
        <f t="shared" si="170"/>
        <v>WY</v>
      </c>
      <c r="H2744" t="str">
        <f t="shared" si="171"/>
        <v>90326</v>
      </c>
    </row>
    <row r="2745" spans="1:8" ht="45">
      <c r="A2745" s="1" t="s">
        <v>10591</v>
      </c>
      <c r="B2745" s="1" t="str">
        <f t="shared" si="168"/>
        <v>408 Bishop Mews Suite 383;East Brucechester, OK 42550</v>
      </c>
      <c r="C2745" s="1" t="s">
        <v>28476</v>
      </c>
      <c r="D2745" s="4" t="s">
        <v>36215</v>
      </c>
      <c r="E2745" s="4" t="s">
        <v>36216</v>
      </c>
      <c r="F2745" s="9" t="str">
        <f t="shared" si="169"/>
        <v>East Brucechester</v>
      </c>
      <c r="G2745" t="str">
        <f t="shared" si="170"/>
        <v>OK</v>
      </c>
      <c r="H2745" t="str">
        <f t="shared" si="171"/>
        <v>42550</v>
      </c>
    </row>
    <row r="2746" spans="1:8" ht="30">
      <c r="A2746" s="1" t="s">
        <v>10595</v>
      </c>
      <c r="B2746" s="1" t="str">
        <f t="shared" si="168"/>
        <v>66622 Frances Freeway;East Michael, OH 40001</v>
      </c>
      <c r="C2746" s="1" t="s">
        <v>28477</v>
      </c>
      <c r="D2746" s="4" t="s">
        <v>36217</v>
      </c>
      <c r="E2746" s="4" t="s">
        <v>36218</v>
      </c>
      <c r="F2746" s="9" t="str">
        <f t="shared" si="169"/>
        <v>East Michael</v>
      </c>
      <c r="G2746" t="str">
        <f t="shared" si="170"/>
        <v>OH</v>
      </c>
      <c r="H2746" t="str">
        <f t="shared" si="171"/>
        <v>40001</v>
      </c>
    </row>
    <row r="2747" spans="1:8" ht="30">
      <c r="A2747" s="1" t="s">
        <v>10599</v>
      </c>
      <c r="B2747" s="1" t="str">
        <f t="shared" si="168"/>
        <v>Unit 9713 Box 3654;DPO AA 78418</v>
      </c>
      <c r="C2747" s="1" t="s">
        <v>28478</v>
      </c>
      <c r="D2747" s="4" t="s">
        <v>36219</v>
      </c>
      <c r="E2747" s="4" t="s">
        <v>36220</v>
      </c>
      <c r="F2747" s="9" t="str">
        <f t="shared" si="169"/>
        <v>DPO</v>
      </c>
      <c r="G2747" t="str">
        <f t="shared" si="170"/>
        <v>AA</v>
      </c>
      <c r="H2747" t="str">
        <f t="shared" si="171"/>
        <v>78418</v>
      </c>
    </row>
    <row r="2748" spans="1:8" ht="45">
      <c r="A2748" s="1" t="s">
        <v>10603</v>
      </c>
      <c r="B2748" s="1" t="str">
        <f t="shared" si="168"/>
        <v>0701 Marcus Manors Apt. 252;Simonchester, CO 41904</v>
      </c>
      <c r="C2748" s="1" t="s">
        <v>28479</v>
      </c>
      <c r="D2748" s="4" t="s">
        <v>36221</v>
      </c>
      <c r="E2748" s="4" t="s">
        <v>36222</v>
      </c>
      <c r="F2748" s="9" t="str">
        <f t="shared" si="169"/>
        <v>Simonchester</v>
      </c>
      <c r="G2748" t="str">
        <f t="shared" si="170"/>
        <v>CO</v>
      </c>
      <c r="H2748" t="str">
        <f t="shared" si="171"/>
        <v>41904</v>
      </c>
    </row>
    <row r="2749" spans="1:8" ht="30">
      <c r="A2749" s="1" t="s">
        <v>10607</v>
      </c>
      <c r="B2749" s="1" t="str">
        <f t="shared" si="168"/>
        <v>975 Emily Pine;Bautistabury, NE 45628</v>
      </c>
      <c r="C2749" s="1" t="s">
        <v>28480</v>
      </c>
      <c r="D2749" s="4" t="s">
        <v>36223</v>
      </c>
      <c r="E2749" s="4" t="s">
        <v>36224</v>
      </c>
      <c r="F2749" s="9" t="str">
        <f t="shared" si="169"/>
        <v>Bautistabury</v>
      </c>
      <c r="G2749" t="str">
        <f t="shared" si="170"/>
        <v>NE</v>
      </c>
      <c r="H2749" t="str">
        <f t="shared" si="171"/>
        <v>45628</v>
      </c>
    </row>
    <row r="2750" spans="1:8" ht="30">
      <c r="A2750" s="1" t="s">
        <v>10610</v>
      </c>
      <c r="B2750" s="1" t="str">
        <f t="shared" si="168"/>
        <v>915 Nichols Square Suite 612;Heiditown, ID 17010</v>
      </c>
      <c r="C2750" s="1" t="s">
        <v>28481</v>
      </c>
      <c r="D2750" s="4" t="s">
        <v>36225</v>
      </c>
      <c r="E2750" s="4" t="s">
        <v>36226</v>
      </c>
      <c r="F2750" s="9" t="str">
        <f t="shared" si="169"/>
        <v>Heiditown</v>
      </c>
      <c r="G2750" t="str">
        <f t="shared" si="170"/>
        <v>ID</v>
      </c>
      <c r="H2750" t="str">
        <f t="shared" si="171"/>
        <v>17010</v>
      </c>
    </row>
    <row r="2751" spans="1:8" ht="30">
      <c r="A2751" s="1" t="s">
        <v>10614</v>
      </c>
      <c r="B2751" s="1" t="str">
        <f t="shared" si="168"/>
        <v>696 Sharon Forges Suite 913;Jameston, GA 81462</v>
      </c>
      <c r="C2751" s="1" t="s">
        <v>28482</v>
      </c>
      <c r="D2751" s="4" t="s">
        <v>36227</v>
      </c>
      <c r="E2751" s="4" t="s">
        <v>36228</v>
      </c>
      <c r="F2751" s="9" t="str">
        <f t="shared" si="169"/>
        <v>Jameston</v>
      </c>
      <c r="G2751" t="str">
        <f t="shared" si="170"/>
        <v>GA</v>
      </c>
      <c r="H2751" t="str">
        <f t="shared" si="171"/>
        <v>81462</v>
      </c>
    </row>
    <row r="2752" spans="1:8" ht="30">
      <c r="A2752" s="1" t="s">
        <v>10618</v>
      </c>
      <c r="B2752" s="1" t="str">
        <f t="shared" si="168"/>
        <v>Unit 4062 Box 6567;DPO AE 51757</v>
      </c>
      <c r="C2752" s="1" t="s">
        <v>28483</v>
      </c>
      <c r="D2752" s="4" t="s">
        <v>36229</v>
      </c>
      <c r="E2752" s="4" t="s">
        <v>36230</v>
      </c>
      <c r="F2752" s="9" t="str">
        <f t="shared" si="169"/>
        <v>DPO</v>
      </c>
      <c r="G2752" t="str">
        <f t="shared" si="170"/>
        <v>AE</v>
      </c>
      <c r="H2752" t="str">
        <f t="shared" si="171"/>
        <v>51757</v>
      </c>
    </row>
    <row r="2753" spans="1:8" ht="30">
      <c r="A2753" s="1" t="s">
        <v>10622</v>
      </c>
      <c r="B2753" s="1" t="str">
        <f t="shared" si="168"/>
        <v>89120 Joseph Fort;East Davidtown, KS 48120</v>
      </c>
      <c r="C2753" s="1" t="s">
        <v>28484</v>
      </c>
      <c r="D2753" s="4" t="s">
        <v>36231</v>
      </c>
      <c r="E2753" s="4" t="s">
        <v>36232</v>
      </c>
      <c r="F2753" s="9" t="str">
        <f t="shared" si="169"/>
        <v>East Davidtown</v>
      </c>
      <c r="G2753" t="str">
        <f t="shared" si="170"/>
        <v>KS</v>
      </c>
      <c r="H2753" t="str">
        <f t="shared" si="171"/>
        <v>48120</v>
      </c>
    </row>
    <row r="2754" spans="1:8" ht="45">
      <c r="A2754" s="1" t="s">
        <v>10626</v>
      </c>
      <c r="B2754" s="1" t="str">
        <f t="shared" si="168"/>
        <v>7895 William Estate Apt. 000;Port Edgarville, MD 91844</v>
      </c>
      <c r="C2754" s="1" t="s">
        <v>28485</v>
      </c>
      <c r="D2754" s="4" t="s">
        <v>36233</v>
      </c>
      <c r="E2754" s="4" t="s">
        <v>36234</v>
      </c>
      <c r="F2754" s="9" t="str">
        <f t="shared" si="169"/>
        <v>Port Edgarville</v>
      </c>
      <c r="G2754" t="str">
        <f t="shared" si="170"/>
        <v>MD</v>
      </c>
      <c r="H2754" t="str">
        <f t="shared" si="171"/>
        <v>91844</v>
      </c>
    </row>
    <row r="2755" spans="1:8" ht="45">
      <c r="A2755" s="1" t="s">
        <v>10630</v>
      </c>
      <c r="B2755" s="1" t="str">
        <f t="shared" ref="B2755:B2818" si="172">SUBSTITUTE(A2755,CHAR(10),";")</f>
        <v>2075 Salazar Brooks;Hernandezhaven, MD 98413</v>
      </c>
      <c r="C2755" s="1" t="s">
        <v>28486</v>
      </c>
      <c r="D2755" s="4" t="s">
        <v>36235</v>
      </c>
      <c r="E2755" s="4" t="s">
        <v>36236</v>
      </c>
      <c r="F2755" s="9" t="str">
        <f t="shared" ref="F2755:F2818" si="173">IF(RIGHT(LEFT(E2755,3),2)="PO",LEFT(E2755,3),LEFT(E2755,LEN(E2755)-10))</f>
        <v>Hernandezhaven</v>
      </c>
      <c r="G2755" t="str">
        <f t="shared" ref="G2755:G2818" si="174">LEFT(RIGHT(E2755, 8), 2)</f>
        <v>MD</v>
      </c>
      <c r="H2755" t="str">
        <f t="shared" ref="H2755:H2818" si="175">RIGHT(E2755, 5)</f>
        <v>98413</v>
      </c>
    </row>
    <row r="2756" spans="1:8" ht="30">
      <c r="A2756" s="1" t="s">
        <v>10633</v>
      </c>
      <c r="B2756" s="1" t="str">
        <f t="shared" si="172"/>
        <v>683 Amy Brook;New Jessica, UT 36857</v>
      </c>
      <c r="C2756" s="1" t="s">
        <v>28487</v>
      </c>
      <c r="D2756" s="4" t="s">
        <v>36237</v>
      </c>
      <c r="E2756" s="4" t="s">
        <v>36238</v>
      </c>
      <c r="F2756" s="9" t="str">
        <f t="shared" si="173"/>
        <v>New Jessica</v>
      </c>
      <c r="G2756" t="str">
        <f t="shared" si="174"/>
        <v>UT</v>
      </c>
      <c r="H2756" t="str">
        <f t="shared" si="175"/>
        <v>36857</v>
      </c>
    </row>
    <row r="2757" spans="1:8" ht="45">
      <c r="A2757" s="1" t="s">
        <v>10637</v>
      </c>
      <c r="B2757" s="1" t="str">
        <f t="shared" si="172"/>
        <v>8971 Tracy Wall Suite 368;Chambershaven, WI 00874</v>
      </c>
      <c r="C2757" s="1" t="s">
        <v>28488</v>
      </c>
      <c r="D2757" s="4" t="s">
        <v>36239</v>
      </c>
      <c r="E2757" s="4" t="s">
        <v>36240</v>
      </c>
      <c r="F2757" s="9" t="str">
        <f t="shared" si="173"/>
        <v>Chambershaven</v>
      </c>
      <c r="G2757" t="str">
        <f t="shared" si="174"/>
        <v>WI</v>
      </c>
      <c r="H2757" t="str">
        <f t="shared" si="175"/>
        <v>00874</v>
      </c>
    </row>
    <row r="2758" spans="1:8" ht="30">
      <c r="A2758" s="1" t="s">
        <v>10641</v>
      </c>
      <c r="B2758" s="1" t="str">
        <f t="shared" si="172"/>
        <v>10291 Logan Ridge Apt. 458;Brownshire, MT 92996</v>
      </c>
      <c r="C2758" s="1" t="s">
        <v>28489</v>
      </c>
      <c r="D2758" s="4" t="s">
        <v>36241</v>
      </c>
      <c r="E2758" s="4" t="s">
        <v>36242</v>
      </c>
      <c r="F2758" s="9" t="str">
        <f t="shared" si="173"/>
        <v>Brownshire</v>
      </c>
      <c r="G2758" t="str">
        <f t="shared" si="174"/>
        <v>MT</v>
      </c>
      <c r="H2758" t="str">
        <f t="shared" si="175"/>
        <v>92996</v>
      </c>
    </row>
    <row r="2759" spans="1:8" ht="30">
      <c r="A2759" s="1" t="s">
        <v>10644</v>
      </c>
      <c r="B2759" s="1" t="str">
        <f t="shared" si="172"/>
        <v>97000 Conrad Locks;South Meghan, WA 76111</v>
      </c>
      <c r="C2759" s="1" t="s">
        <v>28490</v>
      </c>
      <c r="D2759" s="4" t="s">
        <v>36243</v>
      </c>
      <c r="E2759" s="4" t="s">
        <v>36244</v>
      </c>
      <c r="F2759" s="9" t="str">
        <f t="shared" si="173"/>
        <v>South Meghan</v>
      </c>
      <c r="G2759" t="str">
        <f t="shared" si="174"/>
        <v>WA</v>
      </c>
      <c r="H2759" t="str">
        <f t="shared" si="175"/>
        <v>76111</v>
      </c>
    </row>
    <row r="2760" spans="1:8" ht="30">
      <c r="A2760" s="1" t="s">
        <v>10646</v>
      </c>
      <c r="B2760" s="1" t="str">
        <f t="shared" si="172"/>
        <v>PSC 3519, Box 8843;APO AA 42719</v>
      </c>
      <c r="C2760" s="1" t="s">
        <v>28491</v>
      </c>
      <c r="D2760" s="4" t="s">
        <v>36245</v>
      </c>
      <c r="E2760" s="4" t="s">
        <v>36246</v>
      </c>
      <c r="F2760" s="9" t="str">
        <f t="shared" si="173"/>
        <v>APO</v>
      </c>
      <c r="G2760" t="str">
        <f t="shared" si="174"/>
        <v>AA</v>
      </c>
      <c r="H2760" t="str">
        <f t="shared" si="175"/>
        <v>42719</v>
      </c>
    </row>
    <row r="2761" spans="1:8" ht="30">
      <c r="A2761" s="1" t="s">
        <v>10650</v>
      </c>
      <c r="B2761" s="1" t="str">
        <f t="shared" si="172"/>
        <v>515 Kevin Causeway;South Tanyaton, SD 69097</v>
      </c>
      <c r="C2761" s="1" t="s">
        <v>28492</v>
      </c>
      <c r="D2761" s="4" t="s">
        <v>36247</v>
      </c>
      <c r="E2761" s="4" t="s">
        <v>36248</v>
      </c>
      <c r="F2761" s="9" t="str">
        <f t="shared" si="173"/>
        <v>South Tanyaton</v>
      </c>
      <c r="G2761" t="str">
        <f t="shared" si="174"/>
        <v>SD</v>
      </c>
      <c r="H2761" t="str">
        <f t="shared" si="175"/>
        <v>69097</v>
      </c>
    </row>
    <row r="2762" spans="1:8" ht="30">
      <c r="A2762" s="1" t="s">
        <v>10654</v>
      </c>
      <c r="B2762" s="1" t="str">
        <f t="shared" si="172"/>
        <v>924 Denise Parkway Suite 348;Rogersbury, MI 99919</v>
      </c>
      <c r="C2762" s="1" t="s">
        <v>28493</v>
      </c>
      <c r="D2762" s="4" t="s">
        <v>36249</v>
      </c>
      <c r="E2762" s="4" t="s">
        <v>36250</v>
      </c>
      <c r="F2762" s="9" t="str">
        <f t="shared" si="173"/>
        <v>Rogersbury</v>
      </c>
      <c r="G2762" t="str">
        <f t="shared" si="174"/>
        <v>MI</v>
      </c>
      <c r="H2762" t="str">
        <f t="shared" si="175"/>
        <v>99919</v>
      </c>
    </row>
    <row r="2763" spans="1:8" ht="30">
      <c r="A2763" s="1" t="s">
        <v>10658</v>
      </c>
      <c r="B2763" s="1" t="str">
        <f t="shared" si="172"/>
        <v>40029 Bailey Ridge;South Gregoryport, NC 71009</v>
      </c>
      <c r="C2763" s="1" t="s">
        <v>28494</v>
      </c>
      <c r="D2763" s="4" t="s">
        <v>36251</v>
      </c>
      <c r="E2763" s="4" t="s">
        <v>36252</v>
      </c>
      <c r="F2763" s="9" t="str">
        <f t="shared" si="173"/>
        <v>South Gregoryport</v>
      </c>
      <c r="G2763" t="str">
        <f t="shared" si="174"/>
        <v>NC</v>
      </c>
      <c r="H2763" t="str">
        <f t="shared" si="175"/>
        <v>71009</v>
      </c>
    </row>
    <row r="2764" spans="1:8" ht="45">
      <c r="A2764" s="1" t="s">
        <v>10662</v>
      </c>
      <c r="B2764" s="1" t="str">
        <f t="shared" si="172"/>
        <v>9684 Anderson Cove;Stewartmouth, WV 72304</v>
      </c>
      <c r="C2764" s="1" t="s">
        <v>28495</v>
      </c>
      <c r="D2764" s="4" t="s">
        <v>36253</v>
      </c>
      <c r="E2764" s="4" t="s">
        <v>36254</v>
      </c>
      <c r="F2764" s="9" t="str">
        <f t="shared" si="173"/>
        <v>Stewartmouth</v>
      </c>
      <c r="G2764" t="str">
        <f t="shared" si="174"/>
        <v>WV</v>
      </c>
      <c r="H2764" t="str">
        <f t="shared" si="175"/>
        <v>72304</v>
      </c>
    </row>
    <row r="2765" spans="1:8" ht="30">
      <c r="A2765" s="1" t="s">
        <v>10666</v>
      </c>
      <c r="B2765" s="1" t="str">
        <f t="shared" si="172"/>
        <v>48802 Ralph Rapids;Lake Tamaraville, OK 01980</v>
      </c>
      <c r="C2765" s="1" t="s">
        <v>28496</v>
      </c>
      <c r="D2765" s="4" t="s">
        <v>36255</v>
      </c>
      <c r="E2765" s="4" t="s">
        <v>36256</v>
      </c>
      <c r="F2765" s="9" t="str">
        <f t="shared" si="173"/>
        <v>Lake Tamaraville</v>
      </c>
      <c r="G2765" t="str">
        <f t="shared" si="174"/>
        <v>OK</v>
      </c>
      <c r="H2765" t="str">
        <f t="shared" si="175"/>
        <v>01980</v>
      </c>
    </row>
    <row r="2766" spans="1:8" ht="45">
      <c r="A2766" s="1" t="s">
        <v>10669</v>
      </c>
      <c r="B2766" s="1" t="str">
        <f t="shared" si="172"/>
        <v>068 Thomas Ferry Apt. 891;North Kellyhaven, HI 00807</v>
      </c>
      <c r="C2766" s="1" t="s">
        <v>28497</v>
      </c>
      <c r="D2766" s="4" t="s">
        <v>36257</v>
      </c>
      <c r="E2766" s="4" t="s">
        <v>36258</v>
      </c>
      <c r="F2766" s="9" t="str">
        <f t="shared" si="173"/>
        <v>North Kellyhaven</v>
      </c>
      <c r="G2766" t="str">
        <f t="shared" si="174"/>
        <v>HI</v>
      </c>
      <c r="H2766" t="str">
        <f t="shared" si="175"/>
        <v>00807</v>
      </c>
    </row>
    <row r="2767" spans="1:8" ht="45">
      <c r="A2767" s="1" t="s">
        <v>10672</v>
      </c>
      <c r="B2767" s="1" t="str">
        <f t="shared" si="172"/>
        <v>64756 Hines Unions;Connieton, NM 21030</v>
      </c>
      <c r="C2767" s="1" t="s">
        <v>28498</v>
      </c>
      <c r="D2767" s="4" t="s">
        <v>36259</v>
      </c>
      <c r="E2767" s="4" t="s">
        <v>36260</v>
      </c>
      <c r="F2767" s="9" t="str">
        <f t="shared" si="173"/>
        <v>Connieton</v>
      </c>
      <c r="G2767" t="str">
        <f t="shared" si="174"/>
        <v>NM</v>
      </c>
      <c r="H2767" t="str">
        <f t="shared" si="175"/>
        <v>21030</v>
      </c>
    </row>
    <row r="2768" spans="1:8" ht="30">
      <c r="A2768" s="1" t="s">
        <v>10676</v>
      </c>
      <c r="B2768" s="1" t="str">
        <f t="shared" si="172"/>
        <v>425 Alicia Plain Apt. 604;Brianchester, NE 42933</v>
      </c>
      <c r="C2768" s="1" t="s">
        <v>28499</v>
      </c>
      <c r="D2768" s="4" t="s">
        <v>36261</v>
      </c>
      <c r="E2768" s="4" t="s">
        <v>36262</v>
      </c>
      <c r="F2768" s="9" t="str">
        <f t="shared" si="173"/>
        <v>Brianchester</v>
      </c>
      <c r="G2768" t="str">
        <f t="shared" si="174"/>
        <v>NE</v>
      </c>
      <c r="H2768" t="str">
        <f t="shared" si="175"/>
        <v>42933</v>
      </c>
    </row>
    <row r="2769" spans="1:8" ht="45">
      <c r="A2769" s="1" t="s">
        <v>10680</v>
      </c>
      <c r="B2769" s="1" t="str">
        <f t="shared" si="172"/>
        <v>9265 Deborah Lane Apt. 677;West Kristamouth, ND 72893</v>
      </c>
      <c r="C2769" s="1" t="s">
        <v>28500</v>
      </c>
      <c r="D2769" s="4" t="s">
        <v>36263</v>
      </c>
      <c r="E2769" s="4" t="s">
        <v>36264</v>
      </c>
      <c r="F2769" s="9" t="str">
        <f t="shared" si="173"/>
        <v>West Kristamouth</v>
      </c>
      <c r="G2769" t="str">
        <f t="shared" si="174"/>
        <v>ND</v>
      </c>
      <c r="H2769" t="str">
        <f t="shared" si="175"/>
        <v>72893</v>
      </c>
    </row>
    <row r="2770" spans="1:8" ht="45">
      <c r="A2770" s="1" t="s">
        <v>10684</v>
      </c>
      <c r="B2770" s="1" t="str">
        <f t="shared" si="172"/>
        <v>30953 Ronald Springs;Barrettville, IA 23333</v>
      </c>
      <c r="C2770" s="1" t="s">
        <v>28501</v>
      </c>
      <c r="D2770" s="4" t="s">
        <v>36265</v>
      </c>
      <c r="E2770" s="4" t="s">
        <v>36266</v>
      </c>
      <c r="F2770" s="9" t="str">
        <f t="shared" si="173"/>
        <v>Barrettville</v>
      </c>
      <c r="G2770" t="str">
        <f t="shared" si="174"/>
        <v>IA</v>
      </c>
      <c r="H2770" t="str">
        <f t="shared" si="175"/>
        <v>23333</v>
      </c>
    </row>
    <row r="2771" spans="1:8" ht="30">
      <c r="A2771" s="1" t="s">
        <v>10688</v>
      </c>
      <c r="B2771" s="1" t="str">
        <f t="shared" si="172"/>
        <v>15374 Jacob Rue Suite 965;Ericville, ND 17402</v>
      </c>
      <c r="C2771" s="1" t="s">
        <v>28502</v>
      </c>
      <c r="D2771" s="4" t="s">
        <v>36267</v>
      </c>
      <c r="E2771" s="4" t="s">
        <v>36268</v>
      </c>
      <c r="F2771" s="9" t="str">
        <f t="shared" si="173"/>
        <v>Ericville</v>
      </c>
      <c r="G2771" t="str">
        <f t="shared" si="174"/>
        <v>ND</v>
      </c>
      <c r="H2771" t="str">
        <f t="shared" si="175"/>
        <v>17402</v>
      </c>
    </row>
    <row r="2772" spans="1:8" ht="30">
      <c r="A2772" s="1" t="s">
        <v>10691</v>
      </c>
      <c r="B2772" s="1" t="str">
        <f t="shared" si="172"/>
        <v>77448 Sarah Wells;Tracyside, UT 58270</v>
      </c>
      <c r="C2772" s="1" t="s">
        <v>28503</v>
      </c>
      <c r="D2772" s="4" t="s">
        <v>36269</v>
      </c>
      <c r="E2772" s="4" t="s">
        <v>36270</v>
      </c>
      <c r="F2772" s="9" t="str">
        <f t="shared" si="173"/>
        <v>Tracyside</v>
      </c>
      <c r="G2772" t="str">
        <f t="shared" si="174"/>
        <v>UT</v>
      </c>
      <c r="H2772" t="str">
        <f t="shared" si="175"/>
        <v>58270</v>
      </c>
    </row>
    <row r="2773" spans="1:8" ht="45">
      <c r="A2773" s="1" t="s">
        <v>10695</v>
      </c>
      <c r="B2773" s="1" t="str">
        <f t="shared" si="172"/>
        <v>105 Fernandez Loop;Meganhaven, MS 47761</v>
      </c>
      <c r="C2773" s="1" t="s">
        <v>28504</v>
      </c>
      <c r="D2773" s="4" t="s">
        <v>36271</v>
      </c>
      <c r="E2773" s="4" t="s">
        <v>36272</v>
      </c>
      <c r="F2773" s="9" t="str">
        <f t="shared" si="173"/>
        <v>Meganhaven</v>
      </c>
      <c r="G2773" t="str">
        <f t="shared" si="174"/>
        <v>MS</v>
      </c>
      <c r="H2773" t="str">
        <f t="shared" si="175"/>
        <v>47761</v>
      </c>
    </row>
    <row r="2774" spans="1:8" ht="30">
      <c r="A2774" s="1" t="s">
        <v>10699</v>
      </c>
      <c r="B2774" s="1" t="str">
        <f t="shared" si="172"/>
        <v>9236 Vanessa Cliffs;East Randy, KY 40092</v>
      </c>
      <c r="C2774" s="1" t="s">
        <v>28505</v>
      </c>
      <c r="D2774" s="4" t="s">
        <v>36273</v>
      </c>
      <c r="E2774" s="4" t="s">
        <v>36274</v>
      </c>
      <c r="F2774" s="9" t="str">
        <f t="shared" si="173"/>
        <v>East Randy</v>
      </c>
      <c r="G2774" t="str">
        <f t="shared" si="174"/>
        <v>KY</v>
      </c>
      <c r="H2774" t="str">
        <f t="shared" si="175"/>
        <v>40092</v>
      </c>
    </row>
    <row r="2775" spans="1:8" ht="45">
      <c r="A2775" s="1" t="s">
        <v>10703</v>
      </c>
      <c r="B2775" s="1" t="str">
        <f t="shared" si="172"/>
        <v>291 Olson Ports Suite 833;New Courtneyberg, MN 93991</v>
      </c>
      <c r="C2775" s="1" t="s">
        <v>28506</v>
      </c>
      <c r="D2775" s="4" t="s">
        <v>36275</v>
      </c>
      <c r="E2775" s="4" t="s">
        <v>36276</v>
      </c>
      <c r="F2775" s="9" t="str">
        <f t="shared" si="173"/>
        <v>New Courtneyberg</v>
      </c>
      <c r="G2775" t="str">
        <f t="shared" si="174"/>
        <v>MN</v>
      </c>
      <c r="H2775" t="str">
        <f t="shared" si="175"/>
        <v>93991</v>
      </c>
    </row>
    <row r="2776" spans="1:8" ht="30">
      <c r="A2776" s="1" t="s">
        <v>10707</v>
      </c>
      <c r="B2776" s="1" t="str">
        <f t="shared" si="172"/>
        <v>820 Kimberly Grove;Monicastad, IL 02211</v>
      </c>
      <c r="C2776" s="1" t="s">
        <v>28507</v>
      </c>
      <c r="D2776" s="4" t="s">
        <v>36277</v>
      </c>
      <c r="E2776" s="4" t="s">
        <v>36278</v>
      </c>
      <c r="F2776" s="9" t="str">
        <f t="shared" si="173"/>
        <v>Monicastad</v>
      </c>
      <c r="G2776" t="str">
        <f t="shared" si="174"/>
        <v>IL</v>
      </c>
      <c r="H2776" t="str">
        <f t="shared" si="175"/>
        <v>02211</v>
      </c>
    </row>
    <row r="2777" spans="1:8" ht="30">
      <c r="A2777" s="1" t="s">
        <v>10711</v>
      </c>
      <c r="B2777" s="1" t="str">
        <f t="shared" si="172"/>
        <v>81680 Anderson Rue;South Jasonmouth, PA 01402</v>
      </c>
      <c r="C2777" s="1" t="s">
        <v>28508</v>
      </c>
      <c r="D2777" s="4" t="s">
        <v>36279</v>
      </c>
      <c r="E2777" s="4" t="s">
        <v>36280</v>
      </c>
      <c r="F2777" s="9" t="str">
        <f t="shared" si="173"/>
        <v>South Jasonmouth</v>
      </c>
      <c r="G2777" t="str">
        <f t="shared" si="174"/>
        <v>PA</v>
      </c>
      <c r="H2777" t="str">
        <f t="shared" si="175"/>
        <v>01402</v>
      </c>
    </row>
    <row r="2778" spans="1:8" ht="30">
      <c r="A2778" s="1" t="s">
        <v>10715</v>
      </c>
      <c r="B2778" s="1" t="str">
        <f t="shared" si="172"/>
        <v>291 Xavier Lakes Suite 968;Mooremouth, WY 84396</v>
      </c>
      <c r="C2778" s="1" t="s">
        <v>28509</v>
      </c>
      <c r="D2778" s="4" t="s">
        <v>36281</v>
      </c>
      <c r="E2778" s="4" t="s">
        <v>36282</v>
      </c>
      <c r="F2778" s="9" t="str">
        <f t="shared" si="173"/>
        <v>Mooremouth</v>
      </c>
      <c r="G2778" t="str">
        <f t="shared" si="174"/>
        <v>WY</v>
      </c>
      <c r="H2778" t="str">
        <f t="shared" si="175"/>
        <v>84396</v>
      </c>
    </row>
    <row r="2779" spans="1:8" ht="45">
      <c r="A2779" s="1" t="s">
        <v>10719</v>
      </c>
      <c r="B2779" s="1" t="str">
        <f t="shared" si="172"/>
        <v>46157 Mcmahon Streets;West Amanda, PA 11310</v>
      </c>
      <c r="C2779" s="1" t="s">
        <v>28510</v>
      </c>
      <c r="D2779" s="4" t="s">
        <v>36283</v>
      </c>
      <c r="E2779" s="4" t="s">
        <v>36284</v>
      </c>
      <c r="F2779" s="9" t="str">
        <f t="shared" si="173"/>
        <v>West Amanda</v>
      </c>
      <c r="G2779" t="str">
        <f t="shared" si="174"/>
        <v>PA</v>
      </c>
      <c r="H2779" t="str">
        <f t="shared" si="175"/>
        <v>11310</v>
      </c>
    </row>
    <row r="2780" spans="1:8" ht="45">
      <c r="A2780" s="1" t="s">
        <v>10723</v>
      </c>
      <c r="B2780" s="1" t="str">
        <f t="shared" si="172"/>
        <v>7739 Dominique Center Suite 813;Loveshire, CO 03127</v>
      </c>
      <c r="C2780" s="1" t="s">
        <v>28511</v>
      </c>
      <c r="D2780" s="4" t="s">
        <v>36285</v>
      </c>
      <c r="E2780" s="4" t="s">
        <v>36286</v>
      </c>
      <c r="F2780" s="9" t="str">
        <f t="shared" si="173"/>
        <v>Loveshire</v>
      </c>
      <c r="G2780" t="str">
        <f t="shared" si="174"/>
        <v>CO</v>
      </c>
      <c r="H2780" t="str">
        <f t="shared" si="175"/>
        <v>03127</v>
      </c>
    </row>
    <row r="2781" spans="1:8" ht="30">
      <c r="A2781" s="1" t="s">
        <v>10727</v>
      </c>
      <c r="B2781" s="1" t="str">
        <f t="shared" si="172"/>
        <v>23470 Daniel River;East Claytonview, MA 37128</v>
      </c>
      <c r="C2781" s="1" t="s">
        <v>28512</v>
      </c>
      <c r="D2781" s="4" t="s">
        <v>36287</v>
      </c>
      <c r="E2781" s="4" t="s">
        <v>36288</v>
      </c>
      <c r="F2781" s="9" t="str">
        <f t="shared" si="173"/>
        <v>East Claytonview</v>
      </c>
      <c r="G2781" t="str">
        <f t="shared" si="174"/>
        <v>MA</v>
      </c>
      <c r="H2781" t="str">
        <f t="shared" si="175"/>
        <v>37128</v>
      </c>
    </row>
    <row r="2782" spans="1:8" ht="30">
      <c r="A2782" s="1" t="s">
        <v>10731</v>
      </c>
      <c r="B2782" s="1" t="str">
        <f t="shared" si="172"/>
        <v>Unit 0145 Box 1588;DPO AE 53494</v>
      </c>
      <c r="C2782" s="1" t="s">
        <v>28513</v>
      </c>
      <c r="D2782" s="4" t="s">
        <v>36289</v>
      </c>
      <c r="E2782" s="4" t="s">
        <v>36290</v>
      </c>
      <c r="F2782" s="9" t="str">
        <f t="shared" si="173"/>
        <v>DPO</v>
      </c>
      <c r="G2782" t="str">
        <f t="shared" si="174"/>
        <v>AE</v>
      </c>
      <c r="H2782" t="str">
        <f t="shared" si="175"/>
        <v>53494</v>
      </c>
    </row>
    <row r="2783" spans="1:8" ht="30">
      <c r="A2783" s="1" t="s">
        <v>10735</v>
      </c>
      <c r="B2783" s="1" t="str">
        <f t="shared" si="172"/>
        <v>USS Ayers;FPO AP 70807</v>
      </c>
      <c r="C2783" s="1" t="s">
        <v>28514</v>
      </c>
      <c r="D2783" s="4" t="s">
        <v>36291</v>
      </c>
      <c r="E2783" s="4" t="s">
        <v>36292</v>
      </c>
      <c r="F2783" s="9" t="str">
        <f t="shared" si="173"/>
        <v>FPO</v>
      </c>
      <c r="G2783" t="str">
        <f t="shared" si="174"/>
        <v>AP</v>
      </c>
      <c r="H2783" t="str">
        <f t="shared" si="175"/>
        <v>70807</v>
      </c>
    </row>
    <row r="2784" spans="1:8" ht="45">
      <c r="A2784" s="1" t="s">
        <v>10739</v>
      </c>
      <c r="B2784" s="1" t="str">
        <f t="shared" si="172"/>
        <v>8003 Christopher Port Apt. 459;Alexandriaport, NJ 83165</v>
      </c>
      <c r="C2784" s="1" t="s">
        <v>28515</v>
      </c>
      <c r="D2784" s="4" t="s">
        <v>36293</v>
      </c>
      <c r="E2784" s="4" t="s">
        <v>36294</v>
      </c>
      <c r="F2784" s="9" t="str">
        <f t="shared" si="173"/>
        <v>Alexandriaport</v>
      </c>
      <c r="G2784" t="str">
        <f t="shared" si="174"/>
        <v>NJ</v>
      </c>
      <c r="H2784" t="str">
        <f t="shared" si="175"/>
        <v>83165</v>
      </c>
    </row>
    <row r="2785" spans="1:8" ht="45">
      <c r="A2785" s="1" t="s">
        <v>10743</v>
      </c>
      <c r="B2785" s="1" t="str">
        <f t="shared" si="172"/>
        <v>102 Boyd Islands;Arnoldburgh, MA 72389</v>
      </c>
      <c r="C2785" s="1" t="s">
        <v>28516</v>
      </c>
      <c r="D2785" s="4" t="s">
        <v>36295</v>
      </c>
      <c r="E2785" s="4" t="s">
        <v>36296</v>
      </c>
      <c r="F2785" s="9" t="str">
        <f t="shared" si="173"/>
        <v>Arnoldburgh</v>
      </c>
      <c r="G2785" t="str">
        <f t="shared" si="174"/>
        <v>MA</v>
      </c>
      <c r="H2785" t="str">
        <f t="shared" si="175"/>
        <v>72389</v>
      </c>
    </row>
    <row r="2786" spans="1:8" ht="45">
      <c r="A2786" s="1" t="s">
        <v>10746</v>
      </c>
      <c r="B2786" s="1" t="str">
        <f t="shared" si="172"/>
        <v>827 Spence Lodge Apt. 990;North Krystalfurt, CO 81706</v>
      </c>
      <c r="C2786" s="1" t="s">
        <v>28517</v>
      </c>
      <c r="D2786" s="4" t="s">
        <v>36297</v>
      </c>
      <c r="E2786" s="4" t="s">
        <v>36298</v>
      </c>
      <c r="F2786" s="9" t="str">
        <f t="shared" si="173"/>
        <v>North Krystalfurt</v>
      </c>
      <c r="G2786" t="str">
        <f t="shared" si="174"/>
        <v>CO</v>
      </c>
      <c r="H2786" t="str">
        <f t="shared" si="175"/>
        <v>81706</v>
      </c>
    </row>
    <row r="2787" spans="1:8" ht="45">
      <c r="A2787" s="1" t="s">
        <v>10750</v>
      </c>
      <c r="B2787" s="1" t="str">
        <f t="shared" si="172"/>
        <v>997 Virginia Throughway Suite 330;Lake Alexandermouth, NM 15449</v>
      </c>
      <c r="C2787" s="1" t="s">
        <v>28518</v>
      </c>
      <c r="D2787" s="4" t="s">
        <v>36299</v>
      </c>
      <c r="E2787" s="4" t="s">
        <v>36300</v>
      </c>
      <c r="F2787" s="9" t="str">
        <f t="shared" si="173"/>
        <v>Lake Alexandermouth</v>
      </c>
      <c r="G2787" t="str">
        <f t="shared" si="174"/>
        <v>NM</v>
      </c>
      <c r="H2787" t="str">
        <f t="shared" si="175"/>
        <v>15449</v>
      </c>
    </row>
    <row r="2788" spans="1:8" ht="30">
      <c r="A2788" s="1" t="s">
        <v>10753</v>
      </c>
      <c r="B2788" s="1" t="str">
        <f t="shared" si="172"/>
        <v>705 Martinez Route Suite 066;Kelleyburgh, NC 81897</v>
      </c>
      <c r="C2788" s="1" t="s">
        <v>28519</v>
      </c>
      <c r="D2788" s="4" t="s">
        <v>36301</v>
      </c>
      <c r="E2788" s="4" t="s">
        <v>36302</v>
      </c>
      <c r="F2788" s="9" t="str">
        <f t="shared" si="173"/>
        <v>Kelleyburgh</v>
      </c>
      <c r="G2788" t="str">
        <f t="shared" si="174"/>
        <v>NC</v>
      </c>
      <c r="H2788" t="str">
        <f t="shared" si="175"/>
        <v>81897</v>
      </c>
    </row>
    <row r="2789" spans="1:8" ht="30">
      <c r="A2789" s="1" t="s">
        <v>10757</v>
      </c>
      <c r="B2789" s="1" t="str">
        <f t="shared" si="172"/>
        <v>514 Smith Mill;East Jasonland, NM 35748</v>
      </c>
      <c r="C2789" s="1" t="s">
        <v>28520</v>
      </c>
      <c r="D2789" s="4" t="s">
        <v>36303</v>
      </c>
      <c r="E2789" s="4" t="s">
        <v>36304</v>
      </c>
      <c r="F2789" s="9" t="str">
        <f t="shared" si="173"/>
        <v>East Jasonland</v>
      </c>
      <c r="G2789" t="str">
        <f t="shared" si="174"/>
        <v>NM</v>
      </c>
      <c r="H2789" t="str">
        <f t="shared" si="175"/>
        <v>35748</v>
      </c>
    </row>
    <row r="2790" spans="1:8" ht="45">
      <c r="A2790" s="1" t="s">
        <v>10761</v>
      </c>
      <c r="B2790" s="1" t="str">
        <f t="shared" si="172"/>
        <v>316 Todd Field;Nathanburgh, CT 81350</v>
      </c>
      <c r="C2790" s="1" t="s">
        <v>28521</v>
      </c>
      <c r="D2790" s="4" t="s">
        <v>36305</v>
      </c>
      <c r="E2790" s="4" t="s">
        <v>36306</v>
      </c>
      <c r="F2790" s="9" t="str">
        <f t="shared" si="173"/>
        <v>Nathanburgh</v>
      </c>
      <c r="G2790" t="str">
        <f t="shared" si="174"/>
        <v>CT</v>
      </c>
      <c r="H2790" t="str">
        <f t="shared" si="175"/>
        <v>81350</v>
      </c>
    </row>
    <row r="2791" spans="1:8" ht="45">
      <c r="A2791" s="1" t="s">
        <v>10765</v>
      </c>
      <c r="B2791" s="1" t="str">
        <f t="shared" si="172"/>
        <v>5912 Smith Ranch;Kennethshire, NM 02398</v>
      </c>
      <c r="C2791" s="1" t="s">
        <v>28522</v>
      </c>
      <c r="D2791" s="4" t="s">
        <v>36307</v>
      </c>
      <c r="E2791" s="4" t="s">
        <v>36308</v>
      </c>
      <c r="F2791" s="9" t="str">
        <f t="shared" si="173"/>
        <v>Kennethshire</v>
      </c>
      <c r="G2791" t="str">
        <f t="shared" si="174"/>
        <v>NM</v>
      </c>
      <c r="H2791" t="str">
        <f t="shared" si="175"/>
        <v>02398</v>
      </c>
    </row>
    <row r="2792" spans="1:8" ht="30">
      <c r="A2792" s="1" t="s">
        <v>10768</v>
      </c>
      <c r="B2792" s="1" t="str">
        <f t="shared" si="172"/>
        <v>Unit 7198 Box 0093;DPO AP 21022</v>
      </c>
      <c r="C2792" s="1" t="s">
        <v>28523</v>
      </c>
      <c r="D2792" s="4" t="s">
        <v>36309</v>
      </c>
      <c r="E2792" s="4" t="s">
        <v>36310</v>
      </c>
      <c r="F2792" s="9" t="str">
        <f t="shared" si="173"/>
        <v>DPO</v>
      </c>
      <c r="G2792" t="str">
        <f t="shared" si="174"/>
        <v>AP</v>
      </c>
      <c r="H2792" t="str">
        <f t="shared" si="175"/>
        <v>21022</v>
      </c>
    </row>
    <row r="2793" spans="1:8" ht="30">
      <c r="A2793" s="1" t="s">
        <v>10772</v>
      </c>
      <c r="B2793" s="1" t="str">
        <f t="shared" si="172"/>
        <v>75434 Matthew Light;New Teresastad, AK 52132</v>
      </c>
      <c r="C2793" s="1" t="s">
        <v>28524</v>
      </c>
      <c r="D2793" s="4" t="s">
        <v>36311</v>
      </c>
      <c r="E2793" s="4" t="s">
        <v>36312</v>
      </c>
      <c r="F2793" s="9" t="str">
        <f t="shared" si="173"/>
        <v>New Teresastad</v>
      </c>
      <c r="G2793" t="str">
        <f t="shared" si="174"/>
        <v>AK</v>
      </c>
      <c r="H2793" t="str">
        <f t="shared" si="175"/>
        <v>52132</v>
      </c>
    </row>
    <row r="2794" spans="1:8" ht="45">
      <c r="A2794" s="1" t="s">
        <v>10776</v>
      </c>
      <c r="B2794" s="1" t="str">
        <f t="shared" si="172"/>
        <v>9500 Alex Throughway Suite 040;Danielleburgh, ND 62336</v>
      </c>
      <c r="C2794" s="1" t="s">
        <v>28525</v>
      </c>
      <c r="D2794" s="4" t="s">
        <v>36313</v>
      </c>
      <c r="E2794" s="4" t="s">
        <v>36314</v>
      </c>
      <c r="F2794" s="9" t="str">
        <f t="shared" si="173"/>
        <v>Danielleburgh</v>
      </c>
      <c r="G2794" t="str">
        <f t="shared" si="174"/>
        <v>ND</v>
      </c>
      <c r="H2794" t="str">
        <f t="shared" si="175"/>
        <v>62336</v>
      </c>
    </row>
    <row r="2795" spans="1:8" ht="30">
      <c r="A2795" s="1" t="s">
        <v>10780</v>
      </c>
      <c r="B2795" s="1" t="str">
        <f t="shared" si="172"/>
        <v>345 Craig Pass;Lake Corey, HI 64777</v>
      </c>
      <c r="C2795" s="1" t="s">
        <v>28526</v>
      </c>
      <c r="D2795" s="4" t="s">
        <v>36315</v>
      </c>
      <c r="E2795" s="4" t="s">
        <v>36316</v>
      </c>
      <c r="F2795" s="9" t="str">
        <f t="shared" si="173"/>
        <v>Lake Corey</v>
      </c>
      <c r="G2795" t="str">
        <f t="shared" si="174"/>
        <v>HI</v>
      </c>
      <c r="H2795" t="str">
        <f t="shared" si="175"/>
        <v>64777</v>
      </c>
    </row>
    <row r="2796" spans="1:8" ht="30">
      <c r="A2796" s="1" t="s">
        <v>10784</v>
      </c>
      <c r="B2796" s="1" t="str">
        <f t="shared" si="172"/>
        <v>9489 Terry Radial;Smithport, FL 14717</v>
      </c>
      <c r="C2796" s="1" t="s">
        <v>28527</v>
      </c>
      <c r="D2796" s="4" t="s">
        <v>36317</v>
      </c>
      <c r="E2796" s="4" t="s">
        <v>36318</v>
      </c>
      <c r="F2796" s="9" t="str">
        <f t="shared" si="173"/>
        <v>Smithport</v>
      </c>
      <c r="G2796" t="str">
        <f t="shared" si="174"/>
        <v>FL</v>
      </c>
      <c r="H2796" t="str">
        <f t="shared" si="175"/>
        <v>14717</v>
      </c>
    </row>
    <row r="2797" spans="1:8" ht="45">
      <c r="A2797" s="1" t="s">
        <v>10788</v>
      </c>
      <c r="B2797" s="1" t="str">
        <f t="shared" si="172"/>
        <v>69236 Lopez Street;Hardingmouth, SD 29074</v>
      </c>
      <c r="C2797" s="1" t="s">
        <v>28528</v>
      </c>
      <c r="D2797" s="4" t="s">
        <v>36319</v>
      </c>
      <c r="E2797" s="4" t="s">
        <v>36320</v>
      </c>
      <c r="F2797" s="9" t="str">
        <f t="shared" si="173"/>
        <v>Hardingmouth</v>
      </c>
      <c r="G2797" t="str">
        <f t="shared" si="174"/>
        <v>SD</v>
      </c>
      <c r="H2797" t="str">
        <f t="shared" si="175"/>
        <v>29074</v>
      </c>
    </row>
    <row r="2798" spans="1:8" ht="30">
      <c r="A2798" s="1" t="s">
        <v>10792</v>
      </c>
      <c r="B2798" s="1" t="str">
        <f t="shared" si="172"/>
        <v>0946 Crawford Fort;Weberfurt, SC 60322</v>
      </c>
      <c r="C2798" s="1" t="s">
        <v>28529</v>
      </c>
      <c r="D2798" s="4" t="s">
        <v>36321</v>
      </c>
      <c r="E2798" s="4" t="s">
        <v>36322</v>
      </c>
      <c r="F2798" s="9" t="str">
        <f t="shared" si="173"/>
        <v>Weberfurt</v>
      </c>
      <c r="G2798" t="str">
        <f t="shared" si="174"/>
        <v>SC</v>
      </c>
      <c r="H2798" t="str">
        <f t="shared" si="175"/>
        <v>60322</v>
      </c>
    </row>
    <row r="2799" spans="1:8" ht="30">
      <c r="A2799" s="1" t="s">
        <v>10796</v>
      </c>
      <c r="B2799" s="1" t="str">
        <f t="shared" si="172"/>
        <v>99227 Edward Gardens Suite 378;Whitefurt, AL 42841</v>
      </c>
      <c r="C2799" s="1" t="s">
        <v>28530</v>
      </c>
      <c r="D2799" s="4" t="s">
        <v>36323</v>
      </c>
      <c r="E2799" s="4" t="s">
        <v>36324</v>
      </c>
      <c r="F2799" s="9" t="str">
        <f t="shared" si="173"/>
        <v>Whitefurt</v>
      </c>
      <c r="G2799" t="str">
        <f t="shared" si="174"/>
        <v>AL</v>
      </c>
      <c r="H2799" t="str">
        <f t="shared" si="175"/>
        <v>42841</v>
      </c>
    </row>
    <row r="2800" spans="1:8" ht="45">
      <c r="A2800" s="1" t="s">
        <v>10798</v>
      </c>
      <c r="B2800" s="1" t="str">
        <f t="shared" si="172"/>
        <v>99485 William Oval Apt. 650;Angelachester, IN 04455</v>
      </c>
      <c r="C2800" s="1" t="s">
        <v>28531</v>
      </c>
      <c r="D2800" s="4" t="s">
        <v>36325</v>
      </c>
      <c r="E2800" s="4" t="s">
        <v>36326</v>
      </c>
      <c r="F2800" s="9" t="str">
        <f t="shared" si="173"/>
        <v>Angelachester</v>
      </c>
      <c r="G2800" t="str">
        <f t="shared" si="174"/>
        <v>IN</v>
      </c>
      <c r="H2800" t="str">
        <f t="shared" si="175"/>
        <v>04455</v>
      </c>
    </row>
    <row r="2801" spans="1:8" ht="45">
      <c r="A2801" s="1" t="s">
        <v>10801</v>
      </c>
      <c r="B2801" s="1" t="str">
        <f t="shared" si="172"/>
        <v>297 Stacey Fort Suite 651;East Fernandoville, RI 70795</v>
      </c>
      <c r="C2801" s="1" t="s">
        <v>28532</v>
      </c>
      <c r="D2801" s="4" t="s">
        <v>36327</v>
      </c>
      <c r="E2801" s="4" t="s">
        <v>36328</v>
      </c>
      <c r="F2801" s="9" t="str">
        <f t="shared" si="173"/>
        <v>East Fernandoville</v>
      </c>
      <c r="G2801" t="str">
        <f t="shared" si="174"/>
        <v>RI</v>
      </c>
      <c r="H2801" t="str">
        <f t="shared" si="175"/>
        <v>70795</v>
      </c>
    </row>
    <row r="2802" spans="1:8" ht="30">
      <c r="A2802" s="1" t="s">
        <v>10805</v>
      </c>
      <c r="B2802" s="1" t="str">
        <f t="shared" si="172"/>
        <v>872 Charles Parkway;South Benjaminbury, NY 97646</v>
      </c>
      <c r="C2802" s="1" t="s">
        <v>28533</v>
      </c>
      <c r="D2802" s="4" t="s">
        <v>36329</v>
      </c>
      <c r="E2802" s="4" t="s">
        <v>36330</v>
      </c>
      <c r="F2802" s="9" t="str">
        <f t="shared" si="173"/>
        <v>South Benjaminbury</v>
      </c>
      <c r="G2802" t="str">
        <f t="shared" si="174"/>
        <v>NY</v>
      </c>
      <c r="H2802" t="str">
        <f t="shared" si="175"/>
        <v>97646</v>
      </c>
    </row>
    <row r="2803" spans="1:8" ht="30">
      <c r="A2803" s="1" t="s">
        <v>10809</v>
      </c>
      <c r="B2803" s="1" t="str">
        <f t="shared" si="172"/>
        <v>42262 Hector Way;Smithshire, MA 46115</v>
      </c>
      <c r="C2803" s="1" t="s">
        <v>28534</v>
      </c>
      <c r="D2803" s="4" t="s">
        <v>36331</v>
      </c>
      <c r="E2803" s="4" t="s">
        <v>36332</v>
      </c>
      <c r="F2803" s="9" t="str">
        <f t="shared" si="173"/>
        <v>Smithshire</v>
      </c>
      <c r="G2803" t="str">
        <f t="shared" si="174"/>
        <v>MA</v>
      </c>
      <c r="H2803" t="str">
        <f t="shared" si="175"/>
        <v>46115</v>
      </c>
    </row>
    <row r="2804" spans="1:8" ht="30">
      <c r="A2804" s="1" t="s">
        <v>10813</v>
      </c>
      <c r="B2804" s="1" t="str">
        <f t="shared" si="172"/>
        <v>PSC 3874, Box 2146;APO AE 32956</v>
      </c>
      <c r="C2804" s="1" t="s">
        <v>28535</v>
      </c>
      <c r="D2804" s="4" t="s">
        <v>36333</v>
      </c>
      <c r="E2804" s="4" t="s">
        <v>36334</v>
      </c>
      <c r="F2804" s="9" t="str">
        <f t="shared" si="173"/>
        <v>APO</v>
      </c>
      <c r="G2804" t="str">
        <f t="shared" si="174"/>
        <v>AE</v>
      </c>
      <c r="H2804" t="str">
        <f t="shared" si="175"/>
        <v>32956</v>
      </c>
    </row>
    <row r="2805" spans="1:8" ht="45">
      <c r="A2805" s="1" t="s">
        <v>10816</v>
      </c>
      <c r="B2805" s="1" t="str">
        <f t="shared" si="172"/>
        <v>62064 Sharon Parkway;Shirleyton, WI 33110</v>
      </c>
      <c r="C2805" s="1" t="s">
        <v>28536</v>
      </c>
      <c r="D2805" s="4" t="s">
        <v>36335</v>
      </c>
      <c r="E2805" s="4" t="s">
        <v>36336</v>
      </c>
      <c r="F2805" s="9" t="str">
        <f t="shared" si="173"/>
        <v>Shirleyton</v>
      </c>
      <c r="G2805" t="str">
        <f t="shared" si="174"/>
        <v>WI</v>
      </c>
      <c r="H2805" t="str">
        <f t="shared" si="175"/>
        <v>33110</v>
      </c>
    </row>
    <row r="2806" spans="1:8" ht="45">
      <c r="A2806" s="1" t="s">
        <v>10819</v>
      </c>
      <c r="B2806" s="1" t="str">
        <f t="shared" si="172"/>
        <v>543 Jordan Fields Apt. 605;Port Emmahaven, MD 51640</v>
      </c>
      <c r="C2806" s="1" t="s">
        <v>28537</v>
      </c>
      <c r="D2806" s="4" t="s">
        <v>36337</v>
      </c>
      <c r="E2806" s="4" t="s">
        <v>36338</v>
      </c>
      <c r="F2806" s="9" t="str">
        <f t="shared" si="173"/>
        <v>Port Emmahaven</v>
      </c>
      <c r="G2806" t="str">
        <f t="shared" si="174"/>
        <v>MD</v>
      </c>
      <c r="H2806" t="str">
        <f t="shared" si="175"/>
        <v>51640</v>
      </c>
    </row>
    <row r="2807" spans="1:8" ht="30">
      <c r="A2807" s="1" t="s">
        <v>10823</v>
      </c>
      <c r="B2807" s="1" t="str">
        <f t="shared" si="172"/>
        <v>30437 Hobbs Inlet;East Jamesstad, NH 96819</v>
      </c>
      <c r="C2807" s="1" t="s">
        <v>28538</v>
      </c>
      <c r="D2807" s="4" t="s">
        <v>36339</v>
      </c>
      <c r="E2807" s="4" t="s">
        <v>36340</v>
      </c>
      <c r="F2807" s="9" t="str">
        <f t="shared" si="173"/>
        <v>East Jamesstad</v>
      </c>
      <c r="G2807" t="str">
        <f t="shared" si="174"/>
        <v>NH</v>
      </c>
      <c r="H2807" t="str">
        <f t="shared" si="175"/>
        <v>96819</v>
      </c>
    </row>
    <row r="2808" spans="1:8" ht="30">
      <c r="A2808" s="1" t="s">
        <v>10827</v>
      </c>
      <c r="B2808" s="1" t="str">
        <f t="shared" si="172"/>
        <v>789 Linda Square Suite 368;Chadberg, AR 29852</v>
      </c>
      <c r="C2808" s="1" t="s">
        <v>28539</v>
      </c>
      <c r="D2808" s="4" t="s">
        <v>36341</v>
      </c>
      <c r="E2808" s="4" t="s">
        <v>36342</v>
      </c>
      <c r="F2808" s="9" t="str">
        <f t="shared" si="173"/>
        <v>Chadberg</v>
      </c>
      <c r="G2808" t="str">
        <f t="shared" si="174"/>
        <v>AR</v>
      </c>
      <c r="H2808" t="str">
        <f t="shared" si="175"/>
        <v>29852</v>
      </c>
    </row>
    <row r="2809" spans="1:8" ht="45">
      <c r="A2809" s="1" t="s">
        <v>10831</v>
      </c>
      <c r="B2809" s="1" t="str">
        <f t="shared" si="172"/>
        <v>468 William Motorway;Allenview, DC 09688</v>
      </c>
      <c r="C2809" s="1" t="s">
        <v>28540</v>
      </c>
      <c r="D2809" s="4" t="s">
        <v>36343</v>
      </c>
      <c r="E2809" s="4" t="s">
        <v>36344</v>
      </c>
      <c r="F2809" s="9" t="str">
        <f t="shared" si="173"/>
        <v>Allenview</v>
      </c>
      <c r="G2809" t="str">
        <f t="shared" si="174"/>
        <v>DC</v>
      </c>
      <c r="H2809" t="str">
        <f t="shared" si="175"/>
        <v>09688</v>
      </c>
    </row>
    <row r="2810" spans="1:8" ht="45">
      <c r="A2810" s="1" t="s">
        <v>10835</v>
      </c>
      <c r="B2810" s="1" t="str">
        <f t="shared" si="172"/>
        <v>91112 Seth Shoal;Stevenhaven, NJ 73843</v>
      </c>
      <c r="C2810" s="1" t="s">
        <v>28541</v>
      </c>
      <c r="D2810" s="4" t="s">
        <v>36345</v>
      </c>
      <c r="E2810" s="4" t="s">
        <v>36346</v>
      </c>
      <c r="F2810" s="9" t="str">
        <f t="shared" si="173"/>
        <v>Stevenhaven</v>
      </c>
      <c r="G2810" t="str">
        <f t="shared" si="174"/>
        <v>NJ</v>
      </c>
      <c r="H2810" t="str">
        <f t="shared" si="175"/>
        <v>73843</v>
      </c>
    </row>
    <row r="2811" spans="1:8" ht="30">
      <c r="A2811" s="1" t="s">
        <v>10838</v>
      </c>
      <c r="B2811" s="1" t="str">
        <f t="shared" si="172"/>
        <v>6161 Amanda Spurs;Port Susanfurt, IL 58056</v>
      </c>
      <c r="C2811" s="1" t="s">
        <v>28542</v>
      </c>
      <c r="D2811" s="4" t="s">
        <v>36347</v>
      </c>
      <c r="E2811" s="4" t="s">
        <v>36348</v>
      </c>
      <c r="F2811" s="9" t="str">
        <f t="shared" si="173"/>
        <v>Port Susanfurt</v>
      </c>
      <c r="G2811" t="str">
        <f t="shared" si="174"/>
        <v>IL</v>
      </c>
      <c r="H2811" t="str">
        <f t="shared" si="175"/>
        <v>58056</v>
      </c>
    </row>
    <row r="2812" spans="1:8" ht="30">
      <c r="A2812" s="1" t="s">
        <v>10842</v>
      </c>
      <c r="B2812" s="1" t="str">
        <f t="shared" si="172"/>
        <v>282 Robin Hollow Apt. 997;East Jennifer, MA 01039</v>
      </c>
      <c r="C2812" s="1" t="s">
        <v>28543</v>
      </c>
      <c r="D2812" s="4" t="s">
        <v>36349</v>
      </c>
      <c r="E2812" s="4" t="s">
        <v>36350</v>
      </c>
      <c r="F2812" s="9" t="str">
        <f t="shared" si="173"/>
        <v>East Jennifer</v>
      </c>
      <c r="G2812" t="str">
        <f t="shared" si="174"/>
        <v>MA</v>
      </c>
      <c r="H2812" t="str">
        <f t="shared" si="175"/>
        <v>01039</v>
      </c>
    </row>
    <row r="2813" spans="1:8" ht="30">
      <c r="A2813" s="1" t="s">
        <v>10846</v>
      </c>
      <c r="B2813" s="1" t="str">
        <f t="shared" si="172"/>
        <v>909 Stephen Plaza Suite 409;Wardbury, IN 34980</v>
      </c>
      <c r="C2813" s="1" t="s">
        <v>28544</v>
      </c>
      <c r="D2813" s="4" t="s">
        <v>36351</v>
      </c>
      <c r="E2813" s="4" t="s">
        <v>36352</v>
      </c>
      <c r="F2813" s="9" t="str">
        <f t="shared" si="173"/>
        <v>Wardbury</v>
      </c>
      <c r="G2813" t="str">
        <f t="shared" si="174"/>
        <v>IN</v>
      </c>
      <c r="H2813" t="str">
        <f t="shared" si="175"/>
        <v>34980</v>
      </c>
    </row>
    <row r="2814" spans="1:8" ht="45">
      <c r="A2814" s="1" t="s">
        <v>10850</v>
      </c>
      <c r="B2814" s="1" t="str">
        <f t="shared" si="172"/>
        <v>452 Harold Motorway;Matthewtown, IL 99648</v>
      </c>
      <c r="C2814" s="1" t="s">
        <v>28545</v>
      </c>
      <c r="D2814" s="4" t="s">
        <v>36353</v>
      </c>
      <c r="E2814" s="4" t="s">
        <v>36354</v>
      </c>
      <c r="F2814" s="9" t="str">
        <f t="shared" si="173"/>
        <v>Matthewtown</v>
      </c>
      <c r="G2814" t="str">
        <f t="shared" si="174"/>
        <v>IL</v>
      </c>
      <c r="H2814" t="str">
        <f t="shared" si="175"/>
        <v>99648</v>
      </c>
    </row>
    <row r="2815" spans="1:8" ht="45">
      <c r="A2815" s="1" t="s">
        <v>10853</v>
      </c>
      <c r="B2815" s="1" t="str">
        <f t="shared" si="172"/>
        <v>4052 Martin Landing;Angelaberg, SD 27856</v>
      </c>
      <c r="C2815" s="1" t="s">
        <v>28546</v>
      </c>
      <c r="D2815" s="4" t="s">
        <v>36355</v>
      </c>
      <c r="E2815" s="4" t="s">
        <v>36356</v>
      </c>
      <c r="F2815" s="9" t="str">
        <f t="shared" si="173"/>
        <v>Angelaberg</v>
      </c>
      <c r="G2815" t="str">
        <f t="shared" si="174"/>
        <v>SD</v>
      </c>
      <c r="H2815" t="str">
        <f t="shared" si="175"/>
        <v>27856</v>
      </c>
    </row>
    <row r="2816" spans="1:8" ht="30">
      <c r="A2816" s="1" t="s">
        <v>10857</v>
      </c>
      <c r="B2816" s="1" t="str">
        <f t="shared" si="172"/>
        <v>6623 Cox Courts;Port Ashley, HI 23862</v>
      </c>
      <c r="C2816" s="1" t="s">
        <v>28547</v>
      </c>
      <c r="D2816" s="4" t="s">
        <v>36357</v>
      </c>
      <c r="E2816" s="4" t="s">
        <v>36358</v>
      </c>
      <c r="F2816" s="9" t="str">
        <f t="shared" si="173"/>
        <v>Port Ashley</v>
      </c>
      <c r="G2816" t="str">
        <f t="shared" si="174"/>
        <v>HI</v>
      </c>
      <c r="H2816" t="str">
        <f t="shared" si="175"/>
        <v>23862</v>
      </c>
    </row>
    <row r="2817" spans="1:8" ht="30">
      <c r="A2817" s="1" t="s">
        <v>10860</v>
      </c>
      <c r="B2817" s="1" t="str">
        <f t="shared" si="172"/>
        <v>27496 David Park Suite 106;Port Andrew, MI 05774</v>
      </c>
      <c r="C2817" s="1" t="s">
        <v>28548</v>
      </c>
      <c r="D2817" s="4" t="s">
        <v>36359</v>
      </c>
      <c r="E2817" s="4" t="s">
        <v>36360</v>
      </c>
      <c r="F2817" s="9" t="str">
        <f t="shared" si="173"/>
        <v>Port Andrew</v>
      </c>
      <c r="G2817" t="str">
        <f t="shared" si="174"/>
        <v>MI</v>
      </c>
      <c r="H2817" t="str">
        <f t="shared" si="175"/>
        <v>05774</v>
      </c>
    </row>
    <row r="2818" spans="1:8" ht="45">
      <c r="A2818" s="1" t="s">
        <v>10864</v>
      </c>
      <c r="B2818" s="1" t="str">
        <f t="shared" si="172"/>
        <v>87564 White Trail Suite 329;Jonathanmouth, MT 06421</v>
      </c>
      <c r="C2818" s="1" t="s">
        <v>28549</v>
      </c>
      <c r="D2818" s="4" t="s">
        <v>36361</v>
      </c>
      <c r="E2818" s="4" t="s">
        <v>36362</v>
      </c>
      <c r="F2818" s="9" t="str">
        <f t="shared" si="173"/>
        <v>Jonathanmouth</v>
      </c>
      <c r="G2818" t="str">
        <f t="shared" si="174"/>
        <v>MT</v>
      </c>
      <c r="H2818" t="str">
        <f t="shared" si="175"/>
        <v>06421</v>
      </c>
    </row>
    <row r="2819" spans="1:8" ht="30">
      <c r="A2819" s="1" t="s">
        <v>10868</v>
      </c>
      <c r="B2819" s="1" t="str">
        <f t="shared" ref="B2819:B2882" si="176">SUBSTITUTE(A2819,CHAR(10),";")</f>
        <v>2693 Aimee Turnpike Apt. 276;Lake Ryan, SC 08634</v>
      </c>
      <c r="C2819" s="1" t="s">
        <v>28550</v>
      </c>
      <c r="D2819" s="4" t="s">
        <v>36363</v>
      </c>
      <c r="E2819" s="4" t="s">
        <v>36364</v>
      </c>
      <c r="F2819" s="9" t="str">
        <f t="shared" ref="F2819:F2882" si="177">IF(RIGHT(LEFT(E2819,3),2)="PO",LEFT(E2819,3),LEFT(E2819,LEN(E2819)-10))</f>
        <v>Lake Ryan</v>
      </c>
      <c r="G2819" t="str">
        <f t="shared" ref="G2819:G2882" si="178">LEFT(RIGHT(E2819, 8), 2)</f>
        <v>SC</v>
      </c>
      <c r="H2819" t="str">
        <f t="shared" ref="H2819:H2882" si="179">RIGHT(E2819, 5)</f>
        <v>08634</v>
      </c>
    </row>
    <row r="2820" spans="1:8" ht="30">
      <c r="A2820" s="1" t="s">
        <v>10871</v>
      </c>
      <c r="B2820" s="1" t="str">
        <f t="shared" si="176"/>
        <v>34444 Smith Groves Suite 170;Williamsbury, WI 56598</v>
      </c>
      <c r="C2820" s="1" t="s">
        <v>28551</v>
      </c>
      <c r="D2820" s="4" t="s">
        <v>36365</v>
      </c>
      <c r="E2820" s="4" t="s">
        <v>36366</v>
      </c>
      <c r="F2820" s="9" t="str">
        <f t="shared" si="177"/>
        <v>Williamsbury</v>
      </c>
      <c r="G2820" t="str">
        <f t="shared" si="178"/>
        <v>WI</v>
      </c>
      <c r="H2820" t="str">
        <f t="shared" si="179"/>
        <v>56598</v>
      </c>
    </row>
    <row r="2821" spans="1:8" ht="30">
      <c r="A2821" s="1" t="s">
        <v>10875</v>
      </c>
      <c r="B2821" s="1" t="str">
        <f t="shared" si="176"/>
        <v>6563 Yates Stream Apt. 497;Port Michelle, GA 53163</v>
      </c>
      <c r="C2821" s="1" t="s">
        <v>28552</v>
      </c>
      <c r="D2821" s="4" t="s">
        <v>36367</v>
      </c>
      <c r="E2821" s="4" t="s">
        <v>36368</v>
      </c>
      <c r="F2821" s="9" t="str">
        <f t="shared" si="177"/>
        <v>Port Michelle</v>
      </c>
      <c r="G2821" t="str">
        <f t="shared" si="178"/>
        <v>GA</v>
      </c>
      <c r="H2821" t="str">
        <f t="shared" si="179"/>
        <v>53163</v>
      </c>
    </row>
    <row r="2822" spans="1:8" ht="30">
      <c r="A2822" s="1" t="s">
        <v>10879</v>
      </c>
      <c r="B2822" s="1" t="str">
        <f t="shared" si="176"/>
        <v>2200 Lauren Street;North Matthew, MT 53166</v>
      </c>
      <c r="C2822" s="1" t="s">
        <v>28553</v>
      </c>
      <c r="D2822" s="4" t="s">
        <v>36369</v>
      </c>
      <c r="E2822" s="4" t="s">
        <v>36370</v>
      </c>
      <c r="F2822" s="9" t="str">
        <f t="shared" si="177"/>
        <v>North Matthew</v>
      </c>
      <c r="G2822" t="str">
        <f t="shared" si="178"/>
        <v>MT</v>
      </c>
      <c r="H2822" t="str">
        <f t="shared" si="179"/>
        <v>53166</v>
      </c>
    </row>
    <row r="2823" spans="1:8" ht="30">
      <c r="A2823" s="1" t="s">
        <v>10883</v>
      </c>
      <c r="B2823" s="1" t="str">
        <f t="shared" si="176"/>
        <v>144 Raymond Ford;South Christopher, DC 66371</v>
      </c>
      <c r="C2823" s="1" t="s">
        <v>28554</v>
      </c>
      <c r="D2823" s="4" t="s">
        <v>36371</v>
      </c>
      <c r="E2823" s="4" t="s">
        <v>36372</v>
      </c>
      <c r="F2823" s="9" t="str">
        <f t="shared" si="177"/>
        <v>South Christopher</v>
      </c>
      <c r="G2823" t="str">
        <f t="shared" si="178"/>
        <v>DC</v>
      </c>
      <c r="H2823" t="str">
        <f t="shared" si="179"/>
        <v>66371</v>
      </c>
    </row>
    <row r="2824" spans="1:8" ht="30">
      <c r="A2824" s="1" t="s">
        <v>10887</v>
      </c>
      <c r="B2824" s="1" t="str">
        <f t="shared" si="176"/>
        <v>4677 Ramirez Stravenue Apt. 497;Port Ashley, IL 20663</v>
      </c>
      <c r="C2824" s="1" t="s">
        <v>28555</v>
      </c>
      <c r="D2824" s="4" t="s">
        <v>36373</v>
      </c>
      <c r="E2824" s="4" t="s">
        <v>36374</v>
      </c>
      <c r="F2824" s="9" t="str">
        <f t="shared" si="177"/>
        <v>Port Ashley</v>
      </c>
      <c r="G2824" t="str">
        <f t="shared" si="178"/>
        <v>IL</v>
      </c>
      <c r="H2824" t="str">
        <f t="shared" si="179"/>
        <v>20663</v>
      </c>
    </row>
    <row r="2825" spans="1:8" ht="30">
      <c r="A2825" s="1" t="s">
        <v>10891</v>
      </c>
      <c r="B2825" s="1" t="str">
        <f t="shared" si="176"/>
        <v>5939 Franklin Stream Suite 933;West Ryan, LA 16303</v>
      </c>
      <c r="C2825" s="1" t="s">
        <v>28556</v>
      </c>
      <c r="D2825" s="4" t="s">
        <v>36375</v>
      </c>
      <c r="E2825" s="4" t="s">
        <v>36376</v>
      </c>
      <c r="F2825" s="9" t="str">
        <f t="shared" si="177"/>
        <v>West Ryan</v>
      </c>
      <c r="G2825" t="str">
        <f t="shared" si="178"/>
        <v>LA</v>
      </c>
      <c r="H2825" t="str">
        <f t="shared" si="179"/>
        <v>16303</v>
      </c>
    </row>
    <row r="2826" spans="1:8" ht="45">
      <c r="A2826" s="1" t="s">
        <v>10894</v>
      </c>
      <c r="B2826" s="1" t="str">
        <f t="shared" si="176"/>
        <v>528 Eric Roads Suite 067;West Alexander, MT 46479</v>
      </c>
      <c r="C2826" s="1" t="s">
        <v>28557</v>
      </c>
      <c r="D2826" s="4" t="s">
        <v>36377</v>
      </c>
      <c r="E2826" s="4" t="s">
        <v>36378</v>
      </c>
      <c r="F2826" s="9" t="str">
        <f t="shared" si="177"/>
        <v>West Alexander</v>
      </c>
      <c r="G2826" t="str">
        <f t="shared" si="178"/>
        <v>MT</v>
      </c>
      <c r="H2826" t="str">
        <f t="shared" si="179"/>
        <v>46479</v>
      </c>
    </row>
    <row r="2827" spans="1:8" ht="45">
      <c r="A2827" s="1" t="s">
        <v>10898</v>
      </c>
      <c r="B2827" s="1" t="str">
        <f t="shared" si="176"/>
        <v>6229 Burton Viaduct Suite 348;New Matthewshire, CA 54900</v>
      </c>
      <c r="C2827" s="1" t="s">
        <v>28558</v>
      </c>
      <c r="D2827" s="4" t="s">
        <v>36379</v>
      </c>
      <c r="E2827" s="4" t="s">
        <v>36380</v>
      </c>
      <c r="F2827" s="9" t="str">
        <f t="shared" si="177"/>
        <v>New Matthewshire</v>
      </c>
      <c r="G2827" t="str">
        <f t="shared" si="178"/>
        <v>CA</v>
      </c>
      <c r="H2827" t="str">
        <f t="shared" si="179"/>
        <v>54900</v>
      </c>
    </row>
    <row r="2828" spans="1:8" ht="30">
      <c r="A2828" s="1" t="s">
        <v>10901</v>
      </c>
      <c r="B2828" s="1" t="str">
        <f t="shared" si="176"/>
        <v>0057 Garcia Inlet Suite 632;South John, NH 85586</v>
      </c>
      <c r="C2828" s="1" t="s">
        <v>28559</v>
      </c>
      <c r="D2828" s="4" t="s">
        <v>36381</v>
      </c>
      <c r="E2828" s="4" t="s">
        <v>36382</v>
      </c>
      <c r="F2828" s="9" t="str">
        <f t="shared" si="177"/>
        <v>South John</v>
      </c>
      <c r="G2828" t="str">
        <f t="shared" si="178"/>
        <v>NH</v>
      </c>
      <c r="H2828" t="str">
        <f t="shared" si="179"/>
        <v>85586</v>
      </c>
    </row>
    <row r="2829" spans="1:8" ht="45">
      <c r="A2829" s="1" t="s">
        <v>10904</v>
      </c>
      <c r="B2829" s="1" t="str">
        <f t="shared" si="176"/>
        <v>893 Schaefer Cape Apt. 182;West Scottberg, AL 93871</v>
      </c>
      <c r="C2829" s="1" t="s">
        <v>28560</v>
      </c>
      <c r="D2829" s="4" t="s">
        <v>36383</v>
      </c>
      <c r="E2829" s="4" t="s">
        <v>36384</v>
      </c>
      <c r="F2829" s="9" t="str">
        <f t="shared" si="177"/>
        <v>West Scottberg</v>
      </c>
      <c r="G2829" t="str">
        <f t="shared" si="178"/>
        <v>AL</v>
      </c>
      <c r="H2829" t="str">
        <f t="shared" si="179"/>
        <v>93871</v>
      </c>
    </row>
    <row r="2830" spans="1:8" ht="45">
      <c r="A2830" s="1" t="s">
        <v>10908</v>
      </c>
      <c r="B2830" s="1" t="str">
        <f t="shared" si="176"/>
        <v>2189 Parks Mission;Greenefort, TX 72860</v>
      </c>
      <c r="C2830" s="1" t="s">
        <v>28561</v>
      </c>
      <c r="D2830" s="4" t="s">
        <v>36385</v>
      </c>
      <c r="E2830" s="4" t="s">
        <v>36386</v>
      </c>
      <c r="F2830" s="9" t="str">
        <f t="shared" si="177"/>
        <v>Greenefort</v>
      </c>
      <c r="G2830" t="str">
        <f t="shared" si="178"/>
        <v>TX</v>
      </c>
      <c r="H2830" t="str">
        <f t="shared" si="179"/>
        <v>72860</v>
      </c>
    </row>
    <row r="2831" spans="1:8" ht="30">
      <c r="A2831" s="1" t="s">
        <v>10911</v>
      </c>
      <c r="B2831" s="1" t="str">
        <f t="shared" si="176"/>
        <v>6330 Leslie Ranch;Lake Joshua, PA 89201</v>
      </c>
      <c r="C2831" s="1" t="s">
        <v>28562</v>
      </c>
      <c r="D2831" s="4" t="s">
        <v>36387</v>
      </c>
      <c r="E2831" s="4" t="s">
        <v>36388</v>
      </c>
      <c r="F2831" s="9" t="str">
        <f t="shared" si="177"/>
        <v>Lake Joshua</v>
      </c>
      <c r="G2831" t="str">
        <f t="shared" si="178"/>
        <v>PA</v>
      </c>
      <c r="H2831" t="str">
        <f t="shared" si="179"/>
        <v>89201</v>
      </c>
    </row>
    <row r="2832" spans="1:8" ht="30">
      <c r="A2832" s="1" t="s">
        <v>10915</v>
      </c>
      <c r="B2832" s="1" t="str">
        <f t="shared" si="176"/>
        <v>26143 Stacy Island Suite 514;Port Amber, DC 16985</v>
      </c>
      <c r="C2832" s="1" t="s">
        <v>28563</v>
      </c>
      <c r="D2832" s="4" t="s">
        <v>36389</v>
      </c>
      <c r="E2832" s="4" t="s">
        <v>36390</v>
      </c>
      <c r="F2832" s="9" t="str">
        <f t="shared" si="177"/>
        <v>Port Amber</v>
      </c>
      <c r="G2832" t="str">
        <f t="shared" si="178"/>
        <v>DC</v>
      </c>
      <c r="H2832" t="str">
        <f t="shared" si="179"/>
        <v>16985</v>
      </c>
    </row>
    <row r="2833" spans="1:8" ht="30">
      <c r="A2833" s="1" t="s">
        <v>10919</v>
      </c>
      <c r="B2833" s="1" t="str">
        <f t="shared" si="176"/>
        <v>73820 Young Mall;North Jessicafort, OR 32064</v>
      </c>
      <c r="C2833" s="1" t="s">
        <v>28564</v>
      </c>
      <c r="D2833" s="4" t="s">
        <v>36391</v>
      </c>
      <c r="E2833" s="4" t="s">
        <v>36392</v>
      </c>
      <c r="F2833" s="9" t="str">
        <f t="shared" si="177"/>
        <v>North Jessicafort</v>
      </c>
      <c r="G2833" t="str">
        <f t="shared" si="178"/>
        <v>OR</v>
      </c>
      <c r="H2833" t="str">
        <f t="shared" si="179"/>
        <v>32064</v>
      </c>
    </row>
    <row r="2834" spans="1:8" ht="30">
      <c r="A2834" s="1" t="s">
        <v>10923</v>
      </c>
      <c r="B2834" s="1" t="str">
        <f t="shared" si="176"/>
        <v>351 Amy Landing;West Melissaville, ME 62812</v>
      </c>
      <c r="C2834" s="1" t="s">
        <v>28565</v>
      </c>
      <c r="D2834" s="4" t="s">
        <v>36393</v>
      </c>
      <c r="E2834" s="4" t="s">
        <v>36394</v>
      </c>
      <c r="F2834" s="9" t="str">
        <f t="shared" si="177"/>
        <v>West Melissaville</v>
      </c>
      <c r="G2834" t="str">
        <f t="shared" si="178"/>
        <v>ME</v>
      </c>
      <c r="H2834" t="str">
        <f t="shared" si="179"/>
        <v>62812</v>
      </c>
    </row>
    <row r="2835" spans="1:8" ht="45">
      <c r="A2835" s="1" t="s">
        <v>10926</v>
      </c>
      <c r="B2835" s="1" t="str">
        <f t="shared" si="176"/>
        <v>619 David Parks;Richardborough, VT 95525</v>
      </c>
      <c r="C2835" s="1" t="s">
        <v>28566</v>
      </c>
      <c r="D2835" s="4" t="s">
        <v>36395</v>
      </c>
      <c r="E2835" s="4" t="s">
        <v>36396</v>
      </c>
      <c r="F2835" s="9" t="str">
        <f t="shared" si="177"/>
        <v>Richardborough</v>
      </c>
      <c r="G2835" t="str">
        <f t="shared" si="178"/>
        <v>VT</v>
      </c>
      <c r="H2835" t="str">
        <f t="shared" si="179"/>
        <v>95525</v>
      </c>
    </row>
    <row r="2836" spans="1:8" ht="30">
      <c r="A2836" s="1" t="s">
        <v>10930</v>
      </c>
      <c r="B2836" s="1" t="str">
        <f t="shared" si="176"/>
        <v>29824 Charles Plaza;Keithstad, MO 85074</v>
      </c>
      <c r="C2836" s="1" t="s">
        <v>28567</v>
      </c>
      <c r="D2836" s="4" t="s">
        <v>36397</v>
      </c>
      <c r="E2836" s="4" t="s">
        <v>36398</v>
      </c>
      <c r="F2836" s="9" t="str">
        <f t="shared" si="177"/>
        <v>Keithstad</v>
      </c>
      <c r="G2836" t="str">
        <f t="shared" si="178"/>
        <v>MO</v>
      </c>
      <c r="H2836" t="str">
        <f t="shared" si="179"/>
        <v>85074</v>
      </c>
    </row>
    <row r="2837" spans="1:8" ht="30">
      <c r="A2837" s="1" t="s">
        <v>10934</v>
      </c>
      <c r="B2837" s="1" t="str">
        <f t="shared" si="176"/>
        <v>66191 Todd Crossroad Apt. 022;Michaelburgh, FL 88840</v>
      </c>
      <c r="C2837" s="1" t="s">
        <v>28568</v>
      </c>
      <c r="D2837" s="4" t="s">
        <v>36399</v>
      </c>
      <c r="E2837" s="4" t="s">
        <v>36400</v>
      </c>
      <c r="F2837" s="9" t="str">
        <f t="shared" si="177"/>
        <v>Michaelburgh</v>
      </c>
      <c r="G2837" t="str">
        <f t="shared" si="178"/>
        <v>FL</v>
      </c>
      <c r="H2837" t="str">
        <f t="shared" si="179"/>
        <v>88840</v>
      </c>
    </row>
    <row r="2838" spans="1:8" ht="45">
      <c r="A2838" s="1" t="s">
        <v>10938</v>
      </c>
      <c r="B2838" s="1" t="str">
        <f t="shared" si="176"/>
        <v>48780 Guy Shores;Joshuahaven, WA 17198</v>
      </c>
      <c r="C2838" s="1" t="s">
        <v>28569</v>
      </c>
      <c r="D2838" s="4" t="s">
        <v>36401</v>
      </c>
      <c r="E2838" s="4" t="s">
        <v>36402</v>
      </c>
      <c r="F2838" s="9" t="str">
        <f t="shared" si="177"/>
        <v>Joshuahaven</v>
      </c>
      <c r="G2838" t="str">
        <f t="shared" si="178"/>
        <v>WA</v>
      </c>
      <c r="H2838" t="str">
        <f t="shared" si="179"/>
        <v>17198</v>
      </c>
    </row>
    <row r="2839" spans="1:8" ht="30">
      <c r="A2839" s="1" t="s">
        <v>10941</v>
      </c>
      <c r="B2839" s="1" t="str">
        <f t="shared" si="176"/>
        <v>22264 Laura Glen;Lake Whitneytown, PA 03201</v>
      </c>
      <c r="C2839" s="1" t="s">
        <v>28570</v>
      </c>
      <c r="D2839" s="4" t="s">
        <v>36403</v>
      </c>
      <c r="E2839" s="4" t="s">
        <v>36404</v>
      </c>
      <c r="F2839" s="9" t="str">
        <f t="shared" si="177"/>
        <v>Lake Whitneytown</v>
      </c>
      <c r="G2839" t="str">
        <f t="shared" si="178"/>
        <v>PA</v>
      </c>
      <c r="H2839" t="str">
        <f t="shared" si="179"/>
        <v>03201</v>
      </c>
    </row>
    <row r="2840" spans="1:8" ht="30">
      <c r="A2840" s="1" t="s">
        <v>10945</v>
      </c>
      <c r="B2840" s="1" t="str">
        <f t="shared" si="176"/>
        <v>5013 Jamie Mountains;North Gabrielton, ME 27273</v>
      </c>
      <c r="C2840" s="1" t="s">
        <v>28571</v>
      </c>
      <c r="D2840" s="4" t="s">
        <v>36405</v>
      </c>
      <c r="E2840" s="4" t="s">
        <v>36406</v>
      </c>
      <c r="F2840" s="9" t="str">
        <f t="shared" si="177"/>
        <v>North Gabrielton</v>
      </c>
      <c r="G2840" t="str">
        <f t="shared" si="178"/>
        <v>ME</v>
      </c>
      <c r="H2840" t="str">
        <f t="shared" si="179"/>
        <v>27273</v>
      </c>
    </row>
    <row r="2841" spans="1:8" ht="30">
      <c r="A2841" s="1" t="s">
        <v>10949</v>
      </c>
      <c r="B2841" s="1" t="str">
        <f t="shared" si="176"/>
        <v>380 Colin Groves;East Amandaside, CO 98026</v>
      </c>
      <c r="C2841" s="1" t="s">
        <v>28572</v>
      </c>
      <c r="D2841" s="4" t="s">
        <v>36407</v>
      </c>
      <c r="E2841" s="4" t="s">
        <v>36408</v>
      </c>
      <c r="F2841" s="9" t="str">
        <f t="shared" si="177"/>
        <v>East Amandaside</v>
      </c>
      <c r="G2841" t="str">
        <f t="shared" si="178"/>
        <v>CO</v>
      </c>
      <c r="H2841" t="str">
        <f t="shared" si="179"/>
        <v>98026</v>
      </c>
    </row>
    <row r="2842" spans="1:8" ht="30">
      <c r="A2842" s="1" t="s">
        <v>10953</v>
      </c>
      <c r="B2842" s="1" t="str">
        <f t="shared" si="176"/>
        <v>6613 Pace Station;East Julia, DE 09801</v>
      </c>
      <c r="C2842" s="1" t="s">
        <v>28573</v>
      </c>
      <c r="D2842" s="4" t="s">
        <v>36409</v>
      </c>
      <c r="E2842" s="4" t="s">
        <v>36410</v>
      </c>
      <c r="F2842" s="9" t="str">
        <f t="shared" si="177"/>
        <v>East Julia</v>
      </c>
      <c r="G2842" t="str">
        <f t="shared" si="178"/>
        <v>DE</v>
      </c>
      <c r="H2842" t="str">
        <f t="shared" si="179"/>
        <v>09801</v>
      </c>
    </row>
    <row r="2843" spans="1:8" ht="45">
      <c r="A2843" s="1" t="s">
        <v>10956</v>
      </c>
      <c r="B2843" s="1" t="str">
        <f t="shared" si="176"/>
        <v>76995 Gary Bridge Suite 800;East Jonathan, MS 29245</v>
      </c>
      <c r="C2843" s="1" t="s">
        <v>28574</v>
      </c>
      <c r="D2843" s="4" t="s">
        <v>36411</v>
      </c>
      <c r="E2843" s="4" t="s">
        <v>36412</v>
      </c>
      <c r="F2843" s="9" t="str">
        <f t="shared" si="177"/>
        <v>East Jonathan</v>
      </c>
      <c r="G2843" t="str">
        <f t="shared" si="178"/>
        <v>MS</v>
      </c>
      <c r="H2843" t="str">
        <f t="shared" si="179"/>
        <v>29245</v>
      </c>
    </row>
    <row r="2844" spans="1:8" ht="30">
      <c r="A2844" s="1" t="s">
        <v>10960</v>
      </c>
      <c r="B2844" s="1" t="str">
        <f t="shared" si="176"/>
        <v>87974 Mccarty Skyway;Garyshire, NJ 09566</v>
      </c>
      <c r="C2844" s="1" t="s">
        <v>28575</v>
      </c>
      <c r="D2844" s="4" t="s">
        <v>36413</v>
      </c>
      <c r="E2844" s="4" t="s">
        <v>36414</v>
      </c>
      <c r="F2844" s="9" t="str">
        <f t="shared" si="177"/>
        <v>Garyshire</v>
      </c>
      <c r="G2844" t="str">
        <f t="shared" si="178"/>
        <v>NJ</v>
      </c>
      <c r="H2844" t="str">
        <f t="shared" si="179"/>
        <v>09566</v>
      </c>
    </row>
    <row r="2845" spans="1:8" ht="30">
      <c r="A2845" s="1" t="s">
        <v>10963</v>
      </c>
      <c r="B2845" s="1" t="str">
        <f t="shared" si="176"/>
        <v>456 Margaret Trafficway Apt. 443;Port Lori, KS 13215</v>
      </c>
      <c r="C2845" s="1" t="s">
        <v>28576</v>
      </c>
      <c r="D2845" s="4" t="s">
        <v>36415</v>
      </c>
      <c r="E2845" s="4" t="s">
        <v>36416</v>
      </c>
      <c r="F2845" s="9" t="str">
        <f t="shared" si="177"/>
        <v>Port Lori</v>
      </c>
      <c r="G2845" t="str">
        <f t="shared" si="178"/>
        <v>KS</v>
      </c>
      <c r="H2845" t="str">
        <f t="shared" si="179"/>
        <v>13215</v>
      </c>
    </row>
    <row r="2846" spans="1:8" ht="45">
      <c r="A2846" s="1" t="s">
        <v>10967</v>
      </c>
      <c r="B2846" s="1" t="str">
        <f t="shared" si="176"/>
        <v>46469 Eugene View Apt. 525;Port Zacharyton, NJ 67165</v>
      </c>
      <c r="C2846" s="1" t="s">
        <v>28577</v>
      </c>
      <c r="D2846" s="4" t="s">
        <v>36417</v>
      </c>
      <c r="E2846" s="4" t="s">
        <v>36418</v>
      </c>
      <c r="F2846" s="9" t="str">
        <f t="shared" si="177"/>
        <v>Port Zacharyton</v>
      </c>
      <c r="G2846" t="str">
        <f t="shared" si="178"/>
        <v>NJ</v>
      </c>
      <c r="H2846" t="str">
        <f t="shared" si="179"/>
        <v>67165</v>
      </c>
    </row>
    <row r="2847" spans="1:8" ht="30">
      <c r="A2847" s="1" t="s">
        <v>10970</v>
      </c>
      <c r="B2847" s="1" t="str">
        <f t="shared" si="176"/>
        <v>81343 Bruce Walks;Walkerton, MS 07936</v>
      </c>
      <c r="C2847" s="1" t="s">
        <v>28578</v>
      </c>
      <c r="D2847" s="4" t="s">
        <v>36419</v>
      </c>
      <c r="E2847" s="4" t="s">
        <v>36420</v>
      </c>
      <c r="F2847" s="9" t="str">
        <f t="shared" si="177"/>
        <v>Walkerton</v>
      </c>
      <c r="G2847" t="str">
        <f t="shared" si="178"/>
        <v>MS</v>
      </c>
      <c r="H2847" t="str">
        <f t="shared" si="179"/>
        <v>07936</v>
      </c>
    </row>
    <row r="2848" spans="1:8" ht="30">
      <c r="A2848" s="1" t="s">
        <v>10974</v>
      </c>
      <c r="B2848" s="1" t="str">
        <f t="shared" si="176"/>
        <v>0047 Nathan Knoll Apt. 413;Knightburgh, KS 93246</v>
      </c>
      <c r="C2848" s="1" t="s">
        <v>28579</v>
      </c>
      <c r="D2848" s="4" t="s">
        <v>36421</v>
      </c>
      <c r="E2848" s="4" t="s">
        <v>36422</v>
      </c>
      <c r="F2848" s="9" t="str">
        <f t="shared" si="177"/>
        <v>Knightburgh</v>
      </c>
      <c r="G2848" t="str">
        <f t="shared" si="178"/>
        <v>KS</v>
      </c>
      <c r="H2848" t="str">
        <f t="shared" si="179"/>
        <v>93246</v>
      </c>
    </row>
    <row r="2849" spans="1:8" ht="30">
      <c r="A2849" s="1" t="s">
        <v>10978</v>
      </c>
      <c r="B2849" s="1" t="str">
        <f t="shared" si="176"/>
        <v>2007 Zachary Mews Apt. 105;Dustinfort, CT 38713</v>
      </c>
      <c r="C2849" s="1" t="s">
        <v>28580</v>
      </c>
      <c r="D2849" s="4" t="s">
        <v>36423</v>
      </c>
      <c r="E2849" s="4" t="s">
        <v>36424</v>
      </c>
      <c r="F2849" s="9" t="str">
        <f t="shared" si="177"/>
        <v>Dustinfort</v>
      </c>
      <c r="G2849" t="str">
        <f t="shared" si="178"/>
        <v>CT</v>
      </c>
      <c r="H2849" t="str">
        <f t="shared" si="179"/>
        <v>38713</v>
      </c>
    </row>
    <row r="2850" spans="1:8" ht="30">
      <c r="A2850" s="1" t="s">
        <v>10982</v>
      </c>
      <c r="B2850" s="1" t="str">
        <f t="shared" si="176"/>
        <v>209 Jacob Brook;Fisherbury, VT 99805</v>
      </c>
      <c r="C2850" s="1" t="s">
        <v>28581</v>
      </c>
      <c r="D2850" s="4" t="s">
        <v>36425</v>
      </c>
      <c r="E2850" s="4" t="s">
        <v>36426</v>
      </c>
      <c r="F2850" s="9" t="str">
        <f t="shared" si="177"/>
        <v>Fisherbury</v>
      </c>
      <c r="G2850" t="str">
        <f t="shared" si="178"/>
        <v>VT</v>
      </c>
      <c r="H2850" t="str">
        <f t="shared" si="179"/>
        <v>99805</v>
      </c>
    </row>
    <row r="2851" spans="1:8" ht="30">
      <c r="A2851" s="1" t="s">
        <v>10986</v>
      </c>
      <c r="B2851" s="1" t="str">
        <f t="shared" si="176"/>
        <v>50850 Jeff Port;Port Cynthiahaven, WV 46134</v>
      </c>
      <c r="C2851" s="1" t="s">
        <v>28582</v>
      </c>
      <c r="D2851" s="4" t="s">
        <v>36427</v>
      </c>
      <c r="E2851" s="4" t="s">
        <v>36428</v>
      </c>
      <c r="F2851" s="9" t="str">
        <f t="shared" si="177"/>
        <v>Port Cynthiahaven</v>
      </c>
      <c r="G2851" t="str">
        <f t="shared" si="178"/>
        <v>WV</v>
      </c>
      <c r="H2851" t="str">
        <f t="shared" si="179"/>
        <v>46134</v>
      </c>
    </row>
    <row r="2852" spans="1:8" ht="30">
      <c r="A2852" s="1" t="s">
        <v>10990</v>
      </c>
      <c r="B2852" s="1" t="str">
        <f t="shared" si="176"/>
        <v>6152 Lindsey Burg;Port Regina, NC 79818</v>
      </c>
      <c r="C2852" s="1" t="s">
        <v>28583</v>
      </c>
      <c r="D2852" s="4" t="s">
        <v>36429</v>
      </c>
      <c r="E2852" s="4" t="s">
        <v>36430</v>
      </c>
      <c r="F2852" s="9" t="str">
        <f t="shared" si="177"/>
        <v>Port Regina</v>
      </c>
      <c r="G2852" t="str">
        <f t="shared" si="178"/>
        <v>NC</v>
      </c>
      <c r="H2852" t="str">
        <f t="shared" si="179"/>
        <v>79818</v>
      </c>
    </row>
    <row r="2853" spans="1:8" ht="30">
      <c r="A2853" s="1" t="s">
        <v>10994</v>
      </c>
      <c r="B2853" s="1" t="str">
        <f t="shared" si="176"/>
        <v>14412 Collins Skyway Suite 000;Lake Mark, AZ 77743</v>
      </c>
      <c r="C2853" s="1" t="s">
        <v>28584</v>
      </c>
      <c r="D2853" s="4" t="s">
        <v>36431</v>
      </c>
      <c r="E2853" s="4" t="s">
        <v>36432</v>
      </c>
      <c r="F2853" s="9" t="str">
        <f t="shared" si="177"/>
        <v>Lake Mark</v>
      </c>
      <c r="G2853" t="str">
        <f t="shared" si="178"/>
        <v>AZ</v>
      </c>
      <c r="H2853" t="str">
        <f t="shared" si="179"/>
        <v>77743</v>
      </c>
    </row>
    <row r="2854" spans="1:8" ht="30">
      <c r="A2854" s="1" t="s">
        <v>10998</v>
      </c>
      <c r="B2854" s="1" t="str">
        <f t="shared" si="176"/>
        <v>72039 Wells Inlet;Pereztown, AK 60411</v>
      </c>
      <c r="C2854" s="1" t="s">
        <v>28585</v>
      </c>
      <c r="D2854" s="4" t="s">
        <v>36433</v>
      </c>
      <c r="E2854" s="4" t="s">
        <v>36434</v>
      </c>
      <c r="F2854" s="9" t="str">
        <f t="shared" si="177"/>
        <v>Pereztown</v>
      </c>
      <c r="G2854" t="str">
        <f t="shared" si="178"/>
        <v>AK</v>
      </c>
      <c r="H2854" t="str">
        <f t="shared" si="179"/>
        <v>60411</v>
      </c>
    </row>
    <row r="2855" spans="1:8" ht="30">
      <c r="A2855" s="1" t="s">
        <v>11002</v>
      </c>
      <c r="B2855" s="1" t="str">
        <f t="shared" si="176"/>
        <v>53744 Crystal Forks;Leeton, WV 93527</v>
      </c>
      <c r="C2855" s="1" t="s">
        <v>28586</v>
      </c>
      <c r="D2855" s="4" t="s">
        <v>36435</v>
      </c>
      <c r="E2855" s="4" t="s">
        <v>36436</v>
      </c>
      <c r="F2855" s="9" t="str">
        <f t="shared" si="177"/>
        <v>Leeton</v>
      </c>
      <c r="G2855" t="str">
        <f t="shared" si="178"/>
        <v>WV</v>
      </c>
      <c r="H2855" t="str">
        <f t="shared" si="179"/>
        <v>93527</v>
      </c>
    </row>
    <row r="2856" spans="1:8" ht="30">
      <c r="A2856" s="1" t="s">
        <v>11006</v>
      </c>
      <c r="B2856" s="1" t="str">
        <f t="shared" si="176"/>
        <v>37827 Patrick Trail;Starkshire, AZ 47143</v>
      </c>
      <c r="C2856" s="1" t="s">
        <v>28587</v>
      </c>
      <c r="D2856" s="4" t="s">
        <v>36437</v>
      </c>
      <c r="E2856" s="4" t="s">
        <v>36438</v>
      </c>
      <c r="F2856" s="9" t="str">
        <f t="shared" si="177"/>
        <v>Starkshire</v>
      </c>
      <c r="G2856" t="str">
        <f t="shared" si="178"/>
        <v>AZ</v>
      </c>
      <c r="H2856" t="str">
        <f t="shared" si="179"/>
        <v>47143</v>
      </c>
    </row>
    <row r="2857" spans="1:8" ht="30">
      <c r="A2857" s="1" t="s">
        <v>11009</v>
      </c>
      <c r="B2857" s="1" t="str">
        <f t="shared" si="176"/>
        <v>923 Alyssa Inlet;Kyletown, KY 20202</v>
      </c>
      <c r="C2857" s="1" t="s">
        <v>28588</v>
      </c>
      <c r="D2857" s="4" t="s">
        <v>36439</v>
      </c>
      <c r="E2857" s="4" t="s">
        <v>36440</v>
      </c>
      <c r="F2857" s="9" t="str">
        <f t="shared" si="177"/>
        <v>Kyletown</v>
      </c>
      <c r="G2857" t="str">
        <f t="shared" si="178"/>
        <v>KY</v>
      </c>
      <c r="H2857" t="str">
        <f t="shared" si="179"/>
        <v>20202</v>
      </c>
    </row>
    <row r="2858" spans="1:8" ht="45">
      <c r="A2858" s="1" t="s">
        <v>11013</v>
      </c>
      <c r="B2858" s="1" t="str">
        <f t="shared" si="176"/>
        <v>362 Edward Manors;Danielhaven, ND 37764</v>
      </c>
      <c r="C2858" s="1" t="s">
        <v>28589</v>
      </c>
      <c r="D2858" s="4" t="s">
        <v>36441</v>
      </c>
      <c r="E2858" s="4" t="s">
        <v>36442</v>
      </c>
      <c r="F2858" s="9" t="str">
        <f t="shared" si="177"/>
        <v>Danielhaven</v>
      </c>
      <c r="G2858" t="str">
        <f t="shared" si="178"/>
        <v>ND</v>
      </c>
      <c r="H2858" t="str">
        <f t="shared" si="179"/>
        <v>37764</v>
      </c>
    </row>
    <row r="2859" spans="1:8" ht="45">
      <c r="A2859" s="1" t="s">
        <v>11017</v>
      </c>
      <c r="B2859" s="1" t="str">
        <f t="shared" si="176"/>
        <v>528 Dalton Turnpike;Jillborough, IL 32868</v>
      </c>
      <c r="C2859" s="1" t="s">
        <v>28590</v>
      </c>
      <c r="D2859" s="4" t="s">
        <v>36443</v>
      </c>
      <c r="E2859" s="4" t="s">
        <v>36444</v>
      </c>
      <c r="F2859" s="9" t="str">
        <f t="shared" si="177"/>
        <v>Jillborough</v>
      </c>
      <c r="G2859" t="str">
        <f t="shared" si="178"/>
        <v>IL</v>
      </c>
      <c r="H2859" t="str">
        <f t="shared" si="179"/>
        <v>32868</v>
      </c>
    </row>
    <row r="2860" spans="1:8" ht="45">
      <c r="A2860" s="1" t="s">
        <v>11021</v>
      </c>
      <c r="B2860" s="1" t="str">
        <f t="shared" si="176"/>
        <v>3136 Valerie Lodge;Kathrynhaven, MT 62131</v>
      </c>
      <c r="C2860" s="1" t="s">
        <v>28591</v>
      </c>
      <c r="D2860" s="4" t="s">
        <v>36445</v>
      </c>
      <c r="E2860" s="4" t="s">
        <v>36446</v>
      </c>
      <c r="F2860" s="9" t="str">
        <f t="shared" si="177"/>
        <v>Kathrynhaven</v>
      </c>
      <c r="G2860" t="str">
        <f t="shared" si="178"/>
        <v>MT</v>
      </c>
      <c r="H2860" t="str">
        <f t="shared" si="179"/>
        <v>62131</v>
      </c>
    </row>
    <row r="2861" spans="1:8" ht="45">
      <c r="A2861" s="1" t="s">
        <v>11024</v>
      </c>
      <c r="B2861" s="1" t="str">
        <f t="shared" si="176"/>
        <v>12989 Christensen Squares;Perezton, NM 87693</v>
      </c>
      <c r="C2861" s="1" t="s">
        <v>28592</v>
      </c>
      <c r="D2861" s="4" t="s">
        <v>36447</v>
      </c>
      <c r="E2861" s="4" t="s">
        <v>36448</v>
      </c>
      <c r="F2861" s="9" t="str">
        <f t="shared" si="177"/>
        <v>Perezton</v>
      </c>
      <c r="G2861" t="str">
        <f t="shared" si="178"/>
        <v>NM</v>
      </c>
      <c r="H2861" t="str">
        <f t="shared" si="179"/>
        <v>87693</v>
      </c>
    </row>
    <row r="2862" spans="1:8" ht="45">
      <c r="A2862" s="1" t="s">
        <v>11028</v>
      </c>
      <c r="B2862" s="1" t="str">
        <f t="shared" si="176"/>
        <v>97125 Jill Wells;Stevensburgh, LA 54851</v>
      </c>
      <c r="C2862" s="1" t="s">
        <v>28593</v>
      </c>
      <c r="D2862" s="4" t="s">
        <v>36449</v>
      </c>
      <c r="E2862" s="4" t="s">
        <v>36450</v>
      </c>
      <c r="F2862" s="9" t="str">
        <f t="shared" si="177"/>
        <v>Stevensburgh</v>
      </c>
      <c r="G2862" t="str">
        <f t="shared" si="178"/>
        <v>LA</v>
      </c>
      <c r="H2862" t="str">
        <f t="shared" si="179"/>
        <v>54851</v>
      </c>
    </row>
    <row r="2863" spans="1:8" ht="45">
      <c r="A2863" s="1" t="s">
        <v>11032</v>
      </c>
      <c r="B2863" s="1" t="str">
        <f t="shared" si="176"/>
        <v>15603 Barrett Mount;Princemouth, ND 16820</v>
      </c>
      <c r="C2863" s="1" t="s">
        <v>28594</v>
      </c>
      <c r="D2863" s="4" t="s">
        <v>36451</v>
      </c>
      <c r="E2863" s="4" t="s">
        <v>36452</v>
      </c>
      <c r="F2863" s="9" t="str">
        <f t="shared" si="177"/>
        <v>Princemouth</v>
      </c>
      <c r="G2863" t="str">
        <f t="shared" si="178"/>
        <v>ND</v>
      </c>
      <c r="H2863" t="str">
        <f t="shared" si="179"/>
        <v>16820</v>
      </c>
    </row>
    <row r="2864" spans="1:8" ht="30">
      <c r="A2864" s="1" t="s">
        <v>11036</v>
      </c>
      <c r="B2864" s="1" t="str">
        <f t="shared" si="176"/>
        <v>818 Spencer Ford Suite 160;North Lee, CO 81671</v>
      </c>
      <c r="C2864" s="1" t="s">
        <v>28595</v>
      </c>
      <c r="D2864" s="4" t="s">
        <v>36453</v>
      </c>
      <c r="E2864" s="4" t="s">
        <v>36454</v>
      </c>
      <c r="F2864" s="9" t="str">
        <f t="shared" si="177"/>
        <v>North Lee</v>
      </c>
      <c r="G2864" t="str">
        <f t="shared" si="178"/>
        <v>CO</v>
      </c>
      <c r="H2864" t="str">
        <f t="shared" si="179"/>
        <v>81671</v>
      </c>
    </row>
    <row r="2865" spans="1:8" ht="30">
      <c r="A2865" s="1" t="s">
        <v>11040</v>
      </c>
      <c r="B2865" s="1" t="str">
        <f t="shared" si="176"/>
        <v>2343 Allen Ford Apt. 647;Melissaton, CT 29254</v>
      </c>
      <c r="C2865" s="1" t="s">
        <v>28596</v>
      </c>
      <c r="D2865" s="4" t="s">
        <v>36455</v>
      </c>
      <c r="E2865" s="4" t="s">
        <v>36456</v>
      </c>
      <c r="F2865" s="9" t="str">
        <f t="shared" si="177"/>
        <v>Melissaton</v>
      </c>
      <c r="G2865" t="str">
        <f t="shared" si="178"/>
        <v>CT</v>
      </c>
      <c r="H2865" t="str">
        <f t="shared" si="179"/>
        <v>29254</v>
      </c>
    </row>
    <row r="2866" spans="1:8" ht="45">
      <c r="A2866" s="1" t="s">
        <v>11043</v>
      </c>
      <c r="B2866" s="1" t="str">
        <f t="shared" si="176"/>
        <v>45568 Amanda Neck Apt. 172;New Patriciachester, AR 04662</v>
      </c>
      <c r="C2866" s="1" t="s">
        <v>28597</v>
      </c>
      <c r="D2866" s="4" t="s">
        <v>36457</v>
      </c>
      <c r="E2866" s="4" t="s">
        <v>36458</v>
      </c>
      <c r="F2866" s="9" t="str">
        <f t="shared" si="177"/>
        <v>New Patriciachester</v>
      </c>
      <c r="G2866" t="str">
        <f t="shared" si="178"/>
        <v>AR</v>
      </c>
      <c r="H2866" t="str">
        <f t="shared" si="179"/>
        <v>04662</v>
      </c>
    </row>
    <row r="2867" spans="1:8" ht="45">
      <c r="A2867" s="1" t="s">
        <v>11047</v>
      </c>
      <c r="B2867" s="1" t="str">
        <f t="shared" si="176"/>
        <v>6548 Brooks Viaduct;Catherineton, OK 49062</v>
      </c>
      <c r="C2867" s="1" t="s">
        <v>28598</v>
      </c>
      <c r="D2867" s="4" t="s">
        <v>36459</v>
      </c>
      <c r="E2867" s="4" t="s">
        <v>36460</v>
      </c>
      <c r="F2867" s="9" t="str">
        <f t="shared" si="177"/>
        <v>Catherineton</v>
      </c>
      <c r="G2867" t="str">
        <f t="shared" si="178"/>
        <v>OK</v>
      </c>
      <c r="H2867" t="str">
        <f t="shared" si="179"/>
        <v>49062</v>
      </c>
    </row>
    <row r="2868" spans="1:8" ht="30">
      <c r="A2868" s="1" t="s">
        <v>11051</v>
      </c>
      <c r="B2868" s="1" t="str">
        <f t="shared" si="176"/>
        <v>PSC 6038, Box 4687;APO AE 80489</v>
      </c>
      <c r="C2868" s="1" t="s">
        <v>28599</v>
      </c>
      <c r="D2868" s="4" t="s">
        <v>36461</v>
      </c>
      <c r="E2868" s="4" t="s">
        <v>36462</v>
      </c>
      <c r="F2868" s="9" t="str">
        <f t="shared" si="177"/>
        <v>APO</v>
      </c>
      <c r="G2868" t="str">
        <f t="shared" si="178"/>
        <v>AE</v>
      </c>
      <c r="H2868" t="str">
        <f t="shared" si="179"/>
        <v>80489</v>
      </c>
    </row>
    <row r="2869" spans="1:8" ht="30">
      <c r="A2869" s="1" t="s">
        <v>11055</v>
      </c>
      <c r="B2869" s="1" t="str">
        <f t="shared" si="176"/>
        <v>37475 Jenna Avenue Apt. 738;East Brittany, GA 91078</v>
      </c>
      <c r="C2869" s="1" t="s">
        <v>28600</v>
      </c>
      <c r="D2869" s="4" t="s">
        <v>36463</v>
      </c>
      <c r="E2869" s="4" t="s">
        <v>36464</v>
      </c>
      <c r="F2869" s="9" t="str">
        <f t="shared" si="177"/>
        <v>East Brittany</v>
      </c>
      <c r="G2869" t="str">
        <f t="shared" si="178"/>
        <v>GA</v>
      </c>
      <c r="H2869" t="str">
        <f t="shared" si="179"/>
        <v>91078</v>
      </c>
    </row>
    <row r="2870" spans="1:8" ht="30">
      <c r="A2870" s="1" t="s">
        <v>11059</v>
      </c>
      <c r="B2870" s="1" t="str">
        <f t="shared" si="176"/>
        <v>5998 Olson Knoll;Port Henryborough, MS 80125</v>
      </c>
      <c r="C2870" s="1" t="s">
        <v>28601</v>
      </c>
      <c r="D2870" s="4" t="s">
        <v>36465</v>
      </c>
      <c r="E2870" s="4" t="s">
        <v>36466</v>
      </c>
      <c r="F2870" s="9" t="str">
        <f t="shared" si="177"/>
        <v>Port Henryborough</v>
      </c>
      <c r="G2870" t="str">
        <f t="shared" si="178"/>
        <v>MS</v>
      </c>
      <c r="H2870" t="str">
        <f t="shared" si="179"/>
        <v>80125</v>
      </c>
    </row>
    <row r="2871" spans="1:8" ht="30">
      <c r="A2871" s="1" t="s">
        <v>11062</v>
      </c>
      <c r="B2871" s="1" t="str">
        <f t="shared" si="176"/>
        <v>15915 Vega Gardens;East Angel, DE 33784</v>
      </c>
      <c r="C2871" s="1" t="s">
        <v>28602</v>
      </c>
      <c r="D2871" s="4" t="s">
        <v>36467</v>
      </c>
      <c r="E2871" s="4" t="s">
        <v>36468</v>
      </c>
      <c r="F2871" s="9" t="str">
        <f t="shared" si="177"/>
        <v>East Angel</v>
      </c>
      <c r="G2871" t="str">
        <f t="shared" si="178"/>
        <v>DE</v>
      </c>
      <c r="H2871" t="str">
        <f t="shared" si="179"/>
        <v>33784</v>
      </c>
    </row>
    <row r="2872" spans="1:8" ht="30">
      <c r="A2872" s="1" t="s">
        <v>11066</v>
      </c>
      <c r="B2872" s="1" t="str">
        <f t="shared" si="176"/>
        <v>10851 Davidson Brooks;Maysshire, DE 50595</v>
      </c>
      <c r="C2872" s="1" t="s">
        <v>28603</v>
      </c>
      <c r="D2872" s="4" t="s">
        <v>36469</v>
      </c>
      <c r="E2872" s="4" t="s">
        <v>36470</v>
      </c>
      <c r="F2872" s="9" t="str">
        <f t="shared" si="177"/>
        <v>Maysshire</v>
      </c>
      <c r="G2872" t="str">
        <f t="shared" si="178"/>
        <v>DE</v>
      </c>
      <c r="H2872" t="str">
        <f t="shared" si="179"/>
        <v>50595</v>
      </c>
    </row>
    <row r="2873" spans="1:8" ht="45">
      <c r="A2873" s="1" t="s">
        <v>11070</v>
      </c>
      <c r="B2873" s="1" t="str">
        <f t="shared" si="176"/>
        <v>59805 Todd View;Paulborough, WY 45452</v>
      </c>
      <c r="C2873" s="1" t="s">
        <v>28604</v>
      </c>
      <c r="D2873" s="4" t="s">
        <v>36471</v>
      </c>
      <c r="E2873" s="4" t="s">
        <v>36472</v>
      </c>
      <c r="F2873" s="9" t="str">
        <f t="shared" si="177"/>
        <v>Paulborough</v>
      </c>
      <c r="G2873" t="str">
        <f t="shared" si="178"/>
        <v>WY</v>
      </c>
      <c r="H2873" t="str">
        <f t="shared" si="179"/>
        <v>45452</v>
      </c>
    </row>
    <row r="2874" spans="1:8" ht="45">
      <c r="A2874" s="1" t="s">
        <v>11074</v>
      </c>
      <c r="B2874" s="1" t="str">
        <f t="shared" si="176"/>
        <v>12628 Dominguez Prairie;Wallacehaven, WA 91206</v>
      </c>
      <c r="C2874" s="1" t="s">
        <v>28605</v>
      </c>
      <c r="D2874" s="4" t="s">
        <v>36473</v>
      </c>
      <c r="E2874" s="4" t="s">
        <v>36474</v>
      </c>
      <c r="F2874" s="9" t="str">
        <f t="shared" si="177"/>
        <v>Wallacehaven</v>
      </c>
      <c r="G2874" t="str">
        <f t="shared" si="178"/>
        <v>WA</v>
      </c>
      <c r="H2874" t="str">
        <f t="shared" si="179"/>
        <v>91206</v>
      </c>
    </row>
    <row r="2875" spans="1:8" ht="30">
      <c r="A2875" s="1" t="s">
        <v>11078</v>
      </c>
      <c r="B2875" s="1" t="str">
        <f t="shared" si="176"/>
        <v>869 Connie Radial;Port Cynthiaberg, WA 03465</v>
      </c>
      <c r="C2875" s="1" t="s">
        <v>28606</v>
      </c>
      <c r="D2875" s="4" t="s">
        <v>36475</v>
      </c>
      <c r="E2875" s="4" t="s">
        <v>36476</v>
      </c>
      <c r="F2875" s="9" t="str">
        <f t="shared" si="177"/>
        <v>Port Cynthiaberg</v>
      </c>
      <c r="G2875" t="str">
        <f t="shared" si="178"/>
        <v>WA</v>
      </c>
      <c r="H2875" t="str">
        <f t="shared" si="179"/>
        <v>03465</v>
      </c>
    </row>
    <row r="2876" spans="1:8" ht="30">
      <c r="A2876" s="1" t="s">
        <v>11082</v>
      </c>
      <c r="B2876" s="1" t="str">
        <f t="shared" si="176"/>
        <v>789 Diane Rue Apt. 178;North James, SD 35408</v>
      </c>
      <c r="C2876" s="1" t="s">
        <v>28607</v>
      </c>
      <c r="D2876" s="4" t="s">
        <v>36477</v>
      </c>
      <c r="E2876" s="4" t="s">
        <v>36478</v>
      </c>
      <c r="F2876" s="9" t="str">
        <f t="shared" si="177"/>
        <v>North James</v>
      </c>
      <c r="G2876" t="str">
        <f t="shared" si="178"/>
        <v>SD</v>
      </c>
      <c r="H2876" t="str">
        <f t="shared" si="179"/>
        <v>35408</v>
      </c>
    </row>
    <row r="2877" spans="1:8" ht="30">
      <c r="A2877" s="1" t="s">
        <v>11086</v>
      </c>
      <c r="B2877" s="1" t="str">
        <f t="shared" si="176"/>
        <v>769 Tammy Parkways Apt. 824;Seanstad, KY 33014</v>
      </c>
      <c r="C2877" s="1" t="s">
        <v>28608</v>
      </c>
      <c r="D2877" s="4" t="s">
        <v>36479</v>
      </c>
      <c r="E2877" s="4" t="s">
        <v>36480</v>
      </c>
      <c r="F2877" s="9" t="str">
        <f t="shared" si="177"/>
        <v>Seanstad</v>
      </c>
      <c r="G2877" t="str">
        <f t="shared" si="178"/>
        <v>KY</v>
      </c>
      <c r="H2877" t="str">
        <f t="shared" si="179"/>
        <v>33014</v>
      </c>
    </row>
    <row r="2878" spans="1:8" ht="30">
      <c r="A2878" s="1" t="s">
        <v>11090</v>
      </c>
      <c r="B2878" s="1" t="str">
        <f t="shared" si="176"/>
        <v>0033 Austin Passage;North Rachaelchester, TN 01873</v>
      </c>
      <c r="C2878" s="1" t="s">
        <v>28609</v>
      </c>
      <c r="D2878" s="4" t="s">
        <v>36481</v>
      </c>
      <c r="E2878" s="4" t="s">
        <v>36482</v>
      </c>
      <c r="F2878" s="9" t="str">
        <f t="shared" si="177"/>
        <v>North Rachaelchester</v>
      </c>
      <c r="G2878" t="str">
        <f t="shared" si="178"/>
        <v>TN</v>
      </c>
      <c r="H2878" t="str">
        <f t="shared" si="179"/>
        <v>01873</v>
      </c>
    </row>
    <row r="2879" spans="1:8" ht="30">
      <c r="A2879" s="1" t="s">
        <v>11094</v>
      </c>
      <c r="B2879" s="1" t="str">
        <f t="shared" si="176"/>
        <v>90308 Johns Roads;North Petertown, SC 37433</v>
      </c>
      <c r="C2879" s="1" t="s">
        <v>28610</v>
      </c>
      <c r="D2879" s="4" t="s">
        <v>36483</v>
      </c>
      <c r="E2879" s="4" t="s">
        <v>36484</v>
      </c>
      <c r="F2879" s="9" t="str">
        <f t="shared" si="177"/>
        <v>North Petertown</v>
      </c>
      <c r="G2879" t="str">
        <f t="shared" si="178"/>
        <v>SC</v>
      </c>
      <c r="H2879" t="str">
        <f t="shared" si="179"/>
        <v>37433</v>
      </c>
    </row>
    <row r="2880" spans="1:8" ht="30">
      <c r="A2880" s="1" t="s">
        <v>11097</v>
      </c>
      <c r="B2880" s="1" t="str">
        <f t="shared" si="176"/>
        <v>831 Tasha Oval Apt. 192;East Rileyport, CO 13827</v>
      </c>
      <c r="C2880" s="1" t="s">
        <v>28611</v>
      </c>
      <c r="D2880" s="4" t="s">
        <v>36485</v>
      </c>
      <c r="E2880" s="4" t="s">
        <v>36486</v>
      </c>
      <c r="F2880" s="9" t="str">
        <f t="shared" si="177"/>
        <v>East Rileyport</v>
      </c>
      <c r="G2880" t="str">
        <f t="shared" si="178"/>
        <v>CO</v>
      </c>
      <c r="H2880" t="str">
        <f t="shared" si="179"/>
        <v>13827</v>
      </c>
    </row>
    <row r="2881" spans="1:8" ht="30">
      <c r="A2881" s="1" t="s">
        <v>11100</v>
      </c>
      <c r="B2881" s="1" t="str">
        <f t="shared" si="176"/>
        <v>117 Cunningham Hill;Katiemouth, AR 23666</v>
      </c>
      <c r="C2881" s="1" t="s">
        <v>28612</v>
      </c>
      <c r="D2881" s="4" t="s">
        <v>36487</v>
      </c>
      <c r="E2881" s="4" t="s">
        <v>36488</v>
      </c>
      <c r="F2881" s="9" t="str">
        <f t="shared" si="177"/>
        <v>Katiemouth</v>
      </c>
      <c r="G2881" t="str">
        <f t="shared" si="178"/>
        <v>AR</v>
      </c>
      <c r="H2881" t="str">
        <f t="shared" si="179"/>
        <v>23666</v>
      </c>
    </row>
    <row r="2882" spans="1:8" ht="30">
      <c r="A2882" s="1" t="s">
        <v>11104</v>
      </c>
      <c r="B2882" s="1" t="str">
        <f t="shared" si="176"/>
        <v>54924 Valerie Union Apt. 938;Lucasside, MT 08834</v>
      </c>
      <c r="C2882" s="1" t="s">
        <v>28613</v>
      </c>
      <c r="D2882" s="4" t="s">
        <v>36489</v>
      </c>
      <c r="E2882" s="4" t="s">
        <v>36490</v>
      </c>
      <c r="F2882" s="9" t="str">
        <f t="shared" si="177"/>
        <v>Lucasside</v>
      </c>
      <c r="G2882" t="str">
        <f t="shared" si="178"/>
        <v>MT</v>
      </c>
      <c r="H2882" t="str">
        <f t="shared" si="179"/>
        <v>08834</v>
      </c>
    </row>
    <row r="2883" spans="1:8" ht="30">
      <c r="A2883" s="1" t="s">
        <v>11108</v>
      </c>
      <c r="B2883" s="1" t="str">
        <f t="shared" ref="B2883:B2946" si="180">SUBSTITUTE(A2883,CHAR(10),";")</f>
        <v>71107 Reynolds Trace;Sandrashire, KY 18375</v>
      </c>
      <c r="C2883" s="1" t="s">
        <v>28614</v>
      </c>
      <c r="D2883" s="4" t="s">
        <v>36491</v>
      </c>
      <c r="E2883" s="4" t="s">
        <v>36492</v>
      </c>
      <c r="F2883" s="9" t="str">
        <f t="shared" ref="F2883:F2946" si="181">IF(RIGHT(LEFT(E2883,3),2)="PO",LEFT(E2883,3),LEFT(E2883,LEN(E2883)-10))</f>
        <v>Sandrashire</v>
      </c>
      <c r="G2883" t="str">
        <f t="shared" ref="G2883:G2946" si="182">LEFT(RIGHT(E2883, 8), 2)</f>
        <v>KY</v>
      </c>
      <c r="H2883" t="str">
        <f t="shared" ref="H2883:H2946" si="183">RIGHT(E2883, 5)</f>
        <v>18375</v>
      </c>
    </row>
    <row r="2884" spans="1:8" ht="30">
      <c r="A2884" s="1" t="s">
        <v>11112</v>
      </c>
      <c r="B2884" s="1" t="str">
        <f t="shared" si="180"/>
        <v>02611 Michael Manor Apt. 599;Waltersside, HI 07475</v>
      </c>
      <c r="C2884" s="1" t="s">
        <v>28615</v>
      </c>
      <c r="D2884" s="4" t="s">
        <v>36493</v>
      </c>
      <c r="E2884" s="4" t="s">
        <v>36494</v>
      </c>
      <c r="F2884" s="9" t="str">
        <f t="shared" si="181"/>
        <v>Waltersside</v>
      </c>
      <c r="G2884" t="str">
        <f t="shared" si="182"/>
        <v>HI</v>
      </c>
      <c r="H2884" t="str">
        <f t="shared" si="183"/>
        <v>07475</v>
      </c>
    </row>
    <row r="2885" spans="1:8" ht="30">
      <c r="A2885" s="1" t="s">
        <v>11116</v>
      </c>
      <c r="B2885" s="1" t="str">
        <f t="shared" si="180"/>
        <v>14074 Collins Rapids;Denisefort, AK 28490</v>
      </c>
      <c r="C2885" s="1" t="s">
        <v>28616</v>
      </c>
      <c r="D2885" s="4" t="s">
        <v>36495</v>
      </c>
      <c r="E2885" s="4" t="s">
        <v>36496</v>
      </c>
      <c r="F2885" s="9" t="str">
        <f t="shared" si="181"/>
        <v>Denisefort</v>
      </c>
      <c r="G2885" t="str">
        <f t="shared" si="182"/>
        <v>AK</v>
      </c>
      <c r="H2885" t="str">
        <f t="shared" si="183"/>
        <v>28490</v>
      </c>
    </row>
    <row r="2886" spans="1:8" ht="45">
      <c r="A2886" s="1" t="s">
        <v>11120</v>
      </c>
      <c r="B2886" s="1" t="str">
        <f t="shared" si="180"/>
        <v>21641 Sanford Haven Apt. 481;Lake Jacqueline, NC 06371</v>
      </c>
      <c r="C2886" s="1" t="s">
        <v>28617</v>
      </c>
      <c r="D2886" s="4" t="s">
        <v>36497</v>
      </c>
      <c r="E2886" s="4" t="s">
        <v>36498</v>
      </c>
      <c r="F2886" s="9" t="str">
        <f t="shared" si="181"/>
        <v>Lake Jacqueline</v>
      </c>
      <c r="G2886" t="str">
        <f t="shared" si="182"/>
        <v>NC</v>
      </c>
      <c r="H2886" t="str">
        <f t="shared" si="183"/>
        <v>06371</v>
      </c>
    </row>
    <row r="2887" spans="1:8" ht="30">
      <c r="A2887" s="1" t="s">
        <v>11123</v>
      </c>
      <c r="B2887" s="1" t="str">
        <f t="shared" si="180"/>
        <v>104 Ronald Station;South Victorstad, DE 88466</v>
      </c>
      <c r="C2887" s="1" t="s">
        <v>28618</v>
      </c>
      <c r="D2887" s="4" t="s">
        <v>36499</v>
      </c>
      <c r="E2887" s="4" t="s">
        <v>36500</v>
      </c>
      <c r="F2887" s="9" t="str">
        <f t="shared" si="181"/>
        <v>South Victorstad</v>
      </c>
      <c r="G2887" t="str">
        <f t="shared" si="182"/>
        <v>DE</v>
      </c>
      <c r="H2887" t="str">
        <f t="shared" si="183"/>
        <v>88466</v>
      </c>
    </row>
    <row r="2888" spans="1:8" ht="45">
      <c r="A2888" s="1" t="s">
        <v>11126</v>
      </c>
      <c r="B2888" s="1" t="str">
        <f t="shared" si="180"/>
        <v>12697 Aguilar Ports Apt. 344;Pattersonberg, MS 25881</v>
      </c>
      <c r="C2888" s="1" t="s">
        <v>28619</v>
      </c>
      <c r="D2888" s="4" t="s">
        <v>36501</v>
      </c>
      <c r="E2888" s="4" t="s">
        <v>36502</v>
      </c>
      <c r="F2888" s="9" t="str">
        <f t="shared" si="181"/>
        <v>Pattersonberg</v>
      </c>
      <c r="G2888" t="str">
        <f t="shared" si="182"/>
        <v>MS</v>
      </c>
      <c r="H2888" t="str">
        <f t="shared" si="183"/>
        <v>25881</v>
      </c>
    </row>
    <row r="2889" spans="1:8" ht="30">
      <c r="A2889" s="1" t="s">
        <v>11129</v>
      </c>
      <c r="B2889" s="1" t="str">
        <f t="shared" si="180"/>
        <v>949 Johnson Plains;East Davidtown, OR 50001</v>
      </c>
      <c r="C2889" s="1" t="s">
        <v>28620</v>
      </c>
      <c r="D2889" s="4" t="s">
        <v>36503</v>
      </c>
      <c r="E2889" s="4" t="s">
        <v>36504</v>
      </c>
      <c r="F2889" s="9" t="str">
        <f t="shared" si="181"/>
        <v>East Davidtown</v>
      </c>
      <c r="G2889" t="str">
        <f t="shared" si="182"/>
        <v>OR</v>
      </c>
      <c r="H2889" t="str">
        <f t="shared" si="183"/>
        <v>50001</v>
      </c>
    </row>
    <row r="2890" spans="1:8" ht="30">
      <c r="A2890" s="1" t="s">
        <v>11133</v>
      </c>
      <c r="B2890" s="1" t="str">
        <f t="shared" si="180"/>
        <v>175 Cindy Spring;Alisonshire, AZ 72639</v>
      </c>
      <c r="C2890" s="1" t="s">
        <v>28621</v>
      </c>
      <c r="D2890" s="4" t="s">
        <v>36505</v>
      </c>
      <c r="E2890" s="4" t="s">
        <v>36506</v>
      </c>
      <c r="F2890" s="9" t="str">
        <f t="shared" si="181"/>
        <v>Alisonshire</v>
      </c>
      <c r="G2890" t="str">
        <f t="shared" si="182"/>
        <v>AZ</v>
      </c>
      <c r="H2890" t="str">
        <f t="shared" si="183"/>
        <v>72639</v>
      </c>
    </row>
    <row r="2891" spans="1:8" ht="30">
      <c r="A2891" s="1" t="s">
        <v>11137</v>
      </c>
      <c r="B2891" s="1" t="str">
        <f t="shared" si="180"/>
        <v>139 John Ridge Suite 217;Williamstad, IA 40856</v>
      </c>
      <c r="C2891" s="1" t="s">
        <v>28622</v>
      </c>
      <c r="D2891" s="4" t="s">
        <v>36507</v>
      </c>
      <c r="E2891" s="4" t="s">
        <v>36508</v>
      </c>
      <c r="F2891" s="9" t="str">
        <f t="shared" si="181"/>
        <v>Williamstad</v>
      </c>
      <c r="G2891" t="str">
        <f t="shared" si="182"/>
        <v>IA</v>
      </c>
      <c r="H2891" t="str">
        <f t="shared" si="183"/>
        <v>40856</v>
      </c>
    </row>
    <row r="2892" spans="1:8" ht="30">
      <c r="A2892" s="1" t="s">
        <v>11141</v>
      </c>
      <c r="B2892" s="1" t="str">
        <f t="shared" si="180"/>
        <v>USNS Becker;FPO AP 20217</v>
      </c>
      <c r="C2892" s="1" t="s">
        <v>28623</v>
      </c>
      <c r="D2892" s="4" t="s">
        <v>36509</v>
      </c>
      <c r="E2892" s="4" t="s">
        <v>36510</v>
      </c>
      <c r="F2892" s="9" t="str">
        <f t="shared" si="181"/>
        <v>FPO</v>
      </c>
      <c r="G2892" t="str">
        <f t="shared" si="182"/>
        <v>AP</v>
      </c>
      <c r="H2892" t="str">
        <f t="shared" si="183"/>
        <v>20217</v>
      </c>
    </row>
    <row r="2893" spans="1:8" ht="30">
      <c r="A2893" s="1" t="s">
        <v>11145</v>
      </c>
      <c r="B2893" s="1" t="str">
        <f t="shared" si="180"/>
        <v>63409 Terri Parkways Suite 070;Kristenberg, NJ 48905</v>
      </c>
      <c r="C2893" s="1" t="s">
        <v>28624</v>
      </c>
      <c r="D2893" s="4" t="s">
        <v>36511</v>
      </c>
      <c r="E2893" s="4" t="s">
        <v>36512</v>
      </c>
      <c r="F2893" s="9" t="str">
        <f t="shared" si="181"/>
        <v>Kristenberg</v>
      </c>
      <c r="G2893" t="str">
        <f t="shared" si="182"/>
        <v>NJ</v>
      </c>
      <c r="H2893" t="str">
        <f t="shared" si="183"/>
        <v>48905</v>
      </c>
    </row>
    <row r="2894" spans="1:8" ht="30">
      <c r="A2894" s="1" t="s">
        <v>11147</v>
      </c>
      <c r="B2894" s="1" t="str">
        <f t="shared" si="180"/>
        <v>4397 Cox Route;Griffinport, ME 70524</v>
      </c>
      <c r="C2894" s="1" t="s">
        <v>28625</v>
      </c>
      <c r="D2894" s="4" t="s">
        <v>36513</v>
      </c>
      <c r="E2894" s="4" t="s">
        <v>36514</v>
      </c>
      <c r="F2894" s="9" t="str">
        <f t="shared" si="181"/>
        <v>Griffinport</v>
      </c>
      <c r="G2894" t="str">
        <f t="shared" si="182"/>
        <v>ME</v>
      </c>
      <c r="H2894" t="str">
        <f t="shared" si="183"/>
        <v>70524</v>
      </c>
    </row>
    <row r="2895" spans="1:8" ht="30">
      <c r="A2895" s="1" t="s">
        <v>11151</v>
      </c>
      <c r="B2895" s="1" t="str">
        <f t="shared" si="180"/>
        <v>77284 Wright Lock Apt. 373;Ramseyview, MI 18600</v>
      </c>
      <c r="C2895" s="1" t="s">
        <v>28626</v>
      </c>
      <c r="D2895" s="4" t="s">
        <v>36515</v>
      </c>
      <c r="E2895" s="4" t="s">
        <v>36516</v>
      </c>
      <c r="F2895" s="9" t="str">
        <f t="shared" si="181"/>
        <v>Ramseyview</v>
      </c>
      <c r="G2895" t="str">
        <f t="shared" si="182"/>
        <v>MI</v>
      </c>
      <c r="H2895" t="str">
        <f t="shared" si="183"/>
        <v>18600</v>
      </c>
    </row>
    <row r="2896" spans="1:8" ht="30">
      <c r="A2896" s="1" t="s">
        <v>11154</v>
      </c>
      <c r="B2896" s="1" t="str">
        <f t="shared" si="180"/>
        <v>3150 Barton Burgs;Kimton, TN 48149</v>
      </c>
      <c r="C2896" s="1" t="s">
        <v>28627</v>
      </c>
      <c r="D2896" s="4" t="s">
        <v>36517</v>
      </c>
      <c r="E2896" s="4" t="s">
        <v>36518</v>
      </c>
      <c r="F2896" s="9" t="str">
        <f t="shared" si="181"/>
        <v>Kimton</v>
      </c>
      <c r="G2896" t="str">
        <f t="shared" si="182"/>
        <v>TN</v>
      </c>
      <c r="H2896" t="str">
        <f t="shared" si="183"/>
        <v>48149</v>
      </c>
    </row>
    <row r="2897" spans="1:8" ht="30">
      <c r="A2897" s="1" t="s">
        <v>11158</v>
      </c>
      <c r="B2897" s="1" t="str">
        <f t="shared" si="180"/>
        <v>866 Mark Isle Apt. 642;Gonzalezshire, SD 33534</v>
      </c>
      <c r="C2897" s="1" t="s">
        <v>28628</v>
      </c>
      <c r="D2897" s="4" t="s">
        <v>36519</v>
      </c>
      <c r="E2897" s="4" t="s">
        <v>36520</v>
      </c>
      <c r="F2897" s="9" t="str">
        <f t="shared" si="181"/>
        <v>Gonzalezshire</v>
      </c>
      <c r="G2897" t="str">
        <f t="shared" si="182"/>
        <v>SD</v>
      </c>
      <c r="H2897" t="str">
        <f t="shared" si="183"/>
        <v>33534</v>
      </c>
    </row>
    <row r="2898" spans="1:8" ht="30">
      <c r="A2898" s="1" t="s">
        <v>11161</v>
      </c>
      <c r="B2898" s="1" t="str">
        <f t="shared" si="180"/>
        <v>463 Gray Lock Suite 869;South Dawn, OR 05482</v>
      </c>
      <c r="C2898" s="1" t="s">
        <v>28629</v>
      </c>
      <c r="D2898" s="4" t="s">
        <v>36521</v>
      </c>
      <c r="E2898" s="4" t="s">
        <v>36522</v>
      </c>
      <c r="F2898" s="9" t="str">
        <f t="shared" si="181"/>
        <v>South Dawn</v>
      </c>
      <c r="G2898" t="str">
        <f t="shared" si="182"/>
        <v>OR</v>
      </c>
      <c r="H2898" t="str">
        <f t="shared" si="183"/>
        <v>05482</v>
      </c>
    </row>
    <row r="2899" spans="1:8" ht="30">
      <c r="A2899" s="1" t="s">
        <v>11165</v>
      </c>
      <c r="B2899" s="1" t="str">
        <f t="shared" si="180"/>
        <v>9706 Mcdonald Lodge;Quinnberg, RI 80494</v>
      </c>
      <c r="C2899" s="1" t="s">
        <v>28630</v>
      </c>
      <c r="D2899" s="4" t="s">
        <v>36523</v>
      </c>
      <c r="E2899" s="4" t="s">
        <v>36524</v>
      </c>
      <c r="F2899" s="9" t="str">
        <f t="shared" si="181"/>
        <v>Quinnberg</v>
      </c>
      <c r="G2899" t="str">
        <f t="shared" si="182"/>
        <v>RI</v>
      </c>
      <c r="H2899" t="str">
        <f t="shared" si="183"/>
        <v>80494</v>
      </c>
    </row>
    <row r="2900" spans="1:8" ht="45">
      <c r="A2900" s="1" t="s">
        <v>11169</v>
      </c>
      <c r="B2900" s="1" t="str">
        <f t="shared" si="180"/>
        <v>82101 Jennifer Ramp;Floydchester, NY 21783</v>
      </c>
      <c r="C2900" s="1" t="s">
        <v>28631</v>
      </c>
      <c r="D2900" s="4" t="s">
        <v>36525</v>
      </c>
      <c r="E2900" s="4" t="s">
        <v>36526</v>
      </c>
      <c r="F2900" s="9" t="str">
        <f t="shared" si="181"/>
        <v>Floydchester</v>
      </c>
      <c r="G2900" t="str">
        <f t="shared" si="182"/>
        <v>NY</v>
      </c>
      <c r="H2900" t="str">
        <f t="shared" si="183"/>
        <v>21783</v>
      </c>
    </row>
    <row r="2901" spans="1:8" ht="30">
      <c r="A2901" s="1" t="s">
        <v>11173</v>
      </c>
      <c r="B2901" s="1" t="str">
        <f t="shared" si="180"/>
        <v>81368 Nicole Courts Apt. 467;Heidiburgh, IN 09542</v>
      </c>
      <c r="C2901" s="1" t="s">
        <v>28632</v>
      </c>
      <c r="D2901" s="4" t="s">
        <v>36527</v>
      </c>
      <c r="E2901" s="4" t="s">
        <v>36528</v>
      </c>
      <c r="F2901" s="9" t="str">
        <f t="shared" si="181"/>
        <v>Heidiburgh</v>
      </c>
      <c r="G2901" t="str">
        <f t="shared" si="182"/>
        <v>IN</v>
      </c>
      <c r="H2901" t="str">
        <f t="shared" si="183"/>
        <v>09542</v>
      </c>
    </row>
    <row r="2902" spans="1:8" ht="30">
      <c r="A2902" s="1" t="s">
        <v>11176</v>
      </c>
      <c r="B2902" s="1" t="str">
        <f t="shared" si="180"/>
        <v>677 Stephanie Court;Sandyview, WV 76509</v>
      </c>
      <c r="C2902" s="1" t="s">
        <v>28633</v>
      </c>
      <c r="D2902" s="4" t="s">
        <v>36529</v>
      </c>
      <c r="E2902" s="4" t="s">
        <v>36530</v>
      </c>
      <c r="F2902" s="9" t="str">
        <f t="shared" si="181"/>
        <v>Sandyview</v>
      </c>
      <c r="G2902" t="str">
        <f t="shared" si="182"/>
        <v>WV</v>
      </c>
      <c r="H2902" t="str">
        <f t="shared" si="183"/>
        <v>76509</v>
      </c>
    </row>
    <row r="2903" spans="1:8" ht="30">
      <c r="A2903" s="1" t="s">
        <v>11180</v>
      </c>
      <c r="B2903" s="1" t="str">
        <f t="shared" si="180"/>
        <v>PSC 2871, Box 5888;APO AP 52966</v>
      </c>
      <c r="C2903" s="1" t="s">
        <v>28634</v>
      </c>
      <c r="D2903" s="4" t="s">
        <v>36531</v>
      </c>
      <c r="E2903" s="4" t="s">
        <v>36532</v>
      </c>
      <c r="F2903" s="9" t="str">
        <f t="shared" si="181"/>
        <v>APO</v>
      </c>
      <c r="G2903" t="str">
        <f t="shared" si="182"/>
        <v>AP</v>
      </c>
      <c r="H2903" t="str">
        <f t="shared" si="183"/>
        <v>52966</v>
      </c>
    </row>
    <row r="2904" spans="1:8" ht="30">
      <c r="A2904" s="1" t="s">
        <v>11184</v>
      </c>
      <c r="B2904" s="1" t="str">
        <f t="shared" si="180"/>
        <v>15621 Jeremy Plains;Emilyport, NH 07597</v>
      </c>
      <c r="C2904" s="1" t="s">
        <v>28635</v>
      </c>
      <c r="D2904" s="4" t="s">
        <v>36533</v>
      </c>
      <c r="E2904" s="4" t="s">
        <v>36534</v>
      </c>
      <c r="F2904" s="9" t="str">
        <f t="shared" si="181"/>
        <v>Emilyport</v>
      </c>
      <c r="G2904" t="str">
        <f t="shared" si="182"/>
        <v>NH</v>
      </c>
      <c r="H2904" t="str">
        <f t="shared" si="183"/>
        <v>07597</v>
      </c>
    </row>
    <row r="2905" spans="1:8" ht="45">
      <c r="A2905" s="1" t="s">
        <v>11188</v>
      </c>
      <c r="B2905" s="1" t="str">
        <f t="shared" si="180"/>
        <v>20104 Olson Ports Suite 098;East Williamside, MD 69379</v>
      </c>
      <c r="C2905" s="1" t="s">
        <v>28636</v>
      </c>
      <c r="D2905" s="4" t="s">
        <v>36535</v>
      </c>
      <c r="E2905" s="4" t="s">
        <v>36536</v>
      </c>
      <c r="F2905" s="9" t="str">
        <f t="shared" si="181"/>
        <v>East Williamside</v>
      </c>
      <c r="G2905" t="str">
        <f t="shared" si="182"/>
        <v>MD</v>
      </c>
      <c r="H2905" t="str">
        <f t="shared" si="183"/>
        <v>69379</v>
      </c>
    </row>
    <row r="2906" spans="1:8" ht="45">
      <c r="A2906" s="1" t="s">
        <v>11192</v>
      </c>
      <c r="B2906" s="1" t="str">
        <f t="shared" si="180"/>
        <v>39439 Sawyer Grove;Dicksonstad, NV 27687</v>
      </c>
      <c r="C2906" s="1" t="s">
        <v>28637</v>
      </c>
      <c r="D2906" s="4" t="s">
        <v>36537</v>
      </c>
      <c r="E2906" s="4" t="s">
        <v>36538</v>
      </c>
      <c r="F2906" s="9" t="str">
        <f t="shared" si="181"/>
        <v>Dicksonstad</v>
      </c>
      <c r="G2906" t="str">
        <f t="shared" si="182"/>
        <v>NV</v>
      </c>
      <c r="H2906" t="str">
        <f t="shared" si="183"/>
        <v>27687</v>
      </c>
    </row>
    <row r="2907" spans="1:8" ht="45">
      <c r="A2907" s="1" t="s">
        <v>11195</v>
      </c>
      <c r="B2907" s="1" t="str">
        <f t="shared" si="180"/>
        <v>38163 Walker Rapid Suite 045;West Adamville, RI 21646</v>
      </c>
      <c r="C2907" s="1" t="s">
        <v>28638</v>
      </c>
      <c r="D2907" s="4" t="s">
        <v>36539</v>
      </c>
      <c r="E2907" s="4" t="s">
        <v>36540</v>
      </c>
      <c r="F2907" s="9" t="str">
        <f t="shared" si="181"/>
        <v>West Adamville</v>
      </c>
      <c r="G2907" t="str">
        <f t="shared" si="182"/>
        <v>RI</v>
      </c>
      <c r="H2907" t="str">
        <f t="shared" si="183"/>
        <v>21646</v>
      </c>
    </row>
    <row r="2908" spans="1:8" ht="45">
      <c r="A2908" s="1" t="s">
        <v>11199</v>
      </c>
      <c r="B2908" s="1" t="str">
        <f t="shared" si="180"/>
        <v>77538 Lloyd Coves;Rogersmouth, FL 54822</v>
      </c>
      <c r="C2908" s="1" t="s">
        <v>28639</v>
      </c>
      <c r="D2908" s="4" t="s">
        <v>36541</v>
      </c>
      <c r="E2908" s="4" t="s">
        <v>36542</v>
      </c>
      <c r="F2908" s="9" t="str">
        <f t="shared" si="181"/>
        <v>Rogersmouth</v>
      </c>
      <c r="G2908" t="str">
        <f t="shared" si="182"/>
        <v>FL</v>
      </c>
      <c r="H2908" t="str">
        <f t="shared" si="183"/>
        <v>54822</v>
      </c>
    </row>
    <row r="2909" spans="1:8" ht="30">
      <c r="A2909" s="1" t="s">
        <v>11203</v>
      </c>
      <c r="B2909" s="1" t="str">
        <f t="shared" si="180"/>
        <v>5123 Hunter Lodge;West Carly, ME 05700</v>
      </c>
      <c r="C2909" s="1" t="s">
        <v>28640</v>
      </c>
      <c r="D2909" s="4" t="s">
        <v>36543</v>
      </c>
      <c r="E2909" s="4" t="s">
        <v>36544</v>
      </c>
      <c r="F2909" s="9" t="str">
        <f t="shared" si="181"/>
        <v>West Carly</v>
      </c>
      <c r="G2909" t="str">
        <f t="shared" si="182"/>
        <v>ME</v>
      </c>
      <c r="H2909" t="str">
        <f t="shared" si="183"/>
        <v>05700</v>
      </c>
    </row>
    <row r="2910" spans="1:8" ht="30">
      <c r="A2910" s="1" t="s">
        <v>11206</v>
      </c>
      <c r="B2910" s="1" t="str">
        <f t="shared" si="180"/>
        <v>949 Debra Summit Suite 912;East Susan, MS 26676</v>
      </c>
      <c r="C2910" s="1" t="s">
        <v>28641</v>
      </c>
      <c r="D2910" s="4" t="s">
        <v>36545</v>
      </c>
      <c r="E2910" s="4" t="s">
        <v>36546</v>
      </c>
      <c r="F2910" s="9" t="str">
        <f t="shared" si="181"/>
        <v>East Susan</v>
      </c>
      <c r="G2910" t="str">
        <f t="shared" si="182"/>
        <v>MS</v>
      </c>
      <c r="H2910" t="str">
        <f t="shared" si="183"/>
        <v>26676</v>
      </c>
    </row>
    <row r="2911" spans="1:8" ht="30">
      <c r="A2911" s="1" t="s">
        <v>11209</v>
      </c>
      <c r="B2911" s="1" t="str">
        <f t="shared" si="180"/>
        <v>15328 Robert Cliffs Suite 638;Port Kathryn, IL 67150</v>
      </c>
      <c r="C2911" s="1" t="s">
        <v>28642</v>
      </c>
      <c r="D2911" s="4" t="s">
        <v>36547</v>
      </c>
      <c r="E2911" s="4" t="s">
        <v>36548</v>
      </c>
      <c r="F2911" s="9" t="str">
        <f t="shared" si="181"/>
        <v>Port Kathryn</v>
      </c>
      <c r="G2911" t="str">
        <f t="shared" si="182"/>
        <v>IL</v>
      </c>
      <c r="H2911" t="str">
        <f t="shared" si="183"/>
        <v>67150</v>
      </c>
    </row>
    <row r="2912" spans="1:8" ht="30">
      <c r="A2912" s="1" t="s">
        <v>11213</v>
      </c>
      <c r="B2912" s="1" t="str">
        <f t="shared" si="180"/>
        <v>1515 Sara Terrace;West Jessica, VT 53515</v>
      </c>
      <c r="C2912" s="1" t="s">
        <v>28643</v>
      </c>
      <c r="D2912" s="4" t="s">
        <v>36549</v>
      </c>
      <c r="E2912" s="4" t="s">
        <v>36550</v>
      </c>
      <c r="F2912" s="9" t="str">
        <f t="shared" si="181"/>
        <v>West Jessica</v>
      </c>
      <c r="G2912" t="str">
        <f t="shared" si="182"/>
        <v>VT</v>
      </c>
      <c r="H2912" t="str">
        <f t="shared" si="183"/>
        <v>53515</v>
      </c>
    </row>
    <row r="2913" spans="1:8" ht="30">
      <c r="A2913" s="1" t="s">
        <v>11217</v>
      </c>
      <c r="B2913" s="1" t="str">
        <f t="shared" si="180"/>
        <v>10151 Jeffrey Fields Suite 867;Torresshire, LA 54545</v>
      </c>
      <c r="C2913" s="1" t="s">
        <v>28644</v>
      </c>
      <c r="D2913" s="4" t="s">
        <v>36551</v>
      </c>
      <c r="E2913" s="4" t="s">
        <v>36552</v>
      </c>
      <c r="F2913" s="9" t="str">
        <f t="shared" si="181"/>
        <v>Torresshire</v>
      </c>
      <c r="G2913" t="str">
        <f t="shared" si="182"/>
        <v>LA</v>
      </c>
      <c r="H2913" t="str">
        <f t="shared" si="183"/>
        <v>54545</v>
      </c>
    </row>
    <row r="2914" spans="1:8" ht="45">
      <c r="A2914" s="1" t="s">
        <v>11221</v>
      </c>
      <c r="B2914" s="1" t="str">
        <f t="shared" si="180"/>
        <v>20683 Mckenzie Canyon;West Jenniferland, MO 23178</v>
      </c>
      <c r="C2914" s="1" t="s">
        <v>28645</v>
      </c>
      <c r="D2914" s="4" t="s">
        <v>36553</v>
      </c>
      <c r="E2914" s="4" t="s">
        <v>36554</v>
      </c>
      <c r="F2914" s="9" t="str">
        <f t="shared" si="181"/>
        <v>West Jenniferland</v>
      </c>
      <c r="G2914" t="str">
        <f t="shared" si="182"/>
        <v>MO</v>
      </c>
      <c r="H2914" t="str">
        <f t="shared" si="183"/>
        <v>23178</v>
      </c>
    </row>
    <row r="2915" spans="1:8" ht="30">
      <c r="A2915" s="1" t="s">
        <v>11225</v>
      </c>
      <c r="B2915" s="1" t="str">
        <f t="shared" si="180"/>
        <v>89362 Donald Light;Rickytown, DE 95155</v>
      </c>
      <c r="C2915" s="1" t="s">
        <v>28646</v>
      </c>
      <c r="D2915" s="4" t="s">
        <v>36555</v>
      </c>
      <c r="E2915" s="4" t="s">
        <v>36556</v>
      </c>
      <c r="F2915" s="9" t="str">
        <f t="shared" si="181"/>
        <v>Rickytown</v>
      </c>
      <c r="G2915" t="str">
        <f t="shared" si="182"/>
        <v>DE</v>
      </c>
      <c r="H2915" t="str">
        <f t="shared" si="183"/>
        <v>95155</v>
      </c>
    </row>
    <row r="2916" spans="1:8" ht="30">
      <c r="A2916" s="1" t="s">
        <v>11228</v>
      </c>
      <c r="B2916" s="1" t="str">
        <f t="shared" si="180"/>
        <v>524 Julie Way Apt. 135;North Jay, HI 06419</v>
      </c>
      <c r="C2916" s="1" t="s">
        <v>28647</v>
      </c>
      <c r="D2916" s="4" t="s">
        <v>36557</v>
      </c>
      <c r="E2916" s="4" t="s">
        <v>36558</v>
      </c>
      <c r="F2916" s="9" t="str">
        <f t="shared" si="181"/>
        <v>North Jay</v>
      </c>
      <c r="G2916" t="str">
        <f t="shared" si="182"/>
        <v>HI</v>
      </c>
      <c r="H2916" t="str">
        <f t="shared" si="183"/>
        <v>06419</v>
      </c>
    </row>
    <row r="2917" spans="1:8" ht="30">
      <c r="A2917" s="1" t="s">
        <v>11232</v>
      </c>
      <c r="B2917" s="1" t="str">
        <f t="shared" si="180"/>
        <v>USS Bishop;FPO AE 23347</v>
      </c>
      <c r="C2917" s="1" t="s">
        <v>28648</v>
      </c>
      <c r="D2917" s="4" t="s">
        <v>36559</v>
      </c>
      <c r="E2917" s="4" t="s">
        <v>36560</v>
      </c>
      <c r="F2917" s="9" t="str">
        <f t="shared" si="181"/>
        <v>FPO</v>
      </c>
      <c r="G2917" t="str">
        <f t="shared" si="182"/>
        <v>AE</v>
      </c>
      <c r="H2917" t="str">
        <f t="shared" si="183"/>
        <v>23347</v>
      </c>
    </row>
    <row r="2918" spans="1:8" ht="30">
      <c r="A2918" s="1" t="s">
        <v>11236</v>
      </c>
      <c r="B2918" s="1" t="str">
        <f t="shared" si="180"/>
        <v>9539 Harrington Ridge Suite 063;Castrobury, LA 09258</v>
      </c>
      <c r="C2918" s="1" t="s">
        <v>28649</v>
      </c>
      <c r="D2918" s="4" t="s">
        <v>36561</v>
      </c>
      <c r="E2918" s="4" t="s">
        <v>36562</v>
      </c>
      <c r="F2918" s="9" t="str">
        <f t="shared" si="181"/>
        <v>Castrobury</v>
      </c>
      <c r="G2918" t="str">
        <f t="shared" si="182"/>
        <v>LA</v>
      </c>
      <c r="H2918" t="str">
        <f t="shared" si="183"/>
        <v>09258</v>
      </c>
    </row>
    <row r="2919" spans="1:8" ht="30">
      <c r="A2919" s="1" t="s">
        <v>11240</v>
      </c>
      <c r="B2919" s="1" t="str">
        <f t="shared" si="180"/>
        <v>Unit 5904 Box 3037;DPO AA 15370</v>
      </c>
      <c r="C2919" s="1" t="s">
        <v>28650</v>
      </c>
      <c r="D2919" s="4" t="s">
        <v>36563</v>
      </c>
      <c r="E2919" s="4" t="s">
        <v>36564</v>
      </c>
      <c r="F2919" s="9" t="str">
        <f t="shared" si="181"/>
        <v>DPO</v>
      </c>
      <c r="G2919" t="str">
        <f t="shared" si="182"/>
        <v>AA</v>
      </c>
      <c r="H2919" t="str">
        <f t="shared" si="183"/>
        <v>15370</v>
      </c>
    </row>
    <row r="2920" spans="1:8" ht="45">
      <c r="A2920" s="1" t="s">
        <v>11244</v>
      </c>
      <c r="B2920" s="1" t="str">
        <f t="shared" si="180"/>
        <v>0530 Ann Trace;Josephmouth, KY 63697</v>
      </c>
      <c r="C2920" s="1" t="s">
        <v>28651</v>
      </c>
      <c r="D2920" s="4" t="s">
        <v>36565</v>
      </c>
      <c r="E2920" s="4" t="s">
        <v>36566</v>
      </c>
      <c r="F2920" s="9" t="str">
        <f t="shared" si="181"/>
        <v>Josephmouth</v>
      </c>
      <c r="G2920" t="str">
        <f t="shared" si="182"/>
        <v>KY</v>
      </c>
      <c r="H2920" t="str">
        <f t="shared" si="183"/>
        <v>63697</v>
      </c>
    </row>
    <row r="2921" spans="1:8" ht="30">
      <c r="A2921" s="1" t="s">
        <v>11247</v>
      </c>
      <c r="B2921" s="1" t="str">
        <f t="shared" si="180"/>
        <v>7596 Rodriguez Valley Suite 996;East Brianton, NH 21595</v>
      </c>
      <c r="C2921" s="1" t="s">
        <v>28652</v>
      </c>
      <c r="D2921" s="4" t="s">
        <v>36567</v>
      </c>
      <c r="E2921" s="4" t="s">
        <v>36568</v>
      </c>
      <c r="F2921" s="9" t="str">
        <f t="shared" si="181"/>
        <v>East Brianton</v>
      </c>
      <c r="G2921" t="str">
        <f t="shared" si="182"/>
        <v>NH</v>
      </c>
      <c r="H2921" t="str">
        <f t="shared" si="183"/>
        <v>21595</v>
      </c>
    </row>
    <row r="2922" spans="1:8" ht="45">
      <c r="A2922" s="1" t="s">
        <v>11251</v>
      </c>
      <c r="B2922" s="1" t="str">
        <f t="shared" si="180"/>
        <v>961 Megan Coves Apt. 531;South Theresaside, NV 69516</v>
      </c>
      <c r="C2922" s="1" t="s">
        <v>28653</v>
      </c>
      <c r="D2922" s="4" t="s">
        <v>36569</v>
      </c>
      <c r="E2922" s="4" t="s">
        <v>36570</v>
      </c>
      <c r="F2922" s="9" t="str">
        <f t="shared" si="181"/>
        <v>South Theresaside</v>
      </c>
      <c r="G2922" t="str">
        <f t="shared" si="182"/>
        <v>NV</v>
      </c>
      <c r="H2922" t="str">
        <f t="shared" si="183"/>
        <v>69516</v>
      </c>
    </row>
    <row r="2923" spans="1:8" ht="30">
      <c r="A2923" s="1" t="s">
        <v>11254</v>
      </c>
      <c r="B2923" s="1" t="str">
        <f t="shared" si="180"/>
        <v>855 Anthony Pike Suite 085;Melissaburgh, IN 40370</v>
      </c>
      <c r="C2923" s="1" t="s">
        <v>28654</v>
      </c>
      <c r="D2923" s="4" t="s">
        <v>36571</v>
      </c>
      <c r="E2923" s="4" t="s">
        <v>36572</v>
      </c>
      <c r="F2923" s="9" t="str">
        <f t="shared" si="181"/>
        <v>Melissaburgh</v>
      </c>
      <c r="G2923" t="str">
        <f t="shared" si="182"/>
        <v>IN</v>
      </c>
      <c r="H2923" t="str">
        <f t="shared" si="183"/>
        <v>40370</v>
      </c>
    </row>
    <row r="2924" spans="1:8" ht="30">
      <c r="A2924" s="1" t="s">
        <v>11258</v>
      </c>
      <c r="B2924" s="1" t="str">
        <f t="shared" si="180"/>
        <v>56967 Pacheco Points Suite 141;Carlland, WY 63363</v>
      </c>
      <c r="C2924" s="1" t="s">
        <v>28655</v>
      </c>
      <c r="D2924" s="4" t="s">
        <v>36573</v>
      </c>
      <c r="E2924" s="4" t="s">
        <v>36574</v>
      </c>
      <c r="F2924" s="9" t="str">
        <f t="shared" si="181"/>
        <v>Carlland</v>
      </c>
      <c r="G2924" t="str">
        <f t="shared" si="182"/>
        <v>WY</v>
      </c>
      <c r="H2924" t="str">
        <f t="shared" si="183"/>
        <v>63363</v>
      </c>
    </row>
    <row r="2925" spans="1:8" ht="45">
      <c r="A2925" s="1" t="s">
        <v>11262</v>
      </c>
      <c r="B2925" s="1" t="str">
        <f t="shared" si="180"/>
        <v>581 Wilkinson Forest;Garrisonbury, IN 83216</v>
      </c>
      <c r="C2925" s="1" t="s">
        <v>28656</v>
      </c>
      <c r="D2925" s="4" t="s">
        <v>36575</v>
      </c>
      <c r="E2925" s="4" t="s">
        <v>36576</v>
      </c>
      <c r="F2925" s="9" t="str">
        <f t="shared" si="181"/>
        <v>Garrisonbury</v>
      </c>
      <c r="G2925" t="str">
        <f t="shared" si="182"/>
        <v>IN</v>
      </c>
      <c r="H2925" t="str">
        <f t="shared" si="183"/>
        <v>83216</v>
      </c>
    </row>
    <row r="2926" spans="1:8" ht="30">
      <c r="A2926" s="1" t="s">
        <v>11265</v>
      </c>
      <c r="B2926" s="1" t="str">
        <f t="shared" si="180"/>
        <v>01262 Heidi Islands;Lake Laura, VT 81195</v>
      </c>
      <c r="C2926" s="1" t="s">
        <v>28657</v>
      </c>
      <c r="D2926" s="4" t="s">
        <v>36577</v>
      </c>
      <c r="E2926" s="4" t="s">
        <v>36578</v>
      </c>
      <c r="F2926" s="9" t="str">
        <f t="shared" si="181"/>
        <v>Lake Laura</v>
      </c>
      <c r="G2926" t="str">
        <f t="shared" si="182"/>
        <v>VT</v>
      </c>
      <c r="H2926" t="str">
        <f t="shared" si="183"/>
        <v>81195</v>
      </c>
    </row>
    <row r="2927" spans="1:8" ht="30">
      <c r="A2927" s="1" t="s">
        <v>11269</v>
      </c>
      <c r="B2927" s="1" t="str">
        <f t="shared" si="180"/>
        <v>6930 Mary Way Suite 864;Douglasview, KY 05293</v>
      </c>
      <c r="C2927" s="1" t="s">
        <v>28658</v>
      </c>
      <c r="D2927" s="4" t="s">
        <v>36579</v>
      </c>
      <c r="E2927" s="4" t="s">
        <v>36580</v>
      </c>
      <c r="F2927" s="9" t="str">
        <f t="shared" si="181"/>
        <v>Douglasview</v>
      </c>
      <c r="G2927" t="str">
        <f t="shared" si="182"/>
        <v>KY</v>
      </c>
      <c r="H2927" t="str">
        <f t="shared" si="183"/>
        <v>05293</v>
      </c>
    </row>
    <row r="2928" spans="1:8" ht="45">
      <c r="A2928" s="1" t="s">
        <v>11273</v>
      </c>
      <c r="B2928" s="1" t="str">
        <f t="shared" si="180"/>
        <v>811 Roy Expressway Apt. 929;East Michelleside, FL 37346</v>
      </c>
      <c r="C2928" s="1" t="s">
        <v>28659</v>
      </c>
      <c r="D2928" s="4" t="s">
        <v>36581</v>
      </c>
      <c r="E2928" s="4" t="s">
        <v>36582</v>
      </c>
      <c r="F2928" s="9" t="str">
        <f t="shared" si="181"/>
        <v>East Michelleside</v>
      </c>
      <c r="G2928" t="str">
        <f t="shared" si="182"/>
        <v>FL</v>
      </c>
      <c r="H2928" t="str">
        <f t="shared" si="183"/>
        <v>37346</v>
      </c>
    </row>
    <row r="2929" spans="1:8" ht="45">
      <c r="A2929" s="1" t="s">
        <v>11277</v>
      </c>
      <c r="B2929" s="1" t="str">
        <f t="shared" si="180"/>
        <v>19518 Hatfield Streets Suite 611;Lake Donnatown, OK 78228</v>
      </c>
      <c r="C2929" s="1" t="s">
        <v>28660</v>
      </c>
      <c r="D2929" s="4" t="s">
        <v>36583</v>
      </c>
      <c r="E2929" s="4" t="s">
        <v>36584</v>
      </c>
      <c r="F2929" s="9" t="str">
        <f t="shared" si="181"/>
        <v>Lake Donnatown</v>
      </c>
      <c r="G2929" t="str">
        <f t="shared" si="182"/>
        <v>OK</v>
      </c>
      <c r="H2929" t="str">
        <f t="shared" si="183"/>
        <v>78228</v>
      </c>
    </row>
    <row r="2930" spans="1:8" ht="45">
      <c r="A2930" s="1" t="s">
        <v>11280</v>
      </c>
      <c r="B2930" s="1" t="str">
        <f t="shared" si="180"/>
        <v>7329 David Ranch;Jenniferstad, UT 58351</v>
      </c>
      <c r="C2930" s="1" t="s">
        <v>28661</v>
      </c>
      <c r="D2930" s="4" t="s">
        <v>36585</v>
      </c>
      <c r="E2930" s="4" t="s">
        <v>36586</v>
      </c>
      <c r="F2930" s="9" t="str">
        <f t="shared" si="181"/>
        <v>Jenniferstad</v>
      </c>
      <c r="G2930" t="str">
        <f t="shared" si="182"/>
        <v>UT</v>
      </c>
      <c r="H2930" t="str">
        <f t="shared" si="183"/>
        <v>58351</v>
      </c>
    </row>
    <row r="2931" spans="1:8" ht="30">
      <c r="A2931" s="1" t="s">
        <v>11283</v>
      </c>
      <c r="B2931" s="1" t="str">
        <f t="shared" si="180"/>
        <v>PSC 5710, Box 2830;APO AA 30800</v>
      </c>
      <c r="C2931" s="1" t="s">
        <v>28662</v>
      </c>
      <c r="D2931" s="4" t="s">
        <v>36587</v>
      </c>
      <c r="E2931" s="4" t="s">
        <v>36588</v>
      </c>
      <c r="F2931" s="9" t="str">
        <f t="shared" si="181"/>
        <v>APO</v>
      </c>
      <c r="G2931" t="str">
        <f t="shared" si="182"/>
        <v>AA</v>
      </c>
      <c r="H2931" t="str">
        <f t="shared" si="183"/>
        <v>30800</v>
      </c>
    </row>
    <row r="2932" spans="1:8" ht="45">
      <c r="A2932" s="1" t="s">
        <v>11287</v>
      </c>
      <c r="B2932" s="1" t="str">
        <f t="shared" si="180"/>
        <v>85481 Kelly Harbors Suite 045;Mathewmouth, AR 36509</v>
      </c>
      <c r="C2932" s="1" t="s">
        <v>28663</v>
      </c>
      <c r="D2932" s="4" t="s">
        <v>36589</v>
      </c>
      <c r="E2932" s="4" t="s">
        <v>36590</v>
      </c>
      <c r="F2932" s="9" t="str">
        <f t="shared" si="181"/>
        <v>Mathewmouth</v>
      </c>
      <c r="G2932" t="str">
        <f t="shared" si="182"/>
        <v>AR</v>
      </c>
      <c r="H2932" t="str">
        <f t="shared" si="183"/>
        <v>36509</v>
      </c>
    </row>
    <row r="2933" spans="1:8" ht="45">
      <c r="A2933" s="1" t="s">
        <v>11290</v>
      </c>
      <c r="B2933" s="1" t="str">
        <f t="shared" si="180"/>
        <v>061 William Underpass Apt. 322;Port Stevenville, MO 27212</v>
      </c>
      <c r="C2933" s="1" t="s">
        <v>28664</v>
      </c>
      <c r="D2933" s="4" t="s">
        <v>36591</v>
      </c>
      <c r="E2933" s="4" t="s">
        <v>36592</v>
      </c>
      <c r="F2933" s="9" t="str">
        <f t="shared" si="181"/>
        <v>Port Stevenville</v>
      </c>
      <c r="G2933" t="str">
        <f t="shared" si="182"/>
        <v>MO</v>
      </c>
      <c r="H2933" t="str">
        <f t="shared" si="183"/>
        <v>27212</v>
      </c>
    </row>
    <row r="2934" spans="1:8" ht="30">
      <c r="A2934" s="1" t="s">
        <v>11294</v>
      </c>
      <c r="B2934" s="1" t="str">
        <f t="shared" si="180"/>
        <v>745 Fox Pass;Mariachester, DE 48170</v>
      </c>
      <c r="C2934" s="1" t="s">
        <v>28665</v>
      </c>
      <c r="D2934" s="4" t="s">
        <v>36593</v>
      </c>
      <c r="E2934" s="4" t="s">
        <v>36594</v>
      </c>
      <c r="F2934" s="9" t="str">
        <f t="shared" si="181"/>
        <v>Mariachester</v>
      </c>
      <c r="G2934" t="str">
        <f t="shared" si="182"/>
        <v>DE</v>
      </c>
      <c r="H2934" t="str">
        <f t="shared" si="183"/>
        <v>48170</v>
      </c>
    </row>
    <row r="2935" spans="1:8" ht="30">
      <c r="A2935" s="1" t="s">
        <v>11298</v>
      </c>
      <c r="B2935" s="1" t="str">
        <f t="shared" si="180"/>
        <v>0483 Mora Villages Apt. 328;Juanland, WI 17475</v>
      </c>
      <c r="C2935" s="1" t="s">
        <v>28666</v>
      </c>
      <c r="D2935" s="4" t="s">
        <v>36595</v>
      </c>
      <c r="E2935" s="4" t="s">
        <v>36596</v>
      </c>
      <c r="F2935" s="9" t="str">
        <f t="shared" si="181"/>
        <v>Juanland</v>
      </c>
      <c r="G2935" t="str">
        <f t="shared" si="182"/>
        <v>WI</v>
      </c>
      <c r="H2935" t="str">
        <f t="shared" si="183"/>
        <v>17475</v>
      </c>
    </row>
    <row r="2936" spans="1:8" ht="30">
      <c r="A2936" s="1" t="s">
        <v>11302</v>
      </c>
      <c r="B2936" s="1" t="str">
        <f t="shared" si="180"/>
        <v>1133 Simpson Streets Apt. 855;Deniseville, OK 34865</v>
      </c>
      <c r="C2936" s="1" t="s">
        <v>28667</v>
      </c>
      <c r="D2936" s="4" t="s">
        <v>36597</v>
      </c>
      <c r="E2936" s="4" t="s">
        <v>36598</v>
      </c>
      <c r="F2936" s="9" t="str">
        <f t="shared" si="181"/>
        <v>Deniseville</v>
      </c>
      <c r="G2936" t="str">
        <f t="shared" si="182"/>
        <v>OK</v>
      </c>
      <c r="H2936" t="str">
        <f t="shared" si="183"/>
        <v>34865</v>
      </c>
    </row>
    <row r="2937" spans="1:8" ht="30">
      <c r="A2937" s="1" t="s">
        <v>11306</v>
      </c>
      <c r="B2937" s="1" t="str">
        <f t="shared" si="180"/>
        <v>Unit 2288 Box 4881;DPO AE 42401</v>
      </c>
      <c r="C2937" s="1" t="s">
        <v>28668</v>
      </c>
      <c r="D2937" s="4" t="s">
        <v>36599</v>
      </c>
      <c r="E2937" s="4" t="s">
        <v>36600</v>
      </c>
      <c r="F2937" s="9" t="str">
        <f t="shared" si="181"/>
        <v>DPO</v>
      </c>
      <c r="G2937" t="str">
        <f t="shared" si="182"/>
        <v>AE</v>
      </c>
      <c r="H2937" t="str">
        <f t="shared" si="183"/>
        <v>42401</v>
      </c>
    </row>
    <row r="2938" spans="1:8" ht="30">
      <c r="A2938" s="1" t="s">
        <v>11310</v>
      </c>
      <c r="B2938" s="1" t="str">
        <f t="shared" si="180"/>
        <v>315 Tucker Mews Apt. 279;South Lisa, TX 01654</v>
      </c>
      <c r="C2938" s="1" t="s">
        <v>28669</v>
      </c>
      <c r="D2938" s="4" t="s">
        <v>36601</v>
      </c>
      <c r="E2938" s="4" t="s">
        <v>36602</v>
      </c>
      <c r="F2938" s="9" t="str">
        <f t="shared" si="181"/>
        <v>South Lisa</v>
      </c>
      <c r="G2938" t="str">
        <f t="shared" si="182"/>
        <v>TX</v>
      </c>
      <c r="H2938" t="str">
        <f t="shared" si="183"/>
        <v>01654</v>
      </c>
    </row>
    <row r="2939" spans="1:8" ht="30">
      <c r="A2939" s="1" t="s">
        <v>11314</v>
      </c>
      <c r="B2939" s="1" t="str">
        <f t="shared" si="180"/>
        <v>PSC 5964, Box 4119;APO AP 91662</v>
      </c>
      <c r="C2939" s="1" t="s">
        <v>28670</v>
      </c>
      <c r="D2939" s="4" t="s">
        <v>36603</v>
      </c>
      <c r="E2939" s="4" t="s">
        <v>36604</v>
      </c>
      <c r="F2939" s="9" t="str">
        <f t="shared" si="181"/>
        <v>APO</v>
      </c>
      <c r="G2939" t="str">
        <f t="shared" si="182"/>
        <v>AP</v>
      </c>
      <c r="H2939" t="str">
        <f t="shared" si="183"/>
        <v>91662</v>
      </c>
    </row>
    <row r="2940" spans="1:8" ht="30">
      <c r="A2940" s="1" t="s">
        <v>11317</v>
      </c>
      <c r="B2940" s="1" t="str">
        <f t="shared" si="180"/>
        <v>56421 Lisa Drives;West Brittneyborough, VT 92535</v>
      </c>
      <c r="C2940" s="1" t="s">
        <v>28671</v>
      </c>
      <c r="D2940" s="4" t="s">
        <v>36605</v>
      </c>
      <c r="E2940" s="4" t="s">
        <v>36606</v>
      </c>
      <c r="F2940" s="9" t="str">
        <f t="shared" si="181"/>
        <v>West Brittneyborough</v>
      </c>
      <c r="G2940" t="str">
        <f t="shared" si="182"/>
        <v>VT</v>
      </c>
      <c r="H2940" t="str">
        <f t="shared" si="183"/>
        <v>92535</v>
      </c>
    </row>
    <row r="2941" spans="1:8" ht="45">
      <c r="A2941" s="1" t="s">
        <v>11321</v>
      </c>
      <c r="B2941" s="1" t="str">
        <f t="shared" si="180"/>
        <v>18453 Wilkerson Viaduct Apt. 200;Port Matthew, PA 99280</v>
      </c>
      <c r="C2941" s="1" t="s">
        <v>28672</v>
      </c>
      <c r="D2941" s="4" t="s">
        <v>36607</v>
      </c>
      <c r="E2941" s="4" t="s">
        <v>36608</v>
      </c>
      <c r="F2941" s="9" t="str">
        <f t="shared" si="181"/>
        <v>Port Matthew</v>
      </c>
      <c r="G2941" t="str">
        <f t="shared" si="182"/>
        <v>PA</v>
      </c>
      <c r="H2941" t="str">
        <f t="shared" si="183"/>
        <v>99280</v>
      </c>
    </row>
    <row r="2942" spans="1:8" ht="30">
      <c r="A2942" s="1" t="s">
        <v>11325</v>
      </c>
      <c r="B2942" s="1" t="str">
        <f t="shared" si="180"/>
        <v>0092 Daniel Roads;Lake Michelleborough, AZ 58094</v>
      </c>
      <c r="C2942" s="1" t="s">
        <v>28673</v>
      </c>
      <c r="D2942" s="4" t="s">
        <v>36609</v>
      </c>
      <c r="E2942" s="4" t="s">
        <v>36610</v>
      </c>
      <c r="F2942" s="9" t="str">
        <f t="shared" si="181"/>
        <v>Lake Michelleborough</v>
      </c>
      <c r="G2942" t="str">
        <f t="shared" si="182"/>
        <v>AZ</v>
      </c>
      <c r="H2942" t="str">
        <f t="shared" si="183"/>
        <v>58094</v>
      </c>
    </row>
    <row r="2943" spans="1:8" ht="30">
      <c r="A2943" s="1" t="s">
        <v>11329</v>
      </c>
      <c r="B2943" s="1" t="str">
        <f t="shared" si="180"/>
        <v>7949 Ortiz Bypass;South Ryan, MD 21050</v>
      </c>
      <c r="C2943" s="1" t="s">
        <v>28674</v>
      </c>
      <c r="D2943" s="4" t="s">
        <v>36611</v>
      </c>
      <c r="E2943" s="4" t="s">
        <v>36612</v>
      </c>
      <c r="F2943" s="9" t="str">
        <f t="shared" si="181"/>
        <v>South Ryan</v>
      </c>
      <c r="G2943" t="str">
        <f t="shared" si="182"/>
        <v>MD</v>
      </c>
      <c r="H2943" t="str">
        <f t="shared" si="183"/>
        <v>21050</v>
      </c>
    </row>
    <row r="2944" spans="1:8" ht="45">
      <c r="A2944" s="1" t="s">
        <v>11333</v>
      </c>
      <c r="B2944" s="1" t="str">
        <f t="shared" si="180"/>
        <v>4663 Christopher Meadows;New Richard, MD 79420</v>
      </c>
      <c r="C2944" s="1" t="s">
        <v>28675</v>
      </c>
      <c r="D2944" s="4" t="s">
        <v>36613</v>
      </c>
      <c r="E2944" s="4" t="s">
        <v>36614</v>
      </c>
      <c r="F2944" s="9" t="str">
        <f t="shared" si="181"/>
        <v>New Richard</v>
      </c>
      <c r="G2944" t="str">
        <f t="shared" si="182"/>
        <v>MD</v>
      </c>
      <c r="H2944" t="str">
        <f t="shared" si="183"/>
        <v>79420</v>
      </c>
    </row>
    <row r="2945" spans="1:8" ht="30">
      <c r="A2945" s="1" t="s">
        <v>11337</v>
      </c>
      <c r="B2945" s="1" t="str">
        <f t="shared" si="180"/>
        <v>8109 Smith Grove;Michaelfort, IA 67453</v>
      </c>
      <c r="C2945" s="1" t="s">
        <v>28676</v>
      </c>
      <c r="D2945" s="4" t="s">
        <v>36615</v>
      </c>
      <c r="E2945" s="4" t="s">
        <v>36616</v>
      </c>
      <c r="F2945" s="9" t="str">
        <f t="shared" si="181"/>
        <v>Michaelfort</v>
      </c>
      <c r="G2945" t="str">
        <f t="shared" si="182"/>
        <v>IA</v>
      </c>
      <c r="H2945" t="str">
        <f t="shared" si="183"/>
        <v>67453</v>
      </c>
    </row>
    <row r="2946" spans="1:8" ht="30">
      <c r="A2946" s="1" t="s">
        <v>11341</v>
      </c>
      <c r="B2946" s="1" t="str">
        <f t="shared" si="180"/>
        <v>81646 Tracy Plain Suite 325;Nicolemouth, ID 58854</v>
      </c>
      <c r="C2946" s="1" t="s">
        <v>28677</v>
      </c>
      <c r="D2946" s="4" t="s">
        <v>36617</v>
      </c>
      <c r="E2946" s="4" t="s">
        <v>36618</v>
      </c>
      <c r="F2946" s="9" t="str">
        <f t="shared" si="181"/>
        <v>Nicolemouth</v>
      </c>
      <c r="G2946" t="str">
        <f t="shared" si="182"/>
        <v>ID</v>
      </c>
      <c r="H2946" t="str">
        <f t="shared" si="183"/>
        <v>58854</v>
      </c>
    </row>
    <row r="2947" spans="1:8" ht="45">
      <c r="A2947" s="1" t="s">
        <v>11345</v>
      </c>
      <c r="B2947" s="1" t="str">
        <f t="shared" ref="B2947:B3010" si="184">SUBSTITUTE(A2947,CHAR(10),";")</f>
        <v>607 Ross Well;Montgomeryberg, MN 96975</v>
      </c>
      <c r="C2947" s="1" t="s">
        <v>28678</v>
      </c>
      <c r="D2947" s="4" t="s">
        <v>36619</v>
      </c>
      <c r="E2947" s="4" t="s">
        <v>36620</v>
      </c>
      <c r="F2947" s="9" t="str">
        <f t="shared" ref="F2947:F3010" si="185">IF(RIGHT(LEFT(E2947,3),2)="PO",LEFT(E2947,3),LEFT(E2947,LEN(E2947)-10))</f>
        <v>Montgomeryberg</v>
      </c>
      <c r="G2947" t="str">
        <f t="shared" ref="G2947:G3010" si="186">LEFT(RIGHT(E2947, 8), 2)</f>
        <v>MN</v>
      </c>
      <c r="H2947" t="str">
        <f t="shared" ref="H2947:H3010" si="187">RIGHT(E2947, 5)</f>
        <v>96975</v>
      </c>
    </row>
    <row r="2948" spans="1:8" ht="30">
      <c r="A2948" s="1" t="s">
        <v>11349</v>
      </c>
      <c r="B2948" s="1" t="str">
        <f t="shared" si="184"/>
        <v>308 Lee Pines Apt. 742;Michelleton, CT 22544</v>
      </c>
      <c r="C2948" s="1" t="s">
        <v>28679</v>
      </c>
      <c r="D2948" s="4" t="s">
        <v>36621</v>
      </c>
      <c r="E2948" s="4" t="s">
        <v>36622</v>
      </c>
      <c r="F2948" s="9" t="str">
        <f t="shared" si="185"/>
        <v>Michelleton</v>
      </c>
      <c r="G2948" t="str">
        <f t="shared" si="186"/>
        <v>CT</v>
      </c>
      <c r="H2948" t="str">
        <f t="shared" si="187"/>
        <v>22544</v>
      </c>
    </row>
    <row r="2949" spans="1:8" ht="30">
      <c r="A2949" s="1" t="s">
        <v>11352</v>
      </c>
      <c r="B2949" s="1" t="str">
        <f t="shared" si="184"/>
        <v>47895 Smith Junctions Suite 546;Thomaston, VT 06414</v>
      </c>
      <c r="C2949" s="1" t="s">
        <v>28680</v>
      </c>
      <c r="D2949" s="4" t="s">
        <v>36623</v>
      </c>
      <c r="E2949" s="4" t="s">
        <v>36624</v>
      </c>
      <c r="F2949" s="9" t="str">
        <f t="shared" si="185"/>
        <v>Thomaston</v>
      </c>
      <c r="G2949" t="str">
        <f t="shared" si="186"/>
        <v>VT</v>
      </c>
      <c r="H2949" t="str">
        <f t="shared" si="187"/>
        <v>06414</v>
      </c>
    </row>
    <row r="2950" spans="1:8" ht="45">
      <c r="A2950" s="1" t="s">
        <v>11356</v>
      </c>
      <c r="B2950" s="1" t="str">
        <f t="shared" si="184"/>
        <v>12391 Robinson Viaduct Suite 682;Williamville, MI 97354</v>
      </c>
      <c r="C2950" s="1" t="s">
        <v>28681</v>
      </c>
      <c r="D2950" s="4" t="s">
        <v>36625</v>
      </c>
      <c r="E2950" s="4" t="s">
        <v>36626</v>
      </c>
      <c r="F2950" s="9" t="str">
        <f t="shared" si="185"/>
        <v>Williamville</v>
      </c>
      <c r="G2950" t="str">
        <f t="shared" si="186"/>
        <v>MI</v>
      </c>
      <c r="H2950" t="str">
        <f t="shared" si="187"/>
        <v>97354</v>
      </c>
    </row>
    <row r="2951" spans="1:8" ht="30">
      <c r="A2951" s="1" t="s">
        <v>11360</v>
      </c>
      <c r="B2951" s="1" t="str">
        <f t="shared" si="184"/>
        <v>243 Chandler Flats Apt. 421;West Paula, WV 26838</v>
      </c>
      <c r="C2951" s="1" t="s">
        <v>28682</v>
      </c>
      <c r="D2951" s="4" t="s">
        <v>36627</v>
      </c>
      <c r="E2951" s="4" t="s">
        <v>36628</v>
      </c>
      <c r="F2951" s="9" t="str">
        <f t="shared" si="185"/>
        <v>West Paula</v>
      </c>
      <c r="G2951" t="str">
        <f t="shared" si="186"/>
        <v>WV</v>
      </c>
      <c r="H2951" t="str">
        <f t="shared" si="187"/>
        <v>26838</v>
      </c>
    </row>
    <row r="2952" spans="1:8" ht="30">
      <c r="A2952" s="1" t="s">
        <v>11364</v>
      </c>
      <c r="B2952" s="1" t="str">
        <f t="shared" si="184"/>
        <v>Unit 2404 Box 5165;DPO AE 07753</v>
      </c>
      <c r="C2952" s="1" t="s">
        <v>28683</v>
      </c>
      <c r="D2952" s="4" t="s">
        <v>36629</v>
      </c>
      <c r="E2952" s="4" t="s">
        <v>36630</v>
      </c>
      <c r="F2952" s="9" t="str">
        <f t="shared" si="185"/>
        <v>DPO</v>
      </c>
      <c r="G2952" t="str">
        <f t="shared" si="186"/>
        <v>AE</v>
      </c>
      <c r="H2952" t="str">
        <f t="shared" si="187"/>
        <v>07753</v>
      </c>
    </row>
    <row r="2953" spans="1:8" ht="30">
      <c r="A2953" s="1" t="s">
        <v>11368</v>
      </c>
      <c r="B2953" s="1" t="str">
        <f t="shared" si="184"/>
        <v>75176 Dunn Lock;Samueltown, KS 53211</v>
      </c>
      <c r="C2953" s="1" t="s">
        <v>28684</v>
      </c>
      <c r="D2953" s="4" t="s">
        <v>36631</v>
      </c>
      <c r="E2953" s="4" t="s">
        <v>36632</v>
      </c>
      <c r="F2953" s="9" t="str">
        <f t="shared" si="185"/>
        <v>Samueltown</v>
      </c>
      <c r="G2953" t="str">
        <f t="shared" si="186"/>
        <v>KS</v>
      </c>
      <c r="H2953" t="str">
        <f t="shared" si="187"/>
        <v>53211</v>
      </c>
    </row>
    <row r="2954" spans="1:8" ht="45">
      <c r="A2954" s="1" t="s">
        <v>11372</v>
      </c>
      <c r="B2954" s="1" t="str">
        <f t="shared" si="184"/>
        <v>285 Melissa Field Suite 873;North Dustinland, KS 15807</v>
      </c>
      <c r="C2954" s="1" t="s">
        <v>28685</v>
      </c>
      <c r="D2954" s="4" t="s">
        <v>36633</v>
      </c>
      <c r="E2954" s="4" t="s">
        <v>36634</v>
      </c>
      <c r="F2954" s="9" t="str">
        <f t="shared" si="185"/>
        <v>North Dustinland</v>
      </c>
      <c r="G2954" t="str">
        <f t="shared" si="186"/>
        <v>KS</v>
      </c>
      <c r="H2954" t="str">
        <f t="shared" si="187"/>
        <v>15807</v>
      </c>
    </row>
    <row r="2955" spans="1:8" ht="30">
      <c r="A2955" s="1" t="s">
        <v>11376</v>
      </c>
      <c r="B2955" s="1" t="str">
        <f t="shared" si="184"/>
        <v>Unit 1790 Box 5264;DPO AP 70624</v>
      </c>
      <c r="C2955" s="1" t="s">
        <v>28686</v>
      </c>
      <c r="D2955" s="4" t="s">
        <v>36635</v>
      </c>
      <c r="E2955" s="4" t="s">
        <v>36636</v>
      </c>
      <c r="F2955" s="9" t="str">
        <f t="shared" si="185"/>
        <v>DPO</v>
      </c>
      <c r="G2955" t="str">
        <f t="shared" si="186"/>
        <v>AP</v>
      </c>
      <c r="H2955" t="str">
        <f t="shared" si="187"/>
        <v>70624</v>
      </c>
    </row>
    <row r="2956" spans="1:8" ht="30">
      <c r="A2956" s="1" t="s">
        <v>11380</v>
      </c>
      <c r="B2956" s="1" t="str">
        <f t="shared" si="184"/>
        <v>Unit 3563 Box 4683;DPO AE 43219</v>
      </c>
      <c r="C2956" s="1" t="s">
        <v>28687</v>
      </c>
      <c r="D2956" s="4" t="s">
        <v>36637</v>
      </c>
      <c r="E2956" s="4" t="s">
        <v>36638</v>
      </c>
      <c r="F2956" s="9" t="str">
        <f t="shared" si="185"/>
        <v>DPO</v>
      </c>
      <c r="G2956" t="str">
        <f t="shared" si="186"/>
        <v>AE</v>
      </c>
      <c r="H2956" t="str">
        <f t="shared" si="187"/>
        <v>43219</v>
      </c>
    </row>
    <row r="2957" spans="1:8" ht="30">
      <c r="A2957" s="1" t="s">
        <v>11384</v>
      </c>
      <c r="B2957" s="1" t="str">
        <f t="shared" si="184"/>
        <v>792 Alfred Drive Apt. 995;Lake Tiffany, AL 26728</v>
      </c>
      <c r="C2957" s="1" t="s">
        <v>28688</v>
      </c>
      <c r="D2957" s="4" t="s">
        <v>36639</v>
      </c>
      <c r="E2957" s="4" t="s">
        <v>36640</v>
      </c>
      <c r="F2957" s="9" t="str">
        <f t="shared" si="185"/>
        <v>Lake Tiffany</v>
      </c>
      <c r="G2957" t="str">
        <f t="shared" si="186"/>
        <v>AL</v>
      </c>
      <c r="H2957" t="str">
        <f t="shared" si="187"/>
        <v>26728</v>
      </c>
    </row>
    <row r="2958" spans="1:8" ht="30">
      <c r="A2958" s="1" t="s">
        <v>11388</v>
      </c>
      <c r="B2958" s="1" t="str">
        <f t="shared" si="184"/>
        <v>3742 Sonya Lane Apt. 715;North Lisa, WI 11860</v>
      </c>
      <c r="C2958" s="1" t="s">
        <v>28689</v>
      </c>
      <c r="D2958" s="4" t="s">
        <v>36641</v>
      </c>
      <c r="E2958" s="4" t="s">
        <v>36642</v>
      </c>
      <c r="F2958" s="9" t="str">
        <f t="shared" si="185"/>
        <v>North Lisa</v>
      </c>
      <c r="G2958" t="str">
        <f t="shared" si="186"/>
        <v>WI</v>
      </c>
      <c r="H2958" t="str">
        <f t="shared" si="187"/>
        <v>11860</v>
      </c>
    </row>
    <row r="2959" spans="1:8" ht="45">
      <c r="A2959" s="1" t="s">
        <v>11392</v>
      </c>
      <c r="B2959" s="1" t="str">
        <f t="shared" si="184"/>
        <v>76249 Holloway Mountains Apt. 072;New Leehaven, GA 23976</v>
      </c>
      <c r="C2959" s="1" t="s">
        <v>28690</v>
      </c>
      <c r="D2959" s="4" t="s">
        <v>36643</v>
      </c>
      <c r="E2959" s="4" t="s">
        <v>36644</v>
      </c>
      <c r="F2959" s="9" t="str">
        <f t="shared" si="185"/>
        <v>New Leehaven</v>
      </c>
      <c r="G2959" t="str">
        <f t="shared" si="186"/>
        <v>GA</v>
      </c>
      <c r="H2959" t="str">
        <f t="shared" si="187"/>
        <v>23976</v>
      </c>
    </row>
    <row r="2960" spans="1:8" ht="30">
      <c r="A2960" s="1" t="s">
        <v>11396</v>
      </c>
      <c r="B2960" s="1" t="str">
        <f t="shared" si="184"/>
        <v>0614 Brittany Ramp Suite 717;Lake Amy, DE 02122</v>
      </c>
      <c r="C2960" s="1" t="s">
        <v>28691</v>
      </c>
      <c r="D2960" s="4" t="s">
        <v>36645</v>
      </c>
      <c r="E2960" s="4" t="s">
        <v>36646</v>
      </c>
      <c r="F2960" s="9" t="str">
        <f t="shared" si="185"/>
        <v>Lake Amy</v>
      </c>
      <c r="G2960" t="str">
        <f t="shared" si="186"/>
        <v>DE</v>
      </c>
      <c r="H2960" t="str">
        <f t="shared" si="187"/>
        <v>02122</v>
      </c>
    </row>
    <row r="2961" spans="1:8" ht="45">
      <c r="A2961" s="1" t="s">
        <v>11399</v>
      </c>
      <c r="B2961" s="1" t="str">
        <f t="shared" si="184"/>
        <v>90330 Jeffery Summit;Martinfort, SC 82756</v>
      </c>
      <c r="C2961" s="1" t="s">
        <v>28692</v>
      </c>
      <c r="D2961" s="4" t="s">
        <v>36647</v>
      </c>
      <c r="E2961" s="4" t="s">
        <v>36648</v>
      </c>
      <c r="F2961" s="9" t="str">
        <f t="shared" si="185"/>
        <v>Martinfort</v>
      </c>
      <c r="G2961" t="str">
        <f t="shared" si="186"/>
        <v>SC</v>
      </c>
      <c r="H2961" t="str">
        <f t="shared" si="187"/>
        <v>82756</v>
      </c>
    </row>
    <row r="2962" spans="1:8" ht="45">
      <c r="A2962" s="1" t="s">
        <v>11403</v>
      </c>
      <c r="B2962" s="1" t="str">
        <f t="shared" si="184"/>
        <v>33822 Fischer Lock Apt. 117;Courtneyburgh, SD 10426</v>
      </c>
      <c r="C2962" s="1" t="s">
        <v>28693</v>
      </c>
      <c r="D2962" s="4" t="s">
        <v>36649</v>
      </c>
      <c r="E2962" s="4" t="s">
        <v>36650</v>
      </c>
      <c r="F2962" s="9" t="str">
        <f t="shared" si="185"/>
        <v>Courtneyburgh</v>
      </c>
      <c r="G2962" t="str">
        <f t="shared" si="186"/>
        <v>SD</v>
      </c>
      <c r="H2962" t="str">
        <f t="shared" si="187"/>
        <v>10426</v>
      </c>
    </row>
    <row r="2963" spans="1:8" ht="30">
      <c r="A2963" s="1" t="s">
        <v>11407</v>
      </c>
      <c r="B2963" s="1" t="str">
        <f t="shared" si="184"/>
        <v>58428 Garcia Track Apt. 035;Jessicafurt, AK 51337</v>
      </c>
      <c r="C2963" s="1" t="s">
        <v>28694</v>
      </c>
      <c r="D2963" s="4" t="s">
        <v>36651</v>
      </c>
      <c r="E2963" s="4" t="s">
        <v>36652</v>
      </c>
      <c r="F2963" s="9" t="str">
        <f t="shared" si="185"/>
        <v>Jessicafurt</v>
      </c>
      <c r="G2963" t="str">
        <f t="shared" si="186"/>
        <v>AK</v>
      </c>
      <c r="H2963" t="str">
        <f t="shared" si="187"/>
        <v>51337</v>
      </c>
    </row>
    <row r="2964" spans="1:8" ht="30">
      <c r="A2964" s="1" t="s">
        <v>11411</v>
      </c>
      <c r="B2964" s="1" t="str">
        <f t="shared" si="184"/>
        <v>15421 Tiffany Lakes;Davidton, UT 43020</v>
      </c>
      <c r="C2964" s="1" t="s">
        <v>28695</v>
      </c>
      <c r="D2964" s="4" t="s">
        <v>36653</v>
      </c>
      <c r="E2964" s="4" t="s">
        <v>36654</v>
      </c>
      <c r="F2964" s="9" t="str">
        <f t="shared" si="185"/>
        <v>Davidton</v>
      </c>
      <c r="G2964" t="str">
        <f t="shared" si="186"/>
        <v>UT</v>
      </c>
      <c r="H2964" t="str">
        <f t="shared" si="187"/>
        <v>43020</v>
      </c>
    </row>
    <row r="2965" spans="1:8" ht="45">
      <c r="A2965" s="1" t="s">
        <v>11415</v>
      </c>
      <c r="B2965" s="1" t="str">
        <f t="shared" si="184"/>
        <v>85144 Elliott Manors Apt. 608;Reynoldsburgh, MA 95023</v>
      </c>
      <c r="C2965" s="1" t="s">
        <v>28696</v>
      </c>
      <c r="D2965" s="4" t="s">
        <v>36655</v>
      </c>
      <c r="E2965" s="4" t="s">
        <v>36656</v>
      </c>
      <c r="F2965" s="9" t="str">
        <f t="shared" si="185"/>
        <v>Reynoldsburgh</v>
      </c>
      <c r="G2965" t="str">
        <f t="shared" si="186"/>
        <v>MA</v>
      </c>
      <c r="H2965" t="str">
        <f t="shared" si="187"/>
        <v>95023</v>
      </c>
    </row>
    <row r="2966" spans="1:8" ht="30">
      <c r="A2966" s="1" t="s">
        <v>11419</v>
      </c>
      <c r="B2966" s="1" t="str">
        <f t="shared" si="184"/>
        <v>881 Smith Crossroad;Lake Christopher, MT 06023</v>
      </c>
      <c r="C2966" s="1" t="s">
        <v>28697</v>
      </c>
      <c r="D2966" s="4" t="s">
        <v>36657</v>
      </c>
      <c r="E2966" s="4" t="s">
        <v>36658</v>
      </c>
      <c r="F2966" s="9" t="str">
        <f t="shared" si="185"/>
        <v>Lake Christopher</v>
      </c>
      <c r="G2966" t="str">
        <f t="shared" si="186"/>
        <v>MT</v>
      </c>
      <c r="H2966" t="str">
        <f t="shared" si="187"/>
        <v>06023</v>
      </c>
    </row>
    <row r="2967" spans="1:8" ht="45">
      <c r="A2967" s="1" t="s">
        <v>11421</v>
      </c>
      <c r="B2967" s="1" t="str">
        <f t="shared" si="184"/>
        <v>8973 Vazquez Crescent;Valerieshire, AL 98955</v>
      </c>
      <c r="C2967" s="1" t="s">
        <v>28698</v>
      </c>
      <c r="D2967" s="4" t="s">
        <v>36659</v>
      </c>
      <c r="E2967" s="4" t="s">
        <v>36660</v>
      </c>
      <c r="F2967" s="9" t="str">
        <f t="shared" si="185"/>
        <v>Valerieshire</v>
      </c>
      <c r="G2967" t="str">
        <f t="shared" si="186"/>
        <v>AL</v>
      </c>
      <c r="H2967" t="str">
        <f t="shared" si="187"/>
        <v>98955</v>
      </c>
    </row>
    <row r="2968" spans="1:8" ht="30">
      <c r="A2968" s="1" t="s">
        <v>11424</v>
      </c>
      <c r="B2968" s="1" t="str">
        <f t="shared" si="184"/>
        <v>9527 Decker Dam Apt. 096;Webbtown, WV 66831</v>
      </c>
      <c r="C2968" s="1" t="s">
        <v>28699</v>
      </c>
      <c r="D2968" s="4" t="s">
        <v>36661</v>
      </c>
      <c r="E2968" s="4" t="s">
        <v>36662</v>
      </c>
      <c r="F2968" s="9" t="str">
        <f t="shared" si="185"/>
        <v>Webbtown</v>
      </c>
      <c r="G2968" t="str">
        <f t="shared" si="186"/>
        <v>WV</v>
      </c>
      <c r="H2968" t="str">
        <f t="shared" si="187"/>
        <v>66831</v>
      </c>
    </row>
    <row r="2969" spans="1:8" ht="45">
      <c r="A2969" s="1" t="s">
        <v>11428</v>
      </c>
      <c r="B2969" s="1" t="str">
        <f t="shared" si="184"/>
        <v>15937 Jones Gardens;Rodriguezberg, TX 57943</v>
      </c>
      <c r="C2969" s="1" t="s">
        <v>28700</v>
      </c>
      <c r="D2969" s="4" t="s">
        <v>36663</v>
      </c>
      <c r="E2969" s="4" t="s">
        <v>36664</v>
      </c>
      <c r="F2969" s="9" t="str">
        <f t="shared" si="185"/>
        <v>Rodriguezberg</v>
      </c>
      <c r="G2969" t="str">
        <f t="shared" si="186"/>
        <v>TX</v>
      </c>
      <c r="H2969" t="str">
        <f t="shared" si="187"/>
        <v>57943</v>
      </c>
    </row>
    <row r="2970" spans="1:8" ht="30">
      <c r="A2970" s="1" t="s">
        <v>11432</v>
      </c>
      <c r="B2970" s="1" t="str">
        <f t="shared" si="184"/>
        <v>5818 Jeremy Estates;New Jeffreymouth, AR 13093</v>
      </c>
      <c r="C2970" s="1" t="s">
        <v>28701</v>
      </c>
      <c r="D2970" s="4" t="s">
        <v>36665</v>
      </c>
      <c r="E2970" s="4" t="s">
        <v>36666</v>
      </c>
      <c r="F2970" s="9" t="str">
        <f t="shared" si="185"/>
        <v>New Jeffreymouth</v>
      </c>
      <c r="G2970" t="str">
        <f t="shared" si="186"/>
        <v>AR</v>
      </c>
      <c r="H2970" t="str">
        <f t="shared" si="187"/>
        <v>13093</v>
      </c>
    </row>
    <row r="2971" spans="1:8" ht="30">
      <c r="A2971" s="1" t="s">
        <v>11436</v>
      </c>
      <c r="B2971" s="1" t="str">
        <f t="shared" si="184"/>
        <v>8753 Jeffrey Brooks;East Joyce, AK 97356</v>
      </c>
      <c r="C2971" s="1" t="s">
        <v>28702</v>
      </c>
      <c r="D2971" s="4" t="s">
        <v>36667</v>
      </c>
      <c r="E2971" s="4" t="s">
        <v>36668</v>
      </c>
      <c r="F2971" s="9" t="str">
        <f t="shared" si="185"/>
        <v>East Joyce</v>
      </c>
      <c r="G2971" t="str">
        <f t="shared" si="186"/>
        <v>AK</v>
      </c>
      <c r="H2971" t="str">
        <f t="shared" si="187"/>
        <v>97356</v>
      </c>
    </row>
    <row r="2972" spans="1:8" ht="45">
      <c r="A2972" s="1" t="s">
        <v>11440</v>
      </c>
      <c r="B2972" s="1" t="str">
        <f t="shared" si="184"/>
        <v>7204 Catherine Roads;Goodwinport, AL 12173</v>
      </c>
      <c r="C2972" s="1" t="s">
        <v>28703</v>
      </c>
      <c r="D2972" s="4" t="s">
        <v>36669</v>
      </c>
      <c r="E2972" s="4" t="s">
        <v>36670</v>
      </c>
      <c r="F2972" s="9" t="str">
        <f t="shared" si="185"/>
        <v>Goodwinport</v>
      </c>
      <c r="G2972" t="str">
        <f t="shared" si="186"/>
        <v>AL</v>
      </c>
      <c r="H2972" t="str">
        <f t="shared" si="187"/>
        <v>12173</v>
      </c>
    </row>
    <row r="2973" spans="1:8" ht="30">
      <c r="A2973" s="1" t="s">
        <v>11442</v>
      </c>
      <c r="B2973" s="1" t="str">
        <f t="shared" si="184"/>
        <v>PSC 4958, Box 5038;APO AP 02646</v>
      </c>
      <c r="C2973" s="1" t="s">
        <v>28704</v>
      </c>
      <c r="D2973" s="4" t="s">
        <v>36671</v>
      </c>
      <c r="E2973" s="4" t="s">
        <v>36672</v>
      </c>
      <c r="F2973" s="9" t="str">
        <f t="shared" si="185"/>
        <v>APO</v>
      </c>
      <c r="G2973" t="str">
        <f t="shared" si="186"/>
        <v>AP</v>
      </c>
      <c r="H2973" t="str">
        <f t="shared" si="187"/>
        <v>02646</v>
      </c>
    </row>
    <row r="2974" spans="1:8" ht="30">
      <c r="A2974" s="1" t="s">
        <v>11446</v>
      </c>
      <c r="B2974" s="1" t="str">
        <f t="shared" si="184"/>
        <v>154 Frank Springs;Reesefort, DC 60390</v>
      </c>
      <c r="C2974" s="1" t="s">
        <v>28705</v>
      </c>
      <c r="D2974" s="4" t="s">
        <v>36673</v>
      </c>
      <c r="E2974" s="4" t="s">
        <v>36674</v>
      </c>
      <c r="F2974" s="9" t="str">
        <f t="shared" si="185"/>
        <v>Reesefort</v>
      </c>
      <c r="G2974" t="str">
        <f t="shared" si="186"/>
        <v>DC</v>
      </c>
      <c r="H2974" t="str">
        <f t="shared" si="187"/>
        <v>60390</v>
      </c>
    </row>
    <row r="2975" spans="1:8" ht="30">
      <c r="A2975" s="1" t="s">
        <v>11450</v>
      </c>
      <c r="B2975" s="1" t="str">
        <f t="shared" si="184"/>
        <v>648 Jones Rapids Suite 388;Nathantown, WA 79190</v>
      </c>
      <c r="C2975" s="1" t="s">
        <v>28706</v>
      </c>
      <c r="D2975" s="4" t="s">
        <v>36675</v>
      </c>
      <c r="E2975" s="4" t="s">
        <v>36676</v>
      </c>
      <c r="F2975" s="9" t="str">
        <f t="shared" si="185"/>
        <v>Nathantown</v>
      </c>
      <c r="G2975" t="str">
        <f t="shared" si="186"/>
        <v>WA</v>
      </c>
      <c r="H2975" t="str">
        <f t="shared" si="187"/>
        <v>79190</v>
      </c>
    </row>
    <row r="2976" spans="1:8" ht="45">
      <c r="A2976" s="1" t="s">
        <v>11454</v>
      </c>
      <c r="B2976" s="1" t="str">
        <f t="shared" si="184"/>
        <v>926 Brandi Streets Apt. 678;South Christopher, MS 29381</v>
      </c>
      <c r="C2976" s="1" t="s">
        <v>28707</v>
      </c>
      <c r="D2976" s="4" t="s">
        <v>36677</v>
      </c>
      <c r="E2976" s="4" t="s">
        <v>36678</v>
      </c>
      <c r="F2976" s="9" t="str">
        <f t="shared" si="185"/>
        <v>South Christopher</v>
      </c>
      <c r="G2976" t="str">
        <f t="shared" si="186"/>
        <v>MS</v>
      </c>
      <c r="H2976" t="str">
        <f t="shared" si="187"/>
        <v>29381</v>
      </c>
    </row>
    <row r="2977" spans="1:8" ht="30">
      <c r="A2977" s="1" t="s">
        <v>11458</v>
      </c>
      <c r="B2977" s="1" t="str">
        <f t="shared" si="184"/>
        <v>08111 Robinson Land;West Amandaberg, CO 49001</v>
      </c>
      <c r="C2977" s="1" t="s">
        <v>28708</v>
      </c>
      <c r="D2977" s="4" t="s">
        <v>36679</v>
      </c>
      <c r="E2977" s="4" t="s">
        <v>36680</v>
      </c>
      <c r="F2977" s="9" t="str">
        <f t="shared" si="185"/>
        <v>West Amandaberg</v>
      </c>
      <c r="G2977" t="str">
        <f t="shared" si="186"/>
        <v>CO</v>
      </c>
      <c r="H2977" t="str">
        <f t="shared" si="187"/>
        <v>49001</v>
      </c>
    </row>
    <row r="2978" spans="1:8" ht="45">
      <c r="A2978" s="1" t="s">
        <v>11462</v>
      </c>
      <c r="B2978" s="1" t="str">
        <f t="shared" si="184"/>
        <v>9689 Erica Wall;Sanchezmouth, OR 05448</v>
      </c>
      <c r="C2978" s="1" t="s">
        <v>28709</v>
      </c>
      <c r="D2978" s="4" t="s">
        <v>36681</v>
      </c>
      <c r="E2978" s="4" t="s">
        <v>36682</v>
      </c>
      <c r="F2978" s="9" t="str">
        <f t="shared" si="185"/>
        <v>Sanchezmouth</v>
      </c>
      <c r="G2978" t="str">
        <f t="shared" si="186"/>
        <v>OR</v>
      </c>
      <c r="H2978" t="str">
        <f t="shared" si="187"/>
        <v>05448</v>
      </c>
    </row>
    <row r="2979" spans="1:8" ht="45">
      <c r="A2979" s="1" t="s">
        <v>11466</v>
      </c>
      <c r="B2979" s="1" t="str">
        <f t="shared" si="184"/>
        <v>29652 Martinez Ridge;Davidborough, AL 26805</v>
      </c>
      <c r="C2979" s="1" t="s">
        <v>28710</v>
      </c>
      <c r="D2979" s="4" t="s">
        <v>36683</v>
      </c>
      <c r="E2979" s="4" t="s">
        <v>36684</v>
      </c>
      <c r="F2979" s="9" t="str">
        <f t="shared" si="185"/>
        <v>Davidborough</v>
      </c>
      <c r="G2979" t="str">
        <f t="shared" si="186"/>
        <v>AL</v>
      </c>
      <c r="H2979" t="str">
        <f t="shared" si="187"/>
        <v>26805</v>
      </c>
    </row>
    <row r="2980" spans="1:8" ht="30">
      <c r="A2980" s="1" t="s">
        <v>11470</v>
      </c>
      <c r="B2980" s="1" t="str">
        <f t="shared" si="184"/>
        <v>800 Melinda Station Apt. 232;Bullockside, HI 36101</v>
      </c>
      <c r="C2980" s="1" t="s">
        <v>28711</v>
      </c>
      <c r="D2980" s="4" t="s">
        <v>36685</v>
      </c>
      <c r="E2980" s="4" t="s">
        <v>36686</v>
      </c>
      <c r="F2980" s="9" t="str">
        <f t="shared" si="185"/>
        <v>Bullockside</v>
      </c>
      <c r="G2980" t="str">
        <f t="shared" si="186"/>
        <v>HI</v>
      </c>
      <c r="H2980" t="str">
        <f t="shared" si="187"/>
        <v>36101</v>
      </c>
    </row>
    <row r="2981" spans="1:8" ht="30">
      <c r="A2981" s="1" t="s">
        <v>11474</v>
      </c>
      <c r="B2981" s="1" t="str">
        <f t="shared" si="184"/>
        <v>849 Andrew Plains Suite 990;New Billhaven, FL 11564</v>
      </c>
      <c r="C2981" s="1" t="s">
        <v>28712</v>
      </c>
      <c r="D2981" s="4" t="s">
        <v>36687</v>
      </c>
      <c r="E2981" s="4" t="s">
        <v>36688</v>
      </c>
      <c r="F2981" s="9" t="str">
        <f t="shared" si="185"/>
        <v>New Billhaven</v>
      </c>
      <c r="G2981" t="str">
        <f t="shared" si="186"/>
        <v>FL</v>
      </c>
      <c r="H2981" t="str">
        <f t="shared" si="187"/>
        <v>11564</v>
      </c>
    </row>
    <row r="2982" spans="1:8" ht="30">
      <c r="A2982" s="1" t="s">
        <v>11477</v>
      </c>
      <c r="B2982" s="1" t="str">
        <f t="shared" si="184"/>
        <v>Unit 4508 Box 0945;DPO AP 23324</v>
      </c>
      <c r="C2982" s="1" t="s">
        <v>28713</v>
      </c>
      <c r="D2982" s="4" t="s">
        <v>36689</v>
      </c>
      <c r="E2982" s="4" t="s">
        <v>36690</v>
      </c>
      <c r="F2982" s="9" t="str">
        <f t="shared" si="185"/>
        <v>DPO</v>
      </c>
      <c r="G2982" t="str">
        <f t="shared" si="186"/>
        <v>AP</v>
      </c>
      <c r="H2982" t="str">
        <f t="shared" si="187"/>
        <v>23324</v>
      </c>
    </row>
    <row r="2983" spans="1:8" ht="45">
      <c r="A2983" s="1" t="s">
        <v>11480</v>
      </c>
      <c r="B2983" s="1" t="str">
        <f t="shared" si="184"/>
        <v>8367 Emily Route Suite 539;West Deborah, KY 43929</v>
      </c>
      <c r="C2983" s="1" t="s">
        <v>28714</v>
      </c>
      <c r="D2983" s="4" t="s">
        <v>36691</v>
      </c>
      <c r="E2983" s="4" t="s">
        <v>36692</v>
      </c>
      <c r="F2983" s="9" t="str">
        <f t="shared" si="185"/>
        <v>West Deborah</v>
      </c>
      <c r="G2983" t="str">
        <f t="shared" si="186"/>
        <v>KY</v>
      </c>
      <c r="H2983" t="str">
        <f t="shared" si="187"/>
        <v>43929</v>
      </c>
    </row>
    <row r="2984" spans="1:8" ht="45">
      <c r="A2984" s="1" t="s">
        <v>11484</v>
      </c>
      <c r="B2984" s="1" t="str">
        <f t="shared" si="184"/>
        <v>28063 Nicholas Orchard;East Anthonyport, NJ 59885</v>
      </c>
      <c r="C2984" s="1" t="s">
        <v>28715</v>
      </c>
      <c r="D2984" s="4" t="s">
        <v>36693</v>
      </c>
      <c r="E2984" s="4" t="s">
        <v>36694</v>
      </c>
      <c r="F2984" s="9" t="str">
        <f t="shared" si="185"/>
        <v>East Anthonyport</v>
      </c>
      <c r="G2984" t="str">
        <f t="shared" si="186"/>
        <v>NJ</v>
      </c>
      <c r="H2984" t="str">
        <f t="shared" si="187"/>
        <v>59885</v>
      </c>
    </row>
    <row r="2985" spans="1:8" ht="30">
      <c r="A2985" s="1" t="s">
        <v>11487</v>
      </c>
      <c r="B2985" s="1" t="str">
        <f t="shared" si="184"/>
        <v>83134 Daniel Island Suite 921;Halltown, IL 97551</v>
      </c>
      <c r="C2985" s="1" t="s">
        <v>28716</v>
      </c>
      <c r="D2985" s="4" t="s">
        <v>36695</v>
      </c>
      <c r="E2985" s="4" t="s">
        <v>36696</v>
      </c>
      <c r="F2985" s="9" t="str">
        <f t="shared" si="185"/>
        <v>Halltown</v>
      </c>
      <c r="G2985" t="str">
        <f t="shared" si="186"/>
        <v>IL</v>
      </c>
      <c r="H2985" t="str">
        <f t="shared" si="187"/>
        <v>97551</v>
      </c>
    </row>
    <row r="2986" spans="1:8" ht="30">
      <c r="A2986" s="1" t="s">
        <v>11491</v>
      </c>
      <c r="B2986" s="1" t="str">
        <f t="shared" si="184"/>
        <v>USNS Obrien;FPO AP 40752</v>
      </c>
      <c r="C2986" s="1" t="s">
        <v>28717</v>
      </c>
      <c r="D2986" s="4" t="s">
        <v>36697</v>
      </c>
      <c r="E2986" s="4" t="s">
        <v>36698</v>
      </c>
      <c r="F2986" s="9" t="str">
        <f t="shared" si="185"/>
        <v>FPO</v>
      </c>
      <c r="G2986" t="str">
        <f t="shared" si="186"/>
        <v>AP</v>
      </c>
      <c r="H2986" t="str">
        <f t="shared" si="187"/>
        <v>40752</v>
      </c>
    </row>
    <row r="2987" spans="1:8" ht="30">
      <c r="A2987" s="1" t="s">
        <v>11495</v>
      </c>
      <c r="B2987" s="1" t="str">
        <f t="shared" si="184"/>
        <v>35140 Sanchez Path Suite 893;Shawnside, CA 50891</v>
      </c>
      <c r="C2987" s="1" t="s">
        <v>28718</v>
      </c>
      <c r="D2987" s="4" t="s">
        <v>36699</v>
      </c>
      <c r="E2987" s="4" t="s">
        <v>36700</v>
      </c>
      <c r="F2987" s="9" t="str">
        <f t="shared" si="185"/>
        <v>Shawnside</v>
      </c>
      <c r="G2987" t="str">
        <f t="shared" si="186"/>
        <v>CA</v>
      </c>
      <c r="H2987" t="str">
        <f t="shared" si="187"/>
        <v>50891</v>
      </c>
    </row>
    <row r="2988" spans="1:8" ht="45">
      <c r="A2988" s="1" t="s">
        <v>11499</v>
      </c>
      <c r="B2988" s="1" t="str">
        <f t="shared" si="184"/>
        <v>282 Eric Center Suite 447;East Timothyville, KS 58278</v>
      </c>
      <c r="C2988" s="1" t="s">
        <v>28719</v>
      </c>
      <c r="D2988" s="4" t="s">
        <v>36701</v>
      </c>
      <c r="E2988" s="4" t="s">
        <v>36702</v>
      </c>
      <c r="F2988" s="9" t="str">
        <f t="shared" si="185"/>
        <v>East Timothyville</v>
      </c>
      <c r="G2988" t="str">
        <f t="shared" si="186"/>
        <v>KS</v>
      </c>
      <c r="H2988" t="str">
        <f t="shared" si="187"/>
        <v>58278</v>
      </c>
    </row>
    <row r="2989" spans="1:8" ht="30">
      <c r="A2989" s="1" t="s">
        <v>11503</v>
      </c>
      <c r="B2989" s="1" t="str">
        <f t="shared" si="184"/>
        <v>663 Brian Inlet Suite 993;Franceshaven, AR 93817</v>
      </c>
      <c r="C2989" s="1" t="s">
        <v>28720</v>
      </c>
      <c r="D2989" s="4" t="s">
        <v>36703</v>
      </c>
      <c r="E2989" s="4" t="s">
        <v>36704</v>
      </c>
      <c r="F2989" s="9" t="str">
        <f t="shared" si="185"/>
        <v>Franceshaven</v>
      </c>
      <c r="G2989" t="str">
        <f t="shared" si="186"/>
        <v>AR</v>
      </c>
      <c r="H2989" t="str">
        <f t="shared" si="187"/>
        <v>93817</v>
      </c>
    </row>
    <row r="2990" spans="1:8" ht="30">
      <c r="A2990" s="1" t="s">
        <v>11507</v>
      </c>
      <c r="B2990" s="1" t="str">
        <f t="shared" si="184"/>
        <v>21417 Terrell Key;Youngmouth, MO 66918</v>
      </c>
      <c r="C2990" s="1" t="s">
        <v>28721</v>
      </c>
      <c r="D2990" s="4" t="s">
        <v>36705</v>
      </c>
      <c r="E2990" s="4" t="s">
        <v>36706</v>
      </c>
      <c r="F2990" s="9" t="str">
        <f t="shared" si="185"/>
        <v>Youngmouth</v>
      </c>
      <c r="G2990" t="str">
        <f t="shared" si="186"/>
        <v>MO</v>
      </c>
      <c r="H2990" t="str">
        <f t="shared" si="187"/>
        <v>66918</v>
      </c>
    </row>
    <row r="2991" spans="1:8" ht="30">
      <c r="A2991" s="1" t="s">
        <v>11511</v>
      </c>
      <c r="B2991" s="1" t="str">
        <f t="shared" si="184"/>
        <v>06642 Bell Avenue Suite 359;New Johnside, CT 64558</v>
      </c>
      <c r="C2991" s="1" t="s">
        <v>28722</v>
      </c>
      <c r="D2991" s="4" t="s">
        <v>36707</v>
      </c>
      <c r="E2991" s="4" t="s">
        <v>36708</v>
      </c>
      <c r="F2991" s="9" t="str">
        <f t="shared" si="185"/>
        <v>New Johnside</v>
      </c>
      <c r="G2991" t="str">
        <f t="shared" si="186"/>
        <v>CT</v>
      </c>
      <c r="H2991" t="str">
        <f t="shared" si="187"/>
        <v>64558</v>
      </c>
    </row>
    <row r="2992" spans="1:8" ht="45">
      <c r="A2992" s="1" t="s">
        <v>11515</v>
      </c>
      <c r="B2992" s="1" t="str">
        <f t="shared" si="184"/>
        <v>94188 Jennifer Prairie Apt. 536;West Cherylburgh, KS 73859</v>
      </c>
      <c r="C2992" s="1" t="s">
        <v>28723</v>
      </c>
      <c r="D2992" s="4" t="s">
        <v>36709</v>
      </c>
      <c r="E2992" s="4" t="s">
        <v>36710</v>
      </c>
      <c r="F2992" s="9" t="str">
        <f t="shared" si="185"/>
        <v>West Cherylburgh</v>
      </c>
      <c r="G2992" t="str">
        <f t="shared" si="186"/>
        <v>KS</v>
      </c>
      <c r="H2992" t="str">
        <f t="shared" si="187"/>
        <v>73859</v>
      </c>
    </row>
    <row r="2993" spans="1:8" ht="30">
      <c r="A2993" s="1" t="s">
        <v>11519</v>
      </c>
      <c r="B2993" s="1" t="str">
        <f t="shared" si="184"/>
        <v>2812 Shannon Locks Apt. 943;Vickiton, MI 75458</v>
      </c>
      <c r="C2993" s="1" t="s">
        <v>28724</v>
      </c>
      <c r="D2993" s="4" t="s">
        <v>36711</v>
      </c>
      <c r="E2993" s="4" t="s">
        <v>36712</v>
      </c>
      <c r="F2993" s="9" t="str">
        <f t="shared" si="185"/>
        <v>Vickiton</v>
      </c>
      <c r="G2993" t="str">
        <f t="shared" si="186"/>
        <v>MI</v>
      </c>
      <c r="H2993" t="str">
        <f t="shared" si="187"/>
        <v>75458</v>
      </c>
    </row>
    <row r="2994" spans="1:8" ht="45">
      <c r="A2994" s="1" t="s">
        <v>11523</v>
      </c>
      <c r="B2994" s="1" t="str">
        <f t="shared" si="184"/>
        <v>47887 James Underpass Apt. 451;Morrisonton, KY 04019</v>
      </c>
      <c r="C2994" s="1" t="s">
        <v>28725</v>
      </c>
      <c r="D2994" s="4" t="s">
        <v>36713</v>
      </c>
      <c r="E2994" s="4" t="s">
        <v>36714</v>
      </c>
      <c r="F2994" s="9" t="str">
        <f t="shared" si="185"/>
        <v>Morrisonton</v>
      </c>
      <c r="G2994" t="str">
        <f t="shared" si="186"/>
        <v>KY</v>
      </c>
      <c r="H2994" t="str">
        <f t="shared" si="187"/>
        <v>04019</v>
      </c>
    </row>
    <row r="2995" spans="1:8" ht="30">
      <c r="A2995" s="1" t="s">
        <v>11527</v>
      </c>
      <c r="B2995" s="1" t="str">
        <f t="shared" si="184"/>
        <v>65243 Davis Vista Suite 763;Davisport, DC 43209</v>
      </c>
      <c r="C2995" s="1" t="s">
        <v>28726</v>
      </c>
      <c r="D2995" s="4" t="s">
        <v>36715</v>
      </c>
      <c r="E2995" s="4" t="s">
        <v>36716</v>
      </c>
      <c r="F2995" s="9" t="str">
        <f t="shared" si="185"/>
        <v>Davisport</v>
      </c>
      <c r="G2995" t="str">
        <f t="shared" si="186"/>
        <v>DC</v>
      </c>
      <c r="H2995" t="str">
        <f t="shared" si="187"/>
        <v>43209</v>
      </c>
    </row>
    <row r="2996" spans="1:8" ht="45">
      <c r="A2996" s="1" t="s">
        <v>11531</v>
      </c>
      <c r="B2996" s="1" t="str">
        <f t="shared" si="184"/>
        <v>662 Shannon Crossing Apt. 971;Port Michaelmouth, WV 46998</v>
      </c>
      <c r="C2996" s="1" t="s">
        <v>28727</v>
      </c>
      <c r="D2996" s="4" t="s">
        <v>36717</v>
      </c>
      <c r="E2996" s="4" t="s">
        <v>36718</v>
      </c>
      <c r="F2996" s="9" t="str">
        <f t="shared" si="185"/>
        <v>Port Michaelmouth</v>
      </c>
      <c r="G2996" t="str">
        <f t="shared" si="186"/>
        <v>WV</v>
      </c>
      <c r="H2996" t="str">
        <f t="shared" si="187"/>
        <v>46998</v>
      </c>
    </row>
    <row r="2997" spans="1:8" ht="45">
      <c r="A2997" s="1" t="s">
        <v>11535</v>
      </c>
      <c r="B2997" s="1" t="str">
        <f t="shared" si="184"/>
        <v>5379 Megan Light Apt. 510;North Carriemouth, MA 48307</v>
      </c>
      <c r="C2997" s="1" t="s">
        <v>28728</v>
      </c>
      <c r="D2997" s="4" t="s">
        <v>36719</v>
      </c>
      <c r="E2997" s="4" t="s">
        <v>36720</v>
      </c>
      <c r="F2997" s="9" t="str">
        <f t="shared" si="185"/>
        <v>North Carriemouth</v>
      </c>
      <c r="G2997" t="str">
        <f t="shared" si="186"/>
        <v>MA</v>
      </c>
      <c r="H2997" t="str">
        <f t="shared" si="187"/>
        <v>48307</v>
      </c>
    </row>
    <row r="2998" spans="1:8" ht="45">
      <c r="A2998" s="1" t="s">
        <v>11539</v>
      </c>
      <c r="B2998" s="1" t="str">
        <f t="shared" si="184"/>
        <v>032 Andrew Harbor Apt. 893;East Robertchester, SD 57941</v>
      </c>
      <c r="C2998" s="1" t="s">
        <v>28729</v>
      </c>
      <c r="D2998" s="4" t="s">
        <v>36721</v>
      </c>
      <c r="E2998" s="4" t="s">
        <v>36722</v>
      </c>
      <c r="F2998" s="9" t="str">
        <f t="shared" si="185"/>
        <v>East Robertchester</v>
      </c>
      <c r="G2998" t="str">
        <f t="shared" si="186"/>
        <v>SD</v>
      </c>
      <c r="H2998" t="str">
        <f t="shared" si="187"/>
        <v>57941</v>
      </c>
    </row>
    <row r="2999" spans="1:8" ht="30">
      <c r="A2999" s="1" t="s">
        <v>11543</v>
      </c>
      <c r="B2999" s="1" t="str">
        <f t="shared" si="184"/>
        <v>PSC 0399, Box 8718;APO AE 10171</v>
      </c>
      <c r="C2999" s="1" t="s">
        <v>28730</v>
      </c>
      <c r="D2999" s="4" t="s">
        <v>36723</v>
      </c>
      <c r="E2999" s="4" t="s">
        <v>36724</v>
      </c>
      <c r="F2999" s="9" t="str">
        <f t="shared" si="185"/>
        <v>APO</v>
      </c>
      <c r="G2999" t="str">
        <f t="shared" si="186"/>
        <v>AE</v>
      </c>
      <c r="H2999" t="str">
        <f t="shared" si="187"/>
        <v>10171</v>
      </c>
    </row>
    <row r="3000" spans="1:8" ht="45">
      <c r="A3000" s="1" t="s">
        <v>11547</v>
      </c>
      <c r="B3000" s="1" t="str">
        <f t="shared" si="184"/>
        <v>58154 Stacie Center;Williamsville, CT 42657</v>
      </c>
      <c r="C3000" s="1" t="s">
        <v>28731</v>
      </c>
      <c r="D3000" s="4" t="s">
        <v>36725</v>
      </c>
      <c r="E3000" s="4" t="s">
        <v>36726</v>
      </c>
      <c r="F3000" s="9" t="str">
        <f t="shared" si="185"/>
        <v>Williamsville</v>
      </c>
      <c r="G3000" t="str">
        <f t="shared" si="186"/>
        <v>CT</v>
      </c>
      <c r="H3000" t="str">
        <f t="shared" si="187"/>
        <v>42657</v>
      </c>
    </row>
    <row r="3001" spans="1:8" ht="45">
      <c r="A3001" s="1" t="s">
        <v>11550</v>
      </c>
      <c r="B3001" s="1" t="str">
        <f t="shared" si="184"/>
        <v>74448 Williams Stravenue Suite 911;South Reneemouth, OK 64129</v>
      </c>
      <c r="C3001" s="1" t="s">
        <v>28732</v>
      </c>
      <c r="D3001" s="4" t="s">
        <v>36727</v>
      </c>
      <c r="E3001" s="4" t="s">
        <v>36728</v>
      </c>
      <c r="F3001" s="9" t="str">
        <f t="shared" si="185"/>
        <v>South Reneemouth</v>
      </c>
      <c r="G3001" t="str">
        <f t="shared" si="186"/>
        <v>OK</v>
      </c>
      <c r="H3001" t="str">
        <f t="shared" si="187"/>
        <v>64129</v>
      </c>
    </row>
    <row r="3002" spans="1:8" ht="30">
      <c r="A3002" s="1" t="s">
        <v>11554</v>
      </c>
      <c r="B3002" s="1" t="str">
        <f t="shared" si="184"/>
        <v>205 Gross Parkways;North Kristin, WA 76026</v>
      </c>
      <c r="C3002" s="1" t="s">
        <v>28733</v>
      </c>
      <c r="D3002" s="4" t="s">
        <v>36729</v>
      </c>
      <c r="E3002" s="4" t="s">
        <v>36730</v>
      </c>
      <c r="F3002" s="9" t="str">
        <f t="shared" si="185"/>
        <v>North Kristin</v>
      </c>
      <c r="G3002" t="str">
        <f t="shared" si="186"/>
        <v>WA</v>
      </c>
      <c r="H3002" t="str">
        <f t="shared" si="187"/>
        <v>76026</v>
      </c>
    </row>
    <row r="3003" spans="1:8" ht="30">
      <c r="A3003" s="1" t="s">
        <v>11558</v>
      </c>
      <c r="B3003" s="1" t="str">
        <f t="shared" si="184"/>
        <v>4669 Carlos Unions;East Jasmine, ID 43112</v>
      </c>
      <c r="C3003" s="1" t="s">
        <v>28734</v>
      </c>
      <c r="D3003" s="4" t="s">
        <v>36731</v>
      </c>
      <c r="E3003" s="4" t="s">
        <v>36732</v>
      </c>
      <c r="F3003" s="9" t="str">
        <f t="shared" si="185"/>
        <v>East Jasmine</v>
      </c>
      <c r="G3003" t="str">
        <f t="shared" si="186"/>
        <v>ID</v>
      </c>
      <c r="H3003" t="str">
        <f t="shared" si="187"/>
        <v>43112</v>
      </c>
    </row>
    <row r="3004" spans="1:8" ht="45">
      <c r="A3004" s="1" t="s">
        <v>11562</v>
      </c>
      <c r="B3004" s="1" t="str">
        <f t="shared" si="184"/>
        <v>498 Kim Islands Suite 909;Lake Christopher, KY 94371</v>
      </c>
      <c r="C3004" s="1" t="s">
        <v>28735</v>
      </c>
      <c r="D3004" s="4" t="s">
        <v>36733</v>
      </c>
      <c r="E3004" s="4" t="s">
        <v>36734</v>
      </c>
      <c r="F3004" s="9" t="str">
        <f t="shared" si="185"/>
        <v>Lake Christopher</v>
      </c>
      <c r="G3004" t="str">
        <f t="shared" si="186"/>
        <v>KY</v>
      </c>
      <c r="H3004" t="str">
        <f t="shared" si="187"/>
        <v>94371</v>
      </c>
    </row>
    <row r="3005" spans="1:8" ht="30">
      <c r="A3005" s="1" t="s">
        <v>11565</v>
      </c>
      <c r="B3005" s="1" t="str">
        <f t="shared" si="184"/>
        <v>6731 Mason Via;East Steventon, LA 49240</v>
      </c>
      <c r="C3005" s="1" t="s">
        <v>28736</v>
      </c>
      <c r="D3005" s="4" t="s">
        <v>36735</v>
      </c>
      <c r="E3005" s="4" t="s">
        <v>36736</v>
      </c>
      <c r="F3005" s="9" t="str">
        <f t="shared" si="185"/>
        <v>East Steventon</v>
      </c>
      <c r="G3005" t="str">
        <f t="shared" si="186"/>
        <v>LA</v>
      </c>
      <c r="H3005" t="str">
        <f t="shared" si="187"/>
        <v>49240</v>
      </c>
    </row>
    <row r="3006" spans="1:8" ht="30">
      <c r="A3006" s="1" t="s">
        <v>11569</v>
      </c>
      <c r="B3006" s="1" t="str">
        <f t="shared" si="184"/>
        <v>796 Russell Meadow;West Emma, DE 06842</v>
      </c>
      <c r="C3006" s="1" t="s">
        <v>28737</v>
      </c>
      <c r="D3006" s="4" t="s">
        <v>36737</v>
      </c>
      <c r="E3006" s="4" t="s">
        <v>36738</v>
      </c>
      <c r="F3006" s="9" t="str">
        <f t="shared" si="185"/>
        <v>West Emma</v>
      </c>
      <c r="G3006" t="str">
        <f t="shared" si="186"/>
        <v>DE</v>
      </c>
      <c r="H3006" t="str">
        <f t="shared" si="187"/>
        <v>06842</v>
      </c>
    </row>
    <row r="3007" spans="1:8" ht="30">
      <c r="A3007" s="1" t="s">
        <v>11573</v>
      </c>
      <c r="B3007" s="1" t="str">
        <f t="shared" si="184"/>
        <v>84796 Jay Club;Jeffreyshire, IL 31113</v>
      </c>
      <c r="C3007" s="1" t="s">
        <v>28738</v>
      </c>
      <c r="D3007" s="4" t="s">
        <v>36739</v>
      </c>
      <c r="E3007" s="4" t="s">
        <v>36740</v>
      </c>
      <c r="F3007" s="9" t="str">
        <f t="shared" si="185"/>
        <v>Jeffreyshire</v>
      </c>
      <c r="G3007" t="str">
        <f t="shared" si="186"/>
        <v>IL</v>
      </c>
      <c r="H3007" t="str">
        <f t="shared" si="187"/>
        <v>31113</v>
      </c>
    </row>
    <row r="3008" spans="1:8" ht="30">
      <c r="A3008" s="1" t="s">
        <v>11577</v>
      </c>
      <c r="B3008" s="1" t="str">
        <f t="shared" si="184"/>
        <v>704 Mccarthy Pass Suite 304;Autumnville, IA 79219</v>
      </c>
      <c r="C3008" s="1" t="s">
        <v>28739</v>
      </c>
      <c r="D3008" s="4" t="s">
        <v>36741</v>
      </c>
      <c r="E3008" s="4" t="s">
        <v>36742</v>
      </c>
      <c r="F3008" s="9" t="str">
        <f t="shared" si="185"/>
        <v>Autumnville</v>
      </c>
      <c r="G3008" t="str">
        <f t="shared" si="186"/>
        <v>IA</v>
      </c>
      <c r="H3008" t="str">
        <f t="shared" si="187"/>
        <v>79219</v>
      </c>
    </row>
    <row r="3009" spans="1:8" ht="30">
      <c r="A3009" s="1" t="s">
        <v>11581</v>
      </c>
      <c r="B3009" s="1" t="str">
        <f t="shared" si="184"/>
        <v>30071 Bryant Ranch;South Collin, WA 77511</v>
      </c>
      <c r="C3009" s="1" t="s">
        <v>28740</v>
      </c>
      <c r="D3009" s="4" t="s">
        <v>36743</v>
      </c>
      <c r="E3009" s="4" t="s">
        <v>36744</v>
      </c>
      <c r="F3009" s="9" t="str">
        <f t="shared" si="185"/>
        <v>South Collin</v>
      </c>
      <c r="G3009" t="str">
        <f t="shared" si="186"/>
        <v>WA</v>
      </c>
      <c r="H3009" t="str">
        <f t="shared" si="187"/>
        <v>77511</v>
      </c>
    </row>
    <row r="3010" spans="1:8" ht="30">
      <c r="A3010" s="1" t="s">
        <v>11585</v>
      </c>
      <c r="B3010" s="1" t="str">
        <f t="shared" si="184"/>
        <v>PSC 4514, Box 6344;APO AP 38123</v>
      </c>
      <c r="C3010" s="1" t="s">
        <v>28741</v>
      </c>
      <c r="D3010" s="4" t="s">
        <v>36745</v>
      </c>
      <c r="E3010" s="4" t="s">
        <v>36746</v>
      </c>
      <c r="F3010" s="9" t="str">
        <f t="shared" si="185"/>
        <v>APO</v>
      </c>
      <c r="G3010" t="str">
        <f t="shared" si="186"/>
        <v>AP</v>
      </c>
      <c r="H3010" t="str">
        <f t="shared" si="187"/>
        <v>38123</v>
      </c>
    </row>
    <row r="3011" spans="1:8" ht="45">
      <c r="A3011" s="1" t="s">
        <v>11589</v>
      </c>
      <c r="B3011" s="1" t="str">
        <f t="shared" ref="B3011:B3074" si="188">SUBSTITUTE(A3011,CHAR(10),";")</f>
        <v>971 Tom Crossing;Brownburgh, CO 59415</v>
      </c>
      <c r="C3011" s="1" t="s">
        <v>28742</v>
      </c>
      <c r="D3011" s="4" t="s">
        <v>36747</v>
      </c>
      <c r="E3011" s="4" t="s">
        <v>36748</v>
      </c>
      <c r="F3011" s="9" t="str">
        <f t="shared" ref="F3011:F3074" si="189">IF(RIGHT(LEFT(E3011,3),2)="PO",LEFT(E3011,3),LEFT(E3011,LEN(E3011)-10))</f>
        <v>Brownburgh</v>
      </c>
      <c r="G3011" t="str">
        <f t="shared" ref="G3011:G3074" si="190">LEFT(RIGHT(E3011, 8), 2)</f>
        <v>CO</v>
      </c>
      <c r="H3011" t="str">
        <f t="shared" ref="H3011:H3074" si="191">RIGHT(E3011, 5)</f>
        <v>59415</v>
      </c>
    </row>
    <row r="3012" spans="1:8" ht="45">
      <c r="A3012" s="1" t="s">
        <v>11593</v>
      </c>
      <c r="B3012" s="1" t="str">
        <f t="shared" si="188"/>
        <v>03627 Ashley Highway Apt. 572;Port Priscillaview, PA 60067</v>
      </c>
      <c r="C3012" s="1" t="s">
        <v>28743</v>
      </c>
      <c r="D3012" s="4" t="s">
        <v>36749</v>
      </c>
      <c r="E3012" s="4" t="s">
        <v>36750</v>
      </c>
      <c r="F3012" s="9" t="str">
        <f t="shared" si="189"/>
        <v>Port Priscillaview</v>
      </c>
      <c r="G3012" t="str">
        <f t="shared" si="190"/>
        <v>PA</v>
      </c>
      <c r="H3012" t="str">
        <f t="shared" si="191"/>
        <v>60067</v>
      </c>
    </row>
    <row r="3013" spans="1:8" ht="45">
      <c r="A3013" s="1" t="s">
        <v>11597</v>
      </c>
      <c r="B3013" s="1" t="str">
        <f t="shared" si="188"/>
        <v>053 Thomas Trafficway;South Matthew, GA 14910</v>
      </c>
      <c r="C3013" s="1" t="s">
        <v>28744</v>
      </c>
      <c r="D3013" s="4" t="s">
        <v>36751</v>
      </c>
      <c r="E3013" s="4" t="s">
        <v>36752</v>
      </c>
      <c r="F3013" s="9" t="str">
        <f t="shared" si="189"/>
        <v>South Matthew</v>
      </c>
      <c r="G3013" t="str">
        <f t="shared" si="190"/>
        <v>GA</v>
      </c>
      <c r="H3013" t="str">
        <f t="shared" si="191"/>
        <v>14910</v>
      </c>
    </row>
    <row r="3014" spans="1:8" ht="30">
      <c r="A3014" s="1" t="s">
        <v>11601</v>
      </c>
      <c r="B3014" s="1" t="str">
        <f t="shared" si="188"/>
        <v>Unit 2643 Box 1811;DPO AE 28204</v>
      </c>
      <c r="C3014" s="1" t="s">
        <v>28745</v>
      </c>
      <c r="D3014" s="4" t="s">
        <v>36753</v>
      </c>
      <c r="E3014" s="4" t="s">
        <v>36754</v>
      </c>
      <c r="F3014" s="9" t="str">
        <f t="shared" si="189"/>
        <v>DPO</v>
      </c>
      <c r="G3014" t="str">
        <f t="shared" si="190"/>
        <v>AE</v>
      </c>
      <c r="H3014" t="str">
        <f t="shared" si="191"/>
        <v>28204</v>
      </c>
    </row>
    <row r="3015" spans="1:8" ht="30">
      <c r="A3015" s="1" t="s">
        <v>11605</v>
      </c>
      <c r="B3015" s="1" t="str">
        <f t="shared" si="188"/>
        <v>396 Carla Shoals;South Jose, MN 94298</v>
      </c>
      <c r="C3015" s="1" t="s">
        <v>28746</v>
      </c>
      <c r="D3015" s="4" t="s">
        <v>36755</v>
      </c>
      <c r="E3015" s="4" t="s">
        <v>36756</v>
      </c>
      <c r="F3015" s="9" t="str">
        <f t="shared" si="189"/>
        <v>South Jose</v>
      </c>
      <c r="G3015" t="str">
        <f t="shared" si="190"/>
        <v>MN</v>
      </c>
      <c r="H3015" t="str">
        <f t="shared" si="191"/>
        <v>94298</v>
      </c>
    </row>
    <row r="3016" spans="1:8" ht="30">
      <c r="A3016" s="1" t="s">
        <v>11609</v>
      </c>
      <c r="B3016" s="1" t="str">
        <f t="shared" si="188"/>
        <v>5272 Victoria Mills;Lake Jeffrey, NC 95326</v>
      </c>
      <c r="C3016" s="1" t="s">
        <v>28747</v>
      </c>
      <c r="D3016" s="4" t="s">
        <v>36757</v>
      </c>
      <c r="E3016" s="4" t="s">
        <v>36758</v>
      </c>
      <c r="F3016" s="9" t="str">
        <f t="shared" si="189"/>
        <v>Lake Jeffrey</v>
      </c>
      <c r="G3016" t="str">
        <f t="shared" si="190"/>
        <v>NC</v>
      </c>
      <c r="H3016" t="str">
        <f t="shared" si="191"/>
        <v>95326</v>
      </c>
    </row>
    <row r="3017" spans="1:8" ht="45">
      <c r="A3017" s="1" t="s">
        <v>11613</v>
      </c>
      <c r="B3017" s="1" t="str">
        <f t="shared" si="188"/>
        <v>676 Ryan Field Suite 327;Stephanieport, MT 54602</v>
      </c>
      <c r="C3017" s="1" t="s">
        <v>28748</v>
      </c>
      <c r="D3017" s="4" t="s">
        <v>36759</v>
      </c>
      <c r="E3017" s="4" t="s">
        <v>36760</v>
      </c>
      <c r="F3017" s="9" t="str">
        <f t="shared" si="189"/>
        <v>Stephanieport</v>
      </c>
      <c r="G3017" t="str">
        <f t="shared" si="190"/>
        <v>MT</v>
      </c>
      <c r="H3017" t="str">
        <f t="shared" si="191"/>
        <v>54602</v>
      </c>
    </row>
    <row r="3018" spans="1:8" ht="45">
      <c r="A3018" s="1" t="s">
        <v>11616</v>
      </c>
      <c r="B3018" s="1" t="str">
        <f t="shared" si="188"/>
        <v>014 Chavez Turnpike;Torresberg, IN 35627</v>
      </c>
      <c r="C3018" s="1" t="s">
        <v>28749</v>
      </c>
      <c r="D3018" s="4" t="s">
        <v>36761</v>
      </c>
      <c r="E3018" s="4" t="s">
        <v>36762</v>
      </c>
      <c r="F3018" s="9" t="str">
        <f t="shared" si="189"/>
        <v>Torresberg</v>
      </c>
      <c r="G3018" t="str">
        <f t="shared" si="190"/>
        <v>IN</v>
      </c>
      <c r="H3018" t="str">
        <f t="shared" si="191"/>
        <v>35627</v>
      </c>
    </row>
    <row r="3019" spans="1:8" ht="30">
      <c r="A3019" s="1" t="s">
        <v>11620</v>
      </c>
      <c r="B3019" s="1" t="str">
        <f t="shared" si="188"/>
        <v>PSC 4462, Box 5128;APO AP 46891</v>
      </c>
      <c r="C3019" s="1" t="s">
        <v>28750</v>
      </c>
      <c r="D3019" s="4" t="s">
        <v>36763</v>
      </c>
      <c r="E3019" s="4" t="s">
        <v>36764</v>
      </c>
      <c r="F3019" s="9" t="str">
        <f t="shared" si="189"/>
        <v>APO</v>
      </c>
      <c r="G3019" t="str">
        <f t="shared" si="190"/>
        <v>AP</v>
      </c>
      <c r="H3019" t="str">
        <f t="shared" si="191"/>
        <v>46891</v>
      </c>
    </row>
    <row r="3020" spans="1:8" ht="30">
      <c r="A3020" s="1" t="s">
        <v>11624</v>
      </c>
      <c r="B3020" s="1" t="str">
        <f t="shared" si="188"/>
        <v>93366 Hill Key Apt. 328;Lake Scott, OR 65417</v>
      </c>
      <c r="C3020" s="1" t="s">
        <v>28751</v>
      </c>
      <c r="D3020" s="4" t="s">
        <v>36765</v>
      </c>
      <c r="E3020" s="4" t="s">
        <v>36766</v>
      </c>
      <c r="F3020" s="9" t="str">
        <f t="shared" si="189"/>
        <v>Lake Scott</v>
      </c>
      <c r="G3020" t="str">
        <f t="shared" si="190"/>
        <v>OR</v>
      </c>
      <c r="H3020" t="str">
        <f t="shared" si="191"/>
        <v>65417</v>
      </c>
    </row>
    <row r="3021" spans="1:8" ht="45">
      <c r="A3021" s="1" t="s">
        <v>11628</v>
      </c>
      <c r="B3021" s="1" t="str">
        <f t="shared" si="188"/>
        <v>92017 Hines Overpass Apt. 678;Stephaniehaven, SC 81315</v>
      </c>
      <c r="C3021" s="1" t="s">
        <v>28752</v>
      </c>
      <c r="D3021" s="4" t="s">
        <v>36767</v>
      </c>
      <c r="E3021" s="4" t="s">
        <v>36768</v>
      </c>
      <c r="F3021" s="9" t="str">
        <f t="shared" si="189"/>
        <v>Stephaniehaven</v>
      </c>
      <c r="G3021" t="str">
        <f t="shared" si="190"/>
        <v>SC</v>
      </c>
      <c r="H3021" t="str">
        <f t="shared" si="191"/>
        <v>81315</v>
      </c>
    </row>
    <row r="3022" spans="1:8" ht="30">
      <c r="A3022" s="1" t="s">
        <v>11632</v>
      </c>
      <c r="B3022" s="1" t="str">
        <f t="shared" si="188"/>
        <v>087 Patricia Gateway Apt. 367;Johnstad, CT 18025</v>
      </c>
      <c r="C3022" s="1" t="s">
        <v>28753</v>
      </c>
      <c r="D3022" s="4" t="s">
        <v>36769</v>
      </c>
      <c r="E3022" s="4" t="s">
        <v>36770</v>
      </c>
      <c r="F3022" s="9" t="str">
        <f t="shared" si="189"/>
        <v>Johnstad</v>
      </c>
      <c r="G3022" t="str">
        <f t="shared" si="190"/>
        <v>CT</v>
      </c>
      <c r="H3022" t="str">
        <f t="shared" si="191"/>
        <v>18025</v>
      </c>
    </row>
    <row r="3023" spans="1:8" ht="45">
      <c r="A3023" s="1" t="s">
        <v>11636</v>
      </c>
      <c r="B3023" s="1" t="str">
        <f t="shared" si="188"/>
        <v>0644 Grant Garden Apt. 466;West Laurashire, VA 92259</v>
      </c>
      <c r="C3023" s="1" t="s">
        <v>28754</v>
      </c>
      <c r="D3023" s="4" t="s">
        <v>36771</v>
      </c>
      <c r="E3023" s="4" t="s">
        <v>36772</v>
      </c>
      <c r="F3023" s="9" t="str">
        <f t="shared" si="189"/>
        <v>West Laurashire</v>
      </c>
      <c r="G3023" t="str">
        <f t="shared" si="190"/>
        <v>VA</v>
      </c>
      <c r="H3023" t="str">
        <f t="shared" si="191"/>
        <v>92259</v>
      </c>
    </row>
    <row r="3024" spans="1:8" ht="45">
      <c r="A3024" s="1" t="s">
        <v>11640</v>
      </c>
      <c r="B3024" s="1" t="str">
        <f t="shared" si="188"/>
        <v>7291 Brown Isle Apt. 925;West Antonio, NM 65977</v>
      </c>
      <c r="C3024" s="1" t="s">
        <v>28755</v>
      </c>
      <c r="D3024" s="4" t="s">
        <v>36773</v>
      </c>
      <c r="E3024" s="4" t="s">
        <v>36774</v>
      </c>
      <c r="F3024" s="9" t="str">
        <f t="shared" si="189"/>
        <v>West Antonio</v>
      </c>
      <c r="G3024" t="str">
        <f t="shared" si="190"/>
        <v>NM</v>
      </c>
      <c r="H3024" t="str">
        <f t="shared" si="191"/>
        <v>65977</v>
      </c>
    </row>
    <row r="3025" spans="1:8" ht="30">
      <c r="A3025" s="1" t="s">
        <v>11644</v>
      </c>
      <c r="B3025" s="1" t="str">
        <f t="shared" si="188"/>
        <v>28685 Thompson Place;West Cindy, AK 08801</v>
      </c>
      <c r="C3025" s="1" t="s">
        <v>28756</v>
      </c>
      <c r="D3025" s="4" t="s">
        <v>36775</v>
      </c>
      <c r="E3025" s="4" t="s">
        <v>36776</v>
      </c>
      <c r="F3025" s="9" t="str">
        <f t="shared" si="189"/>
        <v>West Cindy</v>
      </c>
      <c r="G3025" t="str">
        <f t="shared" si="190"/>
        <v>AK</v>
      </c>
      <c r="H3025" t="str">
        <f t="shared" si="191"/>
        <v>08801</v>
      </c>
    </row>
    <row r="3026" spans="1:8" ht="30">
      <c r="A3026" s="1" t="s">
        <v>11648</v>
      </c>
      <c r="B3026" s="1" t="str">
        <f t="shared" si="188"/>
        <v>4901 Gary Creek Suite 926;Simmonsview, RI 61815</v>
      </c>
      <c r="C3026" s="1" t="s">
        <v>28757</v>
      </c>
      <c r="D3026" s="4" t="s">
        <v>36777</v>
      </c>
      <c r="E3026" s="4" t="s">
        <v>36778</v>
      </c>
      <c r="F3026" s="9" t="str">
        <f t="shared" si="189"/>
        <v>Simmonsview</v>
      </c>
      <c r="G3026" t="str">
        <f t="shared" si="190"/>
        <v>RI</v>
      </c>
      <c r="H3026" t="str">
        <f t="shared" si="191"/>
        <v>61815</v>
      </c>
    </row>
    <row r="3027" spans="1:8" ht="45">
      <c r="A3027" s="1" t="s">
        <v>11652</v>
      </c>
      <c r="B3027" s="1" t="str">
        <f t="shared" si="188"/>
        <v>6733 Evelyn Valley;Whiteborough, NJ 71160</v>
      </c>
      <c r="C3027" s="1" t="s">
        <v>28758</v>
      </c>
      <c r="D3027" s="4" t="s">
        <v>36779</v>
      </c>
      <c r="E3027" s="4" t="s">
        <v>36780</v>
      </c>
      <c r="F3027" s="9" t="str">
        <f t="shared" si="189"/>
        <v>Whiteborough</v>
      </c>
      <c r="G3027" t="str">
        <f t="shared" si="190"/>
        <v>NJ</v>
      </c>
      <c r="H3027" t="str">
        <f t="shared" si="191"/>
        <v>71160</v>
      </c>
    </row>
    <row r="3028" spans="1:8" ht="45">
      <c r="A3028" s="1" t="s">
        <v>11656</v>
      </c>
      <c r="B3028" s="1" t="str">
        <f t="shared" si="188"/>
        <v>008 Jennifer Square;Mendezville, IN 20115</v>
      </c>
      <c r="C3028" s="1" t="s">
        <v>28759</v>
      </c>
      <c r="D3028" s="4" t="s">
        <v>36781</v>
      </c>
      <c r="E3028" s="4" t="s">
        <v>36782</v>
      </c>
      <c r="F3028" s="9" t="str">
        <f t="shared" si="189"/>
        <v>Mendezville</v>
      </c>
      <c r="G3028" t="str">
        <f t="shared" si="190"/>
        <v>IN</v>
      </c>
      <c r="H3028" t="str">
        <f t="shared" si="191"/>
        <v>20115</v>
      </c>
    </row>
    <row r="3029" spans="1:8" ht="45">
      <c r="A3029" s="1" t="s">
        <v>11660</v>
      </c>
      <c r="B3029" s="1" t="str">
        <f t="shared" si="188"/>
        <v>5733 Samuel Crossing;Douglasfurt, MN 27515</v>
      </c>
      <c r="C3029" s="1" t="s">
        <v>28760</v>
      </c>
      <c r="D3029" s="4" t="s">
        <v>36783</v>
      </c>
      <c r="E3029" s="4" t="s">
        <v>36784</v>
      </c>
      <c r="F3029" s="9" t="str">
        <f t="shared" si="189"/>
        <v>Douglasfurt</v>
      </c>
      <c r="G3029" t="str">
        <f t="shared" si="190"/>
        <v>MN</v>
      </c>
      <c r="H3029" t="str">
        <f t="shared" si="191"/>
        <v>27515</v>
      </c>
    </row>
    <row r="3030" spans="1:8" ht="45">
      <c r="A3030" s="1" t="s">
        <v>11664</v>
      </c>
      <c r="B3030" s="1" t="str">
        <f t="shared" si="188"/>
        <v>97825 Hubbard Shoals Suite 050;New Bradleyville, MD 69784</v>
      </c>
      <c r="C3030" s="1" t="s">
        <v>28761</v>
      </c>
      <c r="D3030" s="4" t="s">
        <v>36785</v>
      </c>
      <c r="E3030" s="4" t="s">
        <v>36786</v>
      </c>
      <c r="F3030" s="9" t="str">
        <f t="shared" si="189"/>
        <v>New Bradleyville</v>
      </c>
      <c r="G3030" t="str">
        <f t="shared" si="190"/>
        <v>MD</v>
      </c>
      <c r="H3030" t="str">
        <f t="shared" si="191"/>
        <v>69784</v>
      </c>
    </row>
    <row r="3031" spans="1:8" ht="30">
      <c r="A3031" s="1" t="s">
        <v>11668</v>
      </c>
      <c r="B3031" s="1" t="str">
        <f t="shared" si="188"/>
        <v>4621 Jose Lake Apt. 150;West Laura, MA 22874</v>
      </c>
      <c r="C3031" s="1" t="s">
        <v>28762</v>
      </c>
      <c r="D3031" s="4" t="s">
        <v>36787</v>
      </c>
      <c r="E3031" s="4" t="s">
        <v>36788</v>
      </c>
      <c r="F3031" s="9" t="str">
        <f t="shared" si="189"/>
        <v>West Laura</v>
      </c>
      <c r="G3031" t="str">
        <f t="shared" si="190"/>
        <v>MA</v>
      </c>
      <c r="H3031" t="str">
        <f t="shared" si="191"/>
        <v>22874</v>
      </c>
    </row>
    <row r="3032" spans="1:8" ht="30">
      <c r="A3032" s="1" t="s">
        <v>11671</v>
      </c>
      <c r="B3032" s="1" t="str">
        <f t="shared" si="188"/>
        <v>Unit 2280 Box 1237;DPO AE 88447</v>
      </c>
      <c r="C3032" s="1" t="s">
        <v>28763</v>
      </c>
      <c r="D3032" s="4" t="s">
        <v>36789</v>
      </c>
      <c r="E3032" s="4" t="s">
        <v>36790</v>
      </c>
      <c r="F3032" s="9" t="str">
        <f t="shared" si="189"/>
        <v>DPO</v>
      </c>
      <c r="G3032" t="str">
        <f t="shared" si="190"/>
        <v>AE</v>
      </c>
      <c r="H3032" t="str">
        <f t="shared" si="191"/>
        <v>88447</v>
      </c>
    </row>
    <row r="3033" spans="1:8" ht="30">
      <c r="A3033" s="1" t="s">
        <v>11675</v>
      </c>
      <c r="B3033" s="1" t="str">
        <f t="shared" si="188"/>
        <v>43862 Torres Corners Suite 966;Hectorfurt, MD 39456</v>
      </c>
      <c r="C3033" s="1" t="s">
        <v>28764</v>
      </c>
      <c r="D3033" s="4" t="s">
        <v>36791</v>
      </c>
      <c r="E3033" s="4" t="s">
        <v>36792</v>
      </c>
      <c r="F3033" s="9" t="str">
        <f t="shared" si="189"/>
        <v>Hectorfurt</v>
      </c>
      <c r="G3033" t="str">
        <f t="shared" si="190"/>
        <v>MD</v>
      </c>
      <c r="H3033" t="str">
        <f t="shared" si="191"/>
        <v>39456</v>
      </c>
    </row>
    <row r="3034" spans="1:8" ht="45">
      <c r="A3034" s="1" t="s">
        <v>11679</v>
      </c>
      <c r="B3034" s="1" t="str">
        <f t="shared" si="188"/>
        <v>463 Sosa Lodge Apt. 883;New Jackchester, NV 72489</v>
      </c>
      <c r="C3034" s="1" t="s">
        <v>28765</v>
      </c>
      <c r="D3034" s="4" t="s">
        <v>36793</v>
      </c>
      <c r="E3034" s="4" t="s">
        <v>36794</v>
      </c>
      <c r="F3034" s="9" t="str">
        <f t="shared" si="189"/>
        <v>New Jackchester</v>
      </c>
      <c r="G3034" t="str">
        <f t="shared" si="190"/>
        <v>NV</v>
      </c>
      <c r="H3034" t="str">
        <f t="shared" si="191"/>
        <v>72489</v>
      </c>
    </row>
    <row r="3035" spans="1:8" ht="30">
      <c r="A3035" s="1" t="s">
        <v>11683</v>
      </c>
      <c r="B3035" s="1" t="str">
        <f t="shared" si="188"/>
        <v>USS Mueller;FPO AA 94260</v>
      </c>
      <c r="C3035" s="1" t="s">
        <v>28766</v>
      </c>
      <c r="D3035" s="4" t="s">
        <v>36795</v>
      </c>
      <c r="E3035" s="4" t="s">
        <v>36796</v>
      </c>
      <c r="F3035" s="9" t="str">
        <f t="shared" si="189"/>
        <v>FPO</v>
      </c>
      <c r="G3035" t="str">
        <f t="shared" si="190"/>
        <v>AA</v>
      </c>
      <c r="H3035" t="str">
        <f t="shared" si="191"/>
        <v>94260</v>
      </c>
    </row>
    <row r="3036" spans="1:8" ht="30">
      <c r="A3036" s="1" t="s">
        <v>11687</v>
      </c>
      <c r="B3036" s="1" t="str">
        <f t="shared" si="188"/>
        <v>6654 Tyler Passage Apt. 711;West William, DC 37914</v>
      </c>
      <c r="C3036" s="1" t="s">
        <v>28767</v>
      </c>
      <c r="D3036" s="4" t="s">
        <v>36797</v>
      </c>
      <c r="E3036" s="4" t="s">
        <v>36798</v>
      </c>
      <c r="F3036" s="9" t="str">
        <f t="shared" si="189"/>
        <v>West William</v>
      </c>
      <c r="G3036" t="str">
        <f t="shared" si="190"/>
        <v>DC</v>
      </c>
      <c r="H3036" t="str">
        <f t="shared" si="191"/>
        <v>37914</v>
      </c>
    </row>
    <row r="3037" spans="1:8" ht="30">
      <c r="A3037" s="1" t="s">
        <v>11691</v>
      </c>
      <c r="B3037" s="1" t="str">
        <f t="shared" si="188"/>
        <v>66265 Laura Junction Apt. 504;Fosterhaven, WV 15125</v>
      </c>
      <c r="C3037" s="1" t="s">
        <v>28768</v>
      </c>
      <c r="D3037" s="4" t="s">
        <v>36799</v>
      </c>
      <c r="E3037" s="4" t="s">
        <v>36800</v>
      </c>
      <c r="F3037" s="9" t="str">
        <f t="shared" si="189"/>
        <v>Fosterhaven</v>
      </c>
      <c r="G3037" t="str">
        <f t="shared" si="190"/>
        <v>WV</v>
      </c>
      <c r="H3037" t="str">
        <f t="shared" si="191"/>
        <v>15125</v>
      </c>
    </row>
    <row r="3038" spans="1:8" ht="30">
      <c r="A3038" s="1" t="s">
        <v>11694</v>
      </c>
      <c r="B3038" s="1" t="str">
        <f t="shared" si="188"/>
        <v>4078 Smith Neck;East Amanda, IN 93721</v>
      </c>
      <c r="C3038" s="1" t="s">
        <v>28769</v>
      </c>
      <c r="D3038" s="4" t="s">
        <v>36801</v>
      </c>
      <c r="E3038" s="4" t="s">
        <v>36802</v>
      </c>
      <c r="F3038" s="9" t="str">
        <f t="shared" si="189"/>
        <v>East Amanda</v>
      </c>
      <c r="G3038" t="str">
        <f t="shared" si="190"/>
        <v>IN</v>
      </c>
      <c r="H3038" t="str">
        <f t="shared" si="191"/>
        <v>93721</v>
      </c>
    </row>
    <row r="3039" spans="1:8" ht="30">
      <c r="A3039" s="1" t="s">
        <v>11698</v>
      </c>
      <c r="B3039" s="1" t="str">
        <f t="shared" si="188"/>
        <v>869 Gregory Junction;East Laura, CT 94704</v>
      </c>
      <c r="C3039" s="1" t="s">
        <v>28770</v>
      </c>
      <c r="D3039" s="4" t="s">
        <v>36803</v>
      </c>
      <c r="E3039" s="4" t="s">
        <v>36804</v>
      </c>
      <c r="F3039" s="9" t="str">
        <f t="shared" si="189"/>
        <v>East Laura</v>
      </c>
      <c r="G3039" t="str">
        <f t="shared" si="190"/>
        <v>CT</v>
      </c>
      <c r="H3039" t="str">
        <f t="shared" si="191"/>
        <v>94704</v>
      </c>
    </row>
    <row r="3040" spans="1:8" ht="30">
      <c r="A3040" s="1" t="s">
        <v>11701</v>
      </c>
      <c r="B3040" s="1" t="str">
        <f t="shared" si="188"/>
        <v>49367 Harris Motorway Apt. 436;Lake Bryan, CA 92977</v>
      </c>
      <c r="C3040" s="1" t="s">
        <v>28771</v>
      </c>
      <c r="D3040" s="4" t="s">
        <v>36805</v>
      </c>
      <c r="E3040" s="4" t="s">
        <v>36806</v>
      </c>
      <c r="F3040" s="9" t="str">
        <f t="shared" si="189"/>
        <v>Lake Bryan</v>
      </c>
      <c r="G3040" t="str">
        <f t="shared" si="190"/>
        <v>CA</v>
      </c>
      <c r="H3040" t="str">
        <f t="shared" si="191"/>
        <v>92977</v>
      </c>
    </row>
    <row r="3041" spans="1:8" ht="30">
      <c r="A3041" s="1" t="s">
        <v>11705</v>
      </c>
      <c r="B3041" s="1" t="str">
        <f t="shared" si="188"/>
        <v>7487 Tammy Forge Suite 888;Davidburgh, OH 20135</v>
      </c>
      <c r="C3041" s="1" t="s">
        <v>28772</v>
      </c>
      <c r="D3041" s="4" t="s">
        <v>36807</v>
      </c>
      <c r="E3041" s="4" t="s">
        <v>36808</v>
      </c>
      <c r="F3041" s="9" t="str">
        <f t="shared" si="189"/>
        <v>Davidburgh</v>
      </c>
      <c r="G3041" t="str">
        <f t="shared" si="190"/>
        <v>OH</v>
      </c>
      <c r="H3041" t="str">
        <f t="shared" si="191"/>
        <v>20135</v>
      </c>
    </row>
    <row r="3042" spans="1:8" ht="45">
      <c r="A3042" s="1" t="s">
        <v>11709</v>
      </c>
      <c r="B3042" s="1" t="str">
        <f t="shared" si="188"/>
        <v>574 Richard Mountain;Francoshire, NH 04583</v>
      </c>
      <c r="C3042" s="1" t="s">
        <v>28773</v>
      </c>
      <c r="D3042" s="4" t="s">
        <v>36809</v>
      </c>
      <c r="E3042" s="4" t="s">
        <v>36810</v>
      </c>
      <c r="F3042" s="9" t="str">
        <f t="shared" si="189"/>
        <v>Francoshire</v>
      </c>
      <c r="G3042" t="str">
        <f t="shared" si="190"/>
        <v>NH</v>
      </c>
      <c r="H3042" t="str">
        <f t="shared" si="191"/>
        <v>04583</v>
      </c>
    </row>
    <row r="3043" spans="1:8" ht="30">
      <c r="A3043" s="1" t="s">
        <v>11712</v>
      </c>
      <c r="B3043" s="1" t="str">
        <f t="shared" si="188"/>
        <v>8678 Jennifer Heights Suite 347;Justinfort, NY 25078</v>
      </c>
      <c r="C3043" s="1" t="s">
        <v>28774</v>
      </c>
      <c r="D3043" s="4" t="s">
        <v>36811</v>
      </c>
      <c r="E3043" s="4" t="s">
        <v>36812</v>
      </c>
      <c r="F3043" s="9" t="str">
        <f t="shared" si="189"/>
        <v>Justinfort</v>
      </c>
      <c r="G3043" t="str">
        <f t="shared" si="190"/>
        <v>NY</v>
      </c>
      <c r="H3043" t="str">
        <f t="shared" si="191"/>
        <v>25078</v>
      </c>
    </row>
    <row r="3044" spans="1:8" ht="30">
      <c r="A3044" s="1" t="s">
        <v>11716</v>
      </c>
      <c r="B3044" s="1" t="str">
        <f t="shared" si="188"/>
        <v>584 Chavez Light;Melissaside, MI 15608</v>
      </c>
      <c r="C3044" s="1" t="s">
        <v>28775</v>
      </c>
      <c r="D3044" s="4" t="s">
        <v>36813</v>
      </c>
      <c r="E3044" s="4" t="s">
        <v>36814</v>
      </c>
      <c r="F3044" s="9" t="str">
        <f t="shared" si="189"/>
        <v>Melissaside</v>
      </c>
      <c r="G3044" t="str">
        <f t="shared" si="190"/>
        <v>MI</v>
      </c>
      <c r="H3044" t="str">
        <f t="shared" si="191"/>
        <v>15608</v>
      </c>
    </row>
    <row r="3045" spans="1:8" ht="45">
      <c r="A3045" s="1" t="s">
        <v>11719</v>
      </c>
      <c r="B3045" s="1" t="str">
        <f t="shared" si="188"/>
        <v>761 Li Square Suite 606;Rodriguezmouth, TN 88731</v>
      </c>
      <c r="C3045" s="1" t="s">
        <v>28776</v>
      </c>
      <c r="D3045" s="4" t="s">
        <v>36815</v>
      </c>
      <c r="E3045" s="4" t="s">
        <v>36816</v>
      </c>
      <c r="F3045" s="9" t="str">
        <f t="shared" si="189"/>
        <v>Rodriguezmouth</v>
      </c>
      <c r="G3045" t="str">
        <f t="shared" si="190"/>
        <v>TN</v>
      </c>
      <c r="H3045" t="str">
        <f t="shared" si="191"/>
        <v>88731</v>
      </c>
    </row>
    <row r="3046" spans="1:8" ht="30">
      <c r="A3046" s="1" t="s">
        <v>11723</v>
      </c>
      <c r="B3046" s="1" t="str">
        <f t="shared" si="188"/>
        <v>859 Darius Keys Suite 636;Davidland, WV 47437</v>
      </c>
      <c r="C3046" s="1" t="s">
        <v>28777</v>
      </c>
      <c r="D3046" s="4" t="s">
        <v>36817</v>
      </c>
      <c r="E3046" s="4" t="s">
        <v>36818</v>
      </c>
      <c r="F3046" s="9" t="str">
        <f t="shared" si="189"/>
        <v>Davidland</v>
      </c>
      <c r="G3046" t="str">
        <f t="shared" si="190"/>
        <v>WV</v>
      </c>
      <c r="H3046" t="str">
        <f t="shared" si="191"/>
        <v>47437</v>
      </c>
    </row>
    <row r="3047" spans="1:8" ht="30">
      <c r="A3047" s="1" t="s">
        <v>11727</v>
      </c>
      <c r="B3047" s="1" t="str">
        <f t="shared" si="188"/>
        <v>85874 Peters Spring;New Roberthaven, NH 82802</v>
      </c>
      <c r="C3047" s="1" t="s">
        <v>28778</v>
      </c>
      <c r="D3047" s="4" t="s">
        <v>36819</v>
      </c>
      <c r="E3047" s="4" t="s">
        <v>36820</v>
      </c>
      <c r="F3047" s="9" t="str">
        <f t="shared" si="189"/>
        <v>New Roberthaven</v>
      </c>
      <c r="G3047" t="str">
        <f t="shared" si="190"/>
        <v>NH</v>
      </c>
      <c r="H3047" t="str">
        <f t="shared" si="191"/>
        <v>82802</v>
      </c>
    </row>
    <row r="3048" spans="1:8" ht="45">
      <c r="A3048" s="1" t="s">
        <v>11730</v>
      </c>
      <c r="B3048" s="1" t="str">
        <f t="shared" si="188"/>
        <v>77503 Campbell Harbors Suite 356;Port Kevin, ME 65955</v>
      </c>
      <c r="C3048" s="1" t="s">
        <v>28779</v>
      </c>
      <c r="D3048" s="4" t="s">
        <v>36821</v>
      </c>
      <c r="E3048" s="4" t="s">
        <v>36822</v>
      </c>
      <c r="F3048" s="9" t="str">
        <f t="shared" si="189"/>
        <v>Port Kevin</v>
      </c>
      <c r="G3048" t="str">
        <f t="shared" si="190"/>
        <v>ME</v>
      </c>
      <c r="H3048" t="str">
        <f t="shared" si="191"/>
        <v>65955</v>
      </c>
    </row>
    <row r="3049" spans="1:8" ht="30">
      <c r="A3049" s="1" t="s">
        <v>11734</v>
      </c>
      <c r="B3049" s="1" t="str">
        <f t="shared" si="188"/>
        <v>USS Kennedy;FPO AE 43476</v>
      </c>
      <c r="C3049" s="1" t="s">
        <v>28780</v>
      </c>
      <c r="D3049" s="4" t="s">
        <v>36823</v>
      </c>
      <c r="E3049" s="4" t="s">
        <v>36824</v>
      </c>
      <c r="F3049" s="9" t="str">
        <f t="shared" si="189"/>
        <v>FPO</v>
      </c>
      <c r="G3049" t="str">
        <f t="shared" si="190"/>
        <v>AE</v>
      </c>
      <c r="H3049" t="str">
        <f t="shared" si="191"/>
        <v>43476</v>
      </c>
    </row>
    <row r="3050" spans="1:8" ht="30">
      <c r="A3050" s="1" t="s">
        <v>11738</v>
      </c>
      <c r="B3050" s="1" t="str">
        <f t="shared" si="188"/>
        <v>540 Robert Rest;Markstad, LA 11427</v>
      </c>
      <c r="C3050" s="1" t="s">
        <v>28781</v>
      </c>
      <c r="D3050" s="4" t="s">
        <v>36825</v>
      </c>
      <c r="E3050" s="4" t="s">
        <v>36826</v>
      </c>
      <c r="F3050" s="9" t="str">
        <f t="shared" si="189"/>
        <v>Markstad</v>
      </c>
      <c r="G3050" t="str">
        <f t="shared" si="190"/>
        <v>LA</v>
      </c>
      <c r="H3050" t="str">
        <f t="shared" si="191"/>
        <v>11427</v>
      </c>
    </row>
    <row r="3051" spans="1:8" ht="30">
      <c r="A3051" s="1" t="s">
        <v>11742</v>
      </c>
      <c r="B3051" s="1" t="str">
        <f t="shared" si="188"/>
        <v>USS Gilbert;FPO AA 13851</v>
      </c>
      <c r="C3051" s="1" t="s">
        <v>28782</v>
      </c>
      <c r="D3051" s="4" t="s">
        <v>36827</v>
      </c>
      <c r="E3051" s="4" t="s">
        <v>36828</v>
      </c>
      <c r="F3051" s="9" t="str">
        <f t="shared" si="189"/>
        <v>FPO</v>
      </c>
      <c r="G3051" t="str">
        <f t="shared" si="190"/>
        <v>AA</v>
      </c>
      <c r="H3051" t="str">
        <f t="shared" si="191"/>
        <v>13851</v>
      </c>
    </row>
    <row r="3052" spans="1:8" ht="30">
      <c r="A3052" s="1" t="s">
        <v>11746</v>
      </c>
      <c r="B3052" s="1" t="str">
        <f t="shared" si="188"/>
        <v>51052 Jones Row Suite 159;Michaelton, LA 43765</v>
      </c>
      <c r="C3052" s="1" t="s">
        <v>28783</v>
      </c>
      <c r="D3052" s="4" t="s">
        <v>36829</v>
      </c>
      <c r="E3052" s="4" t="s">
        <v>36830</v>
      </c>
      <c r="F3052" s="9" t="str">
        <f t="shared" si="189"/>
        <v>Michaelton</v>
      </c>
      <c r="G3052" t="str">
        <f t="shared" si="190"/>
        <v>LA</v>
      </c>
      <c r="H3052" t="str">
        <f t="shared" si="191"/>
        <v>43765</v>
      </c>
    </row>
    <row r="3053" spans="1:8" ht="45">
      <c r="A3053" s="1" t="s">
        <v>11750</v>
      </c>
      <c r="B3053" s="1" t="str">
        <f t="shared" si="188"/>
        <v>14581 Smith Parkway Suite 973;West Andresside, MD 71455</v>
      </c>
      <c r="C3053" s="1" t="s">
        <v>28784</v>
      </c>
      <c r="D3053" s="4" t="s">
        <v>36831</v>
      </c>
      <c r="E3053" s="4" t="s">
        <v>36832</v>
      </c>
      <c r="F3053" s="9" t="str">
        <f t="shared" si="189"/>
        <v>West Andresside</v>
      </c>
      <c r="G3053" t="str">
        <f t="shared" si="190"/>
        <v>MD</v>
      </c>
      <c r="H3053" t="str">
        <f t="shared" si="191"/>
        <v>71455</v>
      </c>
    </row>
    <row r="3054" spans="1:8" ht="30">
      <c r="A3054" s="1" t="s">
        <v>11754</v>
      </c>
      <c r="B3054" s="1" t="str">
        <f t="shared" si="188"/>
        <v>04228 Kayla Vista;East Alexandratown, MT 41591</v>
      </c>
      <c r="C3054" s="1" t="s">
        <v>28785</v>
      </c>
      <c r="D3054" s="4" t="s">
        <v>36833</v>
      </c>
      <c r="E3054" s="4" t="s">
        <v>36834</v>
      </c>
      <c r="F3054" s="9" t="str">
        <f t="shared" si="189"/>
        <v>East Alexandratown</v>
      </c>
      <c r="G3054" t="str">
        <f t="shared" si="190"/>
        <v>MT</v>
      </c>
      <c r="H3054" t="str">
        <f t="shared" si="191"/>
        <v>41591</v>
      </c>
    </row>
    <row r="3055" spans="1:8" ht="30">
      <c r="A3055" s="1" t="s">
        <v>11758</v>
      </c>
      <c r="B3055" s="1" t="str">
        <f t="shared" si="188"/>
        <v>579 Jones Extensions;Port Amy, WY 99812</v>
      </c>
      <c r="C3055" s="1" t="s">
        <v>28786</v>
      </c>
      <c r="D3055" s="4" t="s">
        <v>36835</v>
      </c>
      <c r="E3055" s="4" t="s">
        <v>36836</v>
      </c>
      <c r="F3055" s="9" t="str">
        <f t="shared" si="189"/>
        <v>Port Amy</v>
      </c>
      <c r="G3055" t="str">
        <f t="shared" si="190"/>
        <v>WY</v>
      </c>
      <c r="H3055" t="str">
        <f t="shared" si="191"/>
        <v>99812</v>
      </c>
    </row>
    <row r="3056" spans="1:8" ht="30">
      <c r="A3056" s="1" t="s">
        <v>11761</v>
      </c>
      <c r="B3056" s="1" t="str">
        <f t="shared" si="188"/>
        <v>203 Tara Isle Suite 711;South Brian, MS 50653</v>
      </c>
      <c r="C3056" s="1" t="s">
        <v>28787</v>
      </c>
      <c r="D3056" s="4" t="s">
        <v>36837</v>
      </c>
      <c r="E3056" s="4" t="s">
        <v>36838</v>
      </c>
      <c r="F3056" s="9" t="str">
        <f t="shared" si="189"/>
        <v>South Brian</v>
      </c>
      <c r="G3056" t="str">
        <f t="shared" si="190"/>
        <v>MS</v>
      </c>
      <c r="H3056" t="str">
        <f t="shared" si="191"/>
        <v>50653</v>
      </c>
    </row>
    <row r="3057" spans="1:8" ht="45">
      <c r="A3057" s="1" t="s">
        <v>11765</v>
      </c>
      <c r="B3057" s="1" t="str">
        <f t="shared" si="188"/>
        <v>0500 Colin Villages Suite 819;South Jennifer, CT 72467</v>
      </c>
      <c r="C3057" s="1" t="s">
        <v>28788</v>
      </c>
      <c r="D3057" s="4" t="s">
        <v>36839</v>
      </c>
      <c r="E3057" s="4" t="s">
        <v>36840</v>
      </c>
      <c r="F3057" s="9" t="str">
        <f t="shared" si="189"/>
        <v>South Jennifer</v>
      </c>
      <c r="G3057" t="str">
        <f t="shared" si="190"/>
        <v>CT</v>
      </c>
      <c r="H3057" t="str">
        <f t="shared" si="191"/>
        <v>72467</v>
      </c>
    </row>
    <row r="3058" spans="1:8" ht="30">
      <c r="A3058" s="1" t="s">
        <v>11769</v>
      </c>
      <c r="B3058" s="1" t="str">
        <f t="shared" si="188"/>
        <v>359 Jones Square;North Richardland, ND 78895</v>
      </c>
      <c r="C3058" s="1" t="s">
        <v>28789</v>
      </c>
      <c r="D3058" s="4" t="s">
        <v>36841</v>
      </c>
      <c r="E3058" s="4" t="s">
        <v>36842</v>
      </c>
      <c r="F3058" s="9" t="str">
        <f t="shared" si="189"/>
        <v>North Richardland</v>
      </c>
      <c r="G3058" t="str">
        <f t="shared" si="190"/>
        <v>ND</v>
      </c>
      <c r="H3058" t="str">
        <f t="shared" si="191"/>
        <v>78895</v>
      </c>
    </row>
    <row r="3059" spans="1:8" ht="45">
      <c r="A3059" s="1" t="s">
        <v>11773</v>
      </c>
      <c r="B3059" s="1" t="str">
        <f t="shared" si="188"/>
        <v>993 Johnson Courts;Nathanberg, AL 02862</v>
      </c>
      <c r="C3059" s="1" t="s">
        <v>28790</v>
      </c>
      <c r="D3059" s="4" t="s">
        <v>36843</v>
      </c>
      <c r="E3059" s="4" t="s">
        <v>36844</v>
      </c>
      <c r="F3059" s="9" t="str">
        <f t="shared" si="189"/>
        <v>Nathanberg</v>
      </c>
      <c r="G3059" t="str">
        <f t="shared" si="190"/>
        <v>AL</v>
      </c>
      <c r="H3059" t="str">
        <f t="shared" si="191"/>
        <v>02862</v>
      </c>
    </row>
    <row r="3060" spans="1:8" ht="30">
      <c r="A3060" s="1" t="s">
        <v>11777</v>
      </c>
      <c r="B3060" s="1" t="str">
        <f t="shared" si="188"/>
        <v>912 Watts Islands Apt. 943;Lake Barbara, OR 85824</v>
      </c>
      <c r="C3060" s="1" t="s">
        <v>28791</v>
      </c>
      <c r="D3060" s="4" t="s">
        <v>36845</v>
      </c>
      <c r="E3060" s="4" t="s">
        <v>36846</v>
      </c>
      <c r="F3060" s="9" t="str">
        <f t="shared" si="189"/>
        <v>Lake Barbara</v>
      </c>
      <c r="G3060" t="str">
        <f t="shared" si="190"/>
        <v>OR</v>
      </c>
      <c r="H3060" t="str">
        <f t="shared" si="191"/>
        <v>85824</v>
      </c>
    </row>
    <row r="3061" spans="1:8" ht="45">
      <c r="A3061" s="1" t="s">
        <v>11781</v>
      </c>
      <c r="B3061" s="1" t="str">
        <f t="shared" si="188"/>
        <v>7542 Johnson Forks Apt. 186;South Edward, NH 60229</v>
      </c>
      <c r="C3061" s="1" t="s">
        <v>28792</v>
      </c>
      <c r="D3061" s="4" t="s">
        <v>36847</v>
      </c>
      <c r="E3061" s="4" t="s">
        <v>36848</v>
      </c>
      <c r="F3061" s="9" t="str">
        <f t="shared" si="189"/>
        <v>South Edward</v>
      </c>
      <c r="G3061" t="str">
        <f t="shared" si="190"/>
        <v>NH</v>
      </c>
      <c r="H3061" t="str">
        <f t="shared" si="191"/>
        <v>60229</v>
      </c>
    </row>
    <row r="3062" spans="1:8" ht="30">
      <c r="A3062" s="1" t="s">
        <v>11785</v>
      </c>
      <c r="B3062" s="1" t="str">
        <f t="shared" si="188"/>
        <v>13400 Maureen Union Apt. 912;Clarkland, TX 04498</v>
      </c>
      <c r="C3062" s="1" t="s">
        <v>28793</v>
      </c>
      <c r="D3062" s="4" t="s">
        <v>36849</v>
      </c>
      <c r="E3062" s="4" t="s">
        <v>36850</v>
      </c>
      <c r="F3062" s="9" t="str">
        <f t="shared" si="189"/>
        <v>Clarkland</v>
      </c>
      <c r="G3062" t="str">
        <f t="shared" si="190"/>
        <v>TX</v>
      </c>
      <c r="H3062" t="str">
        <f t="shared" si="191"/>
        <v>04498</v>
      </c>
    </row>
    <row r="3063" spans="1:8" ht="30">
      <c r="A3063" s="1" t="s">
        <v>11789</v>
      </c>
      <c r="B3063" s="1" t="str">
        <f t="shared" si="188"/>
        <v>131 Laura Common Apt. 791;Swansonshire, NV 89760</v>
      </c>
      <c r="C3063" s="1" t="s">
        <v>28794</v>
      </c>
      <c r="D3063" s="4" t="s">
        <v>36851</v>
      </c>
      <c r="E3063" s="4" t="s">
        <v>36852</v>
      </c>
      <c r="F3063" s="9" t="str">
        <f t="shared" si="189"/>
        <v>Swansonshire</v>
      </c>
      <c r="G3063" t="str">
        <f t="shared" si="190"/>
        <v>NV</v>
      </c>
      <c r="H3063" t="str">
        <f t="shared" si="191"/>
        <v>89760</v>
      </c>
    </row>
    <row r="3064" spans="1:8" ht="30">
      <c r="A3064" s="1" t="s">
        <v>11793</v>
      </c>
      <c r="B3064" s="1" t="str">
        <f t="shared" si="188"/>
        <v>USS Keller;FPO AA 05504</v>
      </c>
      <c r="C3064" s="1" t="s">
        <v>28795</v>
      </c>
      <c r="D3064" s="4" t="s">
        <v>36853</v>
      </c>
      <c r="E3064" s="4" t="s">
        <v>36854</v>
      </c>
      <c r="F3064" s="9" t="str">
        <f t="shared" si="189"/>
        <v>FPO</v>
      </c>
      <c r="G3064" t="str">
        <f t="shared" si="190"/>
        <v>AA</v>
      </c>
      <c r="H3064" t="str">
        <f t="shared" si="191"/>
        <v>05504</v>
      </c>
    </row>
    <row r="3065" spans="1:8" ht="30">
      <c r="A3065" s="1" t="s">
        <v>11796</v>
      </c>
      <c r="B3065" s="1" t="str">
        <f t="shared" si="188"/>
        <v>0404 Micheal Road;Loriborough, KY 01996</v>
      </c>
      <c r="C3065" s="1" t="s">
        <v>28796</v>
      </c>
      <c r="D3065" s="4" t="s">
        <v>36855</v>
      </c>
      <c r="E3065" s="4" t="s">
        <v>36856</v>
      </c>
      <c r="F3065" s="9" t="str">
        <f t="shared" si="189"/>
        <v>Loriborough</v>
      </c>
      <c r="G3065" t="str">
        <f t="shared" si="190"/>
        <v>KY</v>
      </c>
      <c r="H3065" t="str">
        <f t="shared" si="191"/>
        <v>01996</v>
      </c>
    </row>
    <row r="3066" spans="1:8" ht="45">
      <c r="A3066" s="1" t="s">
        <v>11800</v>
      </c>
      <c r="B3066" s="1" t="str">
        <f t="shared" si="188"/>
        <v>61604 James Points;Angelamouth, DE 93593</v>
      </c>
      <c r="C3066" s="1" t="s">
        <v>28797</v>
      </c>
      <c r="D3066" s="4" t="s">
        <v>36857</v>
      </c>
      <c r="E3066" s="4" t="s">
        <v>36858</v>
      </c>
      <c r="F3066" s="9" t="str">
        <f t="shared" si="189"/>
        <v>Angelamouth</v>
      </c>
      <c r="G3066" t="str">
        <f t="shared" si="190"/>
        <v>DE</v>
      </c>
      <c r="H3066" t="str">
        <f t="shared" si="191"/>
        <v>93593</v>
      </c>
    </row>
    <row r="3067" spans="1:8" ht="30">
      <c r="A3067" s="1" t="s">
        <v>11804</v>
      </c>
      <c r="B3067" s="1" t="str">
        <f t="shared" si="188"/>
        <v>101 Ramirez Rest;East Travisfort, NV 61686</v>
      </c>
      <c r="C3067" s="1" t="s">
        <v>28798</v>
      </c>
      <c r="D3067" s="4" t="s">
        <v>36859</v>
      </c>
      <c r="E3067" s="4" t="s">
        <v>36860</v>
      </c>
      <c r="F3067" s="9" t="str">
        <f t="shared" si="189"/>
        <v>East Travisfort</v>
      </c>
      <c r="G3067" t="str">
        <f t="shared" si="190"/>
        <v>NV</v>
      </c>
      <c r="H3067" t="str">
        <f t="shared" si="191"/>
        <v>61686</v>
      </c>
    </row>
    <row r="3068" spans="1:8" ht="30">
      <c r="A3068" s="1" t="s">
        <v>11808</v>
      </c>
      <c r="B3068" s="1" t="str">
        <f t="shared" si="188"/>
        <v>36735 Jones Prairie;South Melissaside, HI 69413</v>
      </c>
      <c r="C3068" s="1" t="s">
        <v>28799</v>
      </c>
      <c r="D3068" s="4" t="s">
        <v>36861</v>
      </c>
      <c r="E3068" s="4" t="s">
        <v>36862</v>
      </c>
      <c r="F3068" s="9" t="str">
        <f t="shared" si="189"/>
        <v>South Melissaside</v>
      </c>
      <c r="G3068" t="str">
        <f t="shared" si="190"/>
        <v>HI</v>
      </c>
      <c r="H3068" t="str">
        <f t="shared" si="191"/>
        <v>69413</v>
      </c>
    </row>
    <row r="3069" spans="1:8" ht="45">
      <c r="A3069" s="1" t="s">
        <v>11812</v>
      </c>
      <c r="B3069" s="1" t="str">
        <f t="shared" si="188"/>
        <v>5711 Jason Tunnel Suite 980;Lake Anthony, NY 32493</v>
      </c>
      <c r="C3069" s="1" t="s">
        <v>28800</v>
      </c>
      <c r="D3069" s="4" t="s">
        <v>36863</v>
      </c>
      <c r="E3069" s="4" t="s">
        <v>36864</v>
      </c>
      <c r="F3069" s="9" t="str">
        <f t="shared" si="189"/>
        <v>Lake Anthony</v>
      </c>
      <c r="G3069" t="str">
        <f t="shared" si="190"/>
        <v>NY</v>
      </c>
      <c r="H3069" t="str">
        <f t="shared" si="191"/>
        <v>32493</v>
      </c>
    </row>
    <row r="3070" spans="1:8" ht="45">
      <c r="A3070" s="1" t="s">
        <v>11816</v>
      </c>
      <c r="B3070" s="1" t="str">
        <f t="shared" si="188"/>
        <v>129 Julie Mission Suite 844;South Robertville, MA 78171</v>
      </c>
      <c r="C3070" s="1" t="s">
        <v>28801</v>
      </c>
      <c r="D3070" s="4" t="s">
        <v>36865</v>
      </c>
      <c r="E3070" s="4" t="s">
        <v>36866</v>
      </c>
      <c r="F3070" s="9" t="str">
        <f t="shared" si="189"/>
        <v>South Robertville</v>
      </c>
      <c r="G3070" t="str">
        <f t="shared" si="190"/>
        <v>MA</v>
      </c>
      <c r="H3070" t="str">
        <f t="shared" si="191"/>
        <v>78171</v>
      </c>
    </row>
    <row r="3071" spans="1:8" ht="45">
      <c r="A3071" s="1" t="s">
        <v>11820</v>
      </c>
      <c r="B3071" s="1" t="str">
        <f t="shared" si="188"/>
        <v>0154 Thomas Springs Suite 034;West Gabrielaport, WI 07750</v>
      </c>
      <c r="C3071" s="1" t="s">
        <v>28802</v>
      </c>
      <c r="D3071" s="4" t="s">
        <v>36867</v>
      </c>
      <c r="E3071" s="4" t="s">
        <v>36868</v>
      </c>
      <c r="F3071" s="9" t="str">
        <f t="shared" si="189"/>
        <v>West Gabrielaport</v>
      </c>
      <c r="G3071" t="str">
        <f t="shared" si="190"/>
        <v>WI</v>
      </c>
      <c r="H3071" t="str">
        <f t="shared" si="191"/>
        <v>07750</v>
      </c>
    </row>
    <row r="3072" spans="1:8" ht="30">
      <c r="A3072" s="1" t="s">
        <v>11823</v>
      </c>
      <c r="B3072" s="1" t="str">
        <f t="shared" si="188"/>
        <v>0554 Silva Locks Apt. 243;Velezfort, ME 18903</v>
      </c>
      <c r="C3072" s="1" t="s">
        <v>28803</v>
      </c>
      <c r="D3072" s="4" t="s">
        <v>36869</v>
      </c>
      <c r="E3072" s="4" t="s">
        <v>36870</v>
      </c>
      <c r="F3072" s="9" t="str">
        <f t="shared" si="189"/>
        <v>Velezfort</v>
      </c>
      <c r="G3072" t="str">
        <f t="shared" si="190"/>
        <v>ME</v>
      </c>
      <c r="H3072" t="str">
        <f t="shared" si="191"/>
        <v>18903</v>
      </c>
    </row>
    <row r="3073" spans="1:8" ht="30">
      <c r="A3073" s="1" t="s">
        <v>11827</v>
      </c>
      <c r="B3073" s="1" t="str">
        <f t="shared" si="188"/>
        <v>301 Michael Brook Suite 602;Lake Cindy, WI 87078</v>
      </c>
      <c r="C3073" s="1" t="s">
        <v>28804</v>
      </c>
      <c r="D3073" s="4" t="s">
        <v>36871</v>
      </c>
      <c r="E3073" s="4" t="s">
        <v>36872</v>
      </c>
      <c r="F3073" s="9" t="str">
        <f t="shared" si="189"/>
        <v>Lake Cindy</v>
      </c>
      <c r="G3073" t="str">
        <f t="shared" si="190"/>
        <v>WI</v>
      </c>
      <c r="H3073" t="str">
        <f t="shared" si="191"/>
        <v>87078</v>
      </c>
    </row>
    <row r="3074" spans="1:8" ht="45">
      <c r="A3074" s="1" t="s">
        <v>11830</v>
      </c>
      <c r="B3074" s="1" t="str">
        <f t="shared" si="188"/>
        <v>611 Casey Walks Suite 422;East Stephanie, SD 46121</v>
      </c>
      <c r="C3074" s="1" t="s">
        <v>28805</v>
      </c>
      <c r="D3074" s="4" t="s">
        <v>36873</v>
      </c>
      <c r="E3074" s="4" t="s">
        <v>36874</v>
      </c>
      <c r="F3074" s="9" t="str">
        <f t="shared" si="189"/>
        <v>East Stephanie</v>
      </c>
      <c r="G3074" t="str">
        <f t="shared" si="190"/>
        <v>SD</v>
      </c>
      <c r="H3074" t="str">
        <f t="shared" si="191"/>
        <v>46121</v>
      </c>
    </row>
    <row r="3075" spans="1:8" ht="45">
      <c r="A3075" s="1" t="s">
        <v>11834</v>
      </c>
      <c r="B3075" s="1" t="str">
        <f t="shared" ref="B3075:B3138" si="192">SUBSTITUTE(A3075,CHAR(10),";")</f>
        <v>21686 Hall Unions;Theresaview, NJ 23738</v>
      </c>
      <c r="C3075" s="1" t="s">
        <v>28806</v>
      </c>
      <c r="D3075" s="4" t="s">
        <v>36875</v>
      </c>
      <c r="E3075" s="4" t="s">
        <v>36876</v>
      </c>
      <c r="F3075" s="9" t="str">
        <f t="shared" ref="F3075:F3138" si="193">IF(RIGHT(LEFT(E3075,3),2)="PO",LEFT(E3075,3),LEFT(E3075,LEN(E3075)-10))</f>
        <v>Theresaview</v>
      </c>
      <c r="G3075" t="str">
        <f t="shared" ref="G3075:G3138" si="194">LEFT(RIGHT(E3075, 8), 2)</f>
        <v>NJ</v>
      </c>
      <c r="H3075" t="str">
        <f t="shared" ref="H3075:H3138" si="195">RIGHT(E3075, 5)</f>
        <v>23738</v>
      </c>
    </row>
    <row r="3076" spans="1:8" ht="30">
      <c r="A3076" s="1" t="s">
        <v>11837</v>
      </c>
      <c r="B3076" s="1" t="str">
        <f t="shared" si="192"/>
        <v>5550 Taylor Inlet;New Rebeccashire, AL 09551</v>
      </c>
      <c r="C3076" s="1" t="s">
        <v>28807</v>
      </c>
      <c r="D3076" s="4" t="s">
        <v>36877</v>
      </c>
      <c r="E3076" s="4" t="s">
        <v>36878</v>
      </c>
      <c r="F3076" s="9" t="str">
        <f t="shared" si="193"/>
        <v>New Rebeccashire</v>
      </c>
      <c r="G3076" t="str">
        <f t="shared" si="194"/>
        <v>AL</v>
      </c>
      <c r="H3076" t="str">
        <f t="shared" si="195"/>
        <v>09551</v>
      </c>
    </row>
    <row r="3077" spans="1:8" ht="30">
      <c r="A3077" s="1" t="s">
        <v>11841</v>
      </c>
      <c r="B3077" s="1" t="str">
        <f t="shared" si="192"/>
        <v>24912 Le Plain Apt. 367;Romanfurt, MS 32084</v>
      </c>
      <c r="C3077" s="1" t="s">
        <v>28808</v>
      </c>
      <c r="D3077" s="4" t="s">
        <v>36879</v>
      </c>
      <c r="E3077" s="4" t="s">
        <v>36880</v>
      </c>
      <c r="F3077" s="9" t="str">
        <f t="shared" si="193"/>
        <v>Romanfurt</v>
      </c>
      <c r="G3077" t="str">
        <f t="shared" si="194"/>
        <v>MS</v>
      </c>
      <c r="H3077" t="str">
        <f t="shared" si="195"/>
        <v>32084</v>
      </c>
    </row>
    <row r="3078" spans="1:8" ht="45">
      <c r="A3078" s="1" t="s">
        <v>11844</v>
      </c>
      <c r="B3078" s="1" t="str">
        <f t="shared" si="192"/>
        <v>870 Johnson Corner;Williamsbury, WV 86841</v>
      </c>
      <c r="C3078" s="1" t="s">
        <v>28809</v>
      </c>
      <c r="D3078" s="4" t="s">
        <v>36881</v>
      </c>
      <c r="E3078" s="4" t="s">
        <v>36882</v>
      </c>
      <c r="F3078" s="9" t="str">
        <f t="shared" si="193"/>
        <v>Williamsbury</v>
      </c>
      <c r="G3078" t="str">
        <f t="shared" si="194"/>
        <v>WV</v>
      </c>
      <c r="H3078" t="str">
        <f t="shared" si="195"/>
        <v>86841</v>
      </c>
    </row>
    <row r="3079" spans="1:8" ht="30">
      <c r="A3079" s="1" t="s">
        <v>11848</v>
      </c>
      <c r="B3079" s="1" t="str">
        <f t="shared" si="192"/>
        <v>702 Kenneth Lane Suite 882;Danielleberg, LA 32146</v>
      </c>
      <c r="C3079" s="1" t="s">
        <v>28810</v>
      </c>
      <c r="D3079" s="4" t="s">
        <v>36883</v>
      </c>
      <c r="E3079" s="4" t="s">
        <v>36884</v>
      </c>
      <c r="F3079" s="9" t="str">
        <f t="shared" si="193"/>
        <v>Danielleberg</v>
      </c>
      <c r="G3079" t="str">
        <f t="shared" si="194"/>
        <v>LA</v>
      </c>
      <c r="H3079" t="str">
        <f t="shared" si="195"/>
        <v>32146</v>
      </c>
    </row>
    <row r="3080" spans="1:8" ht="30">
      <c r="A3080" s="1" t="s">
        <v>11852</v>
      </c>
      <c r="B3080" s="1" t="str">
        <f t="shared" si="192"/>
        <v>452 Bailey Spur;Lake Courtney, VA 90525</v>
      </c>
      <c r="C3080" s="1" t="s">
        <v>28811</v>
      </c>
      <c r="D3080" s="4" t="s">
        <v>36885</v>
      </c>
      <c r="E3080" s="4" t="s">
        <v>36886</v>
      </c>
      <c r="F3080" s="9" t="str">
        <f t="shared" si="193"/>
        <v>Lake Courtney</v>
      </c>
      <c r="G3080" t="str">
        <f t="shared" si="194"/>
        <v>VA</v>
      </c>
      <c r="H3080" t="str">
        <f t="shared" si="195"/>
        <v>90525</v>
      </c>
    </row>
    <row r="3081" spans="1:8" ht="30">
      <c r="A3081" s="1" t="s">
        <v>11856</v>
      </c>
      <c r="B3081" s="1" t="str">
        <f t="shared" si="192"/>
        <v>6696 Wanda Stravenue;Lake Katelyn, IN 08304</v>
      </c>
      <c r="C3081" s="1" t="s">
        <v>28812</v>
      </c>
      <c r="D3081" s="4" t="s">
        <v>36887</v>
      </c>
      <c r="E3081" s="4" t="s">
        <v>36888</v>
      </c>
      <c r="F3081" s="9" t="str">
        <f t="shared" si="193"/>
        <v>Lake Katelyn</v>
      </c>
      <c r="G3081" t="str">
        <f t="shared" si="194"/>
        <v>IN</v>
      </c>
      <c r="H3081" t="str">
        <f t="shared" si="195"/>
        <v>08304</v>
      </c>
    </row>
    <row r="3082" spans="1:8" ht="30">
      <c r="A3082" s="1" t="s">
        <v>11859</v>
      </c>
      <c r="B3082" s="1" t="str">
        <f t="shared" si="192"/>
        <v>63800 Hayes Summit;Port Ericshire, NJ 19368</v>
      </c>
      <c r="C3082" s="1" t="s">
        <v>28813</v>
      </c>
      <c r="D3082" s="4" t="s">
        <v>36889</v>
      </c>
      <c r="E3082" s="4" t="s">
        <v>36890</v>
      </c>
      <c r="F3082" s="9" t="str">
        <f t="shared" si="193"/>
        <v>Port Ericshire</v>
      </c>
      <c r="G3082" t="str">
        <f t="shared" si="194"/>
        <v>NJ</v>
      </c>
      <c r="H3082" t="str">
        <f t="shared" si="195"/>
        <v>19368</v>
      </c>
    </row>
    <row r="3083" spans="1:8" ht="30">
      <c r="A3083" s="1" t="s">
        <v>11862</v>
      </c>
      <c r="B3083" s="1" t="str">
        <f t="shared" si="192"/>
        <v>6170 James Freeway Suite 309;Gregorytown, ID 48592</v>
      </c>
      <c r="C3083" s="1" t="s">
        <v>28814</v>
      </c>
      <c r="D3083" s="4" t="s">
        <v>36891</v>
      </c>
      <c r="E3083" s="4" t="s">
        <v>36892</v>
      </c>
      <c r="F3083" s="9" t="str">
        <f t="shared" si="193"/>
        <v>Gregorytown</v>
      </c>
      <c r="G3083" t="str">
        <f t="shared" si="194"/>
        <v>ID</v>
      </c>
      <c r="H3083" t="str">
        <f t="shared" si="195"/>
        <v>48592</v>
      </c>
    </row>
    <row r="3084" spans="1:8" ht="30">
      <c r="A3084" s="1" t="s">
        <v>11865</v>
      </c>
      <c r="B3084" s="1" t="str">
        <f t="shared" si="192"/>
        <v>733 Timothy Hill Apt. 778;New Teresa, CO 51083</v>
      </c>
      <c r="C3084" s="1" t="s">
        <v>28815</v>
      </c>
      <c r="D3084" s="4" t="s">
        <v>36893</v>
      </c>
      <c r="E3084" s="4" t="s">
        <v>36894</v>
      </c>
      <c r="F3084" s="9" t="str">
        <f t="shared" si="193"/>
        <v>New Teresa</v>
      </c>
      <c r="G3084" t="str">
        <f t="shared" si="194"/>
        <v>CO</v>
      </c>
      <c r="H3084" t="str">
        <f t="shared" si="195"/>
        <v>51083</v>
      </c>
    </row>
    <row r="3085" spans="1:8" ht="30">
      <c r="A3085" s="1" t="s">
        <v>11868</v>
      </c>
      <c r="B3085" s="1" t="str">
        <f t="shared" si="192"/>
        <v>PSC 7523, Box 4257;APO AE 48890</v>
      </c>
      <c r="C3085" s="1" t="s">
        <v>28816</v>
      </c>
      <c r="D3085" s="4" t="s">
        <v>36895</v>
      </c>
      <c r="E3085" s="4" t="s">
        <v>36896</v>
      </c>
      <c r="F3085" s="9" t="str">
        <f t="shared" si="193"/>
        <v>APO</v>
      </c>
      <c r="G3085" t="str">
        <f t="shared" si="194"/>
        <v>AE</v>
      </c>
      <c r="H3085" t="str">
        <f t="shared" si="195"/>
        <v>48890</v>
      </c>
    </row>
    <row r="3086" spans="1:8" ht="30">
      <c r="A3086" s="1" t="s">
        <v>11872</v>
      </c>
      <c r="B3086" s="1" t="str">
        <f t="shared" si="192"/>
        <v>786 Jennifer Hills Suite 957;East Lisaton, KS 45860</v>
      </c>
      <c r="C3086" s="1" t="s">
        <v>28817</v>
      </c>
      <c r="D3086" s="4" t="s">
        <v>36897</v>
      </c>
      <c r="E3086" s="4" t="s">
        <v>36898</v>
      </c>
      <c r="F3086" s="9" t="str">
        <f t="shared" si="193"/>
        <v>East Lisaton</v>
      </c>
      <c r="G3086" t="str">
        <f t="shared" si="194"/>
        <v>KS</v>
      </c>
      <c r="H3086" t="str">
        <f t="shared" si="195"/>
        <v>45860</v>
      </c>
    </row>
    <row r="3087" spans="1:8" ht="45">
      <c r="A3087" s="1" t="s">
        <v>11876</v>
      </c>
      <c r="B3087" s="1" t="str">
        <f t="shared" si="192"/>
        <v>0385 Valdez Causeway;Jasonmouth, WI 87819</v>
      </c>
      <c r="C3087" s="1" t="s">
        <v>28818</v>
      </c>
      <c r="D3087" s="4" t="s">
        <v>36899</v>
      </c>
      <c r="E3087" s="4" t="s">
        <v>36900</v>
      </c>
      <c r="F3087" s="9" t="str">
        <f t="shared" si="193"/>
        <v>Jasonmouth</v>
      </c>
      <c r="G3087" t="str">
        <f t="shared" si="194"/>
        <v>WI</v>
      </c>
      <c r="H3087" t="str">
        <f t="shared" si="195"/>
        <v>87819</v>
      </c>
    </row>
    <row r="3088" spans="1:8" ht="30">
      <c r="A3088" s="1" t="s">
        <v>11879</v>
      </c>
      <c r="B3088" s="1" t="str">
        <f t="shared" si="192"/>
        <v>6755 Jacob Crescent Suite 814;Paultown, VT 80363</v>
      </c>
      <c r="C3088" s="1" t="s">
        <v>28819</v>
      </c>
      <c r="D3088" s="4" t="s">
        <v>36901</v>
      </c>
      <c r="E3088" s="4" t="s">
        <v>36902</v>
      </c>
      <c r="F3088" s="9" t="str">
        <f t="shared" si="193"/>
        <v>Paultown</v>
      </c>
      <c r="G3088" t="str">
        <f t="shared" si="194"/>
        <v>VT</v>
      </c>
      <c r="H3088" t="str">
        <f t="shared" si="195"/>
        <v>80363</v>
      </c>
    </row>
    <row r="3089" spans="1:8" ht="30">
      <c r="A3089" s="1" t="s">
        <v>11883</v>
      </c>
      <c r="B3089" s="1" t="str">
        <f t="shared" si="192"/>
        <v>6740 Alan Lane;New Deborah, WV 65197</v>
      </c>
      <c r="C3089" s="1" t="s">
        <v>28820</v>
      </c>
      <c r="D3089" s="4" t="s">
        <v>36903</v>
      </c>
      <c r="E3089" s="4" t="s">
        <v>36904</v>
      </c>
      <c r="F3089" s="9" t="str">
        <f t="shared" si="193"/>
        <v>New Deborah</v>
      </c>
      <c r="G3089" t="str">
        <f t="shared" si="194"/>
        <v>WV</v>
      </c>
      <c r="H3089" t="str">
        <f t="shared" si="195"/>
        <v>65197</v>
      </c>
    </row>
    <row r="3090" spans="1:8" ht="45">
      <c r="A3090" s="1" t="s">
        <v>11887</v>
      </c>
      <c r="B3090" s="1" t="str">
        <f t="shared" si="192"/>
        <v>2933 Russell Mission Apt. 561;Wilkinsonhaven, AL 78959</v>
      </c>
      <c r="C3090" s="1" t="s">
        <v>28821</v>
      </c>
      <c r="D3090" s="4" t="s">
        <v>36905</v>
      </c>
      <c r="E3090" s="4" t="s">
        <v>36906</v>
      </c>
      <c r="F3090" s="9" t="str">
        <f t="shared" si="193"/>
        <v>Wilkinsonhaven</v>
      </c>
      <c r="G3090" t="str">
        <f t="shared" si="194"/>
        <v>AL</v>
      </c>
      <c r="H3090" t="str">
        <f t="shared" si="195"/>
        <v>78959</v>
      </c>
    </row>
    <row r="3091" spans="1:8" ht="45">
      <c r="A3091" s="1" t="s">
        <v>11891</v>
      </c>
      <c r="B3091" s="1" t="str">
        <f t="shared" si="192"/>
        <v>9978 Victor Drive Apt. 503;South Jonathan, WA 63396</v>
      </c>
      <c r="C3091" s="1" t="s">
        <v>28822</v>
      </c>
      <c r="D3091" s="4" t="s">
        <v>36907</v>
      </c>
      <c r="E3091" s="4" t="s">
        <v>36908</v>
      </c>
      <c r="F3091" s="9" t="str">
        <f t="shared" si="193"/>
        <v>South Jonathan</v>
      </c>
      <c r="G3091" t="str">
        <f t="shared" si="194"/>
        <v>WA</v>
      </c>
      <c r="H3091" t="str">
        <f t="shared" si="195"/>
        <v>63396</v>
      </c>
    </row>
    <row r="3092" spans="1:8" ht="45">
      <c r="A3092" s="1" t="s">
        <v>11895</v>
      </c>
      <c r="B3092" s="1" t="str">
        <f t="shared" si="192"/>
        <v>35539 Nathaniel Estate Suite 255;New Leslie, IL 59819</v>
      </c>
      <c r="C3092" s="1" t="s">
        <v>28823</v>
      </c>
      <c r="D3092" s="4" t="s">
        <v>36909</v>
      </c>
      <c r="E3092" s="4" t="s">
        <v>36910</v>
      </c>
      <c r="F3092" s="9" t="str">
        <f t="shared" si="193"/>
        <v>New Leslie</v>
      </c>
      <c r="G3092" t="str">
        <f t="shared" si="194"/>
        <v>IL</v>
      </c>
      <c r="H3092" t="str">
        <f t="shared" si="195"/>
        <v>59819</v>
      </c>
    </row>
    <row r="3093" spans="1:8" ht="30">
      <c r="A3093" s="1" t="s">
        <v>11899</v>
      </c>
      <c r="B3093" s="1" t="str">
        <f t="shared" si="192"/>
        <v>7334 Pena Summit;Lake Sharon, OR 89872</v>
      </c>
      <c r="C3093" s="1" t="s">
        <v>28824</v>
      </c>
      <c r="D3093" s="4" t="s">
        <v>36911</v>
      </c>
      <c r="E3093" s="4" t="s">
        <v>36912</v>
      </c>
      <c r="F3093" s="9" t="str">
        <f t="shared" si="193"/>
        <v>Lake Sharon</v>
      </c>
      <c r="G3093" t="str">
        <f t="shared" si="194"/>
        <v>OR</v>
      </c>
      <c r="H3093" t="str">
        <f t="shared" si="195"/>
        <v>89872</v>
      </c>
    </row>
    <row r="3094" spans="1:8" ht="45">
      <c r="A3094" s="1" t="s">
        <v>11902</v>
      </c>
      <c r="B3094" s="1" t="str">
        <f t="shared" si="192"/>
        <v>7848 Snyder Ports;Williamchester, NM 54940</v>
      </c>
      <c r="C3094" s="1" t="s">
        <v>28825</v>
      </c>
      <c r="D3094" s="4" t="s">
        <v>36913</v>
      </c>
      <c r="E3094" s="4" t="s">
        <v>36914</v>
      </c>
      <c r="F3094" s="9" t="str">
        <f t="shared" si="193"/>
        <v>Williamchester</v>
      </c>
      <c r="G3094" t="str">
        <f t="shared" si="194"/>
        <v>NM</v>
      </c>
      <c r="H3094" t="str">
        <f t="shared" si="195"/>
        <v>54940</v>
      </c>
    </row>
    <row r="3095" spans="1:8" ht="45">
      <c r="A3095" s="1" t="s">
        <v>11906</v>
      </c>
      <c r="B3095" s="1" t="str">
        <f t="shared" si="192"/>
        <v>8902 King Valleys;Murilloville, WI 33242</v>
      </c>
      <c r="C3095" s="1" t="s">
        <v>28826</v>
      </c>
      <c r="D3095" s="4" t="s">
        <v>36915</v>
      </c>
      <c r="E3095" s="4" t="s">
        <v>36916</v>
      </c>
      <c r="F3095" s="9" t="str">
        <f t="shared" si="193"/>
        <v>Murilloville</v>
      </c>
      <c r="G3095" t="str">
        <f t="shared" si="194"/>
        <v>WI</v>
      </c>
      <c r="H3095" t="str">
        <f t="shared" si="195"/>
        <v>33242</v>
      </c>
    </row>
    <row r="3096" spans="1:8" ht="30">
      <c r="A3096" s="1" t="s">
        <v>11910</v>
      </c>
      <c r="B3096" s="1" t="str">
        <f t="shared" si="192"/>
        <v>459 Taylor Junction Apt. 553;Vasquezside, CO 22093</v>
      </c>
      <c r="C3096" s="1" t="s">
        <v>28827</v>
      </c>
      <c r="D3096" s="4" t="s">
        <v>36917</v>
      </c>
      <c r="E3096" s="4" t="s">
        <v>36918</v>
      </c>
      <c r="F3096" s="9" t="str">
        <f t="shared" si="193"/>
        <v>Vasquezside</v>
      </c>
      <c r="G3096" t="str">
        <f t="shared" si="194"/>
        <v>CO</v>
      </c>
      <c r="H3096" t="str">
        <f t="shared" si="195"/>
        <v>22093</v>
      </c>
    </row>
    <row r="3097" spans="1:8" ht="45">
      <c r="A3097" s="1" t="s">
        <v>11914</v>
      </c>
      <c r="B3097" s="1" t="str">
        <f t="shared" si="192"/>
        <v>41350 Brianna Crossing Apt. 460;East Kristinabury, VA 58520</v>
      </c>
      <c r="C3097" s="1" t="s">
        <v>28828</v>
      </c>
      <c r="D3097" s="4" t="s">
        <v>36919</v>
      </c>
      <c r="E3097" s="4" t="s">
        <v>36920</v>
      </c>
      <c r="F3097" s="9" t="str">
        <f t="shared" si="193"/>
        <v>East Kristinabury</v>
      </c>
      <c r="G3097" t="str">
        <f t="shared" si="194"/>
        <v>VA</v>
      </c>
      <c r="H3097" t="str">
        <f t="shared" si="195"/>
        <v>58520</v>
      </c>
    </row>
    <row r="3098" spans="1:8" ht="30">
      <c r="A3098" s="1" t="s">
        <v>11918</v>
      </c>
      <c r="B3098" s="1" t="str">
        <f t="shared" si="192"/>
        <v>3623 Calvin Extensions Apt. 001;New Derek, NC 87419</v>
      </c>
      <c r="C3098" s="1" t="s">
        <v>28829</v>
      </c>
      <c r="D3098" s="4" t="s">
        <v>36921</v>
      </c>
      <c r="E3098" s="4" t="s">
        <v>36922</v>
      </c>
      <c r="F3098" s="9" t="str">
        <f t="shared" si="193"/>
        <v>New Derek</v>
      </c>
      <c r="G3098" t="str">
        <f t="shared" si="194"/>
        <v>NC</v>
      </c>
      <c r="H3098" t="str">
        <f t="shared" si="195"/>
        <v>87419</v>
      </c>
    </row>
    <row r="3099" spans="1:8" ht="45">
      <c r="A3099" s="1" t="s">
        <v>11922</v>
      </c>
      <c r="B3099" s="1" t="str">
        <f t="shared" si="192"/>
        <v>526 Amanda Mountains;North Tyler, AR 23100</v>
      </c>
      <c r="C3099" s="1" t="s">
        <v>28830</v>
      </c>
      <c r="D3099" s="4" t="s">
        <v>36923</v>
      </c>
      <c r="E3099" s="4" t="s">
        <v>36924</v>
      </c>
      <c r="F3099" s="9" t="str">
        <f t="shared" si="193"/>
        <v>North Tyler</v>
      </c>
      <c r="G3099" t="str">
        <f t="shared" si="194"/>
        <v>AR</v>
      </c>
      <c r="H3099" t="str">
        <f t="shared" si="195"/>
        <v>23100</v>
      </c>
    </row>
    <row r="3100" spans="1:8" ht="45">
      <c r="A3100" s="1" t="s">
        <v>11926</v>
      </c>
      <c r="B3100" s="1" t="str">
        <f t="shared" si="192"/>
        <v>885 Thompson Curve;Kaneborough, NY 68195</v>
      </c>
      <c r="C3100" s="1" t="s">
        <v>28831</v>
      </c>
      <c r="D3100" s="4" t="s">
        <v>36925</v>
      </c>
      <c r="E3100" s="4" t="s">
        <v>36926</v>
      </c>
      <c r="F3100" s="9" t="str">
        <f t="shared" si="193"/>
        <v>Kaneborough</v>
      </c>
      <c r="G3100" t="str">
        <f t="shared" si="194"/>
        <v>NY</v>
      </c>
      <c r="H3100" t="str">
        <f t="shared" si="195"/>
        <v>68195</v>
      </c>
    </row>
    <row r="3101" spans="1:8" ht="30">
      <c r="A3101" s="1" t="s">
        <v>11929</v>
      </c>
      <c r="B3101" s="1" t="str">
        <f t="shared" si="192"/>
        <v>64623 Lyons Glens Apt. 229;New Nicole, GA 09262</v>
      </c>
      <c r="C3101" s="1" t="s">
        <v>28832</v>
      </c>
      <c r="D3101" s="4" t="s">
        <v>36927</v>
      </c>
      <c r="E3101" s="4" t="s">
        <v>36928</v>
      </c>
      <c r="F3101" s="9" t="str">
        <f t="shared" si="193"/>
        <v>New Nicole</v>
      </c>
      <c r="G3101" t="str">
        <f t="shared" si="194"/>
        <v>GA</v>
      </c>
      <c r="H3101" t="str">
        <f t="shared" si="195"/>
        <v>09262</v>
      </c>
    </row>
    <row r="3102" spans="1:8" ht="45">
      <c r="A3102" s="1" t="s">
        <v>11932</v>
      </c>
      <c r="B3102" s="1" t="str">
        <f t="shared" si="192"/>
        <v>97114 Ferrell Corners Suite 610;Amandamouth, IA 42043</v>
      </c>
      <c r="C3102" s="1" t="s">
        <v>28833</v>
      </c>
      <c r="D3102" s="4" t="s">
        <v>36929</v>
      </c>
      <c r="E3102" s="4" t="s">
        <v>36930</v>
      </c>
      <c r="F3102" s="9" t="str">
        <f t="shared" si="193"/>
        <v>Amandamouth</v>
      </c>
      <c r="G3102" t="str">
        <f t="shared" si="194"/>
        <v>IA</v>
      </c>
      <c r="H3102" t="str">
        <f t="shared" si="195"/>
        <v>42043</v>
      </c>
    </row>
    <row r="3103" spans="1:8" ht="45">
      <c r="A3103" s="1" t="s">
        <v>11935</v>
      </c>
      <c r="B3103" s="1" t="str">
        <f t="shared" si="192"/>
        <v>58324 Joseph Rest;Joshuahaven, MD 80336</v>
      </c>
      <c r="C3103" s="1" t="s">
        <v>28834</v>
      </c>
      <c r="D3103" s="4" t="s">
        <v>36931</v>
      </c>
      <c r="E3103" s="4" t="s">
        <v>36932</v>
      </c>
      <c r="F3103" s="9" t="str">
        <f t="shared" si="193"/>
        <v>Joshuahaven</v>
      </c>
      <c r="G3103" t="str">
        <f t="shared" si="194"/>
        <v>MD</v>
      </c>
      <c r="H3103" t="str">
        <f t="shared" si="195"/>
        <v>80336</v>
      </c>
    </row>
    <row r="3104" spans="1:8" ht="30">
      <c r="A3104" s="1" t="s">
        <v>11939</v>
      </c>
      <c r="B3104" s="1" t="str">
        <f t="shared" si="192"/>
        <v>0586 Vargas Mission Suite 050;Alexisfort, WV 65194</v>
      </c>
      <c r="C3104" s="1" t="s">
        <v>28835</v>
      </c>
      <c r="D3104" s="4" t="s">
        <v>36933</v>
      </c>
      <c r="E3104" s="4" t="s">
        <v>36934</v>
      </c>
      <c r="F3104" s="9" t="str">
        <f t="shared" si="193"/>
        <v>Alexisfort</v>
      </c>
      <c r="G3104" t="str">
        <f t="shared" si="194"/>
        <v>WV</v>
      </c>
      <c r="H3104" t="str">
        <f t="shared" si="195"/>
        <v>65194</v>
      </c>
    </row>
    <row r="3105" spans="1:8" ht="30">
      <c r="A3105" s="1" t="s">
        <v>11943</v>
      </c>
      <c r="B3105" s="1" t="str">
        <f t="shared" si="192"/>
        <v>3042 Jordan Ville;West Miranda, UT 32031</v>
      </c>
      <c r="C3105" s="1" t="s">
        <v>28836</v>
      </c>
      <c r="D3105" s="4" t="s">
        <v>36935</v>
      </c>
      <c r="E3105" s="4" t="s">
        <v>36936</v>
      </c>
      <c r="F3105" s="9" t="str">
        <f t="shared" si="193"/>
        <v>West Miranda</v>
      </c>
      <c r="G3105" t="str">
        <f t="shared" si="194"/>
        <v>UT</v>
      </c>
      <c r="H3105" t="str">
        <f t="shared" si="195"/>
        <v>32031</v>
      </c>
    </row>
    <row r="3106" spans="1:8" ht="30">
      <c r="A3106" s="1" t="s">
        <v>11947</v>
      </c>
      <c r="B3106" s="1" t="str">
        <f t="shared" si="192"/>
        <v>18013 Garza Stream;Port Stacyfort, NV 65930</v>
      </c>
      <c r="C3106" s="1" t="s">
        <v>28837</v>
      </c>
      <c r="D3106" s="4" t="s">
        <v>36937</v>
      </c>
      <c r="E3106" s="4" t="s">
        <v>36938</v>
      </c>
      <c r="F3106" s="9" t="str">
        <f t="shared" si="193"/>
        <v>Port Stacyfort</v>
      </c>
      <c r="G3106" t="str">
        <f t="shared" si="194"/>
        <v>NV</v>
      </c>
      <c r="H3106" t="str">
        <f t="shared" si="195"/>
        <v>65930</v>
      </c>
    </row>
    <row r="3107" spans="1:8" ht="30">
      <c r="A3107" s="1" t="s">
        <v>11951</v>
      </c>
      <c r="B3107" s="1" t="str">
        <f t="shared" si="192"/>
        <v>USCGC Mooney;FPO AA 08442</v>
      </c>
      <c r="C3107" s="1" t="s">
        <v>28838</v>
      </c>
      <c r="D3107" s="4" t="s">
        <v>36939</v>
      </c>
      <c r="E3107" s="4" t="s">
        <v>36940</v>
      </c>
      <c r="F3107" s="9" t="str">
        <f t="shared" si="193"/>
        <v>FPO</v>
      </c>
      <c r="G3107" t="str">
        <f t="shared" si="194"/>
        <v>AA</v>
      </c>
      <c r="H3107" t="str">
        <f t="shared" si="195"/>
        <v>08442</v>
      </c>
    </row>
    <row r="3108" spans="1:8" ht="30">
      <c r="A3108" s="1" t="s">
        <v>11954</v>
      </c>
      <c r="B3108" s="1" t="str">
        <f t="shared" si="192"/>
        <v>50163 Sanders Streets Suite 114;New Karenton, IL 50977</v>
      </c>
      <c r="C3108" s="1" t="s">
        <v>28839</v>
      </c>
      <c r="D3108" s="4" t="s">
        <v>36941</v>
      </c>
      <c r="E3108" s="4" t="s">
        <v>36942</v>
      </c>
      <c r="F3108" s="9" t="str">
        <f t="shared" si="193"/>
        <v>New Karenton</v>
      </c>
      <c r="G3108" t="str">
        <f t="shared" si="194"/>
        <v>IL</v>
      </c>
      <c r="H3108" t="str">
        <f t="shared" si="195"/>
        <v>50977</v>
      </c>
    </row>
    <row r="3109" spans="1:8" ht="30">
      <c r="A3109" s="1" t="s">
        <v>11958</v>
      </c>
      <c r="B3109" s="1" t="str">
        <f t="shared" si="192"/>
        <v>15141 Ryan Pass Apt. 275;Whiteburgh, SC 85580</v>
      </c>
      <c r="C3109" s="1" t="s">
        <v>28840</v>
      </c>
      <c r="D3109" s="4" t="s">
        <v>36943</v>
      </c>
      <c r="E3109" s="4" t="s">
        <v>36944</v>
      </c>
      <c r="F3109" s="9" t="str">
        <f t="shared" si="193"/>
        <v>Whiteburgh</v>
      </c>
      <c r="G3109" t="str">
        <f t="shared" si="194"/>
        <v>SC</v>
      </c>
      <c r="H3109" t="str">
        <f t="shared" si="195"/>
        <v>85580</v>
      </c>
    </row>
    <row r="3110" spans="1:8" ht="30">
      <c r="A3110" s="1" t="s">
        <v>11962</v>
      </c>
      <c r="B3110" s="1" t="str">
        <f t="shared" si="192"/>
        <v>622 Sandoval Burg;Lake Katiefurt, NY 73592</v>
      </c>
      <c r="C3110" s="1" t="s">
        <v>28841</v>
      </c>
      <c r="D3110" s="4" t="s">
        <v>36945</v>
      </c>
      <c r="E3110" s="4" t="s">
        <v>36946</v>
      </c>
      <c r="F3110" s="9" t="str">
        <f t="shared" si="193"/>
        <v>Lake Katiefurt</v>
      </c>
      <c r="G3110" t="str">
        <f t="shared" si="194"/>
        <v>NY</v>
      </c>
      <c r="H3110" t="str">
        <f t="shared" si="195"/>
        <v>73592</v>
      </c>
    </row>
    <row r="3111" spans="1:8" ht="30">
      <c r="A3111" s="1" t="s">
        <v>11966</v>
      </c>
      <c r="B3111" s="1" t="str">
        <f t="shared" si="192"/>
        <v>02789 Sandra Bridge;East Peggy, NM 48833</v>
      </c>
      <c r="C3111" s="1" t="s">
        <v>28842</v>
      </c>
      <c r="D3111" s="4" t="s">
        <v>36947</v>
      </c>
      <c r="E3111" s="4" t="s">
        <v>36948</v>
      </c>
      <c r="F3111" s="9" t="str">
        <f t="shared" si="193"/>
        <v>East Peggy</v>
      </c>
      <c r="G3111" t="str">
        <f t="shared" si="194"/>
        <v>NM</v>
      </c>
      <c r="H3111" t="str">
        <f t="shared" si="195"/>
        <v>48833</v>
      </c>
    </row>
    <row r="3112" spans="1:8" ht="30">
      <c r="A3112" s="1" t="s">
        <v>11970</v>
      </c>
      <c r="B3112" s="1" t="str">
        <f t="shared" si="192"/>
        <v>507 Mosley Spur Apt. 541;East Donald, KY 12119</v>
      </c>
      <c r="C3112" s="1" t="s">
        <v>28843</v>
      </c>
      <c r="D3112" s="4" t="s">
        <v>36949</v>
      </c>
      <c r="E3112" s="4" t="s">
        <v>36950</v>
      </c>
      <c r="F3112" s="9" t="str">
        <f t="shared" si="193"/>
        <v>East Donald</v>
      </c>
      <c r="G3112" t="str">
        <f t="shared" si="194"/>
        <v>KY</v>
      </c>
      <c r="H3112" t="str">
        <f t="shared" si="195"/>
        <v>12119</v>
      </c>
    </row>
    <row r="3113" spans="1:8" ht="30">
      <c r="A3113" s="1" t="s">
        <v>11974</v>
      </c>
      <c r="B3113" s="1" t="str">
        <f t="shared" si="192"/>
        <v>68911 Kevin Parkways Suite 412;North John, GA 85726</v>
      </c>
      <c r="C3113" s="1" t="s">
        <v>28844</v>
      </c>
      <c r="D3113" s="4" t="s">
        <v>36951</v>
      </c>
      <c r="E3113" s="4" t="s">
        <v>36952</v>
      </c>
      <c r="F3113" s="9" t="str">
        <f t="shared" si="193"/>
        <v>North John</v>
      </c>
      <c r="G3113" t="str">
        <f t="shared" si="194"/>
        <v>GA</v>
      </c>
      <c r="H3113" t="str">
        <f t="shared" si="195"/>
        <v>85726</v>
      </c>
    </row>
    <row r="3114" spans="1:8" ht="45">
      <c r="A3114" s="1" t="s">
        <v>11978</v>
      </c>
      <c r="B3114" s="1" t="str">
        <f t="shared" si="192"/>
        <v>446 Jerry Hills Suite 550;West Paulland, ME 25244</v>
      </c>
      <c r="C3114" s="1" t="s">
        <v>28845</v>
      </c>
      <c r="D3114" s="4" t="s">
        <v>36953</v>
      </c>
      <c r="E3114" s="4" t="s">
        <v>36954</v>
      </c>
      <c r="F3114" s="9" t="str">
        <f t="shared" si="193"/>
        <v>West Paulland</v>
      </c>
      <c r="G3114" t="str">
        <f t="shared" si="194"/>
        <v>ME</v>
      </c>
      <c r="H3114" t="str">
        <f t="shared" si="195"/>
        <v>25244</v>
      </c>
    </row>
    <row r="3115" spans="1:8" ht="45">
      <c r="A3115" s="1" t="s">
        <v>11982</v>
      </c>
      <c r="B3115" s="1" t="str">
        <f t="shared" si="192"/>
        <v>9587 Miller Ranch;Henrymouth, MA 30432</v>
      </c>
      <c r="C3115" s="1" t="s">
        <v>28846</v>
      </c>
      <c r="D3115" s="4" t="s">
        <v>36955</v>
      </c>
      <c r="E3115" s="4" t="s">
        <v>36956</v>
      </c>
      <c r="F3115" s="9" t="str">
        <f t="shared" si="193"/>
        <v>Henrymouth</v>
      </c>
      <c r="G3115" t="str">
        <f t="shared" si="194"/>
        <v>MA</v>
      </c>
      <c r="H3115" t="str">
        <f t="shared" si="195"/>
        <v>30432</v>
      </c>
    </row>
    <row r="3116" spans="1:8" ht="30">
      <c r="A3116" s="1" t="s">
        <v>11986</v>
      </c>
      <c r="B3116" s="1" t="str">
        <f t="shared" si="192"/>
        <v>9290 Kathryn Springs;Leonside, GA 68483</v>
      </c>
      <c r="C3116" s="1" t="s">
        <v>28847</v>
      </c>
      <c r="D3116" s="4" t="s">
        <v>36957</v>
      </c>
      <c r="E3116" s="4" t="s">
        <v>36958</v>
      </c>
      <c r="F3116" s="9" t="str">
        <f t="shared" si="193"/>
        <v>Leonside</v>
      </c>
      <c r="G3116" t="str">
        <f t="shared" si="194"/>
        <v>GA</v>
      </c>
      <c r="H3116" t="str">
        <f t="shared" si="195"/>
        <v>68483</v>
      </c>
    </row>
    <row r="3117" spans="1:8" ht="30">
      <c r="A3117" s="1" t="s">
        <v>11990</v>
      </c>
      <c r="B3117" s="1" t="str">
        <f t="shared" si="192"/>
        <v>Unit 0420 Box 7078;DPO AP 23768</v>
      </c>
      <c r="C3117" s="1" t="s">
        <v>28848</v>
      </c>
      <c r="D3117" s="4" t="s">
        <v>36959</v>
      </c>
      <c r="E3117" s="4" t="s">
        <v>36960</v>
      </c>
      <c r="F3117" s="9" t="str">
        <f t="shared" si="193"/>
        <v>DPO</v>
      </c>
      <c r="G3117" t="str">
        <f t="shared" si="194"/>
        <v>AP</v>
      </c>
      <c r="H3117" t="str">
        <f t="shared" si="195"/>
        <v>23768</v>
      </c>
    </row>
    <row r="3118" spans="1:8" ht="30">
      <c r="A3118" s="1" t="s">
        <v>11993</v>
      </c>
      <c r="B3118" s="1" t="str">
        <f t="shared" si="192"/>
        <v>926 Jesse Drive;East Damon, VA 47079</v>
      </c>
      <c r="C3118" s="1" t="s">
        <v>28849</v>
      </c>
      <c r="D3118" s="4" t="s">
        <v>36961</v>
      </c>
      <c r="E3118" s="4" t="s">
        <v>36962</v>
      </c>
      <c r="F3118" s="9" t="str">
        <f t="shared" si="193"/>
        <v>East Damon</v>
      </c>
      <c r="G3118" t="str">
        <f t="shared" si="194"/>
        <v>VA</v>
      </c>
      <c r="H3118" t="str">
        <f t="shared" si="195"/>
        <v>47079</v>
      </c>
    </row>
    <row r="3119" spans="1:8" ht="30">
      <c r="A3119" s="1" t="s">
        <v>11997</v>
      </c>
      <c r="B3119" s="1" t="str">
        <f t="shared" si="192"/>
        <v>303 Gillespie Forge Apt. 548;Port Phyllis, SC 69391</v>
      </c>
      <c r="C3119" s="1" t="s">
        <v>28850</v>
      </c>
      <c r="D3119" s="4" t="s">
        <v>36963</v>
      </c>
      <c r="E3119" s="4" t="s">
        <v>36964</v>
      </c>
      <c r="F3119" s="9" t="str">
        <f t="shared" si="193"/>
        <v>Port Phyllis</v>
      </c>
      <c r="G3119" t="str">
        <f t="shared" si="194"/>
        <v>SC</v>
      </c>
      <c r="H3119" t="str">
        <f t="shared" si="195"/>
        <v>69391</v>
      </c>
    </row>
    <row r="3120" spans="1:8" ht="30">
      <c r="A3120" s="1" t="s">
        <v>12001</v>
      </c>
      <c r="B3120" s="1" t="str">
        <f t="shared" si="192"/>
        <v>3481 Chan Harbors Suite 809;Karenbury, PA 03454</v>
      </c>
      <c r="C3120" s="1" t="s">
        <v>28851</v>
      </c>
      <c r="D3120" s="4" t="s">
        <v>36965</v>
      </c>
      <c r="E3120" s="4" t="s">
        <v>36966</v>
      </c>
      <c r="F3120" s="9" t="str">
        <f t="shared" si="193"/>
        <v>Karenbury</v>
      </c>
      <c r="G3120" t="str">
        <f t="shared" si="194"/>
        <v>PA</v>
      </c>
      <c r="H3120" t="str">
        <f t="shared" si="195"/>
        <v>03454</v>
      </c>
    </row>
    <row r="3121" spans="1:8" ht="45">
      <c r="A3121" s="1" t="s">
        <v>12005</v>
      </c>
      <c r="B3121" s="1" t="str">
        <f t="shared" si="192"/>
        <v>99604 Mccoy Hills Apt. 489;South Jamesshire, MT 48070</v>
      </c>
      <c r="C3121" s="1" t="s">
        <v>28852</v>
      </c>
      <c r="D3121" s="4" t="s">
        <v>36967</v>
      </c>
      <c r="E3121" s="4" t="s">
        <v>36968</v>
      </c>
      <c r="F3121" s="9" t="str">
        <f t="shared" si="193"/>
        <v>South Jamesshire</v>
      </c>
      <c r="G3121" t="str">
        <f t="shared" si="194"/>
        <v>MT</v>
      </c>
      <c r="H3121" t="str">
        <f t="shared" si="195"/>
        <v>48070</v>
      </c>
    </row>
    <row r="3122" spans="1:8" ht="30">
      <c r="A3122" s="1" t="s">
        <v>12009</v>
      </c>
      <c r="B3122" s="1" t="str">
        <f t="shared" si="192"/>
        <v>3886 Harold Cliffs Apt. 304;Judithstad, WI 90375</v>
      </c>
      <c r="C3122" s="1" t="s">
        <v>28853</v>
      </c>
      <c r="D3122" s="4" t="s">
        <v>36969</v>
      </c>
      <c r="E3122" s="4" t="s">
        <v>36970</v>
      </c>
      <c r="F3122" s="9" t="str">
        <f t="shared" si="193"/>
        <v>Judithstad</v>
      </c>
      <c r="G3122" t="str">
        <f t="shared" si="194"/>
        <v>WI</v>
      </c>
      <c r="H3122" t="str">
        <f t="shared" si="195"/>
        <v>90375</v>
      </c>
    </row>
    <row r="3123" spans="1:8" ht="30">
      <c r="A3123" s="1" t="s">
        <v>12013</v>
      </c>
      <c r="B3123" s="1" t="str">
        <f t="shared" si="192"/>
        <v>Unit 6175 Box 5310;DPO AA 17361</v>
      </c>
      <c r="C3123" s="1" t="s">
        <v>28854</v>
      </c>
      <c r="D3123" s="4" t="s">
        <v>36971</v>
      </c>
      <c r="E3123" s="4" t="s">
        <v>36972</v>
      </c>
      <c r="F3123" s="9" t="str">
        <f t="shared" si="193"/>
        <v>DPO</v>
      </c>
      <c r="G3123" t="str">
        <f t="shared" si="194"/>
        <v>AA</v>
      </c>
      <c r="H3123" t="str">
        <f t="shared" si="195"/>
        <v>17361</v>
      </c>
    </row>
    <row r="3124" spans="1:8" ht="30">
      <c r="A3124" s="1" t="s">
        <v>12016</v>
      </c>
      <c r="B3124" s="1" t="str">
        <f t="shared" si="192"/>
        <v>435 Moreno Overpass Suite 861;Danview, IL 92504</v>
      </c>
      <c r="C3124" s="1" t="s">
        <v>28855</v>
      </c>
      <c r="D3124" s="4" t="s">
        <v>36973</v>
      </c>
      <c r="E3124" s="4" t="s">
        <v>36974</v>
      </c>
      <c r="F3124" s="9" t="str">
        <f t="shared" si="193"/>
        <v>Danview</v>
      </c>
      <c r="G3124" t="str">
        <f t="shared" si="194"/>
        <v>IL</v>
      </c>
      <c r="H3124" t="str">
        <f t="shared" si="195"/>
        <v>92504</v>
      </c>
    </row>
    <row r="3125" spans="1:8" ht="30">
      <c r="A3125" s="1" t="s">
        <v>12019</v>
      </c>
      <c r="B3125" s="1" t="str">
        <f t="shared" si="192"/>
        <v>6846 Owen Circles Suite 282;New Alanside, NE 41521</v>
      </c>
      <c r="C3125" s="1" t="s">
        <v>28856</v>
      </c>
      <c r="D3125" s="4" t="s">
        <v>36975</v>
      </c>
      <c r="E3125" s="4" t="s">
        <v>36976</v>
      </c>
      <c r="F3125" s="9" t="str">
        <f t="shared" si="193"/>
        <v>New Alanside</v>
      </c>
      <c r="G3125" t="str">
        <f t="shared" si="194"/>
        <v>NE</v>
      </c>
      <c r="H3125" t="str">
        <f t="shared" si="195"/>
        <v>41521</v>
      </c>
    </row>
    <row r="3126" spans="1:8" ht="45">
      <c r="A3126" s="1" t="s">
        <v>12023</v>
      </c>
      <c r="B3126" s="1" t="str">
        <f t="shared" si="192"/>
        <v>890 Christina Station Suite 045;South Catherine, MN 08922</v>
      </c>
      <c r="C3126" s="1" t="s">
        <v>28857</v>
      </c>
      <c r="D3126" s="4" t="s">
        <v>36977</v>
      </c>
      <c r="E3126" s="4" t="s">
        <v>36978</v>
      </c>
      <c r="F3126" s="9" t="str">
        <f t="shared" si="193"/>
        <v>South Catherine</v>
      </c>
      <c r="G3126" t="str">
        <f t="shared" si="194"/>
        <v>MN</v>
      </c>
      <c r="H3126" t="str">
        <f t="shared" si="195"/>
        <v>08922</v>
      </c>
    </row>
    <row r="3127" spans="1:8" ht="30">
      <c r="A3127" s="1" t="s">
        <v>12027</v>
      </c>
      <c r="B3127" s="1" t="str">
        <f t="shared" si="192"/>
        <v>PSC 3005, Box 3267;APO AA 51267</v>
      </c>
      <c r="C3127" s="1" t="s">
        <v>28858</v>
      </c>
      <c r="D3127" s="4" t="s">
        <v>36979</v>
      </c>
      <c r="E3127" s="4" t="s">
        <v>36980</v>
      </c>
      <c r="F3127" s="9" t="str">
        <f t="shared" si="193"/>
        <v>APO</v>
      </c>
      <c r="G3127" t="str">
        <f t="shared" si="194"/>
        <v>AA</v>
      </c>
      <c r="H3127" t="str">
        <f t="shared" si="195"/>
        <v>51267</v>
      </c>
    </row>
    <row r="3128" spans="1:8" ht="45">
      <c r="A3128" s="1" t="s">
        <v>12031</v>
      </c>
      <c r="B3128" s="1" t="str">
        <f t="shared" si="192"/>
        <v>979 Patrick Heights;Brandontown, VA 19491</v>
      </c>
      <c r="C3128" s="1" t="s">
        <v>28859</v>
      </c>
      <c r="D3128" s="4" t="s">
        <v>36981</v>
      </c>
      <c r="E3128" s="4" t="s">
        <v>36982</v>
      </c>
      <c r="F3128" s="9" t="str">
        <f t="shared" si="193"/>
        <v>Brandontown</v>
      </c>
      <c r="G3128" t="str">
        <f t="shared" si="194"/>
        <v>VA</v>
      </c>
      <c r="H3128" t="str">
        <f t="shared" si="195"/>
        <v>19491</v>
      </c>
    </row>
    <row r="3129" spans="1:8" ht="30">
      <c r="A3129" s="1" t="s">
        <v>12034</v>
      </c>
      <c r="B3129" s="1" t="str">
        <f t="shared" si="192"/>
        <v>175 Craig Plain Apt. 667;Lambertbury, AZ 33912</v>
      </c>
      <c r="C3129" s="1" t="s">
        <v>28860</v>
      </c>
      <c r="D3129" s="4" t="s">
        <v>36983</v>
      </c>
      <c r="E3129" s="4" t="s">
        <v>36984</v>
      </c>
      <c r="F3129" s="9" t="str">
        <f t="shared" si="193"/>
        <v>Lambertbury</v>
      </c>
      <c r="G3129" t="str">
        <f t="shared" si="194"/>
        <v>AZ</v>
      </c>
      <c r="H3129" t="str">
        <f t="shared" si="195"/>
        <v>33912</v>
      </c>
    </row>
    <row r="3130" spans="1:8" ht="30">
      <c r="A3130" s="1" t="s">
        <v>12038</v>
      </c>
      <c r="B3130" s="1" t="str">
        <f t="shared" si="192"/>
        <v>73692 Diane Roads Apt. 715;West David, IL 35328</v>
      </c>
      <c r="C3130" s="1" t="s">
        <v>28861</v>
      </c>
      <c r="D3130" s="4" t="s">
        <v>36985</v>
      </c>
      <c r="E3130" s="4" t="s">
        <v>36986</v>
      </c>
      <c r="F3130" s="9" t="str">
        <f t="shared" si="193"/>
        <v>West David</v>
      </c>
      <c r="G3130" t="str">
        <f t="shared" si="194"/>
        <v>IL</v>
      </c>
      <c r="H3130" t="str">
        <f t="shared" si="195"/>
        <v>35328</v>
      </c>
    </row>
    <row r="3131" spans="1:8" ht="45">
      <c r="A3131" s="1" t="s">
        <v>12042</v>
      </c>
      <c r="B3131" s="1" t="str">
        <f t="shared" si="192"/>
        <v>27083 Philip Inlet Suite 103;East Evelynborough, UT 38362</v>
      </c>
      <c r="C3131" s="1" t="s">
        <v>28862</v>
      </c>
      <c r="D3131" s="4" t="s">
        <v>36987</v>
      </c>
      <c r="E3131" s="4" t="s">
        <v>36988</v>
      </c>
      <c r="F3131" s="9" t="str">
        <f t="shared" si="193"/>
        <v>East Evelynborough</v>
      </c>
      <c r="G3131" t="str">
        <f t="shared" si="194"/>
        <v>UT</v>
      </c>
      <c r="H3131" t="str">
        <f t="shared" si="195"/>
        <v>38362</v>
      </c>
    </row>
    <row r="3132" spans="1:8" ht="45">
      <c r="A3132" s="1" t="s">
        <v>12046</v>
      </c>
      <c r="B3132" s="1" t="str">
        <f t="shared" si="192"/>
        <v>13716 Jerry Extension;Lindaberg, KS 71827</v>
      </c>
      <c r="C3132" s="1" t="s">
        <v>28863</v>
      </c>
      <c r="D3132" s="4" t="s">
        <v>36989</v>
      </c>
      <c r="E3132" s="4" t="s">
        <v>36990</v>
      </c>
      <c r="F3132" s="9" t="str">
        <f t="shared" si="193"/>
        <v>Lindaberg</v>
      </c>
      <c r="G3132" t="str">
        <f t="shared" si="194"/>
        <v>KS</v>
      </c>
      <c r="H3132" t="str">
        <f t="shared" si="195"/>
        <v>71827</v>
      </c>
    </row>
    <row r="3133" spans="1:8" ht="45">
      <c r="A3133" s="1" t="s">
        <v>12050</v>
      </c>
      <c r="B3133" s="1" t="str">
        <f t="shared" si="192"/>
        <v>6429 Jensen Spring;Cortezborough, LA 24191</v>
      </c>
      <c r="C3133" s="1" t="s">
        <v>28864</v>
      </c>
      <c r="D3133" s="4" t="s">
        <v>36991</v>
      </c>
      <c r="E3133" s="4" t="s">
        <v>36992</v>
      </c>
      <c r="F3133" s="9" t="str">
        <f t="shared" si="193"/>
        <v>Cortezborough</v>
      </c>
      <c r="G3133" t="str">
        <f t="shared" si="194"/>
        <v>LA</v>
      </c>
      <c r="H3133" t="str">
        <f t="shared" si="195"/>
        <v>24191</v>
      </c>
    </row>
    <row r="3134" spans="1:8" ht="30">
      <c r="A3134" s="1" t="s">
        <v>12053</v>
      </c>
      <c r="B3134" s="1" t="str">
        <f t="shared" si="192"/>
        <v>570 Taylor Spur;South Timothyville, SD 10954</v>
      </c>
      <c r="C3134" s="1" t="s">
        <v>28865</v>
      </c>
      <c r="D3134" s="4" t="s">
        <v>36993</v>
      </c>
      <c r="E3134" s="4" t="s">
        <v>36994</v>
      </c>
      <c r="F3134" s="9" t="str">
        <f t="shared" si="193"/>
        <v>South Timothyville</v>
      </c>
      <c r="G3134" t="str">
        <f t="shared" si="194"/>
        <v>SD</v>
      </c>
      <c r="H3134" t="str">
        <f t="shared" si="195"/>
        <v>10954</v>
      </c>
    </row>
    <row r="3135" spans="1:8" ht="30">
      <c r="A3135" s="1" t="s">
        <v>12057</v>
      </c>
      <c r="B3135" s="1" t="str">
        <f t="shared" si="192"/>
        <v>2849 Francisco Passage Apt. 374;Danielstad, ID 05145</v>
      </c>
      <c r="C3135" s="1" t="s">
        <v>28866</v>
      </c>
      <c r="D3135" s="4" t="s">
        <v>36995</v>
      </c>
      <c r="E3135" s="4" t="s">
        <v>36996</v>
      </c>
      <c r="F3135" s="9" t="str">
        <f t="shared" si="193"/>
        <v>Danielstad</v>
      </c>
      <c r="G3135" t="str">
        <f t="shared" si="194"/>
        <v>ID</v>
      </c>
      <c r="H3135" t="str">
        <f t="shared" si="195"/>
        <v>05145</v>
      </c>
    </row>
    <row r="3136" spans="1:8" ht="45">
      <c r="A3136" s="1" t="s">
        <v>12060</v>
      </c>
      <c r="B3136" s="1" t="str">
        <f t="shared" si="192"/>
        <v>739 Hernandez Crossroad Suite 475;West Alicia, KY 03603</v>
      </c>
      <c r="C3136" s="1" t="s">
        <v>28867</v>
      </c>
      <c r="D3136" s="4" t="s">
        <v>36997</v>
      </c>
      <c r="E3136" s="4" t="s">
        <v>36998</v>
      </c>
      <c r="F3136" s="9" t="str">
        <f t="shared" si="193"/>
        <v>West Alicia</v>
      </c>
      <c r="G3136" t="str">
        <f t="shared" si="194"/>
        <v>KY</v>
      </c>
      <c r="H3136" t="str">
        <f t="shared" si="195"/>
        <v>03603</v>
      </c>
    </row>
    <row r="3137" spans="1:8" ht="30">
      <c r="A3137" s="1" t="s">
        <v>12064</v>
      </c>
      <c r="B3137" s="1" t="str">
        <f t="shared" si="192"/>
        <v>9086 Craig Ports;West Williamfort, AK 37850</v>
      </c>
      <c r="C3137" s="1" t="s">
        <v>28868</v>
      </c>
      <c r="D3137" s="4" t="s">
        <v>36999</v>
      </c>
      <c r="E3137" s="4" t="s">
        <v>37000</v>
      </c>
      <c r="F3137" s="9" t="str">
        <f t="shared" si="193"/>
        <v>West Williamfort</v>
      </c>
      <c r="G3137" t="str">
        <f t="shared" si="194"/>
        <v>AK</v>
      </c>
      <c r="H3137" t="str">
        <f t="shared" si="195"/>
        <v>37850</v>
      </c>
    </row>
    <row r="3138" spans="1:8" ht="45">
      <c r="A3138" s="1" t="s">
        <v>12068</v>
      </c>
      <c r="B3138" s="1" t="str">
        <f t="shared" si="192"/>
        <v>7279 Rose Orchard Apt. 037;Murphyburgh, CT 43308</v>
      </c>
      <c r="C3138" s="1" t="s">
        <v>28869</v>
      </c>
      <c r="D3138" s="4" t="s">
        <v>37001</v>
      </c>
      <c r="E3138" s="4" t="s">
        <v>37002</v>
      </c>
      <c r="F3138" s="9" t="str">
        <f t="shared" si="193"/>
        <v>Murphyburgh</v>
      </c>
      <c r="G3138" t="str">
        <f t="shared" si="194"/>
        <v>CT</v>
      </c>
      <c r="H3138" t="str">
        <f t="shared" si="195"/>
        <v>43308</v>
      </c>
    </row>
    <row r="3139" spans="1:8" ht="30">
      <c r="A3139" s="1" t="s">
        <v>12072</v>
      </c>
      <c r="B3139" s="1" t="str">
        <f t="shared" ref="B3139:B3202" si="196">SUBSTITUTE(A3139,CHAR(10),";")</f>
        <v>9155 Jason Meadow;Lake David, MT 63681</v>
      </c>
      <c r="C3139" s="1" t="s">
        <v>28870</v>
      </c>
      <c r="D3139" s="4" t="s">
        <v>37003</v>
      </c>
      <c r="E3139" s="4" t="s">
        <v>37004</v>
      </c>
      <c r="F3139" s="9" t="str">
        <f t="shared" ref="F3139:F3202" si="197">IF(RIGHT(LEFT(E3139,3),2)="PO",LEFT(E3139,3),LEFT(E3139,LEN(E3139)-10))</f>
        <v>Lake David</v>
      </c>
      <c r="G3139" t="str">
        <f t="shared" ref="G3139:G3202" si="198">LEFT(RIGHT(E3139, 8), 2)</f>
        <v>MT</v>
      </c>
      <c r="H3139" t="str">
        <f t="shared" ref="H3139:H3202" si="199">RIGHT(E3139, 5)</f>
        <v>63681</v>
      </c>
    </row>
    <row r="3140" spans="1:8" ht="30">
      <c r="A3140" s="1" t="s">
        <v>12076</v>
      </c>
      <c r="B3140" s="1" t="str">
        <f t="shared" si="196"/>
        <v>16766 David Islands Apt. 697;Derektown, WV 02661</v>
      </c>
      <c r="C3140" s="1" t="s">
        <v>28871</v>
      </c>
      <c r="D3140" s="4" t="s">
        <v>37005</v>
      </c>
      <c r="E3140" s="4" t="s">
        <v>37006</v>
      </c>
      <c r="F3140" s="9" t="str">
        <f t="shared" si="197"/>
        <v>Derektown</v>
      </c>
      <c r="G3140" t="str">
        <f t="shared" si="198"/>
        <v>WV</v>
      </c>
      <c r="H3140" t="str">
        <f t="shared" si="199"/>
        <v>02661</v>
      </c>
    </row>
    <row r="3141" spans="1:8" ht="30">
      <c r="A3141" s="1" t="s">
        <v>12080</v>
      </c>
      <c r="B3141" s="1" t="str">
        <f t="shared" si="196"/>
        <v>854 Joseph Village Suite 804;Port Darlene, NJ 02229</v>
      </c>
      <c r="C3141" s="1" t="s">
        <v>28872</v>
      </c>
      <c r="D3141" s="4" t="s">
        <v>37007</v>
      </c>
      <c r="E3141" s="4" t="s">
        <v>37008</v>
      </c>
      <c r="F3141" s="9" t="str">
        <f t="shared" si="197"/>
        <v>Port Darlene</v>
      </c>
      <c r="G3141" t="str">
        <f t="shared" si="198"/>
        <v>NJ</v>
      </c>
      <c r="H3141" t="str">
        <f t="shared" si="199"/>
        <v>02229</v>
      </c>
    </row>
    <row r="3142" spans="1:8" ht="30">
      <c r="A3142" s="1" t="s">
        <v>12084</v>
      </c>
      <c r="B3142" s="1" t="str">
        <f t="shared" si="196"/>
        <v>USCGC Key;FPO AP 58915</v>
      </c>
      <c r="C3142" s="1" t="s">
        <v>28873</v>
      </c>
      <c r="D3142" s="4" t="s">
        <v>37009</v>
      </c>
      <c r="E3142" s="4" t="s">
        <v>37010</v>
      </c>
      <c r="F3142" s="9" t="str">
        <f t="shared" si="197"/>
        <v>FPO</v>
      </c>
      <c r="G3142" t="str">
        <f t="shared" si="198"/>
        <v>AP</v>
      </c>
      <c r="H3142" t="str">
        <f t="shared" si="199"/>
        <v>58915</v>
      </c>
    </row>
    <row r="3143" spans="1:8" ht="45">
      <c r="A3143" s="1" t="s">
        <v>12088</v>
      </c>
      <c r="B3143" s="1" t="str">
        <f t="shared" si="196"/>
        <v>885 Ortega Square Suite 772;South Andrewborough, OH 61130</v>
      </c>
      <c r="C3143" s="1" t="s">
        <v>28874</v>
      </c>
      <c r="D3143" s="4" t="s">
        <v>37011</v>
      </c>
      <c r="E3143" s="4" t="s">
        <v>37012</v>
      </c>
      <c r="F3143" s="9" t="str">
        <f t="shared" si="197"/>
        <v>South Andrewborough</v>
      </c>
      <c r="G3143" t="str">
        <f t="shared" si="198"/>
        <v>OH</v>
      </c>
      <c r="H3143" t="str">
        <f t="shared" si="199"/>
        <v>61130</v>
      </c>
    </row>
    <row r="3144" spans="1:8" ht="30">
      <c r="A3144" s="1" t="s">
        <v>12092</v>
      </c>
      <c r="B3144" s="1" t="str">
        <f t="shared" si="196"/>
        <v>933 Smith Orchard;New Brandonside, DE 08120</v>
      </c>
      <c r="C3144" s="1" t="s">
        <v>28875</v>
      </c>
      <c r="D3144" s="4" t="s">
        <v>37013</v>
      </c>
      <c r="E3144" s="4" t="s">
        <v>37014</v>
      </c>
      <c r="F3144" s="9" t="str">
        <f t="shared" si="197"/>
        <v>New Brandonside</v>
      </c>
      <c r="G3144" t="str">
        <f t="shared" si="198"/>
        <v>DE</v>
      </c>
      <c r="H3144" t="str">
        <f t="shared" si="199"/>
        <v>08120</v>
      </c>
    </row>
    <row r="3145" spans="1:8" ht="30">
      <c r="A3145" s="1" t="s">
        <v>12096</v>
      </c>
      <c r="B3145" s="1" t="str">
        <f t="shared" si="196"/>
        <v>74705 Gabriela Hill;New Alanfort, UT 16127</v>
      </c>
      <c r="C3145" s="1" t="s">
        <v>28876</v>
      </c>
      <c r="D3145" s="4" t="s">
        <v>37015</v>
      </c>
      <c r="E3145" s="4" t="s">
        <v>37016</v>
      </c>
      <c r="F3145" s="9" t="str">
        <f t="shared" si="197"/>
        <v>New Alanfort</v>
      </c>
      <c r="G3145" t="str">
        <f t="shared" si="198"/>
        <v>UT</v>
      </c>
      <c r="H3145" t="str">
        <f t="shared" si="199"/>
        <v>16127</v>
      </c>
    </row>
    <row r="3146" spans="1:8" ht="30">
      <c r="A3146" s="1" t="s">
        <v>12100</v>
      </c>
      <c r="B3146" s="1" t="str">
        <f t="shared" si="196"/>
        <v>041 Fernandez Crest;Dawnton, DE 39442</v>
      </c>
      <c r="C3146" s="1" t="s">
        <v>28877</v>
      </c>
      <c r="D3146" s="4" t="s">
        <v>37017</v>
      </c>
      <c r="E3146" s="4" t="s">
        <v>37018</v>
      </c>
      <c r="F3146" s="9" t="str">
        <f t="shared" si="197"/>
        <v>Dawnton</v>
      </c>
      <c r="G3146" t="str">
        <f t="shared" si="198"/>
        <v>DE</v>
      </c>
      <c r="H3146" t="str">
        <f t="shared" si="199"/>
        <v>39442</v>
      </c>
    </row>
    <row r="3147" spans="1:8" ht="30">
      <c r="A3147" s="1" t="s">
        <v>12104</v>
      </c>
      <c r="B3147" s="1" t="str">
        <f t="shared" si="196"/>
        <v>USS Rowland;FPO AP 86633</v>
      </c>
      <c r="C3147" s="1" t="s">
        <v>28878</v>
      </c>
      <c r="D3147" s="4" t="s">
        <v>37019</v>
      </c>
      <c r="E3147" s="4" t="s">
        <v>37020</v>
      </c>
      <c r="F3147" s="9" t="str">
        <f t="shared" si="197"/>
        <v>FPO</v>
      </c>
      <c r="G3147" t="str">
        <f t="shared" si="198"/>
        <v>AP</v>
      </c>
      <c r="H3147" t="str">
        <f t="shared" si="199"/>
        <v>86633</v>
      </c>
    </row>
    <row r="3148" spans="1:8" ht="30">
      <c r="A3148" s="1" t="s">
        <v>12108</v>
      </c>
      <c r="B3148" s="1" t="str">
        <f t="shared" si="196"/>
        <v>79351 Ramos Ford;Jessicashire, CA 89534</v>
      </c>
      <c r="C3148" s="1" t="s">
        <v>28879</v>
      </c>
      <c r="D3148" s="4" t="s">
        <v>37021</v>
      </c>
      <c r="E3148" s="4" t="s">
        <v>37022</v>
      </c>
      <c r="F3148" s="9" t="str">
        <f t="shared" si="197"/>
        <v>Jessicashire</v>
      </c>
      <c r="G3148" t="str">
        <f t="shared" si="198"/>
        <v>CA</v>
      </c>
      <c r="H3148" t="str">
        <f t="shared" si="199"/>
        <v>89534</v>
      </c>
    </row>
    <row r="3149" spans="1:8" ht="45">
      <c r="A3149" s="1" t="s">
        <v>12112</v>
      </c>
      <c r="B3149" s="1" t="str">
        <f t="shared" si="196"/>
        <v>5478 Castro Lane;Brewermouth, VT 82423</v>
      </c>
      <c r="C3149" s="1" t="s">
        <v>28880</v>
      </c>
      <c r="D3149" s="4" t="s">
        <v>37023</v>
      </c>
      <c r="E3149" s="4" t="s">
        <v>37024</v>
      </c>
      <c r="F3149" s="9" t="str">
        <f t="shared" si="197"/>
        <v>Brewermouth</v>
      </c>
      <c r="G3149" t="str">
        <f t="shared" si="198"/>
        <v>VT</v>
      </c>
      <c r="H3149" t="str">
        <f t="shared" si="199"/>
        <v>82423</v>
      </c>
    </row>
    <row r="3150" spans="1:8" ht="45">
      <c r="A3150" s="1" t="s">
        <v>12116</v>
      </c>
      <c r="B3150" s="1" t="str">
        <f t="shared" si="196"/>
        <v>328 Harper Cliff;Carterborough, MS 90889</v>
      </c>
      <c r="C3150" s="1" t="s">
        <v>28881</v>
      </c>
      <c r="D3150" s="4" t="s">
        <v>37025</v>
      </c>
      <c r="E3150" s="4" t="s">
        <v>37026</v>
      </c>
      <c r="F3150" s="9" t="str">
        <f t="shared" si="197"/>
        <v>Carterborough</v>
      </c>
      <c r="G3150" t="str">
        <f t="shared" si="198"/>
        <v>MS</v>
      </c>
      <c r="H3150" t="str">
        <f t="shared" si="199"/>
        <v>90889</v>
      </c>
    </row>
    <row r="3151" spans="1:8" ht="30">
      <c r="A3151" s="1" t="s">
        <v>12119</v>
      </c>
      <c r="B3151" s="1" t="str">
        <f t="shared" si="196"/>
        <v>504 Sarah Branch Suite 529;Ellisonchester, DC 28011</v>
      </c>
      <c r="C3151" s="1" t="s">
        <v>28882</v>
      </c>
      <c r="D3151" s="4" t="s">
        <v>37027</v>
      </c>
      <c r="E3151" s="4" t="s">
        <v>37028</v>
      </c>
      <c r="F3151" s="9" t="str">
        <f t="shared" si="197"/>
        <v>Ellisonchester</v>
      </c>
      <c r="G3151" t="str">
        <f t="shared" si="198"/>
        <v>DC</v>
      </c>
      <c r="H3151" t="str">
        <f t="shared" si="199"/>
        <v>28011</v>
      </c>
    </row>
    <row r="3152" spans="1:8" ht="45">
      <c r="A3152" s="1" t="s">
        <v>12122</v>
      </c>
      <c r="B3152" s="1" t="str">
        <f t="shared" si="196"/>
        <v>135 Nguyen Corners;Roseburgh, TN 31907</v>
      </c>
      <c r="C3152" s="1" t="s">
        <v>28883</v>
      </c>
      <c r="D3152" s="4" t="s">
        <v>37029</v>
      </c>
      <c r="E3152" s="4" t="s">
        <v>37030</v>
      </c>
      <c r="F3152" s="9" t="str">
        <f t="shared" si="197"/>
        <v>Roseburgh</v>
      </c>
      <c r="G3152" t="str">
        <f t="shared" si="198"/>
        <v>TN</v>
      </c>
      <c r="H3152" t="str">
        <f t="shared" si="199"/>
        <v>31907</v>
      </c>
    </row>
    <row r="3153" spans="1:8" ht="45">
      <c r="A3153" s="1" t="s">
        <v>12126</v>
      </c>
      <c r="B3153" s="1" t="str">
        <f t="shared" si="196"/>
        <v>94341 Anderson Garden Suite 880;Potterfort, MT 80123</v>
      </c>
      <c r="C3153" s="1" t="s">
        <v>28884</v>
      </c>
      <c r="D3153" s="4" t="s">
        <v>37031</v>
      </c>
      <c r="E3153" s="4" t="s">
        <v>37032</v>
      </c>
      <c r="F3153" s="9" t="str">
        <f t="shared" si="197"/>
        <v>Potterfort</v>
      </c>
      <c r="G3153" t="str">
        <f t="shared" si="198"/>
        <v>MT</v>
      </c>
      <c r="H3153" t="str">
        <f t="shared" si="199"/>
        <v>80123</v>
      </c>
    </row>
    <row r="3154" spans="1:8" ht="30">
      <c r="A3154" s="1" t="s">
        <v>12130</v>
      </c>
      <c r="B3154" s="1" t="str">
        <f t="shared" si="196"/>
        <v>57859 Ortiz Pine;North Patricia, NE 67433</v>
      </c>
      <c r="C3154" s="1" t="s">
        <v>28885</v>
      </c>
      <c r="D3154" s="4" t="s">
        <v>37033</v>
      </c>
      <c r="E3154" s="4" t="s">
        <v>37034</v>
      </c>
      <c r="F3154" s="9" t="str">
        <f t="shared" si="197"/>
        <v>North Patricia</v>
      </c>
      <c r="G3154" t="str">
        <f t="shared" si="198"/>
        <v>NE</v>
      </c>
      <c r="H3154" t="str">
        <f t="shared" si="199"/>
        <v>67433</v>
      </c>
    </row>
    <row r="3155" spans="1:8" ht="30">
      <c r="A3155" s="1" t="s">
        <v>12134</v>
      </c>
      <c r="B3155" s="1" t="str">
        <f t="shared" si="196"/>
        <v>099 Stein Pines Suite 572;South Angela, MI 57465</v>
      </c>
      <c r="C3155" s="1" t="s">
        <v>28886</v>
      </c>
      <c r="D3155" s="4" t="s">
        <v>37035</v>
      </c>
      <c r="E3155" s="4" t="s">
        <v>37036</v>
      </c>
      <c r="F3155" s="9" t="str">
        <f t="shared" si="197"/>
        <v>South Angela</v>
      </c>
      <c r="G3155" t="str">
        <f t="shared" si="198"/>
        <v>MI</v>
      </c>
      <c r="H3155" t="str">
        <f t="shared" si="199"/>
        <v>57465</v>
      </c>
    </row>
    <row r="3156" spans="1:8" ht="30">
      <c r="A3156" s="1" t="s">
        <v>12138</v>
      </c>
      <c r="B3156" s="1" t="str">
        <f t="shared" si="196"/>
        <v>7213 Adam Villages Apt. 547;Hillhaven, NM 95310</v>
      </c>
      <c r="C3156" s="1" t="s">
        <v>28887</v>
      </c>
      <c r="D3156" s="4" t="s">
        <v>37037</v>
      </c>
      <c r="E3156" s="4" t="s">
        <v>37038</v>
      </c>
      <c r="F3156" s="9" t="str">
        <f t="shared" si="197"/>
        <v>Hillhaven</v>
      </c>
      <c r="G3156" t="str">
        <f t="shared" si="198"/>
        <v>NM</v>
      </c>
      <c r="H3156" t="str">
        <f t="shared" si="199"/>
        <v>95310</v>
      </c>
    </row>
    <row r="3157" spans="1:8" ht="45">
      <c r="A3157" s="1" t="s">
        <v>12142</v>
      </c>
      <c r="B3157" s="1" t="str">
        <f t="shared" si="196"/>
        <v>9491 Victoria Ways Suite 712;West Summerfurt, WI 01007</v>
      </c>
      <c r="C3157" s="1" t="s">
        <v>28888</v>
      </c>
      <c r="D3157" s="4" t="s">
        <v>37039</v>
      </c>
      <c r="E3157" s="4" t="s">
        <v>37040</v>
      </c>
      <c r="F3157" s="9" t="str">
        <f t="shared" si="197"/>
        <v>West Summerfurt</v>
      </c>
      <c r="G3157" t="str">
        <f t="shared" si="198"/>
        <v>WI</v>
      </c>
      <c r="H3157" t="str">
        <f t="shared" si="199"/>
        <v>01007</v>
      </c>
    </row>
    <row r="3158" spans="1:8" ht="30">
      <c r="A3158" s="1" t="s">
        <v>12145</v>
      </c>
      <c r="B3158" s="1" t="str">
        <f t="shared" si="196"/>
        <v>443 Dorsey Gardens Suite 142;Lake Brianfurt, LA 29730</v>
      </c>
      <c r="C3158" s="1" t="s">
        <v>28889</v>
      </c>
      <c r="D3158" s="4" t="s">
        <v>37041</v>
      </c>
      <c r="E3158" s="4" t="s">
        <v>37042</v>
      </c>
      <c r="F3158" s="9" t="str">
        <f t="shared" si="197"/>
        <v>Lake Brianfurt</v>
      </c>
      <c r="G3158" t="str">
        <f t="shared" si="198"/>
        <v>LA</v>
      </c>
      <c r="H3158" t="str">
        <f t="shared" si="199"/>
        <v>29730</v>
      </c>
    </row>
    <row r="3159" spans="1:8" ht="30">
      <c r="A3159" s="1" t="s">
        <v>12148</v>
      </c>
      <c r="B3159" s="1" t="str">
        <f t="shared" si="196"/>
        <v>06768 Gray Square Apt. 525;Jacksonstad, NJ 92626</v>
      </c>
      <c r="C3159" s="1" t="s">
        <v>28890</v>
      </c>
      <c r="D3159" s="4" t="s">
        <v>37043</v>
      </c>
      <c r="E3159" s="4" t="s">
        <v>37044</v>
      </c>
      <c r="F3159" s="9" t="str">
        <f t="shared" si="197"/>
        <v>Jacksonstad</v>
      </c>
      <c r="G3159" t="str">
        <f t="shared" si="198"/>
        <v>NJ</v>
      </c>
      <c r="H3159" t="str">
        <f t="shared" si="199"/>
        <v>92626</v>
      </c>
    </row>
    <row r="3160" spans="1:8" ht="30">
      <c r="A3160" s="1" t="s">
        <v>12152</v>
      </c>
      <c r="B3160" s="1" t="str">
        <f t="shared" si="196"/>
        <v>1676 Elizabeth Oval Suite 707;Brownmouth, OR 97442</v>
      </c>
      <c r="C3160" s="1" t="s">
        <v>28891</v>
      </c>
      <c r="D3160" s="4" t="s">
        <v>37045</v>
      </c>
      <c r="E3160" s="4" t="s">
        <v>37046</v>
      </c>
      <c r="F3160" s="9" t="str">
        <f t="shared" si="197"/>
        <v>Brownmouth</v>
      </c>
      <c r="G3160" t="str">
        <f t="shared" si="198"/>
        <v>OR</v>
      </c>
      <c r="H3160" t="str">
        <f t="shared" si="199"/>
        <v>97442</v>
      </c>
    </row>
    <row r="3161" spans="1:8" ht="30">
      <c r="A3161" s="1" t="s">
        <v>12156</v>
      </c>
      <c r="B3161" s="1" t="str">
        <f t="shared" si="196"/>
        <v>PSC 7948, Box 0152;APO AP 79947</v>
      </c>
      <c r="C3161" s="1" t="s">
        <v>28892</v>
      </c>
      <c r="D3161" s="4" t="s">
        <v>37047</v>
      </c>
      <c r="E3161" s="4" t="s">
        <v>37048</v>
      </c>
      <c r="F3161" s="9" t="str">
        <f t="shared" si="197"/>
        <v>APO</v>
      </c>
      <c r="G3161" t="str">
        <f t="shared" si="198"/>
        <v>AP</v>
      </c>
      <c r="H3161" t="str">
        <f t="shared" si="199"/>
        <v>79947</v>
      </c>
    </row>
    <row r="3162" spans="1:8" ht="30">
      <c r="A3162" s="1" t="s">
        <v>12160</v>
      </c>
      <c r="B3162" s="1" t="str">
        <f t="shared" si="196"/>
        <v>7422 Heather Islands;West Ashleyshire, AZ 73091</v>
      </c>
      <c r="C3162" s="1" t="s">
        <v>28893</v>
      </c>
      <c r="D3162" s="4" t="s">
        <v>37049</v>
      </c>
      <c r="E3162" s="4" t="s">
        <v>37050</v>
      </c>
      <c r="F3162" s="9" t="str">
        <f t="shared" si="197"/>
        <v>West Ashleyshire</v>
      </c>
      <c r="G3162" t="str">
        <f t="shared" si="198"/>
        <v>AZ</v>
      </c>
      <c r="H3162" t="str">
        <f t="shared" si="199"/>
        <v>73091</v>
      </c>
    </row>
    <row r="3163" spans="1:8" ht="45">
      <c r="A3163" s="1" t="s">
        <v>12164</v>
      </c>
      <c r="B3163" s="1" t="str">
        <f t="shared" si="196"/>
        <v>2600 Ibarra Rapids;Nathanielland, MO 42127</v>
      </c>
      <c r="C3163" s="1" t="s">
        <v>28894</v>
      </c>
      <c r="D3163" s="4" t="s">
        <v>37051</v>
      </c>
      <c r="E3163" s="4" t="s">
        <v>37052</v>
      </c>
      <c r="F3163" s="9" t="str">
        <f t="shared" si="197"/>
        <v>Nathanielland</v>
      </c>
      <c r="G3163" t="str">
        <f t="shared" si="198"/>
        <v>MO</v>
      </c>
      <c r="H3163" t="str">
        <f t="shared" si="199"/>
        <v>42127</v>
      </c>
    </row>
    <row r="3164" spans="1:8" ht="45">
      <c r="A3164" s="1" t="s">
        <v>12168</v>
      </c>
      <c r="B3164" s="1" t="str">
        <f t="shared" si="196"/>
        <v>56905 Katie Rue Apt. 315;South Connormouth, MO 33352</v>
      </c>
      <c r="C3164" s="1" t="s">
        <v>28895</v>
      </c>
      <c r="D3164" s="4" t="s">
        <v>37053</v>
      </c>
      <c r="E3164" s="4" t="s">
        <v>37054</v>
      </c>
      <c r="F3164" s="9" t="str">
        <f t="shared" si="197"/>
        <v>South Connormouth</v>
      </c>
      <c r="G3164" t="str">
        <f t="shared" si="198"/>
        <v>MO</v>
      </c>
      <c r="H3164" t="str">
        <f t="shared" si="199"/>
        <v>33352</v>
      </c>
    </row>
    <row r="3165" spans="1:8" ht="45">
      <c r="A3165" s="1" t="s">
        <v>12172</v>
      </c>
      <c r="B3165" s="1" t="str">
        <f t="shared" si="196"/>
        <v>955 Cuevas Extensions Suite 117;Port Christineberg, VA 53119</v>
      </c>
      <c r="C3165" s="1" t="s">
        <v>28896</v>
      </c>
      <c r="D3165" s="4" t="s">
        <v>37055</v>
      </c>
      <c r="E3165" s="4" t="s">
        <v>37056</v>
      </c>
      <c r="F3165" s="9" t="str">
        <f t="shared" si="197"/>
        <v>Port Christineberg</v>
      </c>
      <c r="G3165" t="str">
        <f t="shared" si="198"/>
        <v>VA</v>
      </c>
      <c r="H3165" t="str">
        <f t="shared" si="199"/>
        <v>53119</v>
      </c>
    </row>
    <row r="3166" spans="1:8" ht="30">
      <c r="A3166" s="1" t="s">
        <v>12176</v>
      </c>
      <c r="B3166" s="1" t="str">
        <f t="shared" si="196"/>
        <v>4423 David Locks;West Hollymouth, AZ 81990</v>
      </c>
      <c r="C3166" s="1" t="s">
        <v>28897</v>
      </c>
      <c r="D3166" s="4" t="s">
        <v>37057</v>
      </c>
      <c r="E3166" s="4" t="s">
        <v>37058</v>
      </c>
      <c r="F3166" s="9" t="str">
        <f t="shared" si="197"/>
        <v>West Hollymouth</v>
      </c>
      <c r="G3166" t="str">
        <f t="shared" si="198"/>
        <v>AZ</v>
      </c>
      <c r="H3166" t="str">
        <f t="shared" si="199"/>
        <v>81990</v>
      </c>
    </row>
    <row r="3167" spans="1:8" ht="30">
      <c r="A3167" s="1" t="s">
        <v>12180</v>
      </c>
      <c r="B3167" s="1" t="str">
        <f t="shared" si="196"/>
        <v>Unit 3605 Box 3352;DPO AE 15046</v>
      </c>
      <c r="C3167" s="1" t="s">
        <v>28898</v>
      </c>
      <c r="D3167" s="4" t="s">
        <v>37059</v>
      </c>
      <c r="E3167" s="4" t="s">
        <v>37060</v>
      </c>
      <c r="F3167" s="9" t="str">
        <f t="shared" si="197"/>
        <v>DPO</v>
      </c>
      <c r="G3167" t="str">
        <f t="shared" si="198"/>
        <v>AE</v>
      </c>
      <c r="H3167" t="str">
        <f t="shared" si="199"/>
        <v>15046</v>
      </c>
    </row>
    <row r="3168" spans="1:8" ht="30">
      <c r="A3168" s="1" t="s">
        <v>12184</v>
      </c>
      <c r="B3168" s="1" t="str">
        <f t="shared" si="196"/>
        <v>37357 Murphy Tunnel;Lake Nancy, KS 60407</v>
      </c>
      <c r="C3168" s="1" t="s">
        <v>28899</v>
      </c>
      <c r="D3168" s="4" t="s">
        <v>37061</v>
      </c>
      <c r="E3168" s="4" t="s">
        <v>37062</v>
      </c>
      <c r="F3168" s="9" t="str">
        <f t="shared" si="197"/>
        <v>Lake Nancy</v>
      </c>
      <c r="G3168" t="str">
        <f t="shared" si="198"/>
        <v>KS</v>
      </c>
      <c r="H3168" t="str">
        <f t="shared" si="199"/>
        <v>60407</v>
      </c>
    </row>
    <row r="3169" spans="1:8" ht="30">
      <c r="A3169" s="1" t="s">
        <v>12188</v>
      </c>
      <c r="B3169" s="1" t="str">
        <f t="shared" si="196"/>
        <v>80909 Ortiz Well Apt. 681;Kellyburgh, UT 03637</v>
      </c>
      <c r="C3169" s="1" t="s">
        <v>28900</v>
      </c>
      <c r="D3169" s="4" t="s">
        <v>37063</v>
      </c>
      <c r="E3169" s="4" t="s">
        <v>37064</v>
      </c>
      <c r="F3169" s="9" t="str">
        <f t="shared" si="197"/>
        <v>Kellyburgh</v>
      </c>
      <c r="G3169" t="str">
        <f t="shared" si="198"/>
        <v>UT</v>
      </c>
      <c r="H3169" t="str">
        <f t="shared" si="199"/>
        <v>03637</v>
      </c>
    </row>
    <row r="3170" spans="1:8" ht="30">
      <c r="A3170" s="1" t="s">
        <v>12192</v>
      </c>
      <c r="B3170" s="1" t="str">
        <f t="shared" si="196"/>
        <v>Unit 5573 Box 4799;DPO AA 21304</v>
      </c>
      <c r="C3170" s="1" t="s">
        <v>28901</v>
      </c>
      <c r="D3170" s="4" t="s">
        <v>37065</v>
      </c>
      <c r="E3170" s="4" t="s">
        <v>37066</v>
      </c>
      <c r="F3170" s="9" t="str">
        <f t="shared" si="197"/>
        <v>DPO</v>
      </c>
      <c r="G3170" t="str">
        <f t="shared" si="198"/>
        <v>AA</v>
      </c>
      <c r="H3170" t="str">
        <f t="shared" si="199"/>
        <v>21304</v>
      </c>
    </row>
    <row r="3171" spans="1:8" ht="30">
      <c r="A3171" s="1" t="s">
        <v>12195</v>
      </c>
      <c r="B3171" s="1" t="str">
        <f t="shared" si="196"/>
        <v>693 Tanya Tunnel;East Jacqueline, DC 34292</v>
      </c>
      <c r="C3171" s="1" t="s">
        <v>28902</v>
      </c>
      <c r="D3171" s="4" t="s">
        <v>37067</v>
      </c>
      <c r="E3171" s="4" t="s">
        <v>37068</v>
      </c>
      <c r="F3171" s="9" t="str">
        <f t="shared" si="197"/>
        <v>East Jacqueline</v>
      </c>
      <c r="G3171" t="str">
        <f t="shared" si="198"/>
        <v>DC</v>
      </c>
      <c r="H3171" t="str">
        <f t="shared" si="199"/>
        <v>34292</v>
      </c>
    </row>
    <row r="3172" spans="1:8" ht="30">
      <c r="A3172" s="1" t="s">
        <v>12199</v>
      </c>
      <c r="B3172" s="1" t="str">
        <f t="shared" si="196"/>
        <v>4669 Strickland Shoals Apt. 971;Brettburgh, NE 87562</v>
      </c>
      <c r="C3172" s="1" t="s">
        <v>28903</v>
      </c>
      <c r="D3172" s="4" t="s">
        <v>37069</v>
      </c>
      <c r="E3172" s="4" t="s">
        <v>37070</v>
      </c>
      <c r="F3172" s="9" t="str">
        <f t="shared" si="197"/>
        <v>Brettburgh</v>
      </c>
      <c r="G3172" t="str">
        <f t="shared" si="198"/>
        <v>NE</v>
      </c>
      <c r="H3172" t="str">
        <f t="shared" si="199"/>
        <v>87562</v>
      </c>
    </row>
    <row r="3173" spans="1:8" ht="45">
      <c r="A3173" s="1" t="s">
        <v>12203</v>
      </c>
      <c r="B3173" s="1" t="str">
        <f t="shared" si="196"/>
        <v>1663 Helen Stravenue;Romanbury, NY 35932</v>
      </c>
      <c r="C3173" s="1" t="s">
        <v>28904</v>
      </c>
      <c r="D3173" s="4" t="s">
        <v>37071</v>
      </c>
      <c r="E3173" s="4" t="s">
        <v>37072</v>
      </c>
      <c r="F3173" s="9" t="str">
        <f t="shared" si="197"/>
        <v>Romanbury</v>
      </c>
      <c r="G3173" t="str">
        <f t="shared" si="198"/>
        <v>NY</v>
      </c>
      <c r="H3173" t="str">
        <f t="shared" si="199"/>
        <v>35932</v>
      </c>
    </row>
    <row r="3174" spans="1:8" ht="45">
      <c r="A3174" s="1" t="s">
        <v>12207</v>
      </c>
      <c r="B3174" s="1" t="str">
        <f t="shared" si="196"/>
        <v>4765 Laurie Path;Lewisborough, NC 65417</v>
      </c>
      <c r="C3174" s="1" t="s">
        <v>28905</v>
      </c>
      <c r="D3174" s="4" t="s">
        <v>37073</v>
      </c>
      <c r="E3174" s="4" t="s">
        <v>37074</v>
      </c>
      <c r="F3174" s="9" t="str">
        <f t="shared" si="197"/>
        <v>Lewisborough</v>
      </c>
      <c r="G3174" t="str">
        <f t="shared" si="198"/>
        <v>NC</v>
      </c>
      <c r="H3174" t="str">
        <f t="shared" si="199"/>
        <v>65417</v>
      </c>
    </row>
    <row r="3175" spans="1:8" ht="30">
      <c r="A3175" s="1" t="s">
        <v>12211</v>
      </c>
      <c r="B3175" s="1" t="str">
        <f t="shared" si="196"/>
        <v>2430 Erika View;West Deborah, CT 87352</v>
      </c>
      <c r="C3175" s="1" t="s">
        <v>28906</v>
      </c>
      <c r="D3175" s="4" t="s">
        <v>37075</v>
      </c>
      <c r="E3175" s="4" t="s">
        <v>37076</v>
      </c>
      <c r="F3175" s="9" t="str">
        <f t="shared" si="197"/>
        <v>West Deborah</v>
      </c>
      <c r="G3175" t="str">
        <f t="shared" si="198"/>
        <v>CT</v>
      </c>
      <c r="H3175" t="str">
        <f t="shared" si="199"/>
        <v>87352</v>
      </c>
    </row>
    <row r="3176" spans="1:8" ht="30">
      <c r="A3176" s="1" t="s">
        <v>12215</v>
      </c>
      <c r="B3176" s="1" t="str">
        <f t="shared" si="196"/>
        <v>75264 Ramsey Brook Apt. 219;Port Sherry, KY 89818</v>
      </c>
      <c r="C3176" s="1" t="s">
        <v>28907</v>
      </c>
      <c r="D3176" s="4" t="s">
        <v>37077</v>
      </c>
      <c r="E3176" s="4" t="s">
        <v>37078</v>
      </c>
      <c r="F3176" s="9" t="str">
        <f t="shared" si="197"/>
        <v>Port Sherry</v>
      </c>
      <c r="G3176" t="str">
        <f t="shared" si="198"/>
        <v>KY</v>
      </c>
      <c r="H3176" t="str">
        <f t="shared" si="199"/>
        <v>89818</v>
      </c>
    </row>
    <row r="3177" spans="1:8" ht="30">
      <c r="A3177" s="1" t="s">
        <v>12219</v>
      </c>
      <c r="B3177" s="1" t="str">
        <f t="shared" si="196"/>
        <v>367 Taylor Plaza Apt. 925;Marisaberg, LA 88045</v>
      </c>
      <c r="C3177" s="1" t="s">
        <v>28908</v>
      </c>
      <c r="D3177" s="4" t="s">
        <v>37079</v>
      </c>
      <c r="E3177" s="4" t="s">
        <v>37080</v>
      </c>
      <c r="F3177" s="9" t="str">
        <f t="shared" si="197"/>
        <v>Marisaberg</v>
      </c>
      <c r="G3177" t="str">
        <f t="shared" si="198"/>
        <v>LA</v>
      </c>
      <c r="H3177" t="str">
        <f t="shared" si="199"/>
        <v>88045</v>
      </c>
    </row>
    <row r="3178" spans="1:8" ht="45">
      <c r="A3178" s="1" t="s">
        <v>12223</v>
      </c>
      <c r="B3178" s="1" t="str">
        <f t="shared" si="196"/>
        <v>5777 Rodgers Villages Apt. 659;North Cindyton, WY 71886</v>
      </c>
      <c r="C3178" s="1" t="s">
        <v>28909</v>
      </c>
      <c r="D3178" s="4" t="s">
        <v>37081</v>
      </c>
      <c r="E3178" s="4" t="s">
        <v>37082</v>
      </c>
      <c r="F3178" s="9" t="str">
        <f t="shared" si="197"/>
        <v>North Cindyton</v>
      </c>
      <c r="G3178" t="str">
        <f t="shared" si="198"/>
        <v>WY</v>
      </c>
      <c r="H3178" t="str">
        <f t="shared" si="199"/>
        <v>71886</v>
      </c>
    </row>
    <row r="3179" spans="1:8" ht="45">
      <c r="A3179" s="1" t="s">
        <v>12227</v>
      </c>
      <c r="B3179" s="1" t="str">
        <f t="shared" si="196"/>
        <v>42972 Washington Curve;North Amanda, LA 30576</v>
      </c>
      <c r="C3179" s="1" t="s">
        <v>28910</v>
      </c>
      <c r="D3179" s="4" t="s">
        <v>37083</v>
      </c>
      <c r="E3179" s="4" t="s">
        <v>37084</v>
      </c>
      <c r="F3179" s="9" t="str">
        <f t="shared" si="197"/>
        <v>North Amanda</v>
      </c>
      <c r="G3179" t="str">
        <f t="shared" si="198"/>
        <v>LA</v>
      </c>
      <c r="H3179" t="str">
        <f t="shared" si="199"/>
        <v>30576</v>
      </c>
    </row>
    <row r="3180" spans="1:8" ht="30">
      <c r="A3180" s="1" t="s">
        <v>12230</v>
      </c>
      <c r="B3180" s="1" t="str">
        <f t="shared" si="196"/>
        <v>760 Smith Union;East Hannah, WI 70859</v>
      </c>
      <c r="C3180" s="1" t="s">
        <v>28911</v>
      </c>
      <c r="D3180" s="4" t="s">
        <v>37085</v>
      </c>
      <c r="E3180" s="4" t="s">
        <v>37086</v>
      </c>
      <c r="F3180" s="9" t="str">
        <f t="shared" si="197"/>
        <v>East Hannah</v>
      </c>
      <c r="G3180" t="str">
        <f t="shared" si="198"/>
        <v>WI</v>
      </c>
      <c r="H3180" t="str">
        <f t="shared" si="199"/>
        <v>70859</v>
      </c>
    </row>
    <row r="3181" spans="1:8" ht="45">
      <c r="A3181" s="1" t="s">
        <v>12234</v>
      </c>
      <c r="B3181" s="1" t="str">
        <f t="shared" si="196"/>
        <v>846 Rodriguez Mission;Murphyshire, IL 16440</v>
      </c>
      <c r="C3181" s="1" t="s">
        <v>28912</v>
      </c>
      <c r="D3181" s="4" t="s">
        <v>37087</v>
      </c>
      <c r="E3181" s="4" t="s">
        <v>37088</v>
      </c>
      <c r="F3181" s="9" t="str">
        <f t="shared" si="197"/>
        <v>Murphyshire</v>
      </c>
      <c r="G3181" t="str">
        <f t="shared" si="198"/>
        <v>IL</v>
      </c>
      <c r="H3181" t="str">
        <f t="shared" si="199"/>
        <v>16440</v>
      </c>
    </row>
    <row r="3182" spans="1:8" ht="30">
      <c r="A3182" s="1" t="s">
        <v>12238</v>
      </c>
      <c r="B3182" s="1" t="str">
        <f t="shared" si="196"/>
        <v>27415 Amy Prairie;Denisestad, CT 50604</v>
      </c>
      <c r="C3182" s="1" t="s">
        <v>28913</v>
      </c>
      <c r="D3182" s="4" t="s">
        <v>37089</v>
      </c>
      <c r="E3182" s="4" t="s">
        <v>37090</v>
      </c>
      <c r="F3182" s="9" t="str">
        <f t="shared" si="197"/>
        <v>Denisestad</v>
      </c>
      <c r="G3182" t="str">
        <f t="shared" si="198"/>
        <v>CT</v>
      </c>
      <c r="H3182" t="str">
        <f t="shared" si="199"/>
        <v>50604</v>
      </c>
    </row>
    <row r="3183" spans="1:8" ht="30">
      <c r="A3183" s="1" t="s">
        <v>12241</v>
      </c>
      <c r="B3183" s="1" t="str">
        <f t="shared" si="196"/>
        <v>Unit 9243 Box 7533;DPO AP 03970</v>
      </c>
      <c r="C3183" s="1" t="s">
        <v>28914</v>
      </c>
      <c r="D3183" s="4" t="s">
        <v>37091</v>
      </c>
      <c r="E3183" s="4" t="s">
        <v>37092</v>
      </c>
      <c r="F3183" s="9" t="str">
        <f t="shared" si="197"/>
        <v>DPO</v>
      </c>
      <c r="G3183" t="str">
        <f t="shared" si="198"/>
        <v>AP</v>
      </c>
      <c r="H3183" t="str">
        <f t="shared" si="199"/>
        <v>03970</v>
      </c>
    </row>
    <row r="3184" spans="1:8" ht="45">
      <c r="A3184" s="1" t="s">
        <v>12245</v>
      </c>
      <c r="B3184" s="1" t="str">
        <f t="shared" si="196"/>
        <v>21568 Christopher Islands;West Summer, HI 05307</v>
      </c>
      <c r="C3184" s="1" t="s">
        <v>28915</v>
      </c>
      <c r="D3184" s="4" t="s">
        <v>37093</v>
      </c>
      <c r="E3184" s="4" t="s">
        <v>37094</v>
      </c>
      <c r="F3184" s="9" t="str">
        <f t="shared" si="197"/>
        <v>West Summer</v>
      </c>
      <c r="G3184" t="str">
        <f t="shared" si="198"/>
        <v>HI</v>
      </c>
      <c r="H3184" t="str">
        <f t="shared" si="199"/>
        <v>05307</v>
      </c>
    </row>
    <row r="3185" spans="1:8" ht="45">
      <c r="A3185" s="1" t="s">
        <v>12248</v>
      </c>
      <c r="B3185" s="1" t="str">
        <f t="shared" si="196"/>
        <v>2938 Adkins Trafficway;North Thomasbury, NV 55280</v>
      </c>
      <c r="C3185" s="1" t="s">
        <v>28916</v>
      </c>
      <c r="D3185" s="4" t="s">
        <v>37095</v>
      </c>
      <c r="E3185" s="4" t="s">
        <v>37096</v>
      </c>
      <c r="F3185" s="9" t="str">
        <f t="shared" si="197"/>
        <v>North Thomasbury</v>
      </c>
      <c r="G3185" t="str">
        <f t="shared" si="198"/>
        <v>NV</v>
      </c>
      <c r="H3185" t="str">
        <f t="shared" si="199"/>
        <v>55280</v>
      </c>
    </row>
    <row r="3186" spans="1:8" ht="30">
      <c r="A3186" s="1" t="s">
        <v>12252</v>
      </c>
      <c r="B3186" s="1" t="str">
        <f t="shared" si="196"/>
        <v>01775 Boone Hill;Tylerberg, WY 51278</v>
      </c>
      <c r="C3186" s="1" t="s">
        <v>28917</v>
      </c>
      <c r="D3186" s="4" t="s">
        <v>37097</v>
      </c>
      <c r="E3186" s="4" t="s">
        <v>37098</v>
      </c>
      <c r="F3186" s="9" t="str">
        <f t="shared" si="197"/>
        <v>Tylerberg</v>
      </c>
      <c r="G3186" t="str">
        <f t="shared" si="198"/>
        <v>WY</v>
      </c>
      <c r="H3186" t="str">
        <f t="shared" si="199"/>
        <v>51278</v>
      </c>
    </row>
    <row r="3187" spans="1:8" ht="30">
      <c r="A3187" s="1" t="s">
        <v>12256</v>
      </c>
      <c r="B3187" s="1" t="str">
        <f t="shared" si="196"/>
        <v>615 Tucker Corners;West Randy, KS 50047</v>
      </c>
      <c r="C3187" s="1" t="s">
        <v>28918</v>
      </c>
      <c r="D3187" s="4" t="s">
        <v>37099</v>
      </c>
      <c r="E3187" s="4" t="s">
        <v>37100</v>
      </c>
      <c r="F3187" s="9" t="str">
        <f t="shared" si="197"/>
        <v>West Randy</v>
      </c>
      <c r="G3187" t="str">
        <f t="shared" si="198"/>
        <v>KS</v>
      </c>
      <c r="H3187" t="str">
        <f t="shared" si="199"/>
        <v>50047</v>
      </c>
    </row>
    <row r="3188" spans="1:8" ht="45">
      <c r="A3188" s="1" t="s">
        <v>12260</v>
      </c>
      <c r="B3188" s="1" t="str">
        <f t="shared" si="196"/>
        <v>1257 Torres Pike Apt. 424;Hendersontown, SD 82581</v>
      </c>
      <c r="C3188" s="1" t="s">
        <v>28919</v>
      </c>
      <c r="D3188" s="4" t="s">
        <v>37101</v>
      </c>
      <c r="E3188" s="4" t="s">
        <v>37102</v>
      </c>
      <c r="F3188" s="9" t="str">
        <f t="shared" si="197"/>
        <v>Hendersontown</v>
      </c>
      <c r="G3188" t="str">
        <f t="shared" si="198"/>
        <v>SD</v>
      </c>
      <c r="H3188" t="str">
        <f t="shared" si="199"/>
        <v>82581</v>
      </c>
    </row>
    <row r="3189" spans="1:8" ht="45">
      <c r="A3189" s="1" t="s">
        <v>12264</v>
      </c>
      <c r="B3189" s="1" t="str">
        <f t="shared" si="196"/>
        <v>7252 Erik Springs;Brandonstad, OK 55051</v>
      </c>
      <c r="C3189" s="1" t="s">
        <v>28920</v>
      </c>
      <c r="D3189" s="4" t="s">
        <v>37103</v>
      </c>
      <c r="E3189" s="4" t="s">
        <v>37104</v>
      </c>
      <c r="F3189" s="9" t="str">
        <f t="shared" si="197"/>
        <v>Brandonstad</v>
      </c>
      <c r="G3189" t="str">
        <f t="shared" si="198"/>
        <v>OK</v>
      </c>
      <c r="H3189" t="str">
        <f t="shared" si="199"/>
        <v>55051</v>
      </c>
    </row>
    <row r="3190" spans="1:8" ht="45">
      <c r="A3190" s="1" t="s">
        <v>12268</v>
      </c>
      <c r="B3190" s="1" t="str">
        <f t="shared" si="196"/>
        <v>93273 Valdez Shoals Suite 873;East Vanessafurt, PA 62332</v>
      </c>
      <c r="C3190" s="1" t="s">
        <v>28921</v>
      </c>
      <c r="D3190" s="4" t="s">
        <v>37105</v>
      </c>
      <c r="E3190" s="4" t="s">
        <v>37106</v>
      </c>
      <c r="F3190" s="9" t="str">
        <f t="shared" si="197"/>
        <v>East Vanessafurt</v>
      </c>
      <c r="G3190" t="str">
        <f t="shared" si="198"/>
        <v>PA</v>
      </c>
      <c r="H3190" t="str">
        <f t="shared" si="199"/>
        <v>62332</v>
      </c>
    </row>
    <row r="3191" spans="1:8" ht="45">
      <c r="A3191" s="1" t="s">
        <v>12272</v>
      </c>
      <c r="B3191" s="1" t="str">
        <f t="shared" si="196"/>
        <v>81583 Hughes Prairie Apt. 224;South Deanna, AL 68763</v>
      </c>
      <c r="C3191" s="1" t="s">
        <v>28922</v>
      </c>
      <c r="D3191" s="4" t="s">
        <v>37107</v>
      </c>
      <c r="E3191" s="4" t="s">
        <v>37108</v>
      </c>
      <c r="F3191" s="9" t="str">
        <f t="shared" si="197"/>
        <v>South Deanna</v>
      </c>
      <c r="G3191" t="str">
        <f t="shared" si="198"/>
        <v>AL</v>
      </c>
      <c r="H3191" t="str">
        <f t="shared" si="199"/>
        <v>68763</v>
      </c>
    </row>
    <row r="3192" spans="1:8" ht="30">
      <c r="A3192" s="1" t="s">
        <v>12276</v>
      </c>
      <c r="B3192" s="1" t="str">
        <f t="shared" si="196"/>
        <v>PSC 6249, Box 8023;APO AA 34364</v>
      </c>
      <c r="C3192" s="1" t="s">
        <v>28923</v>
      </c>
      <c r="D3192" s="4" t="s">
        <v>37109</v>
      </c>
      <c r="E3192" s="4" t="s">
        <v>37110</v>
      </c>
      <c r="F3192" s="9" t="str">
        <f t="shared" si="197"/>
        <v>APO</v>
      </c>
      <c r="G3192" t="str">
        <f t="shared" si="198"/>
        <v>AA</v>
      </c>
      <c r="H3192" t="str">
        <f t="shared" si="199"/>
        <v>34364</v>
      </c>
    </row>
    <row r="3193" spans="1:8" ht="30">
      <c r="A3193" s="1" t="s">
        <v>12280</v>
      </c>
      <c r="B3193" s="1" t="str">
        <f t="shared" si="196"/>
        <v>USCGC Shields;FPO AP 35477</v>
      </c>
      <c r="C3193" s="1" t="s">
        <v>28924</v>
      </c>
      <c r="D3193" s="4" t="s">
        <v>37111</v>
      </c>
      <c r="E3193" s="4" t="s">
        <v>37112</v>
      </c>
      <c r="F3193" s="9" t="str">
        <f t="shared" si="197"/>
        <v>FPO</v>
      </c>
      <c r="G3193" t="str">
        <f t="shared" si="198"/>
        <v>AP</v>
      </c>
      <c r="H3193" t="str">
        <f t="shared" si="199"/>
        <v>35477</v>
      </c>
    </row>
    <row r="3194" spans="1:8" ht="30">
      <c r="A3194" s="1" t="s">
        <v>12284</v>
      </c>
      <c r="B3194" s="1" t="str">
        <f t="shared" si="196"/>
        <v>6574 Anthony Lodge;Port Jill, AK 31357</v>
      </c>
      <c r="C3194" s="1" t="s">
        <v>28925</v>
      </c>
      <c r="D3194" s="4" t="s">
        <v>37113</v>
      </c>
      <c r="E3194" s="4" t="s">
        <v>37114</v>
      </c>
      <c r="F3194" s="9" t="str">
        <f t="shared" si="197"/>
        <v>Port Jill</v>
      </c>
      <c r="G3194" t="str">
        <f t="shared" si="198"/>
        <v>AK</v>
      </c>
      <c r="H3194" t="str">
        <f t="shared" si="199"/>
        <v>31357</v>
      </c>
    </row>
    <row r="3195" spans="1:8" ht="30">
      <c r="A3195" s="1" t="s">
        <v>12288</v>
      </c>
      <c r="B3195" s="1" t="str">
        <f t="shared" si="196"/>
        <v>4208 Heidi Lodge Apt. 453;Ericmouth, SC 22927</v>
      </c>
      <c r="C3195" s="1" t="s">
        <v>28926</v>
      </c>
      <c r="D3195" s="4" t="s">
        <v>37115</v>
      </c>
      <c r="E3195" s="4" t="s">
        <v>37116</v>
      </c>
      <c r="F3195" s="9" t="str">
        <f t="shared" si="197"/>
        <v>Ericmouth</v>
      </c>
      <c r="G3195" t="str">
        <f t="shared" si="198"/>
        <v>SC</v>
      </c>
      <c r="H3195" t="str">
        <f t="shared" si="199"/>
        <v>22927</v>
      </c>
    </row>
    <row r="3196" spans="1:8" ht="30">
      <c r="A3196" s="1" t="s">
        <v>12292</v>
      </c>
      <c r="B3196" s="1" t="str">
        <f t="shared" si="196"/>
        <v>8141 Burns Pines;North Donald, NY 07768</v>
      </c>
      <c r="C3196" s="1" t="s">
        <v>28927</v>
      </c>
      <c r="D3196" s="4" t="s">
        <v>37117</v>
      </c>
      <c r="E3196" s="4" t="s">
        <v>37118</v>
      </c>
      <c r="F3196" s="9" t="str">
        <f t="shared" si="197"/>
        <v>North Donald</v>
      </c>
      <c r="G3196" t="str">
        <f t="shared" si="198"/>
        <v>NY</v>
      </c>
      <c r="H3196" t="str">
        <f t="shared" si="199"/>
        <v>07768</v>
      </c>
    </row>
    <row r="3197" spans="1:8" ht="30">
      <c r="A3197" s="1" t="s">
        <v>12296</v>
      </c>
      <c r="B3197" s="1" t="str">
        <f t="shared" si="196"/>
        <v>USNS Williams;FPO AA 70964</v>
      </c>
      <c r="C3197" s="1" t="s">
        <v>28928</v>
      </c>
      <c r="D3197" s="4" t="s">
        <v>33942</v>
      </c>
      <c r="E3197" s="4" t="s">
        <v>37119</v>
      </c>
      <c r="F3197" s="9" t="str">
        <f t="shared" si="197"/>
        <v>FPO</v>
      </c>
      <c r="G3197" t="str">
        <f t="shared" si="198"/>
        <v>AA</v>
      </c>
      <c r="H3197" t="str">
        <f t="shared" si="199"/>
        <v>70964</v>
      </c>
    </row>
    <row r="3198" spans="1:8" ht="30">
      <c r="A3198" s="1" t="s">
        <v>12300</v>
      </c>
      <c r="B3198" s="1" t="str">
        <f t="shared" si="196"/>
        <v>4507 Katherine Rapids;Lake Susanbury, KS 48543</v>
      </c>
      <c r="C3198" s="1" t="s">
        <v>28929</v>
      </c>
      <c r="D3198" s="4" t="s">
        <v>37120</v>
      </c>
      <c r="E3198" s="4" t="s">
        <v>37121</v>
      </c>
      <c r="F3198" s="9" t="str">
        <f t="shared" si="197"/>
        <v>Lake Susanbury</v>
      </c>
      <c r="G3198" t="str">
        <f t="shared" si="198"/>
        <v>KS</v>
      </c>
      <c r="H3198" t="str">
        <f t="shared" si="199"/>
        <v>48543</v>
      </c>
    </row>
    <row r="3199" spans="1:8" ht="30">
      <c r="A3199" s="1" t="s">
        <v>12304</v>
      </c>
      <c r="B3199" s="1" t="str">
        <f t="shared" si="196"/>
        <v>599 Davis Flats;South Sabrinaside, VA 52045</v>
      </c>
      <c r="C3199" s="1" t="s">
        <v>28930</v>
      </c>
      <c r="D3199" s="4" t="s">
        <v>37122</v>
      </c>
      <c r="E3199" s="4" t="s">
        <v>37123</v>
      </c>
      <c r="F3199" s="9" t="str">
        <f t="shared" si="197"/>
        <v>South Sabrinaside</v>
      </c>
      <c r="G3199" t="str">
        <f t="shared" si="198"/>
        <v>VA</v>
      </c>
      <c r="H3199" t="str">
        <f t="shared" si="199"/>
        <v>52045</v>
      </c>
    </row>
    <row r="3200" spans="1:8" ht="30">
      <c r="A3200" s="1" t="s">
        <v>12308</v>
      </c>
      <c r="B3200" s="1" t="str">
        <f t="shared" si="196"/>
        <v>PSC 9909, Box 8625;APO AP 73714</v>
      </c>
      <c r="C3200" s="1" t="s">
        <v>28931</v>
      </c>
      <c r="D3200" s="4" t="s">
        <v>37124</v>
      </c>
      <c r="E3200" s="4" t="s">
        <v>37125</v>
      </c>
      <c r="F3200" s="9" t="str">
        <f t="shared" si="197"/>
        <v>APO</v>
      </c>
      <c r="G3200" t="str">
        <f t="shared" si="198"/>
        <v>AP</v>
      </c>
      <c r="H3200" t="str">
        <f t="shared" si="199"/>
        <v>73714</v>
      </c>
    </row>
    <row r="3201" spans="1:8" ht="30">
      <c r="A3201" s="1" t="s">
        <v>12312</v>
      </c>
      <c r="B3201" s="1" t="str">
        <f t="shared" si="196"/>
        <v>20946 Houston Vista;North Elizabethland, VA 69360</v>
      </c>
      <c r="C3201" s="1" t="s">
        <v>28932</v>
      </c>
      <c r="D3201" s="4" t="s">
        <v>37126</v>
      </c>
      <c r="E3201" s="4" t="s">
        <v>37127</v>
      </c>
      <c r="F3201" s="9" t="str">
        <f t="shared" si="197"/>
        <v>North Elizabethland</v>
      </c>
      <c r="G3201" t="str">
        <f t="shared" si="198"/>
        <v>VA</v>
      </c>
      <c r="H3201" t="str">
        <f t="shared" si="199"/>
        <v>69360</v>
      </c>
    </row>
    <row r="3202" spans="1:8" ht="30">
      <c r="A3202" s="1" t="s">
        <v>12315</v>
      </c>
      <c r="B3202" s="1" t="str">
        <f t="shared" si="196"/>
        <v>PSC 4035, Box 9685;APO AE 49481</v>
      </c>
      <c r="C3202" s="1" t="s">
        <v>28933</v>
      </c>
      <c r="D3202" s="4" t="s">
        <v>37128</v>
      </c>
      <c r="E3202" s="4" t="s">
        <v>37129</v>
      </c>
      <c r="F3202" s="9" t="str">
        <f t="shared" si="197"/>
        <v>APO</v>
      </c>
      <c r="G3202" t="str">
        <f t="shared" si="198"/>
        <v>AE</v>
      </c>
      <c r="H3202" t="str">
        <f t="shared" si="199"/>
        <v>49481</v>
      </c>
    </row>
    <row r="3203" spans="1:8" ht="45">
      <c r="A3203" s="1" t="s">
        <v>12319</v>
      </c>
      <c r="B3203" s="1" t="str">
        <f t="shared" ref="B3203:B3266" si="200">SUBSTITUTE(A3203,CHAR(10),";")</f>
        <v>587 Robert Gardens;Williamland, NV 55520</v>
      </c>
      <c r="C3203" s="1" t="s">
        <v>28934</v>
      </c>
      <c r="D3203" s="4" t="s">
        <v>37130</v>
      </c>
      <c r="E3203" s="4" t="s">
        <v>37131</v>
      </c>
      <c r="F3203" s="9" t="str">
        <f t="shared" ref="F3203:F3266" si="201">IF(RIGHT(LEFT(E3203,3),2)="PO",LEFT(E3203,3),LEFT(E3203,LEN(E3203)-10))</f>
        <v>Williamland</v>
      </c>
      <c r="G3203" t="str">
        <f t="shared" ref="G3203:G3266" si="202">LEFT(RIGHT(E3203, 8), 2)</f>
        <v>NV</v>
      </c>
      <c r="H3203" t="str">
        <f t="shared" ref="H3203:H3266" si="203">RIGHT(E3203, 5)</f>
        <v>55520</v>
      </c>
    </row>
    <row r="3204" spans="1:8" ht="30">
      <c r="A3204" s="1" t="s">
        <v>12323</v>
      </c>
      <c r="B3204" s="1" t="str">
        <f t="shared" si="200"/>
        <v>68117 James Mountains Apt. 117;Carlmouth, NJ 98789</v>
      </c>
      <c r="C3204" s="1" t="s">
        <v>28935</v>
      </c>
      <c r="D3204" s="4" t="s">
        <v>37132</v>
      </c>
      <c r="E3204" s="4" t="s">
        <v>37133</v>
      </c>
      <c r="F3204" s="9" t="str">
        <f t="shared" si="201"/>
        <v>Carlmouth</v>
      </c>
      <c r="G3204" t="str">
        <f t="shared" si="202"/>
        <v>NJ</v>
      </c>
      <c r="H3204" t="str">
        <f t="shared" si="203"/>
        <v>98789</v>
      </c>
    </row>
    <row r="3205" spans="1:8" ht="30">
      <c r="A3205" s="1" t="s">
        <v>12327</v>
      </c>
      <c r="B3205" s="1" t="str">
        <f t="shared" si="200"/>
        <v>USS Gordon;FPO AE 40441</v>
      </c>
      <c r="C3205" s="1" t="s">
        <v>28936</v>
      </c>
      <c r="D3205" s="4" t="s">
        <v>37134</v>
      </c>
      <c r="E3205" s="4" t="s">
        <v>37135</v>
      </c>
      <c r="F3205" s="9" t="str">
        <f t="shared" si="201"/>
        <v>FPO</v>
      </c>
      <c r="G3205" t="str">
        <f t="shared" si="202"/>
        <v>AE</v>
      </c>
      <c r="H3205" t="str">
        <f t="shared" si="203"/>
        <v>40441</v>
      </c>
    </row>
    <row r="3206" spans="1:8" ht="45">
      <c r="A3206" s="1" t="s">
        <v>12331</v>
      </c>
      <c r="B3206" s="1" t="str">
        <f t="shared" si="200"/>
        <v>56188 Jackson Loop Apt. 967;North Jeremybury, SD 78684</v>
      </c>
      <c r="C3206" s="1" t="s">
        <v>28937</v>
      </c>
      <c r="D3206" s="4" t="s">
        <v>37136</v>
      </c>
      <c r="E3206" s="4" t="s">
        <v>37137</v>
      </c>
      <c r="F3206" s="9" t="str">
        <f t="shared" si="201"/>
        <v>North Jeremybury</v>
      </c>
      <c r="G3206" t="str">
        <f t="shared" si="202"/>
        <v>SD</v>
      </c>
      <c r="H3206" t="str">
        <f t="shared" si="203"/>
        <v>78684</v>
      </c>
    </row>
    <row r="3207" spans="1:8" ht="30">
      <c r="A3207" s="1" t="s">
        <v>12334</v>
      </c>
      <c r="B3207" s="1" t="str">
        <f t="shared" si="200"/>
        <v>968 Leslie Dam;Millershire, DC 95427</v>
      </c>
      <c r="C3207" s="1" t="s">
        <v>28938</v>
      </c>
      <c r="D3207" s="4" t="s">
        <v>37138</v>
      </c>
      <c r="E3207" s="4" t="s">
        <v>37139</v>
      </c>
      <c r="F3207" s="9" t="str">
        <f t="shared" si="201"/>
        <v>Millershire</v>
      </c>
      <c r="G3207" t="str">
        <f t="shared" si="202"/>
        <v>DC</v>
      </c>
      <c r="H3207" t="str">
        <f t="shared" si="203"/>
        <v>95427</v>
      </c>
    </row>
    <row r="3208" spans="1:8" ht="30">
      <c r="A3208" s="1" t="s">
        <v>12338</v>
      </c>
      <c r="B3208" s="1" t="str">
        <f t="shared" si="200"/>
        <v>28310 Randall Union;Myersberg, SD 55781</v>
      </c>
      <c r="C3208" s="1" t="s">
        <v>28939</v>
      </c>
      <c r="D3208" s="4" t="s">
        <v>37140</v>
      </c>
      <c r="E3208" s="4" t="s">
        <v>37141</v>
      </c>
      <c r="F3208" s="9" t="str">
        <f t="shared" si="201"/>
        <v>Myersberg</v>
      </c>
      <c r="G3208" t="str">
        <f t="shared" si="202"/>
        <v>SD</v>
      </c>
      <c r="H3208" t="str">
        <f t="shared" si="203"/>
        <v>55781</v>
      </c>
    </row>
    <row r="3209" spans="1:8" ht="30">
      <c r="A3209" s="1" t="s">
        <v>12342</v>
      </c>
      <c r="B3209" s="1" t="str">
        <f t="shared" si="200"/>
        <v>18825 Cindy Drives;Davisfurt, NM 30333</v>
      </c>
      <c r="C3209" s="1" t="s">
        <v>28940</v>
      </c>
      <c r="D3209" s="4" t="s">
        <v>37142</v>
      </c>
      <c r="E3209" s="4" t="s">
        <v>37143</v>
      </c>
      <c r="F3209" s="9" t="str">
        <f t="shared" si="201"/>
        <v>Davisfurt</v>
      </c>
      <c r="G3209" t="str">
        <f t="shared" si="202"/>
        <v>NM</v>
      </c>
      <c r="H3209" t="str">
        <f t="shared" si="203"/>
        <v>30333</v>
      </c>
    </row>
    <row r="3210" spans="1:8" ht="45">
      <c r="A3210" s="1" t="s">
        <v>12346</v>
      </c>
      <c r="B3210" s="1" t="str">
        <f t="shared" si="200"/>
        <v>7151 Stevens Keys;Oconnellborough, AR 98886</v>
      </c>
      <c r="C3210" s="1" t="s">
        <v>28941</v>
      </c>
      <c r="D3210" s="4" t="s">
        <v>37144</v>
      </c>
      <c r="E3210" s="4" t="s">
        <v>37145</v>
      </c>
      <c r="F3210" s="9" t="str">
        <f t="shared" si="201"/>
        <v>Oconnellborough</v>
      </c>
      <c r="G3210" t="str">
        <f t="shared" si="202"/>
        <v>AR</v>
      </c>
      <c r="H3210" t="str">
        <f t="shared" si="203"/>
        <v>98886</v>
      </c>
    </row>
    <row r="3211" spans="1:8" ht="30">
      <c r="A3211" s="1" t="s">
        <v>12348</v>
      </c>
      <c r="B3211" s="1" t="str">
        <f t="shared" si="200"/>
        <v>PSC 5961, Box 8263;APO AP 20685</v>
      </c>
      <c r="C3211" s="1" t="s">
        <v>28942</v>
      </c>
      <c r="D3211" s="4" t="s">
        <v>37146</v>
      </c>
      <c r="E3211" s="4" t="s">
        <v>37147</v>
      </c>
      <c r="F3211" s="9" t="str">
        <f t="shared" si="201"/>
        <v>APO</v>
      </c>
      <c r="G3211" t="str">
        <f t="shared" si="202"/>
        <v>AP</v>
      </c>
      <c r="H3211" t="str">
        <f t="shared" si="203"/>
        <v>20685</v>
      </c>
    </row>
    <row r="3212" spans="1:8" ht="30">
      <c r="A3212" s="1" t="s">
        <v>12352</v>
      </c>
      <c r="B3212" s="1" t="str">
        <f t="shared" si="200"/>
        <v>USNV Thompson;FPO AE 02549</v>
      </c>
      <c r="C3212" s="1" t="s">
        <v>28943</v>
      </c>
      <c r="D3212" s="4" t="s">
        <v>37148</v>
      </c>
      <c r="E3212" s="4" t="s">
        <v>37149</v>
      </c>
      <c r="F3212" s="9" t="str">
        <f t="shared" si="201"/>
        <v>FPO</v>
      </c>
      <c r="G3212" t="str">
        <f t="shared" si="202"/>
        <v>AE</v>
      </c>
      <c r="H3212" t="str">
        <f t="shared" si="203"/>
        <v>02549</v>
      </c>
    </row>
    <row r="3213" spans="1:8" ht="30">
      <c r="A3213" s="1" t="s">
        <v>12356</v>
      </c>
      <c r="B3213" s="1" t="str">
        <f t="shared" si="200"/>
        <v>5880 Porter Wall Suite 868;Aprilport, OK 63577</v>
      </c>
      <c r="C3213" s="1" t="s">
        <v>28944</v>
      </c>
      <c r="D3213" s="4" t="s">
        <v>37150</v>
      </c>
      <c r="E3213" s="4" t="s">
        <v>37151</v>
      </c>
      <c r="F3213" s="9" t="str">
        <f t="shared" si="201"/>
        <v>Aprilport</v>
      </c>
      <c r="G3213" t="str">
        <f t="shared" si="202"/>
        <v>OK</v>
      </c>
      <c r="H3213" t="str">
        <f t="shared" si="203"/>
        <v>63577</v>
      </c>
    </row>
    <row r="3214" spans="1:8" ht="30">
      <c r="A3214" s="1" t="s">
        <v>12360</v>
      </c>
      <c r="B3214" s="1" t="str">
        <f t="shared" si="200"/>
        <v>879 Sanchez Walk;East Ericview, AL 10640</v>
      </c>
      <c r="C3214" s="1" t="s">
        <v>28945</v>
      </c>
      <c r="D3214" s="4" t="s">
        <v>37152</v>
      </c>
      <c r="E3214" s="4" t="s">
        <v>37153</v>
      </c>
      <c r="F3214" s="9" t="str">
        <f t="shared" si="201"/>
        <v>East Ericview</v>
      </c>
      <c r="G3214" t="str">
        <f t="shared" si="202"/>
        <v>AL</v>
      </c>
      <c r="H3214" t="str">
        <f t="shared" si="203"/>
        <v>10640</v>
      </c>
    </row>
    <row r="3215" spans="1:8" ht="30">
      <c r="A3215" s="1" t="s">
        <v>12364</v>
      </c>
      <c r="B3215" s="1" t="str">
        <f t="shared" si="200"/>
        <v>56969 Smith Village Apt. 105;Lisaberg, SD 80706</v>
      </c>
      <c r="C3215" s="1" t="s">
        <v>28946</v>
      </c>
      <c r="D3215" s="4" t="s">
        <v>37154</v>
      </c>
      <c r="E3215" s="4" t="s">
        <v>37155</v>
      </c>
      <c r="F3215" s="9" t="str">
        <f t="shared" si="201"/>
        <v>Lisaberg</v>
      </c>
      <c r="G3215" t="str">
        <f t="shared" si="202"/>
        <v>SD</v>
      </c>
      <c r="H3215" t="str">
        <f t="shared" si="203"/>
        <v>80706</v>
      </c>
    </row>
    <row r="3216" spans="1:8" ht="30">
      <c r="A3216" s="1" t="s">
        <v>12368</v>
      </c>
      <c r="B3216" s="1" t="str">
        <f t="shared" si="200"/>
        <v>282 Peter Knolls;Karenberg, AR 12146</v>
      </c>
      <c r="C3216" s="1" t="s">
        <v>28947</v>
      </c>
      <c r="D3216" s="4" t="s">
        <v>37156</v>
      </c>
      <c r="E3216" s="4" t="s">
        <v>37157</v>
      </c>
      <c r="F3216" s="9" t="str">
        <f t="shared" si="201"/>
        <v>Karenberg</v>
      </c>
      <c r="G3216" t="str">
        <f t="shared" si="202"/>
        <v>AR</v>
      </c>
      <c r="H3216" t="str">
        <f t="shared" si="203"/>
        <v>12146</v>
      </c>
    </row>
    <row r="3217" spans="1:8" ht="30">
      <c r="A3217" s="1" t="s">
        <v>12372</v>
      </c>
      <c r="B3217" s="1" t="str">
        <f t="shared" si="200"/>
        <v>0935 Ward Valley Suite 255;Port Wendy, DC 99259</v>
      </c>
      <c r="C3217" s="1" t="s">
        <v>28948</v>
      </c>
      <c r="D3217" s="4" t="s">
        <v>37158</v>
      </c>
      <c r="E3217" s="4" t="s">
        <v>37159</v>
      </c>
      <c r="F3217" s="9" t="str">
        <f t="shared" si="201"/>
        <v>Port Wendy</v>
      </c>
      <c r="G3217" t="str">
        <f t="shared" si="202"/>
        <v>DC</v>
      </c>
      <c r="H3217" t="str">
        <f t="shared" si="203"/>
        <v>99259</v>
      </c>
    </row>
    <row r="3218" spans="1:8" ht="45">
      <c r="A3218" s="1" t="s">
        <v>12376</v>
      </c>
      <c r="B3218" s="1" t="str">
        <f t="shared" si="200"/>
        <v>207 Hubbard Crossroad Suite 794;South Adam, MS 72375</v>
      </c>
      <c r="C3218" s="1" t="s">
        <v>28949</v>
      </c>
      <c r="D3218" s="4" t="s">
        <v>37160</v>
      </c>
      <c r="E3218" s="4" t="s">
        <v>37161</v>
      </c>
      <c r="F3218" s="9" t="str">
        <f t="shared" si="201"/>
        <v>South Adam</v>
      </c>
      <c r="G3218" t="str">
        <f t="shared" si="202"/>
        <v>MS</v>
      </c>
      <c r="H3218" t="str">
        <f t="shared" si="203"/>
        <v>72375</v>
      </c>
    </row>
    <row r="3219" spans="1:8" ht="45">
      <c r="A3219" s="1" t="s">
        <v>12380</v>
      </c>
      <c r="B3219" s="1" t="str">
        <f t="shared" si="200"/>
        <v>35160 Natasha Landing;Christianbury, IN 81403</v>
      </c>
      <c r="C3219" s="1" t="s">
        <v>28950</v>
      </c>
      <c r="D3219" s="4" t="s">
        <v>37162</v>
      </c>
      <c r="E3219" s="4" t="s">
        <v>37163</v>
      </c>
      <c r="F3219" s="9" t="str">
        <f t="shared" si="201"/>
        <v>Christianbury</v>
      </c>
      <c r="G3219" t="str">
        <f t="shared" si="202"/>
        <v>IN</v>
      </c>
      <c r="H3219" t="str">
        <f t="shared" si="203"/>
        <v>81403</v>
      </c>
    </row>
    <row r="3220" spans="1:8" ht="45">
      <c r="A3220" s="1" t="s">
        <v>12384</v>
      </c>
      <c r="B3220" s="1" t="str">
        <f t="shared" si="200"/>
        <v>790 Chelsea Motorway;Franklinland, PA 70465</v>
      </c>
      <c r="C3220" s="1" t="s">
        <v>28951</v>
      </c>
      <c r="D3220" s="4" t="s">
        <v>37164</v>
      </c>
      <c r="E3220" s="4" t="s">
        <v>37165</v>
      </c>
      <c r="F3220" s="9" t="str">
        <f t="shared" si="201"/>
        <v>Franklinland</v>
      </c>
      <c r="G3220" t="str">
        <f t="shared" si="202"/>
        <v>PA</v>
      </c>
      <c r="H3220" t="str">
        <f t="shared" si="203"/>
        <v>70465</v>
      </c>
    </row>
    <row r="3221" spans="1:8" ht="30">
      <c r="A3221" s="1" t="s">
        <v>12388</v>
      </c>
      <c r="B3221" s="1" t="str">
        <f t="shared" si="200"/>
        <v>PSC 2628, Box 1367;APO AP 62680</v>
      </c>
      <c r="C3221" s="1" t="s">
        <v>28952</v>
      </c>
      <c r="D3221" s="4" t="s">
        <v>37166</v>
      </c>
      <c r="E3221" s="4" t="s">
        <v>37167</v>
      </c>
      <c r="F3221" s="9" t="str">
        <f t="shared" si="201"/>
        <v>APO</v>
      </c>
      <c r="G3221" t="str">
        <f t="shared" si="202"/>
        <v>AP</v>
      </c>
      <c r="H3221" t="str">
        <f t="shared" si="203"/>
        <v>62680</v>
      </c>
    </row>
    <row r="3222" spans="1:8" ht="30">
      <c r="A3222" s="1" t="s">
        <v>12392</v>
      </c>
      <c r="B3222" s="1" t="str">
        <f t="shared" si="200"/>
        <v>897 Emily Squares;North Markbury, DC 93352</v>
      </c>
      <c r="C3222" s="1" t="s">
        <v>28953</v>
      </c>
      <c r="D3222" s="4" t="s">
        <v>37168</v>
      </c>
      <c r="E3222" s="4" t="s">
        <v>37169</v>
      </c>
      <c r="F3222" s="9" t="str">
        <f t="shared" si="201"/>
        <v>North Markbury</v>
      </c>
      <c r="G3222" t="str">
        <f t="shared" si="202"/>
        <v>DC</v>
      </c>
      <c r="H3222" t="str">
        <f t="shared" si="203"/>
        <v>93352</v>
      </c>
    </row>
    <row r="3223" spans="1:8" ht="30">
      <c r="A3223" s="1" t="s">
        <v>12396</v>
      </c>
      <c r="B3223" s="1" t="str">
        <f t="shared" si="200"/>
        <v>49756 Bryan Brook;Krausefort, NC 78057</v>
      </c>
      <c r="C3223" s="1" t="s">
        <v>28954</v>
      </c>
      <c r="D3223" s="4" t="s">
        <v>37170</v>
      </c>
      <c r="E3223" s="4" t="s">
        <v>37171</v>
      </c>
      <c r="F3223" s="9" t="str">
        <f t="shared" si="201"/>
        <v>Krausefort</v>
      </c>
      <c r="G3223" t="str">
        <f t="shared" si="202"/>
        <v>NC</v>
      </c>
      <c r="H3223" t="str">
        <f t="shared" si="203"/>
        <v>78057</v>
      </c>
    </row>
    <row r="3224" spans="1:8" ht="30">
      <c r="A3224" s="1" t="s">
        <v>12400</v>
      </c>
      <c r="B3224" s="1" t="str">
        <f t="shared" si="200"/>
        <v>827 Alison Village;Port Anita, MO 01341</v>
      </c>
      <c r="C3224" s="1" t="s">
        <v>28955</v>
      </c>
      <c r="D3224" s="4" t="s">
        <v>37172</v>
      </c>
      <c r="E3224" s="4" t="s">
        <v>37173</v>
      </c>
      <c r="F3224" s="9" t="str">
        <f t="shared" si="201"/>
        <v>Port Anita</v>
      </c>
      <c r="G3224" t="str">
        <f t="shared" si="202"/>
        <v>MO</v>
      </c>
      <c r="H3224" t="str">
        <f t="shared" si="203"/>
        <v>01341</v>
      </c>
    </row>
    <row r="3225" spans="1:8" ht="30">
      <c r="A3225" s="1" t="s">
        <v>12404</v>
      </c>
      <c r="B3225" s="1" t="str">
        <f t="shared" si="200"/>
        <v>PSC 8382, Box 8596;APO AE 58405</v>
      </c>
      <c r="C3225" s="1" t="s">
        <v>28956</v>
      </c>
      <c r="D3225" s="4" t="s">
        <v>37174</v>
      </c>
      <c r="E3225" s="4" t="s">
        <v>37175</v>
      </c>
      <c r="F3225" s="9" t="str">
        <f t="shared" si="201"/>
        <v>APO</v>
      </c>
      <c r="G3225" t="str">
        <f t="shared" si="202"/>
        <v>AE</v>
      </c>
      <c r="H3225" t="str">
        <f t="shared" si="203"/>
        <v>58405</v>
      </c>
    </row>
    <row r="3226" spans="1:8" ht="30">
      <c r="A3226" s="1" t="s">
        <v>12408</v>
      </c>
      <c r="B3226" s="1" t="str">
        <f t="shared" si="200"/>
        <v>4750 Katherine Squares Apt. 301;Elizabethville, AL 40306</v>
      </c>
      <c r="C3226" s="1" t="s">
        <v>28957</v>
      </c>
      <c r="D3226" s="4" t="s">
        <v>37176</v>
      </c>
      <c r="E3226" s="4" t="s">
        <v>37177</v>
      </c>
      <c r="F3226" s="9" t="str">
        <f t="shared" si="201"/>
        <v>Elizabethville</v>
      </c>
      <c r="G3226" t="str">
        <f t="shared" si="202"/>
        <v>AL</v>
      </c>
      <c r="H3226" t="str">
        <f t="shared" si="203"/>
        <v>40306</v>
      </c>
    </row>
    <row r="3227" spans="1:8" ht="45">
      <c r="A3227" s="1" t="s">
        <v>12412</v>
      </c>
      <c r="B3227" s="1" t="str">
        <f t="shared" si="200"/>
        <v>0125 Holland Springs Apt. 231;North Christinestad, ID 34525</v>
      </c>
      <c r="C3227" s="1" t="s">
        <v>28958</v>
      </c>
      <c r="D3227" s="4" t="s">
        <v>37178</v>
      </c>
      <c r="E3227" s="4" t="s">
        <v>37179</v>
      </c>
      <c r="F3227" s="9" t="str">
        <f t="shared" si="201"/>
        <v>North Christinestad</v>
      </c>
      <c r="G3227" t="str">
        <f t="shared" si="202"/>
        <v>ID</v>
      </c>
      <c r="H3227" t="str">
        <f t="shared" si="203"/>
        <v>34525</v>
      </c>
    </row>
    <row r="3228" spans="1:8" ht="30">
      <c r="A3228" s="1" t="s">
        <v>12416</v>
      </c>
      <c r="B3228" s="1" t="str">
        <f t="shared" si="200"/>
        <v>Unit 3488 Box 2448;DPO AP 87883</v>
      </c>
      <c r="C3228" s="1" t="s">
        <v>28959</v>
      </c>
      <c r="D3228" s="4" t="s">
        <v>37180</v>
      </c>
      <c r="E3228" s="4" t="s">
        <v>37181</v>
      </c>
      <c r="F3228" s="9" t="str">
        <f t="shared" si="201"/>
        <v>DPO</v>
      </c>
      <c r="G3228" t="str">
        <f t="shared" si="202"/>
        <v>AP</v>
      </c>
      <c r="H3228" t="str">
        <f t="shared" si="203"/>
        <v>87883</v>
      </c>
    </row>
    <row r="3229" spans="1:8" ht="30">
      <c r="A3229" s="1" t="s">
        <v>12420</v>
      </c>
      <c r="B3229" s="1" t="str">
        <f t="shared" si="200"/>
        <v>29979 Lewis Tunnel Suite 770;Snyderbury, RI 30704</v>
      </c>
      <c r="C3229" s="1" t="s">
        <v>28960</v>
      </c>
      <c r="D3229" s="4" t="s">
        <v>37182</v>
      </c>
      <c r="E3229" s="4" t="s">
        <v>37183</v>
      </c>
      <c r="F3229" s="9" t="str">
        <f t="shared" si="201"/>
        <v>Snyderbury</v>
      </c>
      <c r="G3229" t="str">
        <f t="shared" si="202"/>
        <v>RI</v>
      </c>
      <c r="H3229" t="str">
        <f t="shared" si="203"/>
        <v>30704</v>
      </c>
    </row>
    <row r="3230" spans="1:8" ht="45">
      <c r="A3230" s="1" t="s">
        <v>12424</v>
      </c>
      <c r="B3230" s="1" t="str">
        <f t="shared" si="200"/>
        <v>78496 Taylor Ford Suite 467;Lake Mackenzieside, HI 20435</v>
      </c>
      <c r="C3230" s="1" t="s">
        <v>28961</v>
      </c>
      <c r="D3230" s="4" t="s">
        <v>37184</v>
      </c>
      <c r="E3230" s="4" t="s">
        <v>37185</v>
      </c>
      <c r="F3230" s="9" t="str">
        <f t="shared" si="201"/>
        <v>Lake Mackenzieside</v>
      </c>
      <c r="G3230" t="str">
        <f t="shared" si="202"/>
        <v>HI</v>
      </c>
      <c r="H3230" t="str">
        <f t="shared" si="203"/>
        <v>20435</v>
      </c>
    </row>
    <row r="3231" spans="1:8" ht="30">
      <c r="A3231" s="1" t="s">
        <v>12428</v>
      </c>
      <c r="B3231" s="1" t="str">
        <f t="shared" si="200"/>
        <v>02397 Melissa Bridge Apt. 303;West Felicia, VT 20480</v>
      </c>
      <c r="C3231" s="1" t="s">
        <v>28962</v>
      </c>
      <c r="D3231" s="4" t="s">
        <v>37186</v>
      </c>
      <c r="E3231" s="4" t="s">
        <v>37187</v>
      </c>
      <c r="F3231" s="9" t="str">
        <f t="shared" si="201"/>
        <v>West Felicia</v>
      </c>
      <c r="G3231" t="str">
        <f t="shared" si="202"/>
        <v>VT</v>
      </c>
      <c r="H3231" t="str">
        <f t="shared" si="203"/>
        <v>20480</v>
      </c>
    </row>
    <row r="3232" spans="1:8" ht="30">
      <c r="A3232" s="1" t="s">
        <v>12432</v>
      </c>
      <c r="B3232" s="1" t="str">
        <f t="shared" si="200"/>
        <v>Unit 4630 Box 2481;DPO AE 35077</v>
      </c>
      <c r="C3232" s="1" t="s">
        <v>28963</v>
      </c>
      <c r="D3232" s="4" t="s">
        <v>37188</v>
      </c>
      <c r="E3232" s="4" t="s">
        <v>37189</v>
      </c>
      <c r="F3232" s="9" t="str">
        <f t="shared" si="201"/>
        <v>DPO</v>
      </c>
      <c r="G3232" t="str">
        <f t="shared" si="202"/>
        <v>AE</v>
      </c>
      <c r="H3232" t="str">
        <f t="shared" si="203"/>
        <v>35077</v>
      </c>
    </row>
    <row r="3233" spans="1:8" ht="45">
      <c r="A3233" s="1" t="s">
        <v>12436</v>
      </c>
      <c r="B3233" s="1" t="str">
        <f t="shared" si="200"/>
        <v>8667 Robert Locks;Margaretmouth, MN 85430</v>
      </c>
      <c r="C3233" s="1" t="s">
        <v>28964</v>
      </c>
      <c r="D3233" s="4" t="s">
        <v>37190</v>
      </c>
      <c r="E3233" s="4" t="s">
        <v>37191</v>
      </c>
      <c r="F3233" s="9" t="str">
        <f t="shared" si="201"/>
        <v>Margaretmouth</v>
      </c>
      <c r="G3233" t="str">
        <f t="shared" si="202"/>
        <v>MN</v>
      </c>
      <c r="H3233" t="str">
        <f t="shared" si="203"/>
        <v>85430</v>
      </c>
    </row>
    <row r="3234" spans="1:8" ht="30">
      <c r="A3234" s="1" t="s">
        <v>12440</v>
      </c>
      <c r="B3234" s="1" t="str">
        <f t="shared" si="200"/>
        <v>12515 Lin Way Suite 537;Port April, NY 76809</v>
      </c>
      <c r="C3234" s="1" t="s">
        <v>28965</v>
      </c>
      <c r="D3234" s="4" t="s">
        <v>37192</v>
      </c>
      <c r="E3234" s="4" t="s">
        <v>37193</v>
      </c>
      <c r="F3234" s="9" t="str">
        <f t="shared" si="201"/>
        <v>Port April</v>
      </c>
      <c r="G3234" t="str">
        <f t="shared" si="202"/>
        <v>NY</v>
      </c>
      <c r="H3234" t="str">
        <f t="shared" si="203"/>
        <v>76809</v>
      </c>
    </row>
    <row r="3235" spans="1:8" ht="30">
      <c r="A3235" s="1" t="s">
        <v>12444</v>
      </c>
      <c r="B3235" s="1" t="str">
        <f t="shared" si="200"/>
        <v>2242 Green Point Apt. 256;North Crystal, KY 17312</v>
      </c>
      <c r="C3235" s="1" t="s">
        <v>28966</v>
      </c>
      <c r="D3235" s="4" t="s">
        <v>37194</v>
      </c>
      <c r="E3235" s="4" t="s">
        <v>37195</v>
      </c>
      <c r="F3235" s="9" t="str">
        <f t="shared" si="201"/>
        <v>North Crystal</v>
      </c>
      <c r="G3235" t="str">
        <f t="shared" si="202"/>
        <v>KY</v>
      </c>
      <c r="H3235" t="str">
        <f t="shared" si="203"/>
        <v>17312</v>
      </c>
    </row>
    <row r="3236" spans="1:8" ht="30">
      <c r="A3236" s="1" t="s">
        <v>12447</v>
      </c>
      <c r="B3236" s="1" t="str">
        <f t="shared" si="200"/>
        <v>185 Thomas Island;North Steve, ND 27817</v>
      </c>
      <c r="C3236" s="1" t="s">
        <v>28967</v>
      </c>
      <c r="D3236" s="4" t="s">
        <v>37196</v>
      </c>
      <c r="E3236" s="4" t="s">
        <v>37197</v>
      </c>
      <c r="F3236" s="9" t="str">
        <f t="shared" si="201"/>
        <v>North Steve</v>
      </c>
      <c r="G3236" t="str">
        <f t="shared" si="202"/>
        <v>ND</v>
      </c>
      <c r="H3236" t="str">
        <f t="shared" si="203"/>
        <v>27817</v>
      </c>
    </row>
    <row r="3237" spans="1:8" ht="30">
      <c r="A3237" s="1" t="s">
        <v>12451</v>
      </c>
      <c r="B3237" s="1" t="str">
        <f t="shared" si="200"/>
        <v>4315 James Causeway;West Scottmouth, NE 02008</v>
      </c>
      <c r="C3237" s="1" t="s">
        <v>28968</v>
      </c>
      <c r="D3237" s="4" t="s">
        <v>37198</v>
      </c>
      <c r="E3237" s="4" t="s">
        <v>37199</v>
      </c>
      <c r="F3237" s="9" t="str">
        <f t="shared" si="201"/>
        <v>West Scottmouth</v>
      </c>
      <c r="G3237" t="str">
        <f t="shared" si="202"/>
        <v>NE</v>
      </c>
      <c r="H3237" t="str">
        <f t="shared" si="203"/>
        <v>02008</v>
      </c>
    </row>
    <row r="3238" spans="1:8" ht="30">
      <c r="A3238" s="1" t="s">
        <v>12455</v>
      </c>
      <c r="B3238" s="1" t="str">
        <f t="shared" si="200"/>
        <v>379 Jacqueline Roads Apt. 739;South Emily, NE 22650</v>
      </c>
      <c r="C3238" s="1" t="s">
        <v>28969</v>
      </c>
      <c r="D3238" s="4" t="s">
        <v>37200</v>
      </c>
      <c r="E3238" s="4" t="s">
        <v>37201</v>
      </c>
      <c r="F3238" s="9" t="str">
        <f t="shared" si="201"/>
        <v>South Emily</v>
      </c>
      <c r="G3238" t="str">
        <f t="shared" si="202"/>
        <v>NE</v>
      </c>
      <c r="H3238" t="str">
        <f t="shared" si="203"/>
        <v>22650</v>
      </c>
    </row>
    <row r="3239" spans="1:8" ht="30">
      <c r="A3239" s="1" t="s">
        <v>12459</v>
      </c>
      <c r="B3239" s="1" t="str">
        <f t="shared" si="200"/>
        <v>7041 James Falls Suite 825;North William, IN 17444</v>
      </c>
      <c r="C3239" s="1" t="s">
        <v>28970</v>
      </c>
      <c r="D3239" s="4" t="s">
        <v>37202</v>
      </c>
      <c r="E3239" s="4" t="s">
        <v>37203</v>
      </c>
      <c r="F3239" s="9" t="str">
        <f t="shared" si="201"/>
        <v>North William</v>
      </c>
      <c r="G3239" t="str">
        <f t="shared" si="202"/>
        <v>IN</v>
      </c>
      <c r="H3239" t="str">
        <f t="shared" si="203"/>
        <v>17444</v>
      </c>
    </row>
    <row r="3240" spans="1:8" ht="45">
      <c r="A3240" s="1" t="s">
        <v>12463</v>
      </c>
      <c r="B3240" s="1" t="str">
        <f t="shared" si="200"/>
        <v>15778 Medina Fall;Thompsonbury, LA 92732</v>
      </c>
      <c r="C3240" s="1" t="s">
        <v>28971</v>
      </c>
      <c r="D3240" s="4" t="s">
        <v>37204</v>
      </c>
      <c r="E3240" s="4" t="s">
        <v>37205</v>
      </c>
      <c r="F3240" s="9" t="str">
        <f t="shared" si="201"/>
        <v>Thompsonbury</v>
      </c>
      <c r="G3240" t="str">
        <f t="shared" si="202"/>
        <v>LA</v>
      </c>
      <c r="H3240" t="str">
        <f t="shared" si="203"/>
        <v>92732</v>
      </c>
    </row>
    <row r="3241" spans="1:8" ht="45">
      <c r="A3241" s="1" t="s">
        <v>12467</v>
      </c>
      <c r="B3241" s="1" t="str">
        <f t="shared" si="200"/>
        <v>770 Jared Creek Apt. 025;Huffmanmouth, UT 92001</v>
      </c>
      <c r="C3241" s="1" t="s">
        <v>28972</v>
      </c>
      <c r="D3241" s="4" t="s">
        <v>37206</v>
      </c>
      <c r="E3241" s="4" t="s">
        <v>37207</v>
      </c>
      <c r="F3241" s="9" t="str">
        <f t="shared" si="201"/>
        <v>Huffmanmouth</v>
      </c>
      <c r="G3241" t="str">
        <f t="shared" si="202"/>
        <v>UT</v>
      </c>
      <c r="H3241" t="str">
        <f t="shared" si="203"/>
        <v>92001</v>
      </c>
    </row>
    <row r="3242" spans="1:8" ht="30">
      <c r="A3242" s="1" t="s">
        <v>12470</v>
      </c>
      <c r="B3242" s="1" t="str">
        <f t="shared" si="200"/>
        <v>756 Amanda Roads;Zacharyfort, IA 91840</v>
      </c>
      <c r="C3242" s="1" t="s">
        <v>28973</v>
      </c>
      <c r="D3242" s="4" t="s">
        <v>37208</v>
      </c>
      <c r="E3242" s="4" t="s">
        <v>37209</v>
      </c>
      <c r="F3242" s="9" t="str">
        <f t="shared" si="201"/>
        <v>Zacharyfort</v>
      </c>
      <c r="G3242" t="str">
        <f t="shared" si="202"/>
        <v>IA</v>
      </c>
      <c r="H3242" t="str">
        <f t="shared" si="203"/>
        <v>91840</v>
      </c>
    </row>
    <row r="3243" spans="1:8" ht="45">
      <c r="A3243" s="1" t="s">
        <v>12474</v>
      </c>
      <c r="B3243" s="1" t="str">
        <f t="shared" si="200"/>
        <v>94296 Ashley Summit Apt. 754;Pamelachester, NC 03080</v>
      </c>
      <c r="C3243" s="1" t="s">
        <v>28974</v>
      </c>
      <c r="D3243" s="4" t="s">
        <v>37210</v>
      </c>
      <c r="E3243" s="4" t="s">
        <v>37211</v>
      </c>
      <c r="F3243" s="9" t="str">
        <f t="shared" si="201"/>
        <v>Pamelachester</v>
      </c>
      <c r="G3243" t="str">
        <f t="shared" si="202"/>
        <v>NC</v>
      </c>
      <c r="H3243" t="str">
        <f t="shared" si="203"/>
        <v>03080</v>
      </c>
    </row>
    <row r="3244" spans="1:8" ht="30">
      <c r="A3244" s="1" t="s">
        <v>12478</v>
      </c>
      <c r="B3244" s="1" t="str">
        <f t="shared" si="200"/>
        <v>21722 Tina Ways Suite 930;Port Nicole, IN 76148</v>
      </c>
      <c r="C3244" s="1" t="s">
        <v>28975</v>
      </c>
      <c r="D3244" s="4" t="s">
        <v>37212</v>
      </c>
      <c r="E3244" s="4" t="s">
        <v>37213</v>
      </c>
      <c r="F3244" s="9" t="str">
        <f t="shared" si="201"/>
        <v>Port Nicole</v>
      </c>
      <c r="G3244" t="str">
        <f t="shared" si="202"/>
        <v>IN</v>
      </c>
      <c r="H3244" t="str">
        <f t="shared" si="203"/>
        <v>76148</v>
      </c>
    </row>
    <row r="3245" spans="1:8" ht="30">
      <c r="A3245" s="1" t="s">
        <v>12482</v>
      </c>
      <c r="B3245" s="1" t="str">
        <f t="shared" si="200"/>
        <v>03681 Christopher Well Suite 491;Colefurt, SC 14438</v>
      </c>
      <c r="C3245" s="1" t="s">
        <v>28976</v>
      </c>
      <c r="D3245" s="4" t="s">
        <v>37214</v>
      </c>
      <c r="E3245" s="4" t="s">
        <v>37215</v>
      </c>
      <c r="F3245" s="9" t="str">
        <f t="shared" si="201"/>
        <v>Colefurt</v>
      </c>
      <c r="G3245" t="str">
        <f t="shared" si="202"/>
        <v>SC</v>
      </c>
      <c r="H3245" t="str">
        <f t="shared" si="203"/>
        <v>14438</v>
      </c>
    </row>
    <row r="3246" spans="1:8" ht="30">
      <c r="A3246" s="1" t="s">
        <v>12486</v>
      </c>
      <c r="B3246" s="1" t="str">
        <f t="shared" si="200"/>
        <v>8108 Kristin Tunnel;West Robert, AZ 01845</v>
      </c>
      <c r="C3246" s="1" t="s">
        <v>28977</v>
      </c>
      <c r="D3246" s="4" t="s">
        <v>37216</v>
      </c>
      <c r="E3246" s="4" t="s">
        <v>37217</v>
      </c>
      <c r="F3246" s="9" t="str">
        <f t="shared" si="201"/>
        <v>West Robert</v>
      </c>
      <c r="G3246" t="str">
        <f t="shared" si="202"/>
        <v>AZ</v>
      </c>
      <c r="H3246" t="str">
        <f t="shared" si="203"/>
        <v>01845</v>
      </c>
    </row>
    <row r="3247" spans="1:8" ht="45">
      <c r="A3247" s="1" t="s">
        <v>12489</v>
      </c>
      <c r="B3247" s="1" t="str">
        <f t="shared" si="200"/>
        <v>3847 Stephen Throughway Apt. 126;Campbellshire, VT 88116</v>
      </c>
      <c r="C3247" s="1" t="s">
        <v>28978</v>
      </c>
      <c r="D3247" s="4" t="s">
        <v>37218</v>
      </c>
      <c r="E3247" s="4" t="s">
        <v>37219</v>
      </c>
      <c r="F3247" s="9" t="str">
        <f t="shared" si="201"/>
        <v>Campbellshire</v>
      </c>
      <c r="G3247" t="str">
        <f t="shared" si="202"/>
        <v>VT</v>
      </c>
      <c r="H3247" t="str">
        <f t="shared" si="203"/>
        <v>88116</v>
      </c>
    </row>
    <row r="3248" spans="1:8" ht="30">
      <c r="A3248" s="1" t="s">
        <v>12492</v>
      </c>
      <c r="B3248" s="1" t="str">
        <f t="shared" si="200"/>
        <v>5283 Charles Skyway;South Alexanderville, WY 78643</v>
      </c>
      <c r="C3248" s="1" t="s">
        <v>28979</v>
      </c>
      <c r="D3248" s="4" t="s">
        <v>37220</v>
      </c>
      <c r="E3248" s="4" t="s">
        <v>37221</v>
      </c>
      <c r="F3248" s="9" t="str">
        <f t="shared" si="201"/>
        <v>South Alexanderville</v>
      </c>
      <c r="G3248" t="str">
        <f t="shared" si="202"/>
        <v>WY</v>
      </c>
      <c r="H3248" t="str">
        <f t="shared" si="203"/>
        <v>78643</v>
      </c>
    </row>
    <row r="3249" spans="1:8" ht="30">
      <c r="A3249" s="1" t="s">
        <v>12496</v>
      </c>
      <c r="B3249" s="1" t="str">
        <f t="shared" si="200"/>
        <v>8091 Jennifer Plain Apt. 927;Collinsshire, FL 14550</v>
      </c>
      <c r="C3249" s="1" t="s">
        <v>28980</v>
      </c>
      <c r="D3249" s="4" t="s">
        <v>37222</v>
      </c>
      <c r="E3249" s="4" t="s">
        <v>37223</v>
      </c>
      <c r="F3249" s="9" t="str">
        <f t="shared" si="201"/>
        <v>Collinsshire</v>
      </c>
      <c r="G3249" t="str">
        <f t="shared" si="202"/>
        <v>FL</v>
      </c>
      <c r="H3249" t="str">
        <f t="shared" si="203"/>
        <v>14550</v>
      </c>
    </row>
    <row r="3250" spans="1:8" ht="30">
      <c r="A3250" s="1" t="s">
        <v>12500</v>
      </c>
      <c r="B3250" s="1" t="str">
        <f t="shared" si="200"/>
        <v>373 Kelsey Street;West Kathrynland, NV 95738</v>
      </c>
      <c r="C3250" s="1" t="s">
        <v>28981</v>
      </c>
      <c r="D3250" s="4" t="s">
        <v>37224</v>
      </c>
      <c r="E3250" s="4" t="s">
        <v>37225</v>
      </c>
      <c r="F3250" s="9" t="str">
        <f t="shared" si="201"/>
        <v>West Kathrynland</v>
      </c>
      <c r="G3250" t="str">
        <f t="shared" si="202"/>
        <v>NV</v>
      </c>
      <c r="H3250" t="str">
        <f t="shared" si="203"/>
        <v>95738</v>
      </c>
    </row>
    <row r="3251" spans="1:8" ht="45">
      <c r="A3251" s="1" t="s">
        <v>12504</v>
      </c>
      <c r="B3251" s="1" t="str">
        <f t="shared" si="200"/>
        <v>90005 Gallagher Common Suite 619;South Emily, KS 38967</v>
      </c>
      <c r="C3251" s="1" t="s">
        <v>28982</v>
      </c>
      <c r="D3251" s="4" t="s">
        <v>37226</v>
      </c>
      <c r="E3251" s="4" t="s">
        <v>37227</v>
      </c>
      <c r="F3251" s="9" t="str">
        <f t="shared" si="201"/>
        <v>South Emily</v>
      </c>
      <c r="G3251" t="str">
        <f t="shared" si="202"/>
        <v>KS</v>
      </c>
      <c r="H3251" t="str">
        <f t="shared" si="203"/>
        <v>38967</v>
      </c>
    </row>
    <row r="3252" spans="1:8" ht="30">
      <c r="A3252" s="1" t="s">
        <v>12508</v>
      </c>
      <c r="B3252" s="1" t="str">
        <f t="shared" si="200"/>
        <v>72882 Smith Fords Apt. 458;Hallstad, SD 11388</v>
      </c>
      <c r="C3252" s="1" t="s">
        <v>28983</v>
      </c>
      <c r="D3252" s="4" t="s">
        <v>37228</v>
      </c>
      <c r="E3252" s="4" t="s">
        <v>37229</v>
      </c>
      <c r="F3252" s="9" t="str">
        <f t="shared" si="201"/>
        <v>Hallstad</v>
      </c>
      <c r="G3252" t="str">
        <f t="shared" si="202"/>
        <v>SD</v>
      </c>
      <c r="H3252" t="str">
        <f t="shared" si="203"/>
        <v>11388</v>
      </c>
    </row>
    <row r="3253" spans="1:8" ht="30">
      <c r="A3253" s="1" t="s">
        <v>12512</v>
      </c>
      <c r="B3253" s="1" t="str">
        <f t="shared" si="200"/>
        <v>436 Phyllis Hollow Apt. 431;Ashleytown, DC 71623</v>
      </c>
      <c r="C3253" s="1" t="s">
        <v>28984</v>
      </c>
      <c r="D3253" s="4" t="s">
        <v>37230</v>
      </c>
      <c r="E3253" s="4" t="s">
        <v>37231</v>
      </c>
      <c r="F3253" s="9" t="str">
        <f t="shared" si="201"/>
        <v>Ashleytown</v>
      </c>
      <c r="G3253" t="str">
        <f t="shared" si="202"/>
        <v>DC</v>
      </c>
      <c r="H3253" t="str">
        <f t="shared" si="203"/>
        <v>71623</v>
      </c>
    </row>
    <row r="3254" spans="1:8" ht="30">
      <c r="A3254" s="1" t="s">
        <v>12516</v>
      </c>
      <c r="B3254" s="1" t="str">
        <f t="shared" si="200"/>
        <v>4103 Cummings Drive Apt. 580;Skinnerstad, MA 43513</v>
      </c>
      <c r="C3254" s="1" t="s">
        <v>28985</v>
      </c>
      <c r="D3254" s="4" t="s">
        <v>37232</v>
      </c>
      <c r="E3254" s="4" t="s">
        <v>37233</v>
      </c>
      <c r="F3254" s="9" t="str">
        <f t="shared" si="201"/>
        <v>Skinnerstad</v>
      </c>
      <c r="G3254" t="str">
        <f t="shared" si="202"/>
        <v>MA</v>
      </c>
      <c r="H3254" t="str">
        <f t="shared" si="203"/>
        <v>43513</v>
      </c>
    </row>
    <row r="3255" spans="1:8" ht="30">
      <c r="A3255" s="1" t="s">
        <v>12520</v>
      </c>
      <c r="B3255" s="1" t="str">
        <f t="shared" si="200"/>
        <v>PSC 4881, Box 4411;APO AP 58856</v>
      </c>
      <c r="C3255" s="1" t="s">
        <v>28986</v>
      </c>
      <c r="D3255" s="4" t="s">
        <v>37234</v>
      </c>
      <c r="E3255" s="4" t="s">
        <v>37235</v>
      </c>
      <c r="F3255" s="9" t="str">
        <f t="shared" si="201"/>
        <v>APO</v>
      </c>
      <c r="G3255" t="str">
        <f t="shared" si="202"/>
        <v>AP</v>
      </c>
      <c r="H3255" t="str">
        <f t="shared" si="203"/>
        <v>58856</v>
      </c>
    </row>
    <row r="3256" spans="1:8" ht="30">
      <c r="A3256" s="1" t="s">
        <v>12524</v>
      </c>
      <c r="B3256" s="1" t="str">
        <f t="shared" si="200"/>
        <v>PSC 0874, Box 1587;APO AA 64435</v>
      </c>
      <c r="C3256" s="1" t="s">
        <v>28987</v>
      </c>
      <c r="D3256" s="4" t="s">
        <v>37236</v>
      </c>
      <c r="E3256" s="4" t="s">
        <v>37237</v>
      </c>
      <c r="F3256" s="9" t="str">
        <f t="shared" si="201"/>
        <v>APO</v>
      </c>
      <c r="G3256" t="str">
        <f t="shared" si="202"/>
        <v>AA</v>
      </c>
      <c r="H3256" t="str">
        <f t="shared" si="203"/>
        <v>64435</v>
      </c>
    </row>
    <row r="3257" spans="1:8" ht="30">
      <c r="A3257" s="1" t="s">
        <v>12528</v>
      </c>
      <c r="B3257" s="1" t="str">
        <f t="shared" si="200"/>
        <v>PSC 0208, Box 0230;APO AE 37290</v>
      </c>
      <c r="C3257" s="1" t="s">
        <v>28988</v>
      </c>
      <c r="D3257" s="4" t="s">
        <v>37238</v>
      </c>
      <c r="E3257" s="4" t="s">
        <v>37239</v>
      </c>
      <c r="F3257" s="9" t="str">
        <f t="shared" si="201"/>
        <v>APO</v>
      </c>
      <c r="G3257" t="str">
        <f t="shared" si="202"/>
        <v>AE</v>
      </c>
      <c r="H3257" t="str">
        <f t="shared" si="203"/>
        <v>37290</v>
      </c>
    </row>
    <row r="3258" spans="1:8" ht="30">
      <c r="A3258" s="1" t="s">
        <v>12532</v>
      </c>
      <c r="B3258" s="1" t="str">
        <f t="shared" si="200"/>
        <v>9562 Timothy Brook;Stevenside, RI 90135</v>
      </c>
      <c r="C3258" s="1" t="s">
        <v>28989</v>
      </c>
      <c r="D3258" s="4" t="s">
        <v>37240</v>
      </c>
      <c r="E3258" s="4" t="s">
        <v>37241</v>
      </c>
      <c r="F3258" s="9" t="str">
        <f t="shared" si="201"/>
        <v>Stevenside</v>
      </c>
      <c r="G3258" t="str">
        <f t="shared" si="202"/>
        <v>RI</v>
      </c>
      <c r="H3258" t="str">
        <f t="shared" si="203"/>
        <v>90135</v>
      </c>
    </row>
    <row r="3259" spans="1:8" ht="30">
      <c r="A3259" s="1" t="s">
        <v>12536</v>
      </c>
      <c r="B3259" s="1" t="str">
        <f t="shared" si="200"/>
        <v>60118 Anne Summit Suite 161;Albertside, KS 29512</v>
      </c>
      <c r="C3259" s="1" t="s">
        <v>28990</v>
      </c>
      <c r="D3259" s="4" t="s">
        <v>37242</v>
      </c>
      <c r="E3259" s="4" t="s">
        <v>37243</v>
      </c>
      <c r="F3259" s="9" t="str">
        <f t="shared" si="201"/>
        <v>Albertside</v>
      </c>
      <c r="G3259" t="str">
        <f t="shared" si="202"/>
        <v>KS</v>
      </c>
      <c r="H3259" t="str">
        <f t="shared" si="203"/>
        <v>29512</v>
      </c>
    </row>
    <row r="3260" spans="1:8" ht="30">
      <c r="A3260" s="1" t="s">
        <v>12540</v>
      </c>
      <c r="B3260" s="1" t="str">
        <f t="shared" si="200"/>
        <v>1067 Madison Corner Apt. 778;Raybury, ID 64143</v>
      </c>
      <c r="C3260" s="1" t="s">
        <v>28991</v>
      </c>
      <c r="D3260" s="4" t="s">
        <v>37244</v>
      </c>
      <c r="E3260" s="4" t="s">
        <v>37245</v>
      </c>
      <c r="F3260" s="9" t="str">
        <f t="shared" si="201"/>
        <v>Raybury</v>
      </c>
      <c r="G3260" t="str">
        <f t="shared" si="202"/>
        <v>ID</v>
      </c>
      <c r="H3260" t="str">
        <f t="shared" si="203"/>
        <v>64143</v>
      </c>
    </row>
    <row r="3261" spans="1:8" ht="30">
      <c r="A3261" s="1" t="s">
        <v>12544</v>
      </c>
      <c r="B3261" s="1" t="str">
        <f t="shared" si="200"/>
        <v>7648 Larry Parkway Apt. 222;Muellerbury, TX 09685</v>
      </c>
      <c r="C3261" s="1" t="s">
        <v>28992</v>
      </c>
      <c r="D3261" s="4" t="s">
        <v>37246</v>
      </c>
      <c r="E3261" s="4" t="s">
        <v>37247</v>
      </c>
      <c r="F3261" s="9" t="str">
        <f t="shared" si="201"/>
        <v>Muellerbury</v>
      </c>
      <c r="G3261" t="str">
        <f t="shared" si="202"/>
        <v>TX</v>
      </c>
      <c r="H3261" t="str">
        <f t="shared" si="203"/>
        <v>09685</v>
      </c>
    </row>
    <row r="3262" spans="1:8" ht="30">
      <c r="A3262" s="1" t="s">
        <v>12548</v>
      </c>
      <c r="B3262" s="1" t="str">
        <f t="shared" si="200"/>
        <v>539 Washington Land Suite 290;Edwardsview, OK 92659</v>
      </c>
      <c r="C3262" s="1" t="s">
        <v>28993</v>
      </c>
      <c r="D3262" s="4" t="s">
        <v>37248</v>
      </c>
      <c r="E3262" s="4" t="s">
        <v>37249</v>
      </c>
      <c r="F3262" s="9" t="str">
        <f t="shared" si="201"/>
        <v>Edwardsview</v>
      </c>
      <c r="G3262" t="str">
        <f t="shared" si="202"/>
        <v>OK</v>
      </c>
      <c r="H3262" t="str">
        <f t="shared" si="203"/>
        <v>92659</v>
      </c>
    </row>
    <row r="3263" spans="1:8" ht="30">
      <c r="A3263" s="1" t="s">
        <v>12552</v>
      </c>
      <c r="B3263" s="1" t="str">
        <f t="shared" si="200"/>
        <v>78123 Mckinney Shore;North Josephfort, IA 87560</v>
      </c>
      <c r="C3263" s="1" t="s">
        <v>28994</v>
      </c>
      <c r="D3263" s="4" t="s">
        <v>37250</v>
      </c>
      <c r="E3263" s="4" t="s">
        <v>37251</v>
      </c>
      <c r="F3263" s="9" t="str">
        <f t="shared" si="201"/>
        <v>North Josephfort</v>
      </c>
      <c r="G3263" t="str">
        <f t="shared" si="202"/>
        <v>IA</v>
      </c>
      <c r="H3263" t="str">
        <f t="shared" si="203"/>
        <v>87560</v>
      </c>
    </row>
    <row r="3264" spans="1:8" ht="30">
      <c r="A3264" s="1" t="s">
        <v>12556</v>
      </c>
      <c r="B3264" s="1" t="str">
        <f t="shared" si="200"/>
        <v>883 Berger Park Suite 572;Jonesshire, OH 91387</v>
      </c>
      <c r="C3264" s="1" t="s">
        <v>28995</v>
      </c>
      <c r="D3264" s="4" t="s">
        <v>37252</v>
      </c>
      <c r="E3264" s="4" t="s">
        <v>37253</v>
      </c>
      <c r="F3264" s="9" t="str">
        <f t="shared" si="201"/>
        <v>Jonesshire</v>
      </c>
      <c r="G3264" t="str">
        <f t="shared" si="202"/>
        <v>OH</v>
      </c>
      <c r="H3264" t="str">
        <f t="shared" si="203"/>
        <v>91387</v>
      </c>
    </row>
    <row r="3265" spans="1:8" ht="30">
      <c r="A3265" s="1" t="s">
        <v>12559</v>
      </c>
      <c r="B3265" s="1" t="str">
        <f t="shared" si="200"/>
        <v>Unit 8238 Box 5774;DPO AP 97617</v>
      </c>
      <c r="C3265" s="1" t="s">
        <v>28996</v>
      </c>
      <c r="D3265" s="4" t="s">
        <v>37254</v>
      </c>
      <c r="E3265" s="4" t="s">
        <v>37255</v>
      </c>
      <c r="F3265" s="9" t="str">
        <f t="shared" si="201"/>
        <v>DPO</v>
      </c>
      <c r="G3265" t="str">
        <f t="shared" si="202"/>
        <v>AP</v>
      </c>
      <c r="H3265" t="str">
        <f t="shared" si="203"/>
        <v>97617</v>
      </c>
    </row>
    <row r="3266" spans="1:8" ht="30">
      <c r="A3266" s="1" t="s">
        <v>12563</v>
      </c>
      <c r="B3266" s="1" t="str">
        <f t="shared" si="200"/>
        <v>5806 Watson Highway;New Debrafurt, CO 13486</v>
      </c>
      <c r="C3266" s="1" t="s">
        <v>28997</v>
      </c>
      <c r="D3266" s="4" t="s">
        <v>37256</v>
      </c>
      <c r="E3266" s="4" t="s">
        <v>37257</v>
      </c>
      <c r="F3266" s="9" t="str">
        <f t="shared" si="201"/>
        <v>New Debrafurt</v>
      </c>
      <c r="G3266" t="str">
        <f t="shared" si="202"/>
        <v>CO</v>
      </c>
      <c r="H3266" t="str">
        <f t="shared" si="203"/>
        <v>13486</v>
      </c>
    </row>
    <row r="3267" spans="1:8" ht="30">
      <c r="A3267" s="1" t="s">
        <v>12567</v>
      </c>
      <c r="B3267" s="1" t="str">
        <f t="shared" ref="B3267:B3330" si="204">SUBSTITUTE(A3267,CHAR(10),";")</f>
        <v>56329 Robert Union Suite 378;Jonesport, LA 08301</v>
      </c>
      <c r="C3267" s="1" t="s">
        <v>28998</v>
      </c>
      <c r="D3267" s="4" t="s">
        <v>37258</v>
      </c>
      <c r="E3267" s="4" t="s">
        <v>37259</v>
      </c>
      <c r="F3267" s="9" t="str">
        <f t="shared" ref="F3267:F3330" si="205">IF(RIGHT(LEFT(E3267,3),2)="PO",LEFT(E3267,3),LEFT(E3267,LEN(E3267)-10))</f>
        <v>Jonesport</v>
      </c>
      <c r="G3267" t="str">
        <f t="shared" ref="G3267:G3330" si="206">LEFT(RIGHT(E3267, 8), 2)</f>
        <v>LA</v>
      </c>
      <c r="H3267" t="str">
        <f t="shared" ref="H3267:H3330" si="207">RIGHT(E3267, 5)</f>
        <v>08301</v>
      </c>
    </row>
    <row r="3268" spans="1:8" ht="45">
      <c r="A3268" s="1" t="s">
        <v>12571</v>
      </c>
      <c r="B3268" s="1" t="str">
        <f t="shared" si="204"/>
        <v>94838 Stacey Streets Apt. 433;New Jodyburgh, IN 60491</v>
      </c>
      <c r="C3268" s="1" t="s">
        <v>28999</v>
      </c>
      <c r="D3268" s="4" t="s">
        <v>37260</v>
      </c>
      <c r="E3268" s="4" t="s">
        <v>37261</v>
      </c>
      <c r="F3268" s="9" t="str">
        <f t="shared" si="205"/>
        <v>New Jodyburgh</v>
      </c>
      <c r="G3268" t="str">
        <f t="shared" si="206"/>
        <v>IN</v>
      </c>
      <c r="H3268" t="str">
        <f t="shared" si="207"/>
        <v>60491</v>
      </c>
    </row>
    <row r="3269" spans="1:8" ht="30">
      <c r="A3269" s="1" t="s">
        <v>12575</v>
      </c>
      <c r="B3269" s="1" t="str">
        <f t="shared" si="204"/>
        <v>039 Hamilton Ranch Apt. 105;New Brenda, NV 95224</v>
      </c>
      <c r="C3269" s="1" t="s">
        <v>29000</v>
      </c>
      <c r="D3269" s="4" t="s">
        <v>37262</v>
      </c>
      <c r="E3269" s="4" t="s">
        <v>37263</v>
      </c>
      <c r="F3269" s="9" t="str">
        <f t="shared" si="205"/>
        <v>New Brenda</v>
      </c>
      <c r="G3269" t="str">
        <f t="shared" si="206"/>
        <v>NV</v>
      </c>
      <c r="H3269" t="str">
        <f t="shared" si="207"/>
        <v>95224</v>
      </c>
    </row>
    <row r="3270" spans="1:8" ht="30">
      <c r="A3270" s="1" t="s">
        <v>12579</v>
      </c>
      <c r="B3270" s="1" t="str">
        <f t="shared" si="204"/>
        <v>Unit 0201 Box 3916;DPO AE 00924</v>
      </c>
      <c r="C3270" s="1" t="s">
        <v>29001</v>
      </c>
      <c r="D3270" s="4" t="s">
        <v>37264</v>
      </c>
      <c r="E3270" s="4" t="s">
        <v>37265</v>
      </c>
      <c r="F3270" s="9" t="str">
        <f t="shared" si="205"/>
        <v>DPO</v>
      </c>
      <c r="G3270" t="str">
        <f t="shared" si="206"/>
        <v>AE</v>
      </c>
      <c r="H3270" t="str">
        <f t="shared" si="207"/>
        <v>00924</v>
      </c>
    </row>
    <row r="3271" spans="1:8" ht="45">
      <c r="A3271" s="1" t="s">
        <v>12582</v>
      </c>
      <c r="B3271" s="1" t="str">
        <f t="shared" si="204"/>
        <v>7650 Jacob Roads;Valenciaburgh, DE 45291</v>
      </c>
      <c r="C3271" s="1" t="s">
        <v>29002</v>
      </c>
      <c r="D3271" s="4" t="s">
        <v>37266</v>
      </c>
      <c r="E3271" s="4" t="s">
        <v>37267</v>
      </c>
      <c r="F3271" s="9" t="str">
        <f t="shared" si="205"/>
        <v>Valenciaburgh</v>
      </c>
      <c r="G3271" t="str">
        <f t="shared" si="206"/>
        <v>DE</v>
      </c>
      <c r="H3271" t="str">
        <f t="shared" si="207"/>
        <v>45291</v>
      </c>
    </row>
    <row r="3272" spans="1:8" ht="45">
      <c r="A3272" s="1" t="s">
        <v>12586</v>
      </c>
      <c r="B3272" s="1" t="str">
        <f t="shared" si="204"/>
        <v>046 Kelly Motorway Apt. 573;Raymondmouth, RI 30597</v>
      </c>
      <c r="C3272" s="1" t="s">
        <v>29003</v>
      </c>
      <c r="D3272" s="4" t="s">
        <v>37268</v>
      </c>
      <c r="E3272" s="4" t="s">
        <v>37269</v>
      </c>
      <c r="F3272" s="9" t="str">
        <f t="shared" si="205"/>
        <v>Raymondmouth</v>
      </c>
      <c r="G3272" t="str">
        <f t="shared" si="206"/>
        <v>RI</v>
      </c>
      <c r="H3272" t="str">
        <f t="shared" si="207"/>
        <v>30597</v>
      </c>
    </row>
    <row r="3273" spans="1:8" ht="30">
      <c r="A3273" s="1" t="s">
        <v>12590</v>
      </c>
      <c r="B3273" s="1" t="str">
        <f t="shared" si="204"/>
        <v>61257 Clark Meadow Apt. 617;Justinburgh, DE 49361</v>
      </c>
      <c r="C3273" s="1" t="s">
        <v>29004</v>
      </c>
      <c r="D3273" s="4" t="s">
        <v>37270</v>
      </c>
      <c r="E3273" s="4" t="s">
        <v>37271</v>
      </c>
      <c r="F3273" s="9" t="str">
        <f t="shared" si="205"/>
        <v>Justinburgh</v>
      </c>
      <c r="G3273" t="str">
        <f t="shared" si="206"/>
        <v>DE</v>
      </c>
      <c r="H3273" t="str">
        <f t="shared" si="207"/>
        <v>49361</v>
      </c>
    </row>
    <row r="3274" spans="1:8" ht="45">
      <c r="A3274" s="1" t="s">
        <v>12593</v>
      </c>
      <c r="B3274" s="1" t="str">
        <f t="shared" si="204"/>
        <v>8490 Schaefer Fort Apt. 786;South Nicholastown, OR 77264</v>
      </c>
      <c r="C3274" s="1" t="s">
        <v>29005</v>
      </c>
      <c r="D3274" s="4" t="s">
        <v>37272</v>
      </c>
      <c r="E3274" s="4" t="s">
        <v>37273</v>
      </c>
      <c r="F3274" s="9" t="str">
        <f t="shared" si="205"/>
        <v>South Nicholastown</v>
      </c>
      <c r="G3274" t="str">
        <f t="shared" si="206"/>
        <v>OR</v>
      </c>
      <c r="H3274" t="str">
        <f t="shared" si="207"/>
        <v>77264</v>
      </c>
    </row>
    <row r="3275" spans="1:8" ht="45">
      <c r="A3275" s="1" t="s">
        <v>12596</v>
      </c>
      <c r="B3275" s="1" t="str">
        <f t="shared" si="204"/>
        <v>22999 Sabrina Shoal;Walkerborough, CA 54654</v>
      </c>
      <c r="C3275" s="1" t="s">
        <v>29006</v>
      </c>
      <c r="D3275" s="4" t="s">
        <v>37274</v>
      </c>
      <c r="E3275" s="4" t="s">
        <v>37275</v>
      </c>
      <c r="F3275" s="9" t="str">
        <f t="shared" si="205"/>
        <v>Walkerborough</v>
      </c>
      <c r="G3275" t="str">
        <f t="shared" si="206"/>
        <v>CA</v>
      </c>
      <c r="H3275" t="str">
        <f t="shared" si="207"/>
        <v>54654</v>
      </c>
    </row>
    <row r="3276" spans="1:8" ht="45">
      <c r="A3276" s="1" t="s">
        <v>12600</v>
      </c>
      <c r="B3276" s="1" t="str">
        <f t="shared" si="204"/>
        <v>2905 Pace Ville Suite 871;Michaelburgh, MT 58055</v>
      </c>
      <c r="C3276" s="1" t="s">
        <v>29007</v>
      </c>
      <c r="D3276" s="4" t="s">
        <v>37276</v>
      </c>
      <c r="E3276" s="4" t="s">
        <v>37277</v>
      </c>
      <c r="F3276" s="9" t="str">
        <f t="shared" si="205"/>
        <v>Michaelburgh</v>
      </c>
      <c r="G3276" t="str">
        <f t="shared" si="206"/>
        <v>MT</v>
      </c>
      <c r="H3276" t="str">
        <f t="shared" si="207"/>
        <v>58055</v>
      </c>
    </row>
    <row r="3277" spans="1:8" ht="30">
      <c r="A3277" s="1" t="s">
        <v>12604</v>
      </c>
      <c r="B3277" s="1" t="str">
        <f t="shared" si="204"/>
        <v>19054 Cassidy Brook;East Jesse, VT 64743</v>
      </c>
      <c r="C3277" s="1" t="s">
        <v>29008</v>
      </c>
      <c r="D3277" s="4" t="s">
        <v>37278</v>
      </c>
      <c r="E3277" s="4" t="s">
        <v>37279</v>
      </c>
      <c r="F3277" s="9" t="str">
        <f t="shared" si="205"/>
        <v>East Jesse</v>
      </c>
      <c r="G3277" t="str">
        <f t="shared" si="206"/>
        <v>VT</v>
      </c>
      <c r="H3277" t="str">
        <f t="shared" si="207"/>
        <v>64743</v>
      </c>
    </row>
    <row r="3278" spans="1:8" ht="45">
      <c r="A3278" s="1" t="s">
        <v>12607</v>
      </c>
      <c r="B3278" s="1" t="str">
        <f t="shared" si="204"/>
        <v>974 Louis Throughway Suite 410;West Rachelshire, NH 63806</v>
      </c>
      <c r="C3278" s="1" t="s">
        <v>29009</v>
      </c>
      <c r="D3278" s="4" t="s">
        <v>37280</v>
      </c>
      <c r="E3278" s="4" t="s">
        <v>37281</v>
      </c>
      <c r="F3278" s="9" t="str">
        <f t="shared" si="205"/>
        <v>West Rachelshire</v>
      </c>
      <c r="G3278" t="str">
        <f t="shared" si="206"/>
        <v>NH</v>
      </c>
      <c r="H3278" t="str">
        <f t="shared" si="207"/>
        <v>63806</v>
      </c>
    </row>
    <row r="3279" spans="1:8" ht="30">
      <c r="A3279" s="1" t="s">
        <v>12611</v>
      </c>
      <c r="B3279" s="1" t="str">
        <f t="shared" si="204"/>
        <v>Unit 4874 Box 2717;DPO AA 06748</v>
      </c>
      <c r="C3279" s="1" t="s">
        <v>29010</v>
      </c>
      <c r="D3279" s="4" t="s">
        <v>37282</v>
      </c>
      <c r="E3279" s="4" t="s">
        <v>37283</v>
      </c>
      <c r="F3279" s="9" t="str">
        <f t="shared" si="205"/>
        <v>DPO</v>
      </c>
      <c r="G3279" t="str">
        <f t="shared" si="206"/>
        <v>AA</v>
      </c>
      <c r="H3279" t="str">
        <f t="shared" si="207"/>
        <v>06748</v>
      </c>
    </row>
    <row r="3280" spans="1:8" ht="45">
      <c r="A3280" s="1" t="s">
        <v>12615</v>
      </c>
      <c r="B3280" s="1" t="str">
        <f t="shared" si="204"/>
        <v>36466 Stephen Lock Apt. 015;New Brendaland, ME 22577</v>
      </c>
      <c r="C3280" s="1" t="s">
        <v>29011</v>
      </c>
      <c r="D3280" s="4" t="s">
        <v>37284</v>
      </c>
      <c r="E3280" s="4" t="s">
        <v>37285</v>
      </c>
      <c r="F3280" s="9" t="str">
        <f t="shared" si="205"/>
        <v>New Brendaland</v>
      </c>
      <c r="G3280" t="str">
        <f t="shared" si="206"/>
        <v>ME</v>
      </c>
      <c r="H3280" t="str">
        <f t="shared" si="207"/>
        <v>22577</v>
      </c>
    </row>
    <row r="3281" spans="1:8" ht="30">
      <c r="A3281" s="1" t="s">
        <v>12619</v>
      </c>
      <c r="B3281" s="1" t="str">
        <f t="shared" si="204"/>
        <v>7150 Douglas Course Apt. 973;New Brandy, IN 42908</v>
      </c>
      <c r="C3281" s="1" t="s">
        <v>29012</v>
      </c>
      <c r="D3281" s="4" t="s">
        <v>37286</v>
      </c>
      <c r="E3281" s="4" t="s">
        <v>37287</v>
      </c>
      <c r="F3281" s="9" t="str">
        <f t="shared" si="205"/>
        <v>New Brandy</v>
      </c>
      <c r="G3281" t="str">
        <f t="shared" si="206"/>
        <v>IN</v>
      </c>
      <c r="H3281" t="str">
        <f t="shared" si="207"/>
        <v>42908</v>
      </c>
    </row>
    <row r="3282" spans="1:8" ht="30">
      <c r="A3282" s="1" t="s">
        <v>12623</v>
      </c>
      <c r="B3282" s="1" t="str">
        <f t="shared" si="204"/>
        <v>340 Robert Ports;Summerfurt, SC 38782</v>
      </c>
      <c r="C3282" s="1" t="s">
        <v>29013</v>
      </c>
      <c r="D3282" s="4" t="s">
        <v>37288</v>
      </c>
      <c r="E3282" s="4" t="s">
        <v>37289</v>
      </c>
      <c r="F3282" s="9" t="str">
        <f t="shared" si="205"/>
        <v>Summerfurt</v>
      </c>
      <c r="G3282" t="str">
        <f t="shared" si="206"/>
        <v>SC</v>
      </c>
      <c r="H3282" t="str">
        <f t="shared" si="207"/>
        <v>38782</v>
      </c>
    </row>
    <row r="3283" spans="1:8" ht="30">
      <c r="A3283" s="1" t="s">
        <v>12627</v>
      </c>
      <c r="B3283" s="1" t="str">
        <f t="shared" si="204"/>
        <v>11462 Gibson Springs;North Mary, FL 97643</v>
      </c>
      <c r="C3283" s="1" t="s">
        <v>29014</v>
      </c>
      <c r="D3283" s="4" t="s">
        <v>37290</v>
      </c>
      <c r="E3283" s="4" t="s">
        <v>37291</v>
      </c>
      <c r="F3283" s="9" t="str">
        <f t="shared" si="205"/>
        <v>North Mary</v>
      </c>
      <c r="G3283" t="str">
        <f t="shared" si="206"/>
        <v>FL</v>
      </c>
      <c r="H3283" t="str">
        <f t="shared" si="207"/>
        <v>97643</v>
      </c>
    </row>
    <row r="3284" spans="1:8" ht="30">
      <c r="A3284" s="1" t="s">
        <v>12631</v>
      </c>
      <c r="B3284" s="1" t="str">
        <f t="shared" si="204"/>
        <v>99979 Gregory Shore Apt. 287;Brownfurt, TX 38952</v>
      </c>
      <c r="C3284" s="1" t="s">
        <v>29015</v>
      </c>
      <c r="D3284" s="4" t="s">
        <v>37292</v>
      </c>
      <c r="E3284" s="4" t="s">
        <v>37293</v>
      </c>
      <c r="F3284" s="9" t="str">
        <f t="shared" si="205"/>
        <v>Brownfurt</v>
      </c>
      <c r="G3284" t="str">
        <f t="shared" si="206"/>
        <v>TX</v>
      </c>
      <c r="H3284" t="str">
        <f t="shared" si="207"/>
        <v>38952</v>
      </c>
    </row>
    <row r="3285" spans="1:8" ht="30">
      <c r="A3285" s="1" t="s">
        <v>12635</v>
      </c>
      <c r="B3285" s="1" t="str">
        <f t="shared" si="204"/>
        <v>030 James Isle;East Craigville, AR 24845</v>
      </c>
      <c r="C3285" s="1" t="s">
        <v>29016</v>
      </c>
      <c r="D3285" s="4" t="s">
        <v>37294</v>
      </c>
      <c r="E3285" s="4" t="s">
        <v>37295</v>
      </c>
      <c r="F3285" s="9" t="str">
        <f t="shared" si="205"/>
        <v>East Craigville</v>
      </c>
      <c r="G3285" t="str">
        <f t="shared" si="206"/>
        <v>AR</v>
      </c>
      <c r="H3285" t="str">
        <f t="shared" si="207"/>
        <v>24845</v>
      </c>
    </row>
    <row r="3286" spans="1:8" ht="30">
      <c r="A3286" s="1" t="s">
        <v>12639</v>
      </c>
      <c r="B3286" s="1" t="str">
        <f t="shared" si="204"/>
        <v>0311 Erin Pass Suite 215;Alexisville, CT 85708</v>
      </c>
      <c r="C3286" s="1" t="s">
        <v>29017</v>
      </c>
      <c r="D3286" s="4" t="s">
        <v>37296</v>
      </c>
      <c r="E3286" s="4" t="s">
        <v>37297</v>
      </c>
      <c r="F3286" s="9" t="str">
        <f t="shared" si="205"/>
        <v>Alexisville</v>
      </c>
      <c r="G3286" t="str">
        <f t="shared" si="206"/>
        <v>CT</v>
      </c>
      <c r="H3286" t="str">
        <f t="shared" si="207"/>
        <v>85708</v>
      </c>
    </row>
    <row r="3287" spans="1:8" ht="30">
      <c r="A3287" s="1" t="s">
        <v>12643</v>
      </c>
      <c r="B3287" s="1" t="str">
        <f t="shared" si="204"/>
        <v>580 Evelyn Camp Apt. 407;Lindsayfort, TX 15640</v>
      </c>
      <c r="C3287" s="1" t="s">
        <v>29018</v>
      </c>
      <c r="D3287" s="4" t="s">
        <v>37298</v>
      </c>
      <c r="E3287" s="4" t="s">
        <v>37299</v>
      </c>
      <c r="F3287" s="9" t="str">
        <f t="shared" si="205"/>
        <v>Lindsayfort</v>
      </c>
      <c r="G3287" t="str">
        <f t="shared" si="206"/>
        <v>TX</v>
      </c>
      <c r="H3287" t="str">
        <f t="shared" si="207"/>
        <v>15640</v>
      </c>
    </row>
    <row r="3288" spans="1:8" ht="45">
      <c r="A3288" s="1" t="s">
        <v>12647</v>
      </c>
      <c r="B3288" s="1" t="str">
        <f t="shared" si="204"/>
        <v>4834 Garza River Apt. 863;South Carlside, MD 89281</v>
      </c>
      <c r="C3288" s="1" t="s">
        <v>29019</v>
      </c>
      <c r="D3288" s="4" t="s">
        <v>37300</v>
      </c>
      <c r="E3288" s="4" t="s">
        <v>37301</v>
      </c>
      <c r="F3288" s="9" t="str">
        <f t="shared" si="205"/>
        <v>South Carlside</v>
      </c>
      <c r="G3288" t="str">
        <f t="shared" si="206"/>
        <v>MD</v>
      </c>
      <c r="H3288" t="str">
        <f t="shared" si="207"/>
        <v>89281</v>
      </c>
    </row>
    <row r="3289" spans="1:8" ht="45">
      <c r="A3289" s="1" t="s">
        <v>12651</v>
      </c>
      <c r="B3289" s="1" t="str">
        <f t="shared" si="204"/>
        <v>28161 Deanna Corner;Lopezbury, VA 90254</v>
      </c>
      <c r="C3289" s="1" t="s">
        <v>29020</v>
      </c>
      <c r="D3289" s="4" t="s">
        <v>37302</v>
      </c>
      <c r="E3289" s="4" t="s">
        <v>37303</v>
      </c>
      <c r="F3289" s="9" t="str">
        <f t="shared" si="205"/>
        <v>Lopezbury</v>
      </c>
      <c r="G3289" t="str">
        <f t="shared" si="206"/>
        <v>VA</v>
      </c>
      <c r="H3289" t="str">
        <f t="shared" si="207"/>
        <v>90254</v>
      </c>
    </row>
    <row r="3290" spans="1:8" ht="30">
      <c r="A3290" s="1" t="s">
        <v>12654</v>
      </c>
      <c r="B3290" s="1" t="str">
        <f t="shared" si="204"/>
        <v>USS Hernandez;FPO AE 92814</v>
      </c>
      <c r="C3290" s="1" t="s">
        <v>29021</v>
      </c>
      <c r="D3290" s="4" t="s">
        <v>37304</v>
      </c>
      <c r="E3290" s="4" t="s">
        <v>37305</v>
      </c>
      <c r="F3290" s="9" t="str">
        <f t="shared" si="205"/>
        <v>FPO</v>
      </c>
      <c r="G3290" t="str">
        <f t="shared" si="206"/>
        <v>AE</v>
      </c>
      <c r="H3290" t="str">
        <f t="shared" si="207"/>
        <v>92814</v>
      </c>
    </row>
    <row r="3291" spans="1:8" ht="45">
      <c r="A3291" s="1" t="s">
        <v>12658</v>
      </c>
      <c r="B3291" s="1" t="str">
        <f t="shared" si="204"/>
        <v>771 Adam Circles Apt. 128;East Jasminetown, AR 12462</v>
      </c>
      <c r="C3291" s="1" t="s">
        <v>29022</v>
      </c>
      <c r="D3291" s="4" t="s">
        <v>37306</v>
      </c>
      <c r="E3291" s="4" t="s">
        <v>37307</v>
      </c>
      <c r="F3291" s="9" t="str">
        <f t="shared" si="205"/>
        <v>East Jasminetown</v>
      </c>
      <c r="G3291" t="str">
        <f t="shared" si="206"/>
        <v>AR</v>
      </c>
      <c r="H3291" t="str">
        <f t="shared" si="207"/>
        <v>12462</v>
      </c>
    </row>
    <row r="3292" spans="1:8" ht="30">
      <c r="A3292" s="1" t="s">
        <v>12661</v>
      </c>
      <c r="B3292" s="1" t="str">
        <f t="shared" si="204"/>
        <v>6016 Fletcher Overpass;New Jamesfurt, CO 59851</v>
      </c>
      <c r="C3292" s="1" t="s">
        <v>29023</v>
      </c>
      <c r="D3292" s="4" t="s">
        <v>37308</v>
      </c>
      <c r="E3292" s="4" t="s">
        <v>37309</v>
      </c>
      <c r="F3292" s="9" t="str">
        <f t="shared" si="205"/>
        <v>New Jamesfurt</v>
      </c>
      <c r="G3292" t="str">
        <f t="shared" si="206"/>
        <v>CO</v>
      </c>
      <c r="H3292" t="str">
        <f t="shared" si="207"/>
        <v>59851</v>
      </c>
    </row>
    <row r="3293" spans="1:8" ht="30">
      <c r="A3293" s="1" t="s">
        <v>12665</v>
      </c>
      <c r="B3293" s="1" t="str">
        <f t="shared" si="204"/>
        <v>96046 Jenna Rue Suite 448;Owensview, MI 53694</v>
      </c>
      <c r="C3293" s="1" t="s">
        <v>29024</v>
      </c>
      <c r="D3293" s="4" t="s">
        <v>37310</v>
      </c>
      <c r="E3293" s="4" t="s">
        <v>37311</v>
      </c>
      <c r="F3293" s="9" t="str">
        <f t="shared" si="205"/>
        <v>Owensview</v>
      </c>
      <c r="G3293" t="str">
        <f t="shared" si="206"/>
        <v>MI</v>
      </c>
      <c r="H3293" t="str">
        <f t="shared" si="207"/>
        <v>53694</v>
      </c>
    </row>
    <row r="3294" spans="1:8" ht="30">
      <c r="A3294" s="1" t="s">
        <v>12669</v>
      </c>
      <c r="B3294" s="1" t="str">
        <f t="shared" si="204"/>
        <v>1942 Anthony Key;Port Kevinton, ND 45440</v>
      </c>
      <c r="C3294" s="1" t="s">
        <v>29025</v>
      </c>
      <c r="D3294" s="4" t="s">
        <v>37312</v>
      </c>
      <c r="E3294" s="4" t="s">
        <v>37313</v>
      </c>
      <c r="F3294" s="9" t="str">
        <f t="shared" si="205"/>
        <v>Port Kevinton</v>
      </c>
      <c r="G3294" t="str">
        <f t="shared" si="206"/>
        <v>ND</v>
      </c>
      <c r="H3294" t="str">
        <f t="shared" si="207"/>
        <v>45440</v>
      </c>
    </row>
    <row r="3295" spans="1:8" ht="30">
      <c r="A3295" s="1" t="s">
        <v>12673</v>
      </c>
      <c r="B3295" s="1" t="str">
        <f t="shared" si="204"/>
        <v>453 Angelica Valleys Suite 026;Port Taylor, IL 20854</v>
      </c>
      <c r="C3295" s="1" t="s">
        <v>29026</v>
      </c>
      <c r="D3295" s="4" t="s">
        <v>37314</v>
      </c>
      <c r="E3295" s="4" t="s">
        <v>37315</v>
      </c>
      <c r="F3295" s="9" t="str">
        <f t="shared" si="205"/>
        <v>Port Taylor</v>
      </c>
      <c r="G3295" t="str">
        <f t="shared" si="206"/>
        <v>IL</v>
      </c>
      <c r="H3295" t="str">
        <f t="shared" si="207"/>
        <v>20854</v>
      </c>
    </row>
    <row r="3296" spans="1:8" ht="45">
      <c r="A3296" s="1" t="s">
        <v>12677</v>
      </c>
      <c r="B3296" s="1" t="str">
        <f t="shared" si="204"/>
        <v>351 David Gardens;Makaylaton, MS 82500</v>
      </c>
      <c r="C3296" s="1" t="s">
        <v>29027</v>
      </c>
      <c r="D3296" s="4" t="s">
        <v>37316</v>
      </c>
      <c r="E3296" s="4" t="s">
        <v>37317</v>
      </c>
      <c r="F3296" s="9" t="str">
        <f t="shared" si="205"/>
        <v>Makaylaton</v>
      </c>
      <c r="G3296" t="str">
        <f t="shared" si="206"/>
        <v>MS</v>
      </c>
      <c r="H3296" t="str">
        <f t="shared" si="207"/>
        <v>82500</v>
      </c>
    </row>
    <row r="3297" spans="1:8" ht="30">
      <c r="A3297" s="1" t="s">
        <v>12681</v>
      </c>
      <c r="B3297" s="1" t="str">
        <f t="shared" si="204"/>
        <v>PSC 5562, Box 2546;APO AA 05575</v>
      </c>
      <c r="C3297" s="1" t="s">
        <v>29028</v>
      </c>
      <c r="D3297" s="4" t="s">
        <v>37318</v>
      </c>
      <c r="E3297" s="4" t="s">
        <v>37319</v>
      </c>
      <c r="F3297" s="9" t="str">
        <f t="shared" si="205"/>
        <v>APO</v>
      </c>
      <c r="G3297" t="str">
        <f t="shared" si="206"/>
        <v>AA</v>
      </c>
      <c r="H3297" t="str">
        <f t="shared" si="207"/>
        <v>05575</v>
      </c>
    </row>
    <row r="3298" spans="1:8" ht="45">
      <c r="A3298" s="1" t="s">
        <v>12685</v>
      </c>
      <c r="B3298" s="1" t="str">
        <f t="shared" si="204"/>
        <v>5165 Hunt Radial;Odonnellmouth, PA 62011</v>
      </c>
      <c r="C3298" s="1" t="s">
        <v>29029</v>
      </c>
      <c r="D3298" s="4" t="s">
        <v>37320</v>
      </c>
      <c r="E3298" s="4" t="s">
        <v>37321</v>
      </c>
      <c r="F3298" s="9" t="str">
        <f t="shared" si="205"/>
        <v>Odonnellmouth</v>
      </c>
      <c r="G3298" t="str">
        <f t="shared" si="206"/>
        <v>PA</v>
      </c>
      <c r="H3298" t="str">
        <f t="shared" si="207"/>
        <v>62011</v>
      </c>
    </row>
    <row r="3299" spans="1:8" ht="30">
      <c r="A3299" s="1" t="s">
        <v>12688</v>
      </c>
      <c r="B3299" s="1" t="str">
        <f t="shared" si="204"/>
        <v>67174 Alyssa Street;Lake Angelberg, MD 09612</v>
      </c>
      <c r="C3299" s="1" t="s">
        <v>29030</v>
      </c>
      <c r="D3299" s="4" t="s">
        <v>37322</v>
      </c>
      <c r="E3299" s="4" t="s">
        <v>37323</v>
      </c>
      <c r="F3299" s="9" t="str">
        <f t="shared" si="205"/>
        <v>Lake Angelberg</v>
      </c>
      <c r="G3299" t="str">
        <f t="shared" si="206"/>
        <v>MD</v>
      </c>
      <c r="H3299" t="str">
        <f t="shared" si="207"/>
        <v>09612</v>
      </c>
    </row>
    <row r="3300" spans="1:8" ht="30">
      <c r="A3300" s="1" t="s">
        <v>12691</v>
      </c>
      <c r="B3300" s="1" t="str">
        <f t="shared" si="204"/>
        <v>70019 Samantha Wells;Craigmouth, AZ 32464</v>
      </c>
      <c r="C3300" s="1" t="s">
        <v>29031</v>
      </c>
      <c r="D3300" s="4" t="s">
        <v>37324</v>
      </c>
      <c r="E3300" s="4" t="s">
        <v>37325</v>
      </c>
      <c r="F3300" s="9" t="str">
        <f t="shared" si="205"/>
        <v>Craigmouth</v>
      </c>
      <c r="G3300" t="str">
        <f t="shared" si="206"/>
        <v>AZ</v>
      </c>
      <c r="H3300" t="str">
        <f t="shared" si="207"/>
        <v>32464</v>
      </c>
    </row>
    <row r="3301" spans="1:8" ht="30">
      <c r="A3301" s="1" t="s">
        <v>12695</v>
      </c>
      <c r="B3301" s="1" t="str">
        <f t="shared" si="204"/>
        <v>Unit 6347 Box 3632;DPO AP 91585</v>
      </c>
      <c r="C3301" s="1" t="s">
        <v>29032</v>
      </c>
      <c r="D3301" s="4" t="s">
        <v>37326</v>
      </c>
      <c r="E3301" s="4" t="s">
        <v>37327</v>
      </c>
      <c r="F3301" s="9" t="str">
        <f t="shared" si="205"/>
        <v>DPO</v>
      </c>
      <c r="G3301" t="str">
        <f t="shared" si="206"/>
        <v>AP</v>
      </c>
      <c r="H3301" t="str">
        <f t="shared" si="207"/>
        <v>91585</v>
      </c>
    </row>
    <row r="3302" spans="1:8" ht="45">
      <c r="A3302" s="1" t="s">
        <v>12699</v>
      </c>
      <c r="B3302" s="1" t="str">
        <f t="shared" si="204"/>
        <v>069 Delgado Walk;Georgeburgh, ME 05577</v>
      </c>
      <c r="C3302" s="1" t="s">
        <v>29033</v>
      </c>
      <c r="D3302" s="4" t="s">
        <v>37328</v>
      </c>
      <c r="E3302" s="4" t="s">
        <v>37329</v>
      </c>
      <c r="F3302" s="9" t="str">
        <f t="shared" si="205"/>
        <v>Georgeburgh</v>
      </c>
      <c r="G3302" t="str">
        <f t="shared" si="206"/>
        <v>ME</v>
      </c>
      <c r="H3302" t="str">
        <f t="shared" si="207"/>
        <v>05577</v>
      </c>
    </row>
    <row r="3303" spans="1:8" ht="45">
      <c r="A3303" s="1" t="s">
        <v>12703</v>
      </c>
      <c r="B3303" s="1" t="str">
        <f t="shared" si="204"/>
        <v>69113 Michael Garden;Thomaschester, KS 59880</v>
      </c>
      <c r="C3303" s="1" t="s">
        <v>29034</v>
      </c>
      <c r="D3303" s="4" t="s">
        <v>37330</v>
      </c>
      <c r="E3303" s="4" t="s">
        <v>37331</v>
      </c>
      <c r="F3303" s="9" t="str">
        <f t="shared" si="205"/>
        <v>Thomaschester</v>
      </c>
      <c r="G3303" t="str">
        <f t="shared" si="206"/>
        <v>KS</v>
      </c>
      <c r="H3303" t="str">
        <f t="shared" si="207"/>
        <v>59880</v>
      </c>
    </row>
    <row r="3304" spans="1:8" ht="30">
      <c r="A3304" s="1" t="s">
        <v>12707</v>
      </c>
      <c r="B3304" s="1" t="str">
        <f t="shared" si="204"/>
        <v>9700 John Keys Apt. 142;Anitaborough, HI 31975</v>
      </c>
      <c r="C3304" s="1" t="s">
        <v>29035</v>
      </c>
      <c r="D3304" s="4" t="s">
        <v>37332</v>
      </c>
      <c r="E3304" s="4" t="s">
        <v>37333</v>
      </c>
      <c r="F3304" s="9" t="str">
        <f t="shared" si="205"/>
        <v>Anitaborough</v>
      </c>
      <c r="G3304" t="str">
        <f t="shared" si="206"/>
        <v>HI</v>
      </c>
      <c r="H3304" t="str">
        <f t="shared" si="207"/>
        <v>31975</v>
      </c>
    </row>
    <row r="3305" spans="1:8" ht="30">
      <c r="A3305" s="1" t="s">
        <v>12711</v>
      </c>
      <c r="B3305" s="1" t="str">
        <f t="shared" si="204"/>
        <v>25323 Hebert Fall;South Terriborough, NJ 15785</v>
      </c>
      <c r="C3305" s="1" t="s">
        <v>29036</v>
      </c>
      <c r="D3305" s="4" t="s">
        <v>37334</v>
      </c>
      <c r="E3305" s="4" t="s">
        <v>37335</v>
      </c>
      <c r="F3305" s="9" t="str">
        <f t="shared" si="205"/>
        <v>South Terriborough</v>
      </c>
      <c r="G3305" t="str">
        <f t="shared" si="206"/>
        <v>NJ</v>
      </c>
      <c r="H3305" t="str">
        <f t="shared" si="207"/>
        <v>15785</v>
      </c>
    </row>
    <row r="3306" spans="1:8" ht="30">
      <c r="A3306" s="1" t="s">
        <v>12714</v>
      </c>
      <c r="B3306" s="1" t="str">
        <f t="shared" si="204"/>
        <v>825 James Circles Apt. 575;Leahberg, DC 69524</v>
      </c>
      <c r="C3306" s="1" t="s">
        <v>29037</v>
      </c>
      <c r="D3306" s="4" t="s">
        <v>37336</v>
      </c>
      <c r="E3306" s="4" t="s">
        <v>37337</v>
      </c>
      <c r="F3306" s="9" t="str">
        <f t="shared" si="205"/>
        <v>Leahberg</v>
      </c>
      <c r="G3306" t="str">
        <f t="shared" si="206"/>
        <v>DC</v>
      </c>
      <c r="H3306" t="str">
        <f t="shared" si="207"/>
        <v>69524</v>
      </c>
    </row>
    <row r="3307" spans="1:8" ht="30">
      <c r="A3307" s="1" t="s">
        <v>12718</v>
      </c>
      <c r="B3307" s="1" t="str">
        <f t="shared" si="204"/>
        <v>USNV Castaneda;FPO AE 76843</v>
      </c>
      <c r="C3307" s="1" t="s">
        <v>29038</v>
      </c>
      <c r="D3307" s="4" t="s">
        <v>37338</v>
      </c>
      <c r="E3307" s="4" t="s">
        <v>37339</v>
      </c>
      <c r="F3307" s="9" t="str">
        <f t="shared" si="205"/>
        <v>FPO</v>
      </c>
      <c r="G3307" t="str">
        <f t="shared" si="206"/>
        <v>AE</v>
      </c>
      <c r="H3307" t="str">
        <f t="shared" si="207"/>
        <v>76843</v>
      </c>
    </row>
    <row r="3308" spans="1:8" ht="30">
      <c r="A3308" s="1" t="s">
        <v>12722</v>
      </c>
      <c r="B3308" s="1" t="str">
        <f t="shared" si="204"/>
        <v>846 Douglas Motorway Apt. 521;Williamview, AZ 92053</v>
      </c>
      <c r="C3308" s="1" t="s">
        <v>29039</v>
      </c>
      <c r="D3308" s="4" t="s">
        <v>37340</v>
      </c>
      <c r="E3308" s="4" t="s">
        <v>37341</v>
      </c>
      <c r="F3308" s="9" t="str">
        <f t="shared" si="205"/>
        <v>Williamview</v>
      </c>
      <c r="G3308" t="str">
        <f t="shared" si="206"/>
        <v>AZ</v>
      </c>
      <c r="H3308" t="str">
        <f t="shared" si="207"/>
        <v>92053</v>
      </c>
    </row>
    <row r="3309" spans="1:8" ht="45">
      <c r="A3309" s="1" t="s">
        <v>12724</v>
      </c>
      <c r="B3309" s="1" t="str">
        <f t="shared" si="204"/>
        <v>29328 Christopher Landing Apt. 126;West Amanda, GA 49030</v>
      </c>
      <c r="C3309" s="1" t="s">
        <v>29040</v>
      </c>
      <c r="D3309" s="4" t="s">
        <v>37342</v>
      </c>
      <c r="E3309" s="4" t="s">
        <v>37343</v>
      </c>
      <c r="F3309" s="9" t="str">
        <f t="shared" si="205"/>
        <v>West Amanda</v>
      </c>
      <c r="G3309" t="str">
        <f t="shared" si="206"/>
        <v>GA</v>
      </c>
      <c r="H3309" t="str">
        <f t="shared" si="207"/>
        <v>49030</v>
      </c>
    </row>
    <row r="3310" spans="1:8" ht="30">
      <c r="A3310" s="1" t="s">
        <v>12728</v>
      </c>
      <c r="B3310" s="1" t="str">
        <f t="shared" si="204"/>
        <v>3584 Jones Knoll Suite 063;Lydiaport, ME 74159</v>
      </c>
      <c r="C3310" s="1" t="s">
        <v>29041</v>
      </c>
      <c r="D3310" s="4" t="s">
        <v>37344</v>
      </c>
      <c r="E3310" s="4" t="s">
        <v>37345</v>
      </c>
      <c r="F3310" s="9" t="str">
        <f t="shared" si="205"/>
        <v>Lydiaport</v>
      </c>
      <c r="G3310" t="str">
        <f t="shared" si="206"/>
        <v>ME</v>
      </c>
      <c r="H3310" t="str">
        <f t="shared" si="207"/>
        <v>74159</v>
      </c>
    </row>
    <row r="3311" spans="1:8" ht="30">
      <c r="A3311" s="1" t="s">
        <v>12731</v>
      </c>
      <c r="B3311" s="1" t="str">
        <f t="shared" si="204"/>
        <v>30197 Victor Prairie;Lewisland, SC 10236</v>
      </c>
      <c r="C3311" s="1" t="s">
        <v>29042</v>
      </c>
      <c r="D3311" s="4" t="s">
        <v>37346</v>
      </c>
      <c r="E3311" s="4" t="s">
        <v>37347</v>
      </c>
      <c r="F3311" s="9" t="str">
        <f t="shared" si="205"/>
        <v>Lewisland</v>
      </c>
      <c r="G3311" t="str">
        <f t="shared" si="206"/>
        <v>SC</v>
      </c>
      <c r="H3311" t="str">
        <f t="shared" si="207"/>
        <v>10236</v>
      </c>
    </row>
    <row r="3312" spans="1:8" ht="45">
      <c r="A3312" s="1" t="s">
        <v>12735</v>
      </c>
      <c r="B3312" s="1" t="str">
        <f t="shared" si="204"/>
        <v>9519 Franklin Street;Bryanhaven, MI 89876</v>
      </c>
      <c r="C3312" s="1" t="s">
        <v>29043</v>
      </c>
      <c r="D3312" s="4" t="s">
        <v>37348</v>
      </c>
      <c r="E3312" s="4" t="s">
        <v>37349</v>
      </c>
      <c r="F3312" s="9" t="str">
        <f t="shared" si="205"/>
        <v>Bryanhaven</v>
      </c>
      <c r="G3312" t="str">
        <f t="shared" si="206"/>
        <v>MI</v>
      </c>
      <c r="H3312" t="str">
        <f t="shared" si="207"/>
        <v>89876</v>
      </c>
    </row>
    <row r="3313" spans="1:8" ht="30">
      <c r="A3313" s="1" t="s">
        <v>12739</v>
      </c>
      <c r="B3313" s="1" t="str">
        <f t="shared" si="204"/>
        <v>54086 Joshua Shore;South Trevorland, SD 81682</v>
      </c>
      <c r="C3313" s="1" t="s">
        <v>29044</v>
      </c>
      <c r="D3313" s="4" t="s">
        <v>37350</v>
      </c>
      <c r="E3313" s="4" t="s">
        <v>37351</v>
      </c>
      <c r="F3313" s="9" t="str">
        <f t="shared" si="205"/>
        <v>South Trevorland</v>
      </c>
      <c r="G3313" t="str">
        <f t="shared" si="206"/>
        <v>SD</v>
      </c>
      <c r="H3313" t="str">
        <f t="shared" si="207"/>
        <v>81682</v>
      </c>
    </row>
    <row r="3314" spans="1:8" ht="30">
      <c r="A3314" s="1" t="s">
        <v>12742</v>
      </c>
      <c r="B3314" s="1" t="str">
        <f t="shared" si="204"/>
        <v>003 Baker Cove;Lake Evanburgh, MI 42206</v>
      </c>
      <c r="C3314" s="1" t="s">
        <v>29045</v>
      </c>
      <c r="D3314" s="4" t="s">
        <v>37352</v>
      </c>
      <c r="E3314" s="4" t="s">
        <v>37353</v>
      </c>
      <c r="F3314" s="9" t="str">
        <f t="shared" si="205"/>
        <v>Lake Evanburgh</v>
      </c>
      <c r="G3314" t="str">
        <f t="shared" si="206"/>
        <v>MI</v>
      </c>
      <c r="H3314" t="str">
        <f t="shared" si="207"/>
        <v>42206</v>
      </c>
    </row>
    <row r="3315" spans="1:8" ht="30">
      <c r="A3315" s="1" t="s">
        <v>12746</v>
      </c>
      <c r="B3315" s="1" t="str">
        <f t="shared" si="204"/>
        <v>587 Daniel Overpass;North Ralphside, ID 38723</v>
      </c>
      <c r="C3315" s="1" t="s">
        <v>29046</v>
      </c>
      <c r="D3315" s="4" t="s">
        <v>37354</v>
      </c>
      <c r="E3315" s="4" t="s">
        <v>37355</v>
      </c>
      <c r="F3315" s="9" t="str">
        <f t="shared" si="205"/>
        <v>North Ralphside</v>
      </c>
      <c r="G3315" t="str">
        <f t="shared" si="206"/>
        <v>ID</v>
      </c>
      <c r="H3315" t="str">
        <f t="shared" si="207"/>
        <v>38723</v>
      </c>
    </row>
    <row r="3316" spans="1:8" ht="45">
      <c r="A3316" s="1" t="s">
        <v>12750</v>
      </c>
      <c r="B3316" s="1" t="str">
        <f t="shared" si="204"/>
        <v>333 Guerrero Stravenue;Wadeland, UT 09473</v>
      </c>
      <c r="C3316" s="1" t="s">
        <v>29047</v>
      </c>
      <c r="D3316" s="4" t="s">
        <v>37356</v>
      </c>
      <c r="E3316" s="4" t="s">
        <v>37357</v>
      </c>
      <c r="F3316" s="9" t="str">
        <f t="shared" si="205"/>
        <v>Wadeland</v>
      </c>
      <c r="G3316" t="str">
        <f t="shared" si="206"/>
        <v>UT</v>
      </c>
      <c r="H3316" t="str">
        <f t="shared" si="207"/>
        <v>09473</v>
      </c>
    </row>
    <row r="3317" spans="1:8" ht="30">
      <c r="A3317" s="1" t="s">
        <v>12753</v>
      </c>
      <c r="B3317" s="1" t="str">
        <f t="shared" si="204"/>
        <v>184 Galvan Lodge;Marybury, OK 26555</v>
      </c>
      <c r="C3317" s="1" t="s">
        <v>29048</v>
      </c>
      <c r="D3317" s="4" t="s">
        <v>37358</v>
      </c>
      <c r="E3317" s="4" t="s">
        <v>37359</v>
      </c>
      <c r="F3317" s="9" t="str">
        <f t="shared" si="205"/>
        <v>Marybury</v>
      </c>
      <c r="G3317" t="str">
        <f t="shared" si="206"/>
        <v>OK</v>
      </c>
      <c r="H3317" t="str">
        <f t="shared" si="207"/>
        <v>26555</v>
      </c>
    </row>
    <row r="3318" spans="1:8" ht="45">
      <c r="A3318" s="1" t="s">
        <v>12757</v>
      </c>
      <c r="B3318" s="1" t="str">
        <f t="shared" si="204"/>
        <v>35589 Hansen Gateway Suite 875;Margaretport, NV 75131</v>
      </c>
      <c r="C3318" s="1" t="s">
        <v>29049</v>
      </c>
      <c r="D3318" s="4" t="s">
        <v>37360</v>
      </c>
      <c r="E3318" s="4" t="s">
        <v>37361</v>
      </c>
      <c r="F3318" s="9" t="str">
        <f t="shared" si="205"/>
        <v>Margaretport</v>
      </c>
      <c r="G3318" t="str">
        <f t="shared" si="206"/>
        <v>NV</v>
      </c>
      <c r="H3318" t="str">
        <f t="shared" si="207"/>
        <v>75131</v>
      </c>
    </row>
    <row r="3319" spans="1:8" ht="30">
      <c r="A3319" s="1" t="s">
        <v>12761</v>
      </c>
      <c r="B3319" s="1" t="str">
        <f t="shared" si="204"/>
        <v>337 Margaret Meadows Apt. 130;Lindaport, AL 50637</v>
      </c>
      <c r="C3319" s="1" t="s">
        <v>29050</v>
      </c>
      <c r="D3319" s="4" t="s">
        <v>37362</v>
      </c>
      <c r="E3319" s="4" t="s">
        <v>37363</v>
      </c>
      <c r="F3319" s="9" t="str">
        <f t="shared" si="205"/>
        <v>Lindaport</v>
      </c>
      <c r="G3319" t="str">
        <f t="shared" si="206"/>
        <v>AL</v>
      </c>
      <c r="H3319" t="str">
        <f t="shared" si="207"/>
        <v>50637</v>
      </c>
    </row>
    <row r="3320" spans="1:8" ht="30">
      <c r="A3320" s="1" t="s">
        <v>12765</v>
      </c>
      <c r="B3320" s="1" t="str">
        <f t="shared" si="204"/>
        <v>PSC 2919, Box 0164;APO AP 06216</v>
      </c>
      <c r="C3320" s="1" t="s">
        <v>29051</v>
      </c>
      <c r="D3320" s="4" t="s">
        <v>37364</v>
      </c>
      <c r="E3320" s="4" t="s">
        <v>37365</v>
      </c>
      <c r="F3320" s="9" t="str">
        <f t="shared" si="205"/>
        <v>APO</v>
      </c>
      <c r="G3320" t="str">
        <f t="shared" si="206"/>
        <v>AP</v>
      </c>
      <c r="H3320" t="str">
        <f t="shared" si="207"/>
        <v>06216</v>
      </c>
    </row>
    <row r="3321" spans="1:8" ht="45">
      <c r="A3321" s="1" t="s">
        <v>12769</v>
      </c>
      <c r="B3321" s="1" t="str">
        <f t="shared" si="204"/>
        <v>410 Ashley Wall Apt. 402;Benjamintown, MI 66929</v>
      </c>
      <c r="C3321" s="1" t="s">
        <v>29052</v>
      </c>
      <c r="D3321" s="4" t="s">
        <v>37366</v>
      </c>
      <c r="E3321" s="4" t="s">
        <v>37367</v>
      </c>
      <c r="F3321" s="9" t="str">
        <f t="shared" si="205"/>
        <v>Benjamintown</v>
      </c>
      <c r="G3321" t="str">
        <f t="shared" si="206"/>
        <v>MI</v>
      </c>
      <c r="H3321" t="str">
        <f t="shared" si="207"/>
        <v>66929</v>
      </c>
    </row>
    <row r="3322" spans="1:8" ht="30">
      <c r="A3322" s="1" t="s">
        <v>12773</v>
      </c>
      <c r="B3322" s="1" t="str">
        <f t="shared" si="204"/>
        <v>92308 Vicki Light;South Lisabury, WY 12640</v>
      </c>
      <c r="C3322" s="1" t="s">
        <v>29053</v>
      </c>
      <c r="D3322" s="4" t="s">
        <v>37368</v>
      </c>
      <c r="E3322" s="4" t="s">
        <v>37369</v>
      </c>
      <c r="F3322" s="9" t="str">
        <f t="shared" si="205"/>
        <v>South Lisabury</v>
      </c>
      <c r="G3322" t="str">
        <f t="shared" si="206"/>
        <v>WY</v>
      </c>
      <c r="H3322" t="str">
        <f t="shared" si="207"/>
        <v>12640</v>
      </c>
    </row>
    <row r="3323" spans="1:8" ht="45">
      <c r="A3323" s="1" t="s">
        <v>12777</v>
      </c>
      <c r="B3323" s="1" t="str">
        <f t="shared" si="204"/>
        <v>74261 Lane Valleys Apt. 011;South Savannah, AR 56985</v>
      </c>
      <c r="C3323" s="1" t="s">
        <v>29054</v>
      </c>
      <c r="D3323" s="4" t="s">
        <v>37370</v>
      </c>
      <c r="E3323" s="4" t="s">
        <v>37371</v>
      </c>
      <c r="F3323" s="9" t="str">
        <f t="shared" si="205"/>
        <v>South Savannah</v>
      </c>
      <c r="G3323" t="str">
        <f t="shared" si="206"/>
        <v>AR</v>
      </c>
      <c r="H3323" t="str">
        <f t="shared" si="207"/>
        <v>56985</v>
      </c>
    </row>
    <row r="3324" spans="1:8" ht="30">
      <c r="A3324" s="1" t="s">
        <v>12781</v>
      </c>
      <c r="B3324" s="1" t="str">
        <f t="shared" si="204"/>
        <v>5590 Le Plain;North Carlland, RI 30021</v>
      </c>
      <c r="C3324" s="1" t="s">
        <v>29055</v>
      </c>
      <c r="D3324" s="4" t="s">
        <v>37372</v>
      </c>
      <c r="E3324" s="4" t="s">
        <v>37373</v>
      </c>
      <c r="F3324" s="9" t="str">
        <f t="shared" si="205"/>
        <v>North Carlland</v>
      </c>
      <c r="G3324" t="str">
        <f t="shared" si="206"/>
        <v>RI</v>
      </c>
      <c r="H3324" t="str">
        <f t="shared" si="207"/>
        <v>30021</v>
      </c>
    </row>
    <row r="3325" spans="1:8" ht="30">
      <c r="A3325" s="1" t="s">
        <v>12785</v>
      </c>
      <c r="B3325" s="1" t="str">
        <f t="shared" si="204"/>
        <v>20106 Zachary Land;Batesburgh, HI 70127</v>
      </c>
      <c r="C3325" s="1" t="s">
        <v>29056</v>
      </c>
      <c r="D3325" s="4" t="s">
        <v>37374</v>
      </c>
      <c r="E3325" s="4" t="s">
        <v>37375</v>
      </c>
      <c r="F3325" s="9" t="str">
        <f t="shared" si="205"/>
        <v>Batesburgh</v>
      </c>
      <c r="G3325" t="str">
        <f t="shared" si="206"/>
        <v>HI</v>
      </c>
      <c r="H3325" t="str">
        <f t="shared" si="207"/>
        <v>70127</v>
      </c>
    </row>
    <row r="3326" spans="1:8" ht="30">
      <c r="A3326" s="1" t="s">
        <v>12789</v>
      </c>
      <c r="B3326" s="1" t="str">
        <f t="shared" si="204"/>
        <v>957 Jeffery Forks Apt. 279;Allenport, TX 47442</v>
      </c>
      <c r="C3326" s="1" t="s">
        <v>29057</v>
      </c>
      <c r="D3326" s="4" t="s">
        <v>37376</v>
      </c>
      <c r="E3326" s="4" t="s">
        <v>37377</v>
      </c>
      <c r="F3326" s="9" t="str">
        <f t="shared" si="205"/>
        <v>Allenport</v>
      </c>
      <c r="G3326" t="str">
        <f t="shared" si="206"/>
        <v>TX</v>
      </c>
      <c r="H3326" t="str">
        <f t="shared" si="207"/>
        <v>47442</v>
      </c>
    </row>
    <row r="3327" spans="1:8" ht="30">
      <c r="A3327" s="1" t="s">
        <v>12793</v>
      </c>
      <c r="B3327" s="1" t="str">
        <f t="shared" si="204"/>
        <v>024 Johnson Drive;Williamsfort, HI 06101</v>
      </c>
      <c r="C3327" s="1" t="s">
        <v>29058</v>
      </c>
      <c r="D3327" s="4" t="s">
        <v>37378</v>
      </c>
      <c r="E3327" s="4" t="s">
        <v>37379</v>
      </c>
      <c r="F3327" s="9" t="str">
        <f t="shared" si="205"/>
        <v>Williamsfort</v>
      </c>
      <c r="G3327" t="str">
        <f t="shared" si="206"/>
        <v>HI</v>
      </c>
      <c r="H3327" t="str">
        <f t="shared" si="207"/>
        <v>06101</v>
      </c>
    </row>
    <row r="3328" spans="1:8" ht="30">
      <c r="A3328" s="1" t="s">
        <v>12796</v>
      </c>
      <c r="B3328" s="1" t="str">
        <f t="shared" si="204"/>
        <v>815 Tara Radial Suite 525;Nguyentown, TN 58582</v>
      </c>
      <c r="C3328" s="1" t="s">
        <v>29059</v>
      </c>
      <c r="D3328" s="4" t="s">
        <v>37380</v>
      </c>
      <c r="E3328" s="4" t="s">
        <v>37381</v>
      </c>
      <c r="F3328" s="9" t="str">
        <f t="shared" si="205"/>
        <v>Nguyentown</v>
      </c>
      <c r="G3328" t="str">
        <f t="shared" si="206"/>
        <v>TN</v>
      </c>
      <c r="H3328" t="str">
        <f t="shared" si="207"/>
        <v>58582</v>
      </c>
    </row>
    <row r="3329" spans="1:8" ht="45">
      <c r="A3329" s="1" t="s">
        <v>12800</v>
      </c>
      <c r="B3329" s="1" t="str">
        <f t="shared" si="204"/>
        <v>908 Sara Expressway;Jenniferstad, MN 78471</v>
      </c>
      <c r="C3329" s="1" t="s">
        <v>29060</v>
      </c>
      <c r="D3329" s="4" t="s">
        <v>37382</v>
      </c>
      <c r="E3329" s="4" t="s">
        <v>37383</v>
      </c>
      <c r="F3329" s="9" t="str">
        <f t="shared" si="205"/>
        <v>Jenniferstad</v>
      </c>
      <c r="G3329" t="str">
        <f t="shared" si="206"/>
        <v>MN</v>
      </c>
      <c r="H3329" t="str">
        <f t="shared" si="207"/>
        <v>78471</v>
      </c>
    </row>
    <row r="3330" spans="1:8" ht="30">
      <c r="A3330" s="1" t="s">
        <v>12804</v>
      </c>
      <c r="B3330" s="1" t="str">
        <f t="shared" si="204"/>
        <v>Unit 5586 Box 5104;DPO AP 48976</v>
      </c>
      <c r="C3330" s="1" t="s">
        <v>29061</v>
      </c>
      <c r="D3330" s="4" t="s">
        <v>37384</v>
      </c>
      <c r="E3330" s="4" t="s">
        <v>37385</v>
      </c>
      <c r="F3330" s="9" t="str">
        <f t="shared" si="205"/>
        <v>DPO</v>
      </c>
      <c r="G3330" t="str">
        <f t="shared" si="206"/>
        <v>AP</v>
      </c>
      <c r="H3330" t="str">
        <f t="shared" si="207"/>
        <v>48976</v>
      </c>
    </row>
    <row r="3331" spans="1:8" ht="45">
      <c r="A3331" s="1" t="s">
        <v>12808</v>
      </c>
      <c r="B3331" s="1" t="str">
        <f t="shared" ref="B3331:B3394" si="208">SUBSTITUTE(A3331,CHAR(10),";")</f>
        <v>7671 Robbins Common;Susanberg, UT 90836</v>
      </c>
      <c r="C3331" s="1" t="s">
        <v>29062</v>
      </c>
      <c r="D3331" s="4" t="s">
        <v>37386</v>
      </c>
      <c r="E3331" s="4" t="s">
        <v>37387</v>
      </c>
      <c r="F3331" s="9" t="str">
        <f t="shared" ref="F3331:F3394" si="209">IF(RIGHT(LEFT(E3331,3),2)="PO",LEFT(E3331,3),LEFT(E3331,LEN(E3331)-10))</f>
        <v>Susanberg</v>
      </c>
      <c r="G3331" t="str">
        <f t="shared" ref="G3331:G3394" si="210">LEFT(RIGHT(E3331, 8), 2)</f>
        <v>UT</v>
      </c>
      <c r="H3331" t="str">
        <f t="shared" ref="H3331:H3394" si="211">RIGHT(E3331, 5)</f>
        <v>90836</v>
      </c>
    </row>
    <row r="3332" spans="1:8" ht="45">
      <c r="A3332" s="1" t="s">
        <v>12812</v>
      </c>
      <c r="B3332" s="1" t="str">
        <f t="shared" si="208"/>
        <v>76949 Simon Junction Apt. 198;Port Juliechester, WI 86541</v>
      </c>
      <c r="C3332" s="1" t="s">
        <v>29063</v>
      </c>
      <c r="D3332" s="4" t="s">
        <v>37388</v>
      </c>
      <c r="E3332" s="4" t="s">
        <v>37389</v>
      </c>
      <c r="F3332" s="9" t="str">
        <f t="shared" si="209"/>
        <v>Port Juliechester</v>
      </c>
      <c r="G3332" t="str">
        <f t="shared" si="210"/>
        <v>WI</v>
      </c>
      <c r="H3332" t="str">
        <f t="shared" si="211"/>
        <v>86541</v>
      </c>
    </row>
    <row r="3333" spans="1:8" ht="30">
      <c r="A3333" s="1" t="s">
        <v>12816</v>
      </c>
      <c r="B3333" s="1" t="str">
        <f t="shared" si="208"/>
        <v>6786 David Dale;New Michelle, MT 82862</v>
      </c>
      <c r="C3333" s="1" t="s">
        <v>29064</v>
      </c>
      <c r="D3333" s="4" t="s">
        <v>37390</v>
      </c>
      <c r="E3333" s="4" t="s">
        <v>37391</v>
      </c>
      <c r="F3333" s="9" t="str">
        <f t="shared" si="209"/>
        <v>New Michelle</v>
      </c>
      <c r="G3333" t="str">
        <f t="shared" si="210"/>
        <v>MT</v>
      </c>
      <c r="H3333" t="str">
        <f t="shared" si="211"/>
        <v>82862</v>
      </c>
    </row>
    <row r="3334" spans="1:8" ht="45">
      <c r="A3334" s="1" t="s">
        <v>12820</v>
      </c>
      <c r="B3334" s="1" t="str">
        <f t="shared" si="208"/>
        <v>846 Lindsey Avenue;Archerport, DC 28680</v>
      </c>
      <c r="C3334" s="1" t="s">
        <v>29065</v>
      </c>
      <c r="D3334" s="4" t="s">
        <v>37392</v>
      </c>
      <c r="E3334" s="4" t="s">
        <v>37393</v>
      </c>
      <c r="F3334" s="9" t="str">
        <f t="shared" si="209"/>
        <v>Archerport</v>
      </c>
      <c r="G3334" t="str">
        <f t="shared" si="210"/>
        <v>DC</v>
      </c>
      <c r="H3334" t="str">
        <f t="shared" si="211"/>
        <v>28680</v>
      </c>
    </row>
    <row r="3335" spans="1:8" ht="30">
      <c r="A3335" s="1" t="s">
        <v>12823</v>
      </c>
      <c r="B3335" s="1" t="str">
        <f t="shared" si="208"/>
        <v>04906 Elizabeth Islands Apt. 478;Susanberg, TX 26546</v>
      </c>
      <c r="C3335" s="1" t="s">
        <v>29066</v>
      </c>
      <c r="D3335" s="4" t="s">
        <v>37394</v>
      </c>
      <c r="E3335" s="4" t="s">
        <v>37395</v>
      </c>
      <c r="F3335" s="9" t="str">
        <f t="shared" si="209"/>
        <v>Susanberg</v>
      </c>
      <c r="G3335" t="str">
        <f t="shared" si="210"/>
        <v>TX</v>
      </c>
      <c r="H3335" t="str">
        <f t="shared" si="211"/>
        <v>26546</v>
      </c>
    </row>
    <row r="3336" spans="1:8" ht="30">
      <c r="A3336" s="1" t="s">
        <v>12827</v>
      </c>
      <c r="B3336" s="1" t="str">
        <f t="shared" si="208"/>
        <v>42563 Angela Mall Suite 469;North Cheryl, OR 23163</v>
      </c>
      <c r="C3336" s="1" t="s">
        <v>29067</v>
      </c>
      <c r="D3336" s="4" t="s">
        <v>37396</v>
      </c>
      <c r="E3336" s="4" t="s">
        <v>37397</v>
      </c>
      <c r="F3336" s="9" t="str">
        <f t="shared" si="209"/>
        <v>North Cheryl</v>
      </c>
      <c r="G3336" t="str">
        <f t="shared" si="210"/>
        <v>OR</v>
      </c>
      <c r="H3336" t="str">
        <f t="shared" si="211"/>
        <v>23163</v>
      </c>
    </row>
    <row r="3337" spans="1:8" ht="30">
      <c r="A3337" s="1" t="s">
        <v>12831</v>
      </c>
      <c r="B3337" s="1" t="str">
        <f t="shared" si="208"/>
        <v>0116 Le Forges Suite 890;Jennifershire, WY 78239</v>
      </c>
      <c r="C3337" s="1" t="s">
        <v>29068</v>
      </c>
      <c r="D3337" s="4" t="s">
        <v>37398</v>
      </c>
      <c r="E3337" s="4" t="s">
        <v>37399</v>
      </c>
      <c r="F3337" s="9" t="str">
        <f t="shared" si="209"/>
        <v>Jennifershire</v>
      </c>
      <c r="G3337" t="str">
        <f t="shared" si="210"/>
        <v>WY</v>
      </c>
      <c r="H3337" t="str">
        <f t="shared" si="211"/>
        <v>78239</v>
      </c>
    </row>
    <row r="3338" spans="1:8" ht="30">
      <c r="A3338" s="1" t="s">
        <v>12835</v>
      </c>
      <c r="B3338" s="1" t="str">
        <f t="shared" si="208"/>
        <v>5321 English Lock;Archerton, WI 30497</v>
      </c>
      <c r="C3338" s="1" t="s">
        <v>29069</v>
      </c>
      <c r="D3338" s="4" t="s">
        <v>37400</v>
      </c>
      <c r="E3338" s="4" t="s">
        <v>37401</v>
      </c>
      <c r="F3338" s="9" t="str">
        <f t="shared" si="209"/>
        <v>Archerton</v>
      </c>
      <c r="G3338" t="str">
        <f t="shared" si="210"/>
        <v>WI</v>
      </c>
      <c r="H3338" t="str">
        <f t="shared" si="211"/>
        <v>30497</v>
      </c>
    </row>
    <row r="3339" spans="1:8" ht="30">
      <c r="A3339" s="1" t="s">
        <v>12839</v>
      </c>
      <c r="B3339" s="1" t="str">
        <f t="shared" si="208"/>
        <v>512 Virginia Island Apt. 243;Lake Crystal, IA 24243</v>
      </c>
      <c r="C3339" s="1" t="s">
        <v>29070</v>
      </c>
      <c r="D3339" s="4" t="s">
        <v>37402</v>
      </c>
      <c r="E3339" s="4" t="s">
        <v>37403</v>
      </c>
      <c r="F3339" s="9" t="str">
        <f t="shared" si="209"/>
        <v>Lake Crystal</v>
      </c>
      <c r="G3339" t="str">
        <f t="shared" si="210"/>
        <v>IA</v>
      </c>
      <c r="H3339" t="str">
        <f t="shared" si="211"/>
        <v>24243</v>
      </c>
    </row>
    <row r="3340" spans="1:8" ht="45">
      <c r="A3340" s="1" t="s">
        <v>12842</v>
      </c>
      <c r="B3340" s="1" t="str">
        <f t="shared" si="208"/>
        <v>575 Shaw Dale Suite 468;New Curtishaven, AK 40667</v>
      </c>
      <c r="C3340" s="1" t="s">
        <v>29071</v>
      </c>
      <c r="D3340" s="4" t="s">
        <v>37404</v>
      </c>
      <c r="E3340" s="4" t="s">
        <v>37405</v>
      </c>
      <c r="F3340" s="9" t="str">
        <f t="shared" si="209"/>
        <v>New Curtishaven</v>
      </c>
      <c r="G3340" t="str">
        <f t="shared" si="210"/>
        <v>AK</v>
      </c>
      <c r="H3340" t="str">
        <f t="shared" si="211"/>
        <v>40667</v>
      </c>
    </row>
    <row r="3341" spans="1:8" ht="30">
      <c r="A3341" s="1" t="s">
        <v>12846</v>
      </c>
      <c r="B3341" s="1" t="str">
        <f t="shared" si="208"/>
        <v>690 Vega Stravenue;Lake Brandi, NH 51667</v>
      </c>
      <c r="C3341" s="1" t="s">
        <v>29072</v>
      </c>
      <c r="D3341" s="4" t="s">
        <v>37406</v>
      </c>
      <c r="E3341" s="4" t="s">
        <v>37407</v>
      </c>
      <c r="F3341" s="9" t="str">
        <f t="shared" si="209"/>
        <v>Lake Brandi</v>
      </c>
      <c r="G3341" t="str">
        <f t="shared" si="210"/>
        <v>NH</v>
      </c>
      <c r="H3341" t="str">
        <f t="shared" si="211"/>
        <v>51667</v>
      </c>
    </row>
    <row r="3342" spans="1:8" ht="45">
      <c r="A3342" s="1" t="s">
        <v>12850</v>
      </c>
      <c r="B3342" s="1" t="str">
        <f t="shared" si="208"/>
        <v>84827 Reeves Parkway;Gregoryhaven, OH 26695</v>
      </c>
      <c r="C3342" s="1" t="s">
        <v>29073</v>
      </c>
      <c r="D3342" s="4" t="s">
        <v>37408</v>
      </c>
      <c r="E3342" s="4" t="s">
        <v>37409</v>
      </c>
      <c r="F3342" s="9" t="str">
        <f t="shared" si="209"/>
        <v>Gregoryhaven</v>
      </c>
      <c r="G3342" t="str">
        <f t="shared" si="210"/>
        <v>OH</v>
      </c>
      <c r="H3342" t="str">
        <f t="shared" si="211"/>
        <v>26695</v>
      </c>
    </row>
    <row r="3343" spans="1:8" ht="45">
      <c r="A3343" s="1" t="s">
        <v>12854</v>
      </c>
      <c r="B3343" s="1" t="str">
        <f t="shared" si="208"/>
        <v>44132 Novak Place Apt. 900;Port Emilystad, GA 45702</v>
      </c>
      <c r="C3343" s="1" t="s">
        <v>29074</v>
      </c>
      <c r="D3343" s="4" t="s">
        <v>37410</v>
      </c>
      <c r="E3343" s="4" t="s">
        <v>37411</v>
      </c>
      <c r="F3343" s="9" t="str">
        <f t="shared" si="209"/>
        <v>Port Emilystad</v>
      </c>
      <c r="G3343" t="str">
        <f t="shared" si="210"/>
        <v>GA</v>
      </c>
      <c r="H3343" t="str">
        <f t="shared" si="211"/>
        <v>45702</v>
      </c>
    </row>
    <row r="3344" spans="1:8" ht="30">
      <c r="A3344" s="1" t="s">
        <v>12858</v>
      </c>
      <c r="B3344" s="1" t="str">
        <f t="shared" si="208"/>
        <v>PSC 1003, Box 8171;APO AE 55837</v>
      </c>
      <c r="C3344" s="1" t="s">
        <v>29075</v>
      </c>
      <c r="D3344" s="4" t="s">
        <v>37412</v>
      </c>
      <c r="E3344" s="4" t="s">
        <v>37413</v>
      </c>
      <c r="F3344" s="9" t="str">
        <f t="shared" si="209"/>
        <v>APO</v>
      </c>
      <c r="G3344" t="str">
        <f t="shared" si="210"/>
        <v>AE</v>
      </c>
      <c r="H3344" t="str">
        <f t="shared" si="211"/>
        <v>55837</v>
      </c>
    </row>
    <row r="3345" spans="1:8" ht="30">
      <c r="A3345" s="1" t="s">
        <v>12862</v>
      </c>
      <c r="B3345" s="1" t="str">
        <f t="shared" si="208"/>
        <v>864 Zimmerman Circles Apt. 810;Simmonsland, DE 01244</v>
      </c>
      <c r="C3345" s="1" t="s">
        <v>29076</v>
      </c>
      <c r="D3345" s="4" t="s">
        <v>37414</v>
      </c>
      <c r="E3345" s="4" t="s">
        <v>37415</v>
      </c>
      <c r="F3345" s="9" t="str">
        <f t="shared" si="209"/>
        <v>Simmonsland</v>
      </c>
      <c r="G3345" t="str">
        <f t="shared" si="210"/>
        <v>DE</v>
      </c>
      <c r="H3345" t="str">
        <f t="shared" si="211"/>
        <v>01244</v>
      </c>
    </row>
    <row r="3346" spans="1:8" ht="30">
      <c r="A3346" s="1" t="s">
        <v>12866</v>
      </c>
      <c r="B3346" s="1" t="str">
        <f t="shared" si="208"/>
        <v>68996 Silva Courts Apt. 499;New John, TN 94944</v>
      </c>
      <c r="C3346" s="1" t="s">
        <v>29077</v>
      </c>
      <c r="D3346" s="4" t="s">
        <v>37416</v>
      </c>
      <c r="E3346" s="4" t="s">
        <v>37417</v>
      </c>
      <c r="F3346" s="9" t="str">
        <f t="shared" si="209"/>
        <v>New John</v>
      </c>
      <c r="G3346" t="str">
        <f t="shared" si="210"/>
        <v>TN</v>
      </c>
      <c r="H3346" t="str">
        <f t="shared" si="211"/>
        <v>94944</v>
      </c>
    </row>
    <row r="3347" spans="1:8" ht="45">
      <c r="A3347" s="1" t="s">
        <v>12869</v>
      </c>
      <c r="B3347" s="1" t="str">
        <f t="shared" si="208"/>
        <v>5562 Landry Mountain;Davidshire, DE 76675</v>
      </c>
      <c r="C3347" s="1" t="s">
        <v>29078</v>
      </c>
      <c r="D3347" s="4" t="s">
        <v>37418</v>
      </c>
      <c r="E3347" s="4" t="s">
        <v>37419</v>
      </c>
      <c r="F3347" s="9" t="str">
        <f t="shared" si="209"/>
        <v>Davidshire</v>
      </c>
      <c r="G3347" t="str">
        <f t="shared" si="210"/>
        <v>DE</v>
      </c>
      <c r="H3347" t="str">
        <f t="shared" si="211"/>
        <v>76675</v>
      </c>
    </row>
    <row r="3348" spans="1:8" ht="30">
      <c r="A3348" s="1" t="s">
        <v>12873</v>
      </c>
      <c r="B3348" s="1" t="str">
        <f t="shared" si="208"/>
        <v>6803 Dean Street;South Jackfurt, MS 71934</v>
      </c>
      <c r="C3348" s="1" t="s">
        <v>29079</v>
      </c>
      <c r="D3348" s="4" t="s">
        <v>37420</v>
      </c>
      <c r="E3348" s="4" t="s">
        <v>37421</v>
      </c>
      <c r="F3348" s="9" t="str">
        <f t="shared" si="209"/>
        <v>South Jackfurt</v>
      </c>
      <c r="G3348" t="str">
        <f t="shared" si="210"/>
        <v>MS</v>
      </c>
      <c r="H3348" t="str">
        <f t="shared" si="211"/>
        <v>71934</v>
      </c>
    </row>
    <row r="3349" spans="1:8" ht="30">
      <c r="A3349" s="1" t="s">
        <v>12877</v>
      </c>
      <c r="B3349" s="1" t="str">
        <f t="shared" si="208"/>
        <v>036 Janet Hollow;New Kevin, CT 05307</v>
      </c>
      <c r="C3349" s="1" t="s">
        <v>29080</v>
      </c>
      <c r="D3349" s="4" t="s">
        <v>37422</v>
      </c>
      <c r="E3349" s="4" t="s">
        <v>37423</v>
      </c>
      <c r="F3349" s="9" t="str">
        <f t="shared" si="209"/>
        <v>New Kevin</v>
      </c>
      <c r="G3349" t="str">
        <f t="shared" si="210"/>
        <v>CT</v>
      </c>
      <c r="H3349" t="str">
        <f t="shared" si="211"/>
        <v>05307</v>
      </c>
    </row>
    <row r="3350" spans="1:8" ht="45">
      <c r="A3350" s="1" t="s">
        <v>12881</v>
      </c>
      <c r="B3350" s="1" t="str">
        <f t="shared" si="208"/>
        <v>6442 Johnson Terrace;Heatherchester, KY 47589</v>
      </c>
      <c r="C3350" s="1" t="s">
        <v>29081</v>
      </c>
      <c r="D3350" s="4" t="s">
        <v>37424</v>
      </c>
      <c r="E3350" s="4" t="s">
        <v>37425</v>
      </c>
      <c r="F3350" s="9" t="str">
        <f t="shared" si="209"/>
        <v>Heatherchester</v>
      </c>
      <c r="G3350" t="str">
        <f t="shared" si="210"/>
        <v>KY</v>
      </c>
      <c r="H3350" t="str">
        <f t="shared" si="211"/>
        <v>47589</v>
      </c>
    </row>
    <row r="3351" spans="1:8" ht="30">
      <c r="A3351" s="1" t="s">
        <v>12885</v>
      </c>
      <c r="B3351" s="1" t="str">
        <f t="shared" si="208"/>
        <v>6131 Wilson Fall;Aguilarbury, SC 64639</v>
      </c>
      <c r="C3351" s="1" t="s">
        <v>29082</v>
      </c>
      <c r="D3351" s="4" t="s">
        <v>37426</v>
      </c>
      <c r="E3351" s="4" t="s">
        <v>37427</v>
      </c>
      <c r="F3351" s="9" t="str">
        <f t="shared" si="209"/>
        <v>Aguilarbury</v>
      </c>
      <c r="G3351" t="str">
        <f t="shared" si="210"/>
        <v>SC</v>
      </c>
      <c r="H3351" t="str">
        <f t="shared" si="211"/>
        <v>64639</v>
      </c>
    </row>
    <row r="3352" spans="1:8" ht="30">
      <c r="A3352" s="1" t="s">
        <v>12889</v>
      </c>
      <c r="B3352" s="1" t="str">
        <f t="shared" si="208"/>
        <v>608 Laura Glen Apt. 329;Houseside, CA 71180</v>
      </c>
      <c r="C3352" s="1" t="s">
        <v>29083</v>
      </c>
      <c r="D3352" s="4" t="s">
        <v>37428</v>
      </c>
      <c r="E3352" s="4" t="s">
        <v>37429</v>
      </c>
      <c r="F3352" s="9" t="str">
        <f t="shared" si="209"/>
        <v>Houseside</v>
      </c>
      <c r="G3352" t="str">
        <f t="shared" si="210"/>
        <v>CA</v>
      </c>
      <c r="H3352" t="str">
        <f t="shared" si="211"/>
        <v>71180</v>
      </c>
    </row>
    <row r="3353" spans="1:8" ht="30">
      <c r="A3353" s="1" t="s">
        <v>12892</v>
      </c>
      <c r="B3353" s="1" t="str">
        <f t="shared" si="208"/>
        <v>Unit 3621 Box 0931;DPO AA 64473</v>
      </c>
      <c r="C3353" s="1" t="s">
        <v>29084</v>
      </c>
      <c r="D3353" s="4" t="s">
        <v>37430</v>
      </c>
      <c r="E3353" s="4" t="s">
        <v>37431</v>
      </c>
      <c r="F3353" s="9" t="str">
        <f t="shared" si="209"/>
        <v>DPO</v>
      </c>
      <c r="G3353" t="str">
        <f t="shared" si="210"/>
        <v>AA</v>
      </c>
      <c r="H3353" t="str">
        <f t="shared" si="211"/>
        <v>64473</v>
      </c>
    </row>
    <row r="3354" spans="1:8" ht="30">
      <c r="A3354" s="1" t="s">
        <v>12896</v>
      </c>
      <c r="B3354" s="1" t="str">
        <f t="shared" si="208"/>
        <v>731 Rasmussen Neck;Port Bryanmouth, TX 43314</v>
      </c>
      <c r="C3354" s="1" t="s">
        <v>29085</v>
      </c>
      <c r="D3354" s="4" t="s">
        <v>37432</v>
      </c>
      <c r="E3354" s="4" t="s">
        <v>37433</v>
      </c>
      <c r="F3354" s="9" t="str">
        <f t="shared" si="209"/>
        <v>Port Bryanmouth</v>
      </c>
      <c r="G3354" t="str">
        <f t="shared" si="210"/>
        <v>TX</v>
      </c>
      <c r="H3354" t="str">
        <f t="shared" si="211"/>
        <v>43314</v>
      </c>
    </row>
    <row r="3355" spans="1:8" ht="45">
      <c r="A3355" s="1" t="s">
        <v>12900</v>
      </c>
      <c r="B3355" s="1" t="str">
        <f t="shared" si="208"/>
        <v>757 Jerry Junctions;Davidshire, NE 15100</v>
      </c>
      <c r="C3355" s="1" t="s">
        <v>29086</v>
      </c>
      <c r="D3355" s="4" t="s">
        <v>37434</v>
      </c>
      <c r="E3355" s="4" t="s">
        <v>37435</v>
      </c>
      <c r="F3355" s="9" t="str">
        <f t="shared" si="209"/>
        <v>Davidshire</v>
      </c>
      <c r="G3355" t="str">
        <f t="shared" si="210"/>
        <v>NE</v>
      </c>
      <c r="H3355" t="str">
        <f t="shared" si="211"/>
        <v>15100</v>
      </c>
    </row>
    <row r="3356" spans="1:8" ht="30">
      <c r="A3356" s="1" t="s">
        <v>12904</v>
      </c>
      <c r="B3356" s="1" t="str">
        <f t="shared" si="208"/>
        <v>91686 Moreno Mission;Lake Amanda, DC 43958</v>
      </c>
      <c r="C3356" s="1" t="s">
        <v>29087</v>
      </c>
      <c r="D3356" s="4" t="s">
        <v>37436</v>
      </c>
      <c r="E3356" s="4" t="s">
        <v>37437</v>
      </c>
      <c r="F3356" s="9" t="str">
        <f t="shared" si="209"/>
        <v>Lake Amanda</v>
      </c>
      <c r="G3356" t="str">
        <f t="shared" si="210"/>
        <v>DC</v>
      </c>
      <c r="H3356" t="str">
        <f t="shared" si="211"/>
        <v>43958</v>
      </c>
    </row>
    <row r="3357" spans="1:8" ht="45">
      <c r="A3357" s="1" t="s">
        <v>12908</v>
      </c>
      <c r="B3357" s="1" t="str">
        <f t="shared" si="208"/>
        <v>28601 Margaret Viaduct Apt. 578;Adamchester, IL 83171</v>
      </c>
      <c r="C3357" s="1" t="s">
        <v>29088</v>
      </c>
      <c r="D3357" s="4" t="s">
        <v>37438</v>
      </c>
      <c r="E3357" s="4" t="s">
        <v>37439</v>
      </c>
      <c r="F3357" s="9" t="str">
        <f t="shared" si="209"/>
        <v>Adamchester</v>
      </c>
      <c r="G3357" t="str">
        <f t="shared" si="210"/>
        <v>IL</v>
      </c>
      <c r="H3357" t="str">
        <f t="shared" si="211"/>
        <v>83171</v>
      </c>
    </row>
    <row r="3358" spans="1:8" ht="30">
      <c r="A3358" s="1" t="s">
        <v>12912</v>
      </c>
      <c r="B3358" s="1" t="str">
        <f t="shared" si="208"/>
        <v>9269 Jeremy Locks Suite 887;South Nicole, CO 43229</v>
      </c>
      <c r="C3358" s="1" t="s">
        <v>29089</v>
      </c>
      <c r="D3358" s="4" t="s">
        <v>37440</v>
      </c>
      <c r="E3358" s="4" t="s">
        <v>37441</v>
      </c>
      <c r="F3358" s="9" t="str">
        <f t="shared" si="209"/>
        <v>South Nicole</v>
      </c>
      <c r="G3358" t="str">
        <f t="shared" si="210"/>
        <v>CO</v>
      </c>
      <c r="H3358" t="str">
        <f t="shared" si="211"/>
        <v>43229</v>
      </c>
    </row>
    <row r="3359" spans="1:8" ht="45">
      <c r="A3359" s="1" t="s">
        <v>12916</v>
      </c>
      <c r="B3359" s="1" t="str">
        <f t="shared" si="208"/>
        <v>99424 Melendez Common Suite 879;South Ashley, IA 78583</v>
      </c>
      <c r="C3359" s="1" t="s">
        <v>29090</v>
      </c>
      <c r="D3359" s="4" t="s">
        <v>37442</v>
      </c>
      <c r="E3359" s="4" t="s">
        <v>37443</v>
      </c>
      <c r="F3359" s="9" t="str">
        <f t="shared" si="209"/>
        <v>South Ashley</v>
      </c>
      <c r="G3359" t="str">
        <f t="shared" si="210"/>
        <v>IA</v>
      </c>
      <c r="H3359" t="str">
        <f t="shared" si="211"/>
        <v>78583</v>
      </c>
    </row>
    <row r="3360" spans="1:8" ht="30">
      <c r="A3360" s="1" t="s">
        <v>12920</v>
      </c>
      <c r="B3360" s="1" t="str">
        <f t="shared" si="208"/>
        <v>74438 Crystal Flats Apt. 481;Chadburgh, NY 43676</v>
      </c>
      <c r="C3360" s="1" t="s">
        <v>29091</v>
      </c>
      <c r="D3360" s="4" t="s">
        <v>37444</v>
      </c>
      <c r="E3360" s="4" t="s">
        <v>37445</v>
      </c>
      <c r="F3360" s="9" t="str">
        <f t="shared" si="209"/>
        <v>Chadburgh</v>
      </c>
      <c r="G3360" t="str">
        <f t="shared" si="210"/>
        <v>NY</v>
      </c>
      <c r="H3360" t="str">
        <f t="shared" si="211"/>
        <v>43676</v>
      </c>
    </row>
    <row r="3361" spans="1:8" ht="30">
      <c r="A3361" s="1" t="s">
        <v>12924</v>
      </c>
      <c r="B3361" s="1" t="str">
        <f t="shared" si="208"/>
        <v>0460 Ortiz Creek Apt. 134;West David, WA 23757</v>
      </c>
      <c r="C3361" s="1" t="s">
        <v>29092</v>
      </c>
      <c r="D3361" s="4" t="s">
        <v>37446</v>
      </c>
      <c r="E3361" s="4" t="s">
        <v>37447</v>
      </c>
      <c r="F3361" s="9" t="str">
        <f t="shared" si="209"/>
        <v>West David</v>
      </c>
      <c r="G3361" t="str">
        <f t="shared" si="210"/>
        <v>WA</v>
      </c>
      <c r="H3361" t="str">
        <f t="shared" si="211"/>
        <v>23757</v>
      </c>
    </row>
    <row r="3362" spans="1:8" ht="30">
      <c r="A3362" s="1" t="s">
        <v>12928</v>
      </c>
      <c r="B3362" s="1" t="str">
        <f t="shared" si="208"/>
        <v>6608 Erik Roads;Laneberg, ID 41422</v>
      </c>
      <c r="C3362" s="1" t="s">
        <v>29093</v>
      </c>
      <c r="D3362" s="4" t="s">
        <v>37448</v>
      </c>
      <c r="E3362" s="4" t="s">
        <v>37449</v>
      </c>
      <c r="F3362" s="9" t="str">
        <f t="shared" si="209"/>
        <v>Laneberg</v>
      </c>
      <c r="G3362" t="str">
        <f t="shared" si="210"/>
        <v>ID</v>
      </c>
      <c r="H3362" t="str">
        <f t="shared" si="211"/>
        <v>41422</v>
      </c>
    </row>
    <row r="3363" spans="1:8" ht="45">
      <c r="A3363" s="1" t="s">
        <v>12932</v>
      </c>
      <c r="B3363" s="1" t="str">
        <f t="shared" si="208"/>
        <v>4620 Cheryl Vista Suite 833;Lake Wesleyhaven, NJ 40737</v>
      </c>
      <c r="C3363" s="1" t="s">
        <v>29094</v>
      </c>
      <c r="D3363" s="4" t="s">
        <v>37450</v>
      </c>
      <c r="E3363" s="4" t="s">
        <v>37451</v>
      </c>
      <c r="F3363" s="9" t="str">
        <f t="shared" si="209"/>
        <v>Lake Wesleyhaven</v>
      </c>
      <c r="G3363" t="str">
        <f t="shared" si="210"/>
        <v>NJ</v>
      </c>
      <c r="H3363" t="str">
        <f t="shared" si="211"/>
        <v>40737</v>
      </c>
    </row>
    <row r="3364" spans="1:8" ht="30">
      <c r="A3364" s="1" t="s">
        <v>12936</v>
      </c>
      <c r="B3364" s="1" t="str">
        <f t="shared" si="208"/>
        <v>80903 Benjamin Port;North William, AR 00870</v>
      </c>
      <c r="C3364" s="1" t="s">
        <v>29095</v>
      </c>
      <c r="D3364" s="4" t="s">
        <v>37452</v>
      </c>
      <c r="E3364" s="4" t="s">
        <v>37453</v>
      </c>
      <c r="F3364" s="9" t="str">
        <f t="shared" si="209"/>
        <v>North William</v>
      </c>
      <c r="G3364" t="str">
        <f t="shared" si="210"/>
        <v>AR</v>
      </c>
      <c r="H3364" t="str">
        <f t="shared" si="211"/>
        <v>00870</v>
      </c>
    </row>
    <row r="3365" spans="1:8" ht="30">
      <c r="A3365" s="1" t="s">
        <v>12940</v>
      </c>
      <c r="B3365" s="1" t="str">
        <f t="shared" si="208"/>
        <v>013 William Crest;South Stephen, IL 36365</v>
      </c>
      <c r="C3365" s="1" t="s">
        <v>29096</v>
      </c>
      <c r="D3365" s="4" t="s">
        <v>37454</v>
      </c>
      <c r="E3365" s="4" t="s">
        <v>37455</v>
      </c>
      <c r="F3365" s="9" t="str">
        <f t="shared" si="209"/>
        <v>South Stephen</v>
      </c>
      <c r="G3365" t="str">
        <f t="shared" si="210"/>
        <v>IL</v>
      </c>
      <c r="H3365" t="str">
        <f t="shared" si="211"/>
        <v>36365</v>
      </c>
    </row>
    <row r="3366" spans="1:8" ht="30">
      <c r="A3366" s="1" t="s">
        <v>12944</v>
      </c>
      <c r="B3366" s="1" t="str">
        <f t="shared" si="208"/>
        <v>6253 Donald Bridge Suite 633;Floydburgh, MO 47586</v>
      </c>
      <c r="C3366" s="1" t="s">
        <v>29097</v>
      </c>
      <c r="D3366" s="4" t="s">
        <v>37456</v>
      </c>
      <c r="E3366" s="4" t="s">
        <v>37457</v>
      </c>
      <c r="F3366" s="9" t="str">
        <f t="shared" si="209"/>
        <v>Floydburgh</v>
      </c>
      <c r="G3366" t="str">
        <f t="shared" si="210"/>
        <v>MO</v>
      </c>
      <c r="H3366" t="str">
        <f t="shared" si="211"/>
        <v>47586</v>
      </c>
    </row>
    <row r="3367" spans="1:8" ht="30">
      <c r="A3367" s="1" t="s">
        <v>12948</v>
      </c>
      <c r="B3367" s="1" t="str">
        <f t="shared" si="208"/>
        <v>513 Powell Plains;New Patrickstad, CA 02467</v>
      </c>
      <c r="C3367" s="1" t="s">
        <v>29098</v>
      </c>
      <c r="D3367" s="4" t="s">
        <v>37458</v>
      </c>
      <c r="E3367" s="4" t="s">
        <v>37459</v>
      </c>
      <c r="F3367" s="9" t="str">
        <f t="shared" si="209"/>
        <v>New Patrickstad</v>
      </c>
      <c r="G3367" t="str">
        <f t="shared" si="210"/>
        <v>CA</v>
      </c>
      <c r="H3367" t="str">
        <f t="shared" si="211"/>
        <v>02467</v>
      </c>
    </row>
    <row r="3368" spans="1:8" ht="30">
      <c r="A3368" s="1" t="s">
        <v>12952</v>
      </c>
      <c r="B3368" s="1" t="str">
        <f t="shared" si="208"/>
        <v>712 Joseph Inlet Suite 330;Lake Rachel, TX 02178</v>
      </c>
      <c r="C3368" s="1" t="s">
        <v>29099</v>
      </c>
      <c r="D3368" s="4" t="s">
        <v>37460</v>
      </c>
      <c r="E3368" s="4" t="s">
        <v>37461</v>
      </c>
      <c r="F3368" s="9" t="str">
        <f t="shared" si="209"/>
        <v>Lake Rachel</v>
      </c>
      <c r="G3368" t="str">
        <f t="shared" si="210"/>
        <v>TX</v>
      </c>
      <c r="H3368" t="str">
        <f t="shared" si="211"/>
        <v>02178</v>
      </c>
    </row>
    <row r="3369" spans="1:8" ht="30">
      <c r="A3369" s="1" t="s">
        <v>12956</v>
      </c>
      <c r="B3369" s="1" t="str">
        <f t="shared" si="208"/>
        <v>668 Murphy Skyway;East Angela, TX 84232</v>
      </c>
      <c r="C3369" s="1" t="s">
        <v>29100</v>
      </c>
      <c r="D3369" s="4" t="s">
        <v>37462</v>
      </c>
      <c r="E3369" s="4" t="s">
        <v>37463</v>
      </c>
      <c r="F3369" s="9" t="str">
        <f t="shared" si="209"/>
        <v>East Angela</v>
      </c>
      <c r="G3369" t="str">
        <f t="shared" si="210"/>
        <v>TX</v>
      </c>
      <c r="H3369" t="str">
        <f t="shared" si="211"/>
        <v>84232</v>
      </c>
    </row>
    <row r="3370" spans="1:8" ht="30">
      <c r="A3370" s="1" t="s">
        <v>12959</v>
      </c>
      <c r="B3370" s="1" t="str">
        <f t="shared" si="208"/>
        <v>64421 Dodson Ramp Suite 394;Peterview, VA 86778</v>
      </c>
      <c r="C3370" s="1" t="s">
        <v>29101</v>
      </c>
      <c r="D3370" s="4" t="s">
        <v>37464</v>
      </c>
      <c r="E3370" s="4" t="s">
        <v>37465</v>
      </c>
      <c r="F3370" s="9" t="str">
        <f t="shared" si="209"/>
        <v>Peterview</v>
      </c>
      <c r="G3370" t="str">
        <f t="shared" si="210"/>
        <v>VA</v>
      </c>
      <c r="H3370" t="str">
        <f t="shared" si="211"/>
        <v>86778</v>
      </c>
    </row>
    <row r="3371" spans="1:8" ht="45">
      <c r="A3371" s="1" t="s">
        <v>12963</v>
      </c>
      <c r="B3371" s="1" t="str">
        <f t="shared" si="208"/>
        <v>0722 Smith Road;Michellechester, HI 37850</v>
      </c>
      <c r="C3371" s="1" t="s">
        <v>29102</v>
      </c>
      <c r="D3371" s="4" t="s">
        <v>37466</v>
      </c>
      <c r="E3371" s="4" t="s">
        <v>37467</v>
      </c>
      <c r="F3371" s="9" t="str">
        <f t="shared" si="209"/>
        <v>Michellechester</v>
      </c>
      <c r="G3371" t="str">
        <f t="shared" si="210"/>
        <v>HI</v>
      </c>
      <c r="H3371" t="str">
        <f t="shared" si="211"/>
        <v>37850</v>
      </c>
    </row>
    <row r="3372" spans="1:8" ht="45">
      <c r="A3372" s="1" t="s">
        <v>12967</v>
      </c>
      <c r="B3372" s="1" t="str">
        <f t="shared" si="208"/>
        <v>1944 Dennis Stream Apt. 066;South Reneehaven, CA 22351</v>
      </c>
      <c r="C3372" s="1" t="s">
        <v>29103</v>
      </c>
      <c r="D3372" s="4" t="s">
        <v>37468</v>
      </c>
      <c r="E3372" s="4" t="s">
        <v>37469</v>
      </c>
      <c r="F3372" s="9" t="str">
        <f t="shared" si="209"/>
        <v>South Reneehaven</v>
      </c>
      <c r="G3372" t="str">
        <f t="shared" si="210"/>
        <v>CA</v>
      </c>
      <c r="H3372" t="str">
        <f t="shared" si="211"/>
        <v>22351</v>
      </c>
    </row>
    <row r="3373" spans="1:8" ht="30">
      <c r="A3373" s="1" t="s">
        <v>12970</v>
      </c>
      <c r="B3373" s="1" t="str">
        <f t="shared" si="208"/>
        <v>Unit 8466 Box 1041;DPO AA 77624</v>
      </c>
      <c r="C3373" s="1" t="s">
        <v>29104</v>
      </c>
      <c r="D3373" s="4" t="s">
        <v>37470</v>
      </c>
      <c r="E3373" s="4" t="s">
        <v>37471</v>
      </c>
      <c r="F3373" s="9" t="str">
        <f t="shared" si="209"/>
        <v>DPO</v>
      </c>
      <c r="G3373" t="str">
        <f t="shared" si="210"/>
        <v>AA</v>
      </c>
      <c r="H3373" t="str">
        <f t="shared" si="211"/>
        <v>77624</v>
      </c>
    </row>
    <row r="3374" spans="1:8" ht="30">
      <c r="A3374" s="1" t="s">
        <v>12973</v>
      </c>
      <c r="B3374" s="1" t="str">
        <f t="shared" si="208"/>
        <v>USS Cruz;FPO AP 62411</v>
      </c>
      <c r="C3374" s="1" t="s">
        <v>29105</v>
      </c>
      <c r="D3374" s="4" t="s">
        <v>37472</v>
      </c>
      <c r="E3374" s="4" t="s">
        <v>37473</v>
      </c>
      <c r="F3374" s="9" t="str">
        <f t="shared" si="209"/>
        <v>FPO</v>
      </c>
      <c r="G3374" t="str">
        <f t="shared" si="210"/>
        <v>AP</v>
      </c>
      <c r="H3374" t="str">
        <f t="shared" si="211"/>
        <v>62411</v>
      </c>
    </row>
    <row r="3375" spans="1:8" ht="30">
      <c r="A3375" s="1" t="s">
        <v>12975</v>
      </c>
      <c r="B3375" s="1" t="str">
        <f t="shared" si="208"/>
        <v>62538 Kevin Isle;Morganfort, MI 26796</v>
      </c>
      <c r="C3375" s="1" t="s">
        <v>29106</v>
      </c>
      <c r="D3375" s="4" t="s">
        <v>37474</v>
      </c>
      <c r="E3375" s="4" t="s">
        <v>37475</v>
      </c>
      <c r="F3375" s="9" t="str">
        <f t="shared" si="209"/>
        <v>Morganfort</v>
      </c>
      <c r="G3375" t="str">
        <f t="shared" si="210"/>
        <v>MI</v>
      </c>
      <c r="H3375" t="str">
        <f t="shared" si="211"/>
        <v>26796</v>
      </c>
    </row>
    <row r="3376" spans="1:8" ht="45">
      <c r="A3376" s="1" t="s">
        <v>12979</v>
      </c>
      <c r="B3376" s="1" t="str">
        <f t="shared" si="208"/>
        <v>6403 Phillip Creek;Salinasmouth, DC 06244</v>
      </c>
      <c r="C3376" s="1" t="s">
        <v>29107</v>
      </c>
      <c r="D3376" s="4" t="s">
        <v>37476</v>
      </c>
      <c r="E3376" s="4" t="s">
        <v>37477</v>
      </c>
      <c r="F3376" s="9" t="str">
        <f t="shared" si="209"/>
        <v>Salinasmouth</v>
      </c>
      <c r="G3376" t="str">
        <f t="shared" si="210"/>
        <v>DC</v>
      </c>
      <c r="H3376" t="str">
        <f t="shared" si="211"/>
        <v>06244</v>
      </c>
    </row>
    <row r="3377" spans="1:8" ht="45">
      <c r="A3377" s="1" t="s">
        <v>12983</v>
      </c>
      <c r="B3377" s="1" t="str">
        <f t="shared" si="208"/>
        <v>64298 Amanda Parkway Suite 099;Johnsonborough, WY 02557</v>
      </c>
      <c r="C3377" s="1" t="s">
        <v>29108</v>
      </c>
      <c r="D3377" s="4" t="s">
        <v>37478</v>
      </c>
      <c r="E3377" s="4" t="s">
        <v>37479</v>
      </c>
      <c r="F3377" s="9" t="str">
        <f t="shared" si="209"/>
        <v>Johnsonborough</v>
      </c>
      <c r="G3377" t="str">
        <f t="shared" si="210"/>
        <v>WY</v>
      </c>
      <c r="H3377" t="str">
        <f t="shared" si="211"/>
        <v>02557</v>
      </c>
    </row>
    <row r="3378" spans="1:8" ht="45">
      <c r="A3378" s="1" t="s">
        <v>12987</v>
      </c>
      <c r="B3378" s="1" t="str">
        <f t="shared" si="208"/>
        <v>5685 William Estate;Jenniferview, WV 07555</v>
      </c>
      <c r="C3378" s="1" t="s">
        <v>29109</v>
      </c>
      <c r="D3378" s="4" t="s">
        <v>37480</v>
      </c>
      <c r="E3378" s="4" t="s">
        <v>37481</v>
      </c>
      <c r="F3378" s="9" t="str">
        <f t="shared" si="209"/>
        <v>Jenniferview</v>
      </c>
      <c r="G3378" t="str">
        <f t="shared" si="210"/>
        <v>WV</v>
      </c>
      <c r="H3378" t="str">
        <f t="shared" si="211"/>
        <v>07555</v>
      </c>
    </row>
    <row r="3379" spans="1:8" ht="30">
      <c r="A3379" s="1" t="s">
        <v>12991</v>
      </c>
      <c r="B3379" s="1" t="str">
        <f t="shared" si="208"/>
        <v>753 Breanna Circle;Baileyshire, KY 66922</v>
      </c>
      <c r="C3379" s="1" t="s">
        <v>29110</v>
      </c>
      <c r="D3379" s="4" t="s">
        <v>37482</v>
      </c>
      <c r="E3379" s="4" t="s">
        <v>37483</v>
      </c>
      <c r="F3379" s="9" t="str">
        <f t="shared" si="209"/>
        <v>Baileyshire</v>
      </c>
      <c r="G3379" t="str">
        <f t="shared" si="210"/>
        <v>KY</v>
      </c>
      <c r="H3379" t="str">
        <f t="shared" si="211"/>
        <v>66922</v>
      </c>
    </row>
    <row r="3380" spans="1:8" ht="45">
      <c r="A3380" s="1" t="s">
        <v>12995</v>
      </c>
      <c r="B3380" s="1" t="str">
        <f t="shared" si="208"/>
        <v>79650 Jones Pike;Rodriguezberg, NY 85828</v>
      </c>
      <c r="C3380" s="1" t="s">
        <v>29111</v>
      </c>
      <c r="D3380" s="4" t="s">
        <v>37484</v>
      </c>
      <c r="E3380" s="4" t="s">
        <v>37485</v>
      </c>
      <c r="F3380" s="9" t="str">
        <f t="shared" si="209"/>
        <v>Rodriguezberg</v>
      </c>
      <c r="G3380" t="str">
        <f t="shared" si="210"/>
        <v>NY</v>
      </c>
      <c r="H3380" t="str">
        <f t="shared" si="211"/>
        <v>85828</v>
      </c>
    </row>
    <row r="3381" spans="1:8" ht="45">
      <c r="A3381" s="1" t="s">
        <v>12999</v>
      </c>
      <c r="B3381" s="1" t="str">
        <f t="shared" si="208"/>
        <v>02873 Karen Wells Apt. 310;North Robert, OH 40950</v>
      </c>
      <c r="C3381" s="1" t="s">
        <v>29112</v>
      </c>
      <c r="D3381" s="4" t="s">
        <v>37486</v>
      </c>
      <c r="E3381" s="4" t="s">
        <v>37487</v>
      </c>
      <c r="F3381" s="9" t="str">
        <f t="shared" si="209"/>
        <v>North Robert</v>
      </c>
      <c r="G3381" t="str">
        <f t="shared" si="210"/>
        <v>OH</v>
      </c>
      <c r="H3381" t="str">
        <f t="shared" si="211"/>
        <v>40950</v>
      </c>
    </row>
    <row r="3382" spans="1:8" ht="30">
      <c r="A3382" s="1" t="s">
        <v>13003</v>
      </c>
      <c r="B3382" s="1" t="str">
        <f t="shared" si="208"/>
        <v>6801 Heather Ridges Suite 219;New Corey, WV 30257</v>
      </c>
      <c r="C3382" s="1" t="s">
        <v>29113</v>
      </c>
      <c r="D3382" s="4" t="s">
        <v>37488</v>
      </c>
      <c r="E3382" s="4" t="s">
        <v>37489</v>
      </c>
      <c r="F3382" s="9" t="str">
        <f t="shared" si="209"/>
        <v>New Corey</v>
      </c>
      <c r="G3382" t="str">
        <f t="shared" si="210"/>
        <v>WV</v>
      </c>
      <c r="H3382" t="str">
        <f t="shared" si="211"/>
        <v>30257</v>
      </c>
    </row>
    <row r="3383" spans="1:8" ht="30">
      <c r="A3383" s="1" t="s">
        <v>13007</v>
      </c>
      <c r="B3383" s="1" t="str">
        <f t="shared" si="208"/>
        <v>989 Joshua Key Suite 012;Pettyberg, TX 89531</v>
      </c>
      <c r="C3383" s="1" t="s">
        <v>29114</v>
      </c>
      <c r="D3383" s="4" t="s">
        <v>37490</v>
      </c>
      <c r="E3383" s="4" t="s">
        <v>37491</v>
      </c>
      <c r="F3383" s="9" t="str">
        <f t="shared" si="209"/>
        <v>Pettyberg</v>
      </c>
      <c r="G3383" t="str">
        <f t="shared" si="210"/>
        <v>TX</v>
      </c>
      <c r="H3383" t="str">
        <f t="shared" si="211"/>
        <v>89531</v>
      </c>
    </row>
    <row r="3384" spans="1:8" ht="45">
      <c r="A3384" s="1" t="s">
        <v>13011</v>
      </c>
      <c r="B3384" s="1" t="str">
        <f t="shared" si="208"/>
        <v>36400 Jenkins Gardens;Robbinsborough, IA 58430</v>
      </c>
      <c r="C3384" s="1" t="s">
        <v>29115</v>
      </c>
      <c r="D3384" s="4" t="s">
        <v>37492</v>
      </c>
      <c r="E3384" s="4" t="s">
        <v>37493</v>
      </c>
      <c r="F3384" s="9" t="str">
        <f t="shared" si="209"/>
        <v>Robbinsborough</v>
      </c>
      <c r="G3384" t="str">
        <f t="shared" si="210"/>
        <v>IA</v>
      </c>
      <c r="H3384" t="str">
        <f t="shared" si="211"/>
        <v>58430</v>
      </c>
    </row>
    <row r="3385" spans="1:8" ht="30">
      <c r="A3385" s="1" t="s">
        <v>13015</v>
      </c>
      <c r="B3385" s="1" t="str">
        <f t="shared" si="208"/>
        <v>Unit 2897 Box 8672;DPO AA 84403</v>
      </c>
      <c r="C3385" s="1" t="s">
        <v>29116</v>
      </c>
      <c r="D3385" s="4" t="s">
        <v>37494</v>
      </c>
      <c r="E3385" s="4" t="s">
        <v>37495</v>
      </c>
      <c r="F3385" s="9" t="str">
        <f t="shared" si="209"/>
        <v>DPO</v>
      </c>
      <c r="G3385" t="str">
        <f t="shared" si="210"/>
        <v>AA</v>
      </c>
      <c r="H3385" t="str">
        <f t="shared" si="211"/>
        <v>84403</v>
      </c>
    </row>
    <row r="3386" spans="1:8" ht="45">
      <c r="A3386" s="1" t="s">
        <v>13019</v>
      </c>
      <c r="B3386" s="1" t="str">
        <f t="shared" si="208"/>
        <v>852 Caroline Stream Apt. 607;East Dominiqueland, MA 23117</v>
      </c>
      <c r="C3386" s="1" t="s">
        <v>29117</v>
      </c>
      <c r="D3386" s="4" t="s">
        <v>37496</v>
      </c>
      <c r="E3386" s="4" t="s">
        <v>37497</v>
      </c>
      <c r="F3386" s="9" t="str">
        <f t="shared" si="209"/>
        <v>East Dominiqueland</v>
      </c>
      <c r="G3386" t="str">
        <f t="shared" si="210"/>
        <v>MA</v>
      </c>
      <c r="H3386" t="str">
        <f t="shared" si="211"/>
        <v>23117</v>
      </c>
    </row>
    <row r="3387" spans="1:8" ht="30">
      <c r="A3387" s="1" t="s">
        <v>13023</v>
      </c>
      <c r="B3387" s="1" t="str">
        <f t="shared" si="208"/>
        <v>27169 Natalie Court;North Gary, LA 61564</v>
      </c>
      <c r="C3387" s="1" t="s">
        <v>29118</v>
      </c>
      <c r="D3387" s="4" t="s">
        <v>37498</v>
      </c>
      <c r="E3387" s="4" t="s">
        <v>37499</v>
      </c>
      <c r="F3387" s="9" t="str">
        <f t="shared" si="209"/>
        <v>North Gary</v>
      </c>
      <c r="G3387" t="str">
        <f t="shared" si="210"/>
        <v>LA</v>
      </c>
      <c r="H3387" t="str">
        <f t="shared" si="211"/>
        <v>61564</v>
      </c>
    </row>
    <row r="3388" spans="1:8" ht="45">
      <c r="A3388" s="1" t="s">
        <v>13027</v>
      </c>
      <c r="B3388" s="1" t="str">
        <f t="shared" si="208"/>
        <v>8002 Maxwell Junctions;East Kristine, NY 76654</v>
      </c>
      <c r="C3388" s="1" t="s">
        <v>29119</v>
      </c>
      <c r="D3388" s="4" t="s">
        <v>37500</v>
      </c>
      <c r="E3388" s="4" t="s">
        <v>37501</v>
      </c>
      <c r="F3388" s="9" t="str">
        <f t="shared" si="209"/>
        <v>East Kristine</v>
      </c>
      <c r="G3388" t="str">
        <f t="shared" si="210"/>
        <v>NY</v>
      </c>
      <c r="H3388" t="str">
        <f t="shared" si="211"/>
        <v>76654</v>
      </c>
    </row>
    <row r="3389" spans="1:8" ht="30">
      <c r="A3389" s="1" t="s">
        <v>13031</v>
      </c>
      <c r="B3389" s="1" t="str">
        <f t="shared" si="208"/>
        <v>9201 Jessica Run;Anthonyport, IA 69230</v>
      </c>
      <c r="C3389" s="1" t="s">
        <v>29120</v>
      </c>
      <c r="D3389" s="4" t="s">
        <v>37502</v>
      </c>
      <c r="E3389" s="4" t="s">
        <v>37503</v>
      </c>
      <c r="F3389" s="9" t="str">
        <f t="shared" si="209"/>
        <v>Anthonyport</v>
      </c>
      <c r="G3389" t="str">
        <f t="shared" si="210"/>
        <v>IA</v>
      </c>
      <c r="H3389" t="str">
        <f t="shared" si="211"/>
        <v>69230</v>
      </c>
    </row>
    <row r="3390" spans="1:8" ht="45">
      <c r="A3390" s="1" t="s">
        <v>13035</v>
      </c>
      <c r="B3390" s="1" t="str">
        <f t="shared" si="208"/>
        <v>58233 Brian Summit Apt. 625;Lake Georgeborough, KS 26632</v>
      </c>
      <c r="C3390" s="1" t="s">
        <v>29121</v>
      </c>
      <c r="D3390" s="4" t="s">
        <v>37504</v>
      </c>
      <c r="E3390" s="4" t="s">
        <v>37505</v>
      </c>
      <c r="F3390" s="9" t="str">
        <f t="shared" si="209"/>
        <v>Lake Georgeborough</v>
      </c>
      <c r="G3390" t="str">
        <f t="shared" si="210"/>
        <v>KS</v>
      </c>
      <c r="H3390" t="str">
        <f t="shared" si="211"/>
        <v>26632</v>
      </c>
    </row>
    <row r="3391" spans="1:8" ht="30">
      <c r="A3391" s="1" t="s">
        <v>13038</v>
      </c>
      <c r="B3391" s="1" t="str">
        <f t="shared" si="208"/>
        <v>572 Thomas View Suite 508;Amyville, NH 91258</v>
      </c>
      <c r="C3391" s="1" t="s">
        <v>29122</v>
      </c>
      <c r="D3391" s="4" t="s">
        <v>37506</v>
      </c>
      <c r="E3391" s="4" t="s">
        <v>37507</v>
      </c>
      <c r="F3391" s="9" t="str">
        <f t="shared" si="209"/>
        <v>Amyville</v>
      </c>
      <c r="G3391" t="str">
        <f t="shared" si="210"/>
        <v>NH</v>
      </c>
      <c r="H3391" t="str">
        <f t="shared" si="211"/>
        <v>91258</v>
      </c>
    </row>
    <row r="3392" spans="1:8" ht="30">
      <c r="A3392" s="1" t="s">
        <v>13042</v>
      </c>
      <c r="B3392" s="1" t="str">
        <f t="shared" si="208"/>
        <v>0879 Pacheco Island;North Anna, KS 98145</v>
      </c>
      <c r="C3392" s="1" t="s">
        <v>29123</v>
      </c>
      <c r="D3392" s="4" t="s">
        <v>37508</v>
      </c>
      <c r="E3392" s="4" t="s">
        <v>37509</v>
      </c>
      <c r="F3392" s="9" t="str">
        <f t="shared" si="209"/>
        <v>North Anna</v>
      </c>
      <c r="G3392" t="str">
        <f t="shared" si="210"/>
        <v>KS</v>
      </c>
      <c r="H3392" t="str">
        <f t="shared" si="211"/>
        <v>98145</v>
      </c>
    </row>
    <row r="3393" spans="1:8" ht="30">
      <c r="A3393" s="1" t="s">
        <v>13046</v>
      </c>
      <c r="B3393" s="1" t="str">
        <f t="shared" si="208"/>
        <v>43797 Joseph Squares Suite 782;West Martin, ND 80581</v>
      </c>
      <c r="C3393" s="1" t="s">
        <v>29124</v>
      </c>
      <c r="D3393" s="4" t="s">
        <v>37510</v>
      </c>
      <c r="E3393" s="4" t="s">
        <v>37511</v>
      </c>
      <c r="F3393" s="9" t="str">
        <f t="shared" si="209"/>
        <v>West Martin</v>
      </c>
      <c r="G3393" t="str">
        <f t="shared" si="210"/>
        <v>ND</v>
      </c>
      <c r="H3393" t="str">
        <f t="shared" si="211"/>
        <v>80581</v>
      </c>
    </row>
    <row r="3394" spans="1:8" ht="30">
      <c r="A3394" s="1" t="s">
        <v>13050</v>
      </c>
      <c r="B3394" s="1" t="str">
        <f t="shared" si="208"/>
        <v>13622 Scott Drives Apt. 044;West Ryan, ID 29297</v>
      </c>
      <c r="C3394" s="1" t="s">
        <v>29125</v>
      </c>
      <c r="D3394" s="4" t="s">
        <v>37512</v>
      </c>
      <c r="E3394" s="4" t="s">
        <v>37513</v>
      </c>
      <c r="F3394" s="9" t="str">
        <f t="shared" si="209"/>
        <v>West Ryan</v>
      </c>
      <c r="G3394" t="str">
        <f t="shared" si="210"/>
        <v>ID</v>
      </c>
      <c r="H3394" t="str">
        <f t="shared" si="211"/>
        <v>29297</v>
      </c>
    </row>
    <row r="3395" spans="1:8" ht="30">
      <c r="A3395" s="1" t="s">
        <v>13054</v>
      </c>
      <c r="B3395" s="1" t="str">
        <f t="shared" ref="B3395:B3458" si="212">SUBSTITUTE(A3395,CHAR(10),";")</f>
        <v>562 Shannon Mews;Lake Michaeltown, VA 40266</v>
      </c>
      <c r="C3395" s="1" t="s">
        <v>29126</v>
      </c>
      <c r="D3395" s="4" t="s">
        <v>37514</v>
      </c>
      <c r="E3395" s="4" t="s">
        <v>37515</v>
      </c>
      <c r="F3395" s="9" t="str">
        <f t="shared" ref="F3395:F3458" si="213">IF(RIGHT(LEFT(E3395,3),2)="PO",LEFT(E3395,3),LEFT(E3395,LEN(E3395)-10))</f>
        <v>Lake Michaeltown</v>
      </c>
      <c r="G3395" t="str">
        <f t="shared" ref="G3395:G3458" si="214">LEFT(RIGHT(E3395, 8), 2)</f>
        <v>VA</v>
      </c>
      <c r="H3395" t="str">
        <f t="shared" ref="H3395:H3458" si="215">RIGHT(E3395, 5)</f>
        <v>40266</v>
      </c>
    </row>
    <row r="3396" spans="1:8" ht="30">
      <c r="A3396" s="1" t="s">
        <v>13058</v>
      </c>
      <c r="B3396" s="1" t="str">
        <f t="shared" si="212"/>
        <v>70961 Richard Flat Apt. 670;Melissahaven, IA 72891</v>
      </c>
      <c r="C3396" s="1" t="s">
        <v>29127</v>
      </c>
      <c r="D3396" s="4" t="s">
        <v>37516</v>
      </c>
      <c r="E3396" s="4" t="s">
        <v>37517</v>
      </c>
      <c r="F3396" s="9" t="str">
        <f t="shared" si="213"/>
        <v>Melissahaven</v>
      </c>
      <c r="G3396" t="str">
        <f t="shared" si="214"/>
        <v>IA</v>
      </c>
      <c r="H3396" t="str">
        <f t="shared" si="215"/>
        <v>72891</v>
      </c>
    </row>
    <row r="3397" spans="1:8" ht="30">
      <c r="A3397" s="1" t="s">
        <v>13061</v>
      </c>
      <c r="B3397" s="1" t="str">
        <f t="shared" si="212"/>
        <v>3482 Wright Stravenue Apt. 527;Lisashire, AZ 45852</v>
      </c>
      <c r="C3397" s="1" t="s">
        <v>29128</v>
      </c>
      <c r="D3397" s="4" t="s">
        <v>37518</v>
      </c>
      <c r="E3397" s="4" t="s">
        <v>37519</v>
      </c>
      <c r="F3397" s="9" t="str">
        <f t="shared" si="213"/>
        <v>Lisashire</v>
      </c>
      <c r="G3397" t="str">
        <f t="shared" si="214"/>
        <v>AZ</v>
      </c>
      <c r="H3397" t="str">
        <f t="shared" si="215"/>
        <v>45852</v>
      </c>
    </row>
    <row r="3398" spans="1:8" ht="30">
      <c r="A3398" s="1" t="s">
        <v>13065</v>
      </c>
      <c r="B3398" s="1" t="str">
        <f t="shared" si="212"/>
        <v>32902 Taylor Estate Apt. 969;Floresstad, WV 95110</v>
      </c>
      <c r="C3398" s="1" t="s">
        <v>29129</v>
      </c>
      <c r="D3398" s="4" t="s">
        <v>37520</v>
      </c>
      <c r="E3398" s="4" t="s">
        <v>37521</v>
      </c>
      <c r="F3398" s="9" t="str">
        <f t="shared" si="213"/>
        <v>Floresstad</v>
      </c>
      <c r="G3398" t="str">
        <f t="shared" si="214"/>
        <v>WV</v>
      </c>
      <c r="H3398" t="str">
        <f t="shared" si="215"/>
        <v>95110</v>
      </c>
    </row>
    <row r="3399" spans="1:8" ht="30">
      <c r="A3399" s="1" t="s">
        <v>13069</v>
      </c>
      <c r="B3399" s="1" t="str">
        <f t="shared" si="212"/>
        <v>461 Walker Locks;Lake Christopher, MN 88169</v>
      </c>
      <c r="C3399" s="1" t="s">
        <v>29130</v>
      </c>
      <c r="D3399" s="4" t="s">
        <v>37522</v>
      </c>
      <c r="E3399" s="4" t="s">
        <v>37523</v>
      </c>
      <c r="F3399" s="9" t="str">
        <f t="shared" si="213"/>
        <v>Lake Christopher</v>
      </c>
      <c r="G3399" t="str">
        <f t="shared" si="214"/>
        <v>MN</v>
      </c>
      <c r="H3399" t="str">
        <f t="shared" si="215"/>
        <v>88169</v>
      </c>
    </row>
    <row r="3400" spans="1:8" ht="30">
      <c r="A3400" s="1" t="s">
        <v>13073</v>
      </c>
      <c r="B3400" s="1" t="str">
        <f t="shared" si="212"/>
        <v>455 Ford Via Suite 561;Ortizfurt, NM 04039</v>
      </c>
      <c r="C3400" s="1" t="s">
        <v>29131</v>
      </c>
      <c r="D3400" s="4" t="s">
        <v>37524</v>
      </c>
      <c r="E3400" s="4" t="s">
        <v>37525</v>
      </c>
      <c r="F3400" s="9" t="str">
        <f t="shared" si="213"/>
        <v>Ortizfurt</v>
      </c>
      <c r="G3400" t="str">
        <f t="shared" si="214"/>
        <v>NM</v>
      </c>
      <c r="H3400" t="str">
        <f t="shared" si="215"/>
        <v>04039</v>
      </c>
    </row>
    <row r="3401" spans="1:8" ht="30">
      <c r="A3401" s="1" t="s">
        <v>13076</v>
      </c>
      <c r="B3401" s="1" t="str">
        <f t="shared" si="212"/>
        <v>31976 Lauren Circles;Lake Brooke, WY 25337</v>
      </c>
      <c r="C3401" s="1" t="s">
        <v>29132</v>
      </c>
      <c r="D3401" s="4" t="s">
        <v>37526</v>
      </c>
      <c r="E3401" s="4" t="s">
        <v>37527</v>
      </c>
      <c r="F3401" s="9" t="str">
        <f t="shared" si="213"/>
        <v>Lake Brooke</v>
      </c>
      <c r="G3401" t="str">
        <f t="shared" si="214"/>
        <v>WY</v>
      </c>
      <c r="H3401" t="str">
        <f t="shared" si="215"/>
        <v>25337</v>
      </c>
    </row>
    <row r="3402" spans="1:8" ht="45">
      <c r="A3402" s="1" t="s">
        <v>13080</v>
      </c>
      <c r="B3402" s="1" t="str">
        <f t="shared" si="212"/>
        <v>7049 Michael Green;Watsonborough, AL 89507</v>
      </c>
      <c r="C3402" s="1" t="s">
        <v>29133</v>
      </c>
      <c r="D3402" s="4" t="s">
        <v>37528</v>
      </c>
      <c r="E3402" s="4" t="s">
        <v>37529</v>
      </c>
      <c r="F3402" s="9" t="str">
        <f t="shared" si="213"/>
        <v>Watsonborough</v>
      </c>
      <c r="G3402" t="str">
        <f t="shared" si="214"/>
        <v>AL</v>
      </c>
      <c r="H3402" t="str">
        <f t="shared" si="215"/>
        <v>89507</v>
      </c>
    </row>
    <row r="3403" spans="1:8" ht="45">
      <c r="A3403" s="1" t="s">
        <v>13084</v>
      </c>
      <c r="B3403" s="1" t="str">
        <f t="shared" si="212"/>
        <v>93276 David Extensions Suite 991;East Amy, WY 26781</v>
      </c>
      <c r="C3403" s="1" t="s">
        <v>29134</v>
      </c>
      <c r="D3403" s="4" t="s">
        <v>37530</v>
      </c>
      <c r="E3403" s="4" t="s">
        <v>37531</v>
      </c>
      <c r="F3403" s="9" t="str">
        <f t="shared" si="213"/>
        <v>East Amy</v>
      </c>
      <c r="G3403" t="str">
        <f t="shared" si="214"/>
        <v>WY</v>
      </c>
      <c r="H3403" t="str">
        <f t="shared" si="215"/>
        <v>26781</v>
      </c>
    </row>
    <row r="3404" spans="1:8" ht="45">
      <c r="A3404" s="1" t="s">
        <v>13088</v>
      </c>
      <c r="B3404" s="1" t="str">
        <f t="shared" si="212"/>
        <v>7750 Pamela Ridges;Coopershire, NJ 46253</v>
      </c>
      <c r="C3404" s="1" t="s">
        <v>29135</v>
      </c>
      <c r="D3404" s="4" t="s">
        <v>37532</v>
      </c>
      <c r="E3404" s="4" t="s">
        <v>37533</v>
      </c>
      <c r="F3404" s="9" t="str">
        <f t="shared" si="213"/>
        <v>Coopershire</v>
      </c>
      <c r="G3404" t="str">
        <f t="shared" si="214"/>
        <v>NJ</v>
      </c>
      <c r="H3404" t="str">
        <f t="shared" si="215"/>
        <v>46253</v>
      </c>
    </row>
    <row r="3405" spans="1:8" ht="45">
      <c r="A3405" s="1" t="s">
        <v>13092</v>
      </c>
      <c r="B3405" s="1" t="str">
        <f t="shared" si="212"/>
        <v>34280 Russell Island Apt. 880;Christophermouth, NY 02732</v>
      </c>
      <c r="C3405" s="1" t="s">
        <v>29136</v>
      </c>
      <c r="D3405" s="4" t="s">
        <v>37534</v>
      </c>
      <c r="E3405" s="4" t="s">
        <v>37535</v>
      </c>
      <c r="F3405" s="9" t="str">
        <f t="shared" si="213"/>
        <v>Christophermouth</v>
      </c>
      <c r="G3405" t="str">
        <f t="shared" si="214"/>
        <v>NY</v>
      </c>
      <c r="H3405" t="str">
        <f t="shared" si="215"/>
        <v>02732</v>
      </c>
    </row>
    <row r="3406" spans="1:8" ht="30">
      <c r="A3406" s="1" t="s">
        <v>13096</v>
      </c>
      <c r="B3406" s="1" t="str">
        <f t="shared" si="212"/>
        <v>3547 Brown Terrace Apt. 477;North Frank, KY 69744</v>
      </c>
      <c r="C3406" s="1" t="s">
        <v>29137</v>
      </c>
      <c r="D3406" s="4" t="s">
        <v>37536</v>
      </c>
      <c r="E3406" s="4" t="s">
        <v>37537</v>
      </c>
      <c r="F3406" s="9" t="str">
        <f t="shared" si="213"/>
        <v>North Frank</v>
      </c>
      <c r="G3406" t="str">
        <f t="shared" si="214"/>
        <v>KY</v>
      </c>
      <c r="H3406" t="str">
        <f t="shared" si="215"/>
        <v>69744</v>
      </c>
    </row>
    <row r="3407" spans="1:8" ht="30">
      <c r="A3407" s="1" t="s">
        <v>13100</v>
      </c>
      <c r="B3407" s="1" t="str">
        <f t="shared" si="212"/>
        <v>6695 Zachary Dale;Lake Monicaburgh, NY 61940</v>
      </c>
      <c r="C3407" s="1" t="s">
        <v>29138</v>
      </c>
      <c r="D3407" s="4" t="s">
        <v>37538</v>
      </c>
      <c r="E3407" s="4" t="s">
        <v>37539</v>
      </c>
      <c r="F3407" s="9" t="str">
        <f t="shared" si="213"/>
        <v>Lake Monicaburgh</v>
      </c>
      <c r="G3407" t="str">
        <f t="shared" si="214"/>
        <v>NY</v>
      </c>
      <c r="H3407" t="str">
        <f t="shared" si="215"/>
        <v>61940</v>
      </c>
    </row>
    <row r="3408" spans="1:8" ht="45">
      <c r="A3408" s="1" t="s">
        <v>13104</v>
      </c>
      <c r="B3408" s="1" t="str">
        <f t="shared" si="212"/>
        <v>22036 Gonzalez Centers;Lake Samanthaburgh, MI 75514</v>
      </c>
      <c r="C3408" s="1" t="s">
        <v>29139</v>
      </c>
      <c r="D3408" s="4" t="s">
        <v>37540</v>
      </c>
      <c r="E3408" s="4" t="s">
        <v>37541</v>
      </c>
      <c r="F3408" s="9" t="str">
        <f t="shared" si="213"/>
        <v>Lake Samanthaburgh</v>
      </c>
      <c r="G3408" t="str">
        <f t="shared" si="214"/>
        <v>MI</v>
      </c>
      <c r="H3408" t="str">
        <f t="shared" si="215"/>
        <v>75514</v>
      </c>
    </row>
    <row r="3409" spans="1:8" ht="30">
      <c r="A3409" s="1" t="s">
        <v>13108</v>
      </c>
      <c r="B3409" s="1" t="str">
        <f t="shared" si="212"/>
        <v>60919 Jennifer Lane;Lake Christianfurt, ME 95836</v>
      </c>
      <c r="C3409" s="1" t="s">
        <v>29140</v>
      </c>
      <c r="D3409" s="4" t="s">
        <v>37542</v>
      </c>
      <c r="E3409" s="4" t="s">
        <v>37543</v>
      </c>
      <c r="F3409" s="9" t="str">
        <f t="shared" si="213"/>
        <v>Lake Christianfurt</v>
      </c>
      <c r="G3409" t="str">
        <f t="shared" si="214"/>
        <v>ME</v>
      </c>
      <c r="H3409" t="str">
        <f t="shared" si="215"/>
        <v>95836</v>
      </c>
    </row>
    <row r="3410" spans="1:8" ht="45">
      <c r="A3410" s="1" t="s">
        <v>13112</v>
      </c>
      <c r="B3410" s="1" t="str">
        <f t="shared" si="212"/>
        <v>29890 Miranda Ranch Apt. 649;Williamsburgh, CT 59372</v>
      </c>
      <c r="C3410" s="1" t="s">
        <v>29141</v>
      </c>
      <c r="D3410" s="4" t="s">
        <v>37544</v>
      </c>
      <c r="E3410" s="4" t="s">
        <v>37545</v>
      </c>
      <c r="F3410" s="9" t="str">
        <f t="shared" si="213"/>
        <v>Williamsburgh</v>
      </c>
      <c r="G3410" t="str">
        <f t="shared" si="214"/>
        <v>CT</v>
      </c>
      <c r="H3410" t="str">
        <f t="shared" si="215"/>
        <v>59372</v>
      </c>
    </row>
    <row r="3411" spans="1:8" ht="45">
      <c r="A3411" s="1" t="s">
        <v>13116</v>
      </c>
      <c r="B3411" s="1" t="str">
        <f t="shared" si="212"/>
        <v>74508 White Locks Apt. 217;South Markhaven, DE 16890</v>
      </c>
      <c r="C3411" s="1" t="s">
        <v>29142</v>
      </c>
      <c r="D3411" s="4" t="s">
        <v>37546</v>
      </c>
      <c r="E3411" s="4" t="s">
        <v>37547</v>
      </c>
      <c r="F3411" s="9" t="str">
        <f t="shared" si="213"/>
        <v>South Markhaven</v>
      </c>
      <c r="G3411" t="str">
        <f t="shared" si="214"/>
        <v>DE</v>
      </c>
      <c r="H3411" t="str">
        <f t="shared" si="215"/>
        <v>16890</v>
      </c>
    </row>
    <row r="3412" spans="1:8" ht="45">
      <c r="A3412" s="1" t="s">
        <v>13120</v>
      </c>
      <c r="B3412" s="1" t="str">
        <f t="shared" si="212"/>
        <v>643 Angelica Ramp Apt. 186;Alvarezchester, VT 09098</v>
      </c>
      <c r="C3412" s="1" t="s">
        <v>29143</v>
      </c>
      <c r="D3412" s="4" t="s">
        <v>37548</v>
      </c>
      <c r="E3412" s="4" t="s">
        <v>37549</v>
      </c>
      <c r="F3412" s="9" t="str">
        <f t="shared" si="213"/>
        <v>Alvarezchester</v>
      </c>
      <c r="G3412" t="str">
        <f t="shared" si="214"/>
        <v>VT</v>
      </c>
      <c r="H3412" t="str">
        <f t="shared" si="215"/>
        <v>09098</v>
      </c>
    </row>
    <row r="3413" spans="1:8" ht="30">
      <c r="A3413" s="1" t="s">
        <v>13124</v>
      </c>
      <c r="B3413" s="1" t="str">
        <f t="shared" si="212"/>
        <v>83626 Ward Path;Tomstad, MS 92306</v>
      </c>
      <c r="C3413" s="1" t="s">
        <v>29144</v>
      </c>
      <c r="D3413" s="4" t="s">
        <v>37550</v>
      </c>
      <c r="E3413" s="4" t="s">
        <v>37551</v>
      </c>
      <c r="F3413" s="9" t="str">
        <f t="shared" si="213"/>
        <v>Tomstad</v>
      </c>
      <c r="G3413" t="str">
        <f t="shared" si="214"/>
        <v>MS</v>
      </c>
      <c r="H3413" t="str">
        <f t="shared" si="215"/>
        <v>92306</v>
      </c>
    </row>
    <row r="3414" spans="1:8" ht="30">
      <c r="A3414" s="1" t="s">
        <v>13127</v>
      </c>
      <c r="B3414" s="1" t="str">
        <f t="shared" si="212"/>
        <v>3259 Tucker Creek;Morganton, NC 70771</v>
      </c>
      <c r="C3414" s="1" t="s">
        <v>29145</v>
      </c>
      <c r="D3414" s="4" t="s">
        <v>37552</v>
      </c>
      <c r="E3414" s="4" t="s">
        <v>37553</v>
      </c>
      <c r="F3414" s="9" t="str">
        <f t="shared" si="213"/>
        <v>Morganton</v>
      </c>
      <c r="G3414" t="str">
        <f t="shared" si="214"/>
        <v>NC</v>
      </c>
      <c r="H3414" t="str">
        <f t="shared" si="215"/>
        <v>70771</v>
      </c>
    </row>
    <row r="3415" spans="1:8" ht="30">
      <c r="A3415" s="1" t="s">
        <v>13131</v>
      </c>
      <c r="B3415" s="1" t="str">
        <f t="shared" si="212"/>
        <v>7318 Mayo Villages Apt. 611;Webermouth, SC 03524</v>
      </c>
      <c r="C3415" s="1" t="s">
        <v>29146</v>
      </c>
      <c r="D3415" s="4" t="s">
        <v>37554</v>
      </c>
      <c r="E3415" s="4" t="s">
        <v>37555</v>
      </c>
      <c r="F3415" s="9" t="str">
        <f t="shared" si="213"/>
        <v>Webermouth</v>
      </c>
      <c r="G3415" t="str">
        <f t="shared" si="214"/>
        <v>SC</v>
      </c>
      <c r="H3415" t="str">
        <f t="shared" si="215"/>
        <v>03524</v>
      </c>
    </row>
    <row r="3416" spans="1:8" ht="30">
      <c r="A3416" s="1" t="s">
        <v>13135</v>
      </c>
      <c r="B3416" s="1" t="str">
        <f t="shared" si="212"/>
        <v>37432 Peck Union Suite 519;Martinstad, KY 97999</v>
      </c>
      <c r="C3416" s="1" t="s">
        <v>29147</v>
      </c>
      <c r="D3416" s="4" t="s">
        <v>37556</v>
      </c>
      <c r="E3416" s="4" t="s">
        <v>37557</v>
      </c>
      <c r="F3416" s="9" t="str">
        <f t="shared" si="213"/>
        <v>Martinstad</v>
      </c>
      <c r="G3416" t="str">
        <f t="shared" si="214"/>
        <v>KY</v>
      </c>
      <c r="H3416" t="str">
        <f t="shared" si="215"/>
        <v>97999</v>
      </c>
    </row>
    <row r="3417" spans="1:8" ht="30">
      <c r="A3417" s="1" t="s">
        <v>13139</v>
      </c>
      <c r="B3417" s="1" t="str">
        <f t="shared" si="212"/>
        <v>43116 Khan Ridges;Brownport, RI 41100</v>
      </c>
      <c r="C3417" s="1" t="s">
        <v>29148</v>
      </c>
      <c r="D3417" s="4" t="s">
        <v>37558</v>
      </c>
      <c r="E3417" s="4" t="s">
        <v>37559</v>
      </c>
      <c r="F3417" s="9" t="str">
        <f t="shared" si="213"/>
        <v>Brownport</v>
      </c>
      <c r="G3417" t="str">
        <f t="shared" si="214"/>
        <v>RI</v>
      </c>
      <c r="H3417" t="str">
        <f t="shared" si="215"/>
        <v>41100</v>
      </c>
    </row>
    <row r="3418" spans="1:8" ht="30">
      <c r="A3418" s="1" t="s">
        <v>13143</v>
      </c>
      <c r="B3418" s="1" t="str">
        <f t="shared" si="212"/>
        <v>0795 Holly Highway Apt. 618;Markfurt, VA 46725</v>
      </c>
      <c r="C3418" s="1" t="s">
        <v>29149</v>
      </c>
      <c r="D3418" s="4" t="s">
        <v>37560</v>
      </c>
      <c r="E3418" s="4" t="s">
        <v>37561</v>
      </c>
      <c r="F3418" s="9" t="str">
        <f t="shared" si="213"/>
        <v>Markfurt</v>
      </c>
      <c r="G3418" t="str">
        <f t="shared" si="214"/>
        <v>VA</v>
      </c>
      <c r="H3418" t="str">
        <f t="shared" si="215"/>
        <v>46725</v>
      </c>
    </row>
    <row r="3419" spans="1:8" ht="45">
      <c r="A3419" s="1" t="s">
        <v>13147</v>
      </c>
      <c r="B3419" s="1" t="str">
        <f t="shared" si="212"/>
        <v>74282 Snow Garden;Murrayside, MI 41369</v>
      </c>
      <c r="C3419" s="1" t="s">
        <v>29150</v>
      </c>
      <c r="D3419" s="4" t="s">
        <v>37562</v>
      </c>
      <c r="E3419" s="4" t="s">
        <v>37563</v>
      </c>
      <c r="F3419" s="9" t="str">
        <f t="shared" si="213"/>
        <v>Murrayside</v>
      </c>
      <c r="G3419" t="str">
        <f t="shared" si="214"/>
        <v>MI</v>
      </c>
      <c r="H3419" t="str">
        <f t="shared" si="215"/>
        <v>41369</v>
      </c>
    </row>
    <row r="3420" spans="1:8" ht="45">
      <c r="A3420" s="1" t="s">
        <v>13151</v>
      </c>
      <c r="B3420" s="1" t="str">
        <f t="shared" si="212"/>
        <v>030 Linda Station Apt. 605;West Matthewborough, AZ 10695</v>
      </c>
      <c r="C3420" s="1" t="s">
        <v>29151</v>
      </c>
      <c r="D3420" s="4" t="s">
        <v>37564</v>
      </c>
      <c r="E3420" s="4" t="s">
        <v>37565</v>
      </c>
      <c r="F3420" s="9" t="str">
        <f t="shared" si="213"/>
        <v>West Matthewborough</v>
      </c>
      <c r="G3420" t="str">
        <f t="shared" si="214"/>
        <v>AZ</v>
      </c>
      <c r="H3420" t="str">
        <f t="shared" si="215"/>
        <v>10695</v>
      </c>
    </row>
    <row r="3421" spans="1:8" ht="30">
      <c r="A3421" s="1" t="s">
        <v>13154</v>
      </c>
      <c r="B3421" s="1" t="str">
        <f t="shared" si="212"/>
        <v>85003 Samuel Wells Apt. 537;New Patricia, NE 67488</v>
      </c>
      <c r="C3421" s="1" t="s">
        <v>29152</v>
      </c>
      <c r="D3421" s="4" t="s">
        <v>37566</v>
      </c>
      <c r="E3421" s="4" t="s">
        <v>37567</v>
      </c>
      <c r="F3421" s="9" t="str">
        <f t="shared" si="213"/>
        <v>New Patricia</v>
      </c>
      <c r="G3421" t="str">
        <f t="shared" si="214"/>
        <v>NE</v>
      </c>
      <c r="H3421" t="str">
        <f t="shared" si="215"/>
        <v>67488</v>
      </c>
    </row>
    <row r="3422" spans="1:8" ht="45">
      <c r="A3422" s="1" t="s">
        <v>13158</v>
      </c>
      <c r="B3422" s="1" t="str">
        <f t="shared" si="212"/>
        <v>27066 Robert Shore Suite 276;Port Patricialand, WV 05281</v>
      </c>
      <c r="C3422" s="1" t="s">
        <v>29153</v>
      </c>
      <c r="D3422" s="4" t="s">
        <v>37568</v>
      </c>
      <c r="E3422" s="4" t="s">
        <v>37569</v>
      </c>
      <c r="F3422" s="9" t="str">
        <f t="shared" si="213"/>
        <v>Port Patricialand</v>
      </c>
      <c r="G3422" t="str">
        <f t="shared" si="214"/>
        <v>WV</v>
      </c>
      <c r="H3422" t="str">
        <f t="shared" si="215"/>
        <v>05281</v>
      </c>
    </row>
    <row r="3423" spans="1:8" ht="30">
      <c r="A3423" s="1" t="s">
        <v>13162</v>
      </c>
      <c r="B3423" s="1" t="str">
        <f t="shared" si="212"/>
        <v>Unit 4495 Box 2212;DPO AA 28581</v>
      </c>
      <c r="C3423" s="1" t="s">
        <v>29154</v>
      </c>
      <c r="D3423" s="4" t="s">
        <v>37570</v>
      </c>
      <c r="E3423" s="4" t="s">
        <v>37571</v>
      </c>
      <c r="F3423" s="9" t="str">
        <f t="shared" si="213"/>
        <v>DPO</v>
      </c>
      <c r="G3423" t="str">
        <f t="shared" si="214"/>
        <v>AA</v>
      </c>
      <c r="H3423" t="str">
        <f t="shared" si="215"/>
        <v>28581</v>
      </c>
    </row>
    <row r="3424" spans="1:8" ht="45">
      <c r="A3424" s="1" t="s">
        <v>13166</v>
      </c>
      <c r="B3424" s="1" t="str">
        <f t="shared" si="212"/>
        <v>9942 April Wells;Williamshaven, DE 45969</v>
      </c>
      <c r="C3424" s="1" t="s">
        <v>29155</v>
      </c>
      <c r="D3424" s="4" t="s">
        <v>37572</v>
      </c>
      <c r="E3424" s="4" t="s">
        <v>37573</v>
      </c>
      <c r="F3424" s="9" t="str">
        <f t="shared" si="213"/>
        <v>Williamshaven</v>
      </c>
      <c r="G3424" t="str">
        <f t="shared" si="214"/>
        <v>DE</v>
      </c>
      <c r="H3424" t="str">
        <f t="shared" si="215"/>
        <v>45969</v>
      </c>
    </row>
    <row r="3425" spans="1:8" ht="45">
      <c r="A3425" s="1" t="s">
        <v>13170</v>
      </c>
      <c r="B3425" s="1" t="str">
        <f t="shared" si="212"/>
        <v>38638 Michael Tunnel Apt. 716;North Rebeccaport, AZ 20417</v>
      </c>
      <c r="C3425" s="1" t="s">
        <v>29156</v>
      </c>
      <c r="D3425" s="4" t="s">
        <v>37574</v>
      </c>
      <c r="E3425" s="4" t="s">
        <v>37575</v>
      </c>
      <c r="F3425" s="9" t="str">
        <f t="shared" si="213"/>
        <v>North Rebeccaport</v>
      </c>
      <c r="G3425" t="str">
        <f t="shared" si="214"/>
        <v>AZ</v>
      </c>
      <c r="H3425" t="str">
        <f t="shared" si="215"/>
        <v>20417</v>
      </c>
    </row>
    <row r="3426" spans="1:8" ht="45">
      <c r="A3426" s="1" t="s">
        <v>13174</v>
      </c>
      <c r="B3426" s="1" t="str">
        <f t="shared" si="212"/>
        <v>451 Williams Lock Suite 050;New Michaelstad, AK 92019</v>
      </c>
      <c r="C3426" s="1" t="s">
        <v>29157</v>
      </c>
      <c r="D3426" s="4" t="s">
        <v>37576</v>
      </c>
      <c r="E3426" s="4" t="s">
        <v>37577</v>
      </c>
      <c r="F3426" s="9" t="str">
        <f t="shared" si="213"/>
        <v>New Michaelstad</v>
      </c>
      <c r="G3426" t="str">
        <f t="shared" si="214"/>
        <v>AK</v>
      </c>
      <c r="H3426" t="str">
        <f t="shared" si="215"/>
        <v>92019</v>
      </c>
    </row>
    <row r="3427" spans="1:8" ht="45">
      <c r="A3427" s="1" t="s">
        <v>13178</v>
      </c>
      <c r="B3427" s="1" t="str">
        <f t="shared" si="212"/>
        <v>08649 Lauren Coves;Zacharyland, FL 36310</v>
      </c>
      <c r="C3427" s="1" t="s">
        <v>29158</v>
      </c>
      <c r="D3427" s="4" t="s">
        <v>37578</v>
      </c>
      <c r="E3427" s="4" t="s">
        <v>37579</v>
      </c>
      <c r="F3427" s="9" t="str">
        <f t="shared" si="213"/>
        <v>Zacharyland</v>
      </c>
      <c r="G3427" t="str">
        <f t="shared" si="214"/>
        <v>FL</v>
      </c>
      <c r="H3427" t="str">
        <f t="shared" si="215"/>
        <v>36310</v>
      </c>
    </row>
    <row r="3428" spans="1:8" ht="45">
      <c r="A3428" s="1" t="s">
        <v>13182</v>
      </c>
      <c r="B3428" s="1" t="str">
        <f t="shared" si="212"/>
        <v>3239 Friedman Trafficway;Erinborough, NJ 01568</v>
      </c>
      <c r="C3428" s="1" t="s">
        <v>29159</v>
      </c>
      <c r="D3428" s="4" t="s">
        <v>37580</v>
      </c>
      <c r="E3428" s="4" t="s">
        <v>37581</v>
      </c>
      <c r="F3428" s="9" t="str">
        <f t="shared" si="213"/>
        <v>Erinborough</v>
      </c>
      <c r="G3428" t="str">
        <f t="shared" si="214"/>
        <v>NJ</v>
      </c>
      <c r="H3428" t="str">
        <f t="shared" si="215"/>
        <v>01568</v>
      </c>
    </row>
    <row r="3429" spans="1:8" ht="30">
      <c r="A3429" s="1" t="s">
        <v>13186</v>
      </c>
      <c r="B3429" s="1" t="str">
        <f t="shared" si="212"/>
        <v>Unit 2997 Box 0853;DPO AA 64385</v>
      </c>
      <c r="C3429" s="1" t="s">
        <v>29160</v>
      </c>
      <c r="D3429" s="4" t="s">
        <v>37582</v>
      </c>
      <c r="E3429" s="4" t="s">
        <v>37583</v>
      </c>
      <c r="F3429" s="9" t="str">
        <f t="shared" si="213"/>
        <v>DPO</v>
      </c>
      <c r="G3429" t="str">
        <f t="shared" si="214"/>
        <v>AA</v>
      </c>
      <c r="H3429" t="str">
        <f t="shared" si="215"/>
        <v>64385</v>
      </c>
    </row>
    <row r="3430" spans="1:8" ht="30">
      <c r="A3430" s="1" t="s">
        <v>13190</v>
      </c>
      <c r="B3430" s="1" t="str">
        <f t="shared" si="212"/>
        <v>28010 Smith Crossing;West Andresstad, MI 69823</v>
      </c>
      <c r="C3430" s="1" t="s">
        <v>29161</v>
      </c>
      <c r="D3430" s="4" t="s">
        <v>37584</v>
      </c>
      <c r="E3430" s="4" t="s">
        <v>37585</v>
      </c>
      <c r="F3430" s="9" t="str">
        <f t="shared" si="213"/>
        <v>West Andresstad</v>
      </c>
      <c r="G3430" t="str">
        <f t="shared" si="214"/>
        <v>MI</v>
      </c>
      <c r="H3430" t="str">
        <f t="shared" si="215"/>
        <v>69823</v>
      </c>
    </row>
    <row r="3431" spans="1:8" ht="45">
      <c r="A3431" s="1" t="s">
        <v>13194</v>
      </c>
      <c r="B3431" s="1" t="str">
        <f t="shared" si="212"/>
        <v>56844 Kimberly Canyon;Francisbury, SD 86520</v>
      </c>
      <c r="C3431" s="1" t="s">
        <v>29162</v>
      </c>
      <c r="D3431" s="4" t="s">
        <v>37586</v>
      </c>
      <c r="E3431" s="4" t="s">
        <v>37587</v>
      </c>
      <c r="F3431" s="9" t="str">
        <f t="shared" si="213"/>
        <v>Francisbury</v>
      </c>
      <c r="G3431" t="str">
        <f t="shared" si="214"/>
        <v>SD</v>
      </c>
      <c r="H3431" t="str">
        <f t="shared" si="215"/>
        <v>86520</v>
      </c>
    </row>
    <row r="3432" spans="1:8" ht="45">
      <c r="A3432" s="1" t="s">
        <v>13198</v>
      </c>
      <c r="B3432" s="1" t="str">
        <f t="shared" si="212"/>
        <v>922 Rodriguez View Suite 984;Port Katherine, NJ 74585</v>
      </c>
      <c r="C3432" s="1" t="s">
        <v>29163</v>
      </c>
      <c r="D3432" s="4" t="s">
        <v>37588</v>
      </c>
      <c r="E3432" s="4" t="s">
        <v>37589</v>
      </c>
      <c r="F3432" s="9" t="str">
        <f t="shared" si="213"/>
        <v>Port Katherine</v>
      </c>
      <c r="G3432" t="str">
        <f t="shared" si="214"/>
        <v>NJ</v>
      </c>
      <c r="H3432" t="str">
        <f t="shared" si="215"/>
        <v>74585</v>
      </c>
    </row>
    <row r="3433" spans="1:8" ht="30">
      <c r="A3433" s="1" t="s">
        <v>13201</v>
      </c>
      <c r="B3433" s="1" t="str">
        <f t="shared" si="212"/>
        <v>92499 Stanton Wall;East Michael, KY 36586</v>
      </c>
      <c r="C3433" s="1" t="s">
        <v>29164</v>
      </c>
      <c r="D3433" s="4" t="s">
        <v>37590</v>
      </c>
      <c r="E3433" s="4" t="s">
        <v>37591</v>
      </c>
      <c r="F3433" s="9" t="str">
        <f t="shared" si="213"/>
        <v>East Michael</v>
      </c>
      <c r="G3433" t="str">
        <f t="shared" si="214"/>
        <v>KY</v>
      </c>
      <c r="H3433" t="str">
        <f t="shared" si="215"/>
        <v>36586</v>
      </c>
    </row>
    <row r="3434" spans="1:8" ht="45">
      <c r="A3434" s="1" t="s">
        <v>13205</v>
      </c>
      <c r="B3434" s="1" t="str">
        <f t="shared" si="212"/>
        <v>738 Cassandra Square;Andersonmouth, WA 40166</v>
      </c>
      <c r="C3434" s="1" t="s">
        <v>29165</v>
      </c>
      <c r="D3434" s="4" t="s">
        <v>37592</v>
      </c>
      <c r="E3434" s="4" t="s">
        <v>37593</v>
      </c>
      <c r="F3434" s="9" t="str">
        <f t="shared" si="213"/>
        <v>Andersonmouth</v>
      </c>
      <c r="G3434" t="str">
        <f t="shared" si="214"/>
        <v>WA</v>
      </c>
      <c r="H3434" t="str">
        <f t="shared" si="215"/>
        <v>40166</v>
      </c>
    </row>
    <row r="3435" spans="1:8" ht="30">
      <c r="A3435" s="1" t="s">
        <v>13209</v>
      </c>
      <c r="B3435" s="1" t="str">
        <f t="shared" si="212"/>
        <v>3864 Scott Cliffs;South Jasonmouth, SC 58858</v>
      </c>
      <c r="C3435" s="1" t="s">
        <v>29166</v>
      </c>
      <c r="D3435" s="4" t="s">
        <v>37594</v>
      </c>
      <c r="E3435" s="4" t="s">
        <v>37595</v>
      </c>
      <c r="F3435" s="9" t="str">
        <f t="shared" si="213"/>
        <v>South Jasonmouth</v>
      </c>
      <c r="G3435" t="str">
        <f t="shared" si="214"/>
        <v>SC</v>
      </c>
      <c r="H3435" t="str">
        <f t="shared" si="215"/>
        <v>58858</v>
      </c>
    </row>
    <row r="3436" spans="1:8" ht="30">
      <c r="A3436" s="1" t="s">
        <v>13213</v>
      </c>
      <c r="B3436" s="1" t="str">
        <f t="shared" si="212"/>
        <v>USNS Lewis;FPO AE 38065</v>
      </c>
      <c r="C3436" s="1" t="s">
        <v>29167</v>
      </c>
      <c r="D3436" s="4" t="s">
        <v>37596</v>
      </c>
      <c r="E3436" s="4" t="s">
        <v>37597</v>
      </c>
      <c r="F3436" s="9" t="str">
        <f t="shared" si="213"/>
        <v>FPO</v>
      </c>
      <c r="G3436" t="str">
        <f t="shared" si="214"/>
        <v>AE</v>
      </c>
      <c r="H3436" t="str">
        <f t="shared" si="215"/>
        <v>38065</v>
      </c>
    </row>
    <row r="3437" spans="1:8" ht="30">
      <c r="A3437" s="1" t="s">
        <v>13217</v>
      </c>
      <c r="B3437" s="1" t="str">
        <f t="shared" si="212"/>
        <v>USCGC Gray;FPO AE 61077</v>
      </c>
      <c r="C3437" s="1" t="s">
        <v>29168</v>
      </c>
      <c r="D3437" s="4" t="s">
        <v>37598</v>
      </c>
      <c r="E3437" s="4" t="s">
        <v>37599</v>
      </c>
      <c r="F3437" s="9" t="str">
        <f t="shared" si="213"/>
        <v>FPO</v>
      </c>
      <c r="G3437" t="str">
        <f t="shared" si="214"/>
        <v>AE</v>
      </c>
      <c r="H3437" t="str">
        <f t="shared" si="215"/>
        <v>61077</v>
      </c>
    </row>
    <row r="3438" spans="1:8" ht="30">
      <c r="A3438" s="1" t="s">
        <v>13221</v>
      </c>
      <c r="B3438" s="1" t="str">
        <f t="shared" si="212"/>
        <v>70239 Jodi Brooks;East Leslie, MT 25876</v>
      </c>
      <c r="C3438" s="1" t="s">
        <v>29169</v>
      </c>
      <c r="D3438" s="4" t="s">
        <v>37600</v>
      </c>
      <c r="E3438" s="4" t="s">
        <v>37601</v>
      </c>
      <c r="F3438" s="9" t="str">
        <f t="shared" si="213"/>
        <v>East Leslie</v>
      </c>
      <c r="G3438" t="str">
        <f t="shared" si="214"/>
        <v>MT</v>
      </c>
      <c r="H3438" t="str">
        <f t="shared" si="215"/>
        <v>25876</v>
      </c>
    </row>
    <row r="3439" spans="1:8" ht="45">
      <c r="A3439" s="1" t="s">
        <v>13225</v>
      </c>
      <c r="B3439" s="1" t="str">
        <f t="shared" si="212"/>
        <v>219 Meredith Spurs Suite 199;West Lindsayview, MO 61565</v>
      </c>
      <c r="C3439" s="1" t="s">
        <v>29170</v>
      </c>
      <c r="D3439" s="4" t="s">
        <v>37602</v>
      </c>
      <c r="E3439" s="4" t="s">
        <v>37603</v>
      </c>
      <c r="F3439" s="9" t="str">
        <f t="shared" si="213"/>
        <v>West Lindsayview</v>
      </c>
      <c r="G3439" t="str">
        <f t="shared" si="214"/>
        <v>MO</v>
      </c>
      <c r="H3439" t="str">
        <f t="shared" si="215"/>
        <v>61565</v>
      </c>
    </row>
    <row r="3440" spans="1:8" ht="45">
      <c r="A3440" s="1" t="s">
        <v>13229</v>
      </c>
      <c r="B3440" s="1" t="str">
        <f t="shared" si="212"/>
        <v>84528 Taylor Cliff Apt. 732;Samanthachester, AL 64404</v>
      </c>
      <c r="C3440" s="1" t="s">
        <v>29171</v>
      </c>
      <c r="D3440" s="4" t="s">
        <v>37604</v>
      </c>
      <c r="E3440" s="4" t="s">
        <v>37605</v>
      </c>
      <c r="F3440" s="9" t="str">
        <f t="shared" si="213"/>
        <v>Samanthachester</v>
      </c>
      <c r="G3440" t="str">
        <f t="shared" si="214"/>
        <v>AL</v>
      </c>
      <c r="H3440" t="str">
        <f t="shared" si="215"/>
        <v>64404</v>
      </c>
    </row>
    <row r="3441" spans="1:8" ht="45">
      <c r="A3441" s="1" t="s">
        <v>13233</v>
      </c>
      <c r="B3441" s="1" t="str">
        <f t="shared" si="212"/>
        <v>2484 Danielle Plains Apt. 308;Mirandamouth, VT 97297</v>
      </c>
      <c r="C3441" s="1" t="s">
        <v>29172</v>
      </c>
      <c r="D3441" s="4" t="s">
        <v>37606</v>
      </c>
      <c r="E3441" s="4" t="s">
        <v>37607</v>
      </c>
      <c r="F3441" s="9" t="str">
        <f t="shared" si="213"/>
        <v>Mirandamouth</v>
      </c>
      <c r="G3441" t="str">
        <f t="shared" si="214"/>
        <v>VT</v>
      </c>
      <c r="H3441" t="str">
        <f t="shared" si="215"/>
        <v>97297</v>
      </c>
    </row>
    <row r="3442" spans="1:8" ht="30">
      <c r="A3442" s="1" t="s">
        <v>13237</v>
      </c>
      <c r="B3442" s="1" t="str">
        <f t="shared" si="212"/>
        <v>0921 William Course Apt. 409;Bakerhaven, WY 60722</v>
      </c>
      <c r="C3442" s="1" t="s">
        <v>29173</v>
      </c>
      <c r="D3442" s="4" t="s">
        <v>37608</v>
      </c>
      <c r="E3442" s="4" t="s">
        <v>37609</v>
      </c>
      <c r="F3442" s="9" t="str">
        <f t="shared" si="213"/>
        <v>Bakerhaven</v>
      </c>
      <c r="G3442" t="str">
        <f t="shared" si="214"/>
        <v>WY</v>
      </c>
      <c r="H3442" t="str">
        <f t="shared" si="215"/>
        <v>60722</v>
      </c>
    </row>
    <row r="3443" spans="1:8" ht="30">
      <c r="A3443" s="1" t="s">
        <v>13241</v>
      </c>
      <c r="B3443" s="1" t="str">
        <f t="shared" si="212"/>
        <v>PSC 0029, Box 2591;APO AP 75832</v>
      </c>
      <c r="C3443" s="1" t="s">
        <v>29174</v>
      </c>
      <c r="D3443" s="4" t="s">
        <v>37610</v>
      </c>
      <c r="E3443" s="4" t="s">
        <v>37611</v>
      </c>
      <c r="F3443" s="9" t="str">
        <f t="shared" si="213"/>
        <v>APO</v>
      </c>
      <c r="G3443" t="str">
        <f t="shared" si="214"/>
        <v>AP</v>
      </c>
      <c r="H3443" t="str">
        <f t="shared" si="215"/>
        <v>75832</v>
      </c>
    </row>
    <row r="3444" spans="1:8" ht="30">
      <c r="A3444" s="1" t="s">
        <v>13244</v>
      </c>
      <c r="B3444" s="1" t="str">
        <f t="shared" si="212"/>
        <v>Unit 6490 Box 5966;DPO AP 19976</v>
      </c>
      <c r="C3444" s="1" t="s">
        <v>29175</v>
      </c>
      <c r="D3444" s="4" t="s">
        <v>37612</v>
      </c>
      <c r="E3444" s="4" t="s">
        <v>37613</v>
      </c>
      <c r="F3444" s="9" t="str">
        <f t="shared" si="213"/>
        <v>DPO</v>
      </c>
      <c r="G3444" t="str">
        <f t="shared" si="214"/>
        <v>AP</v>
      </c>
      <c r="H3444" t="str">
        <f t="shared" si="215"/>
        <v>19976</v>
      </c>
    </row>
    <row r="3445" spans="1:8" ht="30">
      <c r="A3445" s="1" t="s">
        <v>13248</v>
      </c>
      <c r="B3445" s="1" t="str">
        <f t="shared" si="212"/>
        <v>Unit 2438 Box 5858;DPO AE 45418</v>
      </c>
      <c r="C3445" s="1" t="s">
        <v>29176</v>
      </c>
      <c r="D3445" s="4" t="s">
        <v>37614</v>
      </c>
      <c r="E3445" s="4" t="s">
        <v>37615</v>
      </c>
      <c r="F3445" s="9" t="str">
        <f t="shared" si="213"/>
        <v>DPO</v>
      </c>
      <c r="G3445" t="str">
        <f t="shared" si="214"/>
        <v>AE</v>
      </c>
      <c r="H3445" t="str">
        <f t="shared" si="215"/>
        <v>45418</v>
      </c>
    </row>
    <row r="3446" spans="1:8" ht="45">
      <c r="A3446" s="1" t="s">
        <v>13251</v>
      </c>
      <c r="B3446" s="1" t="str">
        <f t="shared" si="212"/>
        <v>291 Timothy Groves;Hardingport, PA 96409</v>
      </c>
      <c r="C3446" s="1" t="s">
        <v>29177</v>
      </c>
      <c r="D3446" s="4" t="s">
        <v>37616</v>
      </c>
      <c r="E3446" s="4" t="s">
        <v>37617</v>
      </c>
      <c r="F3446" s="9" t="str">
        <f t="shared" si="213"/>
        <v>Hardingport</v>
      </c>
      <c r="G3446" t="str">
        <f t="shared" si="214"/>
        <v>PA</v>
      </c>
      <c r="H3446" t="str">
        <f t="shared" si="215"/>
        <v>96409</v>
      </c>
    </row>
    <row r="3447" spans="1:8" ht="30">
      <c r="A3447" s="1" t="s">
        <v>13255</v>
      </c>
      <c r="B3447" s="1" t="str">
        <f t="shared" si="212"/>
        <v>80552 Katie Way;South Matthew, CO 73248</v>
      </c>
      <c r="C3447" s="1" t="s">
        <v>29178</v>
      </c>
      <c r="D3447" s="4" t="s">
        <v>37618</v>
      </c>
      <c r="E3447" s="4" t="s">
        <v>37619</v>
      </c>
      <c r="F3447" s="9" t="str">
        <f t="shared" si="213"/>
        <v>South Matthew</v>
      </c>
      <c r="G3447" t="str">
        <f t="shared" si="214"/>
        <v>CO</v>
      </c>
      <c r="H3447" t="str">
        <f t="shared" si="215"/>
        <v>73248</v>
      </c>
    </row>
    <row r="3448" spans="1:8" ht="30">
      <c r="A3448" s="1" t="s">
        <v>13259</v>
      </c>
      <c r="B3448" s="1" t="str">
        <f t="shared" si="212"/>
        <v>32920 Frost Grove Suite 558;Sheltonbury, MD 86873</v>
      </c>
      <c r="C3448" s="1" t="s">
        <v>29179</v>
      </c>
      <c r="D3448" s="4" t="s">
        <v>37620</v>
      </c>
      <c r="E3448" s="4" t="s">
        <v>37621</v>
      </c>
      <c r="F3448" s="9" t="str">
        <f t="shared" si="213"/>
        <v>Sheltonbury</v>
      </c>
      <c r="G3448" t="str">
        <f t="shared" si="214"/>
        <v>MD</v>
      </c>
      <c r="H3448" t="str">
        <f t="shared" si="215"/>
        <v>86873</v>
      </c>
    </row>
    <row r="3449" spans="1:8" ht="45">
      <c r="A3449" s="1" t="s">
        <v>13263</v>
      </c>
      <c r="B3449" s="1" t="str">
        <f t="shared" si="212"/>
        <v>6279 Michael Dale Suite 380;Port Margaret, WY 40568</v>
      </c>
      <c r="C3449" s="1" t="s">
        <v>29180</v>
      </c>
      <c r="D3449" s="4" t="s">
        <v>37622</v>
      </c>
      <c r="E3449" s="4" t="s">
        <v>37623</v>
      </c>
      <c r="F3449" s="9" t="str">
        <f t="shared" si="213"/>
        <v>Port Margaret</v>
      </c>
      <c r="G3449" t="str">
        <f t="shared" si="214"/>
        <v>WY</v>
      </c>
      <c r="H3449" t="str">
        <f t="shared" si="215"/>
        <v>40568</v>
      </c>
    </row>
    <row r="3450" spans="1:8" ht="30">
      <c r="A3450" s="1" t="s">
        <v>13267</v>
      </c>
      <c r="B3450" s="1" t="str">
        <f t="shared" si="212"/>
        <v>63765 Katherine Road Suite 678;Aguilarton, AZ 47961</v>
      </c>
      <c r="C3450" s="1" t="s">
        <v>29181</v>
      </c>
      <c r="D3450" s="4" t="s">
        <v>37624</v>
      </c>
      <c r="E3450" s="4" t="s">
        <v>37625</v>
      </c>
      <c r="F3450" s="9" t="str">
        <f t="shared" si="213"/>
        <v>Aguilarton</v>
      </c>
      <c r="G3450" t="str">
        <f t="shared" si="214"/>
        <v>AZ</v>
      </c>
      <c r="H3450" t="str">
        <f t="shared" si="215"/>
        <v>47961</v>
      </c>
    </row>
    <row r="3451" spans="1:8" ht="30">
      <c r="A3451" s="1" t="s">
        <v>13271</v>
      </c>
      <c r="B3451" s="1" t="str">
        <f t="shared" si="212"/>
        <v>3969 Taylor Street;West Stacy, AK 37321</v>
      </c>
      <c r="C3451" s="1" t="s">
        <v>29182</v>
      </c>
      <c r="D3451" s="4" t="s">
        <v>37626</v>
      </c>
      <c r="E3451" s="4" t="s">
        <v>37627</v>
      </c>
      <c r="F3451" s="9" t="str">
        <f t="shared" si="213"/>
        <v>West Stacy</v>
      </c>
      <c r="G3451" t="str">
        <f t="shared" si="214"/>
        <v>AK</v>
      </c>
      <c r="H3451" t="str">
        <f t="shared" si="215"/>
        <v>37321</v>
      </c>
    </row>
    <row r="3452" spans="1:8" ht="30">
      <c r="A3452" s="1" t="s">
        <v>13275</v>
      </c>
      <c r="B3452" s="1" t="str">
        <f t="shared" si="212"/>
        <v>8900 Maria Isle;Wandaberg, KY 24937</v>
      </c>
      <c r="C3452" s="1" t="s">
        <v>29183</v>
      </c>
      <c r="D3452" s="4" t="s">
        <v>37628</v>
      </c>
      <c r="E3452" s="4" t="s">
        <v>37629</v>
      </c>
      <c r="F3452" s="9" t="str">
        <f t="shared" si="213"/>
        <v>Wandaberg</v>
      </c>
      <c r="G3452" t="str">
        <f t="shared" si="214"/>
        <v>KY</v>
      </c>
      <c r="H3452" t="str">
        <f t="shared" si="215"/>
        <v>24937</v>
      </c>
    </row>
    <row r="3453" spans="1:8" ht="30">
      <c r="A3453" s="1" t="s">
        <v>13278</v>
      </c>
      <c r="B3453" s="1" t="str">
        <f t="shared" si="212"/>
        <v>92355 Thompson Lake;East Miguel, WI 69330</v>
      </c>
      <c r="C3453" s="1" t="s">
        <v>29184</v>
      </c>
      <c r="D3453" s="4" t="s">
        <v>37630</v>
      </c>
      <c r="E3453" s="4" t="s">
        <v>37631</v>
      </c>
      <c r="F3453" s="9" t="str">
        <f t="shared" si="213"/>
        <v>East Miguel</v>
      </c>
      <c r="G3453" t="str">
        <f t="shared" si="214"/>
        <v>WI</v>
      </c>
      <c r="H3453" t="str">
        <f t="shared" si="215"/>
        <v>69330</v>
      </c>
    </row>
    <row r="3454" spans="1:8" ht="45">
      <c r="A3454" s="1" t="s">
        <v>13282</v>
      </c>
      <c r="B3454" s="1" t="str">
        <f t="shared" si="212"/>
        <v>245 Stephanie Passage Suite 992;South Jennifer, NY 77294</v>
      </c>
      <c r="C3454" s="1" t="s">
        <v>29185</v>
      </c>
      <c r="D3454" s="4" t="s">
        <v>37632</v>
      </c>
      <c r="E3454" s="4" t="s">
        <v>37633</v>
      </c>
      <c r="F3454" s="9" t="str">
        <f t="shared" si="213"/>
        <v>South Jennifer</v>
      </c>
      <c r="G3454" t="str">
        <f t="shared" si="214"/>
        <v>NY</v>
      </c>
      <c r="H3454" t="str">
        <f t="shared" si="215"/>
        <v>77294</v>
      </c>
    </row>
    <row r="3455" spans="1:8" ht="45">
      <c r="A3455" s="1" t="s">
        <v>13286</v>
      </c>
      <c r="B3455" s="1" t="str">
        <f t="shared" si="212"/>
        <v>2688 Patrick Mills Suite 339;Veronicatown, MN 22871</v>
      </c>
      <c r="C3455" s="1" t="s">
        <v>29186</v>
      </c>
      <c r="D3455" s="4" t="s">
        <v>37634</v>
      </c>
      <c r="E3455" s="4" t="s">
        <v>37635</v>
      </c>
      <c r="F3455" s="9" t="str">
        <f t="shared" si="213"/>
        <v>Veronicatown</v>
      </c>
      <c r="G3455" t="str">
        <f t="shared" si="214"/>
        <v>MN</v>
      </c>
      <c r="H3455" t="str">
        <f t="shared" si="215"/>
        <v>22871</v>
      </c>
    </row>
    <row r="3456" spans="1:8" ht="30">
      <c r="A3456" s="1" t="s">
        <v>13290</v>
      </c>
      <c r="B3456" s="1" t="str">
        <f t="shared" si="212"/>
        <v>USNV Johnson;FPO AA 88424</v>
      </c>
      <c r="C3456" s="1" t="s">
        <v>29187</v>
      </c>
      <c r="D3456" s="4" t="s">
        <v>37636</v>
      </c>
      <c r="E3456" s="4" t="s">
        <v>37637</v>
      </c>
      <c r="F3456" s="9" t="str">
        <f t="shared" si="213"/>
        <v>FPO</v>
      </c>
      <c r="G3456" t="str">
        <f t="shared" si="214"/>
        <v>AA</v>
      </c>
      <c r="H3456" t="str">
        <f t="shared" si="215"/>
        <v>88424</v>
      </c>
    </row>
    <row r="3457" spans="1:8" ht="45">
      <c r="A3457" s="1" t="s">
        <v>13294</v>
      </c>
      <c r="B3457" s="1" t="str">
        <f t="shared" si="212"/>
        <v>7635 Abigail Squares;Williamsview, PA 99367</v>
      </c>
      <c r="C3457" s="1" t="s">
        <v>29188</v>
      </c>
      <c r="D3457" s="4" t="s">
        <v>37638</v>
      </c>
      <c r="E3457" s="4" t="s">
        <v>37639</v>
      </c>
      <c r="F3457" s="9" t="str">
        <f t="shared" si="213"/>
        <v>Williamsview</v>
      </c>
      <c r="G3457" t="str">
        <f t="shared" si="214"/>
        <v>PA</v>
      </c>
      <c r="H3457" t="str">
        <f t="shared" si="215"/>
        <v>99367</v>
      </c>
    </row>
    <row r="3458" spans="1:8" ht="30">
      <c r="A3458" s="1" t="s">
        <v>13298</v>
      </c>
      <c r="B3458" s="1" t="str">
        <f t="shared" si="212"/>
        <v>2535 Alexander Radial;New Regina, AR 90368</v>
      </c>
      <c r="C3458" s="1" t="s">
        <v>29189</v>
      </c>
      <c r="D3458" s="4" t="s">
        <v>37640</v>
      </c>
      <c r="E3458" s="4" t="s">
        <v>37641</v>
      </c>
      <c r="F3458" s="9" t="str">
        <f t="shared" si="213"/>
        <v>New Regina</v>
      </c>
      <c r="G3458" t="str">
        <f t="shared" si="214"/>
        <v>AR</v>
      </c>
      <c r="H3458" t="str">
        <f t="shared" si="215"/>
        <v>90368</v>
      </c>
    </row>
    <row r="3459" spans="1:8" ht="30">
      <c r="A3459" s="1" t="s">
        <v>13302</v>
      </c>
      <c r="B3459" s="1" t="str">
        <f t="shared" ref="B3459:B3522" si="216">SUBSTITUTE(A3459,CHAR(10),";")</f>
        <v>PSC 2827, Box 5669;APO AP 90952</v>
      </c>
      <c r="C3459" s="1" t="s">
        <v>29190</v>
      </c>
      <c r="D3459" s="4" t="s">
        <v>37642</v>
      </c>
      <c r="E3459" s="4" t="s">
        <v>37643</v>
      </c>
      <c r="F3459" s="9" t="str">
        <f t="shared" ref="F3459:F3522" si="217">IF(RIGHT(LEFT(E3459,3),2)="PO",LEFT(E3459,3),LEFT(E3459,LEN(E3459)-10))</f>
        <v>APO</v>
      </c>
      <c r="G3459" t="str">
        <f t="shared" ref="G3459:G3522" si="218">LEFT(RIGHT(E3459, 8), 2)</f>
        <v>AP</v>
      </c>
      <c r="H3459" t="str">
        <f t="shared" ref="H3459:H3522" si="219">RIGHT(E3459, 5)</f>
        <v>90952</v>
      </c>
    </row>
    <row r="3460" spans="1:8" ht="45">
      <c r="A3460" s="1" t="s">
        <v>13306</v>
      </c>
      <c r="B3460" s="1" t="str">
        <f t="shared" si="216"/>
        <v>79569 Gail Oval;Edwardsburgh, NE 25159</v>
      </c>
      <c r="C3460" s="1" t="s">
        <v>29191</v>
      </c>
      <c r="D3460" s="4" t="s">
        <v>37644</v>
      </c>
      <c r="E3460" s="4" t="s">
        <v>37645</v>
      </c>
      <c r="F3460" s="9" t="str">
        <f t="shared" si="217"/>
        <v>Edwardsburgh</v>
      </c>
      <c r="G3460" t="str">
        <f t="shared" si="218"/>
        <v>NE</v>
      </c>
      <c r="H3460" t="str">
        <f t="shared" si="219"/>
        <v>25159</v>
      </c>
    </row>
    <row r="3461" spans="1:8" ht="30">
      <c r="A3461" s="1" t="s">
        <v>13310</v>
      </c>
      <c r="B3461" s="1" t="str">
        <f t="shared" si="216"/>
        <v>5488 Phelps Forges Suite 798;North Nicole, DE 24122</v>
      </c>
      <c r="C3461" s="1" t="s">
        <v>29192</v>
      </c>
      <c r="D3461" s="4" t="s">
        <v>37646</v>
      </c>
      <c r="E3461" s="4" t="s">
        <v>37647</v>
      </c>
      <c r="F3461" s="9" t="str">
        <f t="shared" si="217"/>
        <v>North Nicole</v>
      </c>
      <c r="G3461" t="str">
        <f t="shared" si="218"/>
        <v>DE</v>
      </c>
      <c r="H3461" t="str">
        <f t="shared" si="219"/>
        <v>24122</v>
      </c>
    </row>
    <row r="3462" spans="1:8" ht="30">
      <c r="A3462" s="1" t="s">
        <v>13314</v>
      </c>
      <c r="B3462" s="1" t="str">
        <f t="shared" si="216"/>
        <v>013 Shaffer Corner Apt. 442;Lake Robert, FL 89409</v>
      </c>
      <c r="C3462" s="1" t="s">
        <v>29193</v>
      </c>
      <c r="D3462" s="4" t="s">
        <v>37648</v>
      </c>
      <c r="E3462" s="4" t="s">
        <v>37649</v>
      </c>
      <c r="F3462" s="9" t="str">
        <f t="shared" si="217"/>
        <v>Lake Robert</v>
      </c>
      <c r="G3462" t="str">
        <f t="shared" si="218"/>
        <v>FL</v>
      </c>
      <c r="H3462" t="str">
        <f t="shared" si="219"/>
        <v>89409</v>
      </c>
    </row>
    <row r="3463" spans="1:8" ht="45">
      <c r="A3463" s="1" t="s">
        <v>13318</v>
      </c>
      <c r="B3463" s="1" t="str">
        <f t="shared" si="216"/>
        <v>319 Barber Prairie Apt. 271;Port Lauriefort, TN 01507</v>
      </c>
      <c r="C3463" s="1" t="s">
        <v>29194</v>
      </c>
      <c r="D3463" s="4" t="s">
        <v>37650</v>
      </c>
      <c r="E3463" s="4" t="s">
        <v>37651</v>
      </c>
      <c r="F3463" s="9" t="str">
        <f t="shared" si="217"/>
        <v>Port Lauriefort</v>
      </c>
      <c r="G3463" t="str">
        <f t="shared" si="218"/>
        <v>TN</v>
      </c>
      <c r="H3463" t="str">
        <f t="shared" si="219"/>
        <v>01507</v>
      </c>
    </row>
    <row r="3464" spans="1:8" ht="45">
      <c r="A3464" s="1" t="s">
        <v>13322</v>
      </c>
      <c r="B3464" s="1" t="str">
        <f t="shared" si="216"/>
        <v>73262 Joshua Fields Apt. 160;Stevenchester, LA 43080</v>
      </c>
      <c r="C3464" s="1" t="s">
        <v>29195</v>
      </c>
      <c r="D3464" s="4" t="s">
        <v>37652</v>
      </c>
      <c r="E3464" s="4" t="s">
        <v>37653</v>
      </c>
      <c r="F3464" s="9" t="str">
        <f t="shared" si="217"/>
        <v>Stevenchester</v>
      </c>
      <c r="G3464" t="str">
        <f t="shared" si="218"/>
        <v>LA</v>
      </c>
      <c r="H3464" t="str">
        <f t="shared" si="219"/>
        <v>43080</v>
      </c>
    </row>
    <row r="3465" spans="1:8" ht="30">
      <c r="A3465" s="1" t="s">
        <v>13325</v>
      </c>
      <c r="B3465" s="1" t="str">
        <f t="shared" si="216"/>
        <v>84449 Cline Forest;Port John, NE 32738</v>
      </c>
      <c r="C3465" s="1" t="s">
        <v>29196</v>
      </c>
      <c r="D3465" s="4" t="s">
        <v>37654</v>
      </c>
      <c r="E3465" s="4" t="s">
        <v>37655</v>
      </c>
      <c r="F3465" s="9" t="str">
        <f t="shared" si="217"/>
        <v>Port John</v>
      </c>
      <c r="G3465" t="str">
        <f t="shared" si="218"/>
        <v>NE</v>
      </c>
      <c r="H3465" t="str">
        <f t="shared" si="219"/>
        <v>32738</v>
      </c>
    </row>
    <row r="3466" spans="1:8" ht="30">
      <c r="A3466" s="1" t="s">
        <v>13329</v>
      </c>
      <c r="B3466" s="1" t="str">
        <f t="shared" si="216"/>
        <v>788 Medina Streets;Villaside, ND 51732</v>
      </c>
      <c r="C3466" s="1" t="s">
        <v>29197</v>
      </c>
      <c r="D3466" s="4" t="s">
        <v>37656</v>
      </c>
      <c r="E3466" s="4" t="s">
        <v>37657</v>
      </c>
      <c r="F3466" s="9" t="str">
        <f t="shared" si="217"/>
        <v>Villaside</v>
      </c>
      <c r="G3466" t="str">
        <f t="shared" si="218"/>
        <v>ND</v>
      </c>
      <c r="H3466" t="str">
        <f t="shared" si="219"/>
        <v>51732</v>
      </c>
    </row>
    <row r="3467" spans="1:8" ht="45">
      <c r="A3467" s="1" t="s">
        <v>13333</v>
      </c>
      <c r="B3467" s="1" t="str">
        <f t="shared" si="216"/>
        <v>443 Christopher Passage Suite 154;West Melissaton, WI 98048</v>
      </c>
      <c r="C3467" s="1" t="s">
        <v>29198</v>
      </c>
      <c r="D3467" s="4" t="s">
        <v>37658</v>
      </c>
      <c r="E3467" s="4" t="s">
        <v>37659</v>
      </c>
      <c r="F3467" s="9" t="str">
        <f t="shared" si="217"/>
        <v>West Melissaton</v>
      </c>
      <c r="G3467" t="str">
        <f t="shared" si="218"/>
        <v>WI</v>
      </c>
      <c r="H3467" t="str">
        <f t="shared" si="219"/>
        <v>98048</v>
      </c>
    </row>
    <row r="3468" spans="1:8" ht="45">
      <c r="A3468" s="1" t="s">
        <v>13336</v>
      </c>
      <c r="B3468" s="1" t="str">
        <f t="shared" si="216"/>
        <v>2355 Alison Forges;Richardborough, NC 17705</v>
      </c>
      <c r="C3468" s="1" t="s">
        <v>29199</v>
      </c>
      <c r="D3468" s="4" t="s">
        <v>37660</v>
      </c>
      <c r="E3468" s="4" t="s">
        <v>37661</v>
      </c>
      <c r="F3468" s="9" t="str">
        <f t="shared" si="217"/>
        <v>Richardborough</v>
      </c>
      <c r="G3468" t="str">
        <f t="shared" si="218"/>
        <v>NC</v>
      </c>
      <c r="H3468" t="str">
        <f t="shared" si="219"/>
        <v>17705</v>
      </c>
    </row>
    <row r="3469" spans="1:8" ht="30">
      <c r="A3469" s="1" t="s">
        <v>13340</v>
      </c>
      <c r="B3469" s="1" t="str">
        <f t="shared" si="216"/>
        <v>85726 David Mission Suite 098;Harriston, UT 45340</v>
      </c>
      <c r="C3469" s="1" t="s">
        <v>29200</v>
      </c>
      <c r="D3469" s="4" t="s">
        <v>37662</v>
      </c>
      <c r="E3469" s="4" t="s">
        <v>37663</v>
      </c>
      <c r="F3469" s="9" t="str">
        <f t="shared" si="217"/>
        <v>Harriston</v>
      </c>
      <c r="G3469" t="str">
        <f t="shared" si="218"/>
        <v>UT</v>
      </c>
      <c r="H3469" t="str">
        <f t="shared" si="219"/>
        <v>45340</v>
      </c>
    </row>
    <row r="3470" spans="1:8" ht="30">
      <c r="A3470" s="1" t="s">
        <v>13344</v>
      </c>
      <c r="B3470" s="1" t="str">
        <f t="shared" si="216"/>
        <v>18895 Johnson Fork;Marybury, NH 03382</v>
      </c>
      <c r="C3470" s="1" t="s">
        <v>29201</v>
      </c>
      <c r="D3470" s="4" t="s">
        <v>37664</v>
      </c>
      <c r="E3470" s="4" t="s">
        <v>37665</v>
      </c>
      <c r="F3470" s="9" t="str">
        <f t="shared" si="217"/>
        <v>Marybury</v>
      </c>
      <c r="G3470" t="str">
        <f t="shared" si="218"/>
        <v>NH</v>
      </c>
      <c r="H3470" t="str">
        <f t="shared" si="219"/>
        <v>03382</v>
      </c>
    </row>
    <row r="3471" spans="1:8" ht="30">
      <c r="A3471" s="1" t="s">
        <v>13348</v>
      </c>
      <c r="B3471" s="1" t="str">
        <f t="shared" si="216"/>
        <v>1250 Reyes Vista;Mezaburgh, NH 79486</v>
      </c>
      <c r="C3471" s="1" t="s">
        <v>29202</v>
      </c>
      <c r="D3471" s="4" t="s">
        <v>37666</v>
      </c>
      <c r="E3471" s="4" t="s">
        <v>37667</v>
      </c>
      <c r="F3471" s="9" t="str">
        <f t="shared" si="217"/>
        <v>Mezaburgh</v>
      </c>
      <c r="G3471" t="str">
        <f t="shared" si="218"/>
        <v>NH</v>
      </c>
      <c r="H3471" t="str">
        <f t="shared" si="219"/>
        <v>79486</v>
      </c>
    </row>
    <row r="3472" spans="1:8" ht="30">
      <c r="A3472" s="1" t="s">
        <v>13351</v>
      </c>
      <c r="B3472" s="1" t="str">
        <f t="shared" si="216"/>
        <v>3149 Dylan Islands Apt. 490;Jessestad, OR 34972</v>
      </c>
      <c r="C3472" s="1" t="s">
        <v>29203</v>
      </c>
      <c r="D3472" s="4" t="s">
        <v>37668</v>
      </c>
      <c r="E3472" s="4" t="s">
        <v>37669</v>
      </c>
      <c r="F3472" s="9" t="str">
        <f t="shared" si="217"/>
        <v>Jessestad</v>
      </c>
      <c r="G3472" t="str">
        <f t="shared" si="218"/>
        <v>OR</v>
      </c>
      <c r="H3472" t="str">
        <f t="shared" si="219"/>
        <v>34972</v>
      </c>
    </row>
    <row r="3473" spans="1:8" ht="30">
      <c r="A3473" s="1" t="s">
        <v>13355</v>
      </c>
      <c r="B3473" s="1" t="str">
        <f t="shared" si="216"/>
        <v>54649 Becky Mews Apt. 074;Peterview, ME 02673</v>
      </c>
      <c r="C3473" s="1" t="s">
        <v>29204</v>
      </c>
      <c r="D3473" s="4" t="s">
        <v>37670</v>
      </c>
      <c r="E3473" s="4" t="s">
        <v>37671</v>
      </c>
      <c r="F3473" s="9" t="str">
        <f t="shared" si="217"/>
        <v>Peterview</v>
      </c>
      <c r="G3473" t="str">
        <f t="shared" si="218"/>
        <v>ME</v>
      </c>
      <c r="H3473" t="str">
        <f t="shared" si="219"/>
        <v>02673</v>
      </c>
    </row>
    <row r="3474" spans="1:8" ht="30">
      <c r="A3474" s="1" t="s">
        <v>13359</v>
      </c>
      <c r="B3474" s="1" t="str">
        <f t="shared" si="216"/>
        <v>USCGC May;FPO AE 44383</v>
      </c>
      <c r="C3474" s="1" t="s">
        <v>29205</v>
      </c>
      <c r="D3474" s="4" t="s">
        <v>37672</v>
      </c>
      <c r="E3474" s="4" t="s">
        <v>37673</v>
      </c>
      <c r="F3474" s="9" t="str">
        <f t="shared" si="217"/>
        <v>FPO</v>
      </c>
      <c r="G3474" t="str">
        <f t="shared" si="218"/>
        <v>AE</v>
      </c>
      <c r="H3474" t="str">
        <f t="shared" si="219"/>
        <v>44383</v>
      </c>
    </row>
    <row r="3475" spans="1:8" ht="30">
      <c r="A3475" s="1" t="s">
        <v>13363</v>
      </c>
      <c r="B3475" s="1" t="str">
        <f t="shared" si="216"/>
        <v>1933 Guerra Ville;East Bethanystad, VT 10665</v>
      </c>
      <c r="C3475" s="1" t="s">
        <v>29206</v>
      </c>
      <c r="D3475" s="4" t="s">
        <v>37674</v>
      </c>
      <c r="E3475" s="4" t="s">
        <v>37675</v>
      </c>
      <c r="F3475" s="9" t="str">
        <f t="shared" si="217"/>
        <v>East Bethanystad</v>
      </c>
      <c r="G3475" t="str">
        <f t="shared" si="218"/>
        <v>VT</v>
      </c>
      <c r="H3475" t="str">
        <f t="shared" si="219"/>
        <v>10665</v>
      </c>
    </row>
    <row r="3476" spans="1:8" ht="30">
      <c r="A3476" s="1" t="s">
        <v>13367</v>
      </c>
      <c r="B3476" s="1" t="str">
        <f t="shared" si="216"/>
        <v>0474 Kathleen Land Apt. 586;South Kayla, NV 28004</v>
      </c>
      <c r="C3476" s="1" t="s">
        <v>29207</v>
      </c>
      <c r="D3476" s="4" t="s">
        <v>37676</v>
      </c>
      <c r="E3476" s="4" t="s">
        <v>37677</v>
      </c>
      <c r="F3476" s="9" t="str">
        <f t="shared" si="217"/>
        <v>South Kayla</v>
      </c>
      <c r="G3476" t="str">
        <f t="shared" si="218"/>
        <v>NV</v>
      </c>
      <c r="H3476" t="str">
        <f t="shared" si="219"/>
        <v>28004</v>
      </c>
    </row>
    <row r="3477" spans="1:8" ht="30">
      <c r="A3477" s="1" t="s">
        <v>13371</v>
      </c>
      <c r="B3477" s="1" t="str">
        <f t="shared" si="216"/>
        <v>49664 Edwards Islands Suite 282;Matthewston, GA 30794</v>
      </c>
      <c r="C3477" s="1" t="s">
        <v>29208</v>
      </c>
      <c r="D3477" s="4" t="s">
        <v>37678</v>
      </c>
      <c r="E3477" s="4" t="s">
        <v>37679</v>
      </c>
      <c r="F3477" s="9" t="str">
        <f t="shared" si="217"/>
        <v>Matthewston</v>
      </c>
      <c r="G3477" t="str">
        <f t="shared" si="218"/>
        <v>GA</v>
      </c>
      <c r="H3477" t="str">
        <f t="shared" si="219"/>
        <v>30794</v>
      </c>
    </row>
    <row r="3478" spans="1:8" ht="45">
      <c r="A3478" s="1" t="s">
        <v>13375</v>
      </c>
      <c r="B3478" s="1" t="str">
        <f t="shared" si="216"/>
        <v>523 Rivera Stream Apt. 049;Kimberlymouth, ME 02935</v>
      </c>
      <c r="C3478" s="1" t="s">
        <v>29209</v>
      </c>
      <c r="D3478" s="4" t="s">
        <v>37680</v>
      </c>
      <c r="E3478" s="4" t="s">
        <v>37681</v>
      </c>
      <c r="F3478" s="9" t="str">
        <f t="shared" si="217"/>
        <v>Kimberlymouth</v>
      </c>
      <c r="G3478" t="str">
        <f t="shared" si="218"/>
        <v>ME</v>
      </c>
      <c r="H3478" t="str">
        <f t="shared" si="219"/>
        <v>02935</v>
      </c>
    </row>
    <row r="3479" spans="1:8" ht="30">
      <c r="A3479" s="1" t="s">
        <v>13379</v>
      </c>
      <c r="B3479" s="1" t="str">
        <f t="shared" si="216"/>
        <v>PSC 1610, Box 8345;APO AA 94754</v>
      </c>
      <c r="C3479" s="1" t="s">
        <v>29210</v>
      </c>
      <c r="D3479" s="4" t="s">
        <v>37682</v>
      </c>
      <c r="E3479" s="4" t="s">
        <v>37683</v>
      </c>
      <c r="F3479" s="9" t="str">
        <f t="shared" si="217"/>
        <v>APO</v>
      </c>
      <c r="G3479" t="str">
        <f t="shared" si="218"/>
        <v>AA</v>
      </c>
      <c r="H3479" t="str">
        <f t="shared" si="219"/>
        <v>94754</v>
      </c>
    </row>
    <row r="3480" spans="1:8" ht="45">
      <c r="A3480" s="1" t="s">
        <v>13383</v>
      </c>
      <c r="B3480" s="1" t="str">
        <f t="shared" si="216"/>
        <v>332 Alicia Causeway Apt. 739;West Audreyport, MI 85274</v>
      </c>
      <c r="C3480" s="1" t="s">
        <v>29211</v>
      </c>
      <c r="D3480" s="4" t="s">
        <v>37684</v>
      </c>
      <c r="E3480" s="4" t="s">
        <v>37685</v>
      </c>
      <c r="F3480" s="9" t="str">
        <f t="shared" si="217"/>
        <v>West Audreyport</v>
      </c>
      <c r="G3480" t="str">
        <f t="shared" si="218"/>
        <v>MI</v>
      </c>
      <c r="H3480" t="str">
        <f t="shared" si="219"/>
        <v>85274</v>
      </c>
    </row>
    <row r="3481" spans="1:8" ht="30">
      <c r="A3481" s="1" t="s">
        <v>13387</v>
      </c>
      <c r="B3481" s="1" t="str">
        <f t="shared" si="216"/>
        <v>USS Shaw;FPO AA 60341</v>
      </c>
      <c r="C3481" s="1" t="s">
        <v>29212</v>
      </c>
      <c r="D3481" s="4" t="s">
        <v>37686</v>
      </c>
      <c r="E3481" s="4" t="s">
        <v>37687</v>
      </c>
      <c r="F3481" s="9" t="str">
        <f t="shared" si="217"/>
        <v>FPO</v>
      </c>
      <c r="G3481" t="str">
        <f t="shared" si="218"/>
        <v>AA</v>
      </c>
      <c r="H3481" t="str">
        <f t="shared" si="219"/>
        <v>60341</v>
      </c>
    </row>
    <row r="3482" spans="1:8" ht="30">
      <c r="A3482" s="1" t="s">
        <v>13391</v>
      </c>
      <c r="B3482" s="1" t="str">
        <f t="shared" si="216"/>
        <v>64173 Lopez Forges;Lake Stanleyburgh, KY 65458</v>
      </c>
      <c r="C3482" s="1" t="s">
        <v>29213</v>
      </c>
      <c r="D3482" s="4" t="s">
        <v>37688</v>
      </c>
      <c r="E3482" s="4" t="s">
        <v>37689</v>
      </c>
      <c r="F3482" s="9" t="str">
        <f t="shared" si="217"/>
        <v>Lake Stanleyburgh</v>
      </c>
      <c r="G3482" t="str">
        <f t="shared" si="218"/>
        <v>KY</v>
      </c>
      <c r="H3482" t="str">
        <f t="shared" si="219"/>
        <v>65458</v>
      </c>
    </row>
    <row r="3483" spans="1:8" ht="45">
      <c r="A3483" s="1" t="s">
        <v>13395</v>
      </c>
      <c r="B3483" s="1" t="str">
        <f t="shared" si="216"/>
        <v>5131 Steven Fords Apt. 588;Port Amberville, WV 97849</v>
      </c>
      <c r="C3483" s="1" t="s">
        <v>29214</v>
      </c>
      <c r="D3483" s="4" t="s">
        <v>37690</v>
      </c>
      <c r="E3483" s="4" t="s">
        <v>37691</v>
      </c>
      <c r="F3483" s="9" t="str">
        <f t="shared" si="217"/>
        <v>Port Amberville</v>
      </c>
      <c r="G3483" t="str">
        <f t="shared" si="218"/>
        <v>WV</v>
      </c>
      <c r="H3483" t="str">
        <f t="shared" si="219"/>
        <v>97849</v>
      </c>
    </row>
    <row r="3484" spans="1:8" ht="30">
      <c r="A3484" s="1" t="s">
        <v>13399</v>
      </c>
      <c r="B3484" s="1" t="str">
        <f t="shared" si="216"/>
        <v>08587 Dixon Cliff;Port Jessicafurt, WA 72911</v>
      </c>
      <c r="C3484" s="1" t="s">
        <v>29215</v>
      </c>
      <c r="D3484" s="4" t="s">
        <v>37692</v>
      </c>
      <c r="E3484" s="4" t="s">
        <v>37693</v>
      </c>
      <c r="F3484" s="9" t="str">
        <f t="shared" si="217"/>
        <v>Port Jessicafurt</v>
      </c>
      <c r="G3484" t="str">
        <f t="shared" si="218"/>
        <v>WA</v>
      </c>
      <c r="H3484" t="str">
        <f t="shared" si="219"/>
        <v>72911</v>
      </c>
    </row>
    <row r="3485" spans="1:8" ht="45">
      <c r="A3485" s="1" t="s">
        <v>13403</v>
      </c>
      <c r="B3485" s="1" t="str">
        <f t="shared" si="216"/>
        <v>4537 Cohen Stravenue;Christopherville, AL 15297</v>
      </c>
      <c r="C3485" s="1" t="s">
        <v>29216</v>
      </c>
      <c r="D3485" s="4" t="s">
        <v>37694</v>
      </c>
      <c r="E3485" s="4" t="s">
        <v>37695</v>
      </c>
      <c r="F3485" s="9" t="str">
        <f t="shared" si="217"/>
        <v>Christopherville</v>
      </c>
      <c r="G3485" t="str">
        <f t="shared" si="218"/>
        <v>AL</v>
      </c>
      <c r="H3485" t="str">
        <f t="shared" si="219"/>
        <v>15297</v>
      </c>
    </row>
    <row r="3486" spans="1:8" ht="45">
      <c r="A3486" s="1" t="s">
        <v>13407</v>
      </c>
      <c r="B3486" s="1" t="str">
        <f t="shared" si="216"/>
        <v>754 Wade Neck Suite 731;South Christophermouth, RI 45813</v>
      </c>
      <c r="C3486" s="1" t="s">
        <v>29217</v>
      </c>
      <c r="D3486" s="4" t="s">
        <v>37696</v>
      </c>
      <c r="E3486" s="4" t="s">
        <v>37697</v>
      </c>
      <c r="F3486" s="9" t="str">
        <f t="shared" si="217"/>
        <v>South Christophermouth</v>
      </c>
      <c r="G3486" t="str">
        <f t="shared" si="218"/>
        <v>RI</v>
      </c>
      <c r="H3486" t="str">
        <f t="shared" si="219"/>
        <v>45813</v>
      </c>
    </row>
    <row r="3487" spans="1:8" ht="30">
      <c r="A3487" s="1" t="s">
        <v>13411</v>
      </c>
      <c r="B3487" s="1" t="str">
        <f t="shared" si="216"/>
        <v>94401 Willis Lake;Daniellebury, NC 14191</v>
      </c>
      <c r="C3487" s="1" t="s">
        <v>29218</v>
      </c>
      <c r="D3487" s="4" t="s">
        <v>37698</v>
      </c>
      <c r="E3487" s="4" t="s">
        <v>37699</v>
      </c>
      <c r="F3487" s="9" t="str">
        <f t="shared" si="217"/>
        <v>Daniellebury</v>
      </c>
      <c r="G3487" t="str">
        <f t="shared" si="218"/>
        <v>NC</v>
      </c>
      <c r="H3487" t="str">
        <f t="shared" si="219"/>
        <v>14191</v>
      </c>
    </row>
    <row r="3488" spans="1:8" ht="30">
      <c r="A3488" s="1" t="s">
        <v>13415</v>
      </c>
      <c r="B3488" s="1" t="str">
        <f t="shared" si="216"/>
        <v>11307 Jeremy Cliffs;Jeannestad, MS 98310</v>
      </c>
      <c r="C3488" s="1" t="s">
        <v>29219</v>
      </c>
      <c r="D3488" s="4" t="s">
        <v>37700</v>
      </c>
      <c r="E3488" s="4" t="s">
        <v>37701</v>
      </c>
      <c r="F3488" s="9" t="str">
        <f t="shared" si="217"/>
        <v>Jeannestad</v>
      </c>
      <c r="G3488" t="str">
        <f t="shared" si="218"/>
        <v>MS</v>
      </c>
      <c r="H3488" t="str">
        <f t="shared" si="219"/>
        <v>98310</v>
      </c>
    </row>
    <row r="3489" spans="1:8" ht="45">
      <c r="A3489" s="1" t="s">
        <v>13419</v>
      </c>
      <c r="B3489" s="1" t="str">
        <f t="shared" si="216"/>
        <v>173 Sloan Creek Suite 119;Port Kennethberg, OR 02506</v>
      </c>
      <c r="C3489" s="1" t="s">
        <v>29220</v>
      </c>
      <c r="D3489" s="4" t="s">
        <v>37702</v>
      </c>
      <c r="E3489" s="4" t="s">
        <v>37703</v>
      </c>
      <c r="F3489" s="9" t="str">
        <f t="shared" si="217"/>
        <v>Port Kennethberg</v>
      </c>
      <c r="G3489" t="str">
        <f t="shared" si="218"/>
        <v>OR</v>
      </c>
      <c r="H3489" t="str">
        <f t="shared" si="219"/>
        <v>02506</v>
      </c>
    </row>
    <row r="3490" spans="1:8" ht="30">
      <c r="A3490" s="1" t="s">
        <v>13423</v>
      </c>
      <c r="B3490" s="1" t="str">
        <f t="shared" si="216"/>
        <v>233 Warren Vista Suite 097;Robinport, NC 78152</v>
      </c>
      <c r="C3490" s="1" t="s">
        <v>29221</v>
      </c>
      <c r="D3490" s="4" t="s">
        <v>37704</v>
      </c>
      <c r="E3490" s="4" t="s">
        <v>37705</v>
      </c>
      <c r="F3490" s="9" t="str">
        <f t="shared" si="217"/>
        <v>Robinport</v>
      </c>
      <c r="G3490" t="str">
        <f t="shared" si="218"/>
        <v>NC</v>
      </c>
      <c r="H3490" t="str">
        <f t="shared" si="219"/>
        <v>78152</v>
      </c>
    </row>
    <row r="3491" spans="1:8" ht="30">
      <c r="A3491" s="1" t="s">
        <v>13426</v>
      </c>
      <c r="B3491" s="1" t="str">
        <f t="shared" si="216"/>
        <v>52138 Golden Heights Apt. 368;South Andrew, NJ 01396</v>
      </c>
      <c r="C3491" s="1" t="s">
        <v>29222</v>
      </c>
      <c r="D3491" s="4" t="s">
        <v>37706</v>
      </c>
      <c r="E3491" s="4" t="s">
        <v>37707</v>
      </c>
      <c r="F3491" s="9" t="str">
        <f t="shared" si="217"/>
        <v>South Andrew</v>
      </c>
      <c r="G3491" t="str">
        <f t="shared" si="218"/>
        <v>NJ</v>
      </c>
      <c r="H3491" t="str">
        <f t="shared" si="219"/>
        <v>01396</v>
      </c>
    </row>
    <row r="3492" spans="1:8" ht="45">
      <c r="A3492" s="1" t="s">
        <v>13430</v>
      </c>
      <c r="B3492" s="1" t="str">
        <f t="shared" si="216"/>
        <v>5955 Yang Route Apt. 983;Port Matthewburgh, NJ 87031</v>
      </c>
      <c r="C3492" s="1" t="s">
        <v>29223</v>
      </c>
      <c r="D3492" s="4" t="s">
        <v>37708</v>
      </c>
      <c r="E3492" s="4" t="s">
        <v>37709</v>
      </c>
      <c r="F3492" s="9" t="str">
        <f t="shared" si="217"/>
        <v>Port Matthewburgh</v>
      </c>
      <c r="G3492" t="str">
        <f t="shared" si="218"/>
        <v>NJ</v>
      </c>
      <c r="H3492" t="str">
        <f t="shared" si="219"/>
        <v>87031</v>
      </c>
    </row>
    <row r="3493" spans="1:8" ht="30">
      <c r="A3493" s="1" t="s">
        <v>13434</v>
      </c>
      <c r="B3493" s="1" t="str">
        <f t="shared" si="216"/>
        <v>19007 Barnett Corner Suite 020;North Daniel, KS 91069</v>
      </c>
      <c r="C3493" s="1" t="s">
        <v>29224</v>
      </c>
      <c r="D3493" s="4" t="s">
        <v>37710</v>
      </c>
      <c r="E3493" s="4" t="s">
        <v>37711</v>
      </c>
      <c r="F3493" s="9" t="str">
        <f t="shared" si="217"/>
        <v>North Daniel</v>
      </c>
      <c r="G3493" t="str">
        <f t="shared" si="218"/>
        <v>KS</v>
      </c>
      <c r="H3493" t="str">
        <f t="shared" si="219"/>
        <v>91069</v>
      </c>
    </row>
    <row r="3494" spans="1:8" ht="30">
      <c r="A3494" s="1" t="s">
        <v>13438</v>
      </c>
      <c r="B3494" s="1" t="str">
        <f t="shared" si="216"/>
        <v>4803 Justin Ranch Suite 177;Justinstad, CO 43129</v>
      </c>
      <c r="C3494" s="1" t="s">
        <v>29225</v>
      </c>
      <c r="D3494" s="4" t="s">
        <v>37712</v>
      </c>
      <c r="E3494" s="4" t="s">
        <v>37713</v>
      </c>
      <c r="F3494" s="9" t="str">
        <f t="shared" si="217"/>
        <v>Justinstad</v>
      </c>
      <c r="G3494" t="str">
        <f t="shared" si="218"/>
        <v>CO</v>
      </c>
      <c r="H3494" t="str">
        <f t="shared" si="219"/>
        <v>43129</v>
      </c>
    </row>
    <row r="3495" spans="1:8" ht="30">
      <c r="A3495" s="1" t="s">
        <v>13442</v>
      </c>
      <c r="B3495" s="1" t="str">
        <f t="shared" si="216"/>
        <v>PSC 9575, Box 7794;APO AP 54420</v>
      </c>
      <c r="C3495" s="1" t="s">
        <v>29226</v>
      </c>
      <c r="D3495" s="4" t="s">
        <v>37714</v>
      </c>
      <c r="E3495" s="4" t="s">
        <v>37715</v>
      </c>
      <c r="F3495" s="9" t="str">
        <f t="shared" si="217"/>
        <v>APO</v>
      </c>
      <c r="G3495" t="str">
        <f t="shared" si="218"/>
        <v>AP</v>
      </c>
      <c r="H3495" t="str">
        <f t="shared" si="219"/>
        <v>54420</v>
      </c>
    </row>
    <row r="3496" spans="1:8" ht="45">
      <c r="A3496" s="1" t="s">
        <v>13446</v>
      </c>
      <c r="B3496" s="1" t="str">
        <f t="shared" si="216"/>
        <v>35998 Leblanc Expressway Apt. 189;Lake Jessicaburgh, DE 91640</v>
      </c>
      <c r="C3496" s="1" t="s">
        <v>29227</v>
      </c>
      <c r="D3496" s="4" t="s">
        <v>37716</v>
      </c>
      <c r="E3496" s="4" t="s">
        <v>37717</v>
      </c>
      <c r="F3496" s="9" t="str">
        <f t="shared" si="217"/>
        <v>Lake Jessicaburgh</v>
      </c>
      <c r="G3496" t="str">
        <f t="shared" si="218"/>
        <v>DE</v>
      </c>
      <c r="H3496" t="str">
        <f t="shared" si="219"/>
        <v>91640</v>
      </c>
    </row>
    <row r="3497" spans="1:8" ht="30">
      <c r="A3497" s="1" t="s">
        <v>13450</v>
      </c>
      <c r="B3497" s="1" t="str">
        <f t="shared" si="216"/>
        <v>7279 Mcknight Fields Apt. 079;Barryshire, IA 54848</v>
      </c>
      <c r="C3497" s="1" t="s">
        <v>29228</v>
      </c>
      <c r="D3497" s="4" t="s">
        <v>37718</v>
      </c>
      <c r="E3497" s="4" t="s">
        <v>37719</v>
      </c>
      <c r="F3497" s="9" t="str">
        <f t="shared" si="217"/>
        <v>Barryshire</v>
      </c>
      <c r="G3497" t="str">
        <f t="shared" si="218"/>
        <v>IA</v>
      </c>
      <c r="H3497" t="str">
        <f t="shared" si="219"/>
        <v>54848</v>
      </c>
    </row>
    <row r="3498" spans="1:8" ht="30">
      <c r="A3498" s="1" t="s">
        <v>13454</v>
      </c>
      <c r="B3498" s="1" t="str">
        <f t="shared" si="216"/>
        <v>48061 Greer Road;East Michaelport, SC 26621</v>
      </c>
      <c r="C3498" s="1" t="s">
        <v>29229</v>
      </c>
      <c r="D3498" s="4" t="s">
        <v>37720</v>
      </c>
      <c r="E3498" s="4" t="s">
        <v>37721</v>
      </c>
      <c r="F3498" s="9" t="str">
        <f t="shared" si="217"/>
        <v>East Michaelport</v>
      </c>
      <c r="G3498" t="str">
        <f t="shared" si="218"/>
        <v>SC</v>
      </c>
      <c r="H3498" t="str">
        <f t="shared" si="219"/>
        <v>26621</v>
      </c>
    </row>
    <row r="3499" spans="1:8" ht="30">
      <c r="A3499" s="1" t="s">
        <v>13458</v>
      </c>
      <c r="B3499" s="1" t="str">
        <f t="shared" si="216"/>
        <v>8675 Moss Grove Suite 563;Dickersonfort, AR 49961</v>
      </c>
      <c r="C3499" s="1" t="s">
        <v>29230</v>
      </c>
      <c r="D3499" s="4" t="s">
        <v>37722</v>
      </c>
      <c r="E3499" s="4" t="s">
        <v>37723</v>
      </c>
      <c r="F3499" s="9" t="str">
        <f t="shared" si="217"/>
        <v>Dickersonfort</v>
      </c>
      <c r="G3499" t="str">
        <f t="shared" si="218"/>
        <v>AR</v>
      </c>
      <c r="H3499" t="str">
        <f t="shared" si="219"/>
        <v>49961</v>
      </c>
    </row>
    <row r="3500" spans="1:8" ht="45">
      <c r="A3500" s="1" t="s">
        <v>13462</v>
      </c>
      <c r="B3500" s="1" t="str">
        <f t="shared" si="216"/>
        <v>95577 Shawn Plain Suite 574;North Natalieshire, AZ 84891</v>
      </c>
      <c r="C3500" s="1" t="s">
        <v>29231</v>
      </c>
      <c r="D3500" s="4" t="s">
        <v>37724</v>
      </c>
      <c r="E3500" s="4" t="s">
        <v>37725</v>
      </c>
      <c r="F3500" s="9" t="str">
        <f t="shared" si="217"/>
        <v>North Natalieshire</v>
      </c>
      <c r="G3500" t="str">
        <f t="shared" si="218"/>
        <v>AZ</v>
      </c>
      <c r="H3500" t="str">
        <f t="shared" si="219"/>
        <v>84891</v>
      </c>
    </row>
    <row r="3501" spans="1:8" ht="30">
      <c r="A3501" s="1" t="s">
        <v>13466</v>
      </c>
      <c r="B3501" s="1" t="str">
        <f t="shared" si="216"/>
        <v>8712 John Green;East Mitchellburgh, HI 78669</v>
      </c>
      <c r="C3501" s="1" t="s">
        <v>29232</v>
      </c>
      <c r="D3501" s="4" t="s">
        <v>37726</v>
      </c>
      <c r="E3501" s="4" t="s">
        <v>37727</v>
      </c>
      <c r="F3501" s="9" t="str">
        <f t="shared" si="217"/>
        <v>East Mitchellburgh</v>
      </c>
      <c r="G3501" t="str">
        <f t="shared" si="218"/>
        <v>HI</v>
      </c>
      <c r="H3501" t="str">
        <f t="shared" si="219"/>
        <v>78669</v>
      </c>
    </row>
    <row r="3502" spans="1:8" ht="45">
      <c r="A3502" s="1" t="s">
        <v>13470</v>
      </c>
      <c r="B3502" s="1" t="str">
        <f t="shared" si="216"/>
        <v>63846 Jones Fall Suite 204;Lake Jessicafort, NE 68394</v>
      </c>
      <c r="C3502" s="1" t="s">
        <v>29233</v>
      </c>
      <c r="D3502" s="4" t="s">
        <v>37728</v>
      </c>
      <c r="E3502" s="4" t="s">
        <v>37729</v>
      </c>
      <c r="F3502" s="9" t="str">
        <f t="shared" si="217"/>
        <v>Lake Jessicafort</v>
      </c>
      <c r="G3502" t="str">
        <f t="shared" si="218"/>
        <v>NE</v>
      </c>
      <c r="H3502" t="str">
        <f t="shared" si="219"/>
        <v>68394</v>
      </c>
    </row>
    <row r="3503" spans="1:8" ht="45">
      <c r="A3503" s="1" t="s">
        <v>13473</v>
      </c>
      <c r="B3503" s="1" t="str">
        <f t="shared" si="216"/>
        <v>72551 Vazquez Stravenue Suite 974;North Courtney, NV 92341</v>
      </c>
      <c r="C3503" s="1" t="s">
        <v>29234</v>
      </c>
      <c r="D3503" s="4" t="s">
        <v>37730</v>
      </c>
      <c r="E3503" s="4" t="s">
        <v>37731</v>
      </c>
      <c r="F3503" s="9" t="str">
        <f t="shared" si="217"/>
        <v>North Courtney</v>
      </c>
      <c r="G3503" t="str">
        <f t="shared" si="218"/>
        <v>NV</v>
      </c>
      <c r="H3503" t="str">
        <f t="shared" si="219"/>
        <v>92341</v>
      </c>
    </row>
    <row r="3504" spans="1:8" ht="30">
      <c r="A3504" s="1" t="s">
        <v>13477</v>
      </c>
      <c r="B3504" s="1" t="str">
        <f t="shared" si="216"/>
        <v>330 Aguirre Glen;West Faithberg, OK 29828</v>
      </c>
      <c r="C3504" s="1" t="s">
        <v>29235</v>
      </c>
      <c r="D3504" s="4" t="s">
        <v>37732</v>
      </c>
      <c r="E3504" s="4" t="s">
        <v>37733</v>
      </c>
      <c r="F3504" s="9" t="str">
        <f t="shared" si="217"/>
        <v>West Faithberg</v>
      </c>
      <c r="G3504" t="str">
        <f t="shared" si="218"/>
        <v>OK</v>
      </c>
      <c r="H3504" t="str">
        <f t="shared" si="219"/>
        <v>29828</v>
      </c>
    </row>
    <row r="3505" spans="1:8" ht="30">
      <c r="A3505" s="1" t="s">
        <v>13481</v>
      </c>
      <c r="B3505" s="1" t="str">
        <f t="shared" si="216"/>
        <v>PSC 0027, Box 9223;APO AP 87431</v>
      </c>
      <c r="C3505" s="1" t="s">
        <v>29236</v>
      </c>
      <c r="D3505" s="4" t="s">
        <v>37734</v>
      </c>
      <c r="E3505" s="4" t="s">
        <v>37735</v>
      </c>
      <c r="F3505" s="9" t="str">
        <f t="shared" si="217"/>
        <v>APO</v>
      </c>
      <c r="G3505" t="str">
        <f t="shared" si="218"/>
        <v>AP</v>
      </c>
      <c r="H3505" t="str">
        <f t="shared" si="219"/>
        <v>87431</v>
      </c>
    </row>
    <row r="3506" spans="1:8" ht="30">
      <c r="A3506" s="1" t="s">
        <v>13484</v>
      </c>
      <c r="B3506" s="1" t="str">
        <f t="shared" si="216"/>
        <v>01413 Sandoval Route;New Brett, KY 53346</v>
      </c>
      <c r="C3506" s="1" t="s">
        <v>29237</v>
      </c>
      <c r="D3506" s="4" t="s">
        <v>37736</v>
      </c>
      <c r="E3506" s="4" t="s">
        <v>37737</v>
      </c>
      <c r="F3506" s="9" t="str">
        <f t="shared" si="217"/>
        <v>New Brett</v>
      </c>
      <c r="G3506" t="str">
        <f t="shared" si="218"/>
        <v>KY</v>
      </c>
      <c r="H3506" t="str">
        <f t="shared" si="219"/>
        <v>53346</v>
      </c>
    </row>
    <row r="3507" spans="1:8" ht="30">
      <c r="A3507" s="1" t="s">
        <v>13488</v>
      </c>
      <c r="B3507" s="1" t="str">
        <f t="shared" si="216"/>
        <v>689 Kelly Lodge Apt. 859;Smithchester, DE 13241</v>
      </c>
      <c r="C3507" s="1" t="s">
        <v>29238</v>
      </c>
      <c r="D3507" s="4" t="s">
        <v>37738</v>
      </c>
      <c r="E3507" s="4" t="s">
        <v>37739</v>
      </c>
      <c r="F3507" s="9" t="str">
        <f t="shared" si="217"/>
        <v>Smithchester</v>
      </c>
      <c r="G3507" t="str">
        <f t="shared" si="218"/>
        <v>DE</v>
      </c>
      <c r="H3507" t="str">
        <f t="shared" si="219"/>
        <v>13241</v>
      </c>
    </row>
    <row r="3508" spans="1:8" ht="30">
      <c r="A3508" s="1" t="s">
        <v>13492</v>
      </c>
      <c r="B3508" s="1" t="str">
        <f t="shared" si="216"/>
        <v>5443 Jackson Prairie;Port Kevin, NC 46483</v>
      </c>
      <c r="C3508" s="1" t="s">
        <v>29239</v>
      </c>
      <c r="D3508" s="4" t="s">
        <v>37740</v>
      </c>
      <c r="E3508" s="4" t="s">
        <v>37741</v>
      </c>
      <c r="F3508" s="9" t="str">
        <f t="shared" si="217"/>
        <v>Port Kevin</v>
      </c>
      <c r="G3508" t="str">
        <f t="shared" si="218"/>
        <v>NC</v>
      </c>
      <c r="H3508" t="str">
        <f t="shared" si="219"/>
        <v>46483</v>
      </c>
    </row>
    <row r="3509" spans="1:8" ht="30">
      <c r="A3509" s="1" t="s">
        <v>13496</v>
      </c>
      <c r="B3509" s="1" t="str">
        <f t="shared" si="216"/>
        <v>PSC 1408, Box 5434;APO AE 85184</v>
      </c>
      <c r="C3509" s="1" t="s">
        <v>29240</v>
      </c>
      <c r="D3509" s="4" t="s">
        <v>37742</v>
      </c>
      <c r="E3509" s="4" t="s">
        <v>37743</v>
      </c>
      <c r="F3509" s="9" t="str">
        <f t="shared" si="217"/>
        <v>APO</v>
      </c>
      <c r="G3509" t="str">
        <f t="shared" si="218"/>
        <v>AE</v>
      </c>
      <c r="H3509" t="str">
        <f t="shared" si="219"/>
        <v>85184</v>
      </c>
    </row>
    <row r="3510" spans="1:8" ht="45">
      <c r="A3510" s="1" t="s">
        <v>13499</v>
      </c>
      <c r="B3510" s="1" t="str">
        <f t="shared" si="216"/>
        <v>589 Sandra Meadow;Brandonberg, WA 32659</v>
      </c>
      <c r="C3510" s="1" t="s">
        <v>29241</v>
      </c>
      <c r="D3510" s="4" t="s">
        <v>37744</v>
      </c>
      <c r="E3510" s="4" t="s">
        <v>37745</v>
      </c>
      <c r="F3510" s="9" t="str">
        <f t="shared" si="217"/>
        <v>Brandonberg</v>
      </c>
      <c r="G3510" t="str">
        <f t="shared" si="218"/>
        <v>WA</v>
      </c>
      <c r="H3510" t="str">
        <f t="shared" si="219"/>
        <v>32659</v>
      </c>
    </row>
    <row r="3511" spans="1:8" ht="30">
      <c r="A3511" s="1" t="s">
        <v>13503</v>
      </c>
      <c r="B3511" s="1" t="str">
        <f t="shared" si="216"/>
        <v>660 Steven Highway Apt. 487;Brianville, ND 28630</v>
      </c>
      <c r="C3511" s="1" t="s">
        <v>29242</v>
      </c>
      <c r="D3511" s="4" t="s">
        <v>37746</v>
      </c>
      <c r="E3511" s="4" t="s">
        <v>37747</v>
      </c>
      <c r="F3511" s="9" t="str">
        <f t="shared" si="217"/>
        <v>Brianville</v>
      </c>
      <c r="G3511" t="str">
        <f t="shared" si="218"/>
        <v>ND</v>
      </c>
      <c r="H3511" t="str">
        <f t="shared" si="219"/>
        <v>28630</v>
      </c>
    </row>
    <row r="3512" spans="1:8" ht="30">
      <c r="A3512" s="1" t="s">
        <v>13507</v>
      </c>
      <c r="B3512" s="1" t="str">
        <f t="shared" si="216"/>
        <v>414 Wendy Field;East Alexander, MI 07413</v>
      </c>
      <c r="C3512" s="1" t="s">
        <v>29243</v>
      </c>
      <c r="D3512" s="4" t="s">
        <v>37748</v>
      </c>
      <c r="E3512" s="4" t="s">
        <v>37749</v>
      </c>
      <c r="F3512" s="9" t="str">
        <f t="shared" si="217"/>
        <v>East Alexander</v>
      </c>
      <c r="G3512" t="str">
        <f t="shared" si="218"/>
        <v>MI</v>
      </c>
      <c r="H3512" t="str">
        <f t="shared" si="219"/>
        <v>07413</v>
      </c>
    </row>
    <row r="3513" spans="1:8" ht="45">
      <c r="A3513" s="1" t="s">
        <v>13511</v>
      </c>
      <c r="B3513" s="1" t="str">
        <f t="shared" si="216"/>
        <v>0713 Stephanie Landing Apt. 053;West Kimberly, ME 30087</v>
      </c>
      <c r="C3513" s="1" t="s">
        <v>29244</v>
      </c>
      <c r="D3513" s="4" t="s">
        <v>37750</v>
      </c>
      <c r="E3513" s="4" t="s">
        <v>37751</v>
      </c>
      <c r="F3513" s="9" t="str">
        <f t="shared" si="217"/>
        <v>West Kimberly</v>
      </c>
      <c r="G3513" t="str">
        <f t="shared" si="218"/>
        <v>ME</v>
      </c>
      <c r="H3513" t="str">
        <f t="shared" si="219"/>
        <v>30087</v>
      </c>
    </row>
    <row r="3514" spans="1:8" ht="30">
      <c r="A3514" s="1" t="s">
        <v>13515</v>
      </c>
      <c r="B3514" s="1" t="str">
        <f t="shared" si="216"/>
        <v>5537 James Pine Apt. 561;North Robert, WV 40644</v>
      </c>
      <c r="C3514" s="1" t="s">
        <v>29245</v>
      </c>
      <c r="D3514" s="4" t="s">
        <v>37752</v>
      </c>
      <c r="E3514" s="4" t="s">
        <v>37753</v>
      </c>
      <c r="F3514" s="9" t="str">
        <f t="shared" si="217"/>
        <v>North Robert</v>
      </c>
      <c r="G3514" t="str">
        <f t="shared" si="218"/>
        <v>WV</v>
      </c>
      <c r="H3514" t="str">
        <f t="shared" si="219"/>
        <v>40644</v>
      </c>
    </row>
    <row r="3515" spans="1:8" ht="45">
      <c r="A3515" s="1" t="s">
        <v>13519</v>
      </c>
      <c r="B3515" s="1" t="str">
        <f t="shared" si="216"/>
        <v>085 Alejandro Islands;Deannaberg, MD 29873</v>
      </c>
      <c r="C3515" s="1" t="s">
        <v>29246</v>
      </c>
      <c r="D3515" s="4" t="s">
        <v>37754</v>
      </c>
      <c r="E3515" s="4" t="s">
        <v>37755</v>
      </c>
      <c r="F3515" s="9" t="str">
        <f t="shared" si="217"/>
        <v>Deannaberg</v>
      </c>
      <c r="G3515" t="str">
        <f t="shared" si="218"/>
        <v>MD</v>
      </c>
      <c r="H3515" t="str">
        <f t="shared" si="219"/>
        <v>29873</v>
      </c>
    </row>
    <row r="3516" spans="1:8" ht="45">
      <c r="A3516" s="1" t="s">
        <v>13521</v>
      </c>
      <c r="B3516" s="1" t="str">
        <f t="shared" si="216"/>
        <v>62995 Jackson Mountains;Robinsonton, NH 19669</v>
      </c>
      <c r="C3516" s="1" t="s">
        <v>29247</v>
      </c>
      <c r="D3516" s="4" t="s">
        <v>37756</v>
      </c>
      <c r="E3516" s="4" t="s">
        <v>37757</v>
      </c>
      <c r="F3516" s="9" t="str">
        <f t="shared" si="217"/>
        <v>Robinsonton</v>
      </c>
      <c r="G3516" t="str">
        <f t="shared" si="218"/>
        <v>NH</v>
      </c>
      <c r="H3516" t="str">
        <f t="shared" si="219"/>
        <v>19669</v>
      </c>
    </row>
    <row r="3517" spans="1:8" ht="30">
      <c r="A3517" s="1" t="s">
        <v>13524</v>
      </c>
      <c r="B3517" s="1" t="str">
        <f t="shared" si="216"/>
        <v>Unit 3043 Box 8453;DPO AP 55036</v>
      </c>
      <c r="C3517" s="1" t="s">
        <v>29248</v>
      </c>
      <c r="D3517" s="4" t="s">
        <v>37758</v>
      </c>
      <c r="E3517" s="4" t="s">
        <v>37759</v>
      </c>
      <c r="F3517" s="9" t="str">
        <f t="shared" si="217"/>
        <v>DPO</v>
      </c>
      <c r="G3517" t="str">
        <f t="shared" si="218"/>
        <v>AP</v>
      </c>
      <c r="H3517" t="str">
        <f t="shared" si="219"/>
        <v>55036</v>
      </c>
    </row>
    <row r="3518" spans="1:8" ht="30">
      <c r="A3518" s="1" t="s">
        <v>13528</v>
      </c>
      <c r="B3518" s="1" t="str">
        <f t="shared" si="216"/>
        <v>3639 Wood Forge;Fredbury, AR 76276</v>
      </c>
      <c r="C3518" s="1" t="s">
        <v>29249</v>
      </c>
      <c r="D3518" s="4" t="s">
        <v>37760</v>
      </c>
      <c r="E3518" s="4" t="s">
        <v>37761</v>
      </c>
      <c r="F3518" s="9" t="str">
        <f t="shared" si="217"/>
        <v>Fredbury</v>
      </c>
      <c r="G3518" t="str">
        <f t="shared" si="218"/>
        <v>AR</v>
      </c>
      <c r="H3518" t="str">
        <f t="shared" si="219"/>
        <v>76276</v>
      </c>
    </row>
    <row r="3519" spans="1:8" ht="30">
      <c r="A3519" s="1" t="s">
        <v>13532</v>
      </c>
      <c r="B3519" s="1" t="str">
        <f t="shared" si="216"/>
        <v>644 Hardin Ford Apt. 989;Perezhaven, NJ 15715</v>
      </c>
      <c r="C3519" s="1" t="s">
        <v>29250</v>
      </c>
      <c r="D3519" s="4" t="s">
        <v>37762</v>
      </c>
      <c r="E3519" s="4" t="s">
        <v>37763</v>
      </c>
      <c r="F3519" s="9" t="str">
        <f t="shared" si="217"/>
        <v>Perezhaven</v>
      </c>
      <c r="G3519" t="str">
        <f t="shared" si="218"/>
        <v>NJ</v>
      </c>
      <c r="H3519" t="str">
        <f t="shared" si="219"/>
        <v>15715</v>
      </c>
    </row>
    <row r="3520" spans="1:8" ht="30">
      <c r="A3520" s="1" t="s">
        <v>13535</v>
      </c>
      <c r="B3520" s="1" t="str">
        <f t="shared" si="216"/>
        <v>Unit 3814 Box 1188;DPO AA 85960</v>
      </c>
      <c r="C3520" s="1" t="s">
        <v>29251</v>
      </c>
      <c r="D3520" s="4" t="s">
        <v>37764</v>
      </c>
      <c r="E3520" s="4" t="s">
        <v>37765</v>
      </c>
      <c r="F3520" s="9" t="str">
        <f t="shared" si="217"/>
        <v>DPO</v>
      </c>
      <c r="G3520" t="str">
        <f t="shared" si="218"/>
        <v>AA</v>
      </c>
      <c r="H3520" t="str">
        <f t="shared" si="219"/>
        <v>85960</v>
      </c>
    </row>
    <row r="3521" spans="1:8" ht="45">
      <c r="A3521" s="1" t="s">
        <v>13538</v>
      </c>
      <c r="B3521" s="1" t="str">
        <f t="shared" si="216"/>
        <v>459 Kelsey Stream Apt. 482;South Jamieton, LA 93754</v>
      </c>
      <c r="C3521" s="1" t="s">
        <v>29252</v>
      </c>
      <c r="D3521" s="4" t="s">
        <v>37766</v>
      </c>
      <c r="E3521" s="4" t="s">
        <v>37767</v>
      </c>
      <c r="F3521" s="9" t="str">
        <f t="shared" si="217"/>
        <v>South Jamieton</v>
      </c>
      <c r="G3521" t="str">
        <f t="shared" si="218"/>
        <v>LA</v>
      </c>
      <c r="H3521" t="str">
        <f t="shared" si="219"/>
        <v>93754</v>
      </c>
    </row>
    <row r="3522" spans="1:8" ht="30">
      <c r="A3522" s="1" t="s">
        <v>13542</v>
      </c>
      <c r="B3522" s="1" t="str">
        <f t="shared" si="216"/>
        <v>92452 Joseph Alley Suite 136;Lauramouth, CT 65771</v>
      </c>
      <c r="C3522" s="1" t="s">
        <v>29253</v>
      </c>
      <c r="D3522" s="4" t="s">
        <v>37768</v>
      </c>
      <c r="E3522" s="4" t="s">
        <v>37769</v>
      </c>
      <c r="F3522" s="9" t="str">
        <f t="shared" si="217"/>
        <v>Lauramouth</v>
      </c>
      <c r="G3522" t="str">
        <f t="shared" si="218"/>
        <v>CT</v>
      </c>
      <c r="H3522" t="str">
        <f t="shared" si="219"/>
        <v>65771</v>
      </c>
    </row>
    <row r="3523" spans="1:8" ht="30">
      <c r="A3523" s="1" t="s">
        <v>13546</v>
      </c>
      <c r="B3523" s="1" t="str">
        <f t="shared" ref="B3523:B3586" si="220">SUBSTITUTE(A3523,CHAR(10),";")</f>
        <v>584 Bryan Brooks;Perezbury, NJ 24201</v>
      </c>
      <c r="C3523" s="1" t="s">
        <v>29254</v>
      </c>
      <c r="D3523" s="4" t="s">
        <v>37770</v>
      </c>
      <c r="E3523" s="4" t="s">
        <v>37771</v>
      </c>
      <c r="F3523" s="9" t="str">
        <f t="shared" ref="F3523:F3586" si="221">IF(RIGHT(LEFT(E3523,3),2)="PO",LEFT(E3523,3),LEFT(E3523,LEN(E3523)-10))</f>
        <v>Perezbury</v>
      </c>
      <c r="G3523" t="str">
        <f t="shared" ref="G3523:G3586" si="222">LEFT(RIGHT(E3523, 8), 2)</f>
        <v>NJ</v>
      </c>
      <c r="H3523" t="str">
        <f t="shared" ref="H3523:H3586" si="223">RIGHT(E3523, 5)</f>
        <v>24201</v>
      </c>
    </row>
    <row r="3524" spans="1:8" ht="45">
      <c r="A3524" s="1" t="s">
        <v>13550</v>
      </c>
      <c r="B3524" s="1" t="str">
        <f t="shared" si="220"/>
        <v>289 Duncan Ports;Thomasland, DC 31969</v>
      </c>
      <c r="C3524" s="1" t="s">
        <v>29255</v>
      </c>
      <c r="D3524" s="4" t="s">
        <v>37772</v>
      </c>
      <c r="E3524" s="4" t="s">
        <v>37773</v>
      </c>
      <c r="F3524" s="9" t="str">
        <f t="shared" si="221"/>
        <v>Thomasland</v>
      </c>
      <c r="G3524" t="str">
        <f t="shared" si="222"/>
        <v>DC</v>
      </c>
      <c r="H3524" t="str">
        <f t="shared" si="223"/>
        <v>31969</v>
      </c>
    </row>
    <row r="3525" spans="1:8" ht="30">
      <c r="A3525" s="1" t="s">
        <v>13554</v>
      </c>
      <c r="B3525" s="1" t="str">
        <f t="shared" si="220"/>
        <v>USS Heath;FPO AE 48539</v>
      </c>
      <c r="C3525" s="1" t="s">
        <v>29256</v>
      </c>
      <c r="D3525" s="4" t="s">
        <v>37774</v>
      </c>
      <c r="E3525" s="4" t="s">
        <v>37775</v>
      </c>
      <c r="F3525" s="9" t="str">
        <f t="shared" si="221"/>
        <v>FPO</v>
      </c>
      <c r="G3525" t="str">
        <f t="shared" si="222"/>
        <v>AE</v>
      </c>
      <c r="H3525" t="str">
        <f t="shared" si="223"/>
        <v>48539</v>
      </c>
    </row>
    <row r="3526" spans="1:8" ht="45">
      <c r="A3526" s="1" t="s">
        <v>13558</v>
      </c>
      <c r="B3526" s="1" t="str">
        <f t="shared" si="220"/>
        <v>9447 Riley Ville Suite 152;West Stephanieview, AR 21542</v>
      </c>
      <c r="C3526" s="1" t="s">
        <v>29257</v>
      </c>
      <c r="D3526" s="4" t="s">
        <v>37776</v>
      </c>
      <c r="E3526" s="4" t="s">
        <v>37777</v>
      </c>
      <c r="F3526" s="9" t="str">
        <f t="shared" si="221"/>
        <v>West Stephanieview</v>
      </c>
      <c r="G3526" t="str">
        <f t="shared" si="222"/>
        <v>AR</v>
      </c>
      <c r="H3526" t="str">
        <f t="shared" si="223"/>
        <v>21542</v>
      </c>
    </row>
    <row r="3527" spans="1:8" ht="45">
      <c r="A3527" s="1" t="s">
        <v>13562</v>
      </c>
      <c r="B3527" s="1" t="str">
        <f t="shared" si="220"/>
        <v>040 Mays Spring;Amandachester, MO 07093</v>
      </c>
      <c r="C3527" s="1" t="s">
        <v>29258</v>
      </c>
      <c r="D3527" s="4" t="s">
        <v>37778</v>
      </c>
      <c r="E3527" s="4" t="s">
        <v>37779</v>
      </c>
      <c r="F3527" s="9" t="str">
        <f t="shared" si="221"/>
        <v>Amandachester</v>
      </c>
      <c r="G3527" t="str">
        <f t="shared" si="222"/>
        <v>MO</v>
      </c>
      <c r="H3527" t="str">
        <f t="shared" si="223"/>
        <v>07093</v>
      </c>
    </row>
    <row r="3528" spans="1:8" ht="30">
      <c r="A3528" s="1" t="s">
        <v>13566</v>
      </c>
      <c r="B3528" s="1" t="str">
        <f t="shared" si="220"/>
        <v>05608 Morales Route Apt. 694;Elizabethbury, ID 74351</v>
      </c>
      <c r="C3528" s="1" t="s">
        <v>29259</v>
      </c>
      <c r="D3528" s="4" t="s">
        <v>37780</v>
      </c>
      <c r="E3528" s="4" t="s">
        <v>37781</v>
      </c>
      <c r="F3528" s="9" t="str">
        <f t="shared" si="221"/>
        <v>Elizabethbury</v>
      </c>
      <c r="G3528" t="str">
        <f t="shared" si="222"/>
        <v>ID</v>
      </c>
      <c r="H3528" t="str">
        <f t="shared" si="223"/>
        <v>74351</v>
      </c>
    </row>
    <row r="3529" spans="1:8" ht="45">
      <c r="A3529" s="1" t="s">
        <v>13570</v>
      </c>
      <c r="B3529" s="1" t="str">
        <f t="shared" si="220"/>
        <v>51059 Aguilar Mountain;West Danny, KY 93214</v>
      </c>
      <c r="C3529" s="1" t="s">
        <v>29260</v>
      </c>
      <c r="D3529" s="4" t="s">
        <v>37782</v>
      </c>
      <c r="E3529" s="4" t="s">
        <v>37783</v>
      </c>
      <c r="F3529" s="9" t="str">
        <f t="shared" si="221"/>
        <v>West Danny</v>
      </c>
      <c r="G3529" t="str">
        <f t="shared" si="222"/>
        <v>KY</v>
      </c>
      <c r="H3529" t="str">
        <f t="shared" si="223"/>
        <v>93214</v>
      </c>
    </row>
    <row r="3530" spans="1:8" ht="30">
      <c r="A3530" s="1" t="s">
        <v>13574</v>
      </c>
      <c r="B3530" s="1" t="str">
        <f t="shared" si="220"/>
        <v>961 Mitchell Roads Apt. 365;Santosshire, MI 94107</v>
      </c>
      <c r="C3530" s="1" t="s">
        <v>29261</v>
      </c>
      <c r="D3530" s="4" t="s">
        <v>37784</v>
      </c>
      <c r="E3530" s="4" t="s">
        <v>37785</v>
      </c>
      <c r="F3530" s="9" t="str">
        <f t="shared" si="221"/>
        <v>Santosshire</v>
      </c>
      <c r="G3530" t="str">
        <f t="shared" si="222"/>
        <v>MI</v>
      </c>
      <c r="H3530" t="str">
        <f t="shared" si="223"/>
        <v>94107</v>
      </c>
    </row>
    <row r="3531" spans="1:8" ht="30">
      <c r="A3531" s="1" t="s">
        <v>13578</v>
      </c>
      <c r="B3531" s="1" t="str">
        <f t="shared" si="220"/>
        <v>46018 Samantha Harbors;Pricefurt, IN 99096</v>
      </c>
      <c r="C3531" s="1" t="s">
        <v>29262</v>
      </c>
      <c r="D3531" s="4" t="s">
        <v>37786</v>
      </c>
      <c r="E3531" s="4" t="s">
        <v>37787</v>
      </c>
      <c r="F3531" s="9" t="str">
        <f t="shared" si="221"/>
        <v>Pricefurt</v>
      </c>
      <c r="G3531" t="str">
        <f t="shared" si="222"/>
        <v>IN</v>
      </c>
      <c r="H3531" t="str">
        <f t="shared" si="223"/>
        <v>99096</v>
      </c>
    </row>
    <row r="3532" spans="1:8" ht="30">
      <c r="A3532" s="1" t="s">
        <v>13582</v>
      </c>
      <c r="B3532" s="1" t="str">
        <f t="shared" si="220"/>
        <v>340 Stephen Ridges;East David, OK 27306</v>
      </c>
      <c r="C3532" s="1" t="s">
        <v>29263</v>
      </c>
      <c r="D3532" s="4" t="s">
        <v>37788</v>
      </c>
      <c r="E3532" s="4" t="s">
        <v>37789</v>
      </c>
      <c r="F3532" s="9" t="str">
        <f t="shared" si="221"/>
        <v>East David</v>
      </c>
      <c r="G3532" t="str">
        <f t="shared" si="222"/>
        <v>OK</v>
      </c>
      <c r="H3532" t="str">
        <f t="shared" si="223"/>
        <v>27306</v>
      </c>
    </row>
    <row r="3533" spans="1:8" ht="30">
      <c r="A3533" s="1" t="s">
        <v>13586</v>
      </c>
      <c r="B3533" s="1" t="str">
        <f t="shared" si="220"/>
        <v>64562 Murray Route Apt. 830;Rachelside, MN 85469</v>
      </c>
      <c r="C3533" s="1" t="s">
        <v>29264</v>
      </c>
      <c r="D3533" s="4" t="s">
        <v>37790</v>
      </c>
      <c r="E3533" s="4" t="s">
        <v>37791</v>
      </c>
      <c r="F3533" s="9" t="str">
        <f t="shared" si="221"/>
        <v>Rachelside</v>
      </c>
      <c r="G3533" t="str">
        <f t="shared" si="222"/>
        <v>MN</v>
      </c>
      <c r="H3533" t="str">
        <f t="shared" si="223"/>
        <v>85469</v>
      </c>
    </row>
    <row r="3534" spans="1:8" ht="45">
      <c r="A3534" s="1" t="s">
        <v>13590</v>
      </c>
      <c r="B3534" s="1" t="str">
        <f t="shared" si="220"/>
        <v>48033 Stephen Prairie Apt. 455;Mccarthyview, ND 77043</v>
      </c>
      <c r="C3534" s="1" t="s">
        <v>29265</v>
      </c>
      <c r="D3534" s="4" t="s">
        <v>37792</v>
      </c>
      <c r="E3534" s="4" t="s">
        <v>37793</v>
      </c>
      <c r="F3534" s="9" t="str">
        <f t="shared" si="221"/>
        <v>Mccarthyview</v>
      </c>
      <c r="G3534" t="str">
        <f t="shared" si="222"/>
        <v>ND</v>
      </c>
      <c r="H3534" t="str">
        <f t="shared" si="223"/>
        <v>77043</v>
      </c>
    </row>
    <row r="3535" spans="1:8" ht="30">
      <c r="A3535" s="1" t="s">
        <v>13594</v>
      </c>
      <c r="B3535" s="1" t="str">
        <f t="shared" si="220"/>
        <v>0303 Leslie Avenue;South Nicole, AR 96393</v>
      </c>
      <c r="C3535" s="1" t="s">
        <v>29266</v>
      </c>
      <c r="D3535" s="4" t="s">
        <v>37794</v>
      </c>
      <c r="E3535" s="4" t="s">
        <v>37795</v>
      </c>
      <c r="F3535" s="9" t="str">
        <f t="shared" si="221"/>
        <v>South Nicole</v>
      </c>
      <c r="G3535" t="str">
        <f t="shared" si="222"/>
        <v>AR</v>
      </c>
      <c r="H3535" t="str">
        <f t="shared" si="223"/>
        <v>96393</v>
      </c>
    </row>
    <row r="3536" spans="1:8" ht="45">
      <c r="A3536" s="1" t="s">
        <v>13598</v>
      </c>
      <c r="B3536" s="1" t="str">
        <f t="shared" si="220"/>
        <v>19668 Herman Mountains;Berryland, IN 58966</v>
      </c>
      <c r="C3536" s="1" t="s">
        <v>29267</v>
      </c>
      <c r="D3536" s="4" t="s">
        <v>37796</v>
      </c>
      <c r="E3536" s="4" t="s">
        <v>37797</v>
      </c>
      <c r="F3536" s="9" t="str">
        <f t="shared" si="221"/>
        <v>Berryland</v>
      </c>
      <c r="G3536" t="str">
        <f t="shared" si="222"/>
        <v>IN</v>
      </c>
      <c r="H3536" t="str">
        <f t="shared" si="223"/>
        <v>58966</v>
      </c>
    </row>
    <row r="3537" spans="1:8" ht="30">
      <c r="A3537" s="1" t="s">
        <v>13602</v>
      </c>
      <c r="B3537" s="1" t="str">
        <f t="shared" si="220"/>
        <v>5760 Vincent Springs;Lake James, NM 43998</v>
      </c>
      <c r="C3537" s="1" t="s">
        <v>29268</v>
      </c>
      <c r="D3537" s="4" t="s">
        <v>37798</v>
      </c>
      <c r="E3537" s="4" t="s">
        <v>37799</v>
      </c>
      <c r="F3537" s="9" t="str">
        <f t="shared" si="221"/>
        <v>Lake James</v>
      </c>
      <c r="G3537" t="str">
        <f t="shared" si="222"/>
        <v>NM</v>
      </c>
      <c r="H3537" t="str">
        <f t="shared" si="223"/>
        <v>43998</v>
      </c>
    </row>
    <row r="3538" spans="1:8" ht="45">
      <c r="A3538" s="1" t="s">
        <v>13605</v>
      </c>
      <c r="B3538" s="1" t="str">
        <f t="shared" si="220"/>
        <v>1117 Levy Cliff;Elizabethburgh, OK 46307</v>
      </c>
      <c r="C3538" s="1" t="s">
        <v>29269</v>
      </c>
      <c r="D3538" s="4" t="s">
        <v>37800</v>
      </c>
      <c r="E3538" s="4" t="s">
        <v>37801</v>
      </c>
      <c r="F3538" s="9" t="str">
        <f t="shared" si="221"/>
        <v>Elizabethburgh</v>
      </c>
      <c r="G3538" t="str">
        <f t="shared" si="222"/>
        <v>OK</v>
      </c>
      <c r="H3538" t="str">
        <f t="shared" si="223"/>
        <v>46307</v>
      </c>
    </row>
    <row r="3539" spans="1:8" ht="45">
      <c r="A3539" s="1" t="s">
        <v>13609</v>
      </c>
      <c r="B3539" s="1" t="str">
        <f t="shared" si="220"/>
        <v>816 Jason Streets Suite 219;Port Shannonshire, KS 12454</v>
      </c>
      <c r="C3539" s="1" t="s">
        <v>29270</v>
      </c>
      <c r="D3539" s="4" t="s">
        <v>37802</v>
      </c>
      <c r="E3539" s="4" t="s">
        <v>37803</v>
      </c>
      <c r="F3539" s="9" t="str">
        <f t="shared" si="221"/>
        <v>Port Shannonshire</v>
      </c>
      <c r="G3539" t="str">
        <f t="shared" si="222"/>
        <v>KS</v>
      </c>
      <c r="H3539" t="str">
        <f t="shared" si="223"/>
        <v>12454</v>
      </c>
    </row>
    <row r="3540" spans="1:8" ht="30">
      <c r="A3540" s="1" t="s">
        <v>13613</v>
      </c>
      <c r="B3540" s="1" t="str">
        <f t="shared" si="220"/>
        <v>743 Buck Path;East Paul, HI 54297</v>
      </c>
      <c r="C3540" s="1" t="s">
        <v>29271</v>
      </c>
      <c r="D3540" s="4" t="s">
        <v>37804</v>
      </c>
      <c r="E3540" s="4" t="s">
        <v>37805</v>
      </c>
      <c r="F3540" s="9" t="str">
        <f t="shared" si="221"/>
        <v>East Paul</v>
      </c>
      <c r="G3540" t="str">
        <f t="shared" si="222"/>
        <v>HI</v>
      </c>
      <c r="H3540" t="str">
        <f t="shared" si="223"/>
        <v>54297</v>
      </c>
    </row>
    <row r="3541" spans="1:8" ht="30">
      <c r="A3541" s="1" t="s">
        <v>13617</v>
      </c>
      <c r="B3541" s="1" t="str">
        <f t="shared" si="220"/>
        <v>Unit 8126 Box 1288;DPO AE 54046</v>
      </c>
      <c r="C3541" s="1" t="s">
        <v>29272</v>
      </c>
      <c r="D3541" s="4" t="s">
        <v>37806</v>
      </c>
      <c r="E3541" s="4" t="s">
        <v>37807</v>
      </c>
      <c r="F3541" s="9" t="str">
        <f t="shared" si="221"/>
        <v>DPO</v>
      </c>
      <c r="G3541" t="str">
        <f t="shared" si="222"/>
        <v>AE</v>
      </c>
      <c r="H3541" t="str">
        <f t="shared" si="223"/>
        <v>54046</v>
      </c>
    </row>
    <row r="3542" spans="1:8" ht="30">
      <c r="A3542" s="1" t="s">
        <v>13620</v>
      </c>
      <c r="B3542" s="1" t="str">
        <f t="shared" si="220"/>
        <v>92308 Douglas Flat;West Kristinefort, RI 43405</v>
      </c>
      <c r="C3542" s="1" t="s">
        <v>29273</v>
      </c>
      <c r="D3542" s="4" t="s">
        <v>37808</v>
      </c>
      <c r="E3542" s="4" t="s">
        <v>37809</v>
      </c>
      <c r="F3542" s="9" t="str">
        <f t="shared" si="221"/>
        <v>West Kristinefort</v>
      </c>
      <c r="G3542" t="str">
        <f t="shared" si="222"/>
        <v>RI</v>
      </c>
      <c r="H3542" t="str">
        <f t="shared" si="223"/>
        <v>43405</v>
      </c>
    </row>
    <row r="3543" spans="1:8" ht="30">
      <c r="A3543" s="1" t="s">
        <v>13624</v>
      </c>
      <c r="B3543" s="1" t="str">
        <f t="shared" si="220"/>
        <v>563 Rich Trail;Teresahaven, WI 78938</v>
      </c>
      <c r="C3543" s="1" t="s">
        <v>29274</v>
      </c>
      <c r="D3543" s="4" t="s">
        <v>37810</v>
      </c>
      <c r="E3543" s="4" t="s">
        <v>37811</v>
      </c>
      <c r="F3543" s="9" t="str">
        <f t="shared" si="221"/>
        <v>Teresahaven</v>
      </c>
      <c r="G3543" t="str">
        <f t="shared" si="222"/>
        <v>WI</v>
      </c>
      <c r="H3543" t="str">
        <f t="shared" si="223"/>
        <v>78938</v>
      </c>
    </row>
    <row r="3544" spans="1:8" ht="45">
      <c r="A3544" s="1" t="s">
        <v>13627</v>
      </c>
      <c r="B3544" s="1" t="str">
        <f t="shared" si="220"/>
        <v>52194 Anderson Parkway Apt. 025;New Aimeeside, AZ 59727</v>
      </c>
      <c r="C3544" s="1" t="s">
        <v>29275</v>
      </c>
      <c r="D3544" s="4" t="s">
        <v>37812</v>
      </c>
      <c r="E3544" s="4" t="s">
        <v>37813</v>
      </c>
      <c r="F3544" s="9" t="str">
        <f t="shared" si="221"/>
        <v>New Aimeeside</v>
      </c>
      <c r="G3544" t="str">
        <f t="shared" si="222"/>
        <v>AZ</v>
      </c>
      <c r="H3544" t="str">
        <f t="shared" si="223"/>
        <v>59727</v>
      </c>
    </row>
    <row r="3545" spans="1:8" ht="30">
      <c r="A3545" s="1" t="s">
        <v>13631</v>
      </c>
      <c r="B3545" s="1" t="str">
        <f t="shared" si="220"/>
        <v>928 Rios Cliffs Apt. 489;Sarahbury, IN 78503</v>
      </c>
      <c r="C3545" s="1" t="s">
        <v>29276</v>
      </c>
      <c r="D3545" s="4" t="s">
        <v>37814</v>
      </c>
      <c r="E3545" s="4" t="s">
        <v>37815</v>
      </c>
      <c r="F3545" s="9" t="str">
        <f t="shared" si="221"/>
        <v>Sarahbury</v>
      </c>
      <c r="G3545" t="str">
        <f t="shared" si="222"/>
        <v>IN</v>
      </c>
      <c r="H3545" t="str">
        <f t="shared" si="223"/>
        <v>78503</v>
      </c>
    </row>
    <row r="3546" spans="1:8" ht="30">
      <c r="A3546" s="1" t="s">
        <v>13634</v>
      </c>
      <c r="B3546" s="1" t="str">
        <f t="shared" si="220"/>
        <v>5254 Christian Ville;South Christopher, MS 37032</v>
      </c>
      <c r="C3546" s="1" t="s">
        <v>29277</v>
      </c>
      <c r="D3546" s="4" t="s">
        <v>37816</v>
      </c>
      <c r="E3546" s="4" t="s">
        <v>37817</v>
      </c>
      <c r="F3546" s="9" t="str">
        <f t="shared" si="221"/>
        <v>South Christopher</v>
      </c>
      <c r="G3546" t="str">
        <f t="shared" si="222"/>
        <v>MS</v>
      </c>
      <c r="H3546" t="str">
        <f t="shared" si="223"/>
        <v>37032</v>
      </c>
    </row>
    <row r="3547" spans="1:8" ht="45">
      <c r="A3547" s="1" t="s">
        <v>13638</v>
      </c>
      <c r="B3547" s="1" t="str">
        <f t="shared" si="220"/>
        <v>777 Patricia Village;Michaelville, ID 51483</v>
      </c>
      <c r="C3547" s="1" t="s">
        <v>29278</v>
      </c>
      <c r="D3547" s="4" t="s">
        <v>37818</v>
      </c>
      <c r="E3547" s="4" t="s">
        <v>37819</v>
      </c>
      <c r="F3547" s="9" t="str">
        <f t="shared" si="221"/>
        <v>Michaelville</v>
      </c>
      <c r="G3547" t="str">
        <f t="shared" si="222"/>
        <v>ID</v>
      </c>
      <c r="H3547" t="str">
        <f t="shared" si="223"/>
        <v>51483</v>
      </c>
    </row>
    <row r="3548" spans="1:8" ht="30">
      <c r="A3548" s="1" t="s">
        <v>13642</v>
      </c>
      <c r="B3548" s="1" t="str">
        <f t="shared" si="220"/>
        <v>692 Edgar Common;East Maureen, SD 17588</v>
      </c>
      <c r="C3548" s="1" t="s">
        <v>29279</v>
      </c>
      <c r="D3548" s="4" t="s">
        <v>37820</v>
      </c>
      <c r="E3548" s="4" t="s">
        <v>37821</v>
      </c>
      <c r="F3548" s="9" t="str">
        <f t="shared" si="221"/>
        <v>East Maureen</v>
      </c>
      <c r="G3548" t="str">
        <f t="shared" si="222"/>
        <v>SD</v>
      </c>
      <c r="H3548" t="str">
        <f t="shared" si="223"/>
        <v>17588</v>
      </c>
    </row>
    <row r="3549" spans="1:8" ht="30">
      <c r="A3549" s="1" t="s">
        <v>13646</v>
      </c>
      <c r="B3549" s="1" t="str">
        <f t="shared" si="220"/>
        <v>65553 Morris Brook Suite 723;Matafort, IA 21561</v>
      </c>
      <c r="C3549" s="1" t="s">
        <v>29280</v>
      </c>
      <c r="D3549" s="4" t="s">
        <v>37822</v>
      </c>
      <c r="E3549" s="4" t="s">
        <v>37823</v>
      </c>
      <c r="F3549" s="9" t="str">
        <f t="shared" si="221"/>
        <v>Matafort</v>
      </c>
      <c r="G3549" t="str">
        <f t="shared" si="222"/>
        <v>IA</v>
      </c>
      <c r="H3549" t="str">
        <f t="shared" si="223"/>
        <v>21561</v>
      </c>
    </row>
    <row r="3550" spans="1:8" ht="30">
      <c r="A3550" s="1" t="s">
        <v>13650</v>
      </c>
      <c r="B3550" s="1" t="str">
        <f t="shared" si="220"/>
        <v>256 Taylor Vista;Burkeville, WV 37170</v>
      </c>
      <c r="C3550" s="1" t="s">
        <v>29281</v>
      </c>
      <c r="D3550" s="4" t="s">
        <v>37824</v>
      </c>
      <c r="E3550" s="4" t="s">
        <v>37825</v>
      </c>
      <c r="F3550" s="9" t="str">
        <f t="shared" si="221"/>
        <v>Burkeville</v>
      </c>
      <c r="G3550" t="str">
        <f t="shared" si="222"/>
        <v>WV</v>
      </c>
      <c r="H3550" t="str">
        <f t="shared" si="223"/>
        <v>37170</v>
      </c>
    </row>
    <row r="3551" spans="1:8" ht="30">
      <c r="A3551" s="1" t="s">
        <v>13653</v>
      </c>
      <c r="B3551" s="1" t="str">
        <f t="shared" si="220"/>
        <v>8171 Crawford Mews;Port Jadefurt, NH 50292</v>
      </c>
      <c r="C3551" s="1" t="s">
        <v>29282</v>
      </c>
      <c r="D3551" s="4" t="s">
        <v>37826</v>
      </c>
      <c r="E3551" s="4" t="s">
        <v>37827</v>
      </c>
      <c r="F3551" s="9" t="str">
        <f t="shared" si="221"/>
        <v>Port Jadefurt</v>
      </c>
      <c r="G3551" t="str">
        <f t="shared" si="222"/>
        <v>NH</v>
      </c>
      <c r="H3551" t="str">
        <f t="shared" si="223"/>
        <v>50292</v>
      </c>
    </row>
    <row r="3552" spans="1:8" ht="45">
      <c r="A3552" s="1" t="s">
        <v>13656</v>
      </c>
      <c r="B3552" s="1" t="str">
        <f t="shared" si="220"/>
        <v>46302 Weaver Springs Suite 508;Cassandraberg, HI 68415</v>
      </c>
      <c r="C3552" s="1" t="s">
        <v>29283</v>
      </c>
      <c r="D3552" s="4" t="s">
        <v>37828</v>
      </c>
      <c r="E3552" s="4" t="s">
        <v>37829</v>
      </c>
      <c r="F3552" s="9" t="str">
        <f t="shared" si="221"/>
        <v>Cassandraberg</v>
      </c>
      <c r="G3552" t="str">
        <f t="shared" si="222"/>
        <v>HI</v>
      </c>
      <c r="H3552" t="str">
        <f t="shared" si="223"/>
        <v>68415</v>
      </c>
    </row>
    <row r="3553" spans="1:8" ht="30">
      <c r="A3553" s="1" t="s">
        <v>13660</v>
      </c>
      <c r="B3553" s="1" t="str">
        <f t="shared" si="220"/>
        <v>0756 Fowler Wall;East Jacquelineshire, IL 46906</v>
      </c>
      <c r="C3553" s="1" t="s">
        <v>29284</v>
      </c>
      <c r="D3553" s="4" t="s">
        <v>37830</v>
      </c>
      <c r="E3553" s="4" t="s">
        <v>37831</v>
      </c>
      <c r="F3553" s="9" t="str">
        <f t="shared" si="221"/>
        <v>East Jacquelineshire</v>
      </c>
      <c r="G3553" t="str">
        <f t="shared" si="222"/>
        <v>IL</v>
      </c>
      <c r="H3553" t="str">
        <f t="shared" si="223"/>
        <v>46906</v>
      </c>
    </row>
    <row r="3554" spans="1:8" ht="45">
      <c r="A3554" s="1" t="s">
        <v>13664</v>
      </c>
      <c r="B3554" s="1" t="str">
        <f t="shared" si="220"/>
        <v>939 Kelly Center Apt. 337;Christopherbury, WV 62637</v>
      </c>
      <c r="C3554" s="1" t="s">
        <v>29285</v>
      </c>
      <c r="D3554" s="4" t="s">
        <v>37832</v>
      </c>
      <c r="E3554" s="4" t="s">
        <v>37833</v>
      </c>
      <c r="F3554" s="9" t="str">
        <f t="shared" si="221"/>
        <v>Christopherbury</v>
      </c>
      <c r="G3554" t="str">
        <f t="shared" si="222"/>
        <v>WV</v>
      </c>
      <c r="H3554" t="str">
        <f t="shared" si="223"/>
        <v>62637</v>
      </c>
    </row>
    <row r="3555" spans="1:8" ht="45">
      <c r="A3555" s="1" t="s">
        <v>13667</v>
      </c>
      <c r="B3555" s="1" t="str">
        <f t="shared" si="220"/>
        <v>2524 Roberts Motorway Apt. 513;Brandistad, IL 59343</v>
      </c>
      <c r="C3555" s="1" t="s">
        <v>29286</v>
      </c>
      <c r="D3555" s="4" t="s">
        <v>37834</v>
      </c>
      <c r="E3555" s="4" t="s">
        <v>37835</v>
      </c>
      <c r="F3555" s="9" t="str">
        <f t="shared" si="221"/>
        <v>Brandistad</v>
      </c>
      <c r="G3555" t="str">
        <f t="shared" si="222"/>
        <v>IL</v>
      </c>
      <c r="H3555" t="str">
        <f t="shared" si="223"/>
        <v>59343</v>
      </c>
    </row>
    <row r="3556" spans="1:8" ht="45">
      <c r="A3556" s="1" t="s">
        <v>13671</v>
      </c>
      <c r="B3556" s="1" t="str">
        <f t="shared" si="220"/>
        <v>8242 Michael Forge;Wheelerport, WV 99894</v>
      </c>
      <c r="C3556" s="1" t="s">
        <v>29287</v>
      </c>
      <c r="D3556" s="4" t="s">
        <v>37836</v>
      </c>
      <c r="E3556" s="4" t="s">
        <v>37837</v>
      </c>
      <c r="F3556" s="9" t="str">
        <f t="shared" si="221"/>
        <v>Wheelerport</v>
      </c>
      <c r="G3556" t="str">
        <f t="shared" si="222"/>
        <v>WV</v>
      </c>
      <c r="H3556" t="str">
        <f t="shared" si="223"/>
        <v>99894</v>
      </c>
    </row>
    <row r="3557" spans="1:8" ht="30">
      <c r="A3557" s="1" t="s">
        <v>13675</v>
      </c>
      <c r="B3557" s="1" t="str">
        <f t="shared" si="220"/>
        <v>PSC 5016, Box 5098;APO AA 51278</v>
      </c>
      <c r="C3557" s="1" t="s">
        <v>29288</v>
      </c>
      <c r="D3557" s="4" t="s">
        <v>37838</v>
      </c>
      <c r="E3557" s="4" t="s">
        <v>37839</v>
      </c>
      <c r="F3557" s="9" t="str">
        <f t="shared" si="221"/>
        <v>APO</v>
      </c>
      <c r="G3557" t="str">
        <f t="shared" si="222"/>
        <v>AA</v>
      </c>
      <c r="H3557" t="str">
        <f t="shared" si="223"/>
        <v>51278</v>
      </c>
    </row>
    <row r="3558" spans="1:8" ht="30">
      <c r="A3558" s="1" t="s">
        <v>13679</v>
      </c>
      <c r="B3558" s="1" t="str">
        <f t="shared" si="220"/>
        <v>57180 Williams Landing;Port Sharonside, TN 47033</v>
      </c>
      <c r="C3558" s="1" t="s">
        <v>29289</v>
      </c>
      <c r="D3558" s="4" t="s">
        <v>37840</v>
      </c>
      <c r="E3558" s="4" t="s">
        <v>37841</v>
      </c>
      <c r="F3558" s="9" t="str">
        <f t="shared" si="221"/>
        <v>Port Sharonside</v>
      </c>
      <c r="G3558" t="str">
        <f t="shared" si="222"/>
        <v>TN</v>
      </c>
      <c r="H3558" t="str">
        <f t="shared" si="223"/>
        <v>47033</v>
      </c>
    </row>
    <row r="3559" spans="1:8" ht="30">
      <c r="A3559" s="1" t="s">
        <v>13683</v>
      </c>
      <c r="B3559" s="1" t="str">
        <f t="shared" si="220"/>
        <v>54262 Brewer Circle Apt. 478;Elizabethfurt, TN 82092</v>
      </c>
      <c r="C3559" s="1" t="s">
        <v>29290</v>
      </c>
      <c r="D3559" s="4" t="s">
        <v>37842</v>
      </c>
      <c r="E3559" s="4" t="s">
        <v>37843</v>
      </c>
      <c r="F3559" s="9" t="str">
        <f t="shared" si="221"/>
        <v>Elizabethfurt</v>
      </c>
      <c r="G3559" t="str">
        <f t="shared" si="222"/>
        <v>TN</v>
      </c>
      <c r="H3559" t="str">
        <f t="shared" si="223"/>
        <v>82092</v>
      </c>
    </row>
    <row r="3560" spans="1:8" ht="45">
      <c r="A3560" s="1" t="s">
        <v>13687</v>
      </c>
      <c r="B3560" s="1" t="str">
        <f t="shared" si="220"/>
        <v>8815 Denise Corner Suite 652;West Marcusshire, WY 69217</v>
      </c>
      <c r="C3560" s="1" t="s">
        <v>29291</v>
      </c>
      <c r="D3560" s="4" t="s">
        <v>37844</v>
      </c>
      <c r="E3560" s="4" t="s">
        <v>37845</v>
      </c>
      <c r="F3560" s="9" t="str">
        <f t="shared" si="221"/>
        <v>West Marcusshire</v>
      </c>
      <c r="G3560" t="str">
        <f t="shared" si="222"/>
        <v>WY</v>
      </c>
      <c r="H3560" t="str">
        <f t="shared" si="223"/>
        <v>69217</v>
      </c>
    </row>
    <row r="3561" spans="1:8" ht="30">
      <c r="A3561" s="1" t="s">
        <v>13691</v>
      </c>
      <c r="B3561" s="1" t="str">
        <f t="shared" si="220"/>
        <v>5915 Hansen Garden Suite 037;Browningtown, IL 94548</v>
      </c>
      <c r="C3561" s="1" t="s">
        <v>29292</v>
      </c>
      <c r="D3561" s="4" t="s">
        <v>37846</v>
      </c>
      <c r="E3561" s="4" t="s">
        <v>37847</v>
      </c>
      <c r="F3561" s="9" t="str">
        <f t="shared" si="221"/>
        <v>Browningtown</v>
      </c>
      <c r="G3561" t="str">
        <f t="shared" si="222"/>
        <v>IL</v>
      </c>
      <c r="H3561" t="str">
        <f t="shared" si="223"/>
        <v>94548</v>
      </c>
    </row>
    <row r="3562" spans="1:8" ht="45">
      <c r="A3562" s="1" t="s">
        <v>13695</v>
      </c>
      <c r="B3562" s="1" t="str">
        <f t="shared" si="220"/>
        <v>983 Gray Key Suite 230;Cochranchester, IN 80779</v>
      </c>
      <c r="C3562" s="1" t="s">
        <v>29293</v>
      </c>
      <c r="D3562" s="4" t="s">
        <v>37848</v>
      </c>
      <c r="E3562" s="4" t="s">
        <v>37849</v>
      </c>
      <c r="F3562" s="9" t="str">
        <f t="shared" si="221"/>
        <v>Cochranchester</v>
      </c>
      <c r="G3562" t="str">
        <f t="shared" si="222"/>
        <v>IN</v>
      </c>
      <c r="H3562" t="str">
        <f t="shared" si="223"/>
        <v>80779</v>
      </c>
    </row>
    <row r="3563" spans="1:8" ht="30">
      <c r="A3563" s="1" t="s">
        <v>13699</v>
      </c>
      <c r="B3563" s="1" t="str">
        <f t="shared" si="220"/>
        <v>2194 Julie Common Suite 337;Lake Mike, MD 43610</v>
      </c>
      <c r="C3563" s="1" t="s">
        <v>29294</v>
      </c>
      <c r="D3563" s="4" t="s">
        <v>37850</v>
      </c>
      <c r="E3563" s="4" t="s">
        <v>37851</v>
      </c>
      <c r="F3563" s="9" t="str">
        <f t="shared" si="221"/>
        <v>Lake Mike</v>
      </c>
      <c r="G3563" t="str">
        <f t="shared" si="222"/>
        <v>MD</v>
      </c>
      <c r="H3563" t="str">
        <f t="shared" si="223"/>
        <v>43610</v>
      </c>
    </row>
    <row r="3564" spans="1:8" ht="45">
      <c r="A3564" s="1" t="s">
        <v>13703</v>
      </c>
      <c r="B3564" s="1" t="str">
        <f t="shared" si="220"/>
        <v>87999 Skinner Mission Apt. 631;Deborahburgh, PA 40797</v>
      </c>
      <c r="C3564" s="1" t="s">
        <v>29295</v>
      </c>
      <c r="D3564" s="4" t="s">
        <v>37852</v>
      </c>
      <c r="E3564" s="4" t="s">
        <v>37853</v>
      </c>
      <c r="F3564" s="9" t="str">
        <f t="shared" si="221"/>
        <v>Deborahburgh</v>
      </c>
      <c r="G3564" t="str">
        <f t="shared" si="222"/>
        <v>PA</v>
      </c>
      <c r="H3564" t="str">
        <f t="shared" si="223"/>
        <v>40797</v>
      </c>
    </row>
    <row r="3565" spans="1:8" ht="30">
      <c r="A3565" s="1" t="s">
        <v>13707</v>
      </c>
      <c r="B3565" s="1" t="str">
        <f t="shared" si="220"/>
        <v>065 Valencia Mountain;New Emily, UT 81295</v>
      </c>
      <c r="C3565" s="1" t="s">
        <v>29296</v>
      </c>
      <c r="D3565" s="4" t="s">
        <v>37854</v>
      </c>
      <c r="E3565" s="4" t="s">
        <v>37855</v>
      </c>
      <c r="F3565" s="9" t="str">
        <f t="shared" si="221"/>
        <v>New Emily</v>
      </c>
      <c r="G3565" t="str">
        <f t="shared" si="222"/>
        <v>UT</v>
      </c>
      <c r="H3565" t="str">
        <f t="shared" si="223"/>
        <v>81295</v>
      </c>
    </row>
    <row r="3566" spans="1:8" ht="30">
      <c r="A3566" s="1" t="s">
        <v>13711</v>
      </c>
      <c r="B3566" s="1" t="str">
        <f t="shared" si="220"/>
        <v>PSC 3829, Box 9047;APO AE 57003</v>
      </c>
      <c r="C3566" s="1" t="s">
        <v>29297</v>
      </c>
      <c r="D3566" s="4" t="s">
        <v>37856</v>
      </c>
      <c r="E3566" s="4" t="s">
        <v>37857</v>
      </c>
      <c r="F3566" s="9" t="str">
        <f t="shared" si="221"/>
        <v>APO</v>
      </c>
      <c r="G3566" t="str">
        <f t="shared" si="222"/>
        <v>AE</v>
      </c>
      <c r="H3566" t="str">
        <f t="shared" si="223"/>
        <v>57003</v>
      </c>
    </row>
    <row r="3567" spans="1:8" ht="30">
      <c r="A3567" s="1" t="s">
        <v>13715</v>
      </c>
      <c r="B3567" s="1" t="str">
        <f t="shared" si="220"/>
        <v>USS Mason;FPO AP 59654</v>
      </c>
      <c r="C3567" s="1" t="s">
        <v>29298</v>
      </c>
      <c r="D3567" s="4" t="s">
        <v>37858</v>
      </c>
      <c r="E3567" s="4" t="s">
        <v>37859</v>
      </c>
      <c r="F3567" s="9" t="str">
        <f t="shared" si="221"/>
        <v>FPO</v>
      </c>
      <c r="G3567" t="str">
        <f t="shared" si="222"/>
        <v>AP</v>
      </c>
      <c r="H3567" t="str">
        <f t="shared" si="223"/>
        <v>59654</v>
      </c>
    </row>
    <row r="3568" spans="1:8" ht="30">
      <c r="A3568" s="1" t="s">
        <v>13719</v>
      </c>
      <c r="B3568" s="1" t="str">
        <f t="shared" si="220"/>
        <v>25751 Arnold Village Suite 006;Kiddburgh, VT 15732</v>
      </c>
      <c r="C3568" s="1" t="s">
        <v>29299</v>
      </c>
      <c r="D3568" s="4" t="s">
        <v>37860</v>
      </c>
      <c r="E3568" s="4" t="s">
        <v>37861</v>
      </c>
      <c r="F3568" s="9" t="str">
        <f t="shared" si="221"/>
        <v>Kiddburgh</v>
      </c>
      <c r="G3568" t="str">
        <f t="shared" si="222"/>
        <v>VT</v>
      </c>
      <c r="H3568" t="str">
        <f t="shared" si="223"/>
        <v>15732</v>
      </c>
    </row>
    <row r="3569" spans="1:8" ht="30">
      <c r="A3569" s="1" t="s">
        <v>13723</v>
      </c>
      <c r="B3569" s="1" t="str">
        <f t="shared" si="220"/>
        <v>696 Austin Pass;Josephland, WA 06807</v>
      </c>
      <c r="C3569" s="1" t="s">
        <v>29300</v>
      </c>
      <c r="D3569" s="4" t="s">
        <v>37862</v>
      </c>
      <c r="E3569" s="4" t="s">
        <v>37863</v>
      </c>
      <c r="F3569" s="9" t="str">
        <f t="shared" si="221"/>
        <v>Josephland</v>
      </c>
      <c r="G3569" t="str">
        <f t="shared" si="222"/>
        <v>WA</v>
      </c>
      <c r="H3569" t="str">
        <f t="shared" si="223"/>
        <v>06807</v>
      </c>
    </row>
    <row r="3570" spans="1:8" ht="30">
      <c r="A3570" s="1" t="s">
        <v>13727</v>
      </c>
      <c r="B3570" s="1" t="str">
        <f t="shared" si="220"/>
        <v>1907 Cervantes Path Apt. 884;Johnsonstad, NM 46363</v>
      </c>
      <c r="C3570" s="1" t="s">
        <v>29301</v>
      </c>
      <c r="D3570" s="4" t="s">
        <v>37864</v>
      </c>
      <c r="E3570" s="4" t="s">
        <v>37865</v>
      </c>
      <c r="F3570" s="9" t="str">
        <f t="shared" si="221"/>
        <v>Johnsonstad</v>
      </c>
      <c r="G3570" t="str">
        <f t="shared" si="222"/>
        <v>NM</v>
      </c>
      <c r="H3570" t="str">
        <f t="shared" si="223"/>
        <v>46363</v>
      </c>
    </row>
    <row r="3571" spans="1:8" ht="30">
      <c r="A3571" s="1" t="s">
        <v>13730</v>
      </c>
      <c r="B3571" s="1" t="str">
        <f t="shared" si="220"/>
        <v>PSC 6192, Box 1939;APO AA 34276</v>
      </c>
      <c r="C3571" s="1" t="s">
        <v>29302</v>
      </c>
      <c r="D3571" s="4" t="s">
        <v>37866</v>
      </c>
      <c r="E3571" s="4" t="s">
        <v>37867</v>
      </c>
      <c r="F3571" s="9" t="str">
        <f t="shared" si="221"/>
        <v>APO</v>
      </c>
      <c r="G3571" t="str">
        <f t="shared" si="222"/>
        <v>AA</v>
      </c>
      <c r="H3571" t="str">
        <f t="shared" si="223"/>
        <v>34276</v>
      </c>
    </row>
    <row r="3572" spans="1:8" ht="30">
      <c r="A3572" s="1" t="s">
        <v>13734</v>
      </c>
      <c r="B3572" s="1" t="str">
        <f t="shared" si="220"/>
        <v>193 Frederick Mountain;New Patricia, LA 35868</v>
      </c>
      <c r="C3572" s="1" t="s">
        <v>29303</v>
      </c>
      <c r="D3572" s="4" t="s">
        <v>37868</v>
      </c>
      <c r="E3572" s="4" t="s">
        <v>37869</v>
      </c>
      <c r="F3572" s="9" t="str">
        <f t="shared" si="221"/>
        <v>New Patricia</v>
      </c>
      <c r="G3572" t="str">
        <f t="shared" si="222"/>
        <v>LA</v>
      </c>
      <c r="H3572" t="str">
        <f t="shared" si="223"/>
        <v>35868</v>
      </c>
    </row>
    <row r="3573" spans="1:8" ht="30">
      <c r="A3573" s="1" t="s">
        <v>13738</v>
      </c>
      <c r="B3573" s="1" t="str">
        <f t="shared" si="220"/>
        <v>82588 William View;Ronnieland, TN 72650</v>
      </c>
      <c r="C3573" s="1" t="s">
        <v>29304</v>
      </c>
      <c r="D3573" s="4" t="s">
        <v>37870</v>
      </c>
      <c r="E3573" s="4" t="s">
        <v>37871</v>
      </c>
      <c r="F3573" s="9" t="str">
        <f t="shared" si="221"/>
        <v>Ronnieland</v>
      </c>
      <c r="G3573" t="str">
        <f t="shared" si="222"/>
        <v>TN</v>
      </c>
      <c r="H3573" t="str">
        <f t="shared" si="223"/>
        <v>72650</v>
      </c>
    </row>
    <row r="3574" spans="1:8" ht="45">
      <c r="A3574" s="1" t="s">
        <v>13742</v>
      </c>
      <c r="B3574" s="1" t="str">
        <f t="shared" si="220"/>
        <v>3564 Nicholas Port Apt. 889;New Angelfort, MS 87013</v>
      </c>
      <c r="C3574" s="1" t="s">
        <v>29305</v>
      </c>
      <c r="D3574" s="4" t="s">
        <v>37872</v>
      </c>
      <c r="E3574" s="4" t="s">
        <v>37873</v>
      </c>
      <c r="F3574" s="9" t="str">
        <f t="shared" si="221"/>
        <v>New Angelfort</v>
      </c>
      <c r="G3574" t="str">
        <f t="shared" si="222"/>
        <v>MS</v>
      </c>
      <c r="H3574" t="str">
        <f t="shared" si="223"/>
        <v>87013</v>
      </c>
    </row>
    <row r="3575" spans="1:8" ht="30">
      <c r="A3575" s="1" t="s">
        <v>13745</v>
      </c>
      <c r="B3575" s="1" t="str">
        <f t="shared" si="220"/>
        <v>60435 Gay Fields Apt. 057;Prattside, NE 11784</v>
      </c>
      <c r="C3575" s="1" t="s">
        <v>29306</v>
      </c>
      <c r="D3575" s="4" t="s">
        <v>37874</v>
      </c>
      <c r="E3575" s="4" t="s">
        <v>37875</v>
      </c>
      <c r="F3575" s="9" t="str">
        <f t="shared" si="221"/>
        <v>Prattside</v>
      </c>
      <c r="G3575" t="str">
        <f t="shared" si="222"/>
        <v>NE</v>
      </c>
      <c r="H3575" t="str">
        <f t="shared" si="223"/>
        <v>11784</v>
      </c>
    </row>
    <row r="3576" spans="1:8" ht="30">
      <c r="A3576" s="1" t="s">
        <v>13749</v>
      </c>
      <c r="B3576" s="1" t="str">
        <f t="shared" si="220"/>
        <v>7611 Walters Dam;North Micheleberg, ME 11626</v>
      </c>
      <c r="C3576" s="1" t="s">
        <v>29307</v>
      </c>
      <c r="D3576" s="4" t="s">
        <v>37876</v>
      </c>
      <c r="E3576" s="4" t="s">
        <v>37877</v>
      </c>
      <c r="F3576" s="9" t="str">
        <f t="shared" si="221"/>
        <v>North Micheleberg</v>
      </c>
      <c r="G3576" t="str">
        <f t="shared" si="222"/>
        <v>ME</v>
      </c>
      <c r="H3576" t="str">
        <f t="shared" si="223"/>
        <v>11626</v>
      </c>
    </row>
    <row r="3577" spans="1:8" ht="30">
      <c r="A3577" s="1" t="s">
        <v>13753</v>
      </c>
      <c r="B3577" s="1" t="str">
        <f t="shared" si="220"/>
        <v>12571 Murphy Pine Apt. 910;Harrisview, ND 43748</v>
      </c>
      <c r="C3577" s="1" t="s">
        <v>29308</v>
      </c>
      <c r="D3577" s="4" t="s">
        <v>37878</v>
      </c>
      <c r="E3577" s="4" t="s">
        <v>37879</v>
      </c>
      <c r="F3577" s="9" t="str">
        <f t="shared" si="221"/>
        <v>Harrisview</v>
      </c>
      <c r="G3577" t="str">
        <f t="shared" si="222"/>
        <v>ND</v>
      </c>
      <c r="H3577" t="str">
        <f t="shared" si="223"/>
        <v>43748</v>
      </c>
    </row>
    <row r="3578" spans="1:8" ht="30">
      <c r="A3578" s="1" t="s">
        <v>13756</v>
      </c>
      <c r="B3578" s="1" t="str">
        <f t="shared" si="220"/>
        <v>6463 Hill Keys Suite 416;Annemouth, ID 56500</v>
      </c>
      <c r="C3578" s="1" t="s">
        <v>29309</v>
      </c>
      <c r="D3578" s="4" t="s">
        <v>37880</v>
      </c>
      <c r="E3578" s="4" t="s">
        <v>37881</v>
      </c>
      <c r="F3578" s="9" t="str">
        <f t="shared" si="221"/>
        <v>Annemouth</v>
      </c>
      <c r="G3578" t="str">
        <f t="shared" si="222"/>
        <v>ID</v>
      </c>
      <c r="H3578" t="str">
        <f t="shared" si="223"/>
        <v>56500</v>
      </c>
    </row>
    <row r="3579" spans="1:8" ht="30">
      <c r="A3579" s="1" t="s">
        <v>13760</v>
      </c>
      <c r="B3579" s="1" t="str">
        <f t="shared" si="220"/>
        <v>558 Rodriguez Manors;South Matthew, NE 13131</v>
      </c>
      <c r="C3579" s="1" t="s">
        <v>29310</v>
      </c>
      <c r="D3579" s="4" t="s">
        <v>37882</v>
      </c>
      <c r="E3579" s="4" t="s">
        <v>37883</v>
      </c>
      <c r="F3579" s="9" t="str">
        <f t="shared" si="221"/>
        <v>South Matthew</v>
      </c>
      <c r="G3579" t="str">
        <f t="shared" si="222"/>
        <v>NE</v>
      </c>
      <c r="H3579" t="str">
        <f t="shared" si="223"/>
        <v>13131</v>
      </c>
    </row>
    <row r="3580" spans="1:8" ht="30">
      <c r="A3580" s="1" t="s">
        <v>13764</v>
      </c>
      <c r="B3580" s="1" t="str">
        <f t="shared" si="220"/>
        <v>381 Hebert Forest;South Jessica, NE 45740</v>
      </c>
      <c r="C3580" s="1" t="s">
        <v>29311</v>
      </c>
      <c r="D3580" s="4" t="s">
        <v>37884</v>
      </c>
      <c r="E3580" s="4" t="s">
        <v>37885</v>
      </c>
      <c r="F3580" s="9" t="str">
        <f t="shared" si="221"/>
        <v>South Jessica</v>
      </c>
      <c r="G3580" t="str">
        <f t="shared" si="222"/>
        <v>NE</v>
      </c>
      <c r="H3580" t="str">
        <f t="shared" si="223"/>
        <v>45740</v>
      </c>
    </row>
    <row r="3581" spans="1:8" ht="30">
      <c r="A3581" s="1" t="s">
        <v>13767</v>
      </c>
      <c r="B3581" s="1" t="str">
        <f t="shared" si="220"/>
        <v>Unit 6338 Box 3091;DPO AE 94978</v>
      </c>
      <c r="C3581" s="1" t="s">
        <v>29312</v>
      </c>
      <c r="D3581" s="4" t="s">
        <v>37886</v>
      </c>
      <c r="E3581" s="4" t="s">
        <v>37887</v>
      </c>
      <c r="F3581" s="9" t="str">
        <f t="shared" si="221"/>
        <v>DPO</v>
      </c>
      <c r="G3581" t="str">
        <f t="shared" si="222"/>
        <v>AE</v>
      </c>
      <c r="H3581" t="str">
        <f t="shared" si="223"/>
        <v>94978</v>
      </c>
    </row>
    <row r="3582" spans="1:8" ht="30">
      <c r="A3582" s="1" t="s">
        <v>13771</v>
      </c>
      <c r="B3582" s="1" t="str">
        <f t="shared" si="220"/>
        <v>PSC 8961, Box 0967;APO AE 63032</v>
      </c>
      <c r="C3582" s="1" t="s">
        <v>29313</v>
      </c>
      <c r="D3582" s="4" t="s">
        <v>37888</v>
      </c>
      <c r="E3582" s="4" t="s">
        <v>37889</v>
      </c>
      <c r="F3582" s="9" t="str">
        <f t="shared" si="221"/>
        <v>APO</v>
      </c>
      <c r="G3582" t="str">
        <f t="shared" si="222"/>
        <v>AE</v>
      </c>
      <c r="H3582" t="str">
        <f t="shared" si="223"/>
        <v>63032</v>
      </c>
    </row>
    <row r="3583" spans="1:8" ht="30">
      <c r="A3583" s="1" t="s">
        <v>13775</v>
      </c>
      <c r="B3583" s="1" t="str">
        <f t="shared" si="220"/>
        <v>96987 Berry Port Apt. 430;Turnerland, ME 29894</v>
      </c>
      <c r="C3583" s="1" t="s">
        <v>29314</v>
      </c>
      <c r="D3583" s="4" t="s">
        <v>37890</v>
      </c>
      <c r="E3583" s="4" t="s">
        <v>37891</v>
      </c>
      <c r="F3583" s="9" t="str">
        <f t="shared" si="221"/>
        <v>Turnerland</v>
      </c>
      <c r="G3583" t="str">
        <f t="shared" si="222"/>
        <v>ME</v>
      </c>
      <c r="H3583" t="str">
        <f t="shared" si="223"/>
        <v>29894</v>
      </c>
    </row>
    <row r="3584" spans="1:8" ht="45">
      <c r="A3584" s="1" t="s">
        <v>13779</v>
      </c>
      <c r="B3584" s="1" t="str">
        <f t="shared" si="220"/>
        <v>079 Montgomery Trail Suite 045;Lake Jamesstad, FL 53625</v>
      </c>
      <c r="C3584" s="1" t="s">
        <v>29315</v>
      </c>
      <c r="D3584" s="4" t="s">
        <v>37892</v>
      </c>
      <c r="E3584" s="4" t="s">
        <v>37893</v>
      </c>
      <c r="F3584" s="9" t="str">
        <f t="shared" si="221"/>
        <v>Lake Jamesstad</v>
      </c>
      <c r="G3584" t="str">
        <f t="shared" si="222"/>
        <v>FL</v>
      </c>
      <c r="H3584" t="str">
        <f t="shared" si="223"/>
        <v>53625</v>
      </c>
    </row>
    <row r="3585" spans="1:8" ht="30">
      <c r="A3585" s="1" t="s">
        <v>13783</v>
      </c>
      <c r="B3585" s="1" t="str">
        <f t="shared" si="220"/>
        <v>5784 Garcia Path;Lake Carlaton, FL 13315</v>
      </c>
      <c r="C3585" s="1" t="s">
        <v>29316</v>
      </c>
      <c r="D3585" s="4" t="s">
        <v>37894</v>
      </c>
      <c r="E3585" s="4" t="s">
        <v>37895</v>
      </c>
      <c r="F3585" s="9" t="str">
        <f t="shared" si="221"/>
        <v>Lake Carlaton</v>
      </c>
      <c r="G3585" t="str">
        <f t="shared" si="222"/>
        <v>FL</v>
      </c>
      <c r="H3585" t="str">
        <f t="shared" si="223"/>
        <v>13315</v>
      </c>
    </row>
    <row r="3586" spans="1:8" ht="30">
      <c r="A3586" s="1" t="s">
        <v>13787</v>
      </c>
      <c r="B3586" s="1" t="str">
        <f t="shared" si="220"/>
        <v>892 Tyler Lodge Apt. 399;South Linda, PA 66426</v>
      </c>
      <c r="C3586" s="1" t="s">
        <v>29317</v>
      </c>
      <c r="D3586" s="4" t="s">
        <v>37896</v>
      </c>
      <c r="E3586" s="4" t="s">
        <v>37897</v>
      </c>
      <c r="F3586" s="9" t="str">
        <f t="shared" si="221"/>
        <v>South Linda</v>
      </c>
      <c r="G3586" t="str">
        <f t="shared" si="222"/>
        <v>PA</v>
      </c>
      <c r="H3586" t="str">
        <f t="shared" si="223"/>
        <v>66426</v>
      </c>
    </row>
    <row r="3587" spans="1:8" ht="30">
      <c r="A3587" s="1" t="s">
        <v>13791</v>
      </c>
      <c r="B3587" s="1" t="str">
        <f t="shared" ref="B3587:B3650" si="224">SUBSTITUTE(A3587,CHAR(10),";")</f>
        <v>4166 Robert Rest;Port Suzanne, KS 90112</v>
      </c>
      <c r="C3587" s="1" t="s">
        <v>29318</v>
      </c>
      <c r="D3587" s="4" t="s">
        <v>37898</v>
      </c>
      <c r="E3587" s="4" t="s">
        <v>37899</v>
      </c>
      <c r="F3587" s="9" t="str">
        <f t="shared" ref="F3587:F3650" si="225">IF(RIGHT(LEFT(E3587,3),2)="PO",LEFT(E3587,3),LEFT(E3587,LEN(E3587)-10))</f>
        <v>Port Suzanne</v>
      </c>
      <c r="G3587" t="str">
        <f t="shared" ref="G3587:G3650" si="226">LEFT(RIGHT(E3587, 8), 2)</f>
        <v>KS</v>
      </c>
      <c r="H3587" t="str">
        <f t="shared" ref="H3587:H3650" si="227">RIGHT(E3587, 5)</f>
        <v>90112</v>
      </c>
    </row>
    <row r="3588" spans="1:8" ht="45">
      <c r="A3588" s="1" t="s">
        <v>13795</v>
      </c>
      <c r="B3588" s="1" t="str">
        <f t="shared" si="224"/>
        <v>2115 Graham Fields Suite 281;Lake Hannahtown, NY 18864</v>
      </c>
      <c r="C3588" s="1" t="s">
        <v>29319</v>
      </c>
      <c r="D3588" s="4" t="s">
        <v>37900</v>
      </c>
      <c r="E3588" s="4" t="s">
        <v>37901</v>
      </c>
      <c r="F3588" s="9" t="str">
        <f t="shared" si="225"/>
        <v>Lake Hannahtown</v>
      </c>
      <c r="G3588" t="str">
        <f t="shared" si="226"/>
        <v>NY</v>
      </c>
      <c r="H3588" t="str">
        <f t="shared" si="227"/>
        <v>18864</v>
      </c>
    </row>
    <row r="3589" spans="1:8" ht="45">
      <c r="A3589" s="1" t="s">
        <v>13799</v>
      </c>
      <c r="B3589" s="1" t="str">
        <f t="shared" si="224"/>
        <v>38123 Williams Place;Kevinborough, DE 39995</v>
      </c>
      <c r="C3589" s="1" t="s">
        <v>29320</v>
      </c>
      <c r="D3589" s="4" t="s">
        <v>37902</v>
      </c>
      <c r="E3589" s="4" t="s">
        <v>37903</v>
      </c>
      <c r="F3589" s="9" t="str">
        <f t="shared" si="225"/>
        <v>Kevinborough</v>
      </c>
      <c r="G3589" t="str">
        <f t="shared" si="226"/>
        <v>DE</v>
      </c>
      <c r="H3589" t="str">
        <f t="shared" si="227"/>
        <v>39995</v>
      </c>
    </row>
    <row r="3590" spans="1:8" ht="30">
      <c r="A3590" s="1" t="s">
        <v>13803</v>
      </c>
      <c r="B3590" s="1" t="str">
        <f t="shared" si="224"/>
        <v>Unit 3429 Box 3760;DPO AP 40518</v>
      </c>
      <c r="C3590" s="1" t="s">
        <v>29321</v>
      </c>
      <c r="D3590" s="4" t="s">
        <v>37904</v>
      </c>
      <c r="E3590" s="4" t="s">
        <v>37905</v>
      </c>
      <c r="F3590" s="9" t="str">
        <f t="shared" si="225"/>
        <v>DPO</v>
      </c>
      <c r="G3590" t="str">
        <f t="shared" si="226"/>
        <v>AP</v>
      </c>
      <c r="H3590" t="str">
        <f t="shared" si="227"/>
        <v>40518</v>
      </c>
    </row>
    <row r="3591" spans="1:8" ht="45">
      <c r="A3591" s="1" t="s">
        <v>13807</v>
      </c>
      <c r="B3591" s="1" t="str">
        <f t="shared" si="224"/>
        <v>5508 Lawrence Trail Suite 041;South Amandaport, AL 19387</v>
      </c>
      <c r="C3591" s="1" t="s">
        <v>29322</v>
      </c>
      <c r="D3591" s="4" t="s">
        <v>37906</v>
      </c>
      <c r="E3591" s="4" t="s">
        <v>37907</v>
      </c>
      <c r="F3591" s="9" t="str">
        <f t="shared" si="225"/>
        <v>South Amandaport</v>
      </c>
      <c r="G3591" t="str">
        <f t="shared" si="226"/>
        <v>AL</v>
      </c>
      <c r="H3591" t="str">
        <f t="shared" si="227"/>
        <v>19387</v>
      </c>
    </row>
    <row r="3592" spans="1:8" ht="30">
      <c r="A3592" s="1" t="s">
        <v>13811</v>
      </c>
      <c r="B3592" s="1" t="str">
        <f t="shared" si="224"/>
        <v>PSC 8962, Box 5956;APO AE 48189</v>
      </c>
      <c r="C3592" s="1" t="s">
        <v>29323</v>
      </c>
      <c r="D3592" s="4" t="s">
        <v>37908</v>
      </c>
      <c r="E3592" s="4" t="s">
        <v>37909</v>
      </c>
      <c r="F3592" s="9" t="str">
        <f t="shared" si="225"/>
        <v>APO</v>
      </c>
      <c r="G3592" t="str">
        <f t="shared" si="226"/>
        <v>AE</v>
      </c>
      <c r="H3592" t="str">
        <f t="shared" si="227"/>
        <v>48189</v>
      </c>
    </row>
    <row r="3593" spans="1:8" ht="30">
      <c r="A3593" s="1" t="s">
        <v>13815</v>
      </c>
      <c r="B3593" s="1" t="str">
        <f t="shared" si="224"/>
        <v>86127 Blanchard Trail;New Joshua, MD 77086</v>
      </c>
      <c r="C3593" s="1" t="s">
        <v>29324</v>
      </c>
      <c r="D3593" s="4" t="s">
        <v>37910</v>
      </c>
      <c r="E3593" s="4" t="s">
        <v>37911</v>
      </c>
      <c r="F3593" s="9" t="str">
        <f t="shared" si="225"/>
        <v>New Joshua</v>
      </c>
      <c r="G3593" t="str">
        <f t="shared" si="226"/>
        <v>MD</v>
      </c>
      <c r="H3593" t="str">
        <f t="shared" si="227"/>
        <v>77086</v>
      </c>
    </row>
    <row r="3594" spans="1:8" ht="30">
      <c r="A3594" s="1" t="s">
        <v>13819</v>
      </c>
      <c r="B3594" s="1" t="str">
        <f t="shared" si="224"/>
        <v>4247 Tiffany Run;Lake Michaelburgh, NY 49857</v>
      </c>
      <c r="C3594" s="1" t="s">
        <v>29325</v>
      </c>
      <c r="D3594" s="4" t="s">
        <v>37912</v>
      </c>
      <c r="E3594" s="4" t="s">
        <v>37913</v>
      </c>
      <c r="F3594" s="9" t="str">
        <f t="shared" si="225"/>
        <v>Lake Michaelburgh</v>
      </c>
      <c r="G3594" t="str">
        <f t="shared" si="226"/>
        <v>NY</v>
      </c>
      <c r="H3594" t="str">
        <f t="shared" si="227"/>
        <v>49857</v>
      </c>
    </row>
    <row r="3595" spans="1:8" ht="30">
      <c r="A3595" s="1" t="s">
        <v>13823</v>
      </c>
      <c r="B3595" s="1" t="str">
        <f t="shared" si="224"/>
        <v>PSC 6023, Box 7606;APO AA 60155</v>
      </c>
      <c r="C3595" s="1" t="s">
        <v>29326</v>
      </c>
      <c r="D3595" s="4" t="s">
        <v>37914</v>
      </c>
      <c r="E3595" s="4" t="s">
        <v>37915</v>
      </c>
      <c r="F3595" s="9" t="str">
        <f t="shared" si="225"/>
        <v>APO</v>
      </c>
      <c r="G3595" t="str">
        <f t="shared" si="226"/>
        <v>AA</v>
      </c>
      <c r="H3595" t="str">
        <f t="shared" si="227"/>
        <v>60155</v>
      </c>
    </row>
    <row r="3596" spans="1:8" ht="30">
      <c r="A3596" s="1" t="s">
        <v>13827</v>
      </c>
      <c r="B3596" s="1" t="str">
        <f t="shared" si="224"/>
        <v>78993 Joshua Wall;Allisonville, MT 15458</v>
      </c>
      <c r="C3596" s="1" t="s">
        <v>29327</v>
      </c>
      <c r="D3596" s="4" t="s">
        <v>37916</v>
      </c>
      <c r="E3596" s="4" t="s">
        <v>37917</v>
      </c>
      <c r="F3596" s="9" t="str">
        <f t="shared" si="225"/>
        <v>Allisonville</v>
      </c>
      <c r="G3596" t="str">
        <f t="shared" si="226"/>
        <v>MT</v>
      </c>
      <c r="H3596" t="str">
        <f t="shared" si="227"/>
        <v>15458</v>
      </c>
    </row>
    <row r="3597" spans="1:8" ht="45">
      <c r="A3597" s="1" t="s">
        <v>13831</v>
      </c>
      <c r="B3597" s="1" t="str">
        <f t="shared" si="224"/>
        <v>455 Susan Estate Suite 218;West Jefferymouth, IL 13925</v>
      </c>
      <c r="C3597" s="1" t="s">
        <v>29328</v>
      </c>
      <c r="D3597" s="4" t="s">
        <v>37918</v>
      </c>
      <c r="E3597" s="4" t="s">
        <v>37919</v>
      </c>
      <c r="F3597" s="9" t="str">
        <f t="shared" si="225"/>
        <v>West Jefferymouth</v>
      </c>
      <c r="G3597" t="str">
        <f t="shared" si="226"/>
        <v>IL</v>
      </c>
      <c r="H3597" t="str">
        <f t="shared" si="227"/>
        <v>13925</v>
      </c>
    </row>
    <row r="3598" spans="1:8" ht="30">
      <c r="A3598" s="1" t="s">
        <v>13835</v>
      </c>
      <c r="B3598" s="1" t="str">
        <f t="shared" si="224"/>
        <v>451 Lindsey Ports Suite 371;Santosfurt, IA 41465</v>
      </c>
      <c r="C3598" s="1" t="s">
        <v>29329</v>
      </c>
      <c r="D3598" s="4" t="s">
        <v>37920</v>
      </c>
      <c r="E3598" s="4" t="s">
        <v>37921</v>
      </c>
      <c r="F3598" s="9" t="str">
        <f t="shared" si="225"/>
        <v>Santosfurt</v>
      </c>
      <c r="G3598" t="str">
        <f t="shared" si="226"/>
        <v>IA</v>
      </c>
      <c r="H3598" t="str">
        <f t="shared" si="227"/>
        <v>41465</v>
      </c>
    </row>
    <row r="3599" spans="1:8" ht="30">
      <c r="A3599" s="1" t="s">
        <v>13839</v>
      </c>
      <c r="B3599" s="1" t="str">
        <f t="shared" si="224"/>
        <v>379 Linda Union;Port Amandamouth, AL 25021</v>
      </c>
      <c r="C3599" s="1" t="s">
        <v>29330</v>
      </c>
      <c r="D3599" s="4" t="s">
        <v>37922</v>
      </c>
      <c r="E3599" s="4" t="s">
        <v>37923</v>
      </c>
      <c r="F3599" s="9" t="str">
        <f t="shared" si="225"/>
        <v>Port Amandamouth</v>
      </c>
      <c r="G3599" t="str">
        <f t="shared" si="226"/>
        <v>AL</v>
      </c>
      <c r="H3599" t="str">
        <f t="shared" si="227"/>
        <v>25021</v>
      </c>
    </row>
    <row r="3600" spans="1:8" ht="30">
      <c r="A3600" s="1" t="s">
        <v>13843</v>
      </c>
      <c r="B3600" s="1" t="str">
        <f t="shared" si="224"/>
        <v>USS Williams;FPO AE 27157</v>
      </c>
      <c r="C3600" s="1" t="s">
        <v>29331</v>
      </c>
      <c r="D3600" s="4" t="s">
        <v>37924</v>
      </c>
      <c r="E3600" s="4" t="s">
        <v>37925</v>
      </c>
      <c r="F3600" s="9" t="str">
        <f t="shared" si="225"/>
        <v>FPO</v>
      </c>
      <c r="G3600" t="str">
        <f t="shared" si="226"/>
        <v>AE</v>
      </c>
      <c r="H3600" t="str">
        <f t="shared" si="227"/>
        <v>27157</v>
      </c>
    </row>
    <row r="3601" spans="1:8" ht="30">
      <c r="A3601" s="1" t="s">
        <v>13847</v>
      </c>
      <c r="B3601" s="1" t="str">
        <f t="shared" si="224"/>
        <v>87517 Melton Ferry;South Lauriebury, IL 04111</v>
      </c>
      <c r="C3601" s="1" t="s">
        <v>29332</v>
      </c>
      <c r="D3601" s="4" t="s">
        <v>37926</v>
      </c>
      <c r="E3601" s="4" t="s">
        <v>37927</v>
      </c>
      <c r="F3601" s="9" t="str">
        <f t="shared" si="225"/>
        <v>South Lauriebury</v>
      </c>
      <c r="G3601" t="str">
        <f t="shared" si="226"/>
        <v>IL</v>
      </c>
      <c r="H3601" t="str">
        <f t="shared" si="227"/>
        <v>04111</v>
      </c>
    </row>
    <row r="3602" spans="1:8" ht="30">
      <c r="A3602" s="1" t="s">
        <v>13851</v>
      </c>
      <c r="B3602" s="1" t="str">
        <f t="shared" si="224"/>
        <v>34042 Robert Track Apt. 839;North Daniel, WV 94852</v>
      </c>
      <c r="C3602" s="1" t="s">
        <v>29333</v>
      </c>
      <c r="D3602" s="4" t="s">
        <v>37928</v>
      </c>
      <c r="E3602" s="4" t="s">
        <v>37929</v>
      </c>
      <c r="F3602" s="9" t="str">
        <f t="shared" si="225"/>
        <v>North Daniel</v>
      </c>
      <c r="G3602" t="str">
        <f t="shared" si="226"/>
        <v>WV</v>
      </c>
      <c r="H3602" t="str">
        <f t="shared" si="227"/>
        <v>94852</v>
      </c>
    </row>
    <row r="3603" spans="1:8" ht="45">
      <c r="A3603" s="1" t="s">
        <v>13855</v>
      </c>
      <c r="B3603" s="1" t="str">
        <f t="shared" si="224"/>
        <v>430 Galvan Plains Suite 493;North Johnshire, LA 40626</v>
      </c>
      <c r="C3603" s="1" t="s">
        <v>29334</v>
      </c>
      <c r="D3603" s="4" t="s">
        <v>37930</v>
      </c>
      <c r="E3603" s="4" t="s">
        <v>37931</v>
      </c>
      <c r="F3603" s="9" t="str">
        <f t="shared" si="225"/>
        <v>North Johnshire</v>
      </c>
      <c r="G3603" t="str">
        <f t="shared" si="226"/>
        <v>LA</v>
      </c>
      <c r="H3603" t="str">
        <f t="shared" si="227"/>
        <v>40626</v>
      </c>
    </row>
    <row r="3604" spans="1:8" ht="30">
      <c r="A3604" s="1" t="s">
        <v>13859</v>
      </c>
      <c r="B3604" s="1" t="str">
        <f t="shared" si="224"/>
        <v>03624 Baker Summit Apt. 673;Richberg, RI 28209</v>
      </c>
      <c r="C3604" s="1" t="s">
        <v>29335</v>
      </c>
      <c r="D3604" s="4" t="s">
        <v>37932</v>
      </c>
      <c r="E3604" s="4" t="s">
        <v>37933</v>
      </c>
      <c r="F3604" s="9" t="str">
        <f t="shared" si="225"/>
        <v>Richberg</v>
      </c>
      <c r="G3604" t="str">
        <f t="shared" si="226"/>
        <v>RI</v>
      </c>
      <c r="H3604" t="str">
        <f t="shared" si="227"/>
        <v>28209</v>
      </c>
    </row>
    <row r="3605" spans="1:8" ht="30">
      <c r="A3605" s="1" t="s">
        <v>13863</v>
      </c>
      <c r="B3605" s="1" t="str">
        <f t="shared" si="224"/>
        <v>085 Jessica Forges;South Kristin, NC 24491</v>
      </c>
      <c r="C3605" s="1" t="s">
        <v>29336</v>
      </c>
      <c r="D3605" s="4" t="s">
        <v>37934</v>
      </c>
      <c r="E3605" s="4" t="s">
        <v>37935</v>
      </c>
      <c r="F3605" s="9" t="str">
        <f t="shared" si="225"/>
        <v>South Kristin</v>
      </c>
      <c r="G3605" t="str">
        <f t="shared" si="226"/>
        <v>NC</v>
      </c>
      <c r="H3605" t="str">
        <f t="shared" si="227"/>
        <v>24491</v>
      </c>
    </row>
    <row r="3606" spans="1:8" ht="30">
      <c r="A3606" s="1" t="s">
        <v>13865</v>
      </c>
      <c r="B3606" s="1" t="str">
        <f t="shared" si="224"/>
        <v>495 Garcia Junction;Lake Jeanborough, KY 74447</v>
      </c>
      <c r="C3606" s="1" t="s">
        <v>29337</v>
      </c>
      <c r="D3606" s="4" t="s">
        <v>37936</v>
      </c>
      <c r="E3606" s="4" t="s">
        <v>37937</v>
      </c>
      <c r="F3606" s="9" t="str">
        <f t="shared" si="225"/>
        <v>Lake Jeanborough</v>
      </c>
      <c r="G3606" t="str">
        <f t="shared" si="226"/>
        <v>KY</v>
      </c>
      <c r="H3606" t="str">
        <f t="shared" si="227"/>
        <v>74447</v>
      </c>
    </row>
    <row r="3607" spans="1:8" ht="30">
      <c r="A3607" s="1" t="s">
        <v>13869</v>
      </c>
      <c r="B3607" s="1" t="str">
        <f t="shared" si="224"/>
        <v>5731 Paula Extensions Suite 977;Andrewfurt, WV 05310</v>
      </c>
      <c r="C3607" s="1" t="s">
        <v>29338</v>
      </c>
      <c r="D3607" s="4" t="s">
        <v>37938</v>
      </c>
      <c r="E3607" s="4" t="s">
        <v>37939</v>
      </c>
      <c r="F3607" s="9" t="str">
        <f t="shared" si="225"/>
        <v>Andrewfurt</v>
      </c>
      <c r="G3607" t="str">
        <f t="shared" si="226"/>
        <v>WV</v>
      </c>
      <c r="H3607" t="str">
        <f t="shared" si="227"/>
        <v>05310</v>
      </c>
    </row>
    <row r="3608" spans="1:8" ht="30">
      <c r="A3608" s="1" t="s">
        <v>13873</v>
      </c>
      <c r="B3608" s="1" t="str">
        <f t="shared" si="224"/>
        <v>21860 Martin Vista Suite 702;New David, MN 84247</v>
      </c>
      <c r="C3608" s="1" t="s">
        <v>29339</v>
      </c>
      <c r="D3608" s="4" t="s">
        <v>37940</v>
      </c>
      <c r="E3608" s="4" t="s">
        <v>37941</v>
      </c>
      <c r="F3608" s="9" t="str">
        <f t="shared" si="225"/>
        <v>New David</v>
      </c>
      <c r="G3608" t="str">
        <f t="shared" si="226"/>
        <v>MN</v>
      </c>
      <c r="H3608" t="str">
        <f t="shared" si="227"/>
        <v>84247</v>
      </c>
    </row>
    <row r="3609" spans="1:8" ht="30">
      <c r="A3609" s="1" t="s">
        <v>13877</v>
      </c>
      <c r="B3609" s="1" t="str">
        <f t="shared" si="224"/>
        <v>2085 Rivera Row;Hollyview, MI 88075</v>
      </c>
      <c r="C3609" s="1" t="s">
        <v>29340</v>
      </c>
      <c r="D3609" s="4" t="s">
        <v>37942</v>
      </c>
      <c r="E3609" s="4" t="s">
        <v>37943</v>
      </c>
      <c r="F3609" s="9" t="str">
        <f t="shared" si="225"/>
        <v>Hollyview</v>
      </c>
      <c r="G3609" t="str">
        <f t="shared" si="226"/>
        <v>MI</v>
      </c>
      <c r="H3609" t="str">
        <f t="shared" si="227"/>
        <v>88075</v>
      </c>
    </row>
    <row r="3610" spans="1:8" ht="30">
      <c r="A3610" s="1" t="s">
        <v>13881</v>
      </c>
      <c r="B3610" s="1" t="str">
        <f t="shared" si="224"/>
        <v>188 Brooks Street Suite 686;Kimberlyport, IL 47938</v>
      </c>
      <c r="C3610" s="1" t="s">
        <v>29341</v>
      </c>
      <c r="D3610" s="4" t="s">
        <v>37944</v>
      </c>
      <c r="E3610" s="4" t="s">
        <v>37945</v>
      </c>
      <c r="F3610" s="9" t="str">
        <f t="shared" si="225"/>
        <v>Kimberlyport</v>
      </c>
      <c r="G3610" t="str">
        <f t="shared" si="226"/>
        <v>IL</v>
      </c>
      <c r="H3610" t="str">
        <f t="shared" si="227"/>
        <v>47938</v>
      </c>
    </row>
    <row r="3611" spans="1:8" ht="30">
      <c r="A3611" s="1" t="s">
        <v>13884</v>
      </c>
      <c r="B3611" s="1" t="str">
        <f t="shared" si="224"/>
        <v>48321 Myers Road;New Tylerton, VT 78516</v>
      </c>
      <c r="C3611" s="1" t="s">
        <v>29342</v>
      </c>
      <c r="D3611" s="4" t="s">
        <v>37946</v>
      </c>
      <c r="E3611" s="4" t="s">
        <v>37947</v>
      </c>
      <c r="F3611" s="9" t="str">
        <f t="shared" si="225"/>
        <v>New Tylerton</v>
      </c>
      <c r="G3611" t="str">
        <f t="shared" si="226"/>
        <v>VT</v>
      </c>
      <c r="H3611" t="str">
        <f t="shared" si="227"/>
        <v>78516</v>
      </c>
    </row>
    <row r="3612" spans="1:8" ht="30">
      <c r="A3612" s="1" t="s">
        <v>13888</v>
      </c>
      <c r="B3612" s="1" t="str">
        <f t="shared" si="224"/>
        <v>752 Zachary Rue Suite 259;West James, TX 37661</v>
      </c>
      <c r="C3612" s="1" t="s">
        <v>29343</v>
      </c>
      <c r="D3612" s="4" t="s">
        <v>37948</v>
      </c>
      <c r="E3612" s="4" t="s">
        <v>37949</v>
      </c>
      <c r="F3612" s="9" t="str">
        <f t="shared" si="225"/>
        <v>West James</v>
      </c>
      <c r="G3612" t="str">
        <f t="shared" si="226"/>
        <v>TX</v>
      </c>
      <c r="H3612" t="str">
        <f t="shared" si="227"/>
        <v>37661</v>
      </c>
    </row>
    <row r="3613" spans="1:8" ht="30">
      <c r="A3613" s="1" t="s">
        <v>13892</v>
      </c>
      <c r="B3613" s="1" t="str">
        <f t="shared" si="224"/>
        <v>819 Leon Trace;Salasmouth, IN 82986</v>
      </c>
      <c r="C3613" s="1" t="s">
        <v>29344</v>
      </c>
      <c r="D3613" s="4" t="s">
        <v>37950</v>
      </c>
      <c r="E3613" s="4" t="s">
        <v>37951</v>
      </c>
      <c r="F3613" s="9" t="str">
        <f t="shared" si="225"/>
        <v>Salasmouth</v>
      </c>
      <c r="G3613" t="str">
        <f t="shared" si="226"/>
        <v>IN</v>
      </c>
      <c r="H3613" t="str">
        <f t="shared" si="227"/>
        <v>82986</v>
      </c>
    </row>
    <row r="3614" spans="1:8" ht="30">
      <c r="A3614" s="1" t="s">
        <v>13896</v>
      </c>
      <c r="B3614" s="1" t="str">
        <f t="shared" si="224"/>
        <v>62646 Jackson Ridge;Lake Ronnie, MT 75222</v>
      </c>
      <c r="C3614" s="1" t="s">
        <v>29345</v>
      </c>
      <c r="D3614" s="4" t="s">
        <v>37952</v>
      </c>
      <c r="E3614" s="4" t="s">
        <v>37953</v>
      </c>
      <c r="F3614" s="9" t="str">
        <f t="shared" si="225"/>
        <v>Lake Ronnie</v>
      </c>
      <c r="G3614" t="str">
        <f t="shared" si="226"/>
        <v>MT</v>
      </c>
      <c r="H3614" t="str">
        <f t="shared" si="227"/>
        <v>75222</v>
      </c>
    </row>
    <row r="3615" spans="1:8" ht="30">
      <c r="A3615" s="1" t="s">
        <v>13900</v>
      </c>
      <c r="B3615" s="1" t="str">
        <f t="shared" si="224"/>
        <v>91922 Cassandra Loop;Angelaview, ME 59985</v>
      </c>
      <c r="C3615" s="1" t="s">
        <v>29346</v>
      </c>
      <c r="D3615" s="4" t="s">
        <v>37954</v>
      </c>
      <c r="E3615" s="4" t="s">
        <v>37955</v>
      </c>
      <c r="F3615" s="9" t="str">
        <f t="shared" si="225"/>
        <v>Angelaview</v>
      </c>
      <c r="G3615" t="str">
        <f t="shared" si="226"/>
        <v>ME</v>
      </c>
      <c r="H3615" t="str">
        <f t="shared" si="227"/>
        <v>59985</v>
      </c>
    </row>
    <row r="3616" spans="1:8" ht="45">
      <c r="A3616" s="1" t="s">
        <v>13904</v>
      </c>
      <c r="B3616" s="1" t="str">
        <f t="shared" si="224"/>
        <v>664 Angela Plaza Suite 636;Port Rebecca, MO 53589</v>
      </c>
      <c r="C3616" s="1" t="s">
        <v>29347</v>
      </c>
      <c r="D3616" s="4" t="s">
        <v>37956</v>
      </c>
      <c r="E3616" s="4" t="s">
        <v>37957</v>
      </c>
      <c r="F3616" s="9" t="str">
        <f t="shared" si="225"/>
        <v>Port Rebecca</v>
      </c>
      <c r="G3616" t="str">
        <f t="shared" si="226"/>
        <v>MO</v>
      </c>
      <c r="H3616" t="str">
        <f t="shared" si="227"/>
        <v>53589</v>
      </c>
    </row>
    <row r="3617" spans="1:8" ht="45">
      <c r="A3617" s="1" t="s">
        <v>13907</v>
      </c>
      <c r="B3617" s="1" t="str">
        <f t="shared" si="224"/>
        <v>7875 Mclaughlin Centers;Port Cindy, WY 98988</v>
      </c>
      <c r="C3617" s="1" t="s">
        <v>29348</v>
      </c>
      <c r="D3617" s="4" t="s">
        <v>37958</v>
      </c>
      <c r="E3617" s="4" t="s">
        <v>37959</v>
      </c>
      <c r="F3617" s="9" t="str">
        <f t="shared" si="225"/>
        <v>Port Cindy</v>
      </c>
      <c r="G3617" t="str">
        <f t="shared" si="226"/>
        <v>WY</v>
      </c>
      <c r="H3617" t="str">
        <f t="shared" si="227"/>
        <v>98988</v>
      </c>
    </row>
    <row r="3618" spans="1:8" ht="30">
      <c r="A3618" s="1" t="s">
        <v>13910</v>
      </c>
      <c r="B3618" s="1" t="str">
        <f t="shared" si="224"/>
        <v>Unit 9517 Box 7055;DPO AP 03730</v>
      </c>
      <c r="C3618" s="1" t="s">
        <v>29349</v>
      </c>
      <c r="D3618" s="4" t="s">
        <v>37960</v>
      </c>
      <c r="E3618" s="4" t="s">
        <v>37961</v>
      </c>
      <c r="F3618" s="9" t="str">
        <f t="shared" si="225"/>
        <v>DPO</v>
      </c>
      <c r="G3618" t="str">
        <f t="shared" si="226"/>
        <v>AP</v>
      </c>
      <c r="H3618" t="str">
        <f t="shared" si="227"/>
        <v>03730</v>
      </c>
    </row>
    <row r="3619" spans="1:8" ht="45">
      <c r="A3619" s="1" t="s">
        <v>13914</v>
      </c>
      <c r="B3619" s="1" t="str">
        <f t="shared" si="224"/>
        <v>504 Hernandez Turnpike;Jonesside, DE 59507</v>
      </c>
      <c r="C3619" s="1" t="s">
        <v>29350</v>
      </c>
      <c r="D3619" s="4" t="s">
        <v>37962</v>
      </c>
      <c r="E3619" s="4" t="s">
        <v>37963</v>
      </c>
      <c r="F3619" s="9" t="str">
        <f t="shared" si="225"/>
        <v>Jonesside</v>
      </c>
      <c r="G3619" t="str">
        <f t="shared" si="226"/>
        <v>DE</v>
      </c>
      <c r="H3619" t="str">
        <f t="shared" si="227"/>
        <v>59507</v>
      </c>
    </row>
    <row r="3620" spans="1:8" ht="30">
      <c r="A3620" s="1" t="s">
        <v>13917</v>
      </c>
      <c r="B3620" s="1" t="str">
        <f t="shared" si="224"/>
        <v>9791 Berger Lane;West Aaron, UT 32071</v>
      </c>
      <c r="C3620" s="1" t="s">
        <v>29351</v>
      </c>
      <c r="D3620" s="4" t="s">
        <v>37964</v>
      </c>
      <c r="E3620" s="4" t="s">
        <v>37965</v>
      </c>
      <c r="F3620" s="9" t="str">
        <f t="shared" si="225"/>
        <v>West Aaron</v>
      </c>
      <c r="G3620" t="str">
        <f t="shared" si="226"/>
        <v>UT</v>
      </c>
      <c r="H3620" t="str">
        <f t="shared" si="227"/>
        <v>32071</v>
      </c>
    </row>
    <row r="3621" spans="1:8" ht="30">
      <c r="A3621" s="1" t="s">
        <v>13921</v>
      </c>
      <c r="B3621" s="1" t="str">
        <f t="shared" si="224"/>
        <v>9843 Sandra Spurs Suite 084;Cabreraton, PA 08747</v>
      </c>
      <c r="C3621" s="1" t="s">
        <v>29352</v>
      </c>
      <c r="D3621" s="4" t="s">
        <v>37966</v>
      </c>
      <c r="E3621" s="4" t="s">
        <v>37967</v>
      </c>
      <c r="F3621" s="9" t="str">
        <f t="shared" si="225"/>
        <v>Cabreraton</v>
      </c>
      <c r="G3621" t="str">
        <f t="shared" si="226"/>
        <v>PA</v>
      </c>
      <c r="H3621" t="str">
        <f t="shared" si="227"/>
        <v>08747</v>
      </c>
    </row>
    <row r="3622" spans="1:8" ht="30">
      <c r="A3622" s="1" t="s">
        <v>13925</v>
      </c>
      <c r="B3622" s="1" t="str">
        <f t="shared" si="224"/>
        <v>5187 Pace Street;North Haleymouth, WV 86059</v>
      </c>
      <c r="C3622" s="1" t="s">
        <v>29353</v>
      </c>
      <c r="D3622" s="4" t="s">
        <v>37968</v>
      </c>
      <c r="E3622" s="4" t="s">
        <v>37969</v>
      </c>
      <c r="F3622" s="9" t="str">
        <f t="shared" si="225"/>
        <v>North Haleymouth</v>
      </c>
      <c r="G3622" t="str">
        <f t="shared" si="226"/>
        <v>WV</v>
      </c>
      <c r="H3622" t="str">
        <f t="shared" si="227"/>
        <v>86059</v>
      </c>
    </row>
    <row r="3623" spans="1:8" ht="45">
      <c r="A3623" s="1" t="s">
        <v>13929</v>
      </c>
      <c r="B3623" s="1" t="str">
        <f t="shared" si="224"/>
        <v>05800 Logan Brook;Brandonburgh, MS 43324</v>
      </c>
      <c r="C3623" s="1" t="s">
        <v>29354</v>
      </c>
      <c r="D3623" s="4" t="s">
        <v>37970</v>
      </c>
      <c r="E3623" s="4" t="s">
        <v>37971</v>
      </c>
      <c r="F3623" s="9" t="str">
        <f t="shared" si="225"/>
        <v>Brandonburgh</v>
      </c>
      <c r="G3623" t="str">
        <f t="shared" si="226"/>
        <v>MS</v>
      </c>
      <c r="H3623" t="str">
        <f t="shared" si="227"/>
        <v>43324</v>
      </c>
    </row>
    <row r="3624" spans="1:8" ht="30">
      <c r="A3624" s="1" t="s">
        <v>13933</v>
      </c>
      <c r="B3624" s="1" t="str">
        <f t="shared" si="224"/>
        <v>1021 Porter Trail Apt. 449;Kevinfurt, DC 13061</v>
      </c>
      <c r="C3624" s="1" t="s">
        <v>29355</v>
      </c>
      <c r="D3624" s="4" t="s">
        <v>37972</v>
      </c>
      <c r="E3624" s="4" t="s">
        <v>37973</v>
      </c>
      <c r="F3624" s="9" t="str">
        <f t="shared" si="225"/>
        <v>Kevinfurt</v>
      </c>
      <c r="G3624" t="str">
        <f t="shared" si="226"/>
        <v>DC</v>
      </c>
      <c r="H3624" t="str">
        <f t="shared" si="227"/>
        <v>13061</v>
      </c>
    </row>
    <row r="3625" spans="1:8" ht="30">
      <c r="A3625" s="1" t="s">
        <v>13937</v>
      </c>
      <c r="B3625" s="1" t="str">
        <f t="shared" si="224"/>
        <v>0287 Evan Squares;Pricefurt, CT 88691</v>
      </c>
      <c r="C3625" s="1" t="s">
        <v>29356</v>
      </c>
      <c r="D3625" s="4" t="s">
        <v>37974</v>
      </c>
      <c r="E3625" s="4" t="s">
        <v>37975</v>
      </c>
      <c r="F3625" s="9" t="str">
        <f t="shared" si="225"/>
        <v>Pricefurt</v>
      </c>
      <c r="G3625" t="str">
        <f t="shared" si="226"/>
        <v>CT</v>
      </c>
      <c r="H3625" t="str">
        <f t="shared" si="227"/>
        <v>88691</v>
      </c>
    </row>
    <row r="3626" spans="1:8" ht="30">
      <c r="A3626" s="1" t="s">
        <v>13941</v>
      </c>
      <c r="B3626" s="1" t="str">
        <f t="shared" si="224"/>
        <v>457 Stephanie Rue Suite 654;South David, HI 41802</v>
      </c>
      <c r="C3626" s="1" t="s">
        <v>29357</v>
      </c>
      <c r="D3626" s="4" t="s">
        <v>37976</v>
      </c>
      <c r="E3626" s="4" t="s">
        <v>37977</v>
      </c>
      <c r="F3626" s="9" t="str">
        <f t="shared" si="225"/>
        <v>South David</v>
      </c>
      <c r="G3626" t="str">
        <f t="shared" si="226"/>
        <v>HI</v>
      </c>
      <c r="H3626" t="str">
        <f t="shared" si="227"/>
        <v>41802</v>
      </c>
    </row>
    <row r="3627" spans="1:8" ht="30">
      <c r="A3627" s="1" t="s">
        <v>13945</v>
      </c>
      <c r="B3627" s="1" t="str">
        <f t="shared" si="224"/>
        <v>9348 Shepard Road;South Jennifer, LA 32134</v>
      </c>
      <c r="C3627" s="1" t="s">
        <v>29358</v>
      </c>
      <c r="D3627" s="4" t="s">
        <v>37978</v>
      </c>
      <c r="E3627" s="4" t="s">
        <v>37979</v>
      </c>
      <c r="F3627" s="9" t="str">
        <f t="shared" si="225"/>
        <v>South Jennifer</v>
      </c>
      <c r="G3627" t="str">
        <f t="shared" si="226"/>
        <v>LA</v>
      </c>
      <c r="H3627" t="str">
        <f t="shared" si="227"/>
        <v>32134</v>
      </c>
    </row>
    <row r="3628" spans="1:8" ht="30">
      <c r="A3628" s="1" t="s">
        <v>13948</v>
      </c>
      <c r="B3628" s="1" t="str">
        <f t="shared" si="224"/>
        <v>Unit 1593 Box 0440;DPO AA 30440</v>
      </c>
      <c r="C3628" s="1" t="s">
        <v>29359</v>
      </c>
      <c r="D3628" s="4" t="s">
        <v>37980</v>
      </c>
      <c r="E3628" s="4" t="s">
        <v>37981</v>
      </c>
      <c r="F3628" s="9" t="str">
        <f t="shared" si="225"/>
        <v>DPO</v>
      </c>
      <c r="G3628" t="str">
        <f t="shared" si="226"/>
        <v>AA</v>
      </c>
      <c r="H3628" t="str">
        <f t="shared" si="227"/>
        <v>30440</v>
      </c>
    </row>
    <row r="3629" spans="1:8" ht="30">
      <c r="A3629" s="1" t="s">
        <v>13952</v>
      </c>
      <c r="B3629" s="1" t="str">
        <f t="shared" si="224"/>
        <v>Unit 8113 Box 2452;DPO AA 07552</v>
      </c>
      <c r="C3629" s="1" t="s">
        <v>29360</v>
      </c>
      <c r="D3629" s="4" t="s">
        <v>37982</v>
      </c>
      <c r="E3629" s="4" t="s">
        <v>37983</v>
      </c>
      <c r="F3629" s="9" t="str">
        <f t="shared" si="225"/>
        <v>DPO</v>
      </c>
      <c r="G3629" t="str">
        <f t="shared" si="226"/>
        <v>AA</v>
      </c>
      <c r="H3629" t="str">
        <f t="shared" si="227"/>
        <v>07552</v>
      </c>
    </row>
    <row r="3630" spans="1:8" ht="30">
      <c r="A3630" s="1" t="s">
        <v>13956</v>
      </c>
      <c r="B3630" s="1" t="str">
        <f t="shared" si="224"/>
        <v>USNV Harris;FPO AP 62348</v>
      </c>
      <c r="C3630" s="1" t="s">
        <v>29361</v>
      </c>
      <c r="D3630" s="4" t="s">
        <v>33101</v>
      </c>
      <c r="E3630" s="4" t="s">
        <v>37984</v>
      </c>
      <c r="F3630" s="9" t="str">
        <f t="shared" si="225"/>
        <v>FPO</v>
      </c>
      <c r="G3630" t="str">
        <f t="shared" si="226"/>
        <v>AP</v>
      </c>
      <c r="H3630" t="str">
        <f t="shared" si="227"/>
        <v>62348</v>
      </c>
    </row>
    <row r="3631" spans="1:8" ht="45">
      <c r="A3631" s="1" t="s">
        <v>13960</v>
      </c>
      <c r="B3631" s="1" t="str">
        <f t="shared" si="224"/>
        <v>9392 Hall Inlet Apt. 225;West Jonathanport, LA 52825</v>
      </c>
      <c r="C3631" s="1" t="s">
        <v>29362</v>
      </c>
      <c r="D3631" s="4" t="s">
        <v>37985</v>
      </c>
      <c r="E3631" s="4" t="s">
        <v>37986</v>
      </c>
      <c r="F3631" s="9" t="str">
        <f t="shared" si="225"/>
        <v>West Jonathanport</v>
      </c>
      <c r="G3631" t="str">
        <f t="shared" si="226"/>
        <v>LA</v>
      </c>
      <c r="H3631" t="str">
        <f t="shared" si="227"/>
        <v>52825</v>
      </c>
    </row>
    <row r="3632" spans="1:8" ht="45">
      <c r="A3632" s="1" t="s">
        <v>13963</v>
      </c>
      <c r="B3632" s="1" t="str">
        <f t="shared" si="224"/>
        <v>878 Bowen Points;Wrighthaven, MD 18910</v>
      </c>
      <c r="C3632" s="1" t="s">
        <v>29363</v>
      </c>
      <c r="D3632" s="4" t="s">
        <v>37987</v>
      </c>
      <c r="E3632" s="4" t="s">
        <v>37988</v>
      </c>
      <c r="F3632" s="9" t="str">
        <f t="shared" si="225"/>
        <v>Wrighthaven</v>
      </c>
      <c r="G3632" t="str">
        <f t="shared" si="226"/>
        <v>MD</v>
      </c>
      <c r="H3632" t="str">
        <f t="shared" si="227"/>
        <v>18910</v>
      </c>
    </row>
    <row r="3633" spans="1:8" ht="45">
      <c r="A3633" s="1" t="s">
        <v>13967</v>
      </c>
      <c r="B3633" s="1" t="str">
        <f t="shared" si="224"/>
        <v>24838 Devon Valleys;Johnsonside, MN 66590</v>
      </c>
      <c r="C3633" s="1" t="s">
        <v>29364</v>
      </c>
      <c r="D3633" s="4" t="s">
        <v>37989</v>
      </c>
      <c r="E3633" s="4" t="s">
        <v>37990</v>
      </c>
      <c r="F3633" s="9" t="str">
        <f t="shared" si="225"/>
        <v>Johnsonside</v>
      </c>
      <c r="G3633" t="str">
        <f t="shared" si="226"/>
        <v>MN</v>
      </c>
      <c r="H3633" t="str">
        <f t="shared" si="227"/>
        <v>66590</v>
      </c>
    </row>
    <row r="3634" spans="1:8" ht="30">
      <c r="A3634" s="1" t="s">
        <v>13971</v>
      </c>
      <c r="B3634" s="1" t="str">
        <f t="shared" si="224"/>
        <v>Unit 6669 Box 9763;DPO AE 67308</v>
      </c>
      <c r="C3634" s="1" t="s">
        <v>29365</v>
      </c>
      <c r="D3634" s="4" t="s">
        <v>37991</v>
      </c>
      <c r="E3634" s="4" t="s">
        <v>37992</v>
      </c>
      <c r="F3634" s="9" t="str">
        <f t="shared" si="225"/>
        <v>DPO</v>
      </c>
      <c r="G3634" t="str">
        <f t="shared" si="226"/>
        <v>AE</v>
      </c>
      <c r="H3634" t="str">
        <f t="shared" si="227"/>
        <v>67308</v>
      </c>
    </row>
    <row r="3635" spans="1:8" ht="45">
      <c r="A3635" s="1" t="s">
        <v>13975</v>
      </c>
      <c r="B3635" s="1" t="str">
        <f t="shared" si="224"/>
        <v>217 Maria Road;Turnerchester, CO 79433</v>
      </c>
      <c r="C3635" s="1" t="s">
        <v>29366</v>
      </c>
      <c r="D3635" s="4" t="s">
        <v>37993</v>
      </c>
      <c r="E3635" s="4" t="s">
        <v>37994</v>
      </c>
      <c r="F3635" s="9" t="str">
        <f t="shared" si="225"/>
        <v>Turnerchester</v>
      </c>
      <c r="G3635" t="str">
        <f t="shared" si="226"/>
        <v>CO</v>
      </c>
      <c r="H3635" t="str">
        <f t="shared" si="227"/>
        <v>79433</v>
      </c>
    </row>
    <row r="3636" spans="1:8" ht="30">
      <c r="A3636" s="1" t="s">
        <v>13979</v>
      </c>
      <c r="B3636" s="1" t="str">
        <f t="shared" si="224"/>
        <v>786 Adams Plaza Apt. 740;Briannaport, AR 83210</v>
      </c>
      <c r="C3636" s="1" t="s">
        <v>29367</v>
      </c>
      <c r="D3636" s="4" t="s">
        <v>37995</v>
      </c>
      <c r="E3636" s="4" t="s">
        <v>37996</v>
      </c>
      <c r="F3636" s="9" t="str">
        <f t="shared" si="225"/>
        <v>Briannaport</v>
      </c>
      <c r="G3636" t="str">
        <f t="shared" si="226"/>
        <v>AR</v>
      </c>
      <c r="H3636" t="str">
        <f t="shared" si="227"/>
        <v>83210</v>
      </c>
    </row>
    <row r="3637" spans="1:8" ht="30">
      <c r="A3637" s="1" t="s">
        <v>13983</v>
      </c>
      <c r="B3637" s="1" t="str">
        <f t="shared" si="224"/>
        <v>304 Kimberly Gardens;Port Mistyton, TN 22175</v>
      </c>
      <c r="C3637" s="1" t="s">
        <v>29368</v>
      </c>
      <c r="D3637" s="4" t="s">
        <v>37997</v>
      </c>
      <c r="E3637" s="4" t="s">
        <v>37998</v>
      </c>
      <c r="F3637" s="9" t="str">
        <f t="shared" si="225"/>
        <v>Port Mistyton</v>
      </c>
      <c r="G3637" t="str">
        <f t="shared" si="226"/>
        <v>TN</v>
      </c>
      <c r="H3637" t="str">
        <f t="shared" si="227"/>
        <v>22175</v>
      </c>
    </row>
    <row r="3638" spans="1:8" ht="30">
      <c r="A3638" s="1" t="s">
        <v>13987</v>
      </c>
      <c r="B3638" s="1" t="str">
        <f t="shared" si="224"/>
        <v>38992 Morgan Locks;Sheilaport, NM 15691</v>
      </c>
      <c r="C3638" s="1" t="s">
        <v>29369</v>
      </c>
      <c r="D3638" s="4" t="s">
        <v>37999</v>
      </c>
      <c r="E3638" s="4" t="s">
        <v>38000</v>
      </c>
      <c r="F3638" s="9" t="str">
        <f t="shared" si="225"/>
        <v>Sheilaport</v>
      </c>
      <c r="G3638" t="str">
        <f t="shared" si="226"/>
        <v>NM</v>
      </c>
      <c r="H3638" t="str">
        <f t="shared" si="227"/>
        <v>15691</v>
      </c>
    </row>
    <row r="3639" spans="1:8" ht="45">
      <c r="A3639" s="1" t="s">
        <v>13991</v>
      </c>
      <c r="B3639" s="1" t="str">
        <f t="shared" si="224"/>
        <v>23330 John Village Apt. 640;New Samanthabury, MA 37397</v>
      </c>
      <c r="C3639" s="1" t="s">
        <v>29370</v>
      </c>
      <c r="D3639" s="4" t="s">
        <v>38001</v>
      </c>
      <c r="E3639" s="4" t="s">
        <v>38002</v>
      </c>
      <c r="F3639" s="9" t="str">
        <f t="shared" si="225"/>
        <v>New Samanthabury</v>
      </c>
      <c r="G3639" t="str">
        <f t="shared" si="226"/>
        <v>MA</v>
      </c>
      <c r="H3639" t="str">
        <f t="shared" si="227"/>
        <v>37397</v>
      </c>
    </row>
    <row r="3640" spans="1:8" ht="30">
      <c r="A3640" s="1" t="s">
        <v>13995</v>
      </c>
      <c r="B3640" s="1" t="str">
        <f t="shared" si="224"/>
        <v>94299 Amanda Row Apt. 325;Lake Wendy, AK 62901</v>
      </c>
      <c r="C3640" s="1" t="s">
        <v>29371</v>
      </c>
      <c r="D3640" s="4" t="s">
        <v>38003</v>
      </c>
      <c r="E3640" s="4" t="s">
        <v>38004</v>
      </c>
      <c r="F3640" s="9" t="str">
        <f t="shared" si="225"/>
        <v>Lake Wendy</v>
      </c>
      <c r="G3640" t="str">
        <f t="shared" si="226"/>
        <v>AK</v>
      </c>
      <c r="H3640" t="str">
        <f t="shared" si="227"/>
        <v>62901</v>
      </c>
    </row>
    <row r="3641" spans="1:8" ht="30">
      <c r="A3641" s="1" t="s">
        <v>13999</v>
      </c>
      <c r="B3641" s="1" t="str">
        <f t="shared" si="224"/>
        <v>2678 Merritt Point Apt. 164;Richardside, AZ 41785</v>
      </c>
      <c r="C3641" s="1" t="s">
        <v>29372</v>
      </c>
      <c r="D3641" s="4" t="s">
        <v>38005</v>
      </c>
      <c r="E3641" s="4" t="s">
        <v>38006</v>
      </c>
      <c r="F3641" s="9" t="str">
        <f t="shared" si="225"/>
        <v>Richardside</v>
      </c>
      <c r="G3641" t="str">
        <f t="shared" si="226"/>
        <v>AZ</v>
      </c>
      <c r="H3641" t="str">
        <f t="shared" si="227"/>
        <v>41785</v>
      </c>
    </row>
    <row r="3642" spans="1:8" ht="30">
      <c r="A3642" s="1" t="s">
        <v>14003</v>
      </c>
      <c r="B3642" s="1" t="str">
        <f t="shared" si="224"/>
        <v>53493 Tamara Haven Apt. 159;Lindseyville, MN 20864</v>
      </c>
      <c r="C3642" s="1" t="s">
        <v>29373</v>
      </c>
      <c r="D3642" s="4" t="s">
        <v>38007</v>
      </c>
      <c r="E3642" s="4" t="s">
        <v>38008</v>
      </c>
      <c r="F3642" s="9" t="str">
        <f t="shared" si="225"/>
        <v>Lindseyville</v>
      </c>
      <c r="G3642" t="str">
        <f t="shared" si="226"/>
        <v>MN</v>
      </c>
      <c r="H3642" t="str">
        <f t="shared" si="227"/>
        <v>20864</v>
      </c>
    </row>
    <row r="3643" spans="1:8" ht="30">
      <c r="A3643" s="1" t="s">
        <v>14007</v>
      </c>
      <c r="B3643" s="1" t="str">
        <f t="shared" si="224"/>
        <v>505 Christopher Inlet;Doylefort, KY 14671</v>
      </c>
      <c r="C3643" s="1" t="s">
        <v>29374</v>
      </c>
      <c r="D3643" s="4" t="s">
        <v>38009</v>
      </c>
      <c r="E3643" s="4" t="s">
        <v>38010</v>
      </c>
      <c r="F3643" s="9" t="str">
        <f t="shared" si="225"/>
        <v>Doylefort</v>
      </c>
      <c r="G3643" t="str">
        <f t="shared" si="226"/>
        <v>KY</v>
      </c>
      <c r="H3643" t="str">
        <f t="shared" si="227"/>
        <v>14671</v>
      </c>
    </row>
    <row r="3644" spans="1:8" ht="45">
      <c r="A3644" s="1" t="s">
        <v>14011</v>
      </c>
      <c r="B3644" s="1" t="str">
        <f t="shared" si="224"/>
        <v>550 Harvey Villages Suite 946;Elizabethberg, VA 40240</v>
      </c>
      <c r="C3644" s="1" t="s">
        <v>29375</v>
      </c>
      <c r="D3644" s="4" t="s">
        <v>38011</v>
      </c>
      <c r="E3644" s="4" t="s">
        <v>38012</v>
      </c>
      <c r="F3644" s="9" t="str">
        <f t="shared" si="225"/>
        <v>Elizabethberg</v>
      </c>
      <c r="G3644" t="str">
        <f t="shared" si="226"/>
        <v>VA</v>
      </c>
      <c r="H3644" t="str">
        <f t="shared" si="227"/>
        <v>40240</v>
      </c>
    </row>
    <row r="3645" spans="1:8" ht="45">
      <c r="A3645" s="1" t="s">
        <v>14014</v>
      </c>
      <c r="B3645" s="1" t="str">
        <f t="shared" si="224"/>
        <v>0768 Margaret Throughway;Collinsstad, MS 74936</v>
      </c>
      <c r="C3645" s="1" t="s">
        <v>29376</v>
      </c>
      <c r="D3645" s="4" t="s">
        <v>38013</v>
      </c>
      <c r="E3645" s="4" t="s">
        <v>38014</v>
      </c>
      <c r="F3645" s="9" t="str">
        <f t="shared" si="225"/>
        <v>Collinsstad</v>
      </c>
      <c r="G3645" t="str">
        <f t="shared" si="226"/>
        <v>MS</v>
      </c>
      <c r="H3645" t="str">
        <f t="shared" si="227"/>
        <v>74936</v>
      </c>
    </row>
    <row r="3646" spans="1:8" ht="30">
      <c r="A3646" s="1" t="s">
        <v>14018</v>
      </c>
      <c r="B3646" s="1" t="str">
        <f t="shared" si="224"/>
        <v>PSC 3876, Box 1308;APO AP 61673</v>
      </c>
      <c r="C3646" s="1" t="s">
        <v>29377</v>
      </c>
      <c r="D3646" s="4" t="s">
        <v>38015</v>
      </c>
      <c r="E3646" s="4" t="s">
        <v>38016</v>
      </c>
      <c r="F3646" s="9" t="str">
        <f t="shared" si="225"/>
        <v>APO</v>
      </c>
      <c r="G3646" t="str">
        <f t="shared" si="226"/>
        <v>AP</v>
      </c>
      <c r="H3646" t="str">
        <f t="shared" si="227"/>
        <v>61673</v>
      </c>
    </row>
    <row r="3647" spans="1:8" ht="30">
      <c r="A3647" s="1" t="s">
        <v>14021</v>
      </c>
      <c r="B3647" s="1" t="str">
        <f t="shared" si="224"/>
        <v>67006 Henry Courts Suite 824;New Robin, MI 06450</v>
      </c>
      <c r="C3647" s="1" t="s">
        <v>29378</v>
      </c>
      <c r="D3647" s="4" t="s">
        <v>38017</v>
      </c>
      <c r="E3647" s="4" t="s">
        <v>38018</v>
      </c>
      <c r="F3647" s="9" t="str">
        <f t="shared" si="225"/>
        <v>New Robin</v>
      </c>
      <c r="G3647" t="str">
        <f t="shared" si="226"/>
        <v>MI</v>
      </c>
      <c r="H3647" t="str">
        <f t="shared" si="227"/>
        <v>06450</v>
      </c>
    </row>
    <row r="3648" spans="1:8" ht="45">
      <c r="A3648" s="1" t="s">
        <v>14025</v>
      </c>
      <c r="B3648" s="1" t="str">
        <f t="shared" si="224"/>
        <v>787 Randy Corner;Bishopport, SC 25204</v>
      </c>
      <c r="C3648" s="1" t="s">
        <v>29379</v>
      </c>
      <c r="D3648" s="4" t="s">
        <v>38019</v>
      </c>
      <c r="E3648" s="4" t="s">
        <v>38020</v>
      </c>
      <c r="F3648" s="9" t="str">
        <f t="shared" si="225"/>
        <v>Bishopport</v>
      </c>
      <c r="G3648" t="str">
        <f t="shared" si="226"/>
        <v>SC</v>
      </c>
      <c r="H3648" t="str">
        <f t="shared" si="227"/>
        <v>25204</v>
      </c>
    </row>
    <row r="3649" spans="1:8" ht="30">
      <c r="A3649" s="1" t="s">
        <v>14029</v>
      </c>
      <c r="B3649" s="1" t="str">
        <f t="shared" si="224"/>
        <v>USCGC Flynn;FPO AA 12598</v>
      </c>
      <c r="C3649" s="1" t="s">
        <v>29380</v>
      </c>
      <c r="D3649" s="4" t="s">
        <v>38021</v>
      </c>
      <c r="E3649" s="4" t="s">
        <v>38022</v>
      </c>
      <c r="F3649" s="9" t="str">
        <f t="shared" si="225"/>
        <v>FPO</v>
      </c>
      <c r="G3649" t="str">
        <f t="shared" si="226"/>
        <v>AA</v>
      </c>
      <c r="H3649" t="str">
        <f t="shared" si="227"/>
        <v>12598</v>
      </c>
    </row>
    <row r="3650" spans="1:8" ht="30">
      <c r="A3650" s="1" t="s">
        <v>14033</v>
      </c>
      <c r="B3650" s="1" t="str">
        <f t="shared" si="224"/>
        <v>09496 Morris Lights;Valerietown, IL 67725</v>
      </c>
      <c r="C3650" s="1" t="s">
        <v>29381</v>
      </c>
      <c r="D3650" s="4" t="s">
        <v>38023</v>
      </c>
      <c r="E3650" s="4" t="s">
        <v>38024</v>
      </c>
      <c r="F3650" s="9" t="str">
        <f t="shared" si="225"/>
        <v>Valerietown</v>
      </c>
      <c r="G3650" t="str">
        <f t="shared" si="226"/>
        <v>IL</v>
      </c>
      <c r="H3650" t="str">
        <f t="shared" si="227"/>
        <v>67725</v>
      </c>
    </row>
    <row r="3651" spans="1:8" ht="45">
      <c r="A3651" s="1" t="s">
        <v>14037</v>
      </c>
      <c r="B3651" s="1" t="str">
        <f t="shared" ref="B3651:B3714" si="228">SUBSTITUTE(A3651,CHAR(10),";")</f>
        <v>632 Montgomery Landing Apt. 717;Davidburgh, AR 75930</v>
      </c>
      <c r="C3651" s="1" t="s">
        <v>29382</v>
      </c>
      <c r="D3651" s="4" t="s">
        <v>38025</v>
      </c>
      <c r="E3651" s="4" t="s">
        <v>38026</v>
      </c>
      <c r="F3651" s="9" t="str">
        <f t="shared" ref="F3651:F3714" si="229">IF(RIGHT(LEFT(E3651,3),2)="PO",LEFT(E3651,3),LEFT(E3651,LEN(E3651)-10))</f>
        <v>Davidburgh</v>
      </c>
      <c r="G3651" t="str">
        <f t="shared" ref="G3651:G3714" si="230">LEFT(RIGHT(E3651, 8), 2)</f>
        <v>AR</v>
      </c>
      <c r="H3651" t="str">
        <f t="shared" ref="H3651:H3714" si="231">RIGHT(E3651, 5)</f>
        <v>75930</v>
      </c>
    </row>
    <row r="3652" spans="1:8" ht="45">
      <c r="A3652" s="1" t="s">
        <v>14041</v>
      </c>
      <c r="B3652" s="1" t="str">
        <f t="shared" si="228"/>
        <v>59648 Wright Dale;Hernandezside, MO 11659</v>
      </c>
      <c r="C3652" s="1" t="s">
        <v>29383</v>
      </c>
      <c r="D3652" s="4" t="s">
        <v>38027</v>
      </c>
      <c r="E3652" s="4" t="s">
        <v>38028</v>
      </c>
      <c r="F3652" s="9" t="str">
        <f t="shared" si="229"/>
        <v>Hernandezside</v>
      </c>
      <c r="G3652" t="str">
        <f t="shared" si="230"/>
        <v>MO</v>
      </c>
      <c r="H3652" t="str">
        <f t="shared" si="231"/>
        <v>11659</v>
      </c>
    </row>
    <row r="3653" spans="1:8" ht="30">
      <c r="A3653" s="1" t="s">
        <v>14045</v>
      </c>
      <c r="B3653" s="1" t="str">
        <f t="shared" si="228"/>
        <v>105 Daniel Locks Apt. 666;Williamshaven, LA 64578</v>
      </c>
      <c r="C3653" s="1" t="s">
        <v>29384</v>
      </c>
      <c r="D3653" s="4" t="s">
        <v>38029</v>
      </c>
      <c r="E3653" s="4" t="s">
        <v>38030</v>
      </c>
      <c r="F3653" s="9" t="str">
        <f t="shared" si="229"/>
        <v>Williamshaven</v>
      </c>
      <c r="G3653" t="str">
        <f t="shared" si="230"/>
        <v>LA</v>
      </c>
      <c r="H3653" t="str">
        <f t="shared" si="231"/>
        <v>64578</v>
      </c>
    </row>
    <row r="3654" spans="1:8" ht="30">
      <c r="A3654" s="1" t="s">
        <v>14049</v>
      </c>
      <c r="B3654" s="1" t="str">
        <f t="shared" si="228"/>
        <v>659 Randy Plaza Suite 291;Millermouth, NM 50189</v>
      </c>
      <c r="C3654" s="1" t="s">
        <v>29385</v>
      </c>
      <c r="D3654" s="4" t="s">
        <v>38031</v>
      </c>
      <c r="E3654" s="4" t="s">
        <v>38032</v>
      </c>
      <c r="F3654" s="9" t="str">
        <f t="shared" si="229"/>
        <v>Millermouth</v>
      </c>
      <c r="G3654" t="str">
        <f t="shared" si="230"/>
        <v>NM</v>
      </c>
      <c r="H3654" t="str">
        <f t="shared" si="231"/>
        <v>50189</v>
      </c>
    </row>
    <row r="3655" spans="1:8" ht="45">
      <c r="A3655" s="1" t="s">
        <v>14053</v>
      </c>
      <c r="B3655" s="1" t="str">
        <f t="shared" si="228"/>
        <v>780 Dennis Springs Apt. 598;Kimberlymouth, VT 32984</v>
      </c>
      <c r="C3655" s="1" t="s">
        <v>29386</v>
      </c>
      <c r="D3655" s="4" t="s">
        <v>38033</v>
      </c>
      <c r="E3655" s="4" t="s">
        <v>38034</v>
      </c>
      <c r="F3655" s="9" t="str">
        <f t="shared" si="229"/>
        <v>Kimberlymouth</v>
      </c>
      <c r="G3655" t="str">
        <f t="shared" si="230"/>
        <v>VT</v>
      </c>
      <c r="H3655" t="str">
        <f t="shared" si="231"/>
        <v>32984</v>
      </c>
    </row>
    <row r="3656" spans="1:8" ht="30">
      <c r="A3656" s="1" t="s">
        <v>14057</v>
      </c>
      <c r="B3656" s="1" t="str">
        <f t="shared" si="228"/>
        <v>379 Scott Isle;Brownview, PA 30367</v>
      </c>
      <c r="C3656" s="1" t="s">
        <v>29387</v>
      </c>
      <c r="D3656" s="4" t="s">
        <v>38035</v>
      </c>
      <c r="E3656" s="4" t="s">
        <v>38036</v>
      </c>
      <c r="F3656" s="9" t="str">
        <f t="shared" si="229"/>
        <v>Brownview</v>
      </c>
      <c r="G3656" t="str">
        <f t="shared" si="230"/>
        <v>PA</v>
      </c>
      <c r="H3656" t="str">
        <f t="shared" si="231"/>
        <v>30367</v>
      </c>
    </row>
    <row r="3657" spans="1:8" ht="30">
      <c r="A3657" s="1" t="s">
        <v>14060</v>
      </c>
      <c r="B3657" s="1" t="str">
        <f t="shared" si="228"/>
        <v>9641 Harris Springs;New Rose, NV 85381</v>
      </c>
      <c r="C3657" s="1" t="s">
        <v>29388</v>
      </c>
      <c r="D3657" s="4" t="s">
        <v>38037</v>
      </c>
      <c r="E3657" s="4" t="s">
        <v>38038</v>
      </c>
      <c r="F3657" s="9" t="str">
        <f t="shared" si="229"/>
        <v>New Rose</v>
      </c>
      <c r="G3657" t="str">
        <f t="shared" si="230"/>
        <v>NV</v>
      </c>
      <c r="H3657" t="str">
        <f t="shared" si="231"/>
        <v>85381</v>
      </c>
    </row>
    <row r="3658" spans="1:8" ht="30">
      <c r="A3658" s="1" t="s">
        <v>14064</v>
      </c>
      <c r="B3658" s="1" t="str">
        <f t="shared" si="228"/>
        <v>285 Kevin Flats;New Thomasmouth, SD 57439</v>
      </c>
      <c r="C3658" s="1" t="s">
        <v>29389</v>
      </c>
      <c r="D3658" s="4" t="s">
        <v>38039</v>
      </c>
      <c r="E3658" s="4" t="s">
        <v>38040</v>
      </c>
      <c r="F3658" s="9" t="str">
        <f t="shared" si="229"/>
        <v>New Thomasmouth</v>
      </c>
      <c r="G3658" t="str">
        <f t="shared" si="230"/>
        <v>SD</v>
      </c>
      <c r="H3658" t="str">
        <f t="shared" si="231"/>
        <v>57439</v>
      </c>
    </row>
    <row r="3659" spans="1:8" ht="45">
      <c r="A3659" s="1" t="s">
        <v>14068</v>
      </c>
      <c r="B3659" s="1" t="str">
        <f t="shared" si="228"/>
        <v>923 Valdez Wells;Petersonburgh, MD 52701</v>
      </c>
      <c r="C3659" s="1" t="s">
        <v>29390</v>
      </c>
      <c r="D3659" s="4" t="s">
        <v>38041</v>
      </c>
      <c r="E3659" s="4" t="s">
        <v>38042</v>
      </c>
      <c r="F3659" s="9" t="str">
        <f t="shared" si="229"/>
        <v>Petersonburgh</v>
      </c>
      <c r="G3659" t="str">
        <f t="shared" si="230"/>
        <v>MD</v>
      </c>
      <c r="H3659" t="str">
        <f t="shared" si="231"/>
        <v>52701</v>
      </c>
    </row>
    <row r="3660" spans="1:8" ht="30">
      <c r="A3660" s="1" t="s">
        <v>14072</v>
      </c>
      <c r="B3660" s="1" t="str">
        <f t="shared" si="228"/>
        <v>5711 Hoover Fall Apt. 815;East Tammy, ND 25395</v>
      </c>
      <c r="C3660" s="1" t="s">
        <v>29391</v>
      </c>
      <c r="D3660" s="4" t="s">
        <v>38043</v>
      </c>
      <c r="E3660" s="4" t="s">
        <v>38044</v>
      </c>
      <c r="F3660" s="9" t="str">
        <f t="shared" si="229"/>
        <v>East Tammy</v>
      </c>
      <c r="G3660" t="str">
        <f t="shared" si="230"/>
        <v>ND</v>
      </c>
      <c r="H3660" t="str">
        <f t="shared" si="231"/>
        <v>25395</v>
      </c>
    </row>
    <row r="3661" spans="1:8" ht="30">
      <c r="A3661" s="1" t="s">
        <v>14076</v>
      </c>
      <c r="B3661" s="1" t="str">
        <f t="shared" si="228"/>
        <v>042 Costa Stream Suite 977;Dawnshire, UT 02453</v>
      </c>
      <c r="C3661" s="1" t="s">
        <v>29392</v>
      </c>
      <c r="D3661" s="4" t="s">
        <v>38045</v>
      </c>
      <c r="E3661" s="4" t="s">
        <v>38046</v>
      </c>
      <c r="F3661" s="9" t="str">
        <f t="shared" si="229"/>
        <v>Dawnshire</v>
      </c>
      <c r="G3661" t="str">
        <f t="shared" si="230"/>
        <v>UT</v>
      </c>
      <c r="H3661" t="str">
        <f t="shared" si="231"/>
        <v>02453</v>
      </c>
    </row>
    <row r="3662" spans="1:8" ht="45">
      <c r="A3662" s="1" t="s">
        <v>14080</v>
      </c>
      <c r="B3662" s="1" t="str">
        <f t="shared" si="228"/>
        <v>7659 Barnett Curve Apt. 012;South Selenaton, HI 68677</v>
      </c>
      <c r="C3662" s="1" t="s">
        <v>29393</v>
      </c>
      <c r="D3662" s="4" t="s">
        <v>38047</v>
      </c>
      <c r="E3662" s="4" t="s">
        <v>38048</v>
      </c>
      <c r="F3662" s="9" t="str">
        <f t="shared" si="229"/>
        <v>South Selenaton</v>
      </c>
      <c r="G3662" t="str">
        <f t="shared" si="230"/>
        <v>HI</v>
      </c>
      <c r="H3662" t="str">
        <f t="shared" si="231"/>
        <v>68677</v>
      </c>
    </row>
    <row r="3663" spans="1:8" ht="30">
      <c r="A3663" s="1" t="s">
        <v>14084</v>
      </c>
      <c r="B3663" s="1" t="str">
        <f t="shared" si="228"/>
        <v>339 Kathleen Gardens Apt. 918;Vangborough, SD 47224</v>
      </c>
      <c r="C3663" s="1" t="s">
        <v>29394</v>
      </c>
      <c r="D3663" s="4" t="s">
        <v>38049</v>
      </c>
      <c r="E3663" s="4" t="s">
        <v>38050</v>
      </c>
      <c r="F3663" s="9" t="str">
        <f t="shared" si="229"/>
        <v>Vangborough</v>
      </c>
      <c r="G3663" t="str">
        <f t="shared" si="230"/>
        <v>SD</v>
      </c>
      <c r="H3663" t="str">
        <f t="shared" si="231"/>
        <v>47224</v>
      </c>
    </row>
    <row r="3664" spans="1:8" ht="30">
      <c r="A3664" s="1" t="s">
        <v>14088</v>
      </c>
      <c r="B3664" s="1" t="str">
        <f t="shared" si="228"/>
        <v>314 James Prairie;Port Cheryl, IA 31421</v>
      </c>
      <c r="C3664" s="1" t="s">
        <v>29395</v>
      </c>
      <c r="D3664" s="4" t="s">
        <v>38051</v>
      </c>
      <c r="E3664" s="4" t="s">
        <v>38052</v>
      </c>
      <c r="F3664" s="9" t="str">
        <f t="shared" si="229"/>
        <v>Port Cheryl</v>
      </c>
      <c r="G3664" t="str">
        <f t="shared" si="230"/>
        <v>IA</v>
      </c>
      <c r="H3664" t="str">
        <f t="shared" si="231"/>
        <v>31421</v>
      </c>
    </row>
    <row r="3665" spans="1:8" ht="30">
      <c r="A3665" s="1" t="s">
        <v>14091</v>
      </c>
      <c r="B3665" s="1" t="str">
        <f t="shared" si="228"/>
        <v>PSC 5649, Box 1476;APO AE 33753</v>
      </c>
      <c r="C3665" s="1" t="s">
        <v>29396</v>
      </c>
      <c r="D3665" s="4" t="s">
        <v>38053</v>
      </c>
      <c r="E3665" s="4" t="s">
        <v>38054</v>
      </c>
      <c r="F3665" s="9" t="str">
        <f t="shared" si="229"/>
        <v>APO</v>
      </c>
      <c r="G3665" t="str">
        <f t="shared" si="230"/>
        <v>AE</v>
      </c>
      <c r="H3665" t="str">
        <f t="shared" si="231"/>
        <v>33753</v>
      </c>
    </row>
    <row r="3666" spans="1:8" ht="45">
      <c r="A3666" s="1" t="s">
        <v>14095</v>
      </c>
      <c r="B3666" s="1" t="str">
        <f t="shared" si="228"/>
        <v>3850 Christopher Track;Thompsonmouth, MS 19155</v>
      </c>
      <c r="C3666" s="1" t="s">
        <v>29397</v>
      </c>
      <c r="D3666" s="4" t="s">
        <v>38055</v>
      </c>
      <c r="E3666" s="4" t="s">
        <v>38056</v>
      </c>
      <c r="F3666" s="9" t="str">
        <f t="shared" si="229"/>
        <v>Thompsonmouth</v>
      </c>
      <c r="G3666" t="str">
        <f t="shared" si="230"/>
        <v>MS</v>
      </c>
      <c r="H3666" t="str">
        <f t="shared" si="231"/>
        <v>19155</v>
      </c>
    </row>
    <row r="3667" spans="1:8" ht="30">
      <c r="A3667" s="1" t="s">
        <v>14099</v>
      </c>
      <c r="B3667" s="1" t="str">
        <f t="shared" si="228"/>
        <v>Unit 9458 Box 9658;DPO AA 32125</v>
      </c>
      <c r="C3667" s="1" t="s">
        <v>29398</v>
      </c>
      <c r="D3667" s="4" t="s">
        <v>38057</v>
      </c>
      <c r="E3667" s="4" t="s">
        <v>38058</v>
      </c>
      <c r="F3667" s="9" t="str">
        <f t="shared" si="229"/>
        <v>DPO</v>
      </c>
      <c r="G3667" t="str">
        <f t="shared" si="230"/>
        <v>AA</v>
      </c>
      <c r="H3667" t="str">
        <f t="shared" si="231"/>
        <v>32125</v>
      </c>
    </row>
    <row r="3668" spans="1:8" ht="30">
      <c r="A3668" s="1" t="s">
        <v>14103</v>
      </c>
      <c r="B3668" s="1" t="str">
        <f t="shared" si="228"/>
        <v>57679 Natalie Lights Apt. 821;New Sandra, PA 60063</v>
      </c>
      <c r="C3668" s="1" t="s">
        <v>29399</v>
      </c>
      <c r="D3668" s="4" t="s">
        <v>38059</v>
      </c>
      <c r="E3668" s="4" t="s">
        <v>38060</v>
      </c>
      <c r="F3668" s="9" t="str">
        <f t="shared" si="229"/>
        <v>New Sandra</v>
      </c>
      <c r="G3668" t="str">
        <f t="shared" si="230"/>
        <v>PA</v>
      </c>
      <c r="H3668" t="str">
        <f t="shared" si="231"/>
        <v>60063</v>
      </c>
    </row>
    <row r="3669" spans="1:8" ht="45">
      <c r="A3669" s="1" t="s">
        <v>14107</v>
      </c>
      <c r="B3669" s="1" t="str">
        <f t="shared" si="228"/>
        <v>822 Andre Glen Suite 362;North Miaberg, MD 06810</v>
      </c>
      <c r="C3669" s="1" t="s">
        <v>29400</v>
      </c>
      <c r="D3669" s="4" t="s">
        <v>38061</v>
      </c>
      <c r="E3669" s="4" t="s">
        <v>38062</v>
      </c>
      <c r="F3669" s="9" t="str">
        <f t="shared" si="229"/>
        <v>North Miaberg</v>
      </c>
      <c r="G3669" t="str">
        <f t="shared" si="230"/>
        <v>MD</v>
      </c>
      <c r="H3669" t="str">
        <f t="shared" si="231"/>
        <v>06810</v>
      </c>
    </row>
    <row r="3670" spans="1:8" ht="45">
      <c r="A3670" s="1" t="s">
        <v>14111</v>
      </c>
      <c r="B3670" s="1" t="str">
        <f t="shared" si="228"/>
        <v>5494 Escobar Shoal Suite 263;Port Tammybury, MD 90429</v>
      </c>
      <c r="C3670" s="1" t="s">
        <v>29401</v>
      </c>
      <c r="D3670" s="4" t="s">
        <v>38063</v>
      </c>
      <c r="E3670" s="4" t="s">
        <v>38064</v>
      </c>
      <c r="F3670" s="9" t="str">
        <f t="shared" si="229"/>
        <v>Port Tammybury</v>
      </c>
      <c r="G3670" t="str">
        <f t="shared" si="230"/>
        <v>MD</v>
      </c>
      <c r="H3670" t="str">
        <f t="shared" si="231"/>
        <v>90429</v>
      </c>
    </row>
    <row r="3671" spans="1:8" ht="45">
      <c r="A3671" s="1" t="s">
        <v>14115</v>
      </c>
      <c r="B3671" s="1" t="str">
        <f t="shared" si="228"/>
        <v>661 Kristi Viaduct Apt. 481;East Austinland, KS 59388</v>
      </c>
      <c r="C3671" s="1" t="s">
        <v>29402</v>
      </c>
      <c r="D3671" s="4" t="s">
        <v>38065</v>
      </c>
      <c r="E3671" s="4" t="s">
        <v>38066</v>
      </c>
      <c r="F3671" s="9" t="str">
        <f t="shared" si="229"/>
        <v>East Austinland</v>
      </c>
      <c r="G3671" t="str">
        <f t="shared" si="230"/>
        <v>KS</v>
      </c>
      <c r="H3671" t="str">
        <f t="shared" si="231"/>
        <v>59388</v>
      </c>
    </row>
    <row r="3672" spans="1:8" ht="45">
      <c r="A3672" s="1" t="s">
        <v>14119</v>
      </c>
      <c r="B3672" s="1" t="str">
        <f t="shared" si="228"/>
        <v>486 Carlos Ridges;Mayertown, WI 71600</v>
      </c>
      <c r="C3672" s="1" t="s">
        <v>29403</v>
      </c>
      <c r="D3672" s="4" t="s">
        <v>38067</v>
      </c>
      <c r="E3672" s="4" t="s">
        <v>38068</v>
      </c>
      <c r="F3672" s="9" t="str">
        <f t="shared" si="229"/>
        <v>Mayertown</v>
      </c>
      <c r="G3672" t="str">
        <f t="shared" si="230"/>
        <v>WI</v>
      </c>
      <c r="H3672" t="str">
        <f t="shared" si="231"/>
        <v>71600</v>
      </c>
    </row>
    <row r="3673" spans="1:8" ht="45">
      <c r="A3673" s="1" t="s">
        <v>14122</v>
      </c>
      <c r="B3673" s="1" t="str">
        <f t="shared" si="228"/>
        <v>034 Holloway Creek Apt. 885;West Coreyshire, OK 08991</v>
      </c>
      <c r="C3673" s="1" t="s">
        <v>29404</v>
      </c>
      <c r="D3673" s="4" t="s">
        <v>38069</v>
      </c>
      <c r="E3673" s="4" t="s">
        <v>38070</v>
      </c>
      <c r="F3673" s="9" t="str">
        <f t="shared" si="229"/>
        <v>West Coreyshire</v>
      </c>
      <c r="G3673" t="str">
        <f t="shared" si="230"/>
        <v>OK</v>
      </c>
      <c r="H3673" t="str">
        <f t="shared" si="231"/>
        <v>08991</v>
      </c>
    </row>
    <row r="3674" spans="1:8" ht="30">
      <c r="A3674" s="1" t="s">
        <v>14126</v>
      </c>
      <c r="B3674" s="1" t="str">
        <f t="shared" si="228"/>
        <v>845 Lee Glens;New Susanfort, SD 84062</v>
      </c>
      <c r="C3674" s="1" t="s">
        <v>29405</v>
      </c>
      <c r="D3674" s="4" t="s">
        <v>38071</v>
      </c>
      <c r="E3674" s="4" t="s">
        <v>38072</v>
      </c>
      <c r="F3674" s="9" t="str">
        <f t="shared" si="229"/>
        <v>New Susanfort</v>
      </c>
      <c r="G3674" t="str">
        <f t="shared" si="230"/>
        <v>SD</v>
      </c>
      <c r="H3674" t="str">
        <f t="shared" si="231"/>
        <v>84062</v>
      </c>
    </row>
    <row r="3675" spans="1:8" ht="30">
      <c r="A3675" s="1" t="s">
        <v>14130</v>
      </c>
      <c r="B3675" s="1" t="str">
        <f t="shared" si="228"/>
        <v>3060 Joshua Corner Apt. 398;Lewisview, NY 45787</v>
      </c>
      <c r="C3675" s="1" t="s">
        <v>29406</v>
      </c>
      <c r="D3675" s="4" t="s">
        <v>38073</v>
      </c>
      <c r="E3675" s="4" t="s">
        <v>38074</v>
      </c>
      <c r="F3675" s="9" t="str">
        <f t="shared" si="229"/>
        <v>Lewisview</v>
      </c>
      <c r="G3675" t="str">
        <f t="shared" si="230"/>
        <v>NY</v>
      </c>
      <c r="H3675" t="str">
        <f t="shared" si="231"/>
        <v>45787</v>
      </c>
    </row>
    <row r="3676" spans="1:8" ht="45">
      <c r="A3676" s="1" t="s">
        <v>14133</v>
      </c>
      <c r="B3676" s="1" t="str">
        <f t="shared" si="228"/>
        <v>85879 Ryan Radial;Andrewfort, NC 99468</v>
      </c>
      <c r="C3676" s="1" t="s">
        <v>29407</v>
      </c>
      <c r="D3676" s="4" t="s">
        <v>38075</v>
      </c>
      <c r="E3676" s="4" t="s">
        <v>38076</v>
      </c>
      <c r="F3676" s="9" t="str">
        <f t="shared" si="229"/>
        <v>Andrewfort</v>
      </c>
      <c r="G3676" t="str">
        <f t="shared" si="230"/>
        <v>NC</v>
      </c>
      <c r="H3676" t="str">
        <f t="shared" si="231"/>
        <v>99468</v>
      </c>
    </row>
    <row r="3677" spans="1:8" ht="45">
      <c r="A3677" s="1" t="s">
        <v>14137</v>
      </c>
      <c r="B3677" s="1" t="str">
        <f t="shared" si="228"/>
        <v>44045 Jose Highway Apt. 009;East Timothyview, NJ 49373</v>
      </c>
      <c r="C3677" s="1" t="s">
        <v>29408</v>
      </c>
      <c r="D3677" s="4" t="s">
        <v>38077</v>
      </c>
      <c r="E3677" s="4" t="s">
        <v>38078</v>
      </c>
      <c r="F3677" s="9" t="str">
        <f t="shared" si="229"/>
        <v>East Timothyview</v>
      </c>
      <c r="G3677" t="str">
        <f t="shared" si="230"/>
        <v>NJ</v>
      </c>
      <c r="H3677" t="str">
        <f t="shared" si="231"/>
        <v>49373</v>
      </c>
    </row>
    <row r="3678" spans="1:8" ht="45">
      <c r="A3678" s="1" t="s">
        <v>14141</v>
      </c>
      <c r="B3678" s="1" t="str">
        <f t="shared" si="228"/>
        <v>77143 Richardson Mews Suite 033;West Crystalborough, ND 41826</v>
      </c>
      <c r="C3678" s="1" t="s">
        <v>29409</v>
      </c>
      <c r="D3678" s="4" t="s">
        <v>38079</v>
      </c>
      <c r="E3678" s="4" t="s">
        <v>38080</v>
      </c>
      <c r="F3678" s="9" t="str">
        <f t="shared" si="229"/>
        <v>West Crystalborough</v>
      </c>
      <c r="G3678" t="str">
        <f t="shared" si="230"/>
        <v>ND</v>
      </c>
      <c r="H3678" t="str">
        <f t="shared" si="231"/>
        <v>41826</v>
      </c>
    </row>
    <row r="3679" spans="1:8" ht="30">
      <c r="A3679" s="1" t="s">
        <v>14144</v>
      </c>
      <c r="B3679" s="1" t="str">
        <f t="shared" si="228"/>
        <v>USS Mullins;FPO AP 99683</v>
      </c>
      <c r="C3679" s="1" t="s">
        <v>29410</v>
      </c>
      <c r="D3679" s="4" t="s">
        <v>38081</v>
      </c>
      <c r="E3679" s="4" t="s">
        <v>38082</v>
      </c>
      <c r="F3679" s="9" t="str">
        <f t="shared" si="229"/>
        <v>FPO</v>
      </c>
      <c r="G3679" t="str">
        <f t="shared" si="230"/>
        <v>AP</v>
      </c>
      <c r="H3679" t="str">
        <f t="shared" si="231"/>
        <v>99683</v>
      </c>
    </row>
    <row r="3680" spans="1:8" ht="30">
      <c r="A3680" s="1" t="s">
        <v>14148</v>
      </c>
      <c r="B3680" s="1" t="str">
        <f t="shared" si="228"/>
        <v>5611 Ronald Stravenue;New Danielfurt, FL 35314</v>
      </c>
      <c r="C3680" s="1" t="s">
        <v>29411</v>
      </c>
      <c r="D3680" s="4" t="s">
        <v>38083</v>
      </c>
      <c r="E3680" s="4" t="s">
        <v>38084</v>
      </c>
      <c r="F3680" s="9" t="str">
        <f t="shared" si="229"/>
        <v>New Danielfurt</v>
      </c>
      <c r="G3680" t="str">
        <f t="shared" si="230"/>
        <v>FL</v>
      </c>
      <c r="H3680" t="str">
        <f t="shared" si="231"/>
        <v>35314</v>
      </c>
    </row>
    <row r="3681" spans="1:8" ht="30">
      <c r="A3681" s="1" t="s">
        <v>14152</v>
      </c>
      <c r="B3681" s="1" t="str">
        <f t="shared" si="228"/>
        <v>776 Melendez Islands;West Amyburgh, MI 34010</v>
      </c>
      <c r="C3681" s="1" t="s">
        <v>29412</v>
      </c>
      <c r="D3681" s="4" t="s">
        <v>38085</v>
      </c>
      <c r="E3681" s="4" t="s">
        <v>38086</v>
      </c>
      <c r="F3681" s="9" t="str">
        <f t="shared" si="229"/>
        <v>West Amyburgh</v>
      </c>
      <c r="G3681" t="str">
        <f t="shared" si="230"/>
        <v>MI</v>
      </c>
      <c r="H3681" t="str">
        <f t="shared" si="231"/>
        <v>34010</v>
      </c>
    </row>
    <row r="3682" spans="1:8" ht="30">
      <c r="A3682" s="1" t="s">
        <v>14156</v>
      </c>
      <c r="B3682" s="1" t="str">
        <f t="shared" si="228"/>
        <v>PSC 9408, Box 9818;APO AE 51682</v>
      </c>
      <c r="C3682" s="1" t="s">
        <v>29413</v>
      </c>
      <c r="D3682" s="4" t="s">
        <v>38087</v>
      </c>
      <c r="E3682" s="4" t="s">
        <v>38088</v>
      </c>
      <c r="F3682" s="9" t="str">
        <f t="shared" si="229"/>
        <v>APO</v>
      </c>
      <c r="G3682" t="str">
        <f t="shared" si="230"/>
        <v>AE</v>
      </c>
      <c r="H3682" t="str">
        <f t="shared" si="231"/>
        <v>51682</v>
      </c>
    </row>
    <row r="3683" spans="1:8" ht="30">
      <c r="A3683" s="1" t="s">
        <v>14160</v>
      </c>
      <c r="B3683" s="1" t="str">
        <f t="shared" si="228"/>
        <v>96560 Flores Ridges;South Manuelburgh, TN 30146</v>
      </c>
      <c r="C3683" s="1" t="s">
        <v>29414</v>
      </c>
      <c r="D3683" s="4" t="s">
        <v>38089</v>
      </c>
      <c r="E3683" s="4" t="s">
        <v>38090</v>
      </c>
      <c r="F3683" s="9" t="str">
        <f t="shared" si="229"/>
        <v>South Manuelburgh</v>
      </c>
      <c r="G3683" t="str">
        <f t="shared" si="230"/>
        <v>TN</v>
      </c>
      <c r="H3683" t="str">
        <f t="shared" si="231"/>
        <v>30146</v>
      </c>
    </row>
    <row r="3684" spans="1:8" ht="30">
      <c r="A3684" s="1" t="s">
        <v>14164</v>
      </c>
      <c r="B3684" s="1" t="str">
        <f t="shared" si="228"/>
        <v>94607 Jones Brooks Apt. 923;West Ianbury, PA 33840</v>
      </c>
      <c r="C3684" s="1" t="s">
        <v>29415</v>
      </c>
      <c r="D3684" s="4" t="s">
        <v>38091</v>
      </c>
      <c r="E3684" s="4" t="s">
        <v>38092</v>
      </c>
      <c r="F3684" s="9" t="str">
        <f t="shared" si="229"/>
        <v>West Ianbury</v>
      </c>
      <c r="G3684" t="str">
        <f t="shared" si="230"/>
        <v>PA</v>
      </c>
      <c r="H3684" t="str">
        <f t="shared" si="231"/>
        <v>33840</v>
      </c>
    </row>
    <row r="3685" spans="1:8" ht="45">
      <c r="A3685" s="1" t="s">
        <v>14168</v>
      </c>
      <c r="B3685" s="1" t="str">
        <f t="shared" si="228"/>
        <v>020 Stanley Squares;Davidtown, NJ 45024</v>
      </c>
      <c r="C3685" s="1" t="s">
        <v>29416</v>
      </c>
      <c r="D3685" s="4" t="s">
        <v>38093</v>
      </c>
      <c r="E3685" s="4" t="s">
        <v>38094</v>
      </c>
      <c r="F3685" s="9" t="str">
        <f t="shared" si="229"/>
        <v>Davidtown</v>
      </c>
      <c r="G3685" t="str">
        <f t="shared" si="230"/>
        <v>NJ</v>
      </c>
      <c r="H3685" t="str">
        <f t="shared" si="231"/>
        <v>45024</v>
      </c>
    </row>
    <row r="3686" spans="1:8" ht="30">
      <c r="A3686" s="1" t="s">
        <v>14172</v>
      </c>
      <c r="B3686" s="1" t="str">
        <f t="shared" si="228"/>
        <v>2485 James Summit Apt. 306;Vanessaberg, FL 85353</v>
      </c>
      <c r="C3686" s="1" t="s">
        <v>29417</v>
      </c>
      <c r="D3686" s="4" t="s">
        <v>38095</v>
      </c>
      <c r="E3686" s="4" t="s">
        <v>38096</v>
      </c>
      <c r="F3686" s="9" t="str">
        <f t="shared" si="229"/>
        <v>Vanessaberg</v>
      </c>
      <c r="G3686" t="str">
        <f t="shared" si="230"/>
        <v>FL</v>
      </c>
      <c r="H3686" t="str">
        <f t="shared" si="231"/>
        <v>85353</v>
      </c>
    </row>
    <row r="3687" spans="1:8" ht="30">
      <c r="A3687" s="1" t="s">
        <v>14176</v>
      </c>
      <c r="B3687" s="1" t="str">
        <f t="shared" si="228"/>
        <v>706 Brown Flats;Craigton, ND 13697</v>
      </c>
      <c r="C3687" s="1" t="s">
        <v>29418</v>
      </c>
      <c r="D3687" s="4" t="s">
        <v>38097</v>
      </c>
      <c r="E3687" s="4" t="s">
        <v>38098</v>
      </c>
      <c r="F3687" s="9" t="str">
        <f t="shared" si="229"/>
        <v>Craigton</v>
      </c>
      <c r="G3687" t="str">
        <f t="shared" si="230"/>
        <v>ND</v>
      </c>
      <c r="H3687" t="str">
        <f t="shared" si="231"/>
        <v>13697</v>
      </c>
    </row>
    <row r="3688" spans="1:8" ht="30">
      <c r="A3688" s="1" t="s">
        <v>14179</v>
      </c>
      <c r="B3688" s="1" t="str">
        <f t="shared" si="228"/>
        <v>519 Anthony Radial;Port Aprilview, MS 13899</v>
      </c>
      <c r="C3688" s="1" t="s">
        <v>29419</v>
      </c>
      <c r="D3688" s="4" t="s">
        <v>38099</v>
      </c>
      <c r="E3688" s="4" t="s">
        <v>38100</v>
      </c>
      <c r="F3688" s="9" t="str">
        <f t="shared" si="229"/>
        <v>Port Aprilview</v>
      </c>
      <c r="G3688" t="str">
        <f t="shared" si="230"/>
        <v>MS</v>
      </c>
      <c r="H3688" t="str">
        <f t="shared" si="231"/>
        <v>13899</v>
      </c>
    </row>
    <row r="3689" spans="1:8" ht="45">
      <c r="A3689" s="1" t="s">
        <v>14182</v>
      </c>
      <c r="B3689" s="1" t="str">
        <f t="shared" si="228"/>
        <v>952 Lynn Summit Suite 348;North Christopherview, IL 03063</v>
      </c>
      <c r="C3689" s="1" t="s">
        <v>29420</v>
      </c>
      <c r="D3689" s="4" t="s">
        <v>38101</v>
      </c>
      <c r="E3689" s="4" t="s">
        <v>38102</v>
      </c>
      <c r="F3689" s="9" t="str">
        <f t="shared" si="229"/>
        <v>North Christopherview</v>
      </c>
      <c r="G3689" t="str">
        <f t="shared" si="230"/>
        <v>IL</v>
      </c>
      <c r="H3689" t="str">
        <f t="shared" si="231"/>
        <v>03063</v>
      </c>
    </row>
    <row r="3690" spans="1:8" ht="30">
      <c r="A3690" s="1" t="s">
        <v>14186</v>
      </c>
      <c r="B3690" s="1" t="str">
        <f t="shared" si="228"/>
        <v>688 Solis Brook Apt. 470;Kimbury, NY 76382</v>
      </c>
      <c r="C3690" s="1" t="s">
        <v>29421</v>
      </c>
      <c r="D3690" s="4" t="s">
        <v>38103</v>
      </c>
      <c r="E3690" s="4" t="s">
        <v>38104</v>
      </c>
      <c r="F3690" s="9" t="str">
        <f t="shared" si="229"/>
        <v>Kimbury</v>
      </c>
      <c r="G3690" t="str">
        <f t="shared" si="230"/>
        <v>NY</v>
      </c>
      <c r="H3690" t="str">
        <f t="shared" si="231"/>
        <v>76382</v>
      </c>
    </row>
    <row r="3691" spans="1:8" ht="30">
      <c r="A3691" s="1" t="s">
        <v>14190</v>
      </c>
      <c r="B3691" s="1" t="str">
        <f t="shared" si="228"/>
        <v>463 Gordon Land;Port Kelly, SD 48731</v>
      </c>
      <c r="C3691" s="1" t="s">
        <v>29422</v>
      </c>
      <c r="D3691" s="4" t="s">
        <v>38105</v>
      </c>
      <c r="E3691" s="4" t="s">
        <v>38106</v>
      </c>
      <c r="F3691" s="9" t="str">
        <f t="shared" si="229"/>
        <v>Port Kelly</v>
      </c>
      <c r="G3691" t="str">
        <f t="shared" si="230"/>
        <v>SD</v>
      </c>
      <c r="H3691" t="str">
        <f t="shared" si="231"/>
        <v>48731</v>
      </c>
    </row>
    <row r="3692" spans="1:8" ht="30">
      <c r="A3692" s="1" t="s">
        <v>14194</v>
      </c>
      <c r="B3692" s="1" t="str">
        <f t="shared" si="228"/>
        <v>3970 Carl Trail Suite 390;Adamsbury, HI 11722</v>
      </c>
      <c r="C3692" s="1" t="s">
        <v>29423</v>
      </c>
      <c r="D3692" s="4" t="s">
        <v>38107</v>
      </c>
      <c r="E3692" s="4" t="s">
        <v>38108</v>
      </c>
      <c r="F3692" s="9" t="str">
        <f t="shared" si="229"/>
        <v>Adamsbury</v>
      </c>
      <c r="G3692" t="str">
        <f t="shared" si="230"/>
        <v>HI</v>
      </c>
      <c r="H3692" t="str">
        <f t="shared" si="231"/>
        <v>11722</v>
      </c>
    </row>
    <row r="3693" spans="1:8" ht="45">
      <c r="A3693" s="1" t="s">
        <v>14198</v>
      </c>
      <c r="B3693" s="1" t="str">
        <f t="shared" si="228"/>
        <v>011 Daniel Street;Hawkinsfort, GA 17679</v>
      </c>
      <c r="C3693" s="1" t="s">
        <v>29424</v>
      </c>
      <c r="D3693" s="4" t="s">
        <v>38109</v>
      </c>
      <c r="E3693" s="4" t="s">
        <v>38110</v>
      </c>
      <c r="F3693" s="9" t="str">
        <f t="shared" si="229"/>
        <v>Hawkinsfort</v>
      </c>
      <c r="G3693" t="str">
        <f t="shared" si="230"/>
        <v>GA</v>
      </c>
      <c r="H3693" t="str">
        <f t="shared" si="231"/>
        <v>17679</v>
      </c>
    </row>
    <row r="3694" spans="1:8" ht="30">
      <c r="A3694" s="1" t="s">
        <v>14202</v>
      </c>
      <c r="B3694" s="1" t="str">
        <f t="shared" si="228"/>
        <v>8591 Villanueva Groves;West Billy, KY 34082</v>
      </c>
      <c r="C3694" s="1" t="s">
        <v>29425</v>
      </c>
      <c r="D3694" s="4" t="s">
        <v>38111</v>
      </c>
      <c r="E3694" s="4" t="s">
        <v>38112</v>
      </c>
      <c r="F3694" s="9" t="str">
        <f t="shared" si="229"/>
        <v>West Billy</v>
      </c>
      <c r="G3694" t="str">
        <f t="shared" si="230"/>
        <v>KY</v>
      </c>
      <c r="H3694" t="str">
        <f t="shared" si="231"/>
        <v>34082</v>
      </c>
    </row>
    <row r="3695" spans="1:8" ht="30">
      <c r="A3695" s="1" t="s">
        <v>14206</v>
      </c>
      <c r="B3695" s="1" t="str">
        <f t="shared" si="228"/>
        <v>4926 Madison Ways Suite 278;Ronaldland, TX 41001</v>
      </c>
      <c r="C3695" s="1" t="s">
        <v>29426</v>
      </c>
      <c r="D3695" s="4" t="s">
        <v>38113</v>
      </c>
      <c r="E3695" s="4" t="s">
        <v>38114</v>
      </c>
      <c r="F3695" s="9" t="str">
        <f t="shared" si="229"/>
        <v>Ronaldland</v>
      </c>
      <c r="G3695" t="str">
        <f t="shared" si="230"/>
        <v>TX</v>
      </c>
      <c r="H3695" t="str">
        <f t="shared" si="231"/>
        <v>41001</v>
      </c>
    </row>
    <row r="3696" spans="1:8" ht="30">
      <c r="A3696" s="1" t="s">
        <v>14210</v>
      </c>
      <c r="B3696" s="1" t="str">
        <f t="shared" si="228"/>
        <v>6000 Harper Lakes Suite 848;New Jessica, MN 92193</v>
      </c>
      <c r="C3696" s="1" t="s">
        <v>29427</v>
      </c>
      <c r="D3696" s="4" t="s">
        <v>38115</v>
      </c>
      <c r="E3696" s="4" t="s">
        <v>38116</v>
      </c>
      <c r="F3696" s="9" t="str">
        <f t="shared" si="229"/>
        <v>New Jessica</v>
      </c>
      <c r="G3696" t="str">
        <f t="shared" si="230"/>
        <v>MN</v>
      </c>
      <c r="H3696" t="str">
        <f t="shared" si="231"/>
        <v>92193</v>
      </c>
    </row>
    <row r="3697" spans="1:8" ht="45">
      <c r="A3697" s="1" t="s">
        <v>14214</v>
      </c>
      <c r="B3697" s="1" t="str">
        <f t="shared" si="228"/>
        <v>858 Joy Path;Melissaborough, ID 28564</v>
      </c>
      <c r="C3697" s="1" t="s">
        <v>29428</v>
      </c>
      <c r="D3697" s="4" t="s">
        <v>38117</v>
      </c>
      <c r="E3697" s="4" t="s">
        <v>38118</v>
      </c>
      <c r="F3697" s="9" t="str">
        <f t="shared" si="229"/>
        <v>Melissaborough</v>
      </c>
      <c r="G3697" t="str">
        <f t="shared" si="230"/>
        <v>ID</v>
      </c>
      <c r="H3697" t="str">
        <f t="shared" si="231"/>
        <v>28564</v>
      </c>
    </row>
    <row r="3698" spans="1:8" ht="30">
      <c r="A3698" s="1" t="s">
        <v>14218</v>
      </c>
      <c r="B3698" s="1" t="str">
        <f t="shared" si="228"/>
        <v>23418 Heather Burgs;Rossport, HI 00947</v>
      </c>
      <c r="C3698" s="1" t="s">
        <v>29429</v>
      </c>
      <c r="D3698" s="4" t="s">
        <v>38119</v>
      </c>
      <c r="E3698" s="4" t="s">
        <v>38120</v>
      </c>
      <c r="F3698" s="9" t="str">
        <f t="shared" si="229"/>
        <v>Rossport</v>
      </c>
      <c r="G3698" t="str">
        <f t="shared" si="230"/>
        <v>HI</v>
      </c>
      <c r="H3698" t="str">
        <f t="shared" si="231"/>
        <v>00947</v>
      </c>
    </row>
    <row r="3699" spans="1:8" ht="30">
      <c r="A3699" s="1" t="s">
        <v>14222</v>
      </c>
      <c r="B3699" s="1" t="str">
        <f t="shared" si="228"/>
        <v>Unit 5738 Box 7101;DPO AE 36020</v>
      </c>
      <c r="C3699" s="1" t="s">
        <v>29430</v>
      </c>
      <c r="D3699" s="4" t="s">
        <v>38121</v>
      </c>
      <c r="E3699" s="4" t="s">
        <v>38122</v>
      </c>
      <c r="F3699" s="9" t="str">
        <f t="shared" si="229"/>
        <v>DPO</v>
      </c>
      <c r="G3699" t="str">
        <f t="shared" si="230"/>
        <v>AE</v>
      </c>
      <c r="H3699" t="str">
        <f t="shared" si="231"/>
        <v>36020</v>
      </c>
    </row>
    <row r="3700" spans="1:8" ht="45">
      <c r="A3700" s="1" t="s">
        <v>14226</v>
      </c>
      <c r="B3700" s="1" t="str">
        <f t="shared" si="228"/>
        <v>3602 Larry Plaza Suite 811;North Christopherberg, IL 93652</v>
      </c>
      <c r="C3700" s="1" t="s">
        <v>29431</v>
      </c>
      <c r="D3700" s="4" t="s">
        <v>38123</v>
      </c>
      <c r="E3700" s="4" t="s">
        <v>38124</v>
      </c>
      <c r="F3700" s="9" t="str">
        <f t="shared" si="229"/>
        <v>North Christopherberg</v>
      </c>
      <c r="G3700" t="str">
        <f t="shared" si="230"/>
        <v>IL</v>
      </c>
      <c r="H3700" t="str">
        <f t="shared" si="231"/>
        <v>93652</v>
      </c>
    </row>
    <row r="3701" spans="1:8" ht="30">
      <c r="A3701" s="1" t="s">
        <v>14230</v>
      </c>
      <c r="B3701" s="1" t="str">
        <f t="shared" si="228"/>
        <v>97867 Kristina Unions Apt. 145;Port Amanda, UT 38083</v>
      </c>
      <c r="C3701" s="1" t="s">
        <v>29432</v>
      </c>
      <c r="D3701" s="4" t="s">
        <v>38125</v>
      </c>
      <c r="E3701" s="4" t="s">
        <v>38126</v>
      </c>
      <c r="F3701" s="9" t="str">
        <f t="shared" si="229"/>
        <v>Port Amanda</v>
      </c>
      <c r="G3701" t="str">
        <f t="shared" si="230"/>
        <v>UT</v>
      </c>
      <c r="H3701" t="str">
        <f t="shared" si="231"/>
        <v>38083</v>
      </c>
    </row>
    <row r="3702" spans="1:8" ht="30">
      <c r="A3702" s="1" t="s">
        <v>14234</v>
      </c>
      <c r="B3702" s="1" t="str">
        <f t="shared" si="228"/>
        <v>Unit 5366 Box 3795;DPO AA 59621</v>
      </c>
      <c r="C3702" s="1" t="s">
        <v>29433</v>
      </c>
      <c r="D3702" s="4" t="s">
        <v>38127</v>
      </c>
      <c r="E3702" s="4" t="s">
        <v>38128</v>
      </c>
      <c r="F3702" s="9" t="str">
        <f t="shared" si="229"/>
        <v>DPO</v>
      </c>
      <c r="G3702" t="str">
        <f t="shared" si="230"/>
        <v>AA</v>
      </c>
      <c r="H3702" t="str">
        <f t="shared" si="231"/>
        <v>59621</v>
      </c>
    </row>
    <row r="3703" spans="1:8" ht="30">
      <c r="A3703" s="1" t="s">
        <v>14238</v>
      </c>
      <c r="B3703" s="1" t="str">
        <f t="shared" si="228"/>
        <v>797 Autumn Lights Apt. 937;East Daniel, AL 74484</v>
      </c>
      <c r="C3703" s="1" t="s">
        <v>29434</v>
      </c>
      <c r="D3703" s="4" t="s">
        <v>38129</v>
      </c>
      <c r="E3703" s="4" t="s">
        <v>38130</v>
      </c>
      <c r="F3703" s="9" t="str">
        <f t="shared" si="229"/>
        <v>East Daniel</v>
      </c>
      <c r="G3703" t="str">
        <f t="shared" si="230"/>
        <v>AL</v>
      </c>
      <c r="H3703" t="str">
        <f t="shared" si="231"/>
        <v>74484</v>
      </c>
    </row>
    <row r="3704" spans="1:8" ht="30">
      <c r="A3704" s="1" t="s">
        <v>14242</v>
      </c>
      <c r="B3704" s="1" t="str">
        <f t="shared" si="228"/>
        <v>Unit 1349 Box 6146;DPO AE 81527</v>
      </c>
      <c r="C3704" s="1" t="s">
        <v>29435</v>
      </c>
      <c r="D3704" s="4" t="s">
        <v>38131</v>
      </c>
      <c r="E3704" s="4" t="s">
        <v>38132</v>
      </c>
      <c r="F3704" s="9" t="str">
        <f t="shared" si="229"/>
        <v>DPO</v>
      </c>
      <c r="G3704" t="str">
        <f t="shared" si="230"/>
        <v>AE</v>
      </c>
      <c r="H3704" t="str">
        <f t="shared" si="231"/>
        <v>81527</v>
      </c>
    </row>
    <row r="3705" spans="1:8" ht="30">
      <c r="A3705" s="1" t="s">
        <v>14246</v>
      </c>
      <c r="B3705" s="1" t="str">
        <f t="shared" si="228"/>
        <v>811 Austin Row Suite 545;Port Cesar, PA 52575</v>
      </c>
      <c r="C3705" s="1" t="s">
        <v>29436</v>
      </c>
      <c r="D3705" s="4" t="s">
        <v>38133</v>
      </c>
      <c r="E3705" s="4" t="s">
        <v>38134</v>
      </c>
      <c r="F3705" s="9" t="str">
        <f t="shared" si="229"/>
        <v>Port Cesar</v>
      </c>
      <c r="G3705" t="str">
        <f t="shared" si="230"/>
        <v>PA</v>
      </c>
      <c r="H3705" t="str">
        <f t="shared" si="231"/>
        <v>52575</v>
      </c>
    </row>
    <row r="3706" spans="1:8" ht="30">
      <c r="A3706" s="1" t="s">
        <v>14250</v>
      </c>
      <c r="B3706" s="1" t="str">
        <f t="shared" si="228"/>
        <v>562 Klein River;Lake Marieview, NE 54713</v>
      </c>
      <c r="C3706" s="1" t="s">
        <v>29437</v>
      </c>
      <c r="D3706" s="4" t="s">
        <v>38135</v>
      </c>
      <c r="E3706" s="4" t="s">
        <v>38136</v>
      </c>
      <c r="F3706" s="9" t="str">
        <f t="shared" si="229"/>
        <v>Lake Marieview</v>
      </c>
      <c r="G3706" t="str">
        <f t="shared" si="230"/>
        <v>NE</v>
      </c>
      <c r="H3706" t="str">
        <f t="shared" si="231"/>
        <v>54713</v>
      </c>
    </row>
    <row r="3707" spans="1:8" ht="30">
      <c r="A3707" s="1" t="s">
        <v>14254</v>
      </c>
      <c r="B3707" s="1" t="str">
        <f t="shared" si="228"/>
        <v>05241 Johnson Port;North Julia, AL 89545</v>
      </c>
      <c r="C3707" s="1" t="s">
        <v>29438</v>
      </c>
      <c r="D3707" s="4" t="s">
        <v>38137</v>
      </c>
      <c r="E3707" s="4" t="s">
        <v>38138</v>
      </c>
      <c r="F3707" s="9" t="str">
        <f t="shared" si="229"/>
        <v>North Julia</v>
      </c>
      <c r="G3707" t="str">
        <f t="shared" si="230"/>
        <v>AL</v>
      </c>
      <c r="H3707" t="str">
        <f t="shared" si="231"/>
        <v>89545</v>
      </c>
    </row>
    <row r="3708" spans="1:8" ht="30">
      <c r="A3708" s="1" t="s">
        <v>14258</v>
      </c>
      <c r="B3708" s="1" t="str">
        <f t="shared" si="228"/>
        <v>241 John Ridges;New Markshire, WI 79029</v>
      </c>
      <c r="C3708" s="1" t="s">
        <v>29439</v>
      </c>
      <c r="D3708" s="4" t="s">
        <v>38139</v>
      </c>
      <c r="E3708" s="4" t="s">
        <v>38140</v>
      </c>
      <c r="F3708" s="9" t="str">
        <f t="shared" si="229"/>
        <v>New Markshire</v>
      </c>
      <c r="G3708" t="str">
        <f t="shared" si="230"/>
        <v>WI</v>
      </c>
      <c r="H3708" t="str">
        <f t="shared" si="231"/>
        <v>79029</v>
      </c>
    </row>
    <row r="3709" spans="1:8" ht="30">
      <c r="A3709" s="1" t="s">
        <v>14262</v>
      </c>
      <c r="B3709" s="1" t="str">
        <f t="shared" si="228"/>
        <v>USNS Scott;FPO AA 17966</v>
      </c>
      <c r="C3709" s="1" t="s">
        <v>29440</v>
      </c>
      <c r="D3709" s="4" t="s">
        <v>38141</v>
      </c>
      <c r="E3709" s="4" t="s">
        <v>38142</v>
      </c>
      <c r="F3709" s="9" t="str">
        <f t="shared" si="229"/>
        <v>FPO</v>
      </c>
      <c r="G3709" t="str">
        <f t="shared" si="230"/>
        <v>AA</v>
      </c>
      <c r="H3709" t="str">
        <f t="shared" si="231"/>
        <v>17966</v>
      </c>
    </row>
    <row r="3710" spans="1:8" ht="30">
      <c r="A3710" s="1" t="s">
        <v>14266</v>
      </c>
      <c r="B3710" s="1" t="str">
        <f t="shared" si="228"/>
        <v>09212 Michael Ville;West Jasonmouth, MT 64635</v>
      </c>
      <c r="C3710" s="1" t="s">
        <v>29441</v>
      </c>
      <c r="D3710" s="4" t="s">
        <v>38143</v>
      </c>
      <c r="E3710" s="4" t="s">
        <v>38144</v>
      </c>
      <c r="F3710" s="9" t="str">
        <f t="shared" si="229"/>
        <v>West Jasonmouth</v>
      </c>
      <c r="G3710" t="str">
        <f t="shared" si="230"/>
        <v>MT</v>
      </c>
      <c r="H3710" t="str">
        <f t="shared" si="231"/>
        <v>64635</v>
      </c>
    </row>
    <row r="3711" spans="1:8" ht="30">
      <c r="A3711" s="1" t="s">
        <v>14270</v>
      </c>
      <c r="B3711" s="1" t="str">
        <f t="shared" si="228"/>
        <v>615 Taylor Lock Apt. 089;Jamestown, AR 78108</v>
      </c>
      <c r="C3711" s="1" t="s">
        <v>29442</v>
      </c>
      <c r="D3711" s="4" t="s">
        <v>38145</v>
      </c>
      <c r="E3711" s="4" t="s">
        <v>38146</v>
      </c>
      <c r="F3711" s="9" t="str">
        <f t="shared" si="229"/>
        <v>Jamestown</v>
      </c>
      <c r="G3711" t="str">
        <f t="shared" si="230"/>
        <v>AR</v>
      </c>
      <c r="H3711" t="str">
        <f t="shared" si="231"/>
        <v>78108</v>
      </c>
    </row>
    <row r="3712" spans="1:8" ht="45">
      <c r="A3712" s="1" t="s">
        <v>14274</v>
      </c>
      <c r="B3712" s="1" t="str">
        <f t="shared" si="228"/>
        <v>50977 Henry Ports;Kathleenhaven, NJ 62804</v>
      </c>
      <c r="C3712" s="1" t="s">
        <v>29443</v>
      </c>
      <c r="D3712" s="4" t="s">
        <v>38147</v>
      </c>
      <c r="E3712" s="4" t="s">
        <v>38148</v>
      </c>
      <c r="F3712" s="9" t="str">
        <f t="shared" si="229"/>
        <v>Kathleenhaven</v>
      </c>
      <c r="G3712" t="str">
        <f t="shared" si="230"/>
        <v>NJ</v>
      </c>
      <c r="H3712" t="str">
        <f t="shared" si="231"/>
        <v>62804</v>
      </c>
    </row>
    <row r="3713" spans="1:8" ht="45">
      <c r="A3713" s="1" t="s">
        <v>14278</v>
      </c>
      <c r="B3713" s="1" t="str">
        <f t="shared" si="228"/>
        <v>63241 Daniel Falls;Robertborough, IA 78875</v>
      </c>
      <c r="C3713" s="1" t="s">
        <v>29444</v>
      </c>
      <c r="D3713" s="4" t="s">
        <v>38149</v>
      </c>
      <c r="E3713" s="4" t="s">
        <v>38150</v>
      </c>
      <c r="F3713" s="9" t="str">
        <f t="shared" si="229"/>
        <v>Robertborough</v>
      </c>
      <c r="G3713" t="str">
        <f t="shared" si="230"/>
        <v>IA</v>
      </c>
      <c r="H3713" t="str">
        <f t="shared" si="231"/>
        <v>78875</v>
      </c>
    </row>
    <row r="3714" spans="1:8" ht="30">
      <c r="A3714" s="1" t="s">
        <v>14282</v>
      </c>
      <c r="B3714" s="1" t="str">
        <f t="shared" si="228"/>
        <v>414 Edward Ridge;New Ian, WI 45007</v>
      </c>
      <c r="C3714" s="1" t="s">
        <v>29445</v>
      </c>
      <c r="D3714" s="4" t="s">
        <v>38151</v>
      </c>
      <c r="E3714" s="4" t="s">
        <v>38152</v>
      </c>
      <c r="F3714" s="9" t="str">
        <f t="shared" si="229"/>
        <v>New Ian</v>
      </c>
      <c r="G3714" t="str">
        <f t="shared" si="230"/>
        <v>WI</v>
      </c>
      <c r="H3714" t="str">
        <f t="shared" si="231"/>
        <v>45007</v>
      </c>
    </row>
    <row r="3715" spans="1:8" ht="45">
      <c r="A3715" s="1" t="s">
        <v>14286</v>
      </c>
      <c r="B3715" s="1" t="str">
        <f t="shared" ref="B3715:B3778" si="232">SUBSTITUTE(A3715,CHAR(10),";")</f>
        <v>36970 Christopher Junction Apt. 885;West Angela, KS 97556</v>
      </c>
      <c r="C3715" s="1" t="s">
        <v>29446</v>
      </c>
      <c r="D3715" s="4" t="s">
        <v>38153</v>
      </c>
      <c r="E3715" s="4" t="s">
        <v>38154</v>
      </c>
      <c r="F3715" s="9" t="str">
        <f t="shared" ref="F3715:F3778" si="233">IF(RIGHT(LEFT(E3715,3),2)="PO",LEFT(E3715,3),LEFT(E3715,LEN(E3715)-10))</f>
        <v>West Angela</v>
      </c>
      <c r="G3715" t="str">
        <f t="shared" ref="G3715:G3778" si="234">LEFT(RIGHT(E3715, 8), 2)</f>
        <v>KS</v>
      </c>
      <c r="H3715" t="str">
        <f t="shared" ref="H3715:H3778" si="235">RIGHT(E3715, 5)</f>
        <v>97556</v>
      </c>
    </row>
    <row r="3716" spans="1:8" ht="45">
      <c r="A3716" s="1" t="s">
        <v>14289</v>
      </c>
      <c r="B3716" s="1" t="str">
        <f t="shared" si="232"/>
        <v>722 John Skyway Suite 029;Anthonyburgh, KS 46707</v>
      </c>
      <c r="C3716" s="1" t="s">
        <v>29447</v>
      </c>
      <c r="D3716" s="4" t="s">
        <v>38155</v>
      </c>
      <c r="E3716" s="4" t="s">
        <v>38156</v>
      </c>
      <c r="F3716" s="9" t="str">
        <f t="shared" si="233"/>
        <v>Anthonyburgh</v>
      </c>
      <c r="G3716" t="str">
        <f t="shared" si="234"/>
        <v>KS</v>
      </c>
      <c r="H3716" t="str">
        <f t="shared" si="235"/>
        <v>46707</v>
      </c>
    </row>
    <row r="3717" spans="1:8" ht="30">
      <c r="A3717" s="1" t="s">
        <v>14293</v>
      </c>
      <c r="B3717" s="1" t="str">
        <f t="shared" si="232"/>
        <v>04618 Michelle Lakes Suite 693;Lake Jennifer, RI 58537</v>
      </c>
      <c r="C3717" s="1" t="s">
        <v>29448</v>
      </c>
      <c r="D3717" s="4" t="s">
        <v>38157</v>
      </c>
      <c r="E3717" s="4" t="s">
        <v>38158</v>
      </c>
      <c r="F3717" s="9" t="str">
        <f t="shared" si="233"/>
        <v>Lake Jennifer</v>
      </c>
      <c r="G3717" t="str">
        <f t="shared" si="234"/>
        <v>RI</v>
      </c>
      <c r="H3717" t="str">
        <f t="shared" si="235"/>
        <v>58537</v>
      </c>
    </row>
    <row r="3718" spans="1:8" ht="45">
      <c r="A3718" s="1" t="s">
        <v>14297</v>
      </c>
      <c r="B3718" s="1" t="str">
        <f t="shared" si="232"/>
        <v>02238 Madison Station;North Jasonfort, VA 86396</v>
      </c>
      <c r="C3718" s="1" t="s">
        <v>29449</v>
      </c>
      <c r="D3718" s="4" t="s">
        <v>38159</v>
      </c>
      <c r="E3718" s="4" t="s">
        <v>38160</v>
      </c>
      <c r="F3718" s="9" t="str">
        <f t="shared" si="233"/>
        <v>North Jasonfort</v>
      </c>
      <c r="G3718" t="str">
        <f t="shared" si="234"/>
        <v>VA</v>
      </c>
      <c r="H3718" t="str">
        <f t="shared" si="235"/>
        <v>86396</v>
      </c>
    </row>
    <row r="3719" spans="1:8" ht="45">
      <c r="A3719" s="1" t="s">
        <v>14301</v>
      </c>
      <c r="B3719" s="1" t="str">
        <f t="shared" si="232"/>
        <v>0540 Albert Isle Apt. 634;West Christianhaven, WA 05332</v>
      </c>
      <c r="C3719" s="1" t="s">
        <v>29450</v>
      </c>
      <c r="D3719" s="4" t="s">
        <v>38161</v>
      </c>
      <c r="E3719" s="4" t="s">
        <v>38162</v>
      </c>
      <c r="F3719" s="9" t="str">
        <f t="shared" si="233"/>
        <v>West Christianhaven</v>
      </c>
      <c r="G3719" t="str">
        <f t="shared" si="234"/>
        <v>WA</v>
      </c>
      <c r="H3719" t="str">
        <f t="shared" si="235"/>
        <v>05332</v>
      </c>
    </row>
    <row r="3720" spans="1:8" ht="30">
      <c r="A3720" s="1" t="s">
        <v>14305</v>
      </c>
      <c r="B3720" s="1" t="str">
        <f t="shared" si="232"/>
        <v>28017 Raymond Keys;East Sheila, HI 60488</v>
      </c>
      <c r="C3720" s="1" t="s">
        <v>29451</v>
      </c>
      <c r="D3720" s="4" t="s">
        <v>38163</v>
      </c>
      <c r="E3720" s="4" t="s">
        <v>38164</v>
      </c>
      <c r="F3720" s="9" t="str">
        <f t="shared" si="233"/>
        <v>East Sheila</v>
      </c>
      <c r="G3720" t="str">
        <f t="shared" si="234"/>
        <v>HI</v>
      </c>
      <c r="H3720" t="str">
        <f t="shared" si="235"/>
        <v>60488</v>
      </c>
    </row>
    <row r="3721" spans="1:8" ht="45">
      <c r="A3721" s="1" t="s">
        <v>14309</v>
      </c>
      <c r="B3721" s="1" t="str">
        <f t="shared" si="232"/>
        <v>23200 Davis Crossroad;North Rachelfort, KY 34930</v>
      </c>
      <c r="C3721" s="1" t="s">
        <v>29452</v>
      </c>
      <c r="D3721" s="4" t="s">
        <v>38165</v>
      </c>
      <c r="E3721" s="4" t="s">
        <v>38166</v>
      </c>
      <c r="F3721" s="9" t="str">
        <f t="shared" si="233"/>
        <v>North Rachelfort</v>
      </c>
      <c r="G3721" t="str">
        <f t="shared" si="234"/>
        <v>KY</v>
      </c>
      <c r="H3721" t="str">
        <f t="shared" si="235"/>
        <v>34930</v>
      </c>
    </row>
    <row r="3722" spans="1:8" ht="30">
      <c r="A3722" s="1" t="s">
        <v>14313</v>
      </c>
      <c r="B3722" s="1" t="str">
        <f t="shared" si="232"/>
        <v>9911 Luke Coves Apt. 664;South Patrick, NV 68557</v>
      </c>
      <c r="C3722" s="1" t="s">
        <v>29453</v>
      </c>
      <c r="D3722" s="4" t="s">
        <v>38167</v>
      </c>
      <c r="E3722" s="4" t="s">
        <v>38168</v>
      </c>
      <c r="F3722" s="9" t="str">
        <f t="shared" si="233"/>
        <v>South Patrick</v>
      </c>
      <c r="G3722" t="str">
        <f t="shared" si="234"/>
        <v>NV</v>
      </c>
      <c r="H3722" t="str">
        <f t="shared" si="235"/>
        <v>68557</v>
      </c>
    </row>
    <row r="3723" spans="1:8" ht="30">
      <c r="A3723" s="1" t="s">
        <v>14317</v>
      </c>
      <c r="B3723" s="1" t="str">
        <f t="shared" si="232"/>
        <v>055 Gardner Union Suite 719;North Nicole, MN 78772</v>
      </c>
      <c r="C3723" s="1" t="s">
        <v>29454</v>
      </c>
      <c r="D3723" s="4" t="s">
        <v>38169</v>
      </c>
      <c r="E3723" s="4" t="s">
        <v>38170</v>
      </c>
      <c r="F3723" s="9" t="str">
        <f t="shared" si="233"/>
        <v>North Nicole</v>
      </c>
      <c r="G3723" t="str">
        <f t="shared" si="234"/>
        <v>MN</v>
      </c>
      <c r="H3723" t="str">
        <f t="shared" si="235"/>
        <v>78772</v>
      </c>
    </row>
    <row r="3724" spans="1:8" ht="45">
      <c r="A3724" s="1" t="s">
        <v>14321</v>
      </c>
      <c r="B3724" s="1" t="str">
        <f t="shared" si="232"/>
        <v>113 Joshua Mall Apt. 238;Cohenborough, WV 43752</v>
      </c>
      <c r="C3724" s="1" t="s">
        <v>29455</v>
      </c>
      <c r="D3724" s="4" t="s">
        <v>38171</v>
      </c>
      <c r="E3724" s="4" t="s">
        <v>38172</v>
      </c>
      <c r="F3724" s="9" t="str">
        <f t="shared" si="233"/>
        <v>Cohenborough</v>
      </c>
      <c r="G3724" t="str">
        <f t="shared" si="234"/>
        <v>WV</v>
      </c>
      <c r="H3724" t="str">
        <f t="shared" si="235"/>
        <v>43752</v>
      </c>
    </row>
    <row r="3725" spans="1:8" ht="30">
      <c r="A3725" s="1" t="s">
        <v>14324</v>
      </c>
      <c r="B3725" s="1" t="str">
        <f t="shared" si="232"/>
        <v>486 Carrie Mission;North Dan, VA 73719</v>
      </c>
      <c r="C3725" s="1" t="s">
        <v>29456</v>
      </c>
      <c r="D3725" s="4" t="s">
        <v>38173</v>
      </c>
      <c r="E3725" s="4" t="s">
        <v>38174</v>
      </c>
      <c r="F3725" s="9" t="str">
        <f t="shared" si="233"/>
        <v>North Dan</v>
      </c>
      <c r="G3725" t="str">
        <f t="shared" si="234"/>
        <v>VA</v>
      </c>
      <c r="H3725" t="str">
        <f t="shared" si="235"/>
        <v>73719</v>
      </c>
    </row>
    <row r="3726" spans="1:8" ht="30">
      <c r="A3726" s="1" t="s">
        <v>14328</v>
      </c>
      <c r="B3726" s="1" t="str">
        <f t="shared" si="232"/>
        <v>9154 David Plaza;West Jamestown, SD 95505</v>
      </c>
      <c r="C3726" s="1" t="s">
        <v>29457</v>
      </c>
      <c r="D3726" s="4" t="s">
        <v>38175</v>
      </c>
      <c r="E3726" s="4" t="s">
        <v>38176</v>
      </c>
      <c r="F3726" s="9" t="str">
        <f t="shared" si="233"/>
        <v>West Jamestown</v>
      </c>
      <c r="G3726" t="str">
        <f t="shared" si="234"/>
        <v>SD</v>
      </c>
      <c r="H3726" t="str">
        <f t="shared" si="235"/>
        <v>95505</v>
      </c>
    </row>
    <row r="3727" spans="1:8" ht="30">
      <c r="A3727" s="1" t="s">
        <v>14332</v>
      </c>
      <c r="B3727" s="1" t="str">
        <f t="shared" si="232"/>
        <v>89475 Jill Station Apt. 103;Kellychester, DE 62428</v>
      </c>
      <c r="C3727" s="1" t="s">
        <v>29458</v>
      </c>
      <c r="D3727" s="4" t="s">
        <v>38177</v>
      </c>
      <c r="E3727" s="4" t="s">
        <v>38178</v>
      </c>
      <c r="F3727" s="9" t="str">
        <f t="shared" si="233"/>
        <v>Kellychester</v>
      </c>
      <c r="G3727" t="str">
        <f t="shared" si="234"/>
        <v>DE</v>
      </c>
      <c r="H3727" t="str">
        <f t="shared" si="235"/>
        <v>62428</v>
      </c>
    </row>
    <row r="3728" spans="1:8" ht="45">
      <c r="A3728" s="1" t="s">
        <v>14336</v>
      </c>
      <c r="B3728" s="1" t="str">
        <f t="shared" si="232"/>
        <v>65542 Bryan Drive Suite 615;Cameronmouth, RI 60452</v>
      </c>
      <c r="C3728" s="1" t="s">
        <v>29459</v>
      </c>
      <c r="D3728" s="4" t="s">
        <v>38179</v>
      </c>
      <c r="E3728" s="4" t="s">
        <v>38180</v>
      </c>
      <c r="F3728" s="9" t="str">
        <f t="shared" si="233"/>
        <v>Cameronmouth</v>
      </c>
      <c r="G3728" t="str">
        <f t="shared" si="234"/>
        <v>RI</v>
      </c>
      <c r="H3728" t="str">
        <f t="shared" si="235"/>
        <v>60452</v>
      </c>
    </row>
    <row r="3729" spans="1:8" ht="30">
      <c r="A3729" s="1" t="s">
        <v>14340</v>
      </c>
      <c r="B3729" s="1" t="str">
        <f t="shared" si="232"/>
        <v>329 Wilson Meadow Suite 825;Lake Betty, WA 38548</v>
      </c>
      <c r="C3729" s="1" t="s">
        <v>29460</v>
      </c>
      <c r="D3729" s="4" t="s">
        <v>38181</v>
      </c>
      <c r="E3729" s="4" t="s">
        <v>38182</v>
      </c>
      <c r="F3729" s="9" t="str">
        <f t="shared" si="233"/>
        <v>Lake Betty</v>
      </c>
      <c r="G3729" t="str">
        <f t="shared" si="234"/>
        <v>WA</v>
      </c>
      <c r="H3729" t="str">
        <f t="shared" si="235"/>
        <v>38548</v>
      </c>
    </row>
    <row r="3730" spans="1:8" ht="30">
      <c r="A3730" s="1" t="s">
        <v>14344</v>
      </c>
      <c r="B3730" s="1" t="str">
        <f t="shared" si="232"/>
        <v>7657 Rogers Tunnel;Carrfort, MO 35206</v>
      </c>
      <c r="C3730" s="1" t="s">
        <v>29461</v>
      </c>
      <c r="D3730" s="4" t="s">
        <v>38183</v>
      </c>
      <c r="E3730" s="4" t="s">
        <v>38184</v>
      </c>
      <c r="F3730" s="9" t="str">
        <f t="shared" si="233"/>
        <v>Carrfort</v>
      </c>
      <c r="G3730" t="str">
        <f t="shared" si="234"/>
        <v>MO</v>
      </c>
      <c r="H3730" t="str">
        <f t="shared" si="235"/>
        <v>35206</v>
      </c>
    </row>
    <row r="3731" spans="1:8" ht="45">
      <c r="A3731" s="1" t="s">
        <v>14348</v>
      </c>
      <c r="B3731" s="1" t="str">
        <f t="shared" si="232"/>
        <v>43412 Alexander Lights Apt. 868;Bennettburgh, DC 77983</v>
      </c>
      <c r="C3731" s="1" t="s">
        <v>29462</v>
      </c>
      <c r="D3731" s="4" t="s">
        <v>38185</v>
      </c>
      <c r="E3731" s="4" t="s">
        <v>38186</v>
      </c>
      <c r="F3731" s="9" t="str">
        <f t="shared" si="233"/>
        <v>Bennettburgh</v>
      </c>
      <c r="G3731" t="str">
        <f t="shared" si="234"/>
        <v>DC</v>
      </c>
      <c r="H3731" t="str">
        <f t="shared" si="235"/>
        <v>77983</v>
      </c>
    </row>
    <row r="3732" spans="1:8" ht="30">
      <c r="A3732" s="1" t="s">
        <v>14351</v>
      </c>
      <c r="B3732" s="1" t="str">
        <f t="shared" si="232"/>
        <v>USCGC Horton;FPO AP 92621</v>
      </c>
      <c r="C3732" s="1" t="s">
        <v>29463</v>
      </c>
      <c r="D3732" s="4" t="s">
        <v>38187</v>
      </c>
      <c r="E3732" s="4" t="s">
        <v>38188</v>
      </c>
      <c r="F3732" s="9" t="str">
        <f t="shared" si="233"/>
        <v>FPO</v>
      </c>
      <c r="G3732" t="str">
        <f t="shared" si="234"/>
        <v>AP</v>
      </c>
      <c r="H3732" t="str">
        <f t="shared" si="235"/>
        <v>92621</v>
      </c>
    </row>
    <row r="3733" spans="1:8" ht="30">
      <c r="A3733" s="1" t="s">
        <v>14354</v>
      </c>
      <c r="B3733" s="1" t="str">
        <f t="shared" si="232"/>
        <v>1413 James Path Suite 857;Rachelview, AL 54862</v>
      </c>
      <c r="C3733" s="1" t="s">
        <v>29464</v>
      </c>
      <c r="D3733" s="4" t="s">
        <v>38189</v>
      </c>
      <c r="E3733" s="4" t="s">
        <v>38190</v>
      </c>
      <c r="F3733" s="9" t="str">
        <f t="shared" si="233"/>
        <v>Rachelview</v>
      </c>
      <c r="G3733" t="str">
        <f t="shared" si="234"/>
        <v>AL</v>
      </c>
      <c r="H3733" t="str">
        <f t="shared" si="235"/>
        <v>54862</v>
      </c>
    </row>
    <row r="3734" spans="1:8" ht="30">
      <c r="A3734" s="1" t="s">
        <v>14358</v>
      </c>
      <c r="B3734" s="1" t="str">
        <f t="shared" si="232"/>
        <v>Unit 4108 Box 8108;DPO AP 93018</v>
      </c>
      <c r="C3734" s="1" t="s">
        <v>29465</v>
      </c>
      <c r="D3734" s="4" t="s">
        <v>38191</v>
      </c>
      <c r="E3734" s="4" t="s">
        <v>38192</v>
      </c>
      <c r="F3734" s="9" t="str">
        <f t="shared" si="233"/>
        <v>DPO</v>
      </c>
      <c r="G3734" t="str">
        <f t="shared" si="234"/>
        <v>AP</v>
      </c>
      <c r="H3734" t="str">
        <f t="shared" si="235"/>
        <v>93018</v>
      </c>
    </row>
    <row r="3735" spans="1:8" ht="45">
      <c r="A3735" s="1" t="s">
        <v>14362</v>
      </c>
      <c r="B3735" s="1" t="str">
        <f t="shared" si="232"/>
        <v>91500 Keith Mountains Apt. 426;Christophertown, DE 35652</v>
      </c>
      <c r="C3735" s="1" t="s">
        <v>29466</v>
      </c>
      <c r="D3735" s="4" t="s">
        <v>38193</v>
      </c>
      <c r="E3735" s="4" t="s">
        <v>38194</v>
      </c>
      <c r="F3735" s="9" t="str">
        <f t="shared" si="233"/>
        <v>Christophertown</v>
      </c>
      <c r="G3735" t="str">
        <f t="shared" si="234"/>
        <v>DE</v>
      </c>
      <c r="H3735" t="str">
        <f t="shared" si="235"/>
        <v>35652</v>
      </c>
    </row>
    <row r="3736" spans="1:8" ht="30">
      <c r="A3736" s="1" t="s">
        <v>14366</v>
      </c>
      <c r="B3736" s="1" t="str">
        <f t="shared" si="232"/>
        <v>034 Edwards Center;Lake Michaeltown, NC 63681</v>
      </c>
      <c r="C3736" s="1" t="s">
        <v>29467</v>
      </c>
      <c r="D3736" s="4" t="s">
        <v>38195</v>
      </c>
      <c r="E3736" s="4" t="s">
        <v>38196</v>
      </c>
      <c r="F3736" s="9" t="str">
        <f t="shared" si="233"/>
        <v>Lake Michaeltown</v>
      </c>
      <c r="G3736" t="str">
        <f t="shared" si="234"/>
        <v>NC</v>
      </c>
      <c r="H3736" t="str">
        <f t="shared" si="235"/>
        <v>63681</v>
      </c>
    </row>
    <row r="3737" spans="1:8" ht="30">
      <c r="A3737" s="1" t="s">
        <v>14370</v>
      </c>
      <c r="B3737" s="1" t="str">
        <f t="shared" si="232"/>
        <v>PSC 1919, Box 3452;APO AE 81429</v>
      </c>
      <c r="C3737" s="1" t="s">
        <v>29468</v>
      </c>
      <c r="D3737" s="4" t="s">
        <v>38197</v>
      </c>
      <c r="E3737" s="4" t="s">
        <v>38198</v>
      </c>
      <c r="F3737" s="9" t="str">
        <f t="shared" si="233"/>
        <v>APO</v>
      </c>
      <c r="G3737" t="str">
        <f t="shared" si="234"/>
        <v>AE</v>
      </c>
      <c r="H3737" t="str">
        <f t="shared" si="235"/>
        <v>81429</v>
      </c>
    </row>
    <row r="3738" spans="1:8" ht="30">
      <c r="A3738" s="1" t="s">
        <v>14373</v>
      </c>
      <c r="B3738" s="1" t="str">
        <f t="shared" si="232"/>
        <v>120 Jesse Mill Suite 300;Lake Andrew, RI 82651</v>
      </c>
      <c r="C3738" s="1" t="s">
        <v>29469</v>
      </c>
      <c r="D3738" s="4" t="s">
        <v>38199</v>
      </c>
      <c r="E3738" s="4" t="s">
        <v>38200</v>
      </c>
      <c r="F3738" s="9" t="str">
        <f t="shared" si="233"/>
        <v>Lake Andrew</v>
      </c>
      <c r="G3738" t="str">
        <f t="shared" si="234"/>
        <v>RI</v>
      </c>
      <c r="H3738" t="str">
        <f t="shared" si="235"/>
        <v>82651</v>
      </c>
    </row>
    <row r="3739" spans="1:8" ht="30">
      <c r="A3739" s="1" t="s">
        <v>14377</v>
      </c>
      <c r="B3739" s="1" t="str">
        <f t="shared" si="232"/>
        <v>22135 Bradley Shoals Apt. 563;North Dawn, MN 06990</v>
      </c>
      <c r="C3739" s="1" t="s">
        <v>29470</v>
      </c>
      <c r="D3739" s="4" t="s">
        <v>38201</v>
      </c>
      <c r="E3739" s="4" t="s">
        <v>38202</v>
      </c>
      <c r="F3739" s="9" t="str">
        <f t="shared" si="233"/>
        <v>North Dawn</v>
      </c>
      <c r="G3739" t="str">
        <f t="shared" si="234"/>
        <v>MN</v>
      </c>
      <c r="H3739" t="str">
        <f t="shared" si="235"/>
        <v>06990</v>
      </c>
    </row>
    <row r="3740" spans="1:8" ht="45">
      <c r="A3740" s="1" t="s">
        <v>14381</v>
      </c>
      <c r="B3740" s="1" t="str">
        <f t="shared" si="232"/>
        <v>43907 David Harbor;Patrickmouth, KS 52518</v>
      </c>
      <c r="C3740" s="1" t="s">
        <v>29471</v>
      </c>
      <c r="D3740" s="4" t="s">
        <v>38203</v>
      </c>
      <c r="E3740" s="4" t="s">
        <v>38204</v>
      </c>
      <c r="F3740" s="9" t="str">
        <f t="shared" si="233"/>
        <v>Patrickmouth</v>
      </c>
      <c r="G3740" t="str">
        <f t="shared" si="234"/>
        <v>KS</v>
      </c>
      <c r="H3740" t="str">
        <f t="shared" si="235"/>
        <v>52518</v>
      </c>
    </row>
    <row r="3741" spans="1:8" ht="45">
      <c r="A3741" s="1" t="s">
        <v>14385</v>
      </c>
      <c r="B3741" s="1" t="str">
        <f t="shared" si="232"/>
        <v>2415 Whitney Stravenue Apt. 660;West Laurenville, OH 90040</v>
      </c>
      <c r="C3741" s="1" t="s">
        <v>29472</v>
      </c>
      <c r="D3741" s="4" t="s">
        <v>38205</v>
      </c>
      <c r="E3741" s="4" t="s">
        <v>38206</v>
      </c>
      <c r="F3741" s="9" t="str">
        <f t="shared" si="233"/>
        <v>West Laurenville</v>
      </c>
      <c r="G3741" t="str">
        <f t="shared" si="234"/>
        <v>OH</v>
      </c>
      <c r="H3741" t="str">
        <f t="shared" si="235"/>
        <v>90040</v>
      </c>
    </row>
    <row r="3742" spans="1:8" ht="30">
      <c r="A3742" s="1" t="s">
        <v>14389</v>
      </c>
      <c r="B3742" s="1" t="str">
        <f t="shared" si="232"/>
        <v>83369 Felicia Alley Suite 711;West Carla, MS 92003</v>
      </c>
      <c r="C3742" s="1" t="s">
        <v>29473</v>
      </c>
      <c r="D3742" s="4" t="s">
        <v>38207</v>
      </c>
      <c r="E3742" s="4" t="s">
        <v>38208</v>
      </c>
      <c r="F3742" s="9" t="str">
        <f t="shared" si="233"/>
        <v>West Carla</v>
      </c>
      <c r="G3742" t="str">
        <f t="shared" si="234"/>
        <v>MS</v>
      </c>
      <c r="H3742" t="str">
        <f t="shared" si="235"/>
        <v>92003</v>
      </c>
    </row>
    <row r="3743" spans="1:8" ht="30">
      <c r="A3743" s="1" t="s">
        <v>14393</v>
      </c>
      <c r="B3743" s="1" t="str">
        <f t="shared" si="232"/>
        <v>539 Jones Ferry;Wuview, PA 17056</v>
      </c>
      <c r="C3743" s="1" t="s">
        <v>29474</v>
      </c>
      <c r="D3743" s="4" t="s">
        <v>38209</v>
      </c>
      <c r="E3743" s="4" t="s">
        <v>38210</v>
      </c>
      <c r="F3743" s="9" t="str">
        <f t="shared" si="233"/>
        <v>Wuview</v>
      </c>
      <c r="G3743" t="str">
        <f t="shared" si="234"/>
        <v>PA</v>
      </c>
      <c r="H3743" t="str">
        <f t="shared" si="235"/>
        <v>17056</v>
      </c>
    </row>
    <row r="3744" spans="1:8" ht="30">
      <c r="A3744" s="1" t="s">
        <v>14397</v>
      </c>
      <c r="B3744" s="1" t="str">
        <f t="shared" si="232"/>
        <v>218 Stephen Ferry Apt. 419;Rodriguezview, AZ 30286</v>
      </c>
      <c r="C3744" s="1" t="s">
        <v>29475</v>
      </c>
      <c r="D3744" s="4" t="s">
        <v>38211</v>
      </c>
      <c r="E3744" s="4" t="s">
        <v>38212</v>
      </c>
      <c r="F3744" s="9" t="str">
        <f t="shared" si="233"/>
        <v>Rodriguezview</v>
      </c>
      <c r="G3744" t="str">
        <f t="shared" si="234"/>
        <v>AZ</v>
      </c>
      <c r="H3744" t="str">
        <f t="shared" si="235"/>
        <v>30286</v>
      </c>
    </row>
    <row r="3745" spans="1:8" ht="30">
      <c r="A3745" s="1" t="s">
        <v>14401</v>
      </c>
      <c r="B3745" s="1" t="str">
        <f t="shared" si="232"/>
        <v>Unit 1336 Box 0588;DPO AP 79135</v>
      </c>
      <c r="C3745" s="1" t="s">
        <v>29476</v>
      </c>
      <c r="D3745" s="4" t="s">
        <v>38213</v>
      </c>
      <c r="E3745" s="4" t="s">
        <v>38214</v>
      </c>
      <c r="F3745" s="9" t="str">
        <f t="shared" si="233"/>
        <v>DPO</v>
      </c>
      <c r="G3745" t="str">
        <f t="shared" si="234"/>
        <v>AP</v>
      </c>
      <c r="H3745" t="str">
        <f t="shared" si="235"/>
        <v>79135</v>
      </c>
    </row>
    <row r="3746" spans="1:8" ht="45">
      <c r="A3746" s="1" t="s">
        <v>14404</v>
      </c>
      <c r="B3746" s="1" t="str">
        <f t="shared" si="232"/>
        <v>9573 Perez Camp Apt. 368;Port Ericamouth, NH 22383</v>
      </c>
      <c r="C3746" s="1" t="s">
        <v>29477</v>
      </c>
      <c r="D3746" s="4" t="s">
        <v>38215</v>
      </c>
      <c r="E3746" s="4" t="s">
        <v>38216</v>
      </c>
      <c r="F3746" s="9" t="str">
        <f t="shared" si="233"/>
        <v>Port Ericamouth</v>
      </c>
      <c r="G3746" t="str">
        <f t="shared" si="234"/>
        <v>NH</v>
      </c>
      <c r="H3746" t="str">
        <f t="shared" si="235"/>
        <v>22383</v>
      </c>
    </row>
    <row r="3747" spans="1:8" ht="45">
      <c r="A3747" s="1" t="s">
        <v>14408</v>
      </c>
      <c r="B3747" s="1" t="str">
        <f t="shared" si="232"/>
        <v>2939 Quinn Flats Suite 487;North Debbieside, AZ 27784</v>
      </c>
      <c r="C3747" s="1" t="s">
        <v>29478</v>
      </c>
      <c r="D3747" s="4" t="s">
        <v>38217</v>
      </c>
      <c r="E3747" s="4" t="s">
        <v>38218</v>
      </c>
      <c r="F3747" s="9" t="str">
        <f t="shared" si="233"/>
        <v>North Debbieside</v>
      </c>
      <c r="G3747" t="str">
        <f t="shared" si="234"/>
        <v>AZ</v>
      </c>
      <c r="H3747" t="str">
        <f t="shared" si="235"/>
        <v>27784</v>
      </c>
    </row>
    <row r="3748" spans="1:8" ht="30">
      <c r="A3748" s="1" t="s">
        <v>14412</v>
      </c>
      <c r="B3748" s="1" t="str">
        <f t="shared" si="232"/>
        <v>4617 Johnston Pines;East Harrymouth, TX 14396</v>
      </c>
      <c r="C3748" s="1" t="s">
        <v>29479</v>
      </c>
      <c r="D3748" s="4" t="s">
        <v>38219</v>
      </c>
      <c r="E3748" s="4" t="s">
        <v>38220</v>
      </c>
      <c r="F3748" s="9" t="str">
        <f t="shared" si="233"/>
        <v>East Harrymouth</v>
      </c>
      <c r="G3748" t="str">
        <f t="shared" si="234"/>
        <v>TX</v>
      </c>
      <c r="H3748" t="str">
        <f t="shared" si="235"/>
        <v>14396</v>
      </c>
    </row>
    <row r="3749" spans="1:8" ht="30">
      <c r="A3749" s="1" t="s">
        <v>14416</v>
      </c>
      <c r="B3749" s="1" t="str">
        <f t="shared" si="232"/>
        <v>871 Allen Hills;South Scott, FL 48650</v>
      </c>
      <c r="C3749" s="1" t="s">
        <v>29480</v>
      </c>
      <c r="D3749" s="4" t="s">
        <v>38221</v>
      </c>
      <c r="E3749" s="4" t="s">
        <v>38222</v>
      </c>
      <c r="F3749" s="9" t="str">
        <f t="shared" si="233"/>
        <v>South Scott</v>
      </c>
      <c r="G3749" t="str">
        <f t="shared" si="234"/>
        <v>FL</v>
      </c>
      <c r="H3749" t="str">
        <f t="shared" si="235"/>
        <v>48650</v>
      </c>
    </row>
    <row r="3750" spans="1:8" ht="30">
      <c r="A3750" s="1" t="s">
        <v>14420</v>
      </c>
      <c r="B3750" s="1" t="str">
        <f t="shared" si="232"/>
        <v>04638 Simon Trail Apt. 443;Port Richard, TX 79793</v>
      </c>
      <c r="C3750" s="1" t="s">
        <v>29481</v>
      </c>
      <c r="D3750" s="4" t="s">
        <v>38223</v>
      </c>
      <c r="E3750" s="4" t="s">
        <v>38224</v>
      </c>
      <c r="F3750" s="9" t="str">
        <f t="shared" si="233"/>
        <v>Port Richard</v>
      </c>
      <c r="G3750" t="str">
        <f t="shared" si="234"/>
        <v>TX</v>
      </c>
      <c r="H3750" t="str">
        <f t="shared" si="235"/>
        <v>79793</v>
      </c>
    </row>
    <row r="3751" spans="1:8" ht="30">
      <c r="A3751" s="1" t="s">
        <v>14424</v>
      </c>
      <c r="B3751" s="1" t="str">
        <f t="shared" si="232"/>
        <v>55884 West Street;South Richardberg, MT 72556</v>
      </c>
      <c r="C3751" s="1" t="s">
        <v>29482</v>
      </c>
      <c r="D3751" s="4" t="s">
        <v>38225</v>
      </c>
      <c r="E3751" s="4" t="s">
        <v>38226</v>
      </c>
      <c r="F3751" s="9" t="str">
        <f t="shared" si="233"/>
        <v>South Richardberg</v>
      </c>
      <c r="G3751" t="str">
        <f t="shared" si="234"/>
        <v>MT</v>
      </c>
      <c r="H3751" t="str">
        <f t="shared" si="235"/>
        <v>72556</v>
      </c>
    </row>
    <row r="3752" spans="1:8" ht="30">
      <c r="A3752" s="1" t="s">
        <v>14428</v>
      </c>
      <c r="B3752" s="1" t="str">
        <f t="shared" si="232"/>
        <v>342 Hayes Forks Suite 003;East Megan, NV 16352</v>
      </c>
      <c r="C3752" s="1" t="s">
        <v>29483</v>
      </c>
      <c r="D3752" s="4" t="s">
        <v>38227</v>
      </c>
      <c r="E3752" s="4" t="s">
        <v>38228</v>
      </c>
      <c r="F3752" s="9" t="str">
        <f t="shared" si="233"/>
        <v>East Megan</v>
      </c>
      <c r="G3752" t="str">
        <f t="shared" si="234"/>
        <v>NV</v>
      </c>
      <c r="H3752" t="str">
        <f t="shared" si="235"/>
        <v>16352</v>
      </c>
    </row>
    <row r="3753" spans="1:8" ht="30">
      <c r="A3753" s="1" t="s">
        <v>14432</v>
      </c>
      <c r="B3753" s="1" t="str">
        <f t="shared" si="232"/>
        <v>195 Morgan Stream;South Davidshire, AZ 20105</v>
      </c>
      <c r="C3753" s="1" t="s">
        <v>29484</v>
      </c>
      <c r="D3753" s="4" t="s">
        <v>38229</v>
      </c>
      <c r="E3753" s="4" t="s">
        <v>38230</v>
      </c>
      <c r="F3753" s="9" t="str">
        <f t="shared" si="233"/>
        <v>South Davidshire</v>
      </c>
      <c r="G3753" t="str">
        <f t="shared" si="234"/>
        <v>AZ</v>
      </c>
      <c r="H3753" t="str">
        <f t="shared" si="235"/>
        <v>20105</v>
      </c>
    </row>
    <row r="3754" spans="1:8" ht="45">
      <c r="A3754" s="1" t="s">
        <v>14436</v>
      </c>
      <c r="B3754" s="1" t="str">
        <f t="shared" si="232"/>
        <v>4217 Castro Viaduct;Nicholasstad, TX 70764</v>
      </c>
      <c r="C3754" s="1" t="s">
        <v>29485</v>
      </c>
      <c r="D3754" s="4" t="s">
        <v>38231</v>
      </c>
      <c r="E3754" s="4" t="s">
        <v>38232</v>
      </c>
      <c r="F3754" s="9" t="str">
        <f t="shared" si="233"/>
        <v>Nicholasstad</v>
      </c>
      <c r="G3754" t="str">
        <f t="shared" si="234"/>
        <v>TX</v>
      </c>
      <c r="H3754" t="str">
        <f t="shared" si="235"/>
        <v>70764</v>
      </c>
    </row>
    <row r="3755" spans="1:8" ht="45">
      <c r="A3755" s="1" t="s">
        <v>14440</v>
      </c>
      <c r="B3755" s="1" t="str">
        <f t="shared" si="232"/>
        <v>79753 Fletcher Course Apt. 537;East Ryanstad, AZ 56242</v>
      </c>
      <c r="C3755" s="1" t="s">
        <v>29486</v>
      </c>
      <c r="D3755" s="4" t="s">
        <v>38233</v>
      </c>
      <c r="E3755" s="4" t="s">
        <v>38234</v>
      </c>
      <c r="F3755" s="9" t="str">
        <f t="shared" si="233"/>
        <v>East Ryanstad</v>
      </c>
      <c r="G3755" t="str">
        <f t="shared" si="234"/>
        <v>AZ</v>
      </c>
      <c r="H3755" t="str">
        <f t="shared" si="235"/>
        <v>56242</v>
      </c>
    </row>
    <row r="3756" spans="1:8" ht="30">
      <c r="A3756" s="1" t="s">
        <v>14444</v>
      </c>
      <c r="B3756" s="1" t="str">
        <f t="shared" si="232"/>
        <v>53326 Johnson Ville;Lake Vincentbury, IA 69219</v>
      </c>
      <c r="C3756" s="1" t="s">
        <v>29487</v>
      </c>
      <c r="D3756" s="4" t="s">
        <v>38235</v>
      </c>
      <c r="E3756" s="4" t="s">
        <v>38236</v>
      </c>
      <c r="F3756" s="9" t="str">
        <f t="shared" si="233"/>
        <v>Lake Vincentbury</v>
      </c>
      <c r="G3756" t="str">
        <f t="shared" si="234"/>
        <v>IA</v>
      </c>
      <c r="H3756" t="str">
        <f t="shared" si="235"/>
        <v>69219</v>
      </c>
    </row>
    <row r="3757" spans="1:8" ht="30">
      <c r="A3757" s="1" t="s">
        <v>14447</v>
      </c>
      <c r="B3757" s="1" t="str">
        <f t="shared" si="232"/>
        <v>20049 Hill Manors;West Johnside, HI 70348</v>
      </c>
      <c r="C3757" s="1" t="s">
        <v>29488</v>
      </c>
      <c r="D3757" s="4" t="s">
        <v>38237</v>
      </c>
      <c r="E3757" s="4" t="s">
        <v>38238</v>
      </c>
      <c r="F3757" s="9" t="str">
        <f t="shared" si="233"/>
        <v>West Johnside</v>
      </c>
      <c r="G3757" t="str">
        <f t="shared" si="234"/>
        <v>HI</v>
      </c>
      <c r="H3757" t="str">
        <f t="shared" si="235"/>
        <v>70348</v>
      </c>
    </row>
    <row r="3758" spans="1:8" ht="30">
      <c r="A3758" s="1" t="s">
        <v>14451</v>
      </c>
      <c r="B3758" s="1" t="str">
        <f t="shared" si="232"/>
        <v>711 Richardson Neck;New Elizabeth, GA 56853</v>
      </c>
      <c r="C3758" s="1" t="s">
        <v>29489</v>
      </c>
      <c r="D3758" s="4" t="s">
        <v>38239</v>
      </c>
      <c r="E3758" s="4" t="s">
        <v>38240</v>
      </c>
      <c r="F3758" s="9" t="str">
        <f t="shared" si="233"/>
        <v>New Elizabeth</v>
      </c>
      <c r="G3758" t="str">
        <f t="shared" si="234"/>
        <v>GA</v>
      </c>
      <c r="H3758" t="str">
        <f t="shared" si="235"/>
        <v>56853</v>
      </c>
    </row>
    <row r="3759" spans="1:8" ht="30">
      <c r="A3759" s="1" t="s">
        <v>14455</v>
      </c>
      <c r="B3759" s="1" t="str">
        <f t="shared" si="232"/>
        <v>425 Rivera Isle;Castillofort, MN 50614</v>
      </c>
      <c r="C3759" s="1" t="s">
        <v>29490</v>
      </c>
      <c r="D3759" s="4" t="s">
        <v>38241</v>
      </c>
      <c r="E3759" s="4" t="s">
        <v>38242</v>
      </c>
      <c r="F3759" s="9" t="str">
        <f t="shared" si="233"/>
        <v>Castillofort</v>
      </c>
      <c r="G3759" t="str">
        <f t="shared" si="234"/>
        <v>MN</v>
      </c>
      <c r="H3759" t="str">
        <f t="shared" si="235"/>
        <v>50614</v>
      </c>
    </row>
    <row r="3760" spans="1:8" ht="30">
      <c r="A3760" s="1" t="s">
        <v>14459</v>
      </c>
      <c r="B3760" s="1" t="str">
        <f t="shared" si="232"/>
        <v>61856 Horn Divide Suite 117;East Daniel, DE 54731</v>
      </c>
      <c r="C3760" s="1" t="s">
        <v>29491</v>
      </c>
      <c r="D3760" s="4" t="s">
        <v>38243</v>
      </c>
      <c r="E3760" s="4" t="s">
        <v>38244</v>
      </c>
      <c r="F3760" s="9" t="str">
        <f t="shared" si="233"/>
        <v>East Daniel</v>
      </c>
      <c r="G3760" t="str">
        <f t="shared" si="234"/>
        <v>DE</v>
      </c>
      <c r="H3760" t="str">
        <f t="shared" si="235"/>
        <v>54731</v>
      </c>
    </row>
    <row r="3761" spans="1:8" ht="30">
      <c r="A3761" s="1" t="s">
        <v>14462</v>
      </c>
      <c r="B3761" s="1" t="str">
        <f t="shared" si="232"/>
        <v>3313 Douglas Rue;South Nicole, OR 37096</v>
      </c>
      <c r="C3761" s="1" t="s">
        <v>29492</v>
      </c>
      <c r="D3761" s="4" t="s">
        <v>38245</v>
      </c>
      <c r="E3761" s="4" t="s">
        <v>38246</v>
      </c>
      <c r="F3761" s="9" t="str">
        <f t="shared" si="233"/>
        <v>South Nicole</v>
      </c>
      <c r="G3761" t="str">
        <f t="shared" si="234"/>
        <v>OR</v>
      </c>
      <c r="H3761" t="str">
        <f t="shared" si="235"/>
        <v>37096</v>
      </c>
    </row>
    <row r="3762" spans="1:8" ht="45">
      <c r="A3762" s="1" t="s">
        <v>14466</v>
      </c>
      <c r="B3762" s="1" t="str">
        <f t="shared" si="232"/>
        <v>89210 Johnson Centers Suite 090;North Patrickside, DE 39056</v>
      </c>
      <c r="C3762" s="1" t="s">
        <v>29493</v>
      </c>
      <c r="D3762" s="4" t="s">
        <v>38247</v>
      </c>
      <c r="E3762" s="4" t="s">
        <v>38248</v>
      </c>
      <c r="F3762" s="9" t="str">
        <f t="shared" si="233"/>
        <v>North Patrickside</v>
      </c>
      <c r="G3762" t="str">
        <f t="shared" si="234"/>
        <v>DE</v>
      </c>
      <c r="H3762" t="str">
        <f t="shared" si="235"/>
        <v>39056</v>
      </c>
    </row>
    <row r="3763" spans="1:8" ht="30">
      <c r="A3763" s="1" t="s">
        <v>14470</v>
      </c>
      <c r="B3763" s="1" t="str">
        <f t="shared" si="232"/>
        <v>46369 Kevin Isle;Guerraburgh, AR 90374</v>
      </c>
      <c r="C3763" s="1" t="s">
        <v>29494</v>
      </c>
      <c r="D3763" s="4" t="s">
        <v>38249</v>
      </c>
      <c r="E3763" s="4" t="s">
        <v>38250</v>
      </c>
      <c r="F3763" s="9" t="str">
        <f t="shared" si="233"/>
        <v>Guerraburgh</v>
      </c>
      <c r="G3763" t="str">
        <f t="shared" si="234"/>
        <v>AR</v>
      </c>
      <c r="H3763" t="str">
        <f t="shared" si="235"/>
        <v>90374</v>
      </c>
    </row>
    <row r="3764" spans="1:8" ht="30">
      <c r="A3764" s="1" t="s">
        <v>14474</v>
      </c>
      <c r="B3764" s="1" t="str">
        <f t="shared" si="232"/>
        <v>4134 Dixon Motorway;Port Karenfurt, IA 40464</v>
      </c>
      <c r="C3764" s="1" t="s">
        <v>29495</v>
      </c>
      <c r="D3764" s="4" t="s">
        <v>38251</v>
      </c>
      <c r="E3764" s="4" t="s">
        <v>38252</v>
      </c>
      <c r="F3764" s="9" t="str">
        <f t="shared" si="233"/>
        <v>Port Karenfurt</v>
      </c>
      <c r="G3764" t="str">
        <f t="shared" si="234"/>
        <v>IA</v>
      </c>
      <c r="H3764" t="str">
        <f t="shared" si="235"/>
        <v>40464</v>
      </c>
    </row>
    <row r="3765" spans="1:8" ht="45">
      <c r="A3765" s="1" t="s">
        <v>14478</v>
      </c>
      <c r="B3765" s="1" t="str">
        <f t="shared" si="232"/>
        <v>854 Wayne Mews;Powersmouth, NV 24838</v>
      </c>
      <c r="C3765" s="1" t="s">
        <v>29496</v>
      </c>
      <c r="D3765" s="4" t="s">
        <v>38253</v>
      </c>
      <c r="E3765" s="4" t="s">
        <v>38254</v>
      </c>
      <c r="F3765" s="9" t="str">
        <f t="shared" si="233"/>
        <v>Powersmouth</v>
      </c>
      <c r="G3765" t="str">
        <f t="shared" si="234"/>
        <v>NV</v>
      </c>
      <c r="H3765" t="str">
        <f t="shared" si="235"/>
        <v>24838</v>
      </c>
    </row>
    <row r="3766" spans="1:8" ht="30">
      <c r="A3766" s="1" t="s">
        <v>14482</v>
      </c>
      <c r="B3766" s="1" t="str">
        <f t="shared" si="232"/>
        <v>918 Lyons Spurs;Troyhaven, TX 55791</v>
      </c>
      <c r="C3766" s="1" t="s">
        <v>29497</v>
      </c>
      <c r="D3766" s="4" t="s">
        <v>38255</v>
      </c>
      <c r="E3766" s="4" t="s">
        <v>38256</v>
      </c>
      <c r="F3766" s="9" t="str">
        <f t="shared" si="233"/>
        <v>Troyhaven</v>
      </c>
      <c r="G3766" t="str">
        <f t="shared" si="234"/>
        <v>TX</v>
      </c>
      <c r="H3766" t="str">
        <f t="shared" si="235"/>
        <v>55791</v>
      </c>
    </row>
    <row r="3767" spans="1:8" ht="30">
      <c r="A3767" s="1" t="s">
        <v>14486</v>
      </c>
      <c r="B3767" s="1" t="str">
        <f t="shared" si="232"/>
        <v>57213 Moreno Forks Suite 396;Martinview, MS 21468</v>
      </c>
      <c r="C3767" s="1" t="s">
        <v>29498</v>
      </c>
      <c r="D3767" s="4" t="s">
        <v>38257</v>
      </c>
      <c r="E3767" s="4" t="s">
        <v>38258</v>
      </c>
      <c r="F3767" s="9" t="str">
        <f t="shared" si="233"/>
        <v>Martinview</v>
      </c>
      <c r="G3767" t="str">
        <f t="shared" si="234"/>
        <v>MS</v>
      </c>
      <c r="H3767" t="str">
        <f t="shared" si="235"/>
        <v>21468</v>
      </c>
    </row>
    <row r="3768" spans="1:8" ht="30">
      <c r="A3768" s="1" t="s">
        <v>14490</v>
      </c>
      <c r="B3768" s="1" t="str">
        <f t="shared" si="232"/>
        <v>96199 Sara Point Apt. 486;Williamsside, SD 17868</v>
      </c>
      <c r="C3768" s="1" t="s">
        <v>29499</v>
      </c>
      <c r="D3768" s="4" t="s">
        <v>38259</v>
      </c>
      <c r="E3768" s="4" t="s">
        <v>38260</v>
      </c>
      <c r="F3768" s="9" t="str">
        <f t="shared" si="233"/>
        <v>Williamsside</v>
      </c>
      <c r="G3768" t="str">
        <f t="shared" si="234"/>
        <v>SD</v>
      </c>
      <c r="H3768" t="str">
        <f t="shared" si="235"/>
        <v>17868</v>
      </c>
    </row>
    <row r="3769" spans="1:8" ht="45">
      <c r="A3769" s="1" t="s">
        <v>14493</v>
      </c>
      <c r="B3769" s="1" t="str">
        <f t="shared" si="232"/>
        <v>63444 Kidd Centers;Turnerborough, KS 33436</v>
      </c>
      <c r="C3769" s="1" t="s">
        <v>29500</v>
      </c>
      <c r="D3769" s="4" t="s">
        <v>38261</v>
      </c>
      <c r="E3769" s="4" t="s">
        <v>38262</v>
      </c>
      <c r="F3769" s="9" t="str">
        <f t="shared" si="233"/>
        <v>Turnerborough</v>
      </c>
      <c r="G3769" t="str">
        <f t="shared" si="234"/>
        <v>KS</v>
      </c>
      <c r="H3769" t="str">
        <f t="shared" si="235"/>
        <v>33436</v>
      </c>
    </row>
    <row r="3770" spans="1:8" ht="45">
      <c r="A3770" s="1" t="s">
        <v>14497</v>
      </c>
      <c r="B3770" s="1" t="str">
        <f t="shared" si="232"/>
        <v>7560 Clark Summit Suite 973;North Sandyborough, ND 05692</v>
      </c>
      <c r="C3770" s="1" t="s">
        <v>29501</v>
      </c>
      <c r="D3770" s="4" t="s">
        <v>38263</v>
      </c>
      <c r="E3770" s="4" t="s">
        <v>38264</v>
      </c>
      <c r="F3770" s="9" t="str">
        <f t="shared" si="233"/>
        <v>North Sandyborough</v>
      </c>
      <c r="G3770" t="str">
        <f t="shared" si="234"/>
        <v>ND</v>
      </c>
      <c r="H3770" t="str">
        <f t="shared" si="235"/>
        <v>05692</v>
      </c>
    </row>
    <row r="3771" spans="1:8" ht="30">
      <c r="A3771" s="1" t="s">
        <v>14501</v>
      </c>
      <c r="B3771" s="1" t="str">
        <f t="shared" si="232"/>
        <v>20395 Bailey Mission;Port Deborahton, DE 27204</v>
      </c>
      <c r="C3771" s="1" t="s">
        <v>29502</v>
      </c>
      <c r="D3771" s="4" t="s">
        <v>38265</v>
      </c>
      <c r="E3771" s="4" t="s">
        <v>38266</v>
      </c>
      <c r="F3771" s="9" t="str">
        <f t="shared" si="233"/>
        <v>Port Deborahton</v>
      </c>
      <c r="G3771" t="str">
        <f t="shared" si="234"/>
        <v>DE</v>
      </c>
      <c r="H3771" t="str">
        <f t="shared" si="235"/>
        <v>27204</v>
      </c>
    </row>
    <row r="3772" spans="1:8" ht="30">
      <c r="A3772" s="1" t="s">
        <v>14504</v>
      </c>
      <c r="B3772" s="1" t="str">
        <f t="shared" si="232"/>
        <v>PSC 0470, Box 4763;APO AE 86207</v>
      </c>
      <c r="C3772" s="1" t="s">
        <v>29503</v>
      </c>
      <c r="D3772" s="4" t="s">
        <v>38267</v>
      </c>
      <c r="E3772" s="4" t="s">
        <v>38268</v>
      </c>
      <c r="F3772" s="9" t="str">
        <f t="shared" si="233"/>
        <v>APO</v>
      </c>
      <c r="G3772" t="str">
        <f t="shared" si="234"/>
        <v>AE</v>
      </c>
      <c r="H3772" t="str">
        <f t="shared" si="235"/>
        <v>86207</v>
      </c>
    </row>
    <row r="3773" spans="1:8" ht="45">
      <c r="A3773" s="1" t="s">
        <v>14508</v>
      </c>
      <c r="B3773" s="1" t="str">
        <f t="shared" si="232"/>
        <v>11782 Kenneth Stream;Camposshire, AZ 71796</v>
      </c>
      <c r="C3773" s="1" t="s">
        <v>29504</v>
      </c>
      <c r="D3773" s="4" t="s">
        <v>38269</v>
      </c>
      <c r="E3773" s="4" t="s">
        <v>38270</v>
      </c>
      <c r="F3773" s="9" t="str">
        <f t="shared" si="233"/>
        <v>Camposshire</v>
      </c>
      <c r="G3773" t="str">
        <f t="shared" si="234"/>
        <v>AZ</v>
      </c>
      <c r="H3773" t="str">
        <f t="shared" si="235"/>
        <v>71796</v>
      </c>
    </row>
    <row r="3774" spans="1:8" ht="30">
      <c r="A3774" s="1" t="s">
        <v>14512</v>
      </c>
      <c r="B3774" s="1" t="str">
        <f t="shared" si="232"/>
        <v>47855 Daniel Squares;South Shannonfort, WI 23485</v>
      </c>
      <c r="C3774" s="1" t="s">
        <v>29505</v>
      </c>
      <c r="D3774" s="4" t="s">
        <v>38271</v>
      </c>
      <c r="E3774" s="4" t="s">
        <v>38272</v>
      </c>
      <c r="F3774" s="9" t="str">
        <f t="shared" si="233"/>
        <v>South Shannonfort</v>
      </c>
      <c r="G3774" t="str">
        <f t="shared" si="234"/>
        <v>WI</v>
      </c>
      <c r="H3774" t="str">
        <f t="shared" si="235"/>
        <v>23485</v>
      </c>
    </row>
    <row r="3775" spans="1:8" ht="30">
      <c r="A3775" s="1" t="s">
        <v>14516</v>
      </c>
      <c r="B3775" s="1" t="str">
        <f t="shared" si="232"/>
        <v>7218 Booker Pine Apt. 715;Geraldport, MD 24367</v>
      </c>
      <c r="C3775" s="1" t="s">
        <v>29506</v>
      </c>
      <c r="D3775" s="4" t="s">
        <v>38273</v>
      </c>
      <c r="E3775" s="4" t="s">
        <v>38274</v>
      </c>
      <c r="F3775" s="9" t="str">
        <f t="shared" si="233"/>
        <v>Geraldport</v>
      </c>
      <c r="G3775" t="str">
        <f t="shared" si="234"/>
        <v>MD</v>
      </c>
      <c r="H3775" t="str">
        <f t="shared" si="235"/>
        <v>24367</v>
      </c>
    </row>
    <row r="3776" spans="1:8" ht="30">
      <c r="A3776" s="1" t="s">
        <v>14519</v>
      </c>
      <c r="B3776" s="1" t="str">
        <f t="shared" si="232"/>
        <v>49738 Patrick Course;Kimburgh, OK 72577</v>
      </c>
      <c r="C3776" s="1" t="s">
        <v>29507</v>
      </c>
      <c r="D3776" s="4" t="s">
        <v>38275</v>
      </c>
      <c r="E3776" s="4" t="s">
        <v>38276</v>
      </c>
      <c r="F3776" s="9" t="str">
        <f t="shared" si="233"/>
        <v>Kimburgh</v>
      </c>
      <c r="G3776" t="str">
        <f t="shared" si="234"/>
        <v>OK</v>
      </c>
      <c r="H3776" t="str">
        <f t="shared" si="235"/>
        <v>72577</v>
      </c>
    </row>
    <row r="3777" spans="1:8" ht="30">
      <c r="A3777" s="1" t="s">
        <v>14523</v>
      </c>
      <c r="B3777" s="1" t="str">
        <f t="shared" si="232"/>
        <v>09829 Angel Bridge Apt. 397;Joshuafurt, GA 08191</v>
      </c>
      <c r="C3777" s="1" t="s">
        <v>29508</v>
      </c>
      <c r="D3777" s="4" t="s">
        <v>38277</v>
      </c>
      <c r="E3777" s="4" t="s">
        <v>38278</v>
      </c>
      <c r="F3777" s="9" t="str">
        <f t="shared" si="233"/>
        <v>Joshuafurt</v>
      </c>
      <c r="G3777" t="str">
        <f t="shared" si="234"/>
        <v>GA</v>
      </c>
      <c r="H3777" t="str">
        <f t="shared" si="235"/>
        <v>08191</v>
      </c>
    </row>
    <row r="3778" spans="1:8" ht="30">
      <c r="A3778" s="1" t="s">
        <v>14527</v>
      </c>
      <c r="B3778" s="1" t="str">
        <f t="shared" si="232"/>
        <v>638 Eric Shoals Apt. 760;North Misty, ME 22695</v>
      </c>
      <c r="C3778" s="1" t="s">
        <v>29509</v>
      </c>
      <c r="D3778" s="4" t="s">
        <v>38279</v>
      </c>
      <c r="E3778" s="4" t="s">
        <v>38280</v>
      </c>
      <c r="F3778" s="9" t="str">
        <f t="shared" si="233"/>
        <v>North Misty</v>
      </c>
      <c r="G3778" t="str">
        <f t="shared" si="234"/>
        <v>ME</v>
      </c>
      <c r="H3778" t="str">
        <f t="shared" si="235"/>
        <v>22695</v>
      </c>
    </row>
    <row r="3779" spans="1:8" ht="30">
      <c r="A3779" s="1" t="s">
        <v>14531</v>
      </c>
      <c r="B3779" s="1" t="str">
        <f t="shared" ref="B3779:B3842" si="236">SUBSTITUTE(A3779,CHAR(10),";")</f>
        <v>2732 Obrien Rapid;Jesseshire, MI 44402</v>
      </c>
      <c r="C3779" s="1" t="s">
        <v>29510</v>
      </c>
      <c r="D3779" s="4" t="s">
        <v>38281</v>
      </c>
      <c r="E3779" s="4" t="s">
        <v>38282</v>
      </c>
      <c r="F3779" s="9" t="str">
        <f t="shared" ref="F3779:F3842" si="237">IF(RIGHT(LEFT(E3779,3),2)="PO",LEFT(E3779,3),LEFT(E3779,LEN(E3779)-10))</f>
        <v>Jesseshire</v>
      </c>
      <c r="G3779" t="str">
        <f t="shared" ref="G3779:G3842" si="238">LEFT(RIGHT(E3779, 8), 2)</f>
        <v>MI</v>
      </c>
      <c r="H3779" t="str">
        <f t="shared" ref="H3779:H3842" si="239">RIGHT(E3779, 5)</f>
        <v>44402</v>
      </c>
    </row>
    <row r="3780" spans="1:8" ht="30">
      <c r="A3780" s="1" t="s">
        <v>14535</v>
      </c>
      <c r="B3780" s="1" t="str">
        <f t="shared" si="236"/>
        <v>Unit 5669 Box 4568;DPO AE 18529</v>
      </c>
      <c r="C3780" s="1" t="s">
        <v>29511</v>
      </c>
      <c r="D3780" s="4" t="s">
        <v>38283</v>
      </c>
      <c r="E3780" s="4" t="s">
        <v>38284</v>
      </c>
      <c r="F3780" s="9" t="str">
        <f t="shared" si="237"/>
        <v>DPO</v>
      </c>
      <c r="G3780" t="str">
        <f t="shared" si="238"/>
        <v>AE</v>
      </c>
      <c r="H3780" t="str">
        <f t="shared" si="239"/>
        <v>18529</v>
      </c>
    </row>
    <row r="3781" spans="1:8" ht="45">
      <c r="A3781" s="1" t="s">
        <v>14539</v>
      </c>
      <c r="B3781" s="1" t="str">
        <f t="shared" si="236"/>
        <v>2258 William Estates Suite 147;West Meredithstad, AL 67766</v>
      </c>
      <c r="C3781" s="1" t="s">
        <v>29512</v>
      </c>
      <c r="D3781" s="4" t="s">
        <v>38285</v>
      </c>
      <c r="E3781" s="4" t="s">
        <v>38286</v>
      </c>
      <c r="F3781" s="9" t="str">
        <f t="shared" si="237"/>
        <v>West Meredithstad</v>
      </c>
      <c r="G3781" t="str">
        <f t="shared" si="238"/>
        <v>AL</v>
      </c>
      <c r="H3781" t="str">
        <f t="shared" si="239"/>
        <v>67766</v>
      </c>
    </row>
    <row r="3782" spans="1:8" ht="45">
      <c r="A3782" s="1" t="s">
        <v>14543</v>
      </c>
      <c r="B3782" s="1" t="str">
        <f t="shared" si="236"/>
        <v>79578 Thomas Landing;Wrighttown, SC 24586</v>
      </c>
      <c r="C3782" s="1" t="s">
        <v>29513</v>
      </c>
      <c r="D3782" s="4" t="s">
        <v>38287</v>
      </c>
      <c r="E3782" s="4" t="s">
        <v>38288</v>
      </c>
      <c r="F3782" s="9" t="str">
        <f t="shared" si="237"/>
        <v>Wrighttown</v>
      </c>
      <c r="G3782" t="str">
        <f t="shared" si="238"/>
        <v>SC</v>
      </c>
      <c r="H3782" t="str">
        <f t="shared" si="239"/>
        <v>24586</v>
      </c>
    </row>
    <row r="3783" spans="1:8" ht="30">
      <c r="A3783" s="1" t="s">
        <v>14547</v>
      </c>
      <c r="B3783" s="1" t="str">
        <f t="shared" si="236"/>
        <v>217 Williams River;Jeremyport, LA 75689</v>
      </c>
      <c r="C3783" s="1" t="s">
        <v>29514</v>
      </c>
      <c r="D3783" s="4" t="s">
        <v>38289</v>
      </c>
      <c r="E3783" s="4" t="s">
        <v>38290</v>
      </c>
      <c r="F3783" s="9" t="str">
        <f t="shared" si="237"/>
        <v>Jeremyport</v>
      </c>
      <c r="G3783" t="str">
        <f t="shared" si="238"/>
        <v>LA</v>
      </c>
      <c r="H3783" t="str">
        <f t="shared" si="239"/>
        <v>75689</v>
      </c>
    </row>
    <row r="3784" spans="1:8" ht="45">
      <c r="A3784" s="1" t="s">
        <v>14550</v>
      </c>
      <c r="B3784" s="1" t="str">
        <f t="shared" si="236"/>
        <v>308 Bruce Way Apt. 912;New Josephfurt, TX 27345</v>
      </c>
      <c r="C3784" s="1" t="s">
        <v>29515</v>
      </c>
      <c r="D3784" s="4" t="s">
        <v>38291</v>
      </c>
      <c r="E3784" s="4" t="s">
        <v>38292</v>
      </c>
      <c r="F3784" s="9" t="str">
        <f t="shared" si="237"/>
        <v>New Josephfurt</v>
      </c>
      <c r="G3784" t="str">
        <f t="shared" si="238"/>
        <v>TX</v>
      </c>
      <c r="H3784" t="str">
        <f t="shared" si="239"/>
        <v>27345</v>
      </c>
    </row>
    <row r="3785" spans="1:8" ht="45">
      <c r="A3785" s="1" t="s">
        <v>14554</v>
      </c>
      <c r="B3785" s="1" t="str">
        <f t="shared" si="236"/>
        <v>747 Petty Unions;Ryanchester, OH 89708</v>
      </c>
      <c r="C3785" s="1" t="s">
        <v>29516</v>
      </c>
      <c r="D3785" s="4" t="s">
        <v>38293</v>
      </c>
      <c r="E3785" s="4" t="s">
        <v>38294</v>
      </c>
      <c r="F3785" s="9" t="str">
        <f t="shared" si="237"/>
        <v>Ryanchester</v>
      </c>
      <c r="G3785" t="str">
        <f t="shared" si="238"/>
        <v>OH</v>
      </c>
      <c r="H3785" t="str">
        <f t="shared" si="239"/>
        <v>89708</v>
      </c>
    </row>
    <row r="3786" spans="1:8" ht="30">
      <c r="A3786" s="1" t="s">
        <v>14557</v>
      </c>
      <c r="B3786" s="1" t="str">
        <f t="shared" si="236"/>
        <v>51499 Michael Manor;Barkerport, NE 03864</v>
      </c>
      <c r="C3786" s="1" t="s">
        <v>29517</v>
      </c>
      <c r="D3786" s="4" t="s">
        <v>38295</v>
      </c>
      <c r="E3786" s="4" t="s">
        <v>38296</v>
      </c>
      <c r="F3786" s="9" t="str">
        <f t="shared" si="237"/>
        <v>Barkerport</v>
      </c>
      <c r="G3786" t="str">
        <f t="shared" si="238"/>
        <v>NE</v>
      </c>
      <c r="H3786" t="str">
        <f t="shared" si="239"/>
        <v>03864</v>
      </c>
    </row>
    <row r="3787" spans="1:8" ht="30">
      <c r="A3787" s="1" t="s">
        <v>14561</v>
      </c>
      <c r="B3787" s="1" t="str">
        <f t="shared" si="236"/>
        <v>89379 Snyder View Apt. 691;Lake Melissa, OR 39362</v>
      </c>
      <c r="C3787" s="1" t="s">
        <v>29518</v>
      </c>
      <c r="D3787" s="4" t="s">
        <v>38297</v>
      </c>
      <c r="E3787" s="4" t="s">
        <v>38298</v>
      </c>
      <c r="F3787" s="9" t="str">
        <f t="shared" si="237"/>
        <v>Lake Melissa</v>
      </c>
      <c r="G3787" t="str">
        <f t="shared" si="238"/>
        <v>OR</v>
      </c>
      <c r="H3787" t="str">
        <f t="shared" si="239"/>
        <v>39362</v>
      </c>
    </row>
    <row r="3788" spans="1:8" ht="45">
      <c r="A3788" s="1" t="s">
        <v>14565</v>
      </c>
      <c r="B3788" s="1" t="str">
        <f t="shared" si="236"/>
        <v>8240 Campbell Corners;Fosterstad, DC 30274</v>
      </c>
      <c r="C3788" s="1" t="s">
        <v>29519</v>
      </c>
      <c r="D3788" s="4" t="s">
        <v>38299</v>
      </c>
      <c r="E3788" s="4" t="s">
        <v>38300</v>
      </c>
      <c r="F3788" s="9" t="str">
        <f t="shared" si="237"/>
        <v>Fosterstad</v>
      </c>
      <c r="G3788" t="str">
        <f t="shared" si="238"/>
        <v>DC</v>
      </c>
      <c r="H3788" t="str">
        <f t="shared" si="239"/>
        <v>30274</v>
      </c>
    </row>
    <row r="3789" spans="1:8" ht="30">
      <c r="A3789" s="1" t="s">
        <v>14569</v>
      </c>
      <c r="B3789" s="1" t="str">
        <f t="shared" si="236"/>
        <v>641 Keith Curve;Hollandside, RI 34219</v>
      </c>
      <c r="C3789" s="1" t="s">
        <v>29520</v>
      </c>
      <c r="D3789" s="4" t="s">
        <v>38301</v>
      </c>
      <c r="E3789" s="4" t="s">
        <v>38302</v>
      </c>
      <c r="F3789" s="9" t="str">
        <f t="shared" si="237"/>
        <v>Hollandside</v>
      </c>
      <c r="G3789" t="str">
        <f t="shared" si="238"/>
        <v>RI</v>
      </c>
      <c r="H3789" t="str">
        <f t="shared" si="239"/>
        <v>34219</v>
      </c>
    </row>
    <row r="3790" spans="1:8" ht="30">
      <c r="A3790" s="1" t="s">
        <v>14573</v>
      </c>
      <c r="B3790" s="1" t="str">
        <f t="shared" si="236"/>
        <v>481 Michelle Mall Apt. 828;Annaton, WV 22201</v>
      </c>
      <c r="C3790" s="1" t="s">
        <v>29521</v>
      </c>
      <c r="D3790" s="4" t="s">
        <v>38303</v>
      </c>
      <c r="E3790" s="4" t="s">
        <v>38304</v>
      </c>
      <c r="F3790" s="9" t="str">
        <f t="shared" si="237"/>
        <v>Annaton</v>
      </c>
      <c r="G3790" t="str">
        <f t="shared" si="238"/>
        <v>WV</v>
      </c>
      <c r="H3790" t="str">
        <f t="shared" si="239"/>
        <v>22201</v>
      </c>
    </row>
    <row r="3791" spans="1:8" ht="30">
      <c r="A3791" s="1" t="s">
        <v>14576</v>
      </c>
      <c r="B3791" s="1" t="str">
        <f t="shared" si="236"/>
        <v>10371 Angela Branch;Barryside, ND 01246</v>
      </c>
      <c r="C3791" s="1" t="s">
        <v>29522</v>
      </c>
      <c r="D3791" s="4" t="s">
        <v>38305</v>
      </c>
      <c r="E3791" s="4" t="s">
        <v>38306</v>
      </c>
      <c r="F3791" s="9" t="str">
        <f t="shared" si="237"/>
        <v>Barryside</v>
      </c>
      <c r="G3791" t="str">
        <f t="shared" si="238"/>
        <v>ND</v>
      </c>
      <c r="H3791" t="str">
        <f t="shared" si="239"/>
        <v>01246</v>
      </c>
    </row>
    <row r="3792" spans="1:8" ht="45">
      <c r="A3792" s="1" t="s">
        <v>14580</v>
      </c>
      <c r="B3792" s="1" t="str">
        <f t="shared" si="236"/>
        <v>51992 Brian Isle Apt. 652;Lake Crystalfurt, NH 51561</v>
      </c>
      <c r="C3792" s="1" t="s">
        <v>29523</v>
      </c>
      <c r="D3792" s="4" t="s">
        <v>38307</v>
      </c>
      <c r="E3792" s="4" t="s">
        <v>38308</v>
      </c>
      <c r="F3792" s="9" t="str">
        <f t="shared" si="237"/>
        <v>Lake Crystalfurt</v>
      </c>
      <c r="G3792" t="str">
        <f t="shared" si="238"/>
        <v>NH</v>
      </c>
      <c r="H3792" t="str">
        <f t="shared" si="239"/>
        <v>51561</v>
      </c>
    </row>
    <row r="3793" spans="1:8" ht="45">
      <c r="A3793" s="1" t="s">
        <v>14584</v>
      </c>
      <c r="B3793" s="1" t="str">
        <f t="shared" si="236"/>
        <v>12290 Holder Park Apt. 801;East Markberg, NJ 50996</v>
      </c>
      <c r="C3793" s="1" t="s">
        <v>29524</v>
      </c>
      <c r="D3793" s="4" t="s">
        <v>38309</v>
      </c>
      <c r="E3793" s="4" t="s">
        <v>38310</v>
      </c>
      <c r="F3793" s="9" t="str">
        <f t="shared" si="237"/>
        <v>East Markberg</v>
      </c>
      <c r="G3793" t="str">
        <f t="shared" si="238"/>
        <v>NJ</v>
      </c>
      <c r="H3793" t="str">
        <f t="shared" si="239"/>
        <v>50996</v>
      </c>
    </row>
    <row r="3794" spans="1:8" ht="30">
      <c r="A3794" s="1" t="s">
        <v>14588</v>
      </c>
      <c r="B3794" s="1" t="str">
        <f t="shared" si="236"/>
        <v>9729 Larry Mews;New Carol, MN 97451</v>
      </c>
      <c r="C3794" s="1" t="s">
        <v>29525</v>
      </c>
      <c r="D3794" s="4" t="s">
        <v>38311</v>
      </c>
      <c r="E3794" s="4" t="s">
        <v>38312</v>
      </c>
      <c r="F3794" s="9" t="str">
        <f t="shared" si="237"/>
        <v>New Carol</v>
      </c>
      <c r="G3794" t="str">
        <f t="shared" si="238"/>
        <v>MN</v>
      </c>
      <c r="H3794" t="str">
        <f t="shared" si="239"/>
        <v>97451</v>
      </c>
    </row>
    <row r="3795" spans="1:8" ht="45">
      <c r="A3795" s="1" t="s">
        <v>14591</v>
      </c>
      <c r="B3795" s="1" t="str">
        <f t="shared" si="236"/>
        <v>53783 Meyer Mall Suite 815;New Jessicafurt, FL 30934</v>
      </c>
      <c r="C3795" s="1" t="s">
        <v>29526</v>
      </c>
      <c r="D3795" s="4" t="s">
        <v>38313</v>
      </c>
      <c r="E3795" s="4" t="s">
        <v>38314</v>
      </c>
      <c r="F3795" s="9" t="str">
        <f t="shared" si="237"/>
        <v>New Jessicafurt</v>
      </c>
      <c r="G3795" t="str">
        <f t="shared" si="238"/>
        <v>FL</v>
      </c>
      <c r="H3795" t="str">
        <f t="shared" si="239"/>
        <v>30934</v>
      </c>
    </row>
    <row r="3796" spans="1:8" ht="30">
      <c r="A3796" s="1" t="s">
        <v>14595</v>
      </c>
      <c r="B3796" s="1" t="str">
        <f t="shared" si="236"/>
        <v>3807 Denise Plain;Juanburgh, AR 39600</v>
      </c>
      <c r="C3796" s="1" t="s">
        <v>29527</v>
      </c>
      <c r="D3796" s="4" t="s">
        <v>38315</v>
      </c>
      <c r="E3796" s="4" t="s">
        <v>38316</v>
      </c>
      <c r="F3796" s="9" t="str">
        <f t="shared" si="237"/>
        <v>Juanburgh</v>
      </c>
      <c r="G3796" t="str">
        <f t="shared" si="238"/>
        <v>AR</v>
      </c>
      <c r="H3796" t="str">
        <f t="shared" si="239"/>
        <v>39600</v>
      </c>
    </row>
    <row r="3797" spans="1:8" ht="45">
      <c r="A3797" s="1" t="s">
        <v>14599</v>
      </c>
      <c r="B3797" s="1" t="str">
        <f t="shared" si="236"/>
        <v>4008 Paula Drive;Elizabethbury, LA 79809</v>
      </c>
      <c r="C3797" s="1" t="s">
        <v>29528</v>
      </c>
      <c r="D3797" s="4" t="s">
        <v>38317</v>
      </c>
      <c r="E3797" s="4" t="s">
        <v>38318</v>
      </c>
      <c r="F3797" s="9" t="str">
        <f t="shared" si="237"/>
        <v>Elizabethbury</v>
      </c>
      <c r="G3797" t="str">
        <f t="shared" si="238"/>
        <v>LA</v>
      </c>
      <c r="H3797" t="str">
        <f t="shared" si="239"/>
        <v>79809</v>
      </c>
    </row>
    <row r="3798" spans="1:8" ht="30">
      <c r="A3798" s="1" t="s">
        <v>14603</v>
      </c>
      <c r="B3798" s="1" t="str">
        <f t="shared" si="236"/>
        <v>9973 Michael Club;Nicholasfurt, NY 26917</v>
      </c>
      <c r="C3798" s="1" t="s">
        <v>29529</v>
      </c>
      <c r="D3798" s="4" t="s">
        <v>38319</v>
      </c>
      <c r="E3798" s="4" t="s">
        <v>38320</v>
      </c>
      <c r="F3798" s="9" t="str">
        <f t="shared" si="237"/>
        <v>Nicholasfurt</v>
      </c>
      <c r="G3798" t="str">
        <f t="shared" si="238"/>
        <v>NY</v>
      </c>
      <c r="H3798" t="str">
        <f t="shared" si="239"/>
        <v>26917</v>
      </c>
    </row>
    <row r="3799" spans="1:8" ht="30">
      <c r="A3799" s="1" t="s">
        <v>14607</v>
      </c>
      <c r="B3799" s="1" t="str">
        <f t="shared" si="236"/>
        <v>2403 Leonard Fork Suite 279;Larsenbury, OH 86389</v>
      </c>
      <c r="C3799" s="1" t="s">
        <v>29530</v>
      </c>
      <c r="D3799" s="4" t="s">
        <v>38321</v>
      </c>
      <c r="E3799" s="4" t="s">
        <v>38322</v>
      </c>
      <c r="F3799" s="9" t="str">
        <f t="shared" si="237"/>
        <v>Larsenbury</v>
      </c>
      <c r="G3799" t="str">
        <f t="shared" si="238"/>
        <v>OH</v>
      </c>
      <c r="H3799" t="str">
        <f t="shared" si="239"/>
        <v>86389</v>
      </c>
    </row>
    <row r="3800" spans="1:8" ht="45">
      <c r="A3800" s="1" t="s">
        <v>14611</v>
      </c>
      <c r="B3800" s="1" t="str">
        <f t="shared" si="236"/>
        <v>1746 Thomas Brooks Apt. 256;Lake Meganhaven, MT 93703</v>
      </c>
      <c r="C3800" s="1" t="s">
        <v>29531</v>
      </c>
      <c r="D3800" s="4" t="s">
        <v>38323</v>
      </c>
      <c r="E3800" s="4" t="s">
        <v>38324</v>
      </c>
      <c r="F3800" s="9" t="str">
        <f t="shared" si="237"/>
        <v>Lake Meganhaven</v>
      </c>
      <c r="G3800" t="str">
        <f t="shared" si="238"/>
        <v>MT</v>
      </c>
      <c r="H3800" t="str">
        <f t="shared" si="239"/>
        <v>93703</v>
      </c>
    </row>
    <row r="3801" spans="1:8" ht="45">
      <c r="A3801" s="1" t="s">
        <v>14615</v>
      </c>
      <c r="B3801" s="1" t="str">
        <f t="shared" si="236"/>
        <v>3620 Kenneth Station Suite 185;East Stephenville, CT 84278</v>
      </c>
      <c r="C3801" s="1" t="s">
        <v>29532</v>
      </c>
      <c r="D3801" s="4" t="s">
        <v>38325</v>
      </c>
      <c r="E3801" s="4" t="s">
        <v>38326</v>
      </c>
      <c r="F3801" s="9" t="str">
        <f t="shared" si="237"/>
        <v>East Stephenville</v>
      </c>
      <c r="G3801" t="str">
        <f t="shared" si="238"/>
        <v>CT</v>
      </c>
      <c r="H3801" t="str">
        <f t="shared" si="239"/>
        <v>84278</v>
      </c>
    </row>
    <row r="3802" spans="1:8" ht="45">
      <c r="A3802" s="1" t="s">
        <v>14619</v>
      </c>
      <c r="B3802" s="1" t="str">
        <f t="shared" si="236"/>
        <v>8996 Thomas Island;Samuelville, AR 47729</v>
      </c>
      <c r="C3802" s="1" t="s">
        <v>29533</v>
      </c>
      <c r="D3802" s="4" t="s">
        <v>38327</v>
      </c>
      <c r="E3802" s="4" t="s">
        <v>38328</v>
      </c>
      <c r="F3802" s="9" t="str">
        <f t="shared" si="237"/>
        <v>Samuelville</v>
      </c>
      <c r="G3802" t="str">
        <f t="shared" si="238"/>
        <v>AR</v>
      </c>
      <c r="H3802" t="str">
        <f t="shared" si="239"/>
        <v>47729</v>
      </c>
    </row>
    <row r="3803" spans="1:8" ht="45">
      <c r="A3803" s="1" t="s">
        <v>14623</v>
      </c>
      <c r="B3803" s="1" t="str">
        <f t="shared" si="236"/>
        <v>44366 Kristina Brooks;Sparksborough, CA 21564</v>
      </c>
      <c r="C3803" s="1" t="s">
        <v>29534</v>
      </c>
      <c r="D3803" s="4" t="s">
        <v>38329</v>
      </c>
      <c r="E3803" s="4" t="s">
        <v>38330</v>
      </c>
      <c r="F3803" s="9" t="str">
        <f t="shared" si="237"/>
        <v>Sparksborough</v>
      </c>
      <c r="G3803" t="str">
        <f t="shared" si="238"/>
        <v>CA</v>
      </c>
      <c r="H3803" t="str">
        <f t="shared" si="239"/>
        <v>21564</v>
      </c>
    </row>
    <row r="3804" spans="1:8" ht="45">
      <c r="A3804" s="1" t="s">
        <v>14627</v>
      </c>
      <c r="B3804" s="1" t="str">
        <f t="shared" si="236"/>
        <v>141 Christian Cape Suite 775;Timothychester, OR 08454</v>
      </c>
      <c r="C3804" s="1" t="s">
        <v>29535</v>
      </c>
      <c r="D3804" s="4" t="s">
        <v>38331</v>
      </c>
      <c r="E3804" s="4" t="s">
        <v>38332</v>
      </c>
      <c r="F3804" s="9" t="str">
        <f t="shared" si="237"/>
        <v>Timothychester</v>
      </c>
      <c r="G3804" t="str">
        <f t="shared" si="238"/>
        <v>OR</v>
      </c>
      <c r="H3804" t="str">
        <f t="shared" si="239"/>
        <v>08454</v>
      </c>
    </row>
    <row r="3805" spans="1:8" ht="45">
      <c r="A3805" s="1" t="s">
        <v>14631</v>
      </c>
      <c r="B3805" s="1" t="str">
        <f t="shared" si="236"/>
        <v>5593 Jo Summit;Monicaberg, OR 72915</v>
      </c>
      <c r="C3805" s="1" t="s">
        <v>29536</v>
      </c>
      <c r="D3805" s="4" t="s">
        <v>38333</v>
      </c>
      <c r="E3805" s="4" t="s">
        <v>38334</v>
      </c>
      <c r="F3805" s="9" t="str">
        <f t="shared" si="237"/>
        <v>Monicaberg</v>
      </c>
      <c r="G3805" t="str">
        <f t="shared" si="238"/>
        <v>OR</v>
      </c>
      <c r="H3805" t="str">
        <f t="shared" si="239"/>
        <v>72915</v>
      </c>
    </row>
    <row r="3806" spans="1:8" ht="30">
      <c r="A3806" s="1" t="s">
        <v>14635</v>
      </c>
      <c r="B3806" s="1" t="str">
        <f t="shared" si="236"/>
        <v>260 Katelyn Keys Suite 268;Gonzaleztown, CT 65129</v>
      </c>
      <c r="C3806" s="1" t="s">
        <v>29537</v>
      </c>
      <c r="D3806" s="4" t="s">
        <v>38335</v>
      </c>
      <c r="E3806" s="4" t="s">
        <v>38336</v>
      </c>
      <c r="F3806" s="9" t="str">
        <f t="shared" si="237"/>
        <v>Gonzaleztown</v>
      </c>
      <c r="G3806" t="str">
        <f t="shared" si="238"/>
        <v>CT</v>
      </c>
      <c r="H3806" t="str">
        <f t="shared" si="239"/>
        <v>65129</v>
      </c>
    </row>
    <row r="3807" spans="1:8" ht="30">
      <c r="A3807" s="1" t="s">
        <v>14639</v>
      </c>
      <c r="B3807" s="1" t="str">
        <f t="shared" si="236"/>
        <v>48366 Thomas Flat Apt. 569;Russelltown, MI 13988</v>
      </c>
      <c r="C3807" s="1" t="s">
        <v>29538</v>
      </c>
      <c r="D3807" s="4" t="s">
        <v>38337</v>
      </c>
      <c r="E3807" s="4" t="s">
        <v>38338</v>
      </c>
      <c r="F3807" s="9" t="str">
        <f t="shared" si="237"/>
        <v>Russelltown</v>
      </c>
      <c r="G3807" t="str">
        <f t="shared" si="238"/>
        <v>MI</v>
      </c>
      <c r="H3807" t="str">
        <f t="shared" si="239"/>
        <v>13988</v>
      </c>
    </row>
    <row r="3808" spans="1:8" ht="30">
      <c r="A3808" s="1" t="s">
        <v>14643</v>
      </c>
      <c r="B3808" s="1" t="str">
        <f t="shared" si="236"/>
        <v>PSC 3963, Box 8823;APO AE 08227</v>
      </c>
      <c r="C3808" s="1" t="s">
        <v>29539</v>
      </c>
      <c r="D3808" s="4" t="s">
        <v>38339</v>
      </c>
      <c r="E3808" s="4" t="s">
        <v>38340</v>
      </c>
      <c r="F3808" s="9" t="str">
        <f t="shared" si="237"/>
        <v>APO</v>
      </c>
      <c r="G3808" t="str">
        <f t="shared" si="238"/>
        <v>AE</v>
      </c>
      <c r="H3808" t="str">
        <f t="shared" si="239"/>
        <v>08227</v>
      </c>
    </row>
    <row r="3809" spans="1:8" ht="45">
      <c r="A3809" s="1" t="s">
        <v>14647</v>
      </c>
      <c r="B3809" s="1" t="str">
        <f t="shared" si="236"/>
        <v>60898 Alvarado Lodge;Elizabethview, MI 98568</v>
      </c>
      <c r="C3809" s="1" t="s">
        <v>29540</v>
      </c>
      <c r="D3809" s="4" t="s">
        <v>38341</v>
      </c>
      <c r="E3809" s="4" t="s">
        <v>38342</v>
      </c>
      <c r="F3809" s="9" t="str">
        <f t="shared" si="237"/>
        <v>Elizabethview</v>
      </c>
      <c r="G3809" t="str">
        <f t="shared" si="238"/>
        <v>MI</v>
      </c>
      <c r="H3809" t="str">
        <f t="shared" si="239"/>
        <v>98568</v>
      </c>
    </row>
    <row r="3810" spans="1:8" ht="30">
      <c r="A3810" s="1" t="s">
        <v>14650</v>
      </c>
      <c r="B3810" s="1" t="str">
        <f t="shared" si="236"/>
        <v>109 Black Courts;North Jennifer, FL 18543</v>
      </c>
      <c r="C3810" s="1" t="s">
        <v>29541</v>
      </c>
      <c r="D3810" s="4" t="s">
        <v>38343</v>
      </c>
      <c r="E3810" s="4" t="s">
        <v>38344</v>
      </c>
      <c r="F3810" s="9" t="str">
        <f t="shared" si="237"/>
        <v>North Jennifer</v>
      </c>
      <c r="G3810" t="str">
        <f t="shared" si="238"/>
        <v>FL</v>
      </c>
      <c r="H3810" t="str">
        <f t="shared" si="239"/>
        <v>18543</v>
      </c>
    </row>
    <row r="3811" spans="1:8" ht="30">
      <c r="A3811" s="1" t="s">
        <v>14654</v>
      </c>
      <c r="B3811" s="1" t="str">
        <f t="shared" si="236"/>
        <v>25337 Mathis Avenue;New Shelley, OR 46404</v>
      </c>
      <c r="C3811" s="1" t="s">
        <v>29542</v>
      </c>
      <c r="D3811" s="4" t="s">
        <v>38345</v>
      </c>
      <c r="E3811" s="4" t="s">
        <v>38346</v>
      </c>
      <c r="F3811" s="9" t="str">
        <f t="shared" si="237"/>
        <v>New Shelley</v>
      </c>
      <c r="G3811" t="str">
        <f t="shared" si="238"/>
        <v>OR</v>
      </c>
      <c r="H3811" t="str">
        <f t="shared" si="239"/>
        <v>46404</v>
      </c>
    </row>
    <row r="3812" spans="1:8" ht="45">
      <c r="A3812" s="1" t="s">
        <v>14657</v>
      </c>
      <c r="B3812" s="1" t="str">
        <f t="shared" si="236"/>
        <v>39596 Allen Square Suite 299;East Yvonnechester, AL 06412</v>
      </c>
      <c r="C3812" s="1" t="s">
        <v>29543</v>
      </c>
      <c r="D3812" s="4" t="s">
        <v>38347</v>
      </c>
      <c r="E3812" s="4" t="s">
        <v>38348</v>
      </c>
      <c r="F3812" s="9" t="str">
        <f t="shared" si="237"/>
        <v>East Yvonnechester</v>
      </c>
      <c r="G3812" t="str">
        <f t="shared" si="238"/>
        <v>AL</v>
      </c>
      <c r="H3812" t="str">
        <f t="shared" si="239"/>
        <v>06412</v>
      </c>
    </row>
    <row r="3813" spans="1:8" ht="45">
      <c r="A3813" s="1" t="s">
        <v>14661</v>
      </c>
      <c r="B3813" s="1" t="str">
        <f t="shared" si="236"/>
        <v>0858 Janet Turnpike;Josephborough, NH 17090</v>
      </c>
      <c r="C3813" s="1" t="s">
        <v>29544</v>
      </c>
      <c r="D3813" s="4" t="s">
        <v>38349</v>
      </c>
      <c r="E3813" s="4" t="s">
        <v>38350</v>
      </c>
      <c r="F3813" s="9" t="str">
        <f t="shared" si="237"/>
        <v>Josephborough</v>
      </c>
      <c r="G3813" t="str">
        <f t="shared" si="238"/>
        <v>NH</v>
      </c>
      <c r="H3813" t="str">
        <f t="shared" si="239"/>
        <v>17090</v>
      </c>
    </row>
    <row r="3814" spans="1:8" ht="30">
      <c r="A3814" s="1" t="s">
        <v>14665</v>
      </c>
      <c r="B3814" s="1" t="str">
        <f t="shared" si="236"/>
        <v>9925 Richard Way;East Tiffanyside, SD 57929</v>
      </c>
      <c r="C3814" s="1" t="s">
        <v>29545</v>
      </c>
      <c r="D3814" s="4" t="s">
        <v>38351</v>
      </c>
      <c r="E3814" s="4" t="s">
        <v>38352</v>
      </c>
      <c r="F3814" s="9" t="str">
        <f t="shared" si="237"/>
        <v>East Tiffanyside</v>
      </c>
      <c r="G3814" t="str">
        <f t="shared" si="238"/>
        <v>SD</v>
      </c>
      <c r="H3814" t="str">
        <f t="shared" si="239"/>
        <v>57929</v>
      </c>
    </row>
    <row r="3815" spans="1:8" ht="45">
      <c r="A3815" s="1" t="s">
        <v>14669</v>
      </c>
      <c r="B3815" s="1" t="str">
        <f t="shared" si="236"/>
        <v>092 Julie Station Suite 138;North Crystalmouth, VA 98787</v>
      </c>
      <c r="C3815" s="1" t="s">
        <v>29546</v>
      </c>
      <c r="D3815" s="4" t="s">
        <v>38353</v>
      </c>
      <c r="E3815" s="4" t="s">
        <v>38354</v>
      </c>
      <c r="F3815" s="9" t="str">
        <f t="shared" si="237"/>
        <v>North Crystalmouth</v>
      </c>
      <c r="G3815" t="str">
        <f t="shared" si="238"/>
        <v>VA</v>
      </c>
      <c r="H3815" t="str">
        <f t="shared" si="239"/>
        <v>98787</v>
      </c>
    </row>
    <row r="3816" spans="1:8" ht="45">
      <c r="A3816" s="1" t="s">
        <v>14672</v>
      </c>
      <c r="B3816" s="1" t="str">
        <f t="shared" si="236"/>
        <v>7996 Frazier Stravenue Suite 457;South Amandafurt, OR 31796</v>
      </c>
      <c r="C3816" s="1" t="s">
        <v>29547</v>
      </c>
      <c r="D3816" s="4" t="s">
        <v>38355</v>
      </c>
      <c r="E3816" s="4" t="s">
        <v>38356</v>
      </c>
      <c r="F3816" s="9" t="str">
        <f t="shared" si="237"/>
        <v>South Amandafurt</v>
      </c>
      <c r="G3816" t="str">
        <f t="shared" si="238"/>
        <v>OR</v>
      </c>
      <c r="H3816" t="str">
        <f t="shared" si="239"/>
        <v>31796</v>
      </c>
    </row>
    <row r="3817" spans="1:8" ht="30">
      <c r="A3817" s="1" t="s">
        <v>14675</v>
      </c>
      <c r="B3817" s="1" t="str">
        <f t="shared" si="236"/>
        <v>554 Pearson Neck;North Jamesfort, WI 77556</v>
      </c>
      <c r="C3817" s="1" t="s">
        <v>29548</v>
      </c>
      <c r="D3817" s="4" t="s">
        <v>38357</v>
      </c>
      <c r="E3817" s="4" t="s">
        <v>38358</v>
      </c>
      <c r="F3817" s="9" t="str">
        <f t="shared" si="237"/>
        <v>North Jamesfort</v>
      </c>
      <c r="G3817" t="str">
        <f t="shared" si="238"/>
        <v>WI</v>
      </c>
      <c r="H3817" t="str">
        <f t="shared" si="239"/>
        <v>77556</v>
      </c>
    </row>
    <row r="3818" spans="1:8" ht="30">
      <c r="A3818" s="1" t="s">
        <v>14679</v>
      </c>
      <c r="B3818" s="1" t="str">
        <f t="shared" si="236"/>
        <v>22742 Martin Plaza Apt. 818;Lucasborough, LA 24156</v>
      </c>
      <c r="C3818" s="1" t="s">
        <v>29549</v>
      </c>
      <c r="D3818" s="4" t="s">
        <v>38359</v>
      </c>
      <c r="E3818" s="4" t="s">
        <v>38360</v>
      </c>
      <c r="F3818" s="9" t="str">
        <f t="shared" si="237"/>
        <v>Lucasborough</v>
      </c>
      <c r="G3818" t="str">
        <f t="shared" si="238"/>
        <v>LA</v>
      </c>
      <c r="H3818" t="str">
        <f t="shared" si="239"/>
        <v>24156</v>
      </c>
    </row>
    <row r="3819" spans="1:8" ht="30">
      <c r="A3819" s="1" t="s">
        <v>14683</v>
      </c>
      <c r="B3819" s="1" t="str">
        <f t="shared" si="236"/>
        <v>383 Leslie Walks Apt. 593;Bensonburgh, CT 18966</v>
      </c>
      <c r="C3819" s="1" t="s">
        <v>29550</v>
      </c>
      <c r="D3819" s="4" t="s">
        <v>38361</v>
      </c>
      <c r="E3819" s="4" t="s">
        <v>38362</v>
      </c>
      <c r="F3819" s="9" t="str">
        <f t="shared" si="237"/>
        <v>Bensonburgh</v>
      </c>
      <c r="G3819" t="str">
        <f t="shared" si="238"/>
        <v>CT</v>
      </c>
      <c r="H3819" t="str">
        <f t="shared" si="239"/>
        <v>18966</v>
      </c>
    </row>
    <row r="3820" spans="1:8" ht="45">
      <c r="A3820" s="1" t="s">
        <v>14687</v>
      </c>
      <c r="B3820" s="1" t="str">
        <f t="shared" si="236"/>
        <v>51707 Megan Inlet Suite 103;Samanthahaven, UT 03730</v>
      </c>
      <c r="C3820" s="1" t="s">
        <v>29551</v>
      </c>
      <c r="D3820" s="4" t="s">
        <v>38363</v>
      </c>
      <c r="E3820" s="4" t="s">
        <v>38364</v>
      </c>
      <c r="F3820" s="9" t="str">
        <f t="shared" si="237"/>
        <v>Samanthahaven</v>
      </c>
      <c r="G3820" t="str">
        <f t="shared" si="238"/>
        <v>UT</v>
      </c>
      <c r="H3820" t="str">
        <f t="shared" si="239"/>
        <v>03730</v>
      </c>
    </row>
    <row r="3821" spans="1:8" ht="30">
      <c r="A3821" s="1" t="s">
        <v>14689</v>
      </c>
      <c r="B3821" s="1" t="str">
        <f t="shared" si="236"/>
        <v>USCGC Gomez;FPO AA 08538</v>
      </c>
      <c r="C3821" s="1" t="s">
        <v>29552</v>
      </c>
      <c r="D3821" s="4" t="s">
        <v>38365</v>
      </c>
      <c r="E3821" s="4" t="s">
        <v>38366</v>
      </c>
      <c r="F3821" s="9" t="str">
        <f t="shared" si="237"/>
        <v>FPO</v>
      </c>
      <c r="G3821" t="str">
        <f t="shared" si="238"/>
        <v>AA</v>
      </c>
      <c r="H3821" t="str">
        <f t="shared" si="239"/>
        <v>08538</v>
      </c>
    </row>
    <row r="3822" spans="1:8" ht="30">
      <c r="A3822" s="1" t="s">
        <v>14693</v>
      </c>
      <c r="B3822" s="1" t="str">
        <f t="shared" si="236"/>
        <v>880 Katelyn Keys;Evanston, VA 55366</v>
      </c>
      <c r="C3822" s="1" t="s">
        <v>29553</v>
      </c>
      <c r="D3822" s="4" t="s">
        <v>38367</v>
      </c>
      <c r="E3822" s="4" t="s">
        <v>38368</v>
      </c>
      <c r="F3822" s="9" t="str">
        <f t="shared" si="237"/>
        <v>Evanston</v>
      </c>
      <c r="G3822" t="str">
        <f t="shared" si="238"/>
        <v>VA</v>
      </c>
      <c r="H3822" t="str">
        <f t="shared" si="239"/>
        <v>55366</v>
      </c>
    </row>
    <row r="3823" spans="1:8" ht="45">
      <c r="A3823" s="1" t="s">
        <v>14696</v>
      </c>
      <c r="B3823" s="1" t="str">
        <f t="shared" si="236"/>
        <v>3349 Nelson Burg;Carlsonborough, OK 23617</v>
      </c>
      <c r="C3823" s="1" t="s">
        <v>29554</v>
      </c>
      <c r="D3823" s="4" t="s">
        <v>38369</v>
      </c>
      <c r="E3823" s="4" t="s">
        <v>38370</v>
      </c>
      <c r="F3823" s="9" t="str">
        <f t="shared" si="237"/>
        <v>Carlsonborough</v>
      </c>
      <c r="G3823" t="str">
        <f t="shared" si="238"/>
        <v>OK</v>
      </c>
      <c r="H3823" t="str">
        <f t="shared" si="239"/>
        <v>23617</v>
      </c>
    </row>
    <row r="3824" spans="1:8" ht="30">
      <c r="A3824" s="1" t="s">
        <v>14699</v>
      </c>
      <c r="B3824" s="1" t="str">
        <f t="shared" si="236"/>
        <v>036 Cobb Trail Suite 015;Davidberg, MT 98423</v>
      </c>
      <c r="C3824" s="1" t="s">
        <v>29555</v>
      </c>
      <c r="D3824" s="4" t="s">
        <v>38371</v>
      </c>
      <c r="E3824" s="4" t="s">
        <v>38372</v>
      </c>
      <c r="F3824" s="9" t="str">
        <f t="shared" si="237"/>
        <v>Davidberg</v>
      </c>
      <c r="G3824" t="str">
        <f t="shared" si="238"/>
        <v>MT</v>
      </c>
      <c r="H3824" t="str">
        <f t="shared" si="239"/>
        <v>98423</v>
      </c>
    </row>
    <row r="3825" spans="1:8" ht="30">
      <c r="A3825" s="1" t="s">
        <v>14703</v>
      </c>
      <c r="B3825" s="1" t="str">
        <f t="shared" si="236"/>
        <v>10384 Wolfe Wall;Lake Coreyberg, WY 07466</v>
      </c>
      <c r="C3825" s="1" t="s">
        <v>29556</v>
      </c>
      <c r="D3825" s="4" t="s">
        <v>38373</v>
      </c>
      <c r="E3825" s="4" t="s">
        <v>38374</v>
      </c>
      <c r="F3825" s="9" t="str">
        <f t="shared" si="237"/>
        <v>Lake Coreyberg</v>
      </c>
      <c r="G3825" t="str">
        <f t="shared" si="238"/>
        <v>WY</v>
      </c>
      <c r="H3825" t="str">
        <f t="shared" si="239"/>
        <v>07466</v>
      </c>
    </row>
    <row r="3826" spans="1:8" ht="30">
      <c r="A3826" s="1" t="s">
        <v>14707</v>
      </c>
      <c r="B3826" s="1" t="str">
        <f t="shared" si="236"/>
        <v>6357 Justin Greens Apt. 129;Garzaview, KS 97777</v>
      </c>
      <c r="C3826" s="1" t="s">
        <v>29557</v>
      </c>
      <c r="D3826" s="4" t="s">
        <v>38375</v>
      </c>
      <c r="E3826" s="4" t="s">
        <v>38376</v>
      </c>
      <c r="F3826" s="9" t="str">
        <f t="shared" si="237"/>
        <v>Garzaview</v>
      </c>
      <c r="G3826" t="str">
        <f t="shared" si="238"/>
        <v>KS</v>
      </c>
      <c r="H3826" t="str">
        <f t="shared" si="239"/>
        <v>97777</v>
      </c>
    </row>
    <row r="3827" spans="1:8" ht="45">
      <c r="A3827" s="1" t="s">
        <v>14710</v>
      </c>
      <c r="B3827" s="1" t="str">
        <f t="shared" si="236"/>
        <v>347 Carter Manor Apt. 712;Wallaceborough, VT 38310</v>
      </c>
      <c r="C3827" s="1" t="s">
        <v>29558</v>
      </c>
      <c r="D3827" s="4" t="s">
        <v>38377</v>
      </c>
      <c r="E3827" s="4" t="s">
        <v>38378</v>
      </c>
      <c r="F3827" s="9" t="str">
        <f t="shared" si="237"/>
        <v>Wallaceborough</v>
      </c>
      <c r="G3827" t="str">
        <f t="shared" si="238"/>
        <v>VT</v>
      </c>
      <c r="H3827" t="str">
        <f t="shared" si="239"/>
        <v>38310</v>
      </c>
    </row>
    <row r="3828" spans="1:8" ht="30">
      <c r="A3828" s="1" t="s">
        <v>14713</v>
      </c>
      <c r="B3828" s="1" t="str">
        <f t="shared" si="236"/>
        <v>61643 Valenzuela Hills;Harveystad, VT 64552</v>
      </c>
      <c r="C3828" s="1" t="s">
        <v>29559</v>
      </c>
      <c r="D3828" s="4" t="s">
        <v>38379</v>
      </c>
      <c r="E3828" s="4" t="s">
        <v>38380</v>
      </c>
      <c r="F3828" s="9" t="str">
        <f t="shared" si="237"/>
        <v>Harveystad</v>
      </c>
      <c r="G3828" t="str">
        <f t="shared" si="238"/>
        <v>VT</v>
      </c>
      <c r="H3828" t="str">
        <f t="shared" si="239"/>
        <v>64552</v>
      </c>
    </row>
    <row r="3829" spans="1:8" ht="30">
      <c r="A3829" s="1" t="s">
        <v>14717</v>
      </c>
      <c r="B3829" s="1" t="str">
        <f t="shared" si="236"/>
        <v>USNV Becker;FPO AE 27041</v>
      </c>
      <c r="C3829" s="1" t="s">
        <v>29560</v>
      </c>
      <c r="D3829" s="4" t="s">
        <v>38381</v>
      </c>
      <c r="E3829" s="4" t="s">
        <v>38382</v>
      </c>
      <c r="F3829" s="9" t="str">
        <f t="shared" si="237"/>
        <v>FPO</v>
      </c>
      <c r="G3829" t="str">
        <f t="shared" si="238"/>
        <v>AE</v>
      </c>
      <c r="H3829" t="str">
        <f t="shared" si="239"/>
        <v>27041</v>
      </c>
    </row>
    <row r="3830" spans="1:8" ht="45">
      <c r="A3830" s="1" t="s">
        <v>14720</v>
      </c>
      <c r="B3830" s="1" t="str">
        <f t="shared" si="236"/>
        <v>89159 Cooke Crossing;Hansenfurt, LA 90166</v>
      </c>
      <c r="C3830" s="1" t="s">
        <v>29561</v>
      </c>
      <c r="D3830" s="4" t="s">
        <v>38383</v>
      </c>
      <c r="E3830" s="4" t="s">
        <v>38384</v>
      </c>
      <c r="F3830" s="9" t="str">
        <f t="shared" si="237"/>
        <v>Hansenfurt</v>
      </c>
      <c r="G3830" t="str">
        <f t="shared" si="238"/>
        <v>LA</v>
      </c>
      <c r="H3830" t="str">
        <f t="shared" si="239"/>
        <v>90166</v>
      </c>
    </row>
    <row r="3831" spans="1:8" ht="30">
      <c r="A3831" s="1" t="s">
        <v>14724</v>
      </c>
      <c r="B3831" s="1" t="str">
        <f t="shared" si="236"/>
        <v>1181 Erin Lock Apt. 158;East Jessicahaven, NY 34546</v>
      </c>
      <c r="C3831" s="1" t="s">
        <v>29562</v>
      </c>
      <c r="D3831" s="4" t="s">
        <v>38385</v>
      </c>
      <c r="E3831" s="4" t="s">
        <v>38386</v>
      </c>
      <c r="F3831" s="9" t="str">
        <f t="shared" si="237"/>
        <v>East Jessicahaven</v>
      </c>
      <c r="G3831" t="str">
        <f t="shared" si="238"/>
        <v>NY</v>
      </c>
      <c r="H3831" t="str">
        <f t="shared" si="239"/>
        <v>34546</v>
      </c>
    </row>
    <row r="3832" spans="1:8" ht="30">
      <c r="A3832" s="1" t="s">
        <v>14728</v>
      </c>
      <c r="B3832" s="1" t="str">
        <f t="shared" si="236"/>
        <v>40807 Smith Grove Apt. 844;Port David, RI 43939</v>
      </c>
      <c r="C3832" s="1" t="s">
        <v>29563</v>
      </c>
      <c r="D3832" s="4" t="s">
        <v>38387</v>
      </c>
      <c r="E3832" s="4" t="s">
        <v>38388</v>
      </c>
      <c r="F3832" s="9" t="str">
        <f t="shared" si="237"/>
        <v>Port David</v>
      </c>
      <c r="G3832" t="str">
        <f t="shared" si="238"/>
        <v>RI</v>
      </c>
      <c r="H3832" t="str">
        <f t="shared" si="239"/>
        <v>43939</v>
      </c>
    </row>
    <row r="3833" spans="1:8" ht="30">
      <c r="A3833" s="1" t="s">
        <v>14732</v>
      </c>
      <c r="B3833" s="1" t="str">
        <f t="shared" si="236"/>
        <v>407 Clay Union;Sarahview, HI 40847</v>
      </c>
      <c r="C3833" s="1" t="s">
        <v>29564</v>
      </c>
      <c r="D3833" s="4" t="s">
        <v>38389</v>
      </c>
      <c r="E3833" s="4" t="s">
        <v>38390</v>
      </c>
      <c r="F3833" s="9" t="str">
        <f t="shared" si="237"/>
        <v>Sarahview</v>
      </c>
      <c r="G3833" t="str">
        <f t="shared" si="238"/>
        <v>HI</v>
      </c>
      <c r="H3833" t="str">
        <f t="shared" si="239"/>
        <v>40847</v>
      </c>
    </row>
    <row r="3834" spans="1:8" ht="30">
      <c r="A3834" s="1" t="s">
        <v>14736</v>
      </c>
      <c r="B3834" s="1" t="str">
        <f t="shared" si="236"/>
        <v>748 Christopher Shore Suite 313;Nguyentown, ID 41438</v>
      </c>
      <c r="C3834" s="1" t="s">
        <v>29565</v>
      </c>
      <c r="D3834" s="4" t="s">
        <v>38391</v>
      </c>
      <c r="E3834" s="4" t="s">
        <v>38392</v>
      </c>
      <c r="F3834" s="9" t="str">
        <f t="shared" si="237"/>
        <v>Nguyentown</v>
      </c>
      <c r="G3834" t="str">
        <f t="shared" si="238"/>
        <v>ID</v>
      </c>
      <c r="H3834" t="str">
        <f t="shared" si="239"/>
        <v>41438</v>
      </c>
    </row>
    <row r="3835" spans="1:8" ht="30">
      <c r="A3835" s="1" t="s">
        <v>14740</v>
      </c>
      <c r="B3835" s="1" t="str">
        <f t="shared" si="236"/>
        <v>2249 Colleen Club Suite 409;Jonesfurt, IN 98527</v>
      </c>
      <c r="C3835" s="1" t="s">
        <v>29566</v>
      </c>
      <c r="D3835" s="4" t="s">
        <v>38393</v>
      </c>
      <c r="E3835" s="4" t="s">
        <v>38394</v>
      </c>
      <c r="F3835" s="9" t="str">
        <f t="shared" si="237"/>
        <v>Jonesfurt</v>
      </c>
      <c r="G3835" t="str">
        <f t="shared" si="238"/>
        <v>IN</v>
      </c>
      <c r="H3835" t="str">
        <f t="shared" si="239"/>
        <v>98527</v>
      </c>
    </row>
    <row r="3836" spans="1:8" ht="30">
      <c r="A3836" s="1" t="s">
        <v>14743</v>
      </c>
      <c r="B3836" s="1" t="str">
        <f t="shared" si="236"/>
        <v>591 Cochran Junction Apt. 028;Eatonfort, CA 03095</v>
      </c>
      <c r="C3836" s="1" t="s">
        <v>29567</v>
      </c>
      <c r="D3836" s="4" t="s">
        <v>38395</v>
      </c>
      <c r="E3836" s="4" t="s">
        <v>38396</v>
      </c>
      <c r="F3836" s="9" t="str">
        <f t="shared" si="237"/>
        <v>Eatonfort</v>
      </c>
      <c r="G3836" t="str">
        <f t="shared" si="238"/>
        <v>CA</v>
      </c>
      <c r="H3836" t="str">
        <f t="shared" si="239"/>
        <v>03095</v>
      </c>
    </row>
    <row r="3837" spans="1:8" ht="30">
      <c r="A3837" s="1" t="s">
        <v>14746</v>
      </c>
      <c r="B3837" s="1" t="str">
        <f t="shared" si="236"/>
        <v>USNS Ferguson;FPO AP 70127</v>
      </c>
      <c r="C3837" s="1" t="s">
        <v>29568</v>
      </c>
      <c r="D3837" s="4" t="s">
        <v>38397</v>
      </c>
      <c r="E3837" s="4" t="s">
        <v>38398</v>
      </c>
      <c r="F3837" s="9" t="str">
        <f t="shared" si="237"/>
        <v>FPO</v>
      </c>
      <c r="G3837" t="str">
        <f t="shared" si="238"/>
        <v>AP</v>
      </c>
      <c r="H3837" t="str">
        <f t="shared" si="239"/>
        <v>70127</v>
      </c>
    </row>
    <row r="3838" spans="1:8" ht="30">
      <c r="A3838" s="1" t="s">
        <v>14750</v>
      </c>
      <c r="B3838" s="1" t="str">
        <f t="shared" si="236"/>
        <v>32352 Ross Fork;North Kelly, DC 73974</v>
      </c>
      <c r="C3838" s="1" t="s">
        <v>29569</v>
      </c>
      <c r="D3838" s="4" t="s">
        <v>38399</v>
      </c>
      <c r="E3838" s="4" t="s">
        <v>38400</v>
      </c>
      <c r="F3838" s="9" t="str">
        <f t="shared" si="237"/>
        <v>North Kelly</v>
      </c>
      <c r="G3838" t="str">
        <f t="shared" si="238"/>
        <v>DC</v>
      </c>
      <c r="H3838" t="str">
        <f t="shared" si="239"/>
        <v>73974</v>
      </c>
    </row>
    <row r="3839" spans="1:8" ht="30">
      <c r="A3839" s="1" t="s">
        <v>14754</v>
      </c>
      <c r="B3839" s="1" t="str">
        <f t="shared" si="236"/>
        <v>490 Johnson Curve;South Kelli, TN 44348</v>
      </c>
      <c r="C3839" s="1" t="s">
        <v>29570</v>
      </c>
      <c r="D3839" s="4" t="s">
        <v>38401</v>
      </c>
      <c r="E3839" s="4" t="s">
        <v>38402</v>
      </c>
      <c r="F3839" s="9" t="str">
        <f t="shared" si="237"/>
        <v>South Kelli</v>
      </c>
      <c r="G3839" t="str">
        <f t="shared" si="238"/>
        <v>TN</v>
      </c>
      <c r="H3839" t="str">
        <f t="shared" si="239"/>
        <v>44348</v>
      </c>
    </row>
    <row r="3840" spans="1:8" ht="30">
      <c r="A3840" s="1" t="s">
        <v>14758</v>
      </c>
      <c r="B3840" s="1" t="str">
        <f t="shared" si="236"/>
        <v>32268 Jackson Fall Suite 794;Amyview, VA 94139</v>
      </c>
      <c r="C3840" s="1" t="s">
        <v>29571</v>
      </c>
      <c r="D3840" s="4" t="s">
        <v>38403</v>
      </c>
      <c r="E3840" s="4" t="s">
        <v>38404</v>
      </c>
      <c r="F3840" s="9" t="str">
        <f t="shared" si="237"/>
        <v>Amyview</v>
      </c>
      <c r="G3840" t="str">
        <f t="shared" si="238"/>
        <v>VA</v>
      </c>
      <c r="H3840" t="str">
        <f t="shared" si="239"/>
        <v>94139</v>
      </c>
    </row>
    <row r="3841" spans="1:8" ht="45">
      <c r="A3841" s="1" t="s">
        <v>14762</v>
      </c>
      <c r="B3841" s="1" t="str">
        <f t="shared" si="236"/>
        <v>4587 Cunningham Freeway Suite 478;Charlesburgh, MT 98002</v>
      </c>
      <c r="C3841" s="1" t="s">
        <v>29572</v>
      </c>
      <c r="D3841" s="4" t="s">
        <v>38405</v>
      </c>
      <c r="E3841" s="4" t="s">
        <v>38406</v>
      </c>
      <c r="F3841" s="9" t="str">
        <f t="shared" si="237"/>
        <v>Charlesburgh</v>
      </c>
      <c r="G3841" t="str">
        <f t="shared" si="238"/>
        <v>MT</v>
      </c>
      <c r="H3841" t="str">
        <f t="shared" si="239"/>
        <v>98002</v>
      </c>
    </row>
    <row r="3842" spans="1:8" ht="30">
      <c r="A3842" s="1" t="s">
        <v>14766</v>
      </c>
      <c r="B3842" s="1" t="str">
        <f t="shared" si="236"/>
        <v>75977 Wilkerson Isle;East Caitlin, MN 90009</v>
      </c>
      <c r="C3842" s="1" t="s">
        <v>29573</v>
      </c>
      <c r="D3842" s="4" t="s">
        <v>38407</v>
      </c>
      <c r="E3842" s="4" t="s">
        <v>38408</v>
      </c>
      <c r="F3842" s="9" t="str">
        <f t="shared" si="237"/>
        <v>East Caitlin</v>
      </c>
      <c r="G3842" t="str">
        <f t="shared" si="238"/>
        <v>MN</v>
      </c>
      <c r="H3842" t="str">
        <f t="shared" si="239"/>
        <v>90009</v>
      </c>
    </row>
    <row r="3843" spans="1:8" ht="45">
      <c r="A3843" s="1" t="s">
        <v>14769</v>
      </c>
      <c r="B3843" s="1" t="str">
        <f t="shared" ref="B3843:B3906" si="240">SUBSTITUTE(A3843,CHAR(10),";")</f>
        <v>274 Ryan Villages;Bennettfort, MA 90048</v>
      </c>
      <c r="C3843" s="1" t="s">
        <v>29574</v>
      </c>
      <c r="D3843" s="4" t="s">
        <v>38409</v>
      </c>
      <c r="E3843" s="4" t="s">
        <v>38410</v>
      </c>
      <c r="F3843" s="9" t="str">
        <f t="shared" ref="F3843:F3906" si="241">IF(RIGHT(LEFT(E3843,3),2)="PO",LEFT(E3843,3),LEFT(E3843,LEN(E3843)-10))</f>
        <v>Bennettfort</v>
      </c>
      <c r="G3843" t="str">
        <f t="shared" ref="G3843:G3906" si="242">LEFT(RIGHT(E3843, 8), 2)</f>
        <v>MA</v>
      </c>
      <c r="H3843" t="str">
        <f t="shared" ref="H3843:H3906" si="243">RIGHT(E3843, 5)</f>
        <v>90048</v>
      </c>
    </row>
    <row r="3844" spans="1:8" ht="45">
      <c r="A3844" s="1" t="s">
        <v>14773</v>
      </c>
      <c r="B3844" s="1" t="str">
        <f t="shared" si="240"/>
        <v>385 Carpenter Extension Suite 033;North Michaelatown, MN 99617</v>
      </c>
      <c r="C3844" s="1" t="s">
        <v>29575</v>
      </c>
      <c r="D3844" s="4" t="s">
        <v>38411</v>
      </c>
      <c r="E3844" s="4" t="s">
        <v>38412</v>
      </c>
      <c r="F3844" s="9" t="str">
        <f t="shared" si="241"/>
        <v>North Michaelatown</v>
      </c>
      <c r="G3844" t="str">
        <f t="shared" si="242"/>
        <v>MN</v>
      </c>
      <c r="H3844" t="str">
        <f t="shared" si="243"/>
        <v>99617</v>
      </c>
    </row>
    <row r="3845" spans="1:8" ht="30">
      <c r="A3845" s="1" t="s">
        <v>14777</v>
      </c>
      <c r="B3845" s="1" t="str">
        <f t="shared" si="240"/>
        <v>144 Ryan Canyon;North Christinaside, CA 15460</v>
      </c>
      <c r="C3845" s="1" t="s">
        <v>29576</v>
      </c>
      <c r="D3845" s="4" t="s">
        <v>38413</v>
      </c>
      <c r="E3845" s="4" t="s">
        <v>38414</v>
      </c>
      <c r="F3845" s="9" t="str">
        <f t="shared" si="241"/>
        <v>North Christinaside</v>
      </c>
      <c r="G3845" t="str">
        <f t="shared" si="242"/>
        <v>CA</v>
      </c>
      <c r="H3845" t="str">
        <f t="shared" si="243"/>
        <v>15460</v>
      </c>
    </row>
    <row r="3846" spans="1:8" ht="45">
      <c r="A3846" s="1" t="s">
        <v>14781</v>
      </c>
      <c r="B3846" s="1" t="str">
        <f t="shared" si="240"/>
        <v>9442 Justin Villages Suite 412;Port Suzannetown, WV 93178</v>
      </c>
      <c r="C3846" s="1" t="s">
        <v>29577</v>
      </c>
      <c r="D3846" s="4" t="s">
        <v>38415</v>
      </c>
      <c r="E3846" s="4" t="s">
        <v>38416</v>
      </c>
      <c r="F3846" s="9" t="str">
        <f t="shared" si="241"/>
        <v>Port Suzannetown</v>
      </c>
      <c r="G3846" t="str">
        <f t="shared" si="242"/>
        <v>WV</v>
      </c>
      <c r="H3846" t="str">
        <f t="shared" si="243"/>
        <v>93178</v>
      </c>
    </row>
    <row r="3847" spans="1:8" ht="30">
      <c r="A3847" s="1" t="s">
        <v>14784</v>
      </c>
      <c r="B3847" s="1" t="str">
        <f t="shared" si="240"/>
        <v>51116 Ann Manors;Hilltown, MS 41589</v>
      </c>
      <c r="C3847" s="1" t="s">
        <v>29578</v>
      </c>
      <c r="D3847" s="4" t="s">
        <v>38417</v>
      </c>
      <c r="E3847" s="4" t="s">
        <v>38418</v>
      </c>
      <c r="F3847" s="9" t="str">
        <f t="shared" si="241"/>
        <v>Hilltown</v>
      </c>
      <c r="G3847" t="str">
        <f t="shared" si="242"/>
        <v>MS</v>
      </c>
      <c r="H3847" t="str">
        <f t="shared" si="243"/>
        <v>41589</v>
      </c>
    </row>
    <row r="3848" spans="1:8" ht="30">
      <c r="A3848" s="1" t="s">
        <v>14788</v>
      </c>
      <c r="B3848" s="1" t="str">
        <f t="shared" si="240"/>
        <v>3974 Scott Radial;East Patriciaborough, LA 29090</v>
      </c>
      <c r="C3848" s="1" t="s">
        <v>29579</v>
      </c>
      <c r="D3848" s="4" t="s">
        <v>38419</v>
      </c>
      <c r="E3848" s="4" t="s">
        <v>38420</v>
      </c>
      <c r="F3848" s="9" t="str">
        <f t="shared" si="241"/>
        <v>East Patriciaborough</v>
      </c>
      <c r="G3848" t="str">
        <f t="shared" si="242"/>
        <v>LA</v>
      </c>
      <c r="H3848" t="str">
        <f t="shared" si="243"/>
        <v>29090</v>
      </c>
    </row>
    <row r="3849" spans="1:8" ht="45">
      <c r="A3849" s="1" t="s">
        <v>14792</v>
      </c>
      <c r="B3849" s="1" t="str">
        <f t="shared" si="240"/>
        <v>1125 Pratt Trafficway;Kellyland, MT 55346</v>
      </c>
      <c r="C3849" s="1" t="s">
        <v>29580</v>
      </c>
      <c r="D3849" s="4" t="s">
        <v>38421</v>
      </c>
      <c r="E3849" s="4" t="s">
        <v>38422</v>
      </c>
      <c r="F3849" s="9" t="str">
        <f t="shared" si="241"/>
        <v>Kellyland</v>
      </c>
      <c r="G3849" t="str">
        <f t="shared" si="242"/>
        <v>MT</v>
      </c>
      <c r="H3849" t="str">
        <f t="shared" si="243"/>
        <v>55346</v>
      </c>
    </row>
    <row r="3850" spans="1:8" ht="30">
      <c r="A3850" s="1" t="s">
        <v>14796</v>
      </c>
      <c r="B3850" s="1" t="str">
        <f t="shared" si="240"/>
        <v>3080 Curtis Mall;Port Danielstad, HI 92369</v>
      </c>
      <c r="C3850" s="1" t="s">
        <v>29581</v>
      </c>
      <c r="D3850" s="4" t="s">
        <v>38423</v>
      </c>
      <c r="E3850" s="4" t="s">
        <v>38424</v>
      </c>
      <c r="F3850" s="9" t="str">
        <f t="shared" si="241"/>
        <v>Port Danielstad</v>
      </c>
      <c r="G3850" t="str">
        <f t="shared" si="242"/>
        <v>HI</v>
      </c>
      <c r="H3850" t="str">
        <f t="shared" si="243"/>
        <v>92369</v>
      </c>
    </row>
    <row r="3851" spans="1:8" ht="30">
      <c r="A3851" s="1" t="s">
        <v>14800</v>
      </c>
      <c r="B3851" s="1" t="str">
        <f t="shared" si="240"/>
        <v>3169 Wells Forks Suite 196;Feliciaville, OR 71686</v>
      </c>
      <c r="C3851" s="1" t="s">
        <v>29582</v>
      </c>
      <c r="D3851" s="4" t="s">
        <v>38425</v>
      </c>
      <c r="E3851" s="4" t="s">
        <v>38426</v>
      </c>
      <c r="F3851" s="9" t="str">
        <f t="shared" si="241"/>
        <v>Feliciaville</v>
      </c>
      <c r="G3851" t="str">
        <f t="shared" si="242"/>
        <v>OR</v>
      </c>
      <c r="H3851" t="str">
        <f t="shared" si="243"/>
        <v>71686</v>
      </c>
    </row>
    <row r="3852" spans="1:8" ht="30">
      <c r="A3852" s="1" t="s">
        <v>14803</v>
      </c>
      <c r="B3852" s="1" t="str">
        <f t="shared" si="240"/>
        <v>405 Barbara Court Suite 712;Loganside, IA 40835</v>
      </c>
      <c r="C3852" s="1" t="s">
        <v>29583</v>
      </c>
      <c r="D3852" s="4" t="s">
        <v>38427</v>
      </c>
      <c r="E3852" s="4" t="s">
        <v>38428</v>
      </c>
      <c r="F3852" s="9" t="str">
        <f t="shared" si="241"/>
        <v>Loganside</v>
      </c>
      <c r="G3852" t="str">
        <f t="shared" si="242"/>
        <v>IA</v>
      </c>
      <c r="H3852" t="str">
        <f t="shared" si="243"/>
        <v>40835</v>
      </c>
    </row>
    <row r="3853" spans="1:8" ht="30">
      <c r="A3853" s="1" t="s">
        <v>14807</v>
      </c>
      <c r="B3853" s="1" t="str">
        <f t="shared" si="240"/>
        <v>Unit 0764 Box 6845;DPO AA 90604</v>
      </c>
      <c r="C3853" s="1" t="s">
        <v>29584</v>
      </c>
      <c r="D3853" s="4" t="s">
        <v>38429</v>
      </c>
      <c r="E3853" s="4" t="s">
        <v>38430</v>
      </c>
      <c r="F3853" s="9" t="str">
        <f t="shared" si="241"/>
        <v>DPO</v>
      </c>
      <c r="G3853" t="str">
        <f t="shared" si="242"/>
        <v>AA</v>
      </c>
      <c r="H3853" t="str">
        <f t="shared" si="243"/>
        <v>90604</v>
      </c>
    </row>
    <row r="3854" spans="1:8" ht="30">
      <c r="A3854" s="1" t="s">
        <v>14811</v>
      </c>
      <c r="B3854" s="1" t="str">
        <f t="shared" si="240"/>
        <v>678 Evans Fall;Richardton, HI 49478</v>
      </c>
      <c r="C3854" s="1" t="s">
        <v>29585</v>
      </c>
      <c r="D3854" s="4" t="s">
        <v>38431</v>
      </c>
      <c r="E3854" s="4" t="s">
        <v>38432</v>
      </c>
      <c r="F3854" s="9" t="str">
        <f t="shared" si="241"/>
        <v>Richardton</v>
      </c>
      <c r="G3854" t="str">
        <f t="shared" si="242"/>
        <v>HI</v>
      </c>
      <c r="H3854" t="str">
        <f t="shared" si="243"/>
        <v>49478</v>
      </c>
    </row>
    <row r="3855" spans="1:8" ht="30">
      <c r="A3855" s="1" t="s">
        <v>14815</v>
      </c>
      <c r="B3855" s="1" t="str">
        <f t="shared" si="240"/>
        <v>21384 Fernandez Road;Lake Tommyburgh, CA 14432</v>
      </c>
      <c r="C3855" s="1" t="s">
        <v>29586</v>
      </c>
      <c r="D3855" s="4" t="s">
        <v>38433</v>
      </c>
      <c r="E3855" s="4" t="s">
        <v>38434</v>
      </c>
      <c r="F3855" s="9" t="str">
        <f t="shared" si="241"/>
        <v>Lake Tommyburgh</v>
      </c>
      <c r="G3855" t="str">
        <f t="shared" si="242"/>
        <v>CA</v>
      </c>
      <c r="H3855" t="str">
        <f t="shared" si="243"/>
        <v>14432</v>
      </c>
    </row>
    <row r="3856" spans="1:8" ht="30">
      <c r="A3856" s="1" t="s">
        <v>14819</v>
      </c>
      <c r="B3856" s="1" t="str">
        <f t="shared" si="240"/>
        <v>Unit 3493 Box 9166;DPO AP 56172</v>
      </c>
      <c r="C3856" s="1" t="s">
        <v>29587</v>
      </c>
      <c r="D3856" s="4" t="s">
        <v>38435</v>
      </c>
      <c r="E3856" s="4" t="s">
        <v>38436</v>
      </c>
      <c r="F3856" s="9" t="str">
        <f t="shared" si="241"/>
        <v>DPO</v>
      </c>
      <c r="G3856" t="str">
        <f t="shared" si="242"/>
        <v>AP</v>
      </c>
      <c r="H3856" t="str">
        <f t="shared" si="243"/>
        <v>56172</v>
      </c>
    </row>
    <row r="3857" spans="1:8" ht="30">
      <c r="A3857" s="1" t="s">
        <v>14823</v>
      </c>
      <c r="B3857" s="1" t="str">
        <f t="shared" si="240"/>
        <v>92633 Conrad Bypass;West Joseph, NM 21504</v>
      </c>
      <c r="C3857" s="1" t="s">
        <v>29588</v>
      </c>
      <c r="D3857" s="4" t="s">
        <v>38437</v>
      </c>
      <c r="E3857" s="4" t="s">
        <v>38438</v>
      </c>
      <c r="F3857" s="9" t="str">
        <f t="shared" si="241"/>
        <v>West Joseph</v>
      </c>
      <c r="G3857" t="str">
        <f t="shared" si="242"/>
        <v>NM</v>
      </c>
      <c r="H3857" t="str">
        <f t="shared" si="243"/>
        <v>21504</v>
      </c>
    </row>
    <row r="3858" spans="1:8" ht="45">
      <c r="A3858" s="1" t="s">
        <v>14827</v>
      </c>
      <c r="B3858" s="1" t="str">
        <f t="shared" si="240"/>
        <v>5663 Benjamin Highway Suite 402;Lake John, UT 33442</v>
      </c>
      <c r="C3858" s="1" t="s">
        <v>29589</v>
      </c>
      <c r="D3858" s="4" t="s">
        <v>38439</v>
      </c>
      <c r="E3858" s="4" t="s">
        <v>38440</v>
      </c>
      <c r="F3858" s="9" t="str">
        <f t="shared" si="241"/>
        <v>Lake John</v>
      </c>
      <c r="G3858" t="str">
        <f t="shared" si="242"/>
        <v>UT</v>
      </c>
      <c r="H3858" t="str">
        <f t="shared" si="243"/>
        <v>33442</v>
      </c>
    </row>
    <row r="3859" spans="1:8" ht="45">
      <c r="A3859" s="1" t="s">
        <v>14830</v>
      </c>
      <c r="B3859" s="1" t="str">
        <f t="shared" si="240"/>
        <v>13568 Keith Estates;Anthonybury, AL 14890</v>
      </c>
      <c r="C3859" s="1" t="s">
        <v>29590</v>
      </c>
      <c r="D3859" s="4" t="s">
        <v>38441</v>
      </c>
      <c r="E3859" s="4" t="s">
        <v>38442</v>
      </c>
      <c r="F3859" s="9" t="str">
        <f t="shared" si="241"/>
        <v>Anthonybury</v>
      </c>
      <c r="G3859" t="str">
        <f t="shared" si="242"/>
        <v>AL</v>
      </c>
      <c r="H3859" t="str">
        <f t="shared" si="243"/>
        <v>14890</v>
      </c>
    </row>
    <row r="3860" spans="1:8" ht="30">
      <c r="A3860" s="1" t="s">
        <v>14834</v>
      </c>
      <c r="B3860" s="1" t="str">
        <f t="shared" si="240"/>
        <v>8019 Lee Brook;Lake Sean, NH 44007</v>
      </c>
      <c r="C3860" s="1" t="s">
        <v>29591</v>
      </c>
      <c r="D3860" s="4" t="s">
        <v>38443</v>
      </c>
      <c r="E3860" s="4" t="s">
        <v>38444</v>
      </c>
      <c r="F3860" s="9" t="str">
        <f t="shared" si="241"/>
        <v>Lake Sean</v>
      </c>
      <c r="G3860" t="str">
        <f t="shared" si="242"/>
        <v>NH</v>
      </c>
      <c r="H3860" t="str">
        <f t="shared" si="243"/>
        <v>44007</v>
      </c>
    </row>
    <row r="3861" spans="1:8" ht="30">
      <c r="A3861" s="1" t="s">
        <v>14838</v>
      </c>
      <c r="B3861" s="1" t="str">
        <f t="shared" si="240"/>
        <v>58135 Fields Points;Lake Cindy, NV 87800</v>
      </c>
      <c r="C3861" s="1" t="s">
        <v>29592</v>
      </c>
      <c r="D3861" s="4" t="s">
        <v>38445</v>
      </c>
      <c r="E3861" s="4" t="s">
        <v>38446</v>
      </c>
      <c r="F3861" s="9" t="str">
        <f t="shared" si="241"/>
        <v>Lake Cindy</v>
      </c>
      <c r="G3861" t="str">
        <f t="shared" si="242"/>
        <v>NV</v>
      </c>
      <c r="H3861" t="str">
        <f t="shared" si="243"/>
        <v>87800</v>
      </c>
    </row>
    <row r="3862" spans="1:8" ht="30">
      <c r="A3862" s="1" t="s">
        <v>14842</v>
      </c>
      <c r="B3862" s="1" t="str">
        <f t="shared" si="240"/>
        <v>1824 Diane Alley;Bonillaland, IA 62022</v>
      </c>
      <c r="C3862" s="1" t="s">
        <v>29593</v>
      </c>
      <c r="D3862" s="4" t="s">
        <v>38447</v>
      </c>
      <c r="E3862" s="4" t="s">
        <v>38448</v>
      </c>
      <c r="F3862" s="9" t="str">
        <f t="shared" si="241"/>
        <v>Bonillaland</v>
      </c>
      <c r="G3862" t="str">
        <f t="shared" si="242"/>
        <v>IA</v>
      </c>
      <c r="H3862" t="str">
        <f t="shared" si="243"/>
        <v>62022</v>
      </c>
    </row>
    <row r="3863" spans="1:8" ht="30">
      <c r="A3863" s="1" t="s">
        <v>14845</v>
      </c>
      <c r="B3863" s="1" t="str">
        <f t="shared" si="240"/>
        <v>05874 Lisa Village;Joelbury, FL 09865</v>
      </c>
      <c r="C3863" s="1" t="s">
        <v>29594</v>
      </c>
      <c r="D3863" s="4" t="s">
        <v>38449</v>
      </c>
      <c r="E3863" s="4" t="s">
        <v>38450</v>
      </c>
      <c r="F3863" s="9" t="str">
        <f t="shared" si="241"/>
        <v>Joelbury</v>
      </c>
      <c r="G3863" t="str">
        <f t="shared" si="242"/>
        <v>FL</v>
      </c>
      <c r="H3863" t="str">
        <f t="shared" si="243"/>
        <v>09865</v>
      </c>
    </row>
    <row r="3864" spans="1:8" ht="30">
      <c r="A3864" s="1" t="s">
        <v>14849</v>
      </c>
      <c r="B3864" s="1" t="str">
        <f t="shared" si="240"/>
        <v>28961 Calhoun Villages;Port Brianfurt, WV 42202</v>
      </c>
      <c r="C3864" s="1" t="s">
        <v>29595</v>
      </c>
      <c r="D3864" s="4" t="s">
        <v>38451</v>
      </c>
      <c r="E3864" s="4" t="s">
        <v>38452</v>
      </c>
      <c r="F3864" s="9" t="str">
        <f t="shared" si="241"/>
        <v>Port Brianfurt</v>
      </c>
      <c r="G3864" t="str">
        <f t="shared" si="242"/>
        <v>WV</v>
      </c>
      <c r="H3864" t="str">
        <f t="shared" si="243"/>
        <v>42202</v>
      </c>
    </row>
    <row r="3865" spans="1:8" ht="45">
      <c r="A3865" s="1" t="s">
        <v>14853</v>
      </c>
      <c r="B3865" s="1" t="str">
        <f t="shared" si="240"/>
        <v>72171 Farley Via Suite 769;Johnsonhaven, NC 80248</v>
      </c>
      <c r="C3865" s="1" t="s">
        <v>29596</v>
      </c>
      <c r="D3865" s="4" t="s">
        <v>38453</v>
      </c>
      <c r="E3865" s="4" t="s">
        <v>38454</v>
      </c>
      <c r="F3865" s="9" t="str">
        <f t="shared" si="241"/>
        <v>Johnsonhaven</v>
      </c>
      <c r="G3865" t="str">
        <f t="shared" si="242"/>
        <v>NC</v>
      </c>
      <c r="H3865" t="str">
        <f t="shared" si="243"/>
        <v>80248</v>
      </c>
    </row>
    <row r="3866" spans="1:8" ht="30">
      <c r="A3866" s="1" t="s">
        <v>14857</v>
      </c>
      <c r="B3866" s="1" t="str">
        <f t="shared" si="240"/>
        <v>Unit 0446 Box 2509;DPO AP 01001</v>
      </c>
      <c r="C3866" s="1" t="s">
        <v>29597</v>
      </c>
      <c r="D3866" s="4" t="s">
        <v>38455</v>
      </c>
      <c r="E3866" s="4" t="s">
        <v>38456</v>
      </c>
      <c r="F3866" s="9" t="str">
        <f t="shared" si="241"/>
        <v>DPO</v>
      </c>
      <c r="G3866" t="str">
        <f t="shared" si="242"/>
        <v>AP</v>
      </c>
      <c r="H3866" t="str">
        <f t="shared" si="243"/>
        <v>01001</v>
      </c>
    </row>
    <row r="3867" spans="1:8" ht="30">
      <c r="A3867" s="1" t="s">
        <v>14861</v>
      </c>
      <c r="B3867" s="1" t="str">
        <f t="shared" si="240"/>
        <v>99718 Lucas Ramp;New Lindseyville, WI 28810</v>
      </c>
      <c r="C3867" s="1" t="s">
        <v>29598</v>
      </c>
      <c r="D3867" s="4" t="s">
        <v>38457</v>
      </c>
      <c r="E3867" s="4" t="s">
        <v>38458</v>
      </c>
      <c r="F3867" s="9" t="str">
        <f t="shared" si="241"/>
        <v>New Lindseyville</v>
      </c>
      <c r="G3867" t="str">
        <f t="shared" si="242"/>
        <v>WI</v>
      </c>
      <c r="H3867" t="str">
        <f t="shared" si="243"/>
        <v>28810</v>
      </c>
    </row>
    <row r="3868" spans="1:8" ht="45">
      <c r="A3868" s="1" t="s">
        <v>14865</v>
      </c>
      <c r="B3868" s="1" t="str">
        <f t="shared" si="240"/>
        <v>90588 William Inlet Apt. 852;Port Richardfurt, MO 37449</v>
      </c>
      <c r="C3868" s="1" t="s">
        <v>29599</v>
      </c>
      <c r="D3868" s="4" t="s">
        <v>38459</v>
      </c>
      <c r="E3868" s="4" t="s">
        <v>38460</v>
      </c>
      <c r="F3868" s="9" t="str">
        <f t="shared" si="241"/>
        <v>Port Richardfurt</v>
      </c>
      <c r="G3868" t="str">
        <f t="shared" si="242"/>
        <v>MO</v>
      </c>
      <c r="H3868" t="str">
        <f t="shared" si="243"/>
        <v>37449</v>
      </c>
    </row>
    <row r="3869" spans="1:8" ht="30">
      <c r="A3869" s="1" t="s">
        <v>14869</v>
      </c>
      <c r="B3869" s="1" t="str">
        <f t="shared" si="240"/>
        <v>1330 Haynes Village Suite 013;North Caitlin, AZ 82136</v>
      </c>
      <c r="C3869" s="1" t="s">
        <v>29600</v>
      </c>
      <c r="D3869" s="4" t="s">
        <v>38461</v>
      </c>
      <c r="E3869" s="4" t="s">
        <v>38462</v>
      </c>
      <c r="F3869" s="9" t="str">
        <f t="shared" si="241"/>
        <v>North Caitlin</v>
      </c>
      <c r="G3869" t="str">
        <f t="shared" si="242"/>
        <v>AZ</v>
      </c>
      <c r="H3869" t="str">
        <f t="shared" si="243"/>
        <v>82136</v>
      </c>
    </row>
    <row r="3870" spans="1:8" ht="45">
      <c r="A3870" s="1" t="s">
        <v>14873</v>
      </c>
      <c r="B3870" s="1" t="str">
        <f t="shared" si="240"/>
        <v>60164 Johnson Ferry;Gloverborough, NM 67415</v>
      </c>
      <c r="C3870" s="1" t="s">
        <v>29601</v>
      </c>
      <c r="D3870" s="4" t="s">
        <v>38463</v>
      </c>
      <c r="E3870" s="4" t="s">
        <v>38464</v>
      </c>
      <c r="F3870" s="9" t="str">
        <f t="shared" si="241"/>
        <v>Gloverborough</v>
      </c>
      <c r="G3870" t="str">
        <f t="shared" si="242"/>
        <v>NM</v>
      </c>
      <c r="H3870" t="str">
        <f t="shared" si="243"/>
        <v>67415</v>
      </c>
    </row>
    <row r="3871" spans="1:8" ht="30">
      <c r="A3871" s="1" t="s">
        <v>14877</v>
      </c>
      <c r="B3871" s="1" t="str">
        <f t="shared" si="240"/>
        <v>152 Wilson Trafficway Apt. 163;Perryland, UT 63968</v>
      </c>
      <c r="C3871" s="1" t="s">
        <v>29602</v>
      </c>
      <c r="D3871" s="4" t="s">
        <v>38465</v>
      </c>
      <c r="E3871" s="4" t="s">
        <v>38466</v>
      </c>
      <c r="F3871" s="9" t="str">
        <f t="shared" si="241"/>
        <v>Perryland</v>
      </c>
      <c r="G3871" t="str">
        <f t="shared" si="242"/>
        <v>UT</v>
      </c>
      <c r="H3871" t="str">
        <f t="shared" si="243"/>
        <v>63968</v>
      </c>
    </row>
    <row r="3872" spans="1:8" ht="30">
      <c r="A3872" s="1" t="s">
        <v>14881</v>
      </c>
      <c r="B3872" s="1" t="str">
        <f t="shared" si="240"/>
        <v>0032 John Knoll Apt. 286;Jamesburgh, AR 01308</v>
      </c>
      <c r="C3872" s="1" t="s">
        <v>29603</v>
      </c>
      <c r="D3872" s="4" t="s">
        <v>38467</v>
      </c>
      <c r="E3872" s="4" t="s">
        <v>38468</v>
      </c>
      <c r="F3872" s="9" t="str">
        <f t="shared" si="241"/>
        <v>Jamesburgh</v>
      </c>
      <c r="G3872" t="str">
        <f t="shared" si="242"/>
        <v>AR</v>
      </c>
      <c r="H3872" t="str">
        <f t="shared" si="243"/>
        <v>01308</v>
      </c>
    </row>
    <row r="3873" spans="1:8" ht="45">
      <c r="A3873" s="1" t="s">
        <v>14885</v>
      </c>
      <c r="B3873" s="1" t="str">
        <f t="shared" si="240"/>
        <v>4430 Henderson Canyon;South Aprilberg, AK 22537</v>
      </c>
      <c r="C3873" s="1" t="s">
        <v>29604</v>
      </c>
      <c r="D3873" s="4" t="s">
        <v>38469</v>
      </c>
      <c r="E3873" s="4" t="s">
        <v>38470</v>
      </c>
      <c r="F3873" s="9" t="str">
        <f t="shared" si="241"/>
        <v>South Aprilberg</v>
      </c>
      <c r="G3873" t="str">
        <f t="shared" si="242"/>
        <v>AK</v>
      </c>
      <c r="H3873" t="str">
        <f t="shared" si="243"/>
        <v>22537</v>
      </c>
    </row>
    <row r="3874" spans="1:8" ht="30">
      <c r="A3874" s="1" t="s">
        <v>14889</v>
      </c>
      <c r="B3874" s="1" t="str">
        <f t="shared" si="240"/>
        <v>58821 Cody Trail;Bakerbury, MO 04884</v>
      </c>
      <c r="C3874" s="1" t="s">
        <v>29605</v>
      </c>
      <c r="D3874" s="4" t="s">
        <v>38471</v>
      </c>
      <c r="E3874" s="4" t="s">
        <v>38472</v>
      </c>
      <c r="F3874" s="9" t="str">
        <f t="shared" si="241"/>
        <v>Bakerbury</v>
      </c>
      <c r="G3874" t="str">
        <f t="shared" si="242"/>
        <v>MO</v>
      </c>
      <c r="H3874" t="str">
        <f t="shared" si="243"/>
        <v>04884</v>
      </c>
    </row>
    <row r="3875" spans="1:8" ht="30">
      <c r="A3875" s="1" t="s">
        <v>14893</v>
      </c>
      <c r="B3875" s="1" t="str">
        <f t="shared" si="240"/>
        <v>98927 Rivera Mall;South David, IN 49799</v>
      </c>
      <c r="C3875" s="1" t="s">
        <v>29606</v>
      </c>
      <c r="D3875" s="4" t="s">
        <v>38473</v>
      </c>
      <c r="E3875" s="4" t="s">
        <v>38474</v>
      </c>
      <c r="F3875" s="9" t="str">
        <f t="shared" si="241"/>
        <v>South David</v>
      </c>
      <c r="G3875" t="str">
        <f t="shared" si="242"/>
        <v>IN</v>
      </c>
      <c r="H3875" t="str">
        <f t="shared" si="243"/>
        <v>49799</v>
      </c>
    </row>
    <row r="3876" spans="1:8" ht="30">
      <c r="A3876" s="1" t="s">
        <v>14896</v>
      </c>
      <c r="B3876" s="1" t="str">
        <f t="shared" si="240"/>
        <v>23923 Mcgee Tunnel Suite 789;Port Billy, MD 20978</v>
      </c>
      <c r="C3876" s="1" t="s">
        <v>29607</v>
      </c>
      <c r="D3876" s="4" t="s">
        <v>38475</v>
      </c>
      <c r="E3876" s="4" t="s">
        <v>38476</v>
      </c>
      <c r="F3876" s="9" t="str">
        <f t="shared" si="241"/>
        <v>Port Billy</v>
      </c>
      <c r="G3876" t="str">
        <f t="shared" si="242"/>
        <v>MD</v>
      </c>
      <c r="H3876" t="str">
        <f t="shared" si="243"/>
        <v>20978</v>
      </c>
    </row>
    <row r="3877" spans="1:8" ht="30">
      <c r="A3877" s="1" t="s">
        <v>14900</v>
      </c>
      <c r="B3877" s="1" t="str">
        <f t="shared" si="240"/>
        <v>289 Fleming Grove Apt. 529;Jameston, NH 82591</v>
      </c>
      <c r="C3877" s="1" t="s">
        <v>29608</v>
      </c>
      <c r="D3877" s="4" t="s">
        <v>38477</v>
      </c>
      <c r="E3877" s="4" t="s">
        <v>38478</v>
      </c>
      <c r="F3877" s="9" t="str">
        <f t="shared" si="241"/>
        <v>Jameston</v>
      </c>
      <c r="G3877" t="str">
        <f t="shared" si="242"/>
        <v>NH</v>
      </c>
      <c r="H3877" t="str">
        <f t="shared" si="243"/>
        <v>82591</v>
      </c>
    </row>
    <row r="3878" spans="1:8" ht="30">
      <c r="A3878" s="1" t="s">
        <v>14904</v>
      </c>
      <c r="B3878" s="1" t="str">
        <f t="shared" si="240"/>
        <v>63778 Lopez Ford;Tranbury, NJ 02465</v>
      </c>
      <c r="C3878" s="1" t="s">
        <v>29609</v>
      </c>
      <c r="D3878" s="4" t="s">
        <v>38479</v>
      </c>
      <c r="E3878" s="4" t="s">
        <v>38480</v>
      </c>
      <c r="F3878" s="9" t="str">
        <f t="shared" si="241"/>
        <v>Tranbury</v>
      </c>
      <c r="G3878" t="str">
        <f t="shared" si="242"/>
        <v>NJ</v>
      </c>
      <c r="H3878" t="str">
        <f t="shared" si="243"/>
        <v>02465</v>
      </c>
    </row>
    <row r="3879" spans="1:8" ht="30">
      <c r="A3879" s="1" t="s">
        <v>14908</v>
      </c>
      <c r="B3879" s="1" t="str">
        <f t="shared" si="240"/>
        <v>04974 Lee Squares Suite 384;Robinsonfurt, ME 10117</v>
      </c>
      <c r="C3879" s="1" t="s">
        <v>29610</v>
      </c>
      <c r="D3879" s="4" t="s">
        <v>38481</v>
      </c>
      <c r="E3879" s="4" t="s">
        <v>38482</v>
      </c>
      <c r="F3879" s="9" t="str">
        <f t="shared" si="241"/>
        <v>Robinsonfurt</v>
      </c>
      <c r="G3879" t="str">
        <f t="shared" si="242"/>
        <v>ME</v>
      </c>
      <c r="H3879" t="str">
        <f t="shared" si="243"/>
        <v>10117</v>
      </c>
    </row>
    <row r="3880" spans="1:8" ht="30">
      <c r="A3880" s="1" t="s">
        <v>14911</v>
      </c>
      <c r="B3880" s="1" t="str">
        <f t="shared" si="240"/>
        <v>32748 Morgan Parks Suite 475;East Robert, MT 91295</v>
      </c>
      <c r="C3880" s="1" t="s">
        <v>29611</v>
      </c>
      <c r="D3880" s="4" t="s">
        <v>38483</v>
      </c>
      <c r="E3880" s="4" t="s">
        <v>38484</v>
      </c>
      <c r="F3880" s="9" t="str">
        <f t="shared" si="241"/>
        <v>East Robert</v>
      </c>
      <c r="G3880" t="str">
        <f t="shared" si="242"/>
        <v>MT</v>
      </c>
      <c r="H3880" t="str">
        <f t="shared" si="243"/>
        <v>91295</v>
      </c>
    </row>
    <row r="3881" spans="1:8" ht="30">
      <c r="A3881" s="1" t="s">
        <v>14915</v>
      </c>
      <c r="B3881" s="1" t="str">
        <f t="shared" si="240"/>
        <v>554 Jackson Valley Apt. 045;Sarahtown, PA 99468</v>
      </c>
      <c r="C3881" s="1" t="s">
        <v>29612</v>
      </c>
      <c r="D3881" s="4" t="s">
        <v>38485</v>
      </c>
      <c r="E3881" s="4" t="s">
        <v>38486</v>
      </c>
      <c r="F3881" s="9" t="str">
        <f t="shared" si="241"/>
        <v>Sarahtown</v>
      </c>
      <c r="G3881" t="str">
        <f t="shared" si="242"/>
        <v>PA</v>
      </c>
      <c r="H3881" t="str">
        <f t="shared" si="243"/>
        <v>99468</v>
      </c>
    </row>
    <row r="3882" spans="1:8" ht="30">
      <c r="A3882" s="1" t="s">
        <v>14918</v>
      </c>
      <c r="B3882" s="1" t="str">
        <f t="shared" si="240"/>
        <v>Unit 0154 Box 4934;DPO AE 74555</v>
      </c>
      <c r="C3882" s="1" t="s">
        <v>29613</v>
      </c>
      <c r="D3882" s="4" t="s">
        <v>38487</v>
      </c>
      <c r="E3882" s="4" t="s">
        <v>38488</v>
      </c>
      <c r="F3882" s="9" t="str">
        <f t="shared" si="241"/>
        <v>DPO</v>
      </c>
      <c r="G3882" t="str">
        <f t="shared" si="242"/>
        <v>AE</v>
      </c>
      <c r="H3882" t="str">
        <f t="shared" si="243"/>
        <v>74555</v>
      </c>
    </row>
    <row r="3883" spans="1:8" ht="30">
      <c r="A3883" s="1" t="s">
        <v>14922</v>
      </c>
      <c r="B3883" s="1" t="str">
        <f t="shared" si="240"/>
        <v>PSC 1854, Box 2442;APO AA 88547</v>
      </c>
      <c r="C3883" s="1" t="s">
        <v>29614</v>
      </c>
      <c r="D3883" s="4" t="s">
        <v>38489</v>
      </c>
      <c r="E3883" s="4" t="s">
        <v>38490</v>
      </c>
      <c r="F3883" s="9" t="str">
        <f t="shared" si="241"/>
        <v>APO</v>
      </c>
      <c r="G3883" t="str">
        <f t="shared" si="242"/>
        <v>AA</v>
      </c>
      <c r="H3883" t="str">
        <f t="shared" si="243"/>
        <v>88547</v>
      </c>
    </row>
    <row r="3884" spans="1:8" ht="30">
      <c r="A3884" s="1" t="s">
        <v>14926</v>
      </c>
      <c r="B3884" s="1" t="str">
        <f t="shared" si="240"/>
        <v>853 Cook Springs Apt. 721;Davidmouth, TN 04010</v>
      </c>
      <c r="C3884" s="1" t="s">
        <v>29615</v>
      </c>
      <c r="D3884" s="4" t="s">
        <v>38491</v>
      </c>
      <c r="E3884" s="4" t="s">
        <v>38492</v>
      </c>
      <c r="F3884" s="9" t="str">
        <f t="shared" si="241"/>
        <v>Davidmouth</v>
      </c>
      <c r="G3884" t="str">
        <f t="shared" si="242"/>
        <v>TN</v>
      </c>
      <c r="H3884" t="str">
        <f t="shared" si="243"/>
        <v>04010</v>
      </c>
    </row>
    <row r="3885" spans="1:8" ht="30">
      <c r="A3885" s="1" t="s">
        <v>14929</v>
      </c>
      <c r="B3885" s="1" t="str">
        <f t="shared" si="240"/>
        <v>669 Evan Corner Apt. 059;Jasonchester, NJ 01962</v>
      </c>
      <c r="C3885" s="1" t="s">
        <v>29616</v>
      </c>
      <c r="D3885" s="4" t="s">
        <v>38493</v>
      </c>
      <c r="E3885" s="4" t="s">
        <v>38494</v>
      </c>
      <c r="F3885" s="9" t="str">
        <f t="shared" si="241"/>
        <v>Jasonchester</v>
      </c>
      <c r="G3885" t="str">
        <f t="shared" si="242"/>
        <v>NJ</v>
      </c>
      <c r="H3885" t="str">
        <f t="shared" si="243"/>
        <v>01962</v>
      </c>
    </row>
    <row r="3886" spans="1:8" ht="30">
      <c r="A3886" s="1" t="s">
        <v>14933</v>
      </c>
      <c r="B3886" s="1" t="str">
        <f t="shared" si="240"/>
        <v>04417 Barnes Hollow Suite 647;West Danielle, AK 42667</v>
      </c>
      <c r="C3886" s="1" t="s">
        <v>29617</v>
      </c>
      <c r="D3886" s="4" t="s">
        <v>38495</v>
      </c>
      <c r="E3886" s="4" t="s">
        <v>38496</v>
      </c>
      <c r="F3886" s="9" t="str">
        <f t="shared" si="241"/>
        <v>West Danielle</v>
      </c>
      <c r="G3886" t="str">
        <f t="shared" si="242"/>
        <v>AK</v>
      </c>
      <c r="H3886" t="str">
        <f t="shared" si="243"/>
        <v>42667</v>
      </c>
    </row>
    <row r="3887" spans="1:8" ht="30">
      <c r="A3887" s="1" t="s">
        <v>14936</v>
      </c>
      <c r="B3887" s="1" t="str">
        <f t="shared" si="240"/>
        <v>Unit 3582 Box 3404;DPO AE 48526</v>
      </c>
      <c r="C3887" s="1" t="s">
        <v>29618</v>
      </c>
      <c r="D3887" s="4" t="s">
        <v>38497</v>
      </c>
      <c r="E3887" s="4" t="s">
        <v>38498</v>
      </c>
      <c r="F3887" s="9" t="str">
        <f t="shared" si="241"/>
        <v>DPO</v>
      </c>
      <c r="G3887" t="str">
        <f t="shared" si="242"/>
        <v>AE</v>
      </c>
      <c r="H3887" t="str">
        <f t="shared" si="243"/>
        <v>48526</v>
      </c>
    </row>
    <row r="3888" spans="1:8" ht="30">
      <c r="A3888" s="1" t="s">
        <v>14940</v>
      </c>
      <c r="B3888" s="1" t="str">
        <f t="shared" si="240"/>
        <v>USCGC Wade;FPO AA 10329</v>
      </c>
      <c r="C3888" s="1" t="s">
        <v>29619</v>
      </c>
      <c r="D3888" s="4" t="s">
        <v>38499</v>
      </c>
      <c r="E3888" s="4" t="s">
        <v>38500</v>
      </c>
      <c r="F3888" s="9" t="str">
        <f t="shared" si="241"/>
        <v>FPO</v>
      </c>
      <c r="G3888" t="str">
        <f t="shared" si="242"/>
        <v>AA</v>
      </c>
      <c r="H3888" t="str">
        <f t="shared" si="243"/>
        <v>10329</v>
      </c>
    </row>
    <row r="3889" spans="1:8" ht="30">
      <c r="A3889" s="1" t="s">
        <v>14944</v>
      </c>
      <c r="B3889" s="1" t="str">
        <f t="shared" si="240"/>
        <v>1219 Matthew Drive Apt. 740;East Jillfort, GA 00993</v>
      </c>
      <c r="C3889" s="1" t="s">
        <v>29620</v>
      </c>
      <c r="D3889" s="4" t="s">
        <v>38501</v>
      </c>
      <c r="E3889" s="4" t="s">
        <v>38502</v>
      </c>
      <c r="F3889" s="9" t="str">
        <f t="shared" si="241"/>
        <v>East Jillfort</v>
      </c>
      <c r="G3889" t="str">
        <f t="shared" si="242"/>
        <v>GA</v>
      </c>
      <c r="H3889" t="str">
        <f t="shared" si="243"/>
        <v>00993</v>
      </c>
    </row>
    <row r="3890" spans="1:8" ht="30">
      <c r="A3890" s="1" t="s">
        <v>14948</v>
      </c>
      <c r="B3890" s="1" t="str">
        <f t="shared" si="240"/>
        <v>USS Stark;FPO AE 80326</v>
      </c>
      <c r="C3890" s="1" t="s">
        <v>29621</v>
      </c>
      <c r="D3890" s="4" t="s">
        <v>38503</v>
      </c>
      <c r="E3890" s="4" t="s">
        <v>38504</v>
      </c>
      <c r="F3890" s="9" t="str">
        <f t="shared" si="241"/>
        <v>FPO</v>
      </c>
      <c r="G3890" t="str">
        <f t="shared" si="242"/>
        <v>AE</v>
      </c>
      <c r="H3890" t="str">
        <f t="shared" si="243"/>
        <v>80326</v>
      </c>
    </row>
    <row r="3891" spans="1:8" ht="30">
      <c r="A3891" s="1" t="s">
        <v>14952</v>
      </c>
      <c r="B3891" s="1" t="str">
        <f t="shared" si="240"/>
        <v>3332 Wagner Hill;New Kenneth, AL 54430</v>
      </c>
      <c r="C3891" s="1" t="s">
        <v>29622</v>
      </c>
      <c r="D3891" s="4" t="s">
        <v>38505</v>
      </c>
      <c r="E3891" s="4" t="s">
        <v>38506</v>
      </c>
      <c r="F3891" s="9" t="str">
        <f t="shared" si="241"/>
        <v>New Kenneth</v>
      </c>
      <c r="G3891" t="str">
        <f t="shared" si="242"/>
        <v>AL</v>
      </c>
      <c r="H3891" t="str">
        <f t="shared" si="243"/>
        <v>54430</v>
      </c>
    </row>
    <row r="3892" spans="1:8" ht="30">
      <c r="A3892" s="1" t="s">
        <v>14955</v>
      </c>
      <c r="B3892" s="1" t="str">
        <f t="shared" si="240"/>
        <v>1010 John Ranch;New Karenstad, WA 84915</v>
      </c>
      <c r="C3892" s="1" t="s">
        <v>29623</v>
      </c>
      <c r="D3892" s="4" t="s">
        <v>38507</v>
      </c>
      <c r="E3892" s="4" t="s">
        <v>38508</v>
      </c>
      <c r="F3892" s="9" t="str">
        <f t="shared" si="241"/>
        <v>New Karenstad</v>
      </c>
      <c r="G3892" t="str">
        <f t="shared" si="242"/>
        <v>WA</v>
      </c>
      <c r="H3892" t="str">
        <f t="shared" si="243"/>
        <v>84915</v>
      </c>
    </row>
    <row r="3893" spans="1:8" ht="30">
      <c r="A3893" s="1" t="s">
        <v>14959</v>
      </c>
      <c r="B3893" s="1" t="str">
        <f t="shared" si="240"/>
        <v>PSC 1613, Box 9870;APO AP 06376</v>
      </c>
      <c r="C3893" s="1" t="s">
        <v>29624</v>
      </c>
      <c r="D3893" s="4" t="s">
        <v>38509</v>
      </c>
      <c r="E3893" s="4" t="s">
        <v>38510</v>
      </c>
      <c r="F3893" s="9" t="str">
        <f t="shared" si="241"/>
        <v>APO</v>
      </c>
      <c r="G3893" t="str">
        <f t="shared" si="242"/>
        <v>AP</v>
      </c>
      <c r="H3893" t="str">
        <f t="shared" si="243"/>
        <v>06376</v>
      </c>
    </row>
    <row r="3894" spans="1:8" ht="30">
      <c r="A3894" s="1" t="s">
        <v>14963</v>
      </c>
      <c r="B3894" s="1" t="str">
        <f t="shared" si="240"/>
        <v>781 Martinez Shoals Apt. 112;New Heather, AZ 19445</v>
      </c>
      <c r="C3894" s="1" t="s">
        <v>29625</v>
      </c>
      <c r="D3894" s="4" t="s">
        <v>38511</v>
      </c>
      <c r="E3894" s="4" t="s">
        <v>38512</v>
      </c>
      <c r="F3894" s="9" t="str">
        <f t="shared" si="241"/>
        <v>New Heather</v>
      </c>
      <c r="G3894" t="str">
        <f t="shared" si="242"/>
        <v>AZ</v>
      </c>
      <c r="H3894" t="str">
        <f t="shared" si="243"/>
        <v>19445</v>
      </c>
    </row>
    <row r="3895" spans="1:8" ht="45">
      <c r="A3895" s="1" t="s">
        <v>14967</v>
      </c>
      <c r="B3895" s="1" t="str">
        <f t="shared" si="240"/>
        <v>963 Thomas Union;Thomasville, NY 05363</v>
      </c>
      <c r="C3895" s="1" t="s">
        <v>29626</v>
      </c>
      <c r="D3895" s="4" t="s">
        <v>38513</v>
      </c>
      <c r="E3895" s="4" t="s">
        <v>38514</v>
      </c>
      <c r="F3895" s="9" t="str">
        <f t="shared" si="241"/>
        <v>Thomasville</v>
      </c>
      <c r="G3895" t="str">
        <f t="shared" si="242"/>
        <v>NY</v>
      </c>
      <c r="H3895" t="str">
        <f t="shared" si="243"/>
        <v>05363</v>
      </c>
    </row>
    <row r="3896" spans="1:8" ht="30">
      <c r="A3896" s="1" t="s">
        <v>14971</v>
      </c>
      <c r="B3896" s="1" t="str">
        <f t="shared" si="240"/>
        <v>74886 Rebecca Cliff;South John, FL 32131</v>
      </c>
      <c r="C3896" s="1" t="s">
        <v>29627</v>
      </c>
      <c r="D3896" s="4" t="s">
        <v>38515</v>
      </c>
      <c r="E3896" s="4" t="s">
        <v>38516</v>
      </c>
      <c r="F3896" s="9" t="str">
        <f t="shared" si="241"/>
        <v>South John</v>
      </c>
      <c r="G3896" t="str">
        <f t="shared" si="242"/>
        <v>FL</v>
      </c>
      <c r="H3896" t="str">
        <f t="shared" si="243"/>
        <v>32131</v>
      </c>
    </row>
    <row r="3897" spans="1:8" ht="45">
      <c r="A3897" s="1" t="s">
        <v>14975</v>
      </c>
      <c r="B3897" s="1" t="str">
        <f t="shared" si="240"/>
        <v>808 Amanda Wall;Anthonychester, AL 64813</v>
      </c>
      <c r="C3897" s="1" t="s">
        <v>29628</v>
      </c>
      <c r="D3897" s="4" t="s">
        <v>38517</v>
      </c>
      <c r="E3897" s="4" t="s">
        <v>38518</v>
      </c>
      <c r="F3897" s="9" t="str">
        <f t="shared" si="241"/>
        <v>Anthonychester</v>
      </c>
      <c r="G3897" t="str">
        <f t="shared" si="242"/>
        <v>AL</v>
      </c>
      <c r="H3897" t="str">
        <f t="shared" si="243"/>
        <v>64813</v>
      </c>
    </row>
    <row r="3898" spans="1:8" ht="45">
      <c r="A3898" s="1" t="s">
        <v>14979</v>
      </c>
      <c r="B3898" s="1" t="str">
        <f t="shared" si="240"/>
        <v>499 Cole Ville Suite 734;Timothytown, MN 09576</v>
      </c>
      <c r="C3898" s="1" t="s">
        <v>29629</v>
      </c>
      <c r="D3898" s="4" t="s">
        <v>38519</v>
      </c>
      <c r="E3898" s="4" t="s">
        <v>38520</v>
      </c>
      <c r="F3898" s="9" t="str">
        <f t="shared" si="241"/>
        <v>Timothytown</v>
      </c>
      <c r="G3898" t="str">
        <f t="shared" si="242"/>
        <v>MN</v>
      </c>
      <c r="H3898" t="str">
        <f t="shared" si="243"/>
        <v>09576</v>
      </c>
    </row>
    <row r="3899" spans="1:8" ht="45">
      <c r="A3899" s="1" t="s">
        <v>14983</v>
      </c>
      <c r="B3899" s="1" t="str">
        <f t="shared" si="240"/>
        <v>34232 John Ports Suite 883;Lake Dianefort, VA 43116</v>
      </c>
      <c r="C3899" s="1" t="s">
        <v>29630</v>
      </c>
      <c r="D3899" s="4" t="s">
        <v>38521</v>
      </c>
      <c r="E3899" s="4" t="s">
        <v>38522</v>
      </c>
      <c r="F3899" s="9" t="str">
        <f t="shared" si="241"/>
        <v>Lake Dianefort</v>
      </c>
      <c r="G3899" t="str">
        <f t="shared" si="242"/>
        <v>VA</v>
      </c>
      <c r="H3899" t="str">
        <f t="shared" si="243"/>
        <v>43116</v>
      </c>
    </row>
    <row r="3900" spans="1:8" ht="30">
      <c r="A3900" s="1" t="s">
        <v>14986</v>
      </c>
      <c r="B3900" s="1" t="str">
        <f t="shared" si="240"/>
        <v>002 Todd Valley Suite 230;Cuevasfort, CA 46529</v>
      </c>
      <c r="C3900" s="1" t="s">
        <v>29631</v>
      </c>
      <c r="D3900" s="4" t="s">
        <v>38523</v>
      </c>
      <c r="E3900" s="4" t="s">
        <v>38524</v>
      </c>
      <c r="F3900" s="9" t="str">
        <f t="shared" si="241"/>
        <v>Cuevasfort</v>
      </c>
      <c r="G3900" t="str">
        <f t="shared" si="242"/>
        <v>CA</v>
      </c>
      <c r="H3900" t="str">
        <f t="shared" si="243"/>
        <v>46529</v>
      </c>
    </row>
    <row r="3901" spans="1:8" ht="30">
      <c r="A3901" s="1" t="s">
        <v>14989</v>
      </c>
      <c r="B3901" s="1" t="str">
        <f t="shared" si="240"/>
        <v>34466 Shawn Falls;North Elizabeth, IN 30752</v>
      </c>
      <c r="C3901" s="1" t="s">
        <v>29632</v>
      </c>
      <c r="D3901" s="4" t="s">
        <v>38525</v>
      </c>
      <c r="E3901" s="4" t="s">
        <v>38526</v>
      </c>
      <c r="F3901" s="9" t="str">
        <f t="shared" si="241"/>
        <v>North Elizabeth</v>
      </c>
      <c r="G3901" t="str">
        <f t="shared" si="242"/>
        <v>IN</v>
      </c>
      <c r="H3901" t="str">
        <f t="shared" si="243"/>
        <v>30752</v>
      </c>
    </row>
    <row r="3902" spans="1:8" ht="30">
      <c r="A3902" s="1" t="s">
        <v>14993</v>
      </c>
      <c r="B3902" s="1" t="str">
        <f t="shared" si="240"/>
        <v>Unit 7317 Box 8592;DPO AP 37528</v>
      </c>
      <c r="C3902" s="1" t="s">
        <v>29633</v>
      </c>
      <c r="D3902" s="4" t="s">
        <v>38527</v>
      </c>
      <c r="E3902" s="4" t="s">
        <v>38528</v>
      </c>
      <c r="F3902" s="9" t="str">
        <f t="shared" si="241"/>
        <v>DPO</v>
      </c>
      <c r="G3902" t="str">
        <f t="shared" si="242"/>
        <v>AP</v>
      </c>
      <c r="H3902" t="str">
        <f t="shared" si="243"/>
        <v>37528</v>
      </c>
    </row>
    <row r="3903" spans="1:8" ht="45">
      <c r="A3903" s="1" t="s">
        <v>14996</v>
      </c>
      <c r="B3903" s="1" t="str">
        <f t="shared" si="240"/>
        <v>7282 Mendez Roads Apt. 074;New Samanthaberg, MA 49695</v>
      </c>
      <c r="C3903" s="1" t="s">
        <v>29634</v>
      </c>
      <c r="D3903" s="4" t="s">
        <v>38529</v>
      </c>
      <c r="E3903" s="4" t="s">
        <v>38530</v>
      </c>
      <c r="F3903" s="9" t="str">
        <f t="shared" si="241"/>
        <v>New Samanthaberg</v>
      </c>
      <c r="G3903" t="str">
        <f t="shared" si="242"/>
        <v>MA</v>
      </c>
      <c r="H3903" t="str">
        <f t="shared" si="243"/>
        <v>49695</v>
      </c>
    </row>
    <row r="3904" spans="1:8" ht="45">
      <c r="A3904" s="1" t="s">
        <v>15000</v>
      </c>
      <c r="B3904" s="1" t="str">
        <f t="shared" si="240"/>
        <v>20693 Anna Island Suite 340;Lake Catherine, OK 67133</v>
      </c>
      <c r="C3904" s="1" t="s">
        <v>29635</v>
      </c>
      <c r="D3904" s="4" t="s">
        <v>38531</v>
      </c>
      <c r="E3904" s="4" t="s">
        <v>38532</v>
      </c>
      <c r="F3904" s="9" t="str">
        <f t="shared" si="241"/>
        <v>Lake Catherine</v>
      </c>
      <c r="G3904" t="str">
        <f t="shared" si="242"/>
        <v>OK</v>
      </c>
      <c r="H3904" t="str">
        <f t="shared" si="243"/>
        <v>67133</v>
      </c>
    </row>
    <row r="3905" spans="1:8" ht="30">
      <c r="A3905" s="1" t="s">
        <v>15004</v>
      </c>
      <c r="B3905" s="1" t="str">
        <f t="shared" si="240"/>
        <v>531 Moore Walks;East Calvin, AL 04071</v>
      </c>
      <c r="C3905" s="1" t="s">
        <v>29636</v>
      </c>
      <c r="D3905" s="4" t="s">
        <v>38533</v>
      </c>
      <c r="E3905" s="4" t="s">
        <v>38534</v>
      </c>
      <c r="F3905" s="9" t="str">
        <f t="shared" si="241"/>
        <v>East Calvin</v>
      </c>
      <c r="G3905" t="str">
        <f t="shared" si="242"/>
        <v>AL</v>
      </c>
      <c r="H3905" t="str">
        <f t="shared" si="243"/>
        <v>04071</v>
      </c>
    </row>
    <row r="3906" spans="1:8" ht="30">
      <c r="A3906" s="1" t="s">
        <v>15008</v>
      </c>
      <c r="B3906" s="1" t="str">
        <f t="shared" si="240"/>
        <v>000 Hodge Orchard Apt. 118;Morrismouth, TX 29401</v>
      </c>
      <c r="C3906" s="1" t="s">
        <v>29637</v>
      </c>
      <c r="D3906" s="4" t="s">
        <v>38535</v>
      </c>
      <c r="E3906" s="4" t="s">
        <v>38536</v>
      </c>
      <c r="F3906" s="9" t="str">
        <f t="shared" si="241"/>
        <v>Morrismouth</v>
      </c>
      <c r="G3906" t="str">
        <f t="shared" si="242"/>
        <v>TX</v>
      </c>
      <c r="H3906" t="str">
        <f t="shared" si="243"/>
        <v>29401</v>
      </c>
    </row>
    <row r="3907" spans="1:8" ht="30">
      <c r="A3907" s="1" t="s">
        <v>15009</v>
      </c>
      <c r="B3907" s="1" t="str">
        <f t="shared" ref="B3907:B3970" si="244">SUBSTITUTE(A3907,CHAR(10),";")</f>
        <v>10704 Mark Union;Travisport, TN 23413</v>
      </c>
      <c r="C3907" s="1" t="s">
        <v>29638</v>
      </c>
      <c r="D3907" s="4" t="s">
        <v>38537</v>
      </c>
      <c r="E3907" s="4" t="s">
        <v>38538</v>
      </c>
      <c r="F3907" s="9" t="str">
        <f t="shared" ref="F3907:F3970" si="245">IF(RIGHT(LEFT(E3907,3),2)="PO",LEFT(E3907,3),LEFT(E3907,LEN(E3907)-10))</f>
        <v>Travisport</v>
      </c>
      <c r="G3907" t="str">
        <f t="shared" ref="G3907:G3970" si="246">LEFT(RIGHT(E3907, 8), 2)</f>
        <v>TN</v>
      </c>
      <c r="H3907" t="str">
        <f t="shared" ref="H3907:H3970" si="247">RIGHT(E3907, 5)</f>
        <v>23413</v>
      </c>
    </row>
    <row r="3908" spans="1:8" ht="30">
      <c r="A3908" s="1" t="s">
        <v>15013</v>
      </c>
      <c r="B3908" s="1" t="str">
        <f t="shared" si="244"/>
        <v>9064 Baker Port Suite 932;South Karen, WI 98672</v>
      </c>
      <c r="C3908" s="1" t="s">
        <v>29639</v>
      </c>
      <c r="D3908" s="4" t="s">
        <v>38539</v>
      </c>
      <c r="E3908" s="4" t="s">
        <v>38540</v>
      </c>
      <c r="F3908" s="9" t="str">
        <f t="shared" si="245"/>
        <v>South Karen</v>
      </c>
      <c r="G3908" t="str">
        <f t="shared" si="246"/>
        <v>WI</v>
      </c>
      <c r="H3908" t="str">
        <f t="shared" si="247"/>
        <v>98672</v>
      </c>
    </row>
    <row r="3909" spans="1:8" ht="30">
      <c r="A3909" s="1" t="s">
        <v>15017</v>
      </c>
      <c r="B3909" s="1" t="str">
        <f t="shared" si="244"/>
        <v>160 James Rapid Suite 160;Sanchezstad, WV 70390</v>
      </c>
      <c r="C3909" s="1" t="s">
        <v>29640</v>
      </c>
      <c r="D3909" s="4" t="s">
        <v>38541</v>
      </c>
      <c r="E3909" s="4" t="s">
        <v>38542</v>
      </c>
      <c r="F3909" s="9" t="str">
        <f t="shared" si="245"/>
        <v>Sanchezstad</v>
      </c>
      <c r="G3909" t="str">
        <f t="shared" si="246"/>
        <v>WV</v>
      </c>
      <c r="H3909" t="str">
        <f t="shared" si="247"/>
        <v>70390</v>
      </c>
    </row>
    <row r="3910" spans="1:8" ht="30">
      <c r="A3910" s="1" t="s">
        <v>15021</v>
      </c>
      <c r="B3910" s="1" t="str">
        <f t="shared" si="244"/>
        <v>USNS Branch;FPO AP 84276</v>
      </c>
      <c r="C3910" s="1" t="s">
        <v>29641</v>
      </c>
      <c r="D3910" s="4" t="s">
        <v>38543</v>
      </c>
      <c r="E3910" s="4" t="s">
        <v>38544</v>
      </c>
      <c r="F3910" s="9" t="str">
        <f t="shared" si="245"/>
        <v>FPO</v>
      </c>
      <c r="G3910" t="str">
        <f t="shared" si="246"/>
        <v>AP</v>
      </c>
      <c r="H3910" t="str">
        <f t="shared" si="247"/>
        <v>84276</v>
      </c>
    </row>
    <row r="3911" spans="1:8" ht="30">
      <c r="A3911" s="1" t="s">
        <v>15025</v>
      </c>
      <c r="B3911" s="1" t="str">
        <f t="shared" si="244"/>
        <v>196 Rogers Lodge Apt. 837;Luisburgh, OR 07608</v>
      </c>
      <c r="C3911" s="1" t="s">
        <v>29642</v>
      </c>
      <c r="D3911" s="4" t="s">
        <v>38545</v>
      </c>
      <c r="E3911" s="4" t="s">
        <v>38546</v>
      </c>
      <c r="F3911" s="9" t="str">
        <f t="shared" si="245"/>
        <v>Luisburgh</v>
      </c>
      <c r="G3911" t="str">
        <f t="shared" si="246"/>
        <v>OR</v>
      </c>
      <c r="H3911" t="str">
        <f t="shared" si="247"/>
        <v>07608</v>
      </c>
    </row>
    <row r="3912" spans="1:8" ht="30">
      <c r="A3912" s="1" t="s">
        <v>15028</v>
      </c>
      <c r="B3912" s="1" t="str">
        <f t="shared" si="244"/>
        <v>732 Roberto Parkway Apt. 621;Port Susan, CT 57869</v>
      </c>
      <c r="C3912" s="1" t="s">
        <v>29643</v>
      </c>
      <c r="D3912" s="4" t="s">
        <v>38547</v>
      </c>
      <c r="E3912" s="4" t="s">
        <v>38548</v>
      </c>
      <c r="F3912" s="9" t="str">
        <f t="shared" si="245"/>
        <v>Port Susan</v>
      </c>
      <c r="G3912" t="str">
        <f t="shared" si="246"/>
        <v>CT</v>
      </c>
      <c r="H3912" t="str">
        <f t="shared" si="247"/>
        <v>57869</v>
      </c>
    </row>
    <row r="3913" spans="1:8" ht="30">
      <c r="A3913" s="1" t="s">
        <v>15032</v>
      </c>
      <c r="B3913" s="1" t="str">
        <f t="shared" si="244"/>
        <v>51667 Sandra Passage Suite 385;Danielhaven, WA 56794</v>
      </c>
      <c r="C3913" s="1" t="s">
        <v>29644</v>
      </c>
      <c r="D3913" s="4" t="s">
        <v>38549</v>
      </c>
      <c r="E3913" s="4" t="s">
        <v>38550</v>
      </c>
      <c r="F3913" s="9" t="str">
        <f t="shared" si="245"/>
        <v>Danielhaven</v>
      </c>
      <c r="G3913" t="str">
        <f t="shared" si="246"/>
        <v>WA</v>
      </c>
      <c r="H3913" t="str">
        <f t="shared" si="247"/>
        <v>56794</v>
      </c>
    </row>
    <row r="3914" spans="1:8" ht="45">
      <c r="A3914" s="1" t="s">
        <v>15036</v>
      </c>
      <c r="B3914" s="1" t="str">
        <f t="shared" si="244"/>
        <v>2369 Lucas Tunnel;Charlottetown, MO 99715</v>
      </c>
      <c r="C3914" s="1" t="s">
        <v>29645</v>
      </c>
      <c r="D3914" s="4" t="s">
        <v>38551</v>
      </c>
      <c r="E3914" s="4" t="s">
        <v>38552</v>
      </c>
      <c r="F3914" s="9" t="str">
        <f t="shared" si="245"/>
        <v>Charlottetown</v>
      </c>
      <c r="G3914" t="str">
        <f t="shared" si="246"/>
        <v>MO</v>
      </c>
      <c r="H3914" t="str">
        <f t="shared" si="247"/>
        <v>99715</v>
      </c>
    </row>
    <row r="3915" spans="1:8" ht="30">
      <c r="A3915" s="1" t="s">
        <v>15040</v>
      </c>
      <c r="B3915" s="1" t="str">
        <f t="shared" si="244"/>
        <v>USS Lawson;FPO AP 01711</v>
      </c>
      <c r="C3915" s="1" t="s">
        <v>29646</v>
      </c>
      <c r="D3915" s="4" t="s">
        <v>38553</v>
      </c>
      <c r="E3915" s="4" t="s">
        <v>38554</v>
      </c>
      <c r="F3915" s="9" t="str">
        <f t="shared" si="245"/>
        <v>FPO</v>
      </c>
      <c r="G3915" t="str">
        <f t="shared" si="246"/>
        <v>AP</v>
      </c>
      <c r="H3915" t="str">
        <f t="shared" si="247"/>
        <v>01711</v>
      </c>
    </row>
    <row r="3916" spans="1:8" ht="30">
      <c r="A3916" s="1" t="s">
        <v>15043</v>
      </c>
      <c r="B3916" s="1" t="str">
        <f t="shared" si="244"/>
        <v>762 Edwards Road;Ericaview, NC 00763</v>
      </c>
      <c r="C3916" s="1" t="s">
        <v>29647</v>
      </c>
      <c r="D3916" s="4" t="s">
        <v>38555</v>
      </c>
      <c r="E3916" s="4" t="s">
        <v>38556</v>
      </c>
      <c r="F3916" s="9" t="str">
        <f t="shared" si="245"/>
        <v>Ericaview</v>
      </c>
      <c r="G3916" t="str">
        <f t="shared" si="246"/>
        <v>NC</v>
      </c>
      <c r="H3916" t="str">
        <f t="shared" si="247"/>
        <v>00763</v>
      </c>
    </row>
    <row r="3917" spans="1:8" ht="45">
      <c r="A3917" s="1" t="s">
        <v>15047</v>
      </c>
      <c r="B3917" s="1" t="str">
        <f t="shared" si="244"/>
        <v>6053 Karen Brooks;Margaretview, IL 25819</v>
      </c>
      <c r="C3917" s="1" t="s">
        <v>29648</v>
      </c>
      <c r="D3917" s="4" t="s">
        <v>38557</v>
      </c>
      <c r="E3917" s="4" t="s">
        <v>38558</v>
      </c>
      <c r="F3917" s="9" t="str">
        <f t="shared" si="245"/>
        <v>Margaretview</v>
      </c>
      <c r="G3917" t="str">
        <f t="shared" si="246"/>
        <v>IL</v>
      </c>
      <c r="H3917" t="str">
        <f t="shared" si="247"/>
        <v>25819</v>
      </c>
    </row>
    <row r="3918" spans="1:8" ht="30">
      <c r="A3918" s="1" t="s">
        <v>15051</v>
      </c>
      <c r="B3918" s="1" t="str">
        <f t="shared" si="244"/>
        <v>415 Joseph Vista;Brentton, TN 35641</v>
      </c>
      <c r="C3918" s="1" t="s">
        <v>29649</v>
      </c>
      <c r="D3918" s="4" t="s">
        <v>38559</v>
      </c>
      <c r="E3918" s="4" t="s">
        <v>38560</v>
      </c>
      <c r="F3918" s="9" t="str">
        <f t="shared" si="245"/>
        <v>Brentton</v>
      </c>
      <c r="G3918" t="str">
        <f t="shared" si="246"/>
        <v>TN</v>
      </c>
      <c r="H3918" t="str">
        <f t="shared" si="247"/>
        <v>35641</v>
      </c>
    </row>
    <row r="3919" spans="1:8" ht="45">
      <c r="A3919" s="1" t="s">
        <v>15055</v>
      </c>
      <c r="B3919" s="1" t="str">
        <f t="shared" si="244"/>
        <v>259 Payne Meadows;Priceside, PA 71249</v>
      </c>
      <c r="C3919" s="1" t="s">
        <v>29650</v>
      </c>
      <c r="D3919" s="4" t="s">
        <v>38561</v>
      </c>
      <c r="E3919" s="4" t="s">
        <v>38562</v>
      </c>
      <c r="F3919" s="9" t="str">
        <f t="shared" si="245"/>
        <v>Priceside</v>
      </c>
      <c r="G3919" t="str">
        <f t="shared" si="246"/>
        <v>PA</v>
      </c>
      <c r="H3919" t="str">
        <f t="shared" si="247"/>
        <v>71249</v>
      </c>
    </row>
    <row r="3920" spans="1:8" ht="30">
      <c r="A3920" s="1" t="s">
        <v>15058</v>
      </c>
      <c r="B3920" s="1" t="str">
        <f t="shared" si="244"/>
        <v>222 James Forks Suite 154;Sandersshire, AK 35622</v>
      </c>
      <c r="C3920" s="1" t="s">
        <v>29651</v>
      </c>
      <c r="D3920" s="4" t="s">
        <v>38563</v>
      </c>
      <c r="E3920" s="4" t="s">
        <v>38564</v>
      </c>
      <c r="F3920" s="9" t="str">
        <f t="shared" si="245"/>
        <v>Sandersshire</v>
      </c>
      <c r="G3920" t="str">
        <f t="shared" si="246"/>
        <v>AK</v>
      </c>
      <c r="H3920" t="str">
        <f t="shared" si="247"/>
        <v>35622</v>
      </c>
    </row>
    <row r="3921" spans="1:8" ht="45">
      <c r="A3921" s="1" t="s">
        <v>15062</v>
      </c>
      <c r="B3921" s="1" t="str">
        <f t="shared" si="244"/>
        <v>760 Kathryn Groves;Fosterborough, CT 05538</v>
      </c>
      <c r="C3921" s="1" t="s">
        <v>29652</v>
      </c>
      <c r="D3921" s="4" t="s">
        <v>38565</v>
      </c>
      <c r="E3921" s="4" t="s">
        <v>38566</v>
      </c>
      <c r="F3921" s="9" t="str">
        <f t="shared" si="245"/>
        <v>Fosterborough</v>
      </c>
      <c r="G3921" t="str">
        <f t="shared" si="246"/>
        <v>CT</v>
      </c>
      <c r="H3921" t="str">
        <f t="shared" si="247"/>
        <v>05538</v>
      </c>
    </row>
    <row r="3922" spans="1:8" ht="45">
      <c r="A3922" s="1" t="s">
        <v>15066</v>
      </c>
      <c r="B3922" s="1" t="str">
        <f t="shared" si="244"/>
        <v>67790 Jack Streets Apt. 059;East Richardtown, CA 59220</v>
      </c>
      <c r="C3922" s="1" t="s">
        <v>29653</v>
      </c>
      <c r="D3922" s="4" t="s">
        <v>38567</v>
      </c>
      <c r="E3922" s="4" t="s">
        <v>38568</v>
      </c>
      <c r="F3922" s="9" t="str">
        <f t="shared" si="245"/>
        <v>East Richardtown</v>
      </c>
      <c r="G3922" t="str">
        <f t="shared" si="246"/>
        <v>CA</v>
      </c>
      <c r="H3922" t="str">
        <f t="shared" si="247"/>
        <v>59220</v>
      </c>
    </row>
    <row r="3923" spans="1:8" ht="45">
      <c r="A3923" s="1" t="s">
        <v>15070</v>
      </c>
      <c r="B3923" s="1" t="str">
        <f t="shared" si="244"/>
        <v>861 Morgan Shore;Swansonport, MD 23225</v>
      </c>
      <c r="C3923" s="1" t="s">
        <v>29654</v>
      </c>
      <c r="D3923" s="4" t="s">
        <v>38569</v>
      </c>
      <c r="E3923" s="4" t="s">
        <v>38570</v>
      </c>
      <c r="F3923" s="9" t="str">
        <f t="shared" si="245"/>
        <v>Swansonport</v>
      </c>
      <c r="G3923" t="str">
        <f t="shared" si="246"/>
        <v>MD</v>
      </c>
      <c r="H3923" t="str">
        <f t="shared" si="247"/>
        <v>23225</v>
      </c>
    </row>
    <row r="3924" spans="1:8" ht="45">
      <c r="A3924" s="1" t="s">
        <v>15074</v>
      </c>
      <c r="B3924" s="1" t="str">
        <f t="shared" si="244"/>
        <v>932 Blankenship Turnpike Suite 120;South Andreaberg, MO 83852</v>
      </c>
      <c r="C3924" s="1" t="s">
        <v>29655</v>
      </c>
      <c r="D3924" s="4" t="s">
        <v>38571</v>
      </c>
      <c r="E3924" s="4" t="s">
        <v>38572</v>
      </c>
      <c r="F3924" s="9" t="str">
        <f t="shared" si="245"/>
        <v>South Andreaberg</v>
      </c>
      <c r="G3924" t="str">
        <f t="shared" si="246"/>
        <v>MO</v>
      </c>
      <c r="H3924" t="str">
        <f t="shared" si="247"/>
        <v>83852</v>
      </c>
    </row>
    <row r="3925" spans="1:8" ht="45">
      <c r="A3925" s="1" t="s">
        <v>15078</v>
      </c>
      <c r="B3925" s="1" t="str">
        <f t="shared" si="244"/>
        <v>1561 Johnson Estates Apt. 190;Gonzalezburgh, MO 80621</v>
      </c>
      <c r="C3925" s="1" t="s">
        <v>29656</v>
      </c>
      <c r="D3925" s="4" t="s">
        <v>38573</v>
      </c>
      <c r="E3925" s="4" t="s">
        <v>38574</v>
      </c>
      <c r="F3925" s="9" t="str">
        <f t="shared" si="245"/>
        <v>Gonzalezburgh</v>
      </c>
      <c r="G3925" t="str">
        <f t="shared" si="246"/>
        <v>MO</v>
      </c>
      <c r="H3925" t="str">
        <f t="shared" si="247"/>
        <v>80621</v>
      </c>
    </row>
    <row r="3926" spans="1:8" ht="30">
      <c r="A3926" s="1" t="s">
        <v>15081</v>
      </c>
      <c r="B3926" s="1" t="str">
        <f t="shared" si="244"/>
        <v>22078 Anderson Park;Lake Gloriafurt, DE 93760</v>
      </c>
      <c r="C3926" s="1" t="s">
        <v>29657</v>
      </c>
      <c r="D3926" s="4" t="s">
        <v>38575</v>
      </c>
      <c r="E3926" s="4" t="s">
        <v>38576</v>
      </c>
      <c r="F3926" s="9" t="str">
        <f t="shared" si="245"/>
        <v>Lake Gloriafurt</v>
      </c>
      <c r="G3926" t="str">
        <f t="shared" si="246"/>
        <v>DE</v>
      </c>
      <c r="H3926" t="str">
        <f t="shared" si="247"/>
        <v>93760</v>
      </c>
    </row>
    <row r="3927" spans="1:8" ht="45">
      <c r="A3927" s="1" t="s">
        <v>15085</v>
      </c>
      <c r="B3927" s="1" t="str">
        <f t="shared" si="244"/>
        <v>60943 Jonathan Villages Suite 217;Thomasview, NE 59426</v>
      </c>
      <c r="C3927" s="1" t="s">
        <v>29658</v>
      </c>
      <c r="D3927" s="4" t="s">
        <v>38577</v>
      </c>
      <c r="E3927" s="4" t="s">
        <v>38578</v>
      </c>
      <c r="F3927" s="9" t="str">
        <f t="shared" si="245"/>
        <v>Thomasview</v>
      </c>
      <c r="G3927" t="str">
        <f t="shared" si="246"/>
        <v>NE</v>
      </c>
      <c r="H3927" t="str">
        <f t="shared" si="247"/>
        <v>59426</v>
      </c>
    </row>
    <row r="3928" spans="1:8" ht="30">
      <c r="A3928" s="1" t="s">
        <v>15089</v>
      </c>
      <c r="B3928" s="1" t="str">
        <f t="shared" si="244"/>
        <v>2046 James Wells;Alanbury, TN 33860</v>
      </c>
      <c r="C3928" s="1" t="s">
        <v>29659</v>
      </c>
      <c r="D3928" s="4" t="s">
        <v>38579</v>
      </c>
      <c r="E3928" s="4" t="s">
        <v>38580</v>
      </c>
      <c r="F3928" s="9" t="str">
        <f t="shared" si="245"/>
        <v>Alanbury</v>
      </c>
      <c r="G3928" t="str">
        <f t="shared" si="246"/>
        <v>TN</v>
      </c>
      <c r="H3928" t="str">
        <f t="shared" si="247"/>
        <v>33860</v>
      </c>
    </row>
    <row r="3929" spans="1:8" ht="30">
      <c r="A3929" s="1" t="s">
        <v>15093</v>
      </c>
      <c r="B3929" s="1" t="str">
        <f t="shared" si="244"/>
        <v>584 White Bypass;South Sharon, NV 67334</v>
      </c>
      <c r="C3929" s="1" t="s">
        <v>29660</v>
      </c>
      <c r="D3929" s="4" t="s">
        <v>38581</v>
      </c>
      <c r="E3929" s="4" t="s">
        <v>38582</v>
      </c>
      <c r="F3929" s="9" t="str">
        <f t="shared" si="245"/>
        <v>South Sharon</v>
      </c>
      <c r="G3929" t="str">
        <f t="shared" si="246"/>
        <v>NV</v>
      </c>
      <c r="H3929" t="str">
        <f t="shared" si="247"/>
        <v>67334</v>
      </c>
    </row>
    <row r="3930" spans="1:8" ht="45">
      <c r="A3930" s="1" t="s">
        <v>15097</v>
      </c>
      <c r="B3930" s="1" t="str">
        <f t="shared" si="244"/>
        <v>0667 Gonzalez Turnpike;Smithmouth, CT 89612</v>
      </c>
      <c r="C3930" s="1" t="s">
        <v>29661</v>
      </c>
      <c r="D3930" s="4" t="s">
        <v>38583</v>
      </c>
      <c r="E3930" s="4" t="s">
        <v>38584</v>
      </c>
      <c r="F3930" s="9" t="str">
        <f t="shared" si="245"/>
        <v>Smithmouth</v>
      </c>
      <c r="G3930" t="str">
        <f t="shared" si="246"/>
        <v>CT</v>
      </c>
      <c r="H3930" t="str">
        <f t="shared" si="247"/>
        <v>89612</v>
      </c>
    </row>
    <row r="3931" spans="1:8" ht="30">
      <c r="A3931" s="1" t="s">
        <v>15101</v>
      </c>
      <c r="B3931" s="1" t="str">
        <f t="shared" si="244"/>
        <v>773 Jason Prairie;South Kirkfurt, TN 41296</v>
      </c>
      <c r="C3931" s="1" t="s">
        <v>29662</v>
      </c>
      <c r="D3931" s="4" t="s">
        <v>38585</v>
      </c>
      <c r="E3931" s="4" t="s">
        <v>38586</v>
      </c>
      <c r="F3931" s="9" t="str">
        <f t="shared" si="245"/>
        <v>South Kirkfurt</v>
      </c>
      <c r="G3931" t="str">
        <f t="shared" si="246"/>
        <v>TN</v>
      </c>
      <c r="H3931" t="str">
        <f t="shared" si="247"/>
        <v>41296</v>
      </c>
    </row>
    <row r="3932" spans="1:8" ht="30">
      <c r="A3932" s="1" t="s">
        <v>15105</v>
      </c>
      <c r="B3932" s="1" t="str">
        <f t="shared" si="244"/>
        <v>0547 Sloan Isle;Luiston, IL 55540</v>
      </c>
      <c r="C3932" s="1" t="s">
        <v>29663</v>
      </c>
      <c r="D3932" s="4" t="s">
        <v>38587</v>
      </c>
      <c r="E3932" s="4" t="s">
        <v>38588</v>
      </c>
      <c r="F3932" s="9" t="str">
        <f t="shared" si="245"/>
        <v>Luiston</v>
      </c>
      <c r="G3932" t="str">
        <f t="shared" si="246"/>
        <v>IL</v>
      </c>
      <c r="H3932" t="str">
        <f t="shared" si="247"/>
        <v>55540</v>
      </c>
    </row>
    <row r="3933" spans="1:8" ht="30">
      <c r="A3933" s="1" t="s">
        <v>15109</v>
      </c>
      <c r="B3933" s="1" t="str">
        <f t="shared" si="244"/>
        <v>5846 Buck Rapid;New Ianberg, SD 18090</v>
      </c>
      <c r="C3933" s="1" t="s">
        <v>29664</v>
      </c>
      <c r="D3933" s="4" t="s">
        <v>38589</v>
      </c>
      <c r="E3933" s="4" t="s">
        <v>38590</v>
      </c>
      <c r="F3933" s="9" t="str">
        <f t="shared" si="245"/>
        <v>New Ianberg</v>
      </c>
      <c r="G3933" t="str">
        <f t="shared" si="246"/>
        <v>SD</v>
      </c>
      <c r="H3933" t="str">
        <f t="shared" si="247"/>
        <v>18090</v>
      </c>
    </row>
    <row r="3934" spans="1:8" ht="30">
      <c r="A3934" s="1" t="s">
        <v>15113</v>
      </c>
      <c r="B3934" s="1" t="str">
        <f t="shared" si="244"/>
        <v>38280 Emily Summit;Port Jenniferfurt, MT 89021</v>
      </c>
      <c r="C3934" s="1" t="s">
        <v>29665</v>
      </c>
      <c r="D3934" s="4" t="s">
        <v>38591</v>
      </c>
      <c r="E3934" s="4" t="s">
        <v>38592</v>
      </c>
      <c r="F3934" s="9" t="str">
        <f t="shared" si="245"/>
        <v>Port Jenniferfurt</v>
      </c>
      <c r="G3934" t="str">
        <f t="shared" si="246"/>
        <v>MT</v>
      </c>
      <c r="H3934" t="str">
        <f t="shared" si="247"/>
        <v>89021</v>
      </c>
    </row>
    <row r="3935" spans="1:8" ht="45">
      <c r="A3935" s="1" t="s">
        <v>15117</v>
      </c>
      <c r="B3935" s="1" t="str">
        <f t="shared" si="244"/>
        <v>810 Wallace Route Suite 535;West Mathew, MO 21317</v>
      </c>
      <c r="C3935" s="1" t="s">
        <v>29666</v>
      </c>
      <c r="D3935" s="4" t="s">
        <v>38593</v>
      </c>
      <c r="E3935" s="4" t="s">
        <v>38594</v>
      </c>
      <c r="F3935" s="9" t="str">
        <f t="shared" si="245"/>
        <v>West Mathew</v>
      </c>
      <c r="G3935" t="str">
        <f t="shared" si="246"/>
        <v>MO</v>
      </c>
      <c r="H3935" t="str">
        <f t="shared" si="247"/>
        <v>21317</v>
      </c>
    </row>
    <row r="3936" spans="1:8" ht="30">
      <c r="A3936" s="1" t="s">
        <v>15121</v>
      </c>
      <c r="B3936" s="1" t="str">
        <f t="shared" si="244"/>
        <v>640 Susan Rapid;North Jamesberg, KS 92953</v>
      </c>
      <c r="C3936" s="1" t="s">
        <v>29667</v>
      </c>
      <c r="D3936" s="4" t="s">
        <v>38595</v>
      </c>
      <c r="E3936" s="4" t="s">
        <v>38596</v>
      </c>
      <c r="F3936" s="9" t="str">
        <f t="shared" si="245"/>
        <v>North Jamesberg</v>
      </c>
      <c r="G3936" t="str">
        <f t="shared" si="246"/>
        <v>KS</v>
      </c>
      <c r="H3936" t="str">
        <f t="shared" si="247"/>
        <v>92953</v>
      </c>
    </row>
    <row r="3937" spans="1:8" ht="30">
      <c r="A3937" s="1" t="s">
        <v>15125</v>
      </c>
      <c r="B3937" s="1" t="str">
        <f t="shared" si="244"/>
        <v>5617 Jessica Stravenue Suite 619;Jamieland, WY 56407</v>
      </c>
      <c r="C3937" s="1" t="s">
        <v>29668</v>
      </c>
      <c r="D3937" s="4" t="s">
        <v>38597</v>
      </c>
      <c r="E3937" s="4" t="s">
        <v>38598</v>
      </c>
      <c r="F3937" s="9" t="str">
        <f t="shared" si="245"/>
        <v>Jamieland</v>
      </c>
      <c r="G3937" t="str">
        <f t="shared" si="246"/>
        <v>WY</v>
      </c>
      <c r="H3937" t="str">
        <f t="shared" si="247"/>
        <v>56407</v>
      </c>
    </row>
    <row r="3938" spans="1:8" ht="45">
      <c r="A3938" s="1" t="s">
        <v>15129</v>
      </c>
      <c r="B3938" s="1" t="str">
        <f t="shared" si="244"/>
        <v>6667 Woods Meadows;Fitzpatrickmouth, AR 06712</v>
      </c>
      <c r="C3938" s="1" t="s">
        <v>29669</v>
      </c>
      <c r="D3938" s="4" t="s">
        <v>38599</v>
      </c>
      <c r="E3938" s="4" t="s">
        <v>38600</v>
      </c>
      <c r="F3938" s="9" t="str">
        <f t="shared" si="245"/>
        <v>Fitzpatrickmouth</v>
      </c>
      <c r="G3938" t="str">
        <f t="shared" si="246"/>
        <v>AR</v>
      </c>
      <c r="H3938" t="str">
        <f t="shared" si="247"/>
        <v>06712</v>
      </c>
    </row>
    <row r="3939" spans="1:8" ht="30">
      <c r="A3939" s="1" t="s">
        <v>15132</v>
      </c>
      <c r="B3939" s="1" t="str">
        <f t="shared" si="244"/>
        <v>11241 Ramirez Garden;South Oscar, MT 53483</v>
      </c>
      <c r="C3939" s="1" t="s">
        <v>29670</v>
      </c>
      <c r="D3939" s="4" t="s">
        <v>38601</v>
      </c>
      <c r="E3939" s="4" t="s">
        <v>38602</v>
      </c>
      <c r="F3939" s="9" t="str">
        <f t="shared" si="245"/>
        <v>South Oscar</v>
      </c>
      <c r="G3939" t="str">
        <f t="shared" si="246"/>
        <v>MT</v>
      </c>
      <c r="H3939" t="str">
        <f t="shared" si="247"/>
        <v>53483</v>
      </c>
    </row>
    <row r="3940" spans="1:8" ht="30">
      <c r="A3940" s="1" t="s">
        <v>15136</v>
      </c>
      <c r="B3940" s="1" t="str">
        <f t="shared" si="244"/>
        <v>1783 Brittany Ferry Suite 890;Johnsonshire, LA 03124</v>
      </c>
      <c r="C3940" s="1" t="s">
        <v>29671</v>
      </c>
      <c r="D3940" s="4" t="s">
        <v>38603</v>
      </c>
      <c r="E3940" s="4" t="s">
        <v>38604</v>
      </c>
      <c r="F3940" s="9" t="str">
        <f t="shared" si="245"/>
        <v>Johnsonshire</v>
      </c>
      <c r="G3940" t="str">
        <f t="shared" si="246"/>
        <v>LA</v>
      </c>
      <c r="H3940" t="str">
        <f t="shared" si="247"/>
        <v>03124</v>
      </c>
    </row>
    <row r="3941" spans="1:8" ht="45">
      <c r="A3941" s="1" t="s">
        <v>15140</v>
      </c>
      <c r="B3941" s="1" t="str">
        <f t="shared" si="244"/>
        <v>007 Riley Trafficway;Christopherhaven, VT 33774</v>
      </c>
      <c r="C3941" s="1" t="s">
        <v>29672</v>
      </c>
      <c r="D3941" s="4" t="s">
        <v>38605</v>
      </c>
      <c r="E3941" s="4" t="s">
        <v>38606</v>
      </c>
      <c r="F3941" s="9" t="str">
        <f t="shared" si="245"/>
        <v>Christopherhaven</v>
      </c>
      <c r="G3941" t="str">
        <f t="shared" si="246"/>
        <v>VT</v>
      </c>
      <c r="H3941" t="str">
        <f t="shared" si="247"/>
        <v>33774</v>
      </c>
    </row>
    <row r="3942" spans="1:8" ht="30">
      <c r="A3942" s="1" t="s">
        <v>15144</v>
      </c>
      <c r="B3942" s="1" t="str">
        <f t="shared" si="244"/>
        <v>315 Mullen Walks;Lake Jimmy, VT 21362</v>
      </c>
      <c r="C3942" s="1" t="s">
        <v>29673</v>
      </c>
      <c r="D3942" s="4" t="s">
        <v>38607</v>
      </c>
      <c r="E3942" s="4" t="s">
        <v>38608</v>
      </c>
      <c r="F3942" s="9" t="str">
        <f t="shared" si="245"/>
        <v>Lake Jimmy</v>
      </c>
      <c r="G3942" t="str">
        <f t="shared" si="246"/>
        <v>VT</v>
      </c>
      <c r="H3942" t="str">
        <f t="shared" si="247"/>
        <v>21362</v>
      </c>
    </row>
    <row r="3943" spans="1:8" ht="30">
      <c r="A3943" s="1" t="s">
        <v>15148</v>
      </c>
      <c r="B3943" s="1" t="str">
        <f t="shared" si="244"/>
        <v>PSC 0524, Box 8385;APO AP 00626</v>
      </c>
      <c r="C3943" s="1" t="s">
        <v>29674</v>
      </c>
      <c r="D3943" s="4" t="s">
        <v>38609</v>
      </c>
      <c r="E3943" s="4" t="s">
        <v>38610</v>
      </c>
      <c r="F3943" s="9" t="str">
        <f t="shared" si="245"/>
        <v>APO</v>
      </c>
      <c r="G3943" t="str">
        <f t="shared" si="246"/>
        <v>AP</v>
      </c>
      <c r="H3943" t="str">
        <f t="shared" si="247"/>
        <v>00626</v>
      </c>
    </row>
    <row r="3944" spans="1:8" ht="30">
      <c r="A3944" s="1" t="s">
        <v>15152</v>
      </c>
      <c r="B3944" s="1" t="str">
        <f t="shared" si="244"/>
        <v>03699 Adams Corner;East Anthonystad, OH 82200</v>
      </c>
      <c r="C3944" s="1" t="s">
        <v>29675</v>
      </c>
      <c r="D3944" s="4" t="s">
        <v>38611</v>
      </c>
      <c r="E3944" s="4" t="s">
        <v>38612</v>
      </c>
      <c r="F3944" s="9" t="str">
        <f t="shared" si="245"/>
        <v>East Anthonystad</v>
      </c>
      <c r="G3944" t="str">
        <f t="shared" si="246"/>
        <v>OH</v>
      </c>
      <c r="H3944" t="str">
        <f t="shared" si="247"/>
        <v>82200</v>
      </c>
    </row>
    <row r="3945" spans="1:8" ht="45">
      <c r="A3945" s="1" t="s">
        <v>15155</v>
      </c>
      <c r="B3945" s="1" t="str">
        <f t="shared" si="244"/>
        <v>85899 Roberts Walks Apt. 458;West Kennethview, NY 43463</v>
      </c>
      <c r="C3945" s="1" t="s">
        <v>29676</v>
      </c>
      <c r="D3945" s="4" t="s">
        <v>38613</v>
      </c>
      <c r="E3945" s="4" t="s">
        <v>38614</v>
      </c>
      <c r="F3945" s="9" t="str">
        <f t="shared" si="245"/>
        <v>West Kennethview</v>
      </c>
      <c r="G3945" t="str">
        <f t="shared" si="246"/>
        <v>NY</v>
      </c>
      <c r="H3945" t="str">
        <f t="shared" si="247"/>
        <v>43463</v>
      </c>
    </row>
    <row r="3946" spans="1:8" ht="30">
      <c r="A3946" s="1" t="s">
        <v>15159</v>
      </c>
      <c r="B3946" s="1" t="str">
        <f t="shared" si="244"/>
        <v>5224 Brandon Centers;South Charles, AL 44883</v>
      </c>
      <c r="C3946" s="1" t="s">
        <v>29677</v>
      </c>
      <c r="D3946" s="4" t="s">
        <v>38615</v>
      </c>
      <c r="E3946" s="4" t="s">
        <v>38616</v>
      </c>
      <c r="F3946" s="9" t="str">
        <f t="shared" si="245"/>
        <v>South Charles</v>
      </c>
      <c r="G3946" t="str">
        <f t="shared" si="246"/>
        <v>AL</v>
      </c>
      <c r="H3946" t="str">
        <f t="shared" si="247"/>
        <v>44883</v>
      </c>
    </row>
    <row r="3947" spans="1:8" ht="30">
      <c r="A3947" s="1" t="s">
        <v>15163</v>
      </c>
      <c r="B3947" s="1" t="str">
        <f t="shared" si="244"/>
        <v>4401 Nichole Divide;South Christine, WY 66315</v>
      </c>
      <c r="C3947" s="1" t="s">
        <v>29678</v>
      </c>
      <c r="D3947" s="4" t="s">
        <v>38617</v>
      </c>
      <c r="E3947" s="4" t="s">
        <v>38618</v>
      </c>
      <c r="F3947" s="9" t="str">
        <f t="shared" si="245"/>
        <v>South Christine</v>
      </c>
      <c r="G3947" t="str">
        <f t="shared" si="246"/>
        <v>WY</v>
      </c>
      <c r="H3947" t="str">
        <f t="shared" si="247"/>
        <v>66315</v>
      </c>
    </row>
    <row r="3948" spans="1:8" ht="45">
      <c r="A3948" s="1" t="s">
        <v>15167</v>
      </c>
      <c r="B3948" s="1" t="str">
        <f t="shared" si="244"/>
        <v>9152 Brian Mission Suite 394;Port Elizabethtown, TX 86479</v>
      </c>
      <c r="C3948" s="1" t="s">
        <v>29679</v>
      </c>
      <c r="D3948" s="4" t="s">
        <v>38619</v>
      </c>
      <c r="E3948" s="4" t="s">
        <v>38620</v>
      </c>
      <c r="F3948" s="9" t="str">
        <f t="shared" si="245"/>
        <v>Port Elizabethtown</v>
      </c>
      <c r="G3948" t="str">
        <f t="shared" si="246"/>
        <v>TX</v>
      </c>
      <c r="H3948" t="str">
        <f t="shared" si="247"/>
        <v>86479</v>
      </c>
    </row>
    <row r="3949" spans="1:8" ht="30">
      <c r="A3949" s="1" t="s">
        <v>15171</v>
      </c>
      <c r="B3949" s="1" t="str">
        <f t="shared" si="244"/>
        <v>USNS Peterson;FPO AE 16850</v>
      </c>
      <c r="C3949" s="1" t="s">
        <v>29680</v>
      </c>
      <c r="D3949" s="4" t="s">
        <v>38621</v>
      </c>
      <c r="E3949" s="4" t="s">
        <v>38622</v>
      </c>
      <c r="F3949" s="9" t="str">
        <f t="shared" si="245"/>
        <v>FPO</v>
      </c>
      <c r="G3949" t="str">
        <f t="shared" si="246"/>
        <v>AE</v>
      </c>
      <c r="H3949" t="str">
        <f t="shared" si="247"/>
        <v>16850</v>
      </c>
    </row>
    <row r="3950" spans="1:8" ht="30">
      <c r="A3950" s="1" t="s">
        <v>15175</v>
      </c>
      <c r="B3950" s="1" t="str">
        <f t="shared" si="244"/>
        <v>1650 Darin Station Apt. 889;Davidview, OK 73159</v>
      </c>
      <c r="C3950" s="1" t="s">
        <v>29681</v>
      </c>
      <c r="D3950" s="4" t="s">
        <v>38623</v>
      </c>
      <c r="E3950" s="4" t="s">
        <v>38624</v>
      </c>
      <c r="F3950" s="9" t="str">
        <f t="shared" si="245"/>
        <v>Davidview</v>
      </c>
      <c r="G3950" t="str">
        <f t="shared" si="246"/>
        <v>OK</v>
      </c>
      <c r="H3950" t="str">
        <f t="shared" si="247"/>
        <v>73159</v>
      </c>
    </row>
    <row r="3951" spans="1:8" ht="30">
      <c r="A3951" s="1" t="s">
        <v>15178</v>
      </c>
      <c r="B3951" s="1" t="str">
        <f t="shared" si="244"/>
        <v>49476 Kelly Lake;East Markburgh, SD 34737</v>
      </c>
      <c r="C3951" s="1" t="s">
        <v>29682</v>
      </c>
      <c r="D3951" s="4" t="s">
        <v>38625</v>
      </c>
      <c r="E3951" s="4" t="s">
        <v>38626</v>
      </c>
      <c r="F3951" s="9" t="str">
        <f t="shared" si="245"/>
        <v>East Markburgh</v>
      </c>
      <c r="G3951" t="str">
        <f t="shared" si="246"/>
        <v>SD</v>
      </c>
      <c r="H3951" t="str">
        <f t="shared" si="247"/>
        <v>34737</v>
      </c>
    </row>
    <row r="3952" spans="1:8" ht="30">
      <c r="A3952" s="1" t="s">
        <v>15182</v>
      </c>
      <c r="B3952" s="1" t="str">
        <f t="shared" si="244"/>
        <v>39573 Moreno Tunnel;New Veronicaberg, CA 83274</v>
      </c>
      <c r="C3952" s="1" t="s">
        <v>29683</v>
      </c>
      <c r="D3952" s="4" t="s">
        <v>38627</v>
      </c>
      <c r="E3952" s="4" t="s">
        <v>38628</v>
      </c>
      <c r="F3952" s="9" t="str">
        <f t="shared" si="245"/>
        <v>New Veronicaberg</v>
      </c>
      <c r="G3952" t="str">
        <f t="shared" si="246"/>
        <v>CA</v>
      </c>
      <c r="H3952" t="str">
        <f t="shared" si="247"/>
        <v>83274</v>
      </c>
    </row>
    <row r="3953" spans="1:8" ht="45">
      <c r="A3953" s="1" t="s">
        <v>15186</v>
      </c>
      <c r="B3953" s="1" t="str">
        <f t="shared" si="244"/>
        <v>15416 Reilly Divide;Brianmouth, DC 26802</v>
      </c>
      <c r="C3953" s="1" t="s">
        <v>29684</v>
      </c>
      <c r="D3953" s="4" t="s">
        <v>38629</v>
      </c>
      <c r="E3953" s="4" t="s">
        <v>38630</v>
      </c>
      <c r="F3953" s="9" t="str">
        <f t="shared" si="245"/>
        <v>Brianmouth</v>
      </c>
      <c r="G3953" t="str">
        <f t="shared" si="246"/>
        <v>DC</v>
      </c>
      <c r="H3953" t="str">
        <f t="shared" si="247"/>
        <v>26802</v>
      </c>
    </row>
    <row r="3954" spans="1:8" ht="45">
      <c r="A3954" s="1" t="s">
        <v>15190</v>
      </c>
      <c r="B3954" s="1" t="str">
        <f t="shared" si="244"/>
        <v>7147 Farmer Spring Apt. 526;North Matthew, ME 83241</v>
      </c>
      <c r="C3954" s="1" t="s">
        <v>29685</v>
      </c>
      <c r="D3954" s="4" t="s">
        <v>38631</v>
      </c>
      <c r="E3954" s="4" t="s">
        <v>38632</v>
      </c>
      <c r="F3954" s="9" t="str">
        <f t="shared" si="245"/>
        <v>North Matthew</v>
      </c>
      <c r="G3954" t="str">
        <f t="shared" si="246"/>
        <v>ME</v>
      </c>
      <c r="H3954" t="str">
        <f t="shared" si="247"/>
        <v>83241</v>
      </c>
    </row>
    <row r="3955" spans="1:8" ht="45">
      <c r="A3955" s="1" t="s">
        <v>15193</v>
      </c>
      <c r="B3955" s="1" t="str">
        <f t="shared" si="244"/>
        <v>097 Hernandez Ville Apt. 564;Lake Timothystad, IN 18870</v>
      </c>
      <c r="C3955" s="1" t="s">
        <v>29686</v>
      </c>
      <c r="D3955" s="4" t="s">
        <v>38633</v>
      </c>
      <c r="E3955" s="4" t="s">
        <v>38634</v>
      </c>
      <c r="F3955" s="9" t="str">
        <f t="shared" si="245"/>
        <v>Lake Timothystad</v>
      </c>
      <c r="G3955" t="str">
        <f t="shared" si="246"/>
        <v>IN</v>
      </c>
      <c r="H3955" t="str">
        <f t="shared" si="247"/>
        <v>18870</v>
      </c>
    </row>
    <row r="3956" spans="1:8" ht="30">
      <c r="A3956" s="1" t="s">
        <v>15197</v>
      </c>
      <c r="B3956" s="1" t="str">
        <f t="shared" si="244"/>
        <v>210 Stone Row Suite 614;North Tina, WA 87721</v>
      </c>
      <c r="C3956" s="1" t="s">
        <v>29687</v>
      </c>
      <c r="D3956" s="4" t="s">
        <v>38635</v>
      </c>
      <c r="E3956" s="4" t="s">
        <v>38636</v>
      </c>
      <c r="F3956" s="9" t="str">
        <f t="shared" si="245"/>
        <v>North Tina</v>
      </c>
      <c r="G3956" t="str">
        <f t="shared" si="246"/>
        <v>WA</v>
      </c>
      <c r="H3956" t="str">
        <f t="shared" si="247"/>
        <v>87721</v>
      </c>
    </row>
    <row r="3957" spans="1:8" ht="30">
      <c r="A3957" s="1" t="s">
        <v>15201</v>
      </c>
      <c r="B3957" s="1" t="str">
        <f t="shared" si="244"/>
        <v>712 Cook Fall Apt. 704;East William, MS 01254</v>
      </c>
      <c r="C3957" s="1" t="s">
        <v>29688</v>
      </c>
      <c r="D3957" s="4" t="s">
        <v>38637</v>
      </c>
      <c r="E3957" s="4" t="s">
        <v>38638</v>
      </c>
      <c r="F3957" s="9" t="str">
        <f t="shared" si="245"/>
        <v>East William</v>
      </c>
      <c r="G3957" t="str">
        <f t="shared" si="246"/>
        <v>MS</v>
      </c>
      <c r="H3957" t="str">
        <f t="shared" si="247"/>
        <v>01254</v>
      </c>
    </row>
    <row r="3958" spans="1:8" ht="45">
      <c r="A3958" s="1" t="s">
        <v>15205</v>
      </c>
      <c r="B3958" s="1" t="str">
        <f t="shared" si="244"/>
        <v>3298 Gray Vista Suite 832;Port Zacharymouth, FL 13927</v>
      </c>
      <c r="C3958" s="1" t="s">
        <v>29689</v>
      </c>
      <c r="D3958" s="4" t="s">
        <v>38639</v>
      </c>
      <c r="E3958" s="4" t="s">
        <v>38640</v>
      </c>
      <c r="F3958" s="9" t="str">
        <f t="shared" si="245"/>
        <v>Port Zacharymouth</v>
      </c>
      <c r="G3958" t="str">
        <f t="shared" si="246"/>
        <v>FL</v>
      </c>
      <c r="H3958" t="str">
        <f t="shared" si="247"/>
        <v>13927</v>
      </c>
    </row>
    <row r="3959" spans="1:8" ht="30">
      <c r="A3959" s="1" t="s">
        <v>15209</v>
      </c>
      <c r="B3959" s="1" t="str">
        <f t="shared" si="244"/>
        <v>3206 Craig Drive;New Angelamouth, KY 66899</v>
      </c>
      <c r="C3959" s="1" t="s">
        <v>29690</v>
      </c>
      <c r="D3959" s="4" t="s">
        <v>38641</v>
      </c>
      <c r="E3959" s="4" t="s">
        <v>38642</v>
      </c>
      <c r="F3959" s="9" t="str">
        <f t="shared" si="245"/>
        <v>New Angelamouth</v>
      </c>
      <c r="G3959" t="str">
        <f t="shared" si="246"/>
        <v>KY</v>
      </c>
      <c r="H3959" t="str">
        <f t="shared" si="247"/>
        <v>66899</v>
      </c>
    </row>
    <row r="3960" spans="1:8" ht="45">
      <c r="A3960" s="1" t="s">
        <v>15212</v>
      </c>
      <c r="B3960" s="1" t="str">
        <f t="shared" si="244"/>
        <v>8771 Joseph Cliffs Suite 139;South Theresafurt, SD 29847</v>
      </c>
      <c r="C3960" s="1" t="s">
        <v>29691</v>
      </c>
      <c r="D3960" s="4" t="s">
        <v>38643</v>
      </c>
      <c r="E3960" s="4" t="s">
        <v>38644</v>
      </c>
      <c r="F3960" s="9" t="str">
        <f t="shared" si="245"/>
        <v>South Theresafurt</v>
      </c>
      <c r="G3960" t="str">
        <f t="shared" si="246"/>
        <v>SD</v>
      </c>
      <c r="H3960" t="str">
        <f t="shared" si="247"/>
        <v>29847</v>
      </c>
    </row>
    <row r="3961" spans="1:8" ht="30">
      <c r="A3961" s="1" t="s">
        <v>15216</v>
      </c>
      <c r="B3961" s="1" t="str">
        <f t="shared" si="244"/>
        <v>208 Kristin Summit Suite 528;Wardbury, ME 06767</v>
      </c>
      <c r="C3961" s="1" t="s">
        <v>29692</v>
      </c>
      <c r="D3961" s="4" t="s">
        <v>38645</v>
      </c>
      <c r="E3961" s="4" t="s">
        <v>38646</v>
      </c>
      <c r="F3961" s="9" t="str">
        <f t="shared" si="245"/>
        <v>Wardbury</v>
      </c>
      <c r="G3961" t="str">
        <f t="shared" si="246"/>
        <v>ME</v>
      </c>
      <c r="H3961" t="str">
        <f t="shared" si="247"/>
        <v>06767</v>
      </c>
    </row>
    <row r="3962" spans="1:8" ht="45">
      <c r="A3962" s="1" t="s">
        <v>15220</v>
      </c>
      <c r="B3962" s="1" t="str">
        <f t="shared" si="244"/>
        <v>22758 Mary Crossroad Apt. 306;South Andreahaven, DC 74845</v>
      </c>
      <c r="C3962" s="1" t="s">
        <v>29693</v>
      </c>
      <c r="D3962" s="4" t="s">
        <v>38647</v>
      </c>
      <c r="E3962" s="4" t="s">
        <v>38648</v>
      </c>
      <c r="F3962" s="9" t="str">
        <f t="shared" si="245"/>
        <v>South Andreahaven</v>
      </c>
      <c r="G3962" t="str">
        <f t="shared" si="246"/>
        <v>DC</v>
      </c>
      <c r="H3962" t="str">
        <f t="shared" si="247"/>
        <v>74845</v>
      </c>
    </row>
    <row r="3963" spans="1:8" ht="30">
      <c r="A3963" s="1" t="s">
        <v>15224</v>
      </c>
      <c r="B3963" s="1" t="str">
        <f t="shared" si="244"/>
        <v>7455 Flores Green Suite 470;Robertberg, SC 47579</v>
      </c>
      <c r="C3963" s="1" t="s">
        <v>29694</v>
      </c>
      <c r="D3963" s="4" t="s">
        <v>38649</v>
      </c>
      <c r="E3963" s="4" t="s">
        <v>38650</v>
      </c>
      <c r="F3963" s="9" t="str">
        <f t="shared" si="245"/>
        <v>Robertberg</v>
      </c>
      <c r="G3963" t="str">
        <f t="shared" si="246"/>
        <v>SC</v>
      </c>
      <c r="H3963" t="str">
        <f t="shared" si="247"/>
        <v>47579</v>
      </c>
    </row>
    <row r="3964" spans="1:8" ht="45">
      <c r="A3964" s="1" t="s">
        <v>15228</v>
      </c>
      <c r="B3964" s="1" t="str">
        <f t="shared" si="244"/>
        <v>5733 Thompson Keys Apt. 223;Brittneyborough, WA 34069</v>
      </c>
      <c r="C3964" s="1" t="s">
        <v>29695</v>
      </c>
      <c r="D3964" s="4" t="s">
        <v>38651</v>
      </c>
      <c r="E3964" s="4" t="s">
        <v>38652</v>
      </c>
      <c r="F3964" s="9" t="str">
        <f t="shared" si="245"/>
        <v>Brittneyborough</v>
      </c>
      <c r="G3964" t="str">
        <f t="shared" si="246"/>
        <v>WA</v>
      </c>
      <c r="H3964" t="str">
        <f t="shared" si="247"/>
        <v>34069</v>
      </c>
    </row>
    <row r="3965" spans="1:8" ht="45">
      <c r="A3965" s="1" t="s">
        <v>15232</v>
      </c>
      <c r="B3965" s="1" t="str">
        <f t="shared" si="244"/>
        <v>945 Dawn Prairie Apt. 152;New Keithshire, TN 36485</v>
      </c>
      <c r="C3965" s="1" t="s">
        <v>29696</v>
      </c>
      <c r="D3965" s="4" t="s">
        <v>38653</v>
      </c>
      <c r="E3965" s="4" t="s">
        <v>38654</v>
      </c>
      <c r="F3965" s="9" t="str">
        <f t="shared" si="245"/>
        <v>New Keithshire</v>
      </c>
      <c r="G3965" t="str">
        <f t="shared" si="246"/>
        <v>TN</v>
      </c>
      <c r="H3965" t="str">
        <f t="shared" si="247"/>
        <v>36485</v>
      </c>
    </row>
    <row r="3966" spans="1:8" ht="30">
      <c r="A3966" s="1" t="s">
        <v>15236</v>
      </c>
      <c r="B3966" s="1" t="str">
        <f t="shared" si="244"/>
        <v>615 Kristen Wall Apt. 015;Dylanside, UT 53859</v>
      </c>
      <c r="C3966" s="1" t="s">
        <v>29697</v>
      </c>
      <c r="D3966" s="4" t="s">
        <v>38655</v>
      </c>
      <c r="E3966" s="4" t="s">
        <v>38656</v>
      </c>
      <c r="F3966" s="9" t="str">
        <f t="shared" si="245"/>
        <v>Dylanside</v>
      </c>
      <c r="G3966" t="str">
        <f t="shared" si="246"/>
        <v>UT</v>
      </c>
      <c r="H3966" t="str">
        <f t="shared" si="247"/>
        <v>53859</v>
      </c>
    </row>
    <row r="3967" spans="1:8" ht="45">
      <c r="A3967" s="1" t="s">
        <v>15240</v>
      </c>
      <c r="B3967" s="1" t="str">
        <f t="shared" si="244"/>
        <v>73140 Hernandez Forge Suite 449;Port Brittanyfurt, MO 96580</v>
      </c>
      <c r="C3967" s="1" t="s">
        <v>29698</v>
      </c>
      <c r="D3967" s="4" t="s">
        <v>38657</v>
      </c>
      <c r="E3967" s="4" t="s">
        <v>38658</v>
      </c>
      <c r="F3967" s="9" t="str">
        <f t="shared" si="245"/>
        <v>Port Brittanyfurt</v>
      </c>
      <c r="G3967" t="str">
        <f t="shared" si="246"/>
        <v>MO</v>
      </c>
      <c r="H3967" t="str">
        <f t="shared" si="247"/>
        <v>96580</v>
      </c>
    </row>
    <row r="3968" spans="1:8" ht="45">
      <c r="A3968" s="1" t="s">
        <v>15244</v>
      </c>
      <c r="B3968" s="1" t="str">
        <f t="shared" si="244"/>
        <v>71829 Jaclyn Greens Suite 458;West Michaelbury, NY 69897</v>
      </c>
      <c r="C3968" s="1" t="s">
        <v>29699</v>
      </c>
      <c r="D3968" s="4" t="s">
        <v>38659</v>
      </c>
      <c r="E3968" s="4" t="s">
        <v>38660</v>
      </c>
      <c r="F3968" s="9" t="str">
        <f t="shared" si="245"/>
        <v>West Michaelbury</v>
      </c>
      <c r="G3968" t="str">
        <f t="shared" si="246"/>
        <v>NY</v>
      </c>
      <c r="H3968" t="str">
        <f t="shared" si="247"/>
        <v>69897</v>
      </c>
    </row>
    <row r="3969" spans="1:8" ht="30">
      <c r="A3969" s="1" t="s">
        <v>15248</v>
      </c>
      <c r="B3969" s="1" t="str">
        <f t="shared" si="244"/>
        <v>5913 Lauren Estate;East Bobby, NE 14026</v>
      </c>
      <c r="C3969" s="1" t="s">
        <v>29700</v>
      </c>
      <c r="D3969" s="4" t="s">
        <v>38661</v>
      </c>
      <c r="E3969" s="4" t="s">
        <v>38662</v>
      </c>
      <c r="F3969" s="9" t="str">
        <f t="shared" si="245"/>
        <v>East Bobby</v>
      </c>
      <c r="G3969" t="str">
        <f t="shared" si="246"/>
        <v>NE</v>
      </c>
      <c r="H3969" t="str">
        <f t="shared" si="247"/>
        <v>14026</v>
      </c>
    </row>
    <row r="3970" spans="1:8" ht="30">
      <c r="A3970" s="1" t="s">
        <v>15252</v>
      </c>
      <c r="B3970" s="1" t="str">
        <f t="shared" si="244"/>
        <v>21812 Lori Isle Apt. 400;New Davidhaven, ME 02279</v>
      </c>
      <c r="C3970" s="1" t="s">
        <v>29701</v>
      </c>
      <c r="D3970" s="4" t="s">
        <v>38663</v>
      </c>
      <c r="E3970" s="4" t="s">
        <v>38664</v>
      </c>
      <c r="F3970" s="9" t="str">
        <f t="shared" si="245"/>
        <v>New Davidhaven</v>
      </c>
      <c r="G3970" t="str">
        <f t="shared" si="246"/>
        <v>ME</v>
      </c>
      <c r="H3970" t="str">
        <f t="shared" si="247"/>
        <v>02279</v>
      </c>
    </row>
    <row r="3971" spans="1:8" ht="30">
      <c r="A3971" s="1" t="s">
        <v>15256</v>
      </c>
      <c r="B3971" s="1" t="str">
        <f t="shared" ref="B3971:B4034" si="248">SUBSTITUTE(A3971,CHAR(10),";")</f>
        <v>PSC 3574, Box 5403;APO AP 97891</v>
      </c>
      <c r="C3971" s="1" t="s">
        <v>29702</v>
      </c>
      <c r="D3971" s="4" t="s">
        <v>38665</v>
      </c>
      <c r="E3971" s="4" t="s">
        <v>38666</v>
      </c>
      <c r="F3971" s="9" t="str">
        <f t="shared" ref="F3971:F4034" si="249">IF(RIGHT(LEFT(E3971,3),2)="PO",LEFT(E3971,3),LEFT(E3971,LEN(E3971)-10))</f>
        <v>APO</v>
      </c>
      <c r="G3971" t="str">
        <f t="shared" ref="G3971:G4034" si="250">LEFT(RIGHT(E3971, 8), 2)</f>
        <v>AP</v>
      </c>
      <c r="H3971" t="str">
        <f t="shared" ref="H3971:H4034" si="251">RIGHT(E3971, 5)</f>
        <v>97891</v>
      </c>
    </row>
    <row r="3972" spans="1:8" ht="30">
      <c r="A3972" s="1" t="s">
        <v>15260</v>
      </c>
      <c r="B3972" s="1" t="str">
        <f t="shared" si="248"/>
        <v>Unit 7855 Box 0597;DPO AA 81926</v>
      </c>
      <c r="C3972" s="1" t="s">
        <v>29703</v>
      </c>
      <c r="D3972" s="4" t="s">
        <v>38667</v>
      </c>
      <c r="E3972" s="4" t="s">
        <v>38668</v>
      </c>
      <c r="F3972" s="9" t="str">
        <f t="shared" si="249"/>
        <v>DPO</v>
      </c>
      <c r="G3972" t="str">
        <f t="shared" si="250"/>
        <v>AA</v>
      </c>
      <c r="H3972" t="str">
        <f t="shared" si="251"/>
        <v>81926</v>
      </c>
    </row>
    <row r="3973" spans="1:8" ht="45">
      <c r="A3973" s="1" t="s">
        <v>15264</v>
      </c>
      <c r="B3973" s="1" t="str">
        <f t="shared" si="248"/>
        <v>68809 Fowler Shores;Dorisborough, VT 13912</v>
      </c>
      <c r="C3973" s="1" t="s">
        <v>29704</v>
      </c>
      <c r="D3973" s="4" t="s">
        <v>38669</v>
      </c>
      <c r="E3973" s="4" t="s">
        <v>38670</v>
      </c>
      <c r="F3973" s="9" t="str">
        <f t="shared" si="249"/>
        <v>Dorisborough</v>
      </c>
      <c r="G3973" t="str">
        <f t="shared" si="250"/>
        <v>VT</v>
      </c>
      <c r="H3973" t="str">
        <f t="shared" si="251"/>
        <v>13912</v>
      </c>
    </row>
    <row r="3974" spans="1:8" ht="30">
      <c r="A3974" s="1" t="s">
        <v>15268</v>
      </c>
      <c r="B3974" s="1" t="str">
        <f t="shared" si="248"/>
        <v>49174 Young Summit Apt. 403;Parkerbury, GA 92878</v>
      </c>
      <c r="C3974" s="1" t="s">
        <v>29705</v>
      </c>
      <c r="D3974" s="4" t="s">
        <v>38671</v>
      </c>
      <c r="E3974" s="4" t="s">
        <v>38672</v>
      </c>
      <c r="F3974" s="9" t="str">
        <f t="shared" si="249"/>
        <v>Parkerbury</v>
      </c>
      <c r="G3974" t="str">
        <f t="shared" si="250"/>
        <v>GA</v>
      </c>
      <c r="H3974" t="str">
        <f t="shared" si="251"/>
        <v>92878</v>
      </c>
    </row>
    <row r="3975" spans="1:8" ht="30">
      <c r="A3975" s="1" t="s">
        <v>15272</v>
      </c>
      <c r="B3975" s="1" t="str">
        <f t="shared" si="248"/>
        <v>1797 Bryan Valley;West Shirley, HI 89530</v>
      </c>
      <c r="C3975" s="1" t="s">
        <v>29706</v>
      </c>
      <c r="D3975" s="4" t="s">
        <v>38673</v>
      </c>
      <c r="E3975" s="4" t="s">
        <v>38674</v>
      </c>
      <c r="F3975" s="9" t="str">
        <f t="shared" si="249"/>
        <v>West Shirley</v>
      </c>
      <c r="G3975" t="str">
        <f t="shared" si="250"/>
        <v>HI</v>
      </c>
      <c r="H3975" t="str">
        <f t="shared" si="251"/>
        <v>89530</v>
      </c>
    </row>
    <row r="3976" spans="1:8" ht="45">
      <c r="A3976" s="1" t="s">
        <v>15276</v>
      </c>
      <c r="B3976" s="1" t="str">
        <f t="shared" si="248"/>
        <v>473 Nicole Brooks Suite 788;North Susanview, GA 26478</v>
      </c>
      <c r="C3976" s="1" t="s">
        <v>29707</v>
      </c>
      <c r="D3976" s="4" t="s">
        <v>38675</v>
      </c>
      <c r="E3976" s="4" t="s">
        <v>38676</v>
      </c>
      <c r="F3976" s="9" t="str">
        <f t="shared" si="249"/>
        <v>North Susanview</v>
      </c>
      <c r="G3976" t="str">
        <f t="shared" si="250"/>
        <v>GA</v>
      </c>
      <c r="H3976" t="str">
        <f t="shared" si="251"/>
        <v>26478</v>
      </c>
    </row>
    <row r="3977" spans="1:8" ht="45">
      <c r="A3977" s="1" t="s">
        <v>15280</v>
      </c>
      <c r="B3977" s="1" t="str">
        <f t="shared" si="248"/>
        <v>9366 Anthony Manors Apt. 365;Lake Alanmouth, WV 42265</v>
      </c>
      <c r="C3977" s="1" t="s">
        <v>29708</v>
      </c>
      <c r="D3977" s="4" t="s">
        <v>38677</v>
      </c>
      <c r="E3977" s="4" t="s">
        <v>38678</v>
      </c>
      <c r="F3977" s="9" t="str">
        <f t="shared" si="249"/>
        <v>Lake Alanmouth</v>
      </c>
      <c r="G3977" t="str">
        <f t="shared" si="250"/>
        <v>WV</v>
      </c>
      <c r="H3977" t="str">
        <f t="shared" si="251"/>
        <v>42265</v>
      </c>
    </row>
    <row r="3978" spans="1:8" ht="30">
      <c r="A3978" s="1" t="s">
        <v>15283</v>
      </c>
      <c r="B3978" s="1" t="str">
        <f t="shared" si="248"/>
        <v>62338 Kim Haven;South Vincent, OR 48423</v>
      </c>
      <c r="C3978" s="1" t="s">
        <v>29709</v>
      </c>
      <c r="D3978" s="4" t="s">
        <v>38679</v>
      </c>
      <c r="E3978" s="4" t="s">
        <v>38680</v>
      </c>
      <c r="F3978" s="9" t="str">
        <f t="shared" si="249"/>
        <v>South Vincent</v>
      </c>
      <c r="G3978" t="str">
        <f t="shared" si="250"/>
        <v>OR</v>
      </c>
      <c r="H3978" t="str">
        <f t="shared" si="251"/>
        <v>48423</v>
      </c>
    </row>
    <row r="3979" spans="1:8" ht="45">
      <c r="A3979" s="1" t="s">
        <v>15287</v>
      </c>
      <c r="B3979" s="1" t="str">
        <f t="shared" si="248"/>
        <v>629 Ernest Center;Eatonhaven, ME 77033</v>
      </c>
      <c r="C3979" s="1" t="s">
        <v>29710</v>
      </c>
      <c r="D3979" s="4" t="s">
        <v>38681</v>
      </c>
      <c r="E3979" s="4" t="s">
        <v>38682</v>
      </c>
      <c r="F3979" s="9" t="str">
        <f t="shared" si="249"/>
        <v>Eatonhaven</v>
      </c>
      <c r="G3979" t="str">
        <f t="shared" si="250"/>
        <v>ME</v>
      </c>
      <c r="H3979" t="str">
        <f t="shared" si="251"/>
        <v>77033</v>
      </c>
    </row>
    <row r="3980" spans="1:8" ht="30">
      <c r="A3980" s="1" t="s">
        <v>15291</v>
      </c>
      <c r="B3980" s="1" t="str">
        <f t="shared" si="248"/>
        <v>8128 Christine Isle;Jamesport, KY 97370</v>
      </c>
      <c r="C3980" s="1" t="s">
        <v>29711</v>
      </c>
      <c r="D3980" s="4" t="s">
        <v>38683</v>
      </c>
      <c r="E3980" s="4" t="s">
        <v>38684</v>
      </c>
      <c r="F3980" s="9" t="str">
        <f t="shared" si="249"/>
        <v>Jamesport</v>
      </c>
      <c r="G3980" t="str">
        <f t="shared" si="250"/>
        <v>KY</v>
      </c>
      <c r="H3980" t="str">
        <f t="shared" si="251"/>
        <v>97370</v>
      </c>
    </row>
    <row r="3981" spans="1:8" ht="30">
      <c r="A3981" s="1" t="s">
        <v>15295</v>
      </c>
      <c r="B3981" s="1" t="str">
        <f t="shared" si="248"/>
        <v>PSC 4667, Box 0424;APO AE 93222</v>
      </c>
      <c r="C3981" s="1" t="s">
        <v>29712</v>
      </c>
      <c r="D3981" s="4" t="s">
        <v>38685</v>
      </c>
      <c r="E3981" s="4" t="s">
        <v>38686</v>
      </c>
      <c r="F3981" s="9" t="str">
        <f t="shared" si="249"/>
        <v>APO</v>
      </c>
      <c r="G3981" t="str">
        <f t="shared" si="250"/>
        <v>AE</v>
      </c>
      <c r="H3981" t="str">
        <f t="shared" si="251"/>
        <v>93222</v>
      </c>
    </row>
    <row r="3982" spans="1:8" ht="30">
      <c r="A3982" s="1" t="s">
        <v>15298</v>
      </c>
      <c r="B3982" s="1" t="str">
        <f t="shared" si="248"/>
        <v>123 Benjamin Trail Suite 292;Joeview, FL 96805</v>
      </c>
      <c r="C3982" s="1" t="s">
        <v>29713</v>
      </c>
      <c r="D3982" s="4" t="s">
        <v>38687</v>
      </c>
      <c r="E3982" s="4" t="s">
        <v>38688</v>
      </c>
      <c r="F3982" s="9" t="str">
        <f t="shared" si="249"/>
        <v>Joeview</v>
      </c>
      <c r="G3982" t="str">
        <f t="shared" si="250"/>
        <v>FL</v>
      </c>
      <c r="H3982" t="str">
        <f t="shared" si="251"/>
        <v>96805</v>
      </c>
    </row>
    <row r="3983" spans="1:8" ht="30">
      <c r="A3983" s="1" t="s">
        <v>15302</v>
      </c>
      <c r="B3983" s="1" t="str">
        <f t="shared" si="248"/>
        <v>PSC 2201, Box 9807;APO AP 68622</v>
      </c>
      <c r="C3983" s="1" t="s">
        <v>29714</v>
      </c>
      <c r="D3983" s="4" t="s">
        <v>38689</v>
      </c>
      <c r="E3983" s="4" t="s">
        <v>38690</v>
      </c>
      <c r="F3983" s="9" t="str">
        <f t="shared" si="249"/>
        <v>APO</v>
      </c>
      <c r="G3983" t="str">
        <f t="shared" si="250"/>
        <v>AP</v>
      </c>
      <c r="H3983" t="str">
        <f t="shared" si="251"/>
        <v>68622</v>
      </c>
    </row>
    <row r="3984" spans="1:8" ht="30">
      <c r="A3984" s="1" t="s">
        <v>15306</v>
      </c>
      <c r="B3984" s="1" t="str">
        <f t="shared" si="248"/>
        <v>881 Crystal Forks;Patriciaview, AZ 98463</v>
      </c>
      <c r="C3984" s="1" t="s">
        <v>29715</v>
      </c>
      <c r="D3984" s="4" t="s">
        <v>38691</v>
      </c>
      <c r="E3984" s="4" t="s">
        <v>38692</v>
      </c>
      <c r="F3984" s="9" t="str">
        <f t="shared" si="249"/>
        <v>Patriciaview</v>
      </c>
      <c r="G3984" t="str">
        <f t="shared" si="250"/>
        <v>AZ</v>
      </c>
      <c r="H3984" t="str">
        <f t="shared" si="251"/>
        <v>98463</v>
      </c>
    </row>
    <row r="3985" spans="1:8" ht="30">
      <c r="A3985" s="1" t="s">
        <v>15310</v>
      </c>
      <c r="B3985" s="1" t="str">
        <f t="shared" si="248"/>
        <v>PSC 1636, Box 3315;APO AA 68257</v>
      </c>
      <c r="C3985" s="1" t="s">
        <v>29716</v>
      </c>
      <c r="D3985" s="4" t="s">
        <v>38693</v>
      </c>
      <c r="E3985" s="4" t="s">
        <v>38694</v>
      </c>
      <c r="F3985" s="9" t="str">
        <f t="shared" si="249"/>
        <v>APO</v>
      </c>
      <c r="G3985" t="str">
        <f t="shared" si="250"/>
        <v>AA</v>
      </c>
      <c r="H3985" t="str">
        <f t="shared" si="251"/>
        <v>68257</v>
      </c>
    </row>
    <row r="3986" spans="1:8" ht="30">
      <c r="A3986" s="1" t="s">
        <v>15314</v>
      </c>
      <c r="B3986" s="1" t="str">
        <f t="shared" si="248"/>
        <v>904 Johnson Roads Apt. 463;West Kenneth, VA 11935</v>
      </c>
      <c r="C3986" s="1" t="s">
        <v>29717</v>
      </c>
      <c r="D3986" s="4" t="s">
        <v>38695</v>
      </c>
      <c r="E3986" s="4" t="s">
        <v>38696</v>
      </c>
      <c r="F3986" s="9" t="str">
        <f t="shared" si="249"/>
        <v>West Kenneth</v>
      </c>
      <c r="G3986" t="str">
        <f t="shared" si="250"/>
        <v>VA</v>
      </c>
      <c r="H3986" t="str">
        <f t="shared" si="251"/>
        <v>11935</v>
      </c>
    </row>
    <row r="3987" spans="1:8" ht="45">
      <c r="A3987" s="1" t="s">
        <v>15318</v>
      </c>
      <c r="B3987" s="1" t="str">
        <f t="shared" si="248"/>
        <v>971 Lauren Heights;Nicholasview, MA 58417</v>
      </c>
      <c r="C3987" s="1" t="s">
        <v>29718</v>
      </c>
      <c r="D3987" s="4" t="s">
        <v>38697</v>
      </c>
      <c r="E3987" s="4" t="s">
        <v>38698</v>
      </c>
      <c r="F3987" s="9" t="str">
        <f t="shared" si="249"/>
        <v>Nicholasview</v>
      </c>
      <c r="G3987" t="str">
        <f t="shared" si="250"/>
        <v>MA</v>
      </c>
      <c r="H3987" t="str">
        <f t="shared" si="251"/>
        <v>58417</v>
      </c>
    </row>
    <row r="3988" spans="1:8" ht="30">
      <c r="A3988" s="1" t="s">
        <v>15322</v>
      </c>
      <c r="B3988" s="1" t="str">
        <f t="shared" si="248"/>
        <v>463 Holloway Rapids Suite 535;Scottport, TX 28130</v>
      </c>
      <c r="C3988" s="1" t="s">
        <v>29719</v>
      </c>
      <c r="D3988" s="4" t="s">
        <v>38699</v>
      </c>
      <c r="E3988" s="4" t="s">
        <v>38700</v>
      </c>
      <c r="F3988" s="9" t="str">
        <f t="shared" si="249"/>
        <v>Scottport</v>
      </c>
      <c r="G3988" t="str">
        <f t="shared" si="250"/>
        <v>TX</v>
      </c>
      <c r="H3988" t="str">
        <f t="shared" si="251"/>
        <v>28130</v>
      </c>
    </row>
    <row r="3989" spans="1:8" ht="30">
      <c r="A3989" s="1" t="s">
        <v>15326</v>
      </c>
      <c r="B3989" s="1" t="str">
        <f t="shared" si="248"/>
        <v>939 Tara Cliffs;Amandaville, MN 78367</v>
      </c>
      <c r="C3989" s="1" t="s">
        <v>29720</v>
      </c>
      <c r="D3989" s="4" t="s">
        <v>38701</v>
      </c>
      <c r="E3989" s="4" t="s">
        <v>38702</v>
      </c>
      <c r="F3989" s="9" t="str">
        <f t="shared" si="249"/>
        <v>Amandaville</v>
      </c>
      <c r="G3989" t="str">
        <f t="shared" si="250"/>
        <v>MN</v>
      </c>
      <c r="H3989" t="str">
        <f t="shared" si="251"/>
        <v>78367</v>
      </c>
    </row>
    <row r="3990" spans="1:8" ht="30">
      <c r="A3990" s="1" t="s">
        <v>15329</v>
      </c>
      <c r="B3990" s="1" t="str">
        <f t="shared" si="248"/>
        <v>30574 Fry Squares;New John, WA 26841</v>
      </c>
      <c r="C3990" s="1" t="s">
        <v>29721</v>
      </c>
      <c r="D3990" s="4" t="s">
        <v>38703</v>
      </c>
      <c r="E3990" s="4" t="s">
        <v>38704</v>
      </c>
      <c r="F3990" s="9" t="str">
        <f t="shared" si="249"/>
        <v>New John</v>
      </c>
      <c r="G3990" t="str">
        <f t="shared" si="250"/>
        <v>WA</v>
      </c>
      <c r="H3990" t="str">
        <f t="shared" si="251"/>
        <v>26841</v>
      </c>
    </row>
    <row r="3991" spans="1:8" ht="30">
      <c r="A3991" s="1" t="s">
        <v>15333</v>
      </c>
      <c r="B3991" s="1" t="str">
        <f t="shared" si="248"/>
        <v>28055 Rose Port Suite 886;Stevenburgh, IL 30307</v>
      </c>
      <c r="C3991" s="1" t="s">
        <v>29722</v>
      </c>
      <c r="D3991" s="4" t="s">
        <v>38705</v>
      </c>
      <c r="E3991" s="4" t="s">
        <v>38706</v>
      </c>
      <c r="F3991" s="9" t="str">
        <f t="shared" si="249"/>
        <v>Stevenburgh</v>
      </c>
      <c r="G3991" t="str">
        <f t="shared" si="250"/>
        <v>IL</v>
      </c>
      <c r="H3991" t="str">
        <f t="shared" si="251"/>
        <v>30307</v>
      </c>
    </row>
    <row r="3992" spans="1:8" ht="30">
      <c r="A3992" s="1" t="s">
        <v>15337</v>
      </c>
      <c r="B3992" s="1" t="str">
        <f t="shared" si="248"/>
        <v>3695 Thomas Shoal;Trujilloton, DE 79648</v>
      </c>
      <c r="C3992" s="1" t="s">
        <v>29723</v>
      </c>
      <c r="D3992" s="4" t="s">
        <v>38707</v>
      </c>
      <c r="E3992" s="4" t="s">
        <v>38708</v>
      </c>
      <c r="F3992" s="9" t="str">
        <f t="shared" si="249"/>
        <v>Trujilloton</v>
      </c>
      <c r="G3992" t="str">
        <f t="shared" si="250"/>
        <v>DE</v>
      </c>
      <c r="H3992" t="str">
        <f t="shared" si="251"/>
        <v>79648</v>
      </c>
    </row>
    <row r="3993" spans="1:8" ht="45">
      <c r="A3993" s="1" t="s">
        <v>15341</v>
      </c>
      <c r="B3993" s="1" t="str">
        <f t="shared" si="248"/>
        <v>7176 Powell Crossing Apt. 029;New Jesusberg, HI 64865</v>
      </c>
      <c r="C3993" s="1" t="s">
        <v>29724</v>
      </c>
      <c r="D3993" s="4" t="s">
        <v>38709</v>
      </c>
      <c r="E3993" s="4" t="s">
        <v>38710</v>
      </c>
      <c r="F3993" s="9" t="str">
        <f t="shared" si="249"/>
        <v>New Jesusberg</v>
      </c>
      <c r="G3993" t="str">
        <f t="shared" si="250"/>
        <v>HI</v>
      </c>
      <c r="H3993" t="str">
        <f t="shared" si="251"/>
        <v>64865</v>
      </c>
    </row>
    <row r="3994" spans="1:8" ht="30">
      <c r="A3994" s="1" t="s">
        <v>15345</v>
      </c>
      <c r="B3994" s="1" t="str">
        <f t="shared" si="248"/>
        <v>80071 Sonya Stream Apt. 352;Bradside, MO 97940</v>
      </c>
      <c r="C3994" s="1" t="s">
        <v>29725</v>
      </c>
      <c r="D3994" s="4" t="s">
        <v>38711</v>
      </c>
      <c r="E3994" s="4" t="s">
        <v>38712</v>
      </c>
      <c r="F3994" s="9" t="str">
        <f t="shared" si="249"/>
        <v>Bradside</v>
      </c>
      <c r="G3994" t="str">
        <f t="shared" si="250"/>
        <v>MO</v>
      </c>
      <c r="H3994" t="str">
        <f t="shared" si="251"/>
        <v>97940</v>
      </c>
    </row>
    <row r="3995" spans="1:8" ht="30">
      <c r="A3995" s="1" t="s">
        <v>15349</v>
      </c>
      <c r="B3995" s="1" t="str">
        <f t="shared" si="248"/>
        <v>3334 Lin Crossing;Port Paulview, WV 22987</v>
      </c>
      <c r="C3995" s="1" t="s">
        <v>29726</v>
      </c>
      <c r="D3995" s="4" t="s">
        <v>38713</v>
      </c>
      <c r="E3995" s="4" t="s">
        <v>38714</v>
      </c>
      <c r="F3995" s="9" t="str">
        <f t="shared" si="249"/>
        <v>Port Paulview</v>
      </c>
      <c r="G3995" t="str">
        <f t="shared" si="250"/>
        <v>WV</v>
      </c>
      <c r="H3995" t="str">
        <f t="shared" si="251"/>
        <v>22987</v>
      </c>
    </row>
    <row r="3996" spans="1:8" ht="45">
      <c r="A3996" s="1" t="s">
        <v>15353</v>
      </c>
      <c r="B3996" s="1" t="str">
        <f t="shared" si="248"/>
        <v>03459 Shannon Station Suite 619;Anthonyborough, NM 18282</v>
      </c>
      <c r="C3996" s="1" t="s">
        <v>29727</v>
      </c>
      <c r="D3996" s="4" t="s">
        <v>38715</v>
      </c>
      <c r="E3996" s="4" t="s">
        <v>38716</v>
      </c>
      <c r="F3996" s="9" t="str">
        <f t="shared" si="249"/>
        <v>Anthonyborough</v>
      </c>
      <c r="G3996" t="str">
        <f t="shared" si="250"/>
        <v>NM</v>
      </c>
      <c r="H3996" t="str">
        <f t="shared" si="251"/>
        <v>18282</v>
      </c>
    </row>
    <row r="3997" spans="1:8" ht="30">
      <c r="A3997" s="1" t="s">
        <v>15357</v>
      </c>
      <c r="B3997" s="1" t="str">
        <f t="shared" si="248"/>
        <v>9052 Sharon Mews Apt. 536;Harrisonstad, VA 26920</v>
      </c>
      <c r="C3997" s="1" t="s">
        <v>29728</v>
      </c>
      <c r="D3997" s="4" t="s">
        <v>38717</v>
      </c>
      <c r="E3997" s="4" t="s">
        <v>38718</v>
      </c>
      <c r="F3997" s="9" t="str">
        <f t="shared" si="249"/>
        <v>Harrisonstad</v>
      </c>
      <c r="G3997" t="str">
        <f t="shared" si="250"/>
        <v>VA</v>
      </c>
      <c r="H3997" t="str">
        <f t="shared" si="251"/>
        <v>26920</v>
      </c>
    </row>
    <row r="3998" spans="1:8" ht="45">
      <c r="A3998" s="1" t="s">
        <v>15361</v>
      </c>
      <c r="B3998" s="1" t="str">
        <f t="shared" si="248"/>
        <v>273 Hannah Overpass Suite 797;South Lydialand, CT 56672</v>
      </c>
      <c r="C3998" s="1" t="s">
        <v>29729</v>
      </c>
      <c r="D3998" s="4" t="s">
        <v>38719</v>
      </c>
      <c r="E3998" s="4" t="s">
        <v>38720</v>
      </c>
      <c r="F3998" s="9" t="str">
        <f t="shared" si="249"/>
        <v>South Lydialand</v>
      </c>
      <c r="G3998" t="str">
        <f t="shared" si="250"/>
        <v>CT</v>
      </c>
      <c r="H3998" t="str">
        <f t="shared" si="251"/>
        <v>56672</v>
      </c>
    </row>
    <row r="3999" spans="1:8" ht="30">
      <c r="A3999" s="1" t="s">
        <v>15365</v>
      </c>
      <c r="B3999" s="1" t="str">
        <f t="shared" si="248"/>
        <v>25894 Katie Loop;West Sarah, NJ 20431</v>
      </c>
      <c r="C3999" s="1" t="s">
        <v>29730</v>
      </c>
      <c r="D3999" s="4" t="s">
        <v>38721</v>
      </c>
      <c r="E3999" s="4" t="s">
        <v>38722</v>
      </c>
      <c r="F3999" s="9" t="str">
        <f t="shared" si="249"/>
        <v>West Sarah</v>
      </c>
      <c r="G3999" t="str">
        <f t="shared" si="250"/>
        <v>NJ</v>
      </c>
      <c r="H3999" t="str">
        <f t="shared" si="251"/>
        <v>20431</v>
      </c>
    </row>
    <row r="4000" spans="1:8" ht="30">
      <c r="A4000" s="1" t="s">
        <v>15369</v>
      </c>
      <c r="B4000" s="1" t="str">
        <f t="shared" si="248"/>
        <v>7828 Karen Lakes Apt. 664;Port Robert, OK 39203</v>
      </c>
      <c r="C4000" s="1" t="s">
        <v>29731</v>
      </c>
      <c r="D4000" s="4" t="s">
        <v>38723</v>
      </c>
      <c r="E4000" s="4" t="s">
        <v>38724</v>
      </c>
      <c r="F4000" s="9" t="str">
        <f t="shared" si="249"/>
        <v>Port Robert</v>
      </c>
      <c r="G4000" t="str">
        <f t="shared" si="250"/>
        <v>OK</v>
      </c>
      <c r="H4000" t="str">
        <f t="shared" si="251"/>
        <v>39203</v>
      </c>
    </row>
    <row r="4001" spans="1:8" ht="30">
      <c r="A4001" s="1" t="s">
        <v>15373</v>
      </c>
      <c r="B4001" s="1" t="str">
        <f t="shared" si="248"/>
        <v>480 Lisa Hills Apt. 534;East Andrewberg, WV 96563</v>
      </c>
      <c r="C4001" s="1" t="s">
        <v>29732</v>
      </c>
      <c r="D4001" s="4" t="s">
        <v>38725</v>
      </c>
      <c r="E4001" s="4" t="s">
        <v>38726</v>
      </c>
      <c r="F4001" s="9" t="str">
        <f t="shared" si="249"/>
        <v>East Andrewberg</v>
      </c>
      <c r="G4001" t="str">
        <f t="shared" si="250"/>
        <v>WV</v>
      </c>
      <c r="H4001" t="str">
        <f t="shared" si="251"/>
        <v>96563</v>
      </c>
    </row>
    <row r="4002" spans="1:8" ht="30">
      <c r="A4002" s="1" t="s">
        <v>15377</v>
      </c>
      <c r="B4002" s="1" t="str">
        <f t="shared" si="248"/>
        <v>0202 Jones Brook;Hansonview, FL 81238</v>
      </c>
      <c r="C4002" s="1" t="s">
        <v>29733</v>
      </c>
      <c r="D4002" s="4" t="s">
        <v>38727</v>
      </c>
      <c r="E4002" s="4" t="s">
        <v>38728</v>
      </c>
      <c r="F4002" s="9" t="str">
        <f t="shared" si="249"/>
        <v>Hansonview</v>
      </c>
      <c r="G4002" t="str">
        <f t="shared" si="250"/>
        <v>FL</v>
      </c>
      <c r="H4002" t="str">
        <f t="shared" si="251"/>
        <v>81238</v>
      </c>
    </row>
    <row r="4003" spans="1:8" ht="45">
      <c r="A4003" s="1" t="s">
        <v>15380</v>
      </c>
      <c r="B4003" s="1" t="str">
        <f t="shared" si="248"/>
        <v>5019 Nelson Tunnel;Kendraport, GA 94027</v>
      </c>
      <c r="C4003" s="1" t="s">
        <v>29734</v>
      </c>
      <c r="D4003" s="4" t="s">
        <v>38729</v>
      </c>
      <c r="E4003" s="4" t="s">
        <v>38730</v>
      </c>
      <c r="F4003" s="9" t="str">
        <f t="shared" si="249"/>
        <v>Kendraport</v>
      </c>
      <c r="G4003" t="str">
        <f t="shared" si="250"/>
        <v>GA</v>
      </c>
      <c r="H4003" t="str">
        <f t="shared" si="251"/>
        <v>94027</v>
      </c>
    </row>
    <row r="4004" spans="1:8" ht="30">
      <c r="A4004" s="1" t="s">
        <v>15384</v>
      </c>
      <c r="B4004" s="1" t="str">
        <f t="shared" si="248"/>
        <v>48061 Reilly Falls Apt. 472;Hollystad, RI 94323</v>
      </c>
      <c r="C4004" s="1" t="s">
        <v>29735</v>
      </c>
      <c r="D4004" s="4" t="s">
        <v>38731</v>
      </c>
      <c r="E4004" s="4" t="s">
        <v>38732</v>
      </c>
      <c r="F4004" s="9" t="str">
        <f t="shared" si="249"/>
        <v>Hollystad</v>
      </c>
      <c r="G4004" t="str">
        <f t="shared" si="250"/>
        <v>RI</v>
      </c>
      <c r="H4004" t="str">
        <f t="shared" si="251"/>
        <v>94323</v>
      </c>
    </row>
    <row r="4005" spans="1:8" ht="45">
      <c r="A4005" s="1" t="s">
        <v>15388</v>
      </c>
      <c r="B4005" s="1" t="str">
        <f t="shared" si="248"/>
        <v>1887 Lisa Island Apt. 669;Lake Brittneyville, AK 85875</v>
      </c>
      <c r="C4005" s="1" t="s">
        <v>29736</v>
      </c>
      <c r="D4005" s="4" t="s">
        <v>38733</v>
      </c>
      <c r="E4005" s="4" t="s">
        <v>38734</v>
      </c>
      <c r="F4005" s="9" t="str">
        <f t="shared" si="249"/>
        <v>Lake Brittneyville</v>
      </c>
      <c r="G4005" t="str">
        <f t="shared" si="250"/>
        <v>AK</v>
      </c>
      <c r="H4005" t="str">
        <f t="shared" si="251"/>
        <v>85875</v>
      </c>
    </row>
    <row r="4006" spans="1:8" ht="30">
      <c r="A4006" s="1" t="s">
        <v>15392</v>
      </c>
      <c r="B4006" s="1" t="str">
        <f t="shared" si="248"/>
        <v>PSC 9901, Box 8353;APO AE 50846</v>
      </c>
      <c r="C4006" s="1" t="s">
        <v>29737</v>
      </c>
      <c r="D4006" s="4" t="s">
        <v>38735</v>
      </c>
      <c r="E4006" s="4" t="s">
        <v>38736</v>
      </c>
      <c r="F4006" s="9" t="str">
        <f t="shared" si="249"/>
        <v>APO</v>
      </c>
      <c r="G4006" t="str">
        <f t="shared" si="250"/>
        <v>AE</v>
      </c>
      <c r="H4006" t="str">
        <f t="shared" si="251"/>
        <v>50846</v>
      </c>
    </row>
    <row r="4007" spans="1:8" ht="30">
      <c r="A4007" s="1" t="s">
        <v>15396</v>
      </c>
      <c r="B4007" s="1" t="str">
        <f t="shared" si="248"/>
        <v>55380 Joseph Glen Apt. 581;North Dalton, MA 79161</v>
      </c>
      <c r="C4007" s="1" t="s">
        <v>29738</v>
      </c>
      <c r="D4007" s="4" t="s">
        <v>38737</v>
      </c>
      <c r="E4007" s="4" t="s">
        <v>38738</v>
      </c>
      <c r="F4007" s="9" t="str">
        <f t="shared" si="249"/>
        <v>North Dalton</v>
      </c>
      <c r="G4007" t="str">
        <f t="shared" si="250"/>
        <v>MA</v>
      </c>
      <c r="H4007" t="str">
        <f t="shared" si="251"/>
        <v>79161</v>
      </c>
    </row>
    <row r="4008" spans="1:8" ht="30">
      <c r="A4008" s="1" t="s">
        <v>15400</v>
      </c>
      <c r="B4008" s="1" t="str">
        <f t="shared" si="248"/>
        <v>PSC 4323, Box 4305;APO AA 64481</v>
      </c>
      <c r="C4008" s="1" t="s">
        <v>29739</v>
      </c>
      <c r="D4008" s="4" t="s">
        <v>38739</v>
      </c>
      <c r="E4008" s="4" t="s">
        <v>38740</v>
      </c>
      <c r="F4008" s="9" t="str">
        <f t="shared" si="249"/>
        <v>APO</v>
      </c>
      <c r="G4008" t="str">
        <f t="shared" si="250"/>
        <v>AA</v>
      </c>
      <c r="H4008" t="str">
        <f t="shared" si="251"/>
        <v>64481</v>
      </c>
    </row>
    <row r="4009" spans="1:8" ht="30">
      <c r="A4009" s="1" t="s">
        <v>15404</v>
      </c>
      <c r="B4009" s="1" t="str">
        <f t="shared" si="248"/>
        <v>52114 Hamilton Mills;Jessehaven, IA 64424</v>
      </c>
      <c r="C4009" s="1" t="s">
        <v>29740</v>
      </c>
      <c r="D4009" s="4" t="s">
        <v>38741</v>
      </c>
      <c r="E4009" s="4" t="s">
        <v>38742</v>
      </c>
      <c r="F4009" s="9" t="str">
        <f t="shared" si="249"/>
        <v>Jessehaven</v>
      </c>
      <c r="G4009" t="str">
        <f t="shared" si="250"/>
        <v>IA</v>
      </c>
      <c r="H4009" t="str">
        <f t="shared" si="251"/>
        <v>64424</v>
      </c>
    </row>
    <row r="4010" spans="1:8" ht="30">
      <c r="A4010" s="1" t="s">
        <v>15408</v>
      </c>
      <c r="B4010" s="1" t="str">
        <f t="shared" si="248"/>
        <v>277 Griffith Inlet;Charlesside, NY 20787</v>
      </c>
      <c r="C4010" s="1" t="s">
        <v>29741</v>
      </c>
      <c r="D4010" s="4" t="s">
        <v>38743</v>
      </c>
      <c r="E4010" s="4" t="s">
        <v>38744</v>
      </c>
      <c r="F4010" s="9" t="str">
        <f t="shared" si="249"/>
        <v>Charlesside</v>
      </c>
      <c r="G4010" t="str">
        <f t="shared" si="250"/>
        <v>NY</v>
      </c>
      <c r="H4010" t="str">
        <f t="shared" si="251"/>
        <v>20787</v>
      </c>
    </row>
    <row r="4011" spans="1:8" ht="30">
      <c r="A4011" s="1" t="s">
        <v>15412</v>
      </c>
      <c r="B4011" s="1" t="str">
        <f t="shared" si="248"/>
        <v>58741 Danielle Cliff Apt. 878;Ashleeshire, NY 82417</v>
      </c>
      <c r="C4011" s="1" t="s">
        <v>29742</v>
      </c>
      <c r="D4011" s="4" t="s">
        <v>38745</v>
      </c>
      <c r="E4011" s="4" t="s">
        <v>38746</v>
      </c>
      <c r="F4011" s="9" t="str">
        <f t="shared" si="249"/>
        <v>Ashleeshire</v>
      </c>
      <c r="G4011" t="str">
        <f t="shared" si="250"/>
        <v>NY</v>
      </c>
      <c r="H4011" t="str">
        <f t="shared" si="251"/>
        <v>82417</v>
      </c>
    </row>
    <row r="4012" spans="1:8" ht="45">
      <c r="A4012" s="1" t="s">
        <v>15416</v>
      </c>
      <c r="B4012" s="1" t="str">
        <f t="shared" si="248"/>
        <v>71413 Carpenter Square;Lake Steven, AZ 50850</v>
      </c>
      <c r="C4012" s="1" t="s">
        <v>29743</v>
      </c>
      <c r="D4012" s="4" t="s">
        <v>38747</v>
      </c>
      <c r="E4012" s="4" t="s">
        <v>38748</v>
      </c>
      <c r="F4012" s="9" t="str">
        <f t="shared" si="249"/>
        <v>Lake Steven</v>
      </c>
      <c r="G4012" t="str">
        <f t="shared" si="250"/>
        <v>AZ</v>
      </c>
      <c r="H4012" t="str">
        <f t="shared" si="251"/>
        <v>50850</v>
      </c>
    </row>
    <row r="4013" spans="1:8" ht="30">
      <c r="A4013" s="1" t="s">
        <v>15420</v>
      </c>
      <c r="B4013" s="1" t="str">
        <f t="shared" si="248"/>
        <v>811 Cole Brook;South Vincentland, NH 12289</v>
      </c>
      <c r="C4013" s="1" t="s">
        <v>29744</v>
      </c>
      <c r="D4013" s="4" t="s">
        <v>38749</v>
      </c>
      <c r="E4013" s="4" t="s">
        <v>38750</v>
      </c>
      <c r="F4013" s="9" t="str">
        <f t="shared" si="249"/>
        <v>South Vincentland</v>
      </c>
      <c r="G4013" t="str">
        <f t="shared" si="250"/>
        <v>NH</v>
      </c>
      <c r="H4013" t="str">
        <f t="shared" si="251"/>
        <v>12289</v>
      </c>
    </row>
    <row r="4014" spans="1:8" ht="30">
      <c r="A4014" s="1" t="s">
        <v>15424</v>
      </c>
      <c r="B4014" s="1" t="str">
        <f t="shared" si="248"/>
        <v>49072 Gardner Circle;Port George, VA 02182</v>
      </c>
      <c r="C4014" s="1" t="s">
        <v>29745</v>
      </c>
      <c r="D4014" s="4" t="s">
        <v>38751</v>
      </c>
      <c r="E4014" s="4" t="s">
        <v>38752</v>
      </c>
      <c r="F4014" s="9" t="str">
        <f t="shared" si="249"/>
        <v>Port George</v>
      </c>
      <c r="G4014" t="str">
        <f t="shared" si="250"/>
        <v>VA</v>
      </c>
      <c r="H4014" t="str">
        <f t="shared" si="251"/>
        <v>02182</v>
      </c>
    </row>
    <row r="4015" spans="1:8" ht="45">
      <c r="A4015" s="1" t="s">
        <v>15428</v>
      </c>
      <c r="B4015" s="1" t="str">
        <f t="shared" si="248"/>
        <v>44378 Antonio Causeway Apt. 007;Port Angelfort, DE 11632</v>
      </c>
      <c r="C4015" s="1" t="s">
        <v>29746</v>
      </c>
      <c r="D4015" s="4" t="s">
        <v>38753</v>
      </c>
      <c r="E4015" s="4" t="s">
        <v>38754</v>
      </c>
      <c r="F4015" s="9" t="str">
        <f t="shared" si="249"/>
        <v>Port Angelfort</v>
      </c>
      <c r="G4015" t="str">
        <f t="shared" si="250"/>
        <v>DE</v>
      </c>
      <c r="H4015" t="str">
        <f t="shared" si="251"/>
        <v>11632</v>
      </c>
    </row>
    <row r="4016" spans="1:8" ht="30">
      <c r="A4016" s="1" t="s">
        <v>15432</v>
      </c>
      <c r="B4016" s="1" t="str">
        <f t="shared" si="248"/>
        <v>516 Warren Unions Apt. 535;Michaelberg, MN 97298</v>
      </c>
      <c r="C4016" s="1" t="s">
        <v>29747</v>
      </c>
      <c r="D4016" s="4" t="s">
        <v>38755</v>
      </c>
      <c r="E4016" s="4" t="s">
        <v>38756</v>
      </c>
      <c r="F4016" s="9" t="str">
        <f t="shared" si="249"/>
        <v>Michaelberg</v>
      </c>
      <c r="G4016" t="str">
        <f t="shared" si="250"/>
        <v>MN</v>
      </c>
      <c r="H4016" t="str">
        <f t="shared" si="251"/>
        <v>97298</v>
      </c>
    </row>
    <row r="4017" spans="1:8" ht="30">
      <c r="A4017" s="1" t="s">
        <v>15435</v>
      </c>
      <c r="B4017" s="1" t="str">
        <f t="shared" si="248"/>
        <v>70750 Jill Points;Port Sandra, OH 04021</v>
      </c>
      <c r="C4017" s="1" t="s">
        <v>29748</v>
      </c>
      <c r="D4017" s="4" t="s">
        <v>38757</v>
      </c>
      <c r="E4017" s="4" t="s">
        <v>38758</v>
      </c>
      <c r="F4017" s="9" t="str">
        <f t="shared" si="249"/>
        <v>Port Sandra</v>
      </c>
      <c r="G4017" t="str">
        <f t="shared" si="250"/>
        <v>OH</v>
      </c>
      <c r="H4017" t="str">
        <f t="shared" si="251"/>
        <v>04021</v>
      </c>
    </row>
    <row r="4018" spans="1:8" ht="30">
      <c r="A4018" s="1" t="s">
        <v>15439</v>
      </c>
      <c r="B4018" s="1" t="str">
        <f t="shared" si="248"/>
        <v>USS Sanchez;FPO AE 50349</v>
      </c>
      <c r="C4018" s="1" t="s">
        <v>29749</v>
      </c>
      <c r="D4018" s="4" t="s">
        <v>38759</v>
      </c>
      <c r="E4018" s="4" t="s">
        <v>38760</v>
      </c>
      <c r="F4018" s="9" t="str">
        <f t="shared" si="249"/>
        <v>FPO</v>
      </c>
      <c r="G4018" t="str">
        <f t="shared" si="250"/>
        <v>AE</v>
      </c>
      <c r="H4018" t="str">
        <f t="shared" si="251"/>
        <v>50349</v>
      </c>
    </row>
    <row r="4019" spans="1:8" ht="30">
      <c r="A4019" s="1" t="s">
        <v>15443</v>
      </c>
      <c r="B4019" s="1" t="str">
        <f t="shared" si="248"/>
        <v>1426 Hall Mall Suite 764;Ritterchester, PA 23252</v>
      </c>
      <c r="C4019" s="1" t="s">
        <v>29750</v>
      </c>
      <c r="D4019" s="4" t="s">
        <v>38761</v>
      </c>
      <c r="E4019" s="4" t="s">
        <v>38762</v>
      </c>
      <c r="F4019" s="9" t="str">
        <f t="shared" si="249"/>
        <v>Ritterchester</v>
      </c>
      <c r="G4019" t="str">
        <f t="shared" si="250"/>
        <v>PA</v>
      </c>
      <c r="H4019" t="str">
        <f t="shared" si="251"/>
        <v>23252</v>
      </c>
    </row>
    <row r="4020" spans="1:8" ht="30">
      <c r="A4020" s="1" t="s">
        <v>15446</v>
      </c>
      <c r="B4020" s="1" t="str">
        <f t="shared" si="248"/>
        <v>2289 Chapman Alley Apt. 280;Bautistashire, KS 50424</v>
      </c>
      <c r="C4020" s="1" t="s">
        <v>29751</v>
      </c>
      <c r="D4020" s="4" t="s">
        <v>38763</v>
      </c>
      <c r="E4020" s="4" t="s">
        <v>38764</v>
      </c>
      <c r="F4020" s="9" t="str">
        <f t="shared" si="249"/>
        <v>Bautistashire</v>
      </c>
      <c r="G4020" t="str">
        <f t="shared" si="250"/>
        <v>KS</v>
      </c>
      <c r="H4020" t="str">
        <f t="shared" si="251"/>
        <v>50424</v>
      </c>
    </row>
    <row r="4021" spans="1:8" ht="30">
      <c r="A4021" s="1" t="s">
        <v>15450</v>
      </c>
      <c r="B4021" s="1" t="str">
        <f t="shared" si="248"/>
        <v>25380 Murray Coves;South John, HI 95953</v>
      </c>
      <c r="C4021" s="1" t="s">
        <v>29752</v>
      </c>
      <c r="D4021" s="4" t="s">
        <v>38765</v>
      </c>
      <c r="E4021" s="4" t="s">
        <v>38766</v>
      </c>
      <c r="F4021" s="9" t="str">
        <f t="shared" si="249"/>
        <v>South John</v>
      </c>
      <c r="G4021" t="str">
        <f t="shared" si="250"/>
        <v>HI</v>
      </c>
      <c r="H4021" t="str">
        <f t="shared" si="251"/>
        <v>95953</v>
      </c>
    </row>
    <row r="4022" spans="1:8" ht="45">
      <c r="A4022" s="1" t="s">
        <v>15454</v>
      </c>
      <c r="B4022" s="1" t="str">
        <f t="shared" si="248"/>
        <v>0532 Durham Mountain;Lake John, ID 61662</v>
      </c>
      <c r="C4022" s="1" t="s">
        <v>29753</v>
      </c>
      <c r="D4022" s="4" t="s">
        <v>38767</v>
      </c>
      <c r="E4022" s="4" t="s">
        <v>38768</v>
      </c>
      <c r="F4022" s="9" t="str">
        <f t="shared" si="249"/>
        <v>Lake John</v>
      </c>
      <c r="G4022" t="str">
        <f t="shared" si="250"/>
        <v>ID</v>
      </c>
      <c r="H4022" t="str">
        <f t="shared" si="251"/>
        <v>61662</v>
      </c>
    </row>
    <row r="4023" spans="1:8" ht="45">
      <c r="A4023" s="1" t="s">
        <v>15458</v>
      </c>
      <c r="B4023" s="1" t="str">
        <f t="shared" si="248"/>
        <v>3520 Kyle Fords Suite 705;North Bobtown, OK 95687</v>
      </c>
      <c r="C4023" s="1" t="s">
        <v>29754</v>
      </c>
      <c r="D4023" s="4" t="s">
        <v>38769</v>
      </c>
      <c r="E4023" s="4" t="s">
        <v>38770</v>
      </c>
      <c r="F4023" s="9" t="str">
        <f t="shared" si="249"/>
        <v>North Bobtown</v>
      </c>
      <c r="G4023" t="str">
        <f t="shared" si="250"/>
        <v>OK</v>
      </c>
      <c r="H4023" t="str">
        <f t="shared" si="251"/>
        <v>95687</v>
      </c>
    </row>
    <row r="4024" spans="1:8" ht="45">
      <c r="A4024" s="1" t="s">
        <v>15462</v>
      </c>
      <c r="B4024" s="1" t="str">
        <f t="shared" si="248"/>
        <v>427 Billy Plain Suite 545;North Matthewville, NY 40540</v>
      </c>
      <c r="C4024" s="1" t="s">
        <v>29755</v>
      </c>
      <c r="D4024" s="4" t="s">
        <v>38771</v>
      </c>
      <c r="E4024" s="4" t="s">
        <v>38772</v>
      </c>
      <c r="F4024" s="9" t="str">
        <f t="shared" si="249"/>
        <v>North Matthewville</v>
      </c>
      <c r="G4024" t="str">
        <f t="shared" si="250"/>
        <v>NY</v>
      </c>
      <c r="H4024" t="str">
        <f t="shared" si="251"/>
        <v>40540</v>
      </c>
    </row>
    <row r="4025" spans="1:8" ht="45">
      <c r="A4025" s="1" t="s">
        <v>15466</v>
      </c>
      <c r="B4025" s="1" t="str">
        <f t="shared" si="248"/>
        <v>221 Blake Knolls;Richardshaven, GA 38757</v>
      </c>
      <c r="C4025" s="1" t="s">
        <v>29756</v>
      </c>
      <c r="D4025" s="4" t="s">
        <v>38773</v>
      </c>
      <c r="E4025" s="4" t="s">
        <v>38774</v>
      </c>
      <c r="F4025" s="9" t="str">
        <f t="shared" si="249"/>
        <v>Richardshaven</v>
      </c>
      <c r="G4025" t="str">
        <f t="shared" si="250"/>
        <v>GA</v>
      </c>
      <c r="H4025" t="str">
        <f t="shared" si="251"/>
        <v>38757</v>
      </c>
    </row>
    <row r="4026" spans="1:8" ht="30">
      <c r="A4026" s="1" t="s">
        <v>15470</v>
      </c>
      <c r="B4026" s="1" t="str">
        <f t="shared" si="248"/>
        <v>80033 Thomas Run;East Melissa, AZ 39574</v>
      </c>
      <c r="C4026" s="1" t="s">
        <v>29757</v>
      </c>
      <c r="D4026" s="4" t="s">
        <v>38775</v>
      </c>
      <c r="E4026" s="4" t="s">
        <v>38776</v>
      </c>
      <c r="F4026" s="9" t="str">
        <f t="shared" si="249"/>
        <v>East Melissa</v>
      </c>
      <c r="G4026" t="str">
        <f t="shared" si="250"/>
        <v>AZ</v>
      </c>
      <c r="H4026" t="str">
        <f t="shared" si="251"/>
        <v>39574</v>
      </c>
    </row>
    <row r="4027" spans="1:8" ht="30">
      <c r="A4027" s="1" t="s">
        <v>15474</v>
      </c>
      <c r="B4027" s="1" t="str">
        <f t="shared" si="248"/>
        <v>PSC 0411, Box 4421;APO AE 40500</v>
      </c>
      <c r="C4027" s="1" t="s">
        <v>29758</v>
      </c>
      <c r="D4027" s="4" t="s">
        <v>38777</v>
      </c>
      <c r="E4027" s="4" t="s">
        <v>38778</v>
      </c>
      <c r="F4027" s="9" t="str">
        <f t="shared" si="249"/>
        <v>APO</v>
      </c>
      <c r="G4027" t="str">
        <f t="shared" si="250"/>
        <v>AE</v>
      </c>
      <c r="H4027" t="str">
        <f t="shared" si="251"/>
        <v>40500</v>
      </c>
    </row>
    <row r="4028" spans="1:8" ht="45">
      <c r="A4028" s="1" t="s">
        <v>15478</v>
      </c>
      <c r="B4028" s="1" t="str">
        <f t="shared" si="248"/>
        <v>886 Joanna Pass Apt. 468;New Tonyachester, VT 15425</v>
      </c>
      <c r="C4028" s="1" t="s">
        <v>29759</v>
      </c>
      <c r="D4028" s="4" t="s">
        <v>38779</v>
      </c>
      <c r="E4028" s="4" t="s">
        <v>38780</v>
      </c>
      <c r="F4028" s="9" t="str">
        <f t="shared" si="249"/>
        <v>New Tonyachester</v>
      </c>
      <c r="G4028" t="str">
        <f t="shared" si="250"/>
        <v>VT</v>
      </c>
      <c r="H4028" t="str">
        <f t="shared" si="251"/>
        <v>15425</v>
      </c>
    </row>
    <row r="4029" spans="1:8" ht="45">
      <c r="A4029" s="1" t="s">
        <v>15482</v>
      </c>
      <c r="B4029" s="1" t="str">
        <f t="shared" si="248"/>
        <v>695 Yates Place;Jeremiahville, NC 48315</v>
      </c>
      <c r="C4029" s="1" t="s">
        <v>29760</v>
      </c>
      <c r="D4029" s="4" t="s">
        <v>38781</v>
      </c>
      <c r="E4029" s="4" t="s">
        <v>38782</v>
      </c>
      <c r="F4029" s="9" t="str">
        <f t="shared" si="249"/>
        <v>Jeremiahville</v>
      </c>
      <c r="G4029" t="str">
        <f t="shared" si="250"/>
        <v>NC</v>
      </c>
      <c r="H4029" t="str">
        <f t="shared" si="251"/>
        <v>48315</v>
      </c>
    </row>
    <row r="4030" spans="1:8" ht="30">
      <c r="A4030" s="1" t="s">
        <v>15485</v>
      </c>
      <c r="B4030" s="1" t="str">
        <f t="shared" si="248"/>
        <v>8908 William Junction;Grayview, UT 13120</v>
      </c>
      <c r="C4030" s="1" t="s">
        <v>29761</v>
      </c>
      <c r="D4030" s="4" t="s">
        <v>38783</v>
      </c>
      <c r="E4030" s="4" t="s">
        <v>38784</v>
      </c>
      <c r="F4030" s="9" t="str">
        <f t="shared" si="249"/>
        <v>Grayview</v>
      </c>
      <c r="G4030" t="str">
        <f t="shared" si="250"/>
        <v>UT</v>
      </c>
      <c r="H4030" t="str">
        <f t="shared" si="251"/>
        <v>13120</v>
      </c>
    </row>
    <row r="4031" spans="1:8" ht="30">
      <c r="A4031" s="1" t="s">
        <v>15489</v>
      </c>
      <c r="B4031" s="1" t="str">
        <f t="shared" si="248"/>
        <v>PSC 7590, Box 3723;APO AA 26301</v>
      </c>
      <c r="C4031" s="1" t="s">
        <v>29762</v>
      </c>
      <c r="D4031" s="4" t="s">
        <v>38785</v>
      </c>
      <c r="E4031" s="4" t="s">
        <v>38786</v>
      </c>
      <c r="F4031" s="9" t="str">
        <f t="shared" si="249"/>
        <v>APO</v>
      </c>
      <c r="G4031" t="str">
        <f t="shared" si="250"/>
        <v>AA</v>
      </c>
      <c r="H4031" t="str">
        <f t="shared" si="251"/>
        <v>26301</v>
      </c>
    </row>
    <row r="4032" spans="1:8" ht="45">
      <c r="A4032" s="1" t="s">
        <v>15493</v>
      </c>
      <c r="B4032" s="1" t="str">
        <f t="shared" si="248"/>
        <v>6981 Lauren Forest;Anthonyberg, MT 91465</v>
      </c>
      <c r="C4032" s="1" t="s">
        <v>29763</v>
      </c>
      <c r="D4032" s="4" t="s">
        <v>38787</v>
      </c>
      <c r="E4032" s="4" t="s">
        <v>38788</v>
      </c>
      <c r="F4032" s="9" t="str">
        <f t="shared" si="249"/>
        <v>Anthonyberg</v>
      </c>
      <c r="G4032" t="str">
        <f t="shared" si="250"/>
        <v>MT</v>
      </c>
      <c r="H4032" t="str">
        <f t="shared" si="251"/>
        <v>91465</v>
      </c>
    </row>
    <row r="4033" spans="1:8" ht="45">
      <c r="A4033" s="1" t="s">
        <v>15496</v>
      </c>
      <c r="B4033" s="1" t="str">
        <f t="shared" si="248"/>
        <v>117 Castro Light Suite 295;East Susanbury, AL 16783</v>
      </c>
      <c r="C4033" s="1" t="s">
        <v>29764</v>
      </c>
      <c r="D4033" s="4" t="s">
        <v>38789</v>
      </c>
      <c r="E4033" s="4" t="s">
        <v>38790</v>
      </c>
      <c r="F4033" s="9" t="str">
        <f t="shared" si="249"/>
        <v>East Susanbury</v>
      </c>
      <c r="G4033" t="str">
        <f t="shared" si="250"/>
        <v>AL</v>
      </c>
      <c r="H4033" t="str">
        <f t="shared" si="251"/>
        <v>16783</v>
      </c>
    </row>
    <row r="4034" spans="1:8" ht="45">
      <c r="A4034" s="1" t="s">
        <v>15500</v>
      </c>
      <c r="B4034" s="1" t="str">
        <f t="shared" si="248"/>
        <v>78003 Conner Dam;Tylerchester, MA 30445</v>
      </c>
      <c r="C4034" s="1" t="s">
        <v>29765</v>
      </c>
      <c r="D4034" s="4" t="s">
        <v>38791</v>
      </c>
      <c r="E4034" s="4" t="s">
        <v>38792</v>
      </c>
      <c r="F4034" s="9" t="str">
        <f t="shared" si="249"/>
        <v>Tylerchester</v>
      </c>
      <c r="G4034" t="str">
        <f t="shared" si="250"/>
        <v>MA</v>
      </c>
      <c r="H4034" t="str">
        <f t="shared" si="251"/>
        <v>30445</v>
      </c>
    </row>
    <row r="4035" spans="1:8" ht="30">
      <c r="A4035" s="1" t="s">
        <v>15504</v>
      </c>
      <c r="B4035" s="1" t="str">
        <f t="shared" ref="B4035:B4098" si="252">SUBSTITUTE(A4035,CHAR(10),";")</f>
        <v>105 Kevin Pine;New Timothyville, NV 46404</v>
      </c>
      <c r="C4035" s="1" t="s">
        <v>29766</v>
      </c>
      <c r="D4035" s="4" t="s">
        <v>38793</v>
      </c>
      <c r="E4035" s="4" t="s">
        <v>38794</v>
      </c>
      <c r="F4035" s="9" t="str">
        <f t="shared" ref="F4035:F4098" si="253">IF(RIGHT(LEFT(E4035,3),2)="PO",LEFT(E4035,3),LEFT(E4035,LEN(E4035)-10))</f>
        <v>New Timothyville</v>
      </c>
      <c r="G4035" t="str">
        <f t="shared" ref="G4035:G4098" si="254">LEFT(RIGHT(E4035, 8), 2)</f>
        <v>NV</v>
      </c>
      <c r="H4035" t="str">
        <f t="shared" ref="H4035:H4098" si="255">RIGHT(E4035, 5)</f>
        <v>46404</v>
      </c>
    </row>
    <row r="4036" spans="1:8" ht="45">
      <c r="A4036" s="1" t="s">
        <v>15508</v>
      </c>
      <c r="B4036" s="1" t="str">
        <f t="shared" si="252"/>
        <v>73742 Michelle Light Suite 064;West Jeffreyville, MN 79570</v>
      </c>
      <c r="C4036" s="1" t="s">
        <v>29767</v>
      </c>
      <c r="D4036" s="4" t="s">
        <v>38795</v>
      </c>
      <c r="E4036" s="4" t="s">
        <v>38796</v>
      </c>
      <c r="F4036" s="9" t="str">
        <f t="shared" si="253"/>
        <v>West Jeffreyville</v>
      </c>
      <c r="G4036" t="str">
        <f t="shared" si="254"/>
        <v>MN</v>
      </c>
      <c r="H4036" t="str">
        <f t="shared" si="255"/>
        <v>79570</v>
      </c>
    </row>
    <row r="4037" spans="1:8" ht="30">
      <c r="A4037" s="1" t="s">
        <v>15512</v>
      </c>
      <c r="B4037" s="1" t="str">
        <f t="shared" si="252"/>
        <v>43667 Jordan Ways;North Eric, NJ 04605</v>
      </c>
      <c r="C4037" s="1" t="s">
        <v>29768</v>
      </c>
      <c r="D4037" s="4" t="s">
        <v>38797</v>
      </c>
      <c r="E4037" s="4" t="s">
        <v>38798</v>
      </c>
      <c r="F4037" s="9" t="str">
        <f t="shared" si="253"/>
        <v>North Eric</v>
      </c>
      <c r="G4037" t="str">
        <f t="shared" si="254"/>
        <v>NJ</v>
      </c>
      <c r="H4037" t="str">
        <f t="shared" si="255"/>
        <v>04605</v>
      </c>
    </row>
    <row r="4038" spans="1:8" ht="30">
      <c r="A4038" s="1" t="s">
        <v>15516</v>
      </c>
      <c r="B4038" s="1" t="str">
        <f t="shared" si="252"/>
        <v>5663 Brown Flats;Port Kathyville, MD 76979</v>
      </c>
      <c r="C4038" s="1" t="s">
        <v>29769</v>
      </c>
      <c r="D4038" s="4" t="s">
        <v>38799</v>
      </c>
      <c r="E4038" s="4" t="s">
        <v>38800</v>
      </c>
      <c r="F4038" s="9" t="str">
        <f t="shared" si="253"/>
        <v>Port Kathyville</v>
      </c>
      <c r="G4038" t="str">
        <f t="shared" si="254"/>
        <v>MD</v>
      </c>
      <c r="H4038" t="str">
        <f t="shared" si="255"/>
        <v>76979</v>
      </c>
    </row>
    <row r="4039" spans="1:8" ht="30">
      <c r="A4039" s="1" t="s">
        <v>15520</v>
      </c>
      <c r="B4039" s="1" t="str">
        <f t="shared" si="252"/>
        <v>3465 Jesse Rest;Tylerton, OR 01162</v>
      </c>
      <c r="C4039" s="1" t="s">
        <v>29770</v>
      </c>
      <c r="D4039" s="4" t="s">
        <v>38801</v>
      </c>
      <c r="E4039" s="4" t="s">
        <v>38802</v>
      </c>
      <c r="F4039" s="9" t="str">
        <f t="shared" si="253"/>
        <v>Tylerton</v>
      </c>
      <c r="G4039" t="str">
        <f t="shared" si="254"/>
        <v>OR</v>
      </c>
      <c r="H4039" t="str">
        <f t="shared" si="255"/>
        <v>01162</v>
      </c>
    </row>
    <row r="4040" spans="1:8" ht="45">
      <c r="A4040" s="1" t="s">
        <v>15524</v>
      </c>
      <c r="B4040" s="1" t="str">
        <f t="shared" si="252"/>
        <v>695 Cassidy Fall Apt. 251;North Scottmouth, WA 52396</v>
      </c>
      <c r="C4040" s="1" t="s">
        <v>29771</v>
      </c>
      <c r="D4040" s="4" t="s">
        <v>38803</v>
      </c>
      <c r="E4040" s="4" t="s">
        <v>38804</v>
      </c>
      <c r="F4040" s="9" t="str">
        <f t="shared" si="253"/>
        <v>North Scottmouth</v>
      </c>
      <c r="G4040" t="str">
        <f t="shared" si="254"/>
        <v>WA</v>
      </c>
      <c r="H4040" t="str">
        <f t="shared" si="255"/>
        <v>52396</v>
      </c>
    </row>
    <row r="4041" spans="1:8" ht="30">
      <c r="A4041" s="1" t="s">
        <v>15528</v>
      </c>
      <c r="B4041" s="1" t="str">
        <f t="shared" si="252"/>
        <v>38746 Rice Fields Suite 125;Kevinfort, OK 70968</v>
      </c>
      <c r="C4041" s="1" t="s">
        <v>29772</v>
      </c>
      <c r="D4041" s="4" t="s">
        <v>38805</v>
      </c>
      <c r="E4041" s="4" t="s">
        <v>38806</v>
      </c>
      <c r="F4041" s="9" t="str">
        <f t="shared" si="253"/>
        <v>Kevinfort</v>
      </c>
      <c r="G4041" t="str">
        <f t="shared" si="254"/>
        <v>OK</v>
      </c>
      <c r="H4041" t="str">
        <f t="shared" si="255"/>
        <v>70968</v>
      </c>
    </row>
    <row r="4042" spans="1:8" ht="30">
      <c r="A4042" s="1" t="s">
        <v>15532</v>
      </c>
      <c r="B4042" s="1" t="str">
        <f t="shared" si="252"/>
        <v>21946 Zhang Burgs Apt. 551;East David, MA 13626</v>
      </c>
      <c r="C4042" s="1" t="s">
        <v>29773</v>
      </c>
      <c r="D4042" s="4" t="s">
        <v>38807</v>
      </c>
      <c r="E4042" s="4" t="s">
        <v>38808</v>
      </c>
      <c r="F4042" s="9" t="str">
        <f t="shared" si="253"/>
        <v>East David</v>
      </c>
      <c r="G4042" t="str">
        <f t="shared" si="254"/>
        <v>MA</v>
      </c>
      <c r="H4042" t="str">
        <f t="shared" si="255"/>
        <v>13626</v>
      </c>
    </row>
    <row r="4043" spans="1:8" ht="45">
      <c r="A4043" s="1" t="s">
        <v>15536</v>
      </c>
      <c r="B4043" s="1" t="str">
        <f t="shared" si="252"/>
        <v>54725 Alicia Street;Wrightberg, WA 66247</v>
      </c>
      <c r="C4043" s="1" t="s">
        <v>29774</v>
      </c>
      <c r="D4043" s="4" t="s">
        <v>38809</v>
      </c>
      <c r="E4043" s="4" t="s">
        <v>38810</v>
      </c>
      <c r="F4043" s="9" t="str">
        <f t="shared" si="253"/>
        <v>Wrightberg</v>
      </c>
      <c r="G4043" t="str">
        <f t="shared" si="254"/>
        <v>WA</v>
      </c>
      <c r="H4043" t="str">
        <f t="shared" si="255"/>
        <v>66247</v>
      </c>
    </row>
    <row r="4044" spans="1:8" ht="30">
      <c r="A4044" s="1" t="s">
        <v>15540</v>
      </c>
      <c r="B4044" s="1" t="str">
        <f t="shared" si="252"/>
        <v>08376 Emily Run;Port Ashleemouth, SC 01007</v>
      </c>
      <c r="C4044" s="1" t="s">
        <v>29775</v>
      </c>
      <c r="D4044" s="4" t="s">
        <v>38811</v>
      </c>
      <c r="E4044" s="4" t="s">
        <v>38812</v>
      </c>
      <c r="F4044" s="9" t="str">
        <f t="shared" si="253"/>
        <v>Port Ashleemouth</v>
      </c>
      <c r="G4044" t="str">
        <f t="shared" si="254"/>
        <v>SC</v>
      </c>
      <c r="H4044" t="str">
        <f t="shared" si="255"/>
        <v>01007</v>
      </c>
    </row>
    <row r="4045" spans="1:8" ht="45">
      <c r="A4045" s="1" t="s">
        <v>15544</v>
      </c>
      <c r="B4045" s="1" t="str">
        <f t="shared" si="252"/>
        <v>9234 Brenda Throughway;Wangfort, DE 70862</v>
      </c>
      <c r="C4045" s="1" t="s">
        <v>29776</v>
      </c>
      <c r="D4045" s="4" t="s">
        <v>38813</v>
      </c>
      <c r="E4045" s="4" t="s">
        <v>38814</v>
      </c>
      <c r="F4045" s="9" t="str">
        <f t="shared" si="253"/>
        <v>Wangfort</v>
      </c>
      <c r="G4045" t="str">
        <f t="shared" si="254"/>
        <v>DE</v>
      </c>
      <c r="H4045" t="str">
        <f t="shared" si="255"/>
        <v>70862</v>
      </c>
    </row>
    <row r="4046" spans="1:8" ht="30">
      <c r="A4046" s="1" t="s">
        <v>15548</v>
      </c>
      <c r="B4046" s="1" t="str">
        <f t="shared" si="252"/>
        <v>560 Brittany Garden Apt. 595;Snyderton, NV 86186</v>
      </c>
      <c r="C4046" s="1" t="s">
        <v>29777</v>
      </c>
      <c r="D4046" s="4" t="s">
        <v>38815</v>
      </c>
      <c r="E4046" s="4" t="s">
        <v>38816</v>
      </c>
      <c r="F4046" s="9" t="str">
        <f t="shared" si="253"/>
        <v>Snyderton</v>
      </c>
      <c r="G4046" t="str">
        <f t="shared" si="254"/>
        <v>NV</v>
      </c>
      <c r="H4046" t="str">
        <f t="shared" si="255"/>
        <v>86186</v>
      </c>
    </row>
    <row r="4047" spans="1:8" ht="30">
      <c r="A4047" s="1" t="s">
        <v>15552</v>
      </c>
      <c r="B4047" s="1" t="str">
        <f t="shared" si="252"/>
        <v>962 Watkins Mountains Suite 971;Christineport, MI 62393</v>
      </c>
      <c r="C4047" s="1" t="s">
        <v>29778</v>
      </c>
      <c r="D4047" s="4" t="s">
        <v>38817</v>
      </c>
      <c r="E4047" s="4" t="s">
        <v>38818</v>
      </c>
      <c r="F4047" s="9" t="str">
        <f t="shared" si="253"/>
        <v>Christineport</v>
      </c>
      <c r="G4047" t="str">
        <f t="shared" si="254"/>
        <v>MI</v>
      </c>
      <c r="H4047" t="str">
        <f t="shared" si="255"/>
        <v>62393</v>
      </c>
    </row>
    <row r="4048" spans="1:8" ht="45">
      <c r="A4048" s="1" t="s">
        <v>15555</v>
      </c>
      <c r="B4048" s="1" t="str">
        <f t="shared" si="252"/>
        <v>12755 William Summit;Mccoystad, OR 73370</v>
      </c>
      <c r="C4048" s="1" t="s">
        <v>29779</v>
      </c>
      <c r="D4048" s="4" t="s">
        <v>38819</v>
      </c>
      <c r="E4048" s="4" t="s">
        <v>38820</v>
      </c>
      <c r="F4048" s="9" t="str">
        <f t="shared" si="253"/>
        <v>Mccoystad</v>
      </c>
      <c r="G4048" t="str">
        <f t="shared" si="254"/>
        <v>OR</v>
      </c>
      <c r="H4048" t="str">
        <f t="shared" si="255"/>
        <v>73370</v>
      </c>
    </row>
    <row r="4049" spans="1:8" ht="45">
      <c r="A4049" s="1" t="s">
        <v>15559</v>
      </c>
      <c r="B4049" s="1" t="str">
        <f t="shared" si="252"/>
        <v>482 Casey Field;Kathleenstad, WY 17537</v>
      </c>
      <c r="C4049" s="1" t="s">
        <v>29780</v>
      </c>
      <c r="D4049" s="4" t="s">
        <v>38821</v>
      </c>
      <c r="E4049" s="4" t="s">
        <v>38822</v>
      </c>
      <c r="F4049" s="9" t="str">
        <f t="shared" si="253"/>
        <v>Kathleenstad</v>
      </c>
      <c r="G4049" t="str">
        <f t="shared" si="254"/>
        <v>WY</v>
      </c>
      <c r="H4049" t="str">
        <f t="shared" si="255"/>
        <v>17537</v>
      </c>
    </row>
    <row r="4050" spans="1:8" ht="45">
      <c r="A4050" s="1" t="s">
        <v>15563</v>
      </c>
      <c r="B4050" s="1" t="str">
        <f t="shared" si="252"/>
        <v>9978 Cunningham Curve Suite 994;West Davidside, WY 36918</v>
      </c>
      <c r="C4050" s="1" t="s">
        <v>29781</v>
      </c>
      <c r="D4050" s="4" t="s">
        <v>38823</v>
      </c>
      <c r="E4050" s="4" t="s">
        <v>38824</v>
      </c>
      <c r="F4050" s="9" t="str">
        <f t="shared" si="253"/>
        <v>West Davidside</v>
      </c>
      <c r="G4050" t="str">
        <f t="shared" si="254"/>
        <v>WY</v>
      </c>
      <c r="H4050" t="str">
        <f t="shared" si="255"/>
        <v>36918</v>
      </c>
    </row>
    <row r="4051" spans="1:8" ht="30">
      <c r="A4051" s="1" t="s">
        <v>15567</v>
      </c>
      <c r="B4051" s="1" t="str">
        <f t="shared" si="252"/>
        <v>485 Stephanie Keys Apt. 820;Michelleville, OR 60967</v>
      </c>
      <c r="C4051" s="1" t="s">
        <v>29782</v>
      </c>
      <c r="D4051" s="4" t="s">
        <v>38825</v>
      </c>
      <c r="E4051" s="4" t="s">
        <v>38826</v>
      </c>
      <c r="F4051" s="9" t="str">
        <f t="shared" si="253"/>
        <v>Michelleville</v>
      </c>
      <c r="G4051" t="str">
        <f t="shared" si="254"/>
        <v>OR</v>
      </c>
      <c r="H4051" t="str">
        <f t="shared" si="255"/>
        <v>60967</v>
      </c>
    </row>
    <row r="4052" spans="1:8" ht="30">
      <c r="A4052" s="1" t="s">
        <v>15571</v>
      </c>
      <c r="B4052" s="1" t="str">
        <f t="shared" si="252"/>
        <v>7259 Smith Highway;New Amanda, CT 34082</v>
      </c>
      <c r="C4052" s="1" t="s">
        <v>29783</v>
      </c>
      <c r="D4052" s="4" t="s">
        <v>38827</v>
      </c>
      <c r="E4052" s="4" t="s">
        <v>38828</v>
      </c>
      <c r="F4052" s="9" t="str">
        <f t="shared" si="253"/>
        <v>New Amanda</v>
      </c>
      <c r="G4052" t="str">
        <f t="shared" si="254"/>
        <v>CT</v>
      </c>
      <c r="H4052" t="str">
        <f t="shared" si="255"/>
        <v>34082</v>
      </c>
    </row>
    <row r="4053" spans="1:8" ht="30">
      <c r="A4053" s="1" t="s">
        <v>15575</v>
      </c>
      <c r="B4053" s="1" t="str">
        <f t="shared" si="252"/>
        <v>1077 Atkinson Turnpike Apt. 665;Sheilafurt, RI 52971</v>
      </c>
      <c r="C4053" s="1" t="s">
        <v>29784</v>
      </c>
      <c r="D4053" s="4" t="s">
        <v>38829</v>
      </c>
      <c r="E4053" s="4" t="s">
        <v>38830</v>
      </c>
      <c r="F4053" s="9" t="str">
        <f t="shared" si="253"/>
        <v>Sheilafurt</v>
      </c>
      <c r="G4053" t="str">
        <f t="shared" si="254"/>
        <v>RI</v>
      </c>
      <c r="H4053" t="str">
        <f t="shared" si="255"/>
        <v>52971</v>
      </c>
    </row>
    <row r="4054" spans="1:8" ht="30">
      <c r="A4054" s="1" t="s">
        <v>15579</v>
      </c>
      <c r="B4054" s="1" t="str">
        <f t="shared" si="252"/>
        <v>29766 Harry Station;West Stephanie, NH 38014</v>
      </c>
      <c r="C4054" s="1" t="s">
        <v>29785</v>
      </c>
      <c r="D4054" s="4" t="s">
        <v>38831</v>
      </c>
      <c r="E4054" s="4" t="s">
        <v>38832</v>
      </c>
      <c r="F4054" s="9" t="str">
        <f t="shared" si="253"/>
        <v>West Stephanie</v>
      </c>
      <c r="G4054" t="str">
        <f t="shared" si="254"/>
        <v>NH</v>
      </c>
      <c r="H4054" t="str">
        <f t="shared" si="255"/>
        <v>38014</v>
      </c>
    </row>
    <row r="4055" spans="1:8" ht="45">
      <c r="A4055" s="1" t="s">
        <v>15583</v>
      </c>
      <c r="B4055" s="1" t="str">
        <f t="shared" si="252"/>
        <v>099 Young Springs Suite 837;Port Jamieport, WY 57646</v>
      </c>
      <c r="C4055" s="1" t="s">
        <v>29786</v>
      </c>
      <c r="D4055" s="4" t="s">
        <v>38833</v>
      </c>
      <c r="E4055" s="4" t="s">
        <v>38834</v>
      </c>
      <c r="F4055" s="9" t="str">
        <f t="shared" si="253"/>
        <v>Port Jamieport</v>
      </c>
      <c r="G4055" t="str">
        <f t="shared" si="254"/>
        <v>WY</v>
      </c>
      <c r="H4055" t="str">
        <f t="shared" si="255"/>
        <v>57646</v>
      </c>
    </row>
    <row r="4056" spans="1:8" ht="30">
      <c r="A4056" s="1" t="s">
        <v>15587</v>
      </c>
      <c r="B4056" s="1" t="str">
        <f t="shared" si="252"/>
        <v>Unit 5311 Box 9337;DPO AA 57085</v>
      </c>
      <c r="C4056" s="1" t="s">
        <v>29787</v>
      </c>
      <c r="D4056" s="4" t="s">
        <v>38835</v>
      </c>
      <c r="E4056" s="4" t="s">
        <v>38836</v>
      </c>
      <c r="F4056" s="9" t="str">
        <f t="shared" si="253"/>
        <v>DPO</v>
      </c>
      <c r="G4056" t="str">
        <f t="shared" si="254"/>
        <v>AA</v>
      </c>
      <c r="H4056" t="str">
        <f t="shared" si="255"/>
        <v>57085</v>
      </c>
    </row>
    <row r="4057" spans="1:8" ht="30">
      <c r="A4057" s="1" t="s">
        <v>15591</v>
      </c>
      <c r="B4057" s="1" t="str">
        <f t="shared" si="252"/>
        <v>835 Michael Fields Apt. 121;Port John, HI 84671</v>
      </c>
      <c r="C4057" s="1" t="s">
        <v>29788</v>
      </c>
      <c r="D4057" s="4" t="s">
        <v>38837</v>
      </c>
      <c r="E4057" s="4" t="s">
        <v>38838</v>
      </c>
      <c r="F4057" s="9" t="str">
        <f t="shared" si="253"/>
        <v>Port John</v>
      </c>
      <c r="G4057" t="str">
        <f t="shared" si="254"/>
        <v>HI</v>
      </c>
      <c r="H4057" t="str">
        <f t="shared" si="255"/>
        <v>84671</v>
      </c>
    </row>
    <row r="4058" spans="1:8" ht="30">
      <c r="A4058" s="1" t="s">
        <v>15595</v>
      </c>
      <c r="B4058" s="1" t="str">
        <f t="shared" si="252"/>
        <v>867 Luis Plains Apt. 499;Williamton, NC 69882</v>
      </c>
      <c r="C4058" s="1" t="s">
        <v>29789</v>
      </c>
      <c r="D4058" s="4" t="s">
        <v>38839</v>
      </c>
      <c r="E4058" s="4" t="s">
        <v>38840</v>
      </c>
      <c r="F4058" s="9" t="str">
        <f t="shared" si="253"/>
        <v>Williamton</v>
      </c>
      <c r="G4058" t="str">
        <f t="shared" si="254"/>
        <v>NC</v>
      </c>
      <c r="H4058" t="str">
        <f t="shared" si="255"/>
        <v>69882</v>
      </c>
    </row>
    <row r="4059" spans="1:8" ht="45">
      <c r="A4059" s="1" t="s">
        <v>15599</v>
      </c>
      <c r="B4059" s="1" t="str">
        <f t="shared" si="252"/>
        <v>53040 Gomez Parkways Suite 498;East Douglas, TX 21525</v>
      </c>
      <c r="C4059" s="1" t="s">
        <v>29790</v>
      </c>
      <c r="D4059" s="4" t="s">
        <v>38841</v>
      </c>
      <c r="E4059" s="4" t="s">
        <v>38842</v>
      </c>
      <c r="F4059" s="9" t="str">
        <f t="shared" si="253"/>
        <v>East Douglas</v>
      </c>
      <c r="G4059" t="str">
        <f t="shared" si="254"/>
        <v>TX</v>
      </c>
      <c r="H4059" t="str">
        <f t="shared" si="255"/>
        <v>21525</v>
      </c>
    </row>
    <row r="4060" spans="1:8" ht="30">
      <c r="A4060" s="1" t="s">
        <v>15602</v>
      </c>
      <c r="B4060" s="1" t="str">
        <f t="shared" si="252"/>
        <v>64901 Alexis Plaza;Brownland, HI 60514</v>
      </c>
      <c r="C4060" s="1" t="s">
        <v>29791</v>
      </c>
      <c r="D4060" s="4" t="s">
        <v>38843</v>
      </c>
      <c r="E4060" s="4" t="s">
        <v>38844</v>
      </c>
      <c r="F4060" s="9" t="str">
        <f t="shared" si="253"/>
        <v>Brownland</v>
      </c>
      <c r="G4060" t="str">
        <f t="shared" si="254"/>
        <v>HI</v>
      </c>
      <c r="H4060" t="str">
        <f t="shared" si="255"/>
        <v>60514</v>
      </c>
    </row>
    <row r="4061" spans="1:8" ht="30">
      <c r="A4061" s="1" t="s">
        <v>15606</v>
      </c>
      <c r="B4061" s="1" t="str">
        <f t="shared" si="252"/>
        <v>PSC 3573, Box 6376;APO AP 52009</v>
      </c>
      <c r="C4061" s="1" t="s">
        <v>29792</v>
      </c>
      <c r="D4061" s="4" t="s">
        <v>38845</v>
      </c>
      <c r="E4061" s="4" t="s">
        <v>38846</v>
      </c>
      <c r="F4061" s="9" t="str">
        <f t="shared" si="253"/>
        <v>APO</v>
      </c>
      <c r="G4061" t="str">
        <f t="shared" si="254"/>
        <v>AP</v>
      </c>
      <c r="H4061" t="str">
        <f t="shared" si="255"/>
        <v>52009</v>
      </c>
    </row>
    <row r="4062" spans="1:8" ht="45">
      <c r="A4062" s="1" t="s">
        <v>15610</v>
      </c>
      <c r="B4062" s="1" t="str">
        <f t="shared" si="252"/>
        <v>26548 Melinda Ridges Suite 434;Port Andrewport, MN 00766</v>
      </c>
      <c r="C4062" s="1" t="s">
        <v>29793</v>
      </c>
      <c r="D4062" s="4" t="s">
        <v>38847</v>
      </c>
      <c r="E4062" s="4" t="s">
        <v>38848</v>
      </c>
      <c r="F4062" s="9" t="str">
        <f t="shared" si="253"/>
        <v>Port Andrewport</v>
      </c>
      <c r="G4062" t="str">
        <f t="shared" si="254"/>
        <v>MN</v>
      </c>
      <c r="H4062" t="str">
        <f t="shared" si="255"/>
        <v>00766</v>
      </c>
    </row>
    <row r="4063" spans="1:8" ht="30">
      <c r="A4063" s="1" t="s">
        <v>15614</v>
      </c>
      <c r="B4063" s="1" t="str">
        <f t="shared" si="252"/>
        <v>3039 Carla Inlet;Ryanton, IL 88010</v>
      </c>
      <c r="C4063" s="1" t="s">
        <v>29794</v>
      </c>
      <c r="D4063" s="4" t="s">
        <v>38849</v>
      </c>
      <c r="E4063" s="4" t="s">
        <v>38850</v>
      </c>
      <c r="F4063" s="9" t="str">
        <f t="shared" si="253"/>
        <v>Ryanton</v>
      </c>
      <c r="G4063" t="str">
        <f t="shared" si="254"/>
        <v>IL</v>
      </c>
      <c r="H4063" t="str">
        <f t="shared" si="255"/>
        <v>88010</v>
      </c>
    </row>
    <row r="4064" spans="1:8" ht="30">
      <c r="A4064" s="1" t="s">
        <v>15617</v>
      </c>
      <c r="B4064" s="1" t="str">
        <f t="shared" si="252"/>
        <v>6963 Anita Ridge;New Jennifershire, MT 34470</v>
      </c>
      <c r="C4064" s="1" t="s">
        <v>29795</v>
      </c>
      <c r="D4064" s="4" t="s">
        <v>38851</v>
      </c>
      <c r="E4064" s="4" t="s">
        <v>38852</v>
      </c>
      <c r="F4064" s="9" t="str">
        <f t="shared" si="253"/>
        <v>New Jennifershire</v>
      </c>
      <c r="G4064" t="str">
        <f t="shared" si="254"/>
        <v>MT</v>
      </c>
      <c r="H4064" t="str">
        <f t="shared" si="255"/>
        <v>34470</v>
      </c>
    </row>
    <row r="4065" spans="1:8" ht="45">
      <c r="A4065" s="1" t="s">
        <v>15621</v>
      </c>
      <c r="B4065" s="1" t="str">
        <f t="shared" si="252"/>
        <v>020 Ramos Burgs Suite 226;Cristinachester, TX 95214</v>
      </c>
      <c r="C4065" s="1" t="s">
        <v>29796</v>
      </c>
      <c r="D4065" s="4" t="s">
        <v>38853</v>
      </c>
      <c r="E4065" s="4" t="s">
        <v>38854</v>
      </c>
      <c r="F4065" s="9" t="str">
        <f t="shared" si="253"/>
        <v>Cristinachester</v>
      </c>
      <c r="G4065" t="str">
        <f t="shared" si="254"/>
        <v>TX</v>
      </c>
      <c r="H4065" t="str">
        <f t="shared" si="255"/>
        <v>95214</v>
      </c>
    </row>
    <row r="4066" spans="1:8" ht="45">
      <c r="A4066" s="1" t="s">
        <v>15625</v>
      </c>
      <c r="B4066" s="1" t="str">
        <f t="shared" si="252"/>
        <v>71876 Richard Islands Suite 374;Port Christophertown, TN 35993</v>
      </c>
      <c r="C4066" s="1" t="s">
        <v>29797</v>
      </c>
      <c r="D4066" s="4" t="s">
        <v>38855</v>
      </c>
      <c r="E4066" s="4" t="s">
        <v>38856</v>
      </c>
      <c r="F4066" s="9" t="str">
        <f t="shared" si="253"/>
        <v>Port Christophertown</v>
      </c>
      <c r="G4066" t="str">
        <f t="shared" si="254"/>
        <v>TN</v>
      </c>
      <c r="H4066" t="str">
        <f t="shared" si="255"/>
        <v>35993</v>
      </c>
    </row>
    <row r="4067" spans="1:8" ht="45">
      <c r="A4067" s="1" t="s">
        <v>15629</v>
      </c>
      <c r="B4067" s="1" t="str">
        <f t="shared" si="252"/>
        <v>2360 Miranda Harbor Suite 001;South Danielleville, NC 05136</v>
      </c>
      <c r="C4067" s="1" t="s">
        <v>29798</v>
      </c>
      <c r="D4067" s="4" t="s">
        <v>38857</v>
      </c>
      <c r="E4067" s="4" t="s">
        <v>38858</v>
      </c>
      <c r="F4067" s="9" t="str">
        <f t="shared" si="253"/>
        <v>South Danielleville</v>
      </c>
      <c r="G4067" t="str">
        <f t="shared" si="254"/>
        <v>NC</v>
      </c>
      <c r="H4067" t="str">
        <f t="shared" si="255"/>
        <v>05136</v>
      </c>
    </row>
    <row r="4068" spans="1:8" ht="30">
      <c r="A4068" s="1" t="s">
        <v>15633</v>
      </c>
      <c r="B4068" s="1" t="str">
        <f t="shared" si="252"/>
        <v>13987 Jessica Mews Apt. 094;Kristineview, GA 03004</v>
      </c>
      <c r="C4068" s="1" t="s">
        <v>29799</v>
      </c>
      <c r="D4068" s="4" t="s">
        <v>38859</v>
      </c>
      <c r="E4068" s="4" t="s">
        <v>38860</v>
      </c>
      <c r="F4068" s="9" t="str">
        <f t="shared" si="253"/>
        <v>Kristineview</v>
      </c>
      <c r="G4068" t="str">
        <f t="shared" si="254"/>
        <v>GA</v>
      </c>
      <c r="H4068" t="str">
        <f t="shared" si="255"/>
        <v>03004</v>
      </c>
    </row>
    <row r="4069" spans="1:8" ht="30">
      <c r="A4069" s="1" t="s">
        <v>15637</v>
      </c>
      <c r="B4069" s="1" t="str">
        <f t="shared" si="252"/>
        <v>USNS Walls;FPO AP 65773</v>
      </c>
      <c r="C4069" s="1" t="s">
        <v>29800</v>
      </c>
      <c r="D4069" s="4" t="s">
        <v>38861</v>
      </c>
      <c r="E4069" s="4" t="s">
        <v>38862</v>
      </c>
      <c r="F4069" s="9" t="str">
        <f t="shared" si="253"/>
        <v>FPO</v>
      </c>
      <c r="G4069" t="str">
        <f t="shared" si="254"/>
        <v>AP</v>
      </c>
      <c r="H4069" t="str">
        <f t="shared" si="255"/>
        <v>65773</v>
      </c>
    </row>
    <row r="4070" spans="1:8" ht="30">
      <c r="A4070" s="1" t="s">
        <v>15640</v>
      </c>
      <c r="B4070" s="1" t="str">
        <f t="shared" si="252"/>
        <v>658 Allen Stravenue;Lake Marioburgh, NM 71100</v>
      </c>
      <c r="C4070" s="1" t="s">
        <v>29801</v>
      </c>
      <c r="D4070" s="4" t="s">
        <v>38863</v>
      </c>
      <c r="E4070" s="4" t="s">
        <v>38864</v>
      </c>
      <c r="F4070" s="9" t="str">
        <f t="shared" si="253"/>
        <v>Lake Marioburgh</v>
      </c>
      <c r="G4070" t="str">
        <f t="shared" si="254"/>
        <v>NM</v>
      </c>
      <c r="H4070" t="str">
        <f t="shared" si="255"/>
        <v>71100</v>
      </c>
    </row>
    <row r="4071" spans="1:8" ht="30">
      <c r="A4071" s="1" t="s">
        <v>15644</v>
      </c>
      <c r="B4071" s="1" t="str">
        <f t="shared" si="252"/>
        <v>2385 Hopkins Flats;North Jorge, ND 05605</v>
      </c>
      <c r="C4071" s="1" t="s">
        <v>29802</v>
      </c>
      <c r="D4071" s="4" t="s">
        <v>38865</v>
      </c>
      <c r="E4071" s="4" t="s">
        <v>38866</v>
      </c>
      <c r="F4071" s="9" t="str">
        <f t="shared" si="253"/>
        <v>North Jorge</v>
      </c>
      <c r="G4071" t="str">
        <f t="shared" si="254"/>
        <v>ND</v>
      </c>
      <c r="H4071" t="str">
        <f t="shared" si="255"/>
        <v>05605</v>
      </c>
    </row>
    <row r="4072" spans="1:8" ht="45">
      <c r="A4072" s="1" t="s">
        <v>15648</v>
      </c>
      <c r="B4072" s="1" t="str">
        <f t="shared" si="252"/>
        <v>69899 Bailey Meadows;North Connorton, NY 22517</v>
      </c>
      <c r="C4072" s="1" t="s">
        <v>29803</v>
      </c>
      <c r="D4072" s="4" t="s">
        <v>38867</v>
      </c>
      <c r="E4072" s="4" t="s">
        <v>38868</v>
      </c>
      <c r="F4072" s="9" t="str">
        <f t="shared" si="253"/>
        <v>North Connorton</v>
      </c>
      <c r="G4072" t="str">
        <f t="shared" si="254"/>
        <v>NY</v>
      </c>
      <c r="H4072" t="str">
        <f t="shared" si="255"/>
        <v>22517</v>
      </c>
    </row>
    <row r="4073" spans="1:8" ht="45">
      <c r="A4073" s="1" t="s">
        <v>15652</v>
      </c>
      <c r="B4073" s="1" t="str">
        <f t="shared" si="252"/>
        <v>89469 Reid Hill Suite 287;East Garytown, FL 89625</v>
      </c>
      <c r="C4073" s="1" t="s">
        <v>29804</v>
      </c>
      <c r="D4073" s="4" t="s">
        <v>38869</v>
      </c>
      <c r="E4073" s="4" t="s">
        <v>38870</v>
      </c>
      <c r="F4073" s="9" t="str">
        <f t="shared" si="253"/>
        <v>East Garytown</v>
      </c>
      <c r="G4073" t="str">
        <f t="shared" si="254"/>
        <v>FL</v>
      </c>
      <c r="H4073" t="str">
        <f t="shared" si="255"/>
        <v>89625</v>
      </c>
    </row>
    <row r="4074" spans="1:8" ht="30">
      <c r="A4074" s="1" t="s">
        <v>15655</v>
      </c>
      <c r="B4074" s="1" t="str">
        <f t="shared" si="252"/>
        <v>3354 Mcclure Mountains Apt. 172;Sarahfurt, IA 31814</v>
      </c>
      <c r="C4074" s="1" t="s">
        <v>29805</v>
      </c>
      <c r="D4074" s="4" t="s">
        <v>38871</v>
      </c>
      <c r="E4074" s="4" t="s">
        <v>38872</v>
      </c>
      <c r="F4074" s="9" t="str">
        <f t="shared" si="253"/>
        <v>Sarahfurt</v>
      </c>
      <c r="G4074" t="str">
        <f t="shared" si="254"/>
        <v>IA</v>
      </c>
      <c r="H4074" t="str">
        <f t="shared" si="255"/>
        <v>31814</v>
      </c>
    </row>
    <row r="4075" spans="1:8" ht="45">
      <c r="A4075" s="1" t="s">
        <v>15659</v>
      </c>
      <c r="B4075" s="1" t="str">
        <f t="shared" si="252"/>
        <v>576 Natalie Garden;Danielleville, FL 47023</v>
      </c>
      <c r="C4075" s="1" t="s">
        <v>29806</v>
      </c>
      <c r="D4075" s="4" t="s">
        <v>38873</v>
      </c>
      <c r="E4075" s="4" t="s">
        <v>38874</v>
      </c>
      <c r="F4075" s="9" t="str">
        <f t="shared" si="253"/>
        <v>Danielleville</v>
      </c>
      <c r="G4075" t="str">
        <f t="shared" si="254"/>
        <v>FL</v>
      </c>
      <c r="H4075" t="str">
        <f t="shared" si="255"/>
        <v>47023</v>
      </c>
    </row>
    <row r="4076" spans="1:8" ht="30">
      <c r="A4076" s="1" t="s">
        <v>15663</v>
      </c>
      <c r="B4076" s="1" t="str">
        <f t="shared" si="252"/>
        <v>28262 Luke Burgs Suite 743;West Nathan, VA 29143</v>
      </c>
      <c r="C4076" s="1" t="s">
        <v>29807</v>
      </c>
      <c r="D4076" s="4" t="s">
        <v>38875</v>
      </c>
      <c r="E4076" s="4" t="s">
        <v>38876</v>
      </c>
      <c r="F4076" s="9" t="str">
        <f t="shared" si="253"/>
        <v>West Nathan</v>
      </c>
      <c r="G4076" t="str">
        <f t="shared" si="254"/>
        <v>VA</v>
      </c>
      <c r="H4076" t="str">
        <f t="shared" si="255"/>
        <v>29143</v>
      </c>
    </row>
    <row r="4077" spans="1:8" ht="30">
      <c r="A4077" s="1" t="s">
        <v>15667</v>
      </c>
      <c r="B4077" s="1" t="str">
        <f t="shared" si="252"/>
        <v>9962 Lee Club Suite 940;East Kevin, NC 98872</v>
      </c>
      <c r="C4077" s="1" t="s">
        <v>29808</v>
      </c>
      <c r="D4077" s="4" t="s">
        <v>38877</v>
      </c>
      <c r="E4077" s="4" t="s">
        <v>38878</v>
      </c>
      <c r="F4077" s="9" t="str">
        <f t="shared" si="253"/>
        <v>East Kevin</v>
      </c>
      <c r="G4077" t="str">
        <f t="shared" si="254"/>
        <v>NC</v>
      </c>
      <c r="H4077" t="str">
        <f t="shared" si="255"/>
        <v>98872</v>
      </c>
    </row>
    <row r="4078" spans="1:8" ht="30">
      <c r="A4078" s="1" t="s">
        <v>15671</v>
      </c>
      <c r="B4078" s="1" t="str">
        <f t="shared" si="252"/>
        <v>44065 Brown Ville Apt. 670;South Amy, WI 72079</v>
      </c>
      <c r="C4078" s="1" t="s">
        <v>29809</v>
      </c>
      <c r="D4078" s="4" t="s">
        <v>38879</v>
      </c>
      <c r="E4078" s="4" t="s">
        <v>38880</v>
      </c>
      <c r="F4078" s="9" t="str">
        <f t="shared" si="253"/>
        <v>South Amy</v>
      </c>
      <c r="G4078" t="str">
        <f t="shared" si="254"/>
        <v>WI</v>
      </c>
      <c r="H4078" t="str">
        <f t="shared" si="255"/>
        <v>72079</v>
      </c>
    </row>
    <row r="4079" spans="1:8" ht="30">
      <c r="A4079" s="1" t="s">
        <v>15675</v>
      </c>
      <c r="B4079" s="1" t="str">
        <f t="shared" si="252"/>
        <v>512 Andrade Station;South Brittanyton, WV 91639</v>
      </c>
      <c r="C4079" s="1" t="s">
        <v>29810</v>
      </c>
      <c r="D4079" s="4" t="s">
        <v>38881</v>
      </c>
      <c r="E4079" s="4" t="s">
        <v>38882</v>
      </c>
      <c r="F4079" s="9" t="str">
        <f t="shared" si="253"/>
        <v>South Brittanyton</v>
      </c>
      <c r="G4079" t="str">
        <f t="shared" si="254"/>
        <v>WV</v>
      </c>
      <c r="H4079" t="str">
        <f t="shared" si="255"/>
        <v>91639</v>
      </c>
    </row>
    <row r="4080" spans="1:8" ht="30">
      <c r="A4080" s="1" t="s">
        <v>15679</v>
      </c>
      <c r="B4080" s="1" t="str">
        <f t="shared" si="252"/>
        <v>0383 Jose Stream Apt. 764;Coltonton, MD 47193</v>
      </c>
      <c r="C4080" s="1" t="s">
        <v>29811</v>
      </c>
      <c r="D4080" s="4" t="s">
        <v>38883</v>
      </c>
      <c r="E4080" s="4" t="s">
        <v>38884</v>
      </c>
      <c r="F4080" s="9" t="str">
        <f t="shared" si="253"/>
        <v>Coltonton</v>
      </c>
      <c r="G4080" t="str">
        <f t="shared" si="254"/>
        <v>MD</v>
      </c>
      <c r="H4080" t="str">
        <f t="shared" si="255"/>
        <v>47193</v>
      </c>
    </row>
    <row r="4081" spans="1:8" ht="45">
      <c r="A4081" s="1" t="s">
        <v>15683</v>
      </c>
      <c r="B4081" s="1" t="str">
        <f t="shared" si="252"/>
        <v>5813 Sanchez Summit Suite 080;Millerchester, OH 03346</v>
      </c>
      <c r="C4081" s="1" t="s">
        <v>29812</v>
      </c>
      <c r="D4081" s="4" t="s">
        <v>38885</v>
      </c>
      <c r="E4081" s="4" t="s">
        <v>38886</v>
      </c>
      <c r="F4081" s="9" t="str">
        <f t="shared" si="253"/>
        <v>Millerchester</v>
      </c>
      <c r="G4081" t="str">
        <f t="shared" si="254"/>
        <v>OH</v>
      </c>
      <c r="H4081" t="str">
        <f t="shared" si="255"/>
        <v>03346</v>
      </c>
    </row>
    <row r="4082" spans="1:8" ht="30">
      <c r="A4082" s="1" t="s">
        <v>15687</v>
      </c>
      <c r="B4082" s="1" t="str">
        <f t="shared" si="252"/>
        <v>04586 Sarah River;North Leslieshire, WA 09758</v>
      </c>
      <c r="C4082" s="1" t="s">
        <v>29813</v>
      </c>
      <c r="D4082" s="4" t="s">
        <v>38887</v>
      </c>
      <c r="E4082" s="4" t="s">
        <v>38888</v>
      </c>
      <c r="F4082" s="9" t="str">
        <f t="shared" si="253"/>
        <v>North Leslieshire</v>
      </c>
      <c r="G4082" t="str">
        <f t="shared" si="254"/>
        <v>WA</v>
      </c>
      <c r="H4082" t="str">
        <f t="shared" si="255"/>
        <v>09758</v>
      </c>
    </row>
    <row r="4083" spans="1:8" ht="45">
      <c r="A4083" s="1" t="s">
        <v>15691</v>
      </c>
      <c r="B4083" s="1" t="str">
        <f t="shared" si="252"/>
        <v>8945 Jamie Shoal;Reynoldsborough, DC 66235</v>
      </c>
      <c r="C4083" s="1" t="s">
        <v>29814</v>
      </c>
      <c r="D4083" s="4" t="s">
        <v>38889</v>
      </c>
      <c r="E4083" s="4" t="s">
        <v>38890</v>
      </c>
      <c r="F4083" s="9" t="str">
        <f t="shared" si="253"/>
        <v>Reynoldsborough</v>
      </c>
      <c r="G4083" t="str">
        <f t="shared" si="254"/>
        <v>DC</v>
      </c>
      <c r="H4083" t="str">
        <f t="shared" si="255"/>
        <v>66235</v>
      </c>
    </row>
    <row r="4084" spans="1:8" ht="30">
      <c r="A4084" s="1" t="s">
        <v>15695</v>
      </c>
      <c r="B4084" s="1" t="str">
        <f t="shared" si="252"/>
        <v>35947 Austin Coves Apt. 084;Port Zachary, VT 40915</v>
      </c>
      <c r="C4084" s="1" t="s">
        <v>29815</v>
      </c>
      <c r="D4084" s="4" t="s">
        <v>38891</v>
      </c>
      <c r="E4084" s="4" t="s">
        <v>38892</v>
      </c>
      <c r="F4084" s="9" t="str">
        <f t="shared" si="253"/>
        <v>Port Zachary</v>
      </c>
      <c r="G4084" t="str">
        <f t="shared" si="254"/>
        <v>VT</v>
      </c>
      <c r="H4084" t="str">
        <f t="shared" si="255"/>
        <v>40915</v>
      </c>
    </row>
    <row r="4085" spans="1:8" ht="30">
      <c r="A4085" s="1" t="s">
        <v>15699</v>
      </c>
      <c r="B4085" s="1" t="str">
        <f t="shared" si="252"/>
        <v>195 Jimenez Lodge Apt. 684;East Nathan, LA 17795</v>
      </c>
      <c r="C4085" s="1" t="s">
        <v>29816</v>
      </c>
      <c r="D4085" s="4" t="s">
        <v>38893</v>
      </c>
      <c r="E4085" s="4" t="s">
        <v>38894</v>
      </c>
      <c r="F4085" s="9" t="str">
        <f t="shared" si="253"/>
        <v>East Nathan</v>
      </c>
      <c r="G4085" t="str">
        <f t="shared" si="254"/>
        <v>LA</v>
      </c>
      <c r="H4085" t="str">
        <f t="shared" si="255"/>
        <v>17795</v>
      </c>
    </row>
    <row r="4086" spans="1:8" ht="45">
      <c r="A4086" s="1" t="s">
        <v>15703</v>
      </c>
      <c r="B4086" s="1" t="str">
        <f t="shared" si="252"/>
        <v>41882 Amanda Burgs Apt. 735;Huangborough, AL 24380</v>
      </c>
      <c r="C4086" s="1" t="s">
        <v>29817</v>
      </c>
      <c r="D4086" s="4" t="s">
        <v>38895</v>
      </c>
      <c r="E4086" s="4" t="s">
        <v>38896</v>
      </c>
      <c r="F4086" s="9" t="str">
        <f t="shared" si="253"/>
        <v>Huangborough</v>
      </c>
      <c r="G4086" t="str">
        <f t="shared" si="254"/>
        <v>AL</v>
      </c>
      <c r="H4086" t="str">
        <f t="shared" si="255"/>
        <v>24380</v>
      </c>
    </row>
    <row r="4087" spans="1:8" ht="30">
      <c r="A4087" s="1" t="s">
        <v>15706</v>
      </c>
      <c r="B4087" s="1" t="str">
        <f t="shared" si="252"/>
        <v>1111 John Roads;Port Danielborough, GA 75441</v>
      </c>
      <c r="C4087" s="1" t="s">
        <v>29818</v>
      </c>
      <c r="D4087" s="4" t="s">
        <v>38897</v>
      </c>
      <c r="E4087" s="4" t="s">
        <v>38898</v>
      </c>
      <c r="F4087" s="9" t="str">
        <f t="shared" si="253"/>
        <v>Port Danielborough</v>
      </c>
      <c r="G4087" t="str">
        <f t="shared" si="254"/>
        <v>GA</v>
      </c>
      <c r="H4087" t="str">
        <f t="shared" si="255"/>
        <v>75441</v>
      </c>
    </row>
    <row r="4088" spans="1:8" ht="30">
      <c r="A4088" s="1" t="s">
        <v>15710</v>
      </c>
      <c r="B4088" s="1" t="str">
        <f t="shared" si="252"/>
        <v>4431 Samantha Court;New Joshuamouth, VA 16093</v>
      </c>
      <c r="C4088" s="1" t="s">
        <v>29819</v>
      </c>
      <c r="D4088" s="4" t="s">
        <v>38899</v>
      </c>
      <c r="E4088" s="4" t="s">
        <v>38900</v>
      </c>
      <c r="F4088" s="9" t="str">
        <f t="shared" si="253"/>
        <v>New Joshuamouth</v>
      </c>
      <c r="G4088" t="str">
        <f t="shared" si="254"/>
        <v>VA</v>
      </c>
      <c r="H4088" t="str">
        <f t="shared" si="255"/>
        <v>16093</v>
      </c>
    </row>
    <row r="4089" spans="1:8" ht="30">
      <c r="A4089" s="1" t="s">
        <v>15714</v>
      </c>
      <c r="B4089" s="1" t="str">
        <f t="shared" si="252"/>
        <v>9378 Novak Plains Apt. 877;Dalemouth, UT 20586</v>
      </c>
      <c r="C4089" s="1" t="s">
        <v>29820</v>
      </c>
      <c r="D4089" s="4" t="s">
        <v>38901</v>
      </c>
      <c r="E4089" s="4" t="s">
        <v>38902</v>
      </c>
      <c r="F4089" s="9" t="str">
        <f t="shared" si="253"/>
        <v>Dalemouth</v>
      </c>
      <c r="G4089" t="str">
        <f t="shared" si="254"/>
        <v>UT</v>
      </c>
      <c r="H4089" t="str">
        <f t="shared" si="255"/>
        <v>20586</v>
      </c>
    </row>
    <row r="4090" spans="1:8" ht="30">
      <c r="A4090" s="1" t="s">
        <v>15718</v>
      </c>
      <c r="B4090" s="1" t="str">
        <f t="shared" si="252"/>
        <v>1820 Martinez Course;South Tiffanyborough, NE 71658</v>
      </c>
      <c r="C4090" s="1" t="s">
        <v>29821</v>
      </c>
      <c r="D4090" s="4" t="s">
        <v>38903</v>
      </c>
      <c r="E4090" s="4" t="s">
        <v>38904</v>
      </c>
      <c r="F4090" s="9" t="str">
        <f t="shared" si="253"/>
        <v>South Tiffanyborough</v>
      </c>
      <c r="G4090" t="str">
        <f t="shared" si="254"/>
        <v>NE</v>
      </c>
      <c r="H4090" t="str">
        <f t="shared" si="255"/>
        <v>71658</v>
      </c>
    </row>
    <row r="4091" spans="1:8" ht="45">
      <c r="A4091" s="1" t="s">
        <v>15722</v>
      </c>
      <c r="B4091" s="1" t="str">
        <f t="shared" si="252"/>
        <v>94101 Barrett Drive Apt. 155;East Mitchelltown, DC 45684</v>
      </c>
      <c r="C4091" s="1" t="s">
        <v>29822</v>
      </c>
      <c r="D4091" s="4" t="s">
        <v>38905</v>
      </c>
      <c r="E4091" s="4" t="s">
        <v>38906</v>
      </c>
      <c r="F4091" s="9" t="str">
        <f t="shared" si="253"/>
        <v>East Mitchelltown</v>
      </c>
      <c r="G4091" t="str">
        <f t="shared" si="254"/>
        <v>DC</v>
      </c>
      <c r="H4091" t="str">
        <f t="shared" si="255"/>
        <v>45684</v>
      </c>
    </row>
    <row r="4092" spans="1:8" ht="45">
      <c r="A4092" s="1" t="s">
        <v>15726</v>
      </c>
      <c r="B4092" s="1" t="str">
        <f t="shared" si="252"/>
        <v>919 Scott Stravenue Apt. 051;Christophermouth, OH 46611</v>
      </c>
      <c r="C4092" s="1" t="s">
        <v>29823</v>
      </c>
      <c r="D4092" s="4" t="s">
        <v>38907</v>
      </c>
      <c r="E4092" s="4" t="s">
        <v>38908</v>
      </c>
      <c r="F4092" s="9" t="str">
        <f t="shared" si="253"/>
        <v>Christophermouth</v>
      </c>
      <c r="G4092" t="str">
        <f t="shared" si="254"/>
        <v>OH</v>
      </c>
      <c r="H4092" t="str">
        <f t="shared" si="255"/>
        <v>46611</v>
      </c>
    </row>
    <row r="4093" spans="1:8" ht="30">
      <c r="A4093" s="1" t="s">
        <v>15729</v>
      </c>
      <c r="B4093" s="1" t="str">
        <f t="shared" si="252"/>
        <v>USS Sexton;FPO AE 15505</v>
      </c>
      <c r="C4093" s="1" t="s">
        <v>29824</v>
      </c>
      <c r="D4093" s="4" t="s">
        <v>38909</v>
      </c>
      <c r="E4093" s="4" t="s">
        <v>38910</v>
      </c>
      <c r="F4093" s="9" t="str">
        <f t="shared" si="253"/>
        <v>FPO</v>
      </c>
      <c r="G4093" t="str">
        <f t="shared" si="254"/>
        <v>AE</v>
      </c>
      <c r="H4093" t="str">
        <f t="shared" si="255"/>
        <v>15505</v>
      </c>
    </row>
    <row r="4094" spans="1:8" ht="45">
      <c r="A4094" s="1" t="s">
        <v>15731</v>
      </c>
      <c r="B4094" s="1" t="str">
        <f t="shared" si="252"/>
        <v>650 Webster Greens Suite 924;Morganborough, NH 57090</v>
      </c>
      <c r="C4094" s="1" t="s">
        <v>29825</v>
      </c>
      <c r="D4094" s="4" t="s">
        <v>38911</v>
      </c>
      <c r="E4094" s="4" t="s">
        <v>38912</v>
      </c>
      <c r="F4094" s="9" t="str">
        <f t="shared" si="253"/>
        <v>Morganborough</v>
      </c>
      <c r="G4094" t="str">
        <f t="shared" si="254"/>
        <v>NH</v>
      </c>
      <c r="H4094" t="str">
        <f t="shared" si="255"/>
        <v>57090</v>
      </c>
    </row>
    <row r="4095" spans="1:8" ht="30">
      <c r="A4095" s="1" t="s">
        <v>15735</v>
      </c>
      <c r="B4095" s="1" t="str">
        <f t="shared" si="252"/>
        <v>588 Jorge Crest Apt. 717;North Chase, RI 19851</v>
      </c>
      <c r="C4095" s="1" t="s">
        <v>29826</v>
      </c>
      <c r="D4095" s="4" t="s">
        <v>38913</v>
      </c>
      <c r="E4095" s="4" t="s">
        <v>38914</v>
      </c>
      <c r="F4095" s="9" t="str">
        <f t="shared" si="253"/>
        <v>North Chase</v>
      </c>
      <c r="G4095" t="str">
        <f t="shared" si="254"/>
        <v>RI</v>
      </c>
      <c r="H4095" t="str">
        <f t="shared" si="255"/>
        <v>19851</v>
      </c>
    </row>
    <row r="4096" spans="1:8" ht="30">
      <c r="A4096" s="1" t="s">
        <v>15739</v>
      </c>
      <c r="B4096" s="1" t="str">
        <f t="shared" si="252"/>
        <v>76481 Becky Keys Apt. 246;Sotobury, MT 87021</v>
      </c>
      <c r="C4096" s="1" t="s">
        <v>29827</v>
      </c>
      <c r="D4096" s="4" t="s">
        <v>38915</v>
      </c>
      <c r="E4096" s="4" t="s">
        <v>38916</v>
      </c>
      <c r="F4096" s="9" t="str">
        <f t="shared" si="253"/>
        <v>Sotobury</v>
      </c>
      <c r="G4096" t="str">
        <f t="shared" si="254"/>
        <v>MT</v>
      </c>
      <c r="H4096" t="str">
        <f t="shared" si="255"/>
        <v>87021</v>
      </c>
    </row>
    <row r="4097" spans="1:8" ht="45">
      <c r="A4097" s="1" t="s">
        <v>15743</v>
      </c>
      <c r="B4097" s="1" t="str">
        <f t="shared" si="252"/>
        <v>68427 Martinez Groves;Williamsland, NV 92829</v>
      </c>
      <c r="C4097" s="1" t="s">
        <v>29828</v>
      </c>
      <c r="D4097" s="4" t="s">
        <v>38917</v>
      </c>
      <c r="E4097" s="4" t="s">
        <v>38918</v>
      </c>
      <c r="F4097" s="9" t="str">
        <f t="shared" si="253"/>
        <v>Williamsland</v>
      </c>
      <c r="G4097" t="str">
        <f t="shared" si="254"/>
        <v>NV</v>
      </c>
      <c r="H4097" t="str">
        <f t="shared" si="255"/>
        <v>92829</v>
      </c>
    </row>
    <row r="4098" spans="1:8" ht="30">
      <c r="A4098" s="1" t="s">
        <v>15747</v>
      </c>
      <c r="B4098" s="1" t="str">
        <f t="shared" si="252"/>
        <v>61083 Jones Lights;New Michaelborough, MA 04839</v>
      </c>
      <c r="C4098" s="1" t="s">
        <v>29829</v>
      </c>
      <c r="D4098" s="4" t="s">
        <v>38919</v>
      </c>
      <c r="E4098" s="4" t="s">
        <v>38920</v>
      </c>
      <c r="F4098" s="9" t="str">
        <f t="shared" si="253"/>
        <v>New Michaelborough</v>
      </c>
      <c r="G4098" t="str">
        <f t="shared" si="254"/>
        <v>MA</v>
      </c>
      <c r="H4098" t="str">
        <f t="shared" si="255"/>
        <v>04839</v>
      </c>
    </row>
    <row r="4099" spans="1:8" ht="30">
      <c r="A4099" s="1" t="s">
        <v>15751</v>
      </c>
      <c r="B4099" s="1" t="str">
        <f t="shared" ref="B4099:B4162" si="256">SUBSTITUTE(A4099,CHAR(10),";")</f>
        <v>2806 Garrett Roads;New Jason, DE 39554</v>
      </c>
      <c r="C4099" s="1" t="s">
        <v>29830</v>
      </c>
      <c r="D4099" s="4" t="s">
        <v>38921</v>
      </c>
      <c r="E4099" s="4" t="s">
        <v>38922</v>
      </c>
      <c r="F4099" s="9" t="str">
        <f t="shared" ref="F4099:F4162" si="257">IF(RIGHT(LEFT(E4099,3),2)="PO",LEFT(E4099,3),LEFT(E4099,LEN(E4099)-10))</f>
        <v>New Jason</v>
      </c>
      <c r="G4099" t="str">
        <f t="shared" ref="G4099:G4162" si="258">LEFT(RIGHT(E4099, 8), 2)</f>
        <v>DE</v>
      </c>
      <c r="H4099" t="str">
        <f t="shared" ref="H4099:H4162" si="259">RIGHT(E4099, 5)</f>
        <v>39554</v>
      </c>
    </row>
    <row r="4100" spans="1:8" ht="30">
      <c r="A4100" s="1" t="s">
        <v>15755</v>
      </c>
      <c r="B4100" s="1" t="str">
        <f t="shared" si="256"/>
        <v>30390 Campbell Club;South Charles, MN 40684</v>
      </c>
      <c r="C4100" s="1" t="s">
        <v>29831</v>
      </c>
      <c r="D4100" s="4" t="s">
        <v>38923</v>
      </c>
      <c r="E4100" s="4" t="s">
        <v>38924</v>
      </c>
      <c r="F4100" s="9" t="str">
        <f t="shared" si="257"/>
        <v>South Charles</v>
      </c>
      <c r="G4100" t="str">
        <f t="shared" si="258"/>
        <v>MN</v>
      </c>
      <c r="H4100" t="str">
        <f t="shared" si="259"/>
        <v>40684</v>
      </c>
    </row>
    <row r="4101" spans="1:8" ht="30">
      <c r="A4101" s="1" t="s">
        <v>15758</v>
      </c>
      <c r="B4101" s="1" t="str">
        <f t="shared" si="256"/>
        <v>2201 Lauren Garden;Ericmouth, RI 89408</v>
      </c>
      <c r="C4101" s="1" t="s">
        <v>29832</v>
      </c>
      <c r="D4101" s="4" t="s">
        <v>38925</v>
      </c>
      <c r="E4101" s="4" t="s">
        <v>38926</v>
      </c>
      <c r="F4101" s="9" t="str">
        <f t="shared" si="257"/>
        <v>Ericmouth</v>
      </c>
      <c r="G4101" t="str">
        <f t="shared" si="258"/>
        <v>RI</v>
      </c>
      <c r="H4101" t="str">
        <f t="shared" si="259"/>
        <v>89408</v>
      </c>
    </row>
    <row r="4102" spans="1:8" ht="45">
      <c r="A4102" s="1" t="s">
        <v>15762</v>
      </c>
      <c r="B4102" s="1" t="str">
        <f t="shared" si="256"/>
        <v>047 Ricardo Circles Apt. 062;Lake Josephport, MI 92458</v>
      </c>
      <c r="C4102" s="1" t="s">
        <v>29833</v>
      </c>
      <c r="D4102" s="4" t="s">
        <v>38927</v>
      </c>
      <c r="E4102" s="4" t="s">
        <v>38928</v>
      </c>
      <c r="F4102" s="9" t="str">
        <f t="shared" si="257"/>
        <v>Lake Josephport</v>
      </c>
      <c r="G4102" t="str">
        <f t="shared" si="258"/>
        <v>MI</v>
      </c>
      <c r="H4102" t="str">
        <f t="shared" si="259"/>
        <v>92458</v>
      </c>
    </row>
    <row r="4103" spans="1:8" ht="30">
      <c r="A4103" s="1" t="s">
        <v>15766</v>
      </c>
      <c r="B4103" s="1" t="str">
        <f t="shared" si="256"/>
        <v>PSC 4194, Box 8168;APO AP 96197</v>
      </c>
      <c r="C4103" s="1" t="s">
        <v>29834</v>
      </c>
      <c r="D4103" s="4" t="s">
        <v>38929</v>
      </c>
      <c r="E4103" s="4" t="s">
        <v>38930</v>
      </c>
      <c r="F4103" s="9" t="str">
        <f t="shared" si="257"/>
        <v>APO</v>
      </c>
      <c r="G4103" t="str">
        <f t="shared" si="258"/>
        <v>AP</v>
      </c>
      <c r="H4103" t="str">
        <f t="shared" si="259"/>
        <v>96197</v>
      </c>
    </row>
    <row r="4104" spans="1:8" ht="30">
      <c r="A4104" s="1" t="s">
        <v>15770</v>
      </c>
      <c r="B4104" s="1" t="str">
        <f t="shared" si="256"/>
        <v>9608 Elizabeth Ranch;South Derekborough, SD 31703</v>
      </c>
      <c r="C4104" s="1" t="s">
        <v>29835</v>
      </c>
      <c r="D4104" s="4" t="s">
        <v>38931</v>
      </c>
      <c r="E4104" s="4" t="s">
        <v>38932</v>
      </c>
      <c r="F4104" s="9" t="str">
        <f t="shared" si="257"/>
        <v>South Derekborough</v>
      </c>
      <c r="G4104" t="str">
        <f t="shared" si="258"/>
        <v>SD</v>
      </c>
      <c r="H4104" t="str">
        <f t="shared" si="259"/>
        <v>31703</v>
      </c>
    </row>
    <row r="4105" spans="1:8" ht="30">
      <c r="A4105" s="1" t="s">
        <v>15774</v>
      </c>
      <c r="B4105" s="1" t="str">
        <f t="shared" si="256"/>
        <v>8778 Bryce Inlet;Kochfort, GA 53359</v>
      </c>
      <c r="C4105" s="1" t="s">
        <v>29836</v>
      </c>
      <c r="D4105" s="4" t="s">
        <v>38933</v>
      </c>
      <c r="E4105" s="4" t="s">
        <v>38934</v>
      </c>
      <c r="F4105" s="9" t="str">
        <f t="shared" si="257"/>
        <v>Kochfort</v>
      </c>
      <c r="G4105" t="str">
        <f t="shared" si="258"/>
        <v>GA</v>
      </c>
      <c r="H4105" t="str">
        <f t="shared" si="259"/>
        <v>53359</v>
      </c>
    </row>
    <row r="4106" spans="1:8" ht="45">
      <c r="A4106" s="1" t="s">
        <v>15777</v>
      </c>
      <c r="B4106" s="1" t="str">
        <f t="shared" si="256"/>
        <v>88924 Kelly Freeway;Byrdmouth, AZ 99354</v>
      </c>
      <c r="C4106" s="1" t="s">
        <v>29837</v>
      </c>
      <c r="D4106" s="4" t="s">
        <v>38935</v>
      </c>
      <c r="E4106" s="4" t="s">
        <v>38936</v>
      </c>
      <c r="F4106" s="9" t="str">
        <f t="shared" si="257"/>
        <v>Byrdmouth</v>
      </c>
      <c r="G4106" t="str">
        <f t="shared" si="258"/>
        <v>AZ</v>
      </c>
      <c r="H4106" t="str">
        <f t="shared" si="259"/>
        <v>99354</v>
      </c>
    </row>
    <row r="4107" spans="1:8" ht="45">
      <c r="A4107" s="1" t="s">
        <v>15781</v>
      </c>
      <c r="B4107" s="1" t="str">
        <f t="shared" si="256"/>
        <v>22066 Kimberly Branch Suite 163;Joshuaborough, CA 82257</v>
      </c>
      <c r="C4107" s="1" t="s">
        <v>29838</v>
      </c>
      <c r="D4107" s="4" t="s">
        <v>38937</v>
      </c>
      <c r="E4107" s="4" t="s">
        <v>38938</v>
      </c>
      <c r="F4107" s="9" t="str">
        <f t="shared" si="257"/>
        <v>Joshuaborough</v>
      </c>
      <c r="G4107" t="str">
        <f t="shared" si="258"/>
        <v>CA</v>
      </c>
      <c r="H4107" t="str">
        <f t="shared" si="259"/>
        <v>82257</v>
      </c>
    </row>
    <row r="4108" spans="1:8" ht="30">
      <c r="A4108" s="1" t="s">
        <v>15785</v>
      </c>
      <c r="B4108" s="1" t="str">
        <f t="shared" si="256"/>
        <v>134 Mitchell Spur Suite 245;East Jessica, UT 35908</v>
      </c>
      <c r="C4108" s="1" t="s">
        <v>29839</v>
      </c>
      <c r="D4108" s="4" t="s">
        <v>38939</v>
      </c>
      <c r="E4108" s="4" t="s">
        <v>38940</v>
      </c>
      <c r="F4108" s="9" t="str">
        <f t="shared" si="257"/>
        <v>East Jessica</v>
      </c>
      <c r="G4108" t="str">
        <f t="shared" si="258"/>
        <v>UT</v>
      </c>
      <c r="H4108" t="str">
        <f t="shared" si="259"/>
        <v>35908</v>
      </c>
    </row>
    <row r="4109" spans="1:8" ht="30">
      <c r="A4109" s="1" t="s">
        <v>15789</v>
      </c>
      <c r="B4109" s="1" t="str">
        <f t="shared" si="256"/>
        <v>49700 Frederick Dale;Lake Kristy, KS 14208</v>
      </c>
      <c r="C4109" s="1" t="s">
        <v>29840</v>
      </c>
      <c r="D4109" s="4" t="s">
        <v>38941</v>
      </c>
      <c r="E4109" s="4" t="s">
        <v>38942</v>
      </c>
      <c r="F4109" s="9" t="str">
        <f t="shared" si="257"/>
        <v>Lake Kristy</v>
      </c>
      <c r="G4109" t="str">
        <f t="shared" si="258"/>
        <v>KS</v>
      </c>
      <c r="H4109" t="str">
        <f t="shared" si="259"/>
        <v>14208</v>
      </c>
    </row>
    <row r="4110" spans="1:8" ht="30">
      <c r="A4110" s="1" t="s">
        <v>15793</v>
      </c>
      <c r="B4110" s="1" t="str">
        <f t="shared" si="256"/>
        <v>70103 Dean Pike;South Jose, KS 79645</v>
      </c>
      <c r="C4110" s="1" t="s">
        <v>29841</v>
      </c>
      <c r="D4110" s="4" t="s">
        <v>38943</v>
      </c>
      <c r="E4110" s="4" t="s">
        <v>38944</v>
      </c>
      <c r="F4110" s="9" t="str">
        <f t="shared" si="257"/>
        <v>South Jose</v>
      </c>
      <c r="G4110" t="str">
        <f t="shared" si="258"/>
        <v>KS</v>
      </c>
      <c r="H4110" t="str">
        <f t="shared" si="259"/>
        <v>79645</v>
      </c>
    </row>
    <row r="4111" spans="1:8" ht="30">
      <c r="A4111" s="1" t="s">
        <v>15797</v>
      </c>
      <c r="B4111" s="1" t="str">
        <f t="shared" si="256"/>
        <v>96427 Smith Mews Apt. 888;East William, PA 48682</v>
      </c>
      <c r="C4111" s="1" t="s">
        <v>29842</v>
      </c>
      <c r="D4111" s="4" t="s">
        <v>38945</v>
      </c>
      <c r="E4111" s="4" t="s">
        <v>38946</v>
      </c>
      <c r="F4111" s="9" t="str">
        <f t="shared" si="257"/>
        <v>East William</v>
      </c>
      <c r="G4111" t="str">
        <f t="shared" si="258"/>
        <v>PA</v>
      </c>
      <c r="H4111" t="str">
        <f t="shared" si="259"/>
        <v>48682</v>
      </c>
    </row>
    <row r="4112" spans="1:8" ht="30">
      <c r="A4112" s="1" t="s">
        <v>15801</v>
      </c>
      <c r="B4112" s="1" t="str">
        <f t="shared" si="256"/>
        <v>3490 Newton Shoals Apt. 363;Adamshaven, HI 21998</v>
      </c>
      <c r="C4112" s="1" t="s">
        <v>29843</v>
      </c>
      <c r="D4112" s="4" t="s">
        <v>38947</v>
      </c>
      <c r="E4112" s="4" t="s">
        <v>38948</v>
      </c>
      <c r="F4112" s="9" t="str">
        <f t="shared" si="257"/>
        <v>Adamshaven</v>
      </c>
      <c r="G4112" t="str">
        <f t="shared" si="258"/>
        <v>HI</v>
      </c>
      <c r="H4112" t="str">
        <f t="shared" si="259"/>
        <v>21998</v>
      </c>
    </row>
    <row r="4113" spans="1:8" ht="45">
      <c r="A4113" s="1" t="s">
        <v>15805</v>
      </c>
      <c r="B4113" s="1" t="str">
        <f t="shared" si="256"/>
        <v>917 Lee Stravenue;Grahamland, PA 50167</v>
      </c>
      <c r="C4113" s="1" t="s">
        <v>29844</v>
      </c>
      <c r="D4113" s="4" t="s">
        <v>38949</v>
      </c>
      <c r="E4113" s="4" t="s">
        <v>38950</v>
      </c>
      <c r="F4113" s="9" t="str">
        <f t="shared" si="257"/>
        <v>Grahamland</v>
      </c>
      <c r="G4113" t="str">
        <f t="shared" si="258"/>
        <v>PA</v>
      </c>
      <c r="H4113" t="str">
        <f t="shared" si="259"/>
        <v>50167</v>
      </c>
    </row>
    <row r="4114" spans="1:8" ht="30">
      <c r="A4114" s="1" t="s">
        <v>15809</v>
      </c>
      <c r="B4114" s="1" t="str">
        <f t="shared" si="256"/>
        <v>USCGC Brennan;FPO AP 13649</v>
      </c>
      <c r="C4114" s="1" t="s">
        <v>29845</v>
      </c>
      <c r="D4114" s="4" t="s">
        <v>38951</v>
      </c>
      <c r="E4114" s="4" t="s">
        <v>38952</v>
      </c>
      <c r="F4114" s="9" t="str">
        <f t="shared" si="257"/>
        <v>FPO</v>
      </c>
      <c r="G4114" t="str">
        <f t="shared" si="258"/>
        <v>AP</v>
      </c>
      <c r="H4114" t="str">
        <f t="shared" si="259"/>
        <v>13649</v>
      </c>
    </row>
    <row r="4115" spans="1:8" ht="30">
      <c r="A4115" s="1" t="s">
        <v>15813</v>
      </c>
      <c r="B4115" s="1" t="str">
        <f t="shared" si="256"/>
        <v>3804 Kristopher Row Apt. 751;Nicoleton, NC 28368</v>
      </c>
      <c r="C4115" s="1" t="s">
        <v>29846</v>
      </c>
      <c r="D4115" s="4" t="s">
        <v>38953</v>
      </c>
      <c r="E4115" s="4" t="s">
        <v>38954</v>
      </c>
      <c r="F4115" s="9" t="str">
        <f t="shared" si="257"/>
        <v>Nicoleton</v>
      </c>
      <c r="G4115" t="str">
        <f t="shared" si="258"/>
        <v>NC</v>
      </c>
      <c r="H4115" t="str">
        <f t="shared" si="259"/>
        <v>28368</v>
      </c>
    </row>
    <row r="4116" spans="1:8" ht="30">
      <c r="A4116" s="1" t="s">
        <v>15817</v>
      </c>
      <c r="B4116" s="1" t="str">
        <f t="shared" si="256"/>
        <v>4166 Nicholas Corner Apt. 175;North Kevin, OR 61362</v>
      </c>
      <c r="C4116" s="1" t="s">
        <v>29847</v>
      </c>
      <c r="D4116" s="4" t="s">
        <v>38955</v>
      </c>
      <c r="E4116" s="4" t="s">
        <v>38956</v>
      </c>
      <c r="F4116" s="9" t="str">
        <f t="shared" si="257"/>
        <v>North Kevin</v>
      </c>
      <c r="G4116" t="str">
        <f t="shared" si="258"/>
        <v>OR</v>
      </c>
      <c r="H4116" t="str">
        <f t="shared" si="259"/>
        <v>61362</v>
      </c>
    </row>
    <row r="4117" spans="1:8" ht="30">
      <c r="A4117" s="1" t="s">
        <v>15821</v>
      </c>
      <c r="B4117" s="1" t="str">
        <f t="shared" si="256"/>
        <v>9386 Natalie Crest;Ginaburgh, SD 57467</v>
      </c>
      <c r="C4117" s="1" t="s">
        <v>29848</v>
      </c>
      <c r="D4117" s="4" t="s">
        <v>38957</v>
      </c>
      <c r="E4117" s="4" t="s">
        <v>38958</v>
      </c>
      <c r="F4117" s="9" t="str">
        <f t="shared" si="257"/>
        <v>Ginaburgh</v>
      </c>
      <c r="G4117" t="str">
        <f t="shared" si="258"/>
        <v>SD</v>
      </c>
      <c r="H4117" t="str">
        <f t="shared" si="259"/>
        <v>57467</v>
      </c>
    </row>
    <row r="4118" spans="1:8" ht="45">
      <c r="A4118" s="1" t="s">
        <v>15825</v>
      </c>
      <c r="B4118" s="1" t="str">
        <f t="shared" si="256"/>
        <v>07666 Henson Prairie;Owensberg, ND 95766</v>
      </c>
      <c r="C4118" s="1" t="s">
        <v>29849</v>
      </c>
      <c r="D4118" s="4" t="s">
        <v>38959</v>
      </c>
      <c r="E4118" s="4" t="s">
        <v>38960</v>
      </c>
      <c r="F4118" s="9" t="str">
        <f t="shared" si="257"/>
        <v>Owensberg</v>
      </c>
      <c r="G4118" t="str">
        <f t="shared" si="258"/>
        <v>ND</v>
      </c>
      <c r="H4118" t="str">
        <f t="shared" si="259"/>
        <v>95766</v>
      </c>
    </row>
    <row r="4119" spans="1:8" ht="30">
      <c r="A4119" s="1" t="s">
        <v>15829</v>
      </c>
      <c r="B4119" s="1" t="str">
        <f t="shared" si="256"/>
        <v>3802 Shane Station;Lake Javiermouth, DE 89390</v>
      </c>
      <c r="C4119" s="1" t="s">
        <v>29850</v>
      </c>
      <c r="D4119" s="4" t="s">
        <v>38961</v>
      </c>
      <c r="E4119" s="4" t="s">
        <v>38962</v>
      </c>
      <c r="F4119" s="9" t="str">
        <f t="shared" si="257"/>
        <v>Lake Javiermouth</v>
      </c>
      <c r="G4119" t="str">
        <f t="shared" si="258"/>
        <v>DE</v>
      </c>
      <c r="H4119" t="str">
        <f t="shared" si="259"/>
        <v>89390</v>
      </c>
    </row>
    <row r="4120" spans="1:8" ht="30">
      <c r="A4120" s="1" t="s">
        <v>15833</v>
      </c>
      <c r="B4120" s="1" t="str">
        <f t="shared" si="256"/>
        <v>941 Patel Village Apt. 420;Davidshire, NY 83452</v>
      </c>
      <c r="C4120" s="1" t="s">
        <v>29851</v>
      </c>
      <c r="D4120" s="4" t="s">
        <v>38963</v>
      </c>
      <c r="E4120" s="4" t="s">
        <v>38964</v>
      </c>
      <c r="F4120" s="9" t="str">
        <f t="shared" si="257"/>
        <v>Davidshire</v>
      </c>
      <c r="G4120" t="str">
        <f t="shared" si="258"/>
        <v>NY</v>
      </c>
      <c r="H4120" t="str">
        <f t="shared" si="259"/>
        <v>83452</v>
      </c>
    </row>
    <row r="4121" spans="1:8" ht="45">
      <c r="A4121" s="1" t="s">
        <v>15837</v>
      </c>
      <c r="B4121" s="1" t="str">
        <f t="shared" si="256"/>
        <v>03897 Sara Throughway;Reynoldsberg, KY 57690</v>
      </c>
      <c r="C4121" s="1" t="s">
        <v>29852</v>
      </c>
      <c r="D4121" s="4" t="s">
        <v>38965</v>
      </c>
      <c r="E4121" s="4" t="s">
        <v>38966</v>
      </c>
      <c r="F4121" s="9" t="str">
        <f t="shared" si="257"/>
        <v>Reynoldsberg</v>
      </c>
      <c r="G4121" t="str">
        <f t="shared" si="258"/>
        <v>KY</v>
      </c>
      <c r="H4121" t="str">
        <f t="shared" si="259"/>
        <v>57690</v>
      </c>
    </row>
    <row r="4122" spans="1:8" ht="30">
      <c r="A4122" s="1" t="s">
        <v>15841</v>
      </c>
      <c r="B4122" s="1" t="str">
        <f t="shared" si="256"/>
        <v>7682 Rachel Fords Apt. 476;East Rose, AK 72166</v>
      </c>
      <c r="C4122" s="1" t="s">
        <v>29853</v>
      </c>
      <c r="D4122" s="4" t="s">
        <v>38967</v>
      </c>
      <c r="E4122" s="4" t="s">
        <v>38968</v>
      </c>
      <c r="F4122" s="9" t="str">
        <f t="shared" si="257"/>
        <v>East Rose</v>
      </c>
      <c r="G4122" t="str">
        <f t="shared" si="258"/>
        <v>AK</v>
      </c>
      <c r="H4122" t="str">
        <f t="shared" si="259"/>
        <v>72166</v>
      </c>
    </row>
    <row r="4123" spans="1:8" ht="30">
      <c r="A4123" s="1" t="s">
        <v>15845</v>
      </c>
      <c r="B4123" s="1" t="str">
        <f t="shared" si="256"/>
        <v>937 Church Canyon Apt. 476;Brookefort, ME 98122</v>
      </c>
      <c r="C4123" s="1" t="s">
        <v>29854</v>
      </c>
      <c r="D4123" s="4" t="s">
        <v>38969</v>
      </c>
      <c r="E4123" s="4" t="s">
        <v>38970</v>
      </c>
      <c r="F4123" s="9" t="str">
        <f t="shared" si="257"/>
        <v>Brookefort</v>
      </c>
      <c r="G4123" t="str">
        <f t="shared" si="258"/>
        <v>ME</v>
      </c>
      <c r="H4123" t="str">
        <f t="shared" si="259"/>
        <v>98122</v>
      </c>
    </row>
    <row r="4124" spans="1:8" ht="30">
      <c r="A4124" s="1" t="s">
        <v>15849</v>
      </c>
      <c r="B4124" s="1" t="str">
        <f t="shared" si="256"/>
        <v>819 Mark Bridge Suite 825;Johnsonburgh, IA 31320</v>
      </c>
      <c r="C4124" s="1" t="s">
        <v>29855</v>
      </c>
      <c r="D4124" s="4" t="s">
        <v>38971</v>
      </c>
      <c r="E4124" s="4" t="s">
        <v>38972</v>
      </c>
      <c r="F4124" s="9" t="str">
        <f t="shared" si="257"/>
        <v>Johnsonburgh</v>
      </c>
      <c r="G4124" t="str">
        <f t="shared" si="258"/>
        <v>IA</v>
      </c>
      <c r="H4124" t="str">
        <f t="shared" si="259"/>
        <v>31320</v>
      </c>
    </row>
    <row r="4125" spans="1:8" ht="30">
      <c r="A4125" s="1" t="s">
        <v>15853</v>
      </c>
      <c r="B4125" s="1" t="str">
        <f t="shared" si="256"/>
        <v>11654 Garrett Fall Suite 812;Calvintown, ND 43598</v>
      </c>
      <c r="C4125" s="1" t="s">
        <v>29856</v>
      </c>
      <c r="D4125" s="4" t="s">
        <v>38973</v>
      </c>
      <c r="E4125" s="4" t="s">
        <v>38974</v>
      </c>
      <c r="F4125" s="9" t="str">
        <f t="shared" si="257"/>
        <v>Calvintown</v>
      </c>
      <c r="G4125" t="str">
        <f t="shared" si="258"/>
        <v>ND</v>
      </c>
      <c r="H4125" t="str">
        <f t="shared" si="259"/>
        <v>43598</v>
      </c>
    </row>
    <row r="4126" spans="1:8" ht="30">
      <c r="A4126" s="1" t="s">
        <v>15857</v>
      </c>
      <c r="B4126" s="1" t="str">
        <f t="shared" si="256"/>
        <v>944 Watts Plaza Apt. 559;Amyborough, DC 81290</v>
      </c>
      <c r="C4126" s="1" t="s">
        <v>29857</v>
      </c>
      <c r="D4126" s="4" t="s">
        <v>38975</v>
      </c>
      <c r="E4126" s="4" t="s">
        <v>38976</v>
      </c>
      <c r="F4126" s="9" t="str">
        <f t="shared" si="257"/>
        <v>Amyborough</v>
      </c>
      <c r="G4126" t="str">
        <f t="shared" si="258"/>
        <v>DC</v>
      </c>
      <c r="H4126" t="str">
        <f t="shared" si="259"/>
        <v>81290</v>
      </c>
    </row>
    <row r="4127" spans="1:8" ht="30">
      <c r="A4127" s="1" t="s">
        <v>15861</v>
      </c>
      <c r="B4127" s="1" t="str">
        <f t="shared" si="256"/>
        <v>98332 David Point;New Johnfurt, IA 74967</v>
      </c>
      <c r="C4127" s="1" t="s">
        <v>29858</v>
      </c>
      <c r="D4127" s="4" t="s">
        <v>38977</v>
      </c>
      <c r="E4127" s="4" t="s">
        <v>38978</v>
      </c>
      <c r="F4127" s="9" t="str">
        <f t="shared" si="257"/>
        <v>New Johnfurt</v>
      </c>
      <c r="G4127" t="str">
        <f t="shared" si="258"/>
        <v>IA</v>
      </c>
      <c r="H4127" t="str">
        <f t="shared" si="259"/>
        <v>74967</v>
      </c>
    </row>
    <row r="4128" spans="1:8" ht="30">
      <c r="A4128" s="1" t="s">
        <v>15865</v>
      </c>
      <c r="B4128" s="1" t="str">
        <f t="shared" si="256"/>
        <v>PSC 5753, Box 3314;APO AE 25850</v>
      </c>
      <c r="C4128" s="1" t="s">
        <v>29859</v>
      </c>
      <c r="D4128" s="4" t="s">
        <v>38979</v>
      </c>
      <c r="E4128" s="4" t="s">
        <v>38980</v>
      </c>
      <c r="F4128" s="9" t="str">
        <f t="shared" si="257"/>
        <v>APO</v>
      </c>
      <c r="G4128" t="str">
        <f t="shared" si="258"/>
        <v>AE</v>
      </c>
      <c r="H4128" t="str">
        <f t="shared" si="259"/>
        <v>25850</v>
      </c>
    </row>
    <row r="4129" spans="1:8" ht="30">
      <c r="A4129" s="1" t="s">
        <v>15869</v>
      </c>
      <c r="B4129" s="1" t="str">
        <f t="shared" si="256"/>
        <v>1466 Cheryl Branch;Lake Chadmouth, WI 78803</v>
      </c>
      <c r="C4129" s="1" t="s">
        <v>29860</v>
      </c>
      <c r="D4129" s="4" t="s">
        <v>38981</v>
      </c>
      <c r="E4129" s="4" t="s">
        <v>38982</v>
      </c>
      <c r="F4129" s="9" t="str">
        <f t="shared" si="257"/>
        <v>Lake Chadmouth</v>
      </c>
      <c r="G4129" t="str">
        <f t="shared" si="258"/>
        <v>WI</v>
      </c>
      <c r="H4129" t="str">
        <f t="shared" si="259"/>
        <v>78803</v>
      </c>
    </row>
    <row r="4130" spans="1:8" ht="30">
      <c r="A4130" s="1" t="s">
        <v>15873</v>
      </c>
      <c r="B4130" s="1" t="str">
        <f t="shared" si="256"/>
        <v>23778 Moore Inlet;New Betty, MT 99285</v>
      </c>
      <c r="C4130" s="1" t="s">
        <v>29861</v>
      </c>
      <c r="D4130" s="4" t="s">
        <v>38983</v>
      </c>
      <c r="E4130" s="4" t="s">
        <v>38984</v>
      </c>
      <c r="F4130" s="9" t="str">
        <f t="shared" si="257"/>
        <v>New Betty</v>
      </c>
      <c r="G4130" t="str">
        <f t="shared" si="258"/>
        <v>MT</v>
      </c>
      <c r="H4130" t="str">
        <f t="shared" si="259"/>
        <v>99285</v>
      </c>
    </row>
    <row r="4131" spans="1:8" ht="30">
      <c r="A4131" s="1" t="s">
        <v>15877</v>
      </c>
      <c r="B4131" s="1" t="str">
        <f t="shared" si="256"/>
        <v>0299 Mark Mills;Port Nicholasbury, VA 58993</v>
      </c>
      <c r="C4131" s="1" t="s">
        <v>29862</v>
      </c>
      <c r="D4131" s="4" t="s">
        <v>38985</v>
      </c>
      <c r="E4131" s="4" t="s">
        <v>38986</v>
      </c>
      <c r="F4131" s="9" t="str">
        <f t="shared" si="257"/>
        <v>Port Nicholasbury</v>
      </c>
      <c r="G4131" t="str">
        <f t="shared" si="258"/>
        <v>VA</v>
      </c>
      <c r="H4131" t="str">
        <f t="shared" si="259"/>
        <v>58993</v>
      </c>
    </row>
    <row r="4132" spans="1:8" ht="30">
      <c r="A4132" s="1" t="s">
        <v>15881</v>
      </c>
      <c r="B4132" s="1" t="str">
        <f t="shared" si="256"/>
        <v>24877 English Alley Suite 841;Jamieside, NJ 78373</v>
      </c>
      <c r="C4132" s="1" t="s">
        <v>29863</v>
      </c>
      <c r="D4132" s="4" t="s">
        <v>38987</v>
      </c>
      <c r="E4132" s="4" t="s">
        <v>38988</v>
      </c>
      <c r="F4132" s="9" t="str">
        <f t="shared" si="257"/>
        <v>Jamieside</v>
      </c>
      <c r="G4132" t="str">
        <f t="shared" si="258"/>
        <v>NJ</v>
      </c>
      <c r="H4132" t="str">
        <f t="shared" si="259"/>
        <v>78373</v>
      </c>
    </row>
    <row r="4133" spans="1:8" ht="45">
      <c r="A4133" s="1" t="s">
        <v>15885</v>
      </c>
      <c r="B4133" s="1" t="str">
        <f t="shared" si="256"/>
        <v>03086 David Extensions Suite 670;Lindastad, DE 84464</v>
      </c>
      <c r="C4133" s="1" t="s">
        <v>29864</v>
      </c>
      <c r="D4133" s="4" t="s">
        <v>38989</v>
      </c>
      <c r="E4133" s="4" t="s">
        <v>38990</v>
      </c>
      <c r="F4133" s="9" t="str">
        <f t="shared" si="257"/>
        <v>Lindastad</v>
      </c>
      <c r="G4133" t="str">
        <f t="shared" si="258"/>
        <v>DE</v>
      </c>
      <c r="H4133" t="str">
        <f t="shared" si="259"/>
        <v>84464</v>
      </c>
    </row>
    <row r="4134" spans="1:8" ht="45">
      <c r="A4134" s="1" t="s">
        <v>15889</v>
      </c>
      <c r="B4134" s="1" t="str">
        <f t="shared" si="256"/>
        <v>8659 Melissa Tunnel Apt. 523;Lake Maryland, TN 00701</v>
      </c>
      <c r="C4134" s="1" t="s">
        <v>29865</v>
      </c>
      <c r="D4134" s="4" t="s">
        <v>38991</v>
      </c>
      <c r="E4134" s="4" t="s">
        <v>38992</v>
      </c>
      <c r="F4134" s="9" t="str">
        <f t="shared" si="257"/>
        <v>Lake Maryland</v>
      </c>
      <c r="G4134" t="str">
        <f t="shared" si="258"/>
        <v>TN</v>
      </c>
      <c r="H4134" t="str">
        <f t="shared" si="259"/>
        <v>00701</v>
      </c>
    </row>
    <row r="4135" spans="1:8" ht="45">
      <c r="A4135" s="1" t="s">
        <v>15893</v>
      </c>
      <c r="B4135" s="1" t="str">
        <f t="shared" si="256"/>
        <v>723 Rowland Plains Apt. 294;Ashleychester, NH 76696</v>
      </c>
      <c r="C4135" s="1" t="s">
        <v>29866</v>
      </c>
      <c r="D4135" s="4" t="s">
        <v>38993</v>
      </c>
      <c r="E4135" s="4" t="s">
        <v>38994</v>
      </c>
      <c r="F4135" s="9" t="str">
        <f t="shared" si="257"/>
        <v>Ashleychester</v>
      </c>
      <c r="G4135" t="str">
        <f t="shared" si="258"/>
        <v>NH</v>
      </c>
      <c r="H4135" t="str">
        <f t="shared" si="259"/>
        <v>76696</v>
      </c>
    </row>
    <row r="4136" spans="1:8" ht="30">
      <c r="A4136" s="1" t="s">
        <v>15897</v>
      </c>
      <c r="B4136" s="1" t="str">
        <f t="shared" si="256"/>
        <v>4418 Phelps Rapid Suite 253;Jessicaton, SD 24862</v>
      </c>
      <c r="C4136" s="1" t="s">
        <v>29867</v>
      </c>
      <c r="D4136" s="4" t="s">
        <v>38995</v>
      </c>
      <c r="E4136" s="4" t="s">
        <v>38996</v>
      </c>
      <c r="F4136" s="9" t="str">
        <f t="shared" si="257"/>
        <v>Jessicaton</v>
      </c>
      <c r="G4136" t="str">
        <f t="shared" si="258"/>
        <v>SD</v>
      </c>
      <c r="H4136" t="str">
        <f t="shared" si="259"/>
        <v>24862</v>
      </c>
    </row>
    <row r="4137" spans="1:8" ht="45">
      <c r="A4137" s="1" t="s">
        <v>15900</v>
      </c>
      <c r="B4137" s="1" t="str">
        <f t="shared" si="256"/>
        <v>465 Hicks Shoals;Lorraineborough, PA 40213</v>
      </c>
      <c r="C4137" s="1" t="s">
        <v>29868</v>
      </c>
      <c r="D4137" s="4" t="s">
        <v>38997</v>
      </c>
      <c r="E4137" s="4" t="s">
        <v>38998</v>
      </c>
      <c r="F4137" s="9" t="str">
        <f t="shared" si="257"/>
        <v>Lorraineborough</v>
      </c>
      <c r="G4137" t="str">
        <f t="shared" si="258"/>
        <v>PA</v>
      </c>
      <c r="H4137" t="str">
        <f t="shared" si="259"/>
        <v>40213</v>
      </c>
    </row>
    <row r="4138" spans="1:8" ht="45">
      <c r="A4138" s="1" t="s">
        <v>15904</v>
      </c>
      <c r="B4138" s="1" t="str">
        <f t="shared" si="256"/>
        <v>312 Rebecca Neck;Gambleville, CO 52580</v>
      </c>
      <c r="C4138" s="1" t="s">
        <v>29869</v>
      </c>
      <c r="D4138" s="4" t="s">
        <v>38999</v>
      </c>
      <c r="E4138" s="4" t="s">
        <v>39000</v>
      </c>
      <c r="F4138" s="9" t="str">
        <f t="shared" si="257"/>
        <v>Gambleville</v>
      </c>
      <c r="G4138" t="str">
        <f t="shared" si="258"/>
        <v>CO</v>
      </c>
      <c r="H4138" t="str">
        <f t="shared" si="259"/>
        <v>52580</v>
      </c>
    </row>
    <row r="4139" spans="1:8" ht="30">
      <c r="A4139" s="1" t="s">
        <v>15908</v>
      </c>
      <c r="B4139" s="1" t="str">
        <f t="shared" si="256"/>
        <v>52709 David Well Apt. 590;Griffinview, VA 20213</v>
      </c>
      <c r="C4139" s="1" t="s">
        <v>29870</v>
      </c>
      <c r="D4139" s="4" t="s">
        <v>39001</v>
      </c>
      <c r="E4139" s="4" t="s">
        <v>39002</v>
      </c>
      <c r="F4139" s="9" t="str">
        <f t="shared" si="257"/>
        <v>Griffinview</v>
      </c>
      <c r="G4139" t="str">
        <f t="shared" si="258"/>
        <v>VA</v>
      </c>
      <c r="H4139" t="str">
        <f t="shared" si="259"/>
        <v>20213</v>
      </c>
    </row>
    <row r="4140" spans="1:8" ht="45">
      <c r="A4140" s="1" t="s">
        <v>15912</v>
      </c>
      <c r="B4140" s="1" t="str">
        <f t="shared" si="256"/>
        <v>26057 Donna Gardens;Feliciaview, NC 89695</v>
      </c>
      <c r="C4140" s="1" t="s">
        <v>29871</v>
      </c>
      <c r="D4140" s="4" t="s">
        <v>39003</v>
      </c>
      <c r="E4140" s="4" t="s">
        <v>39004</v>
      </c>
      <c r="F4140" s="9" t="str">
        <f t="shared" si="257"/>
        <v>Feliciaview</v>
      </c>
      <c r="G4140" t="str">
        <f t="shared" si="258"/>
        <v>NC</v>
      </c>
      <c r="H4140" t="str">
        <f t="shared" si="259"/>
        <v>89695</v>
      </c>
    </row>
    <row r="4141" spans="1:8" ht="45">
      <c r="A4141" s="1" t="s">
        <v>15916</v>
      </c>
      <c r="B4141" s="1" t="str">
        <f t="shared" si="256"/>
        <v>116 Melanie Branch;Amandashire, MO 53917</v>
      </c>
      <c r="C4141" s="1" t="s">
        <v>29872</v>
      </c>
      <c r="D4141" s="4" t="s">
        <v>39005</v>
      </c>
      <c r="E4141" s="4" t="s">
        <v>39006</v>
      </c>
      <c r="F4141" s="9" t="str">
        <f t="shared" si="257"/>
        <v>Amandashire</v>
      </c>
      <c r="G4141" t="str">
        <f t="shared" si="258"/>
        <v>MO</v>
      </c>
      <c r="H4141" t="str">
        <f t="shared" si="259"/>
        <v>53917</v>
      </c>
    </row>
    <row r="4142" spans="1:8" ht="45">
      <c r="A4142" s="1" t="s">
        <v>15920</v>
      </c>
      <c r="B4142" s="1" t="str">
        <f t="shared" si="256"/>
        <v>4737 Marquez Grove;Michaelmouth, NM 04902</v>
      </c>
      <c r="C4142" s="1" t="s">
        <v>29873</v>
      </c>
      <c r="D4142" s="4" t="s">
        <v>39007</v>
      </c>
      <c r="E4142" s="4" t="s">
        <v>39008</v>
      </c>
      <c r="F4142" s="9" t="str">
        <f t="shared" si="257"/>
        <v>Michaelmouth</v>
      </c>
      <c r="G4142" t="str">
        <f t="shared" si="258"/>
        <v>NM</v>
      </c>
      <c r="H4142" t="str">
        <f t="shared" si="259"/>
        <v>04902</v>
      </c>
    </row>
    <row r="4143" spans="1:8" ht="30">
      <c r="A4143" s="1" t="s">
        <v>15924</v>
      </c>
      <c r="B4143" s="1" t="str">
        <f t="shared" si="256"/>
        <v>3504 Steven Rapids Suite 854;Hortonfort, AR 90655</v>
      </c>
      <c r="C4143" s="1" t="s">
        <v>29874</v>
      </c>
      <c r="D4143" s="4" t="s">
        <v>39009</v>
      </c>
      <c r="E4143" s="4" t="s">
        <v>39010</v>
      </c>
      <c r="F4143" s="9" t="str">
        <f t="shared" si="257"/>
        <v>Hortonfort</v>
      </c>
      <c r="G4143" t="str">
        <f t="shared" si="258"/>
        <v>AR</v>
      </c>
      <c r="H4143" t="str">
        <f t="shared" si="259"/>
        <v>90655</v>
      </c>
    </row>
    <row r="4144" spans="1:8" ht="45">
      <c r="A4144" s="1" t="s">
        <v>15928</v>
      </c>
      <c r="B4144" s="1" t="str">
        <f t="shared" si="256"/>
        <v>99546 Ann Centers;Matthewhaven, CT 52630</v>
      </c>
      <c r="C4144" s="1" t="s">
        <v>29875</v>
      </c>
      <c r="D4144" s="4" t="s">
        <v>39011</v>
      </c>
      <c r="E4144" s="4" t="s">
        <v>39012</v>
      </c>
      <c r="F4144" s="9" t="str">
        <f t="shared" si="257"/>
        <v>Matthewhaven</v>
      </c>
      <c r="G4144" t="str">
        <f t="shared" si="258"/>
        <v>CT</v>
      </c>
      <c r="H4144" t="str">
        <f t="shared" si="259"/>
        <v>52630</v>
      </c>
    </row>
    <row r="4145" spans="1:8" ht="30">
      <c r="A4145" s="1" t="s">
        <v>15932</v>
      </c>
      <c r="B4145" s="1" t="str">
        <f t="shared" si="256"/>
        <v>USCGC Odonnell;FPO AP 92507</v>
      </c>
      <c r="C4145" s="1" t="s">
        <v>29876</v>
      </c>
      <c r="D4145" s="4" t="s">
        <v>39013</v>
      </c>
      <c r="E4145" s="4" t="s">
        <v>39014</v>
      </c>
      <c r="F4145" s="9" t="str">
        <f t="shared" si="257"/>
        <v>FPO</v>
      </c>
      <c r="G4145" t="str">
        <f t="shared" si="258"/>
        <v>AP</v>
      </c>
      <c r="H4145" t="str">
        <f t="shared" si="259"/>
        <v>92507</v>
      </c>
    </row>
    <row r="4146" spans="1:8" ht="30">
      <c r="A4146" s="1" t="s">
        <v>15936</v>
      </c>
      <c r="B4146" s="1" t="str">
        <f t="shared" si="256"/>
        <v>35629 Kelley Passage;New Kelly, ME 54700</v>
      </c>
      <c r="C4146" s="1" t="s">
        <v>29877</v>
      </c>
      <c r="D4146" s="4" t="s">
        <v>39015</v>
      </c>
      <c r="E4146" s="4" t="s">
        <v>39016</v>
      </c>
      <c r="F4146" s="9" t="str">
        <f t="shared" si="257"/>
        <v>New Kelly</v>
      </c>
      <c r="G4146" t="str">
        <f t="shared" si="258"/>
        <v>ME</v>
      </c>
      <c r="H4146" t="str">
        <f t="shared" si="259"/>
        <v>54700</v>
      </c>
    </row>
    <row r="4147" spans="1:8" ht="45">
      <c r="A4147" s="1" t="s">
        <v>15940</v>
      </c>
      <c r="B4147" s="1" t="str">
        <f t="shared" si="256"/>
        <v>456 Bray Square Apt. 931;Michealburgh, NM 71506</v>
      </c>
      <c r="C4147" s="1" t="s">
        <v>29878</v>
      </c>
      <c r="D4147" s="4" t="s">
        <v>39017</v>
      </c>
      <c r="E4147" s="4" t="s">
        <v>39018</v>
      </c>
      <c r="F4147" s="9" t="str">
        <f t="shared" si="257"/>
        <v>Michealburgh</v>
      </c>
      <c r="G4147" t="str">
        <f t="shared" si="258"/>
        <v>NM</v>
      </c>
      <c r="H4147" t="str">
        <f t="shared" si="259"/>
        <v>71506</v>
      </c>
    </row>
    <row r="4148" spans="1:8" ht="45">
      <c r="A4148" s="1" t="s">
        <v>15944</v>
      </c>
      <c r="B4148" s="1" t="str">
        <f t="shared" si="256"/>
        <v>684 Joshua Groves Suite 012;South Jameston, NE 37838</v>
      </c>
      <c r="C4148" s="1" t="s">
        <v>29879</v>
      </c>
      <c r="D4148" s="4" t="s">
        <v>39019</v>
      </c>
      <c r="E4148" s="4" t="s">
        <v>39020</v>
      </c>
      <c r="F4148" s="9" t="str">
        <f t="shared" si="257"/>
        <v>South Jameston</v>
      </c>
      <c r="G4148" t="str">
        <f t="shared" si="258"/>
        <v>NE</v>
      </c>
      <c r="H4148" t="str">
        <f t="shared" si="259"/>
        <v>37838</v>
      </c>
    </row>
    <row r="4149" spans="1:8" ht="30">
      <c r="A4149" s="1" t="s">
        <v>15947</v>
      </c>
      <c r="B4149" s="1" t="str">
        <f t="shared" si="256"/>
        <v>420 Jackson Brooks Apt. 599;West Paul, DE 07022</v>
      </c>
      <c r="C4149" s="1" t="s">
        <v>29880</v>
      </c>
      <c r="D4149" s="4" t="s">
        <v>39021</v>
      </c>
      <c r="E4149" s="4" t="s">
        <v>39022</v>
      </c>
      <c r="F4149" s="9" t="str">
        <f t="shared" si="257"/>
        <v>West Paul</v>
      </c>
      <c r="G4149" t="str">
        <f t="shared" si="258"/>
        <v>DE</v>
      </c>
      <c r="H4149" t="str">
        <f t="shared" si="259"/>
        <v>07022</v>
      </c>
    </row>
    <row r="4150" spans="1:8" ht="30">
      <c r="A4150" s="1" t="s">
        <v>15951</v>
      </c>
      <c r="B4150" s="1" t="str">
        <f t="shared" si="256"/>
        <v>2563 David Turnpike;West Stephenborough, AK 93886</v>
      </c>
      <c r="C4150" s="1" t="s">
        <v>29881</v>
      </c>
      <c r="D4150" s="4" t="s">
        <v>39023</v>
      </c>
      <c r="E4150" s="4" t="s">
        <v>39024</v>
      </c>
      <c r="F4150" s="9" t="str">
        <f t="shared" si="257"/>
        <v>West Stephenborough</v>
      </c>
      <c r="G4150" t="str">
        <f t="shared" si="258"/>
        <v>AK</v>
      </c>
      <c r="H4150" t="str">
        <f t="shared" si="259"/>
        <v>93886</v>
      </c>
    </row>
    <row r="4151" spans="1:8" ht="30">
      <c r="A4151" s="1" t="s">
        <v>15955</v>
      </c>
      <c r="B4151" s="1" t="str">
        <f t="shared" si="256"/>
        <v>969 Bianca Street;Marioview, FL 73060</v>
      </c>
      <c r="C4151" s="1" t="s">
        <v>29882</v>
      </c>
      <c r="D4151" s="4" t="s">
        <v>39025</v>
      </c>
      <c r="E4151" s="4" t="s">
        <v>39026</v>
      </c>
      <c r="F4151" s="9" t="str">
        <f t="shared" si="257"/>
        <v>Marioview</v>
      </c>
      <c r="G4151" t="str">
        <f t="shared" si="258"/>
        <v>FL</v>
      </c>
      <c r="H4151" t="str">
        <f t="shared" si="259"/>
        <v>73060</v>
      </c>
    </row>
    <row r="4152" spans="1:8" ht="30">
      <c r="A4152" s="1" t="s">
        <v>15959</v>
      </c>
      <c r="B4152" s="1" t="str">
        <f t="shared" si="256"/>
        <v>63034 Holly Mall Apt. 982;New Ericton, NV 15466</v>
      </c>
      <c r="C4152" s="1" t="s">
        <v>29883</v>
      </c>
      <c r="D4152" s="4" t="s">
        <v>39027</v>
      </c>
      <c r="E4152" s="4" t="s">
        <v>39028</v>
      </c>
      <c r="F4152" s="9" t="str">
        <f t="shared" si="257"/>
        <v>New Ericton</v>
      </c>
      <c r="G4152" t="str">
        <f t="shared" si="258"/>
        <v>NV</v>
      </c>
      <c r="H4152" t="str">
        <f t="shared" si="259"/>
        <v>15466</v>
      </c>
    </row>
    <row r="4153" spans="1:8" ht="30">
      <c r="A4153" s="1" t="s">
        <v>15963</v>
      </c>
      <c r="B4153" s="1" t="str">
        <f t="shared" si="256"/>
        <v>6709 Kristine Ville Suite 882;New Juliaton, PA 22729</v>
      </c>
      <c r="C4153" s="1" t="s">
        <v>29884</v>
      </c>
      <c r="D4153" s="4" t="s">
        <v>39029</v>
      </c>
      <c r="E4153" s="4" t="s">
        <v>39030</v>
      </c>
      <c r="F4153" s="9" t="str">
        <f t="shared" si="257"/>
        <v>New Juliaton</v>
      </c>
      <c r="G4153" t="str">
        <f t="shared" si="258"/>
        <v>PA</v>
      </c>
      <c r="H4153" t="str">
        <f t="shared" si="259"/>
        <v>22729</v>
      </c>
    </row>
    <row r="4154" spans="1:8" ht="30">
      <c r="A4154" s="1" t="s">
        <v>15967</v>
      </c>
      <c r="B4154" s="1" t="str">
        <f t="shared" si="256"/>
        <v>27223 Eric Via;Lake Walterchester, AK 84357</v>
      </c>
      <c r="C4154" s="1" t="s">
        <v>29885</v>
      </c>
      <c r="D4154" s="4" t="s">
        <v>39031</v>
      </c>
      <c r="E4154" s="4" t="s">
        <v>39032</v>
      </c>
      <c r="F4154" s="9" t="str">
        <f t="shared" si="257"/>
        <v>Lake Walterchester</v>
      </c>
      <c r="G4154" t="str">
        <f t="shared" si="258"/>
        <v>AK</v>
      </c>
      <c r="H4154" t="str">
        <f t="shared" si="259"/>
        <v>84357</v>
      </c>
    </row>
    <row r="4155" spans="1:8" ht="30">
      <c r="A4155" s="1" t="s">
        <v>15971</v>
      </c>
      <c r="B4155" s="1" t="str">
        <f t="shared" si="256"/>
        <v>46684 Thomas Curve Apt. 403;West Amy, VA 80341</v>
      </c>
      <c r="C4155" s="1" t="s">
        <v>29886</v>
      </c>
      <c r="D4155" s="4" t="s">
        <v>39033</v>
      </c>
      <c r="E4155" s="4" t="s">
        <v>39034</v>
      </c>
      <c r="F4155" s="9" t="str">
        <f t="shared" si="257"/>
        <v>West Amy</v>
      </c>
      <c r="G4155" t="str">
        <f t="shared" si="258"/>
        <v>VA</v>
      </c>
      <c r="H4155" t="str">
        <f t="shared" si="259"/>
        <v>80341</v>
      </c>
    </row>
    <row r="4156" spans="1:8" ht="30">
      <c r="A4156" s="1" t="s">
        <v>15975</v>
      </c>
      <c r="B4156" s="1" t="str">
        <f t="shared" si="256"/>
        <v>0447 Ellis Isle Suite 350;New Theodore, NM 42240</v>
      </c>
      <c r="C4156" s="1" t="s">
        <v>29887</v>
      </c>
      <c r="D4156" s="4" t="s">
        <v>39035</v>
      </c>
      <c r="E4156" s="4" t="s">
        <v>39036</v>
      </c>
      <c r="F4156" s="9" t="str">
        <f t="shared" si="257"/>
        <v>New Theodore</v>
      </c>
      <c r="G4156" t="str">
        <f t="shared" si="258"/>
        <v>NM</v>
      </c>
      <c r="H4156" t="str">
        <f t="shared" si="259"/>
        <v>42240</v>
      </c>
    </row>
    <row r="4157" spans="1:8" ht="30">
      <c r="A4157" s="1" t="s">
        <v>15979</v>
      </c>
      <c r="B4157" s="1" t="str">
        <f t="shared" si="256"/>
        <v>5765 Morris Cliffs;South Savannahberg, NH 82637</v>
      </c>
      <c r="C4157" s="1" t="s">
        <v>29888</v>
      </c>
      <c r="D4157" s="4" t="s">
        <v>39037</v>
      </c>
      <c r="E4157" s="4" t="s">
        <v>39038</v>
      </c>
      <c r="F4157" s="9" t="str">
        <f t="shared" si="257"/>
        <v>South Savannahberg</v>
      </c>
      <c r="G4157" t="str">
        <f t="shared" si="258"/>
        <v>NH</v>
      </c>
      <c r="H4157" t="str">
        <f t="shared" si="259"/>
        <v>82637</v>
      </c>
    </row>
    <row r="4158" spans="1:8" ht="30">
      <c r="A4158" s="1" t="s">
        <v>15983</v>
      </c>
      <c r="B4158" s="1" t="str">
        <f t="shared" si="256"/>
        <v>49754 Davis Lights;Roybury, TN 03405</v>
      </c>
      <c r="C4158" s="1" t="s">
        <v>29889</v>
      </c>
      <c r="D4158" s="4" t="s">
        <v>39039</v>
      </c>
      <c r="E4158" s="4" t="s">
        <v>39040</v>
      </c>
      <c r="F4158" s="9" t="str">
        <f t="shared" si="257"/>
        <v>Roybury</v>
      </c>
      <c r="G4158" t="str">
        <f t="shared" si="258"/>
        <v>TN</v>
      </c>
      <c r="H4158" t="str">
        <f t="shared" si="259"/>
        <v>03405</v>
      </c>
    </row>
    <row r="4159" spans="1:8" ht="30">
      <c r="A4159" s="1" t="s">
        <v>15987</v>
      </c>
      <c r="B4159" s="1" t="str">
        <f t="shared" si="256"/>
        <v>20681 Devon Manors Suite 929;Monicashire, WV 53186</v>
      </c>
      <c r="C4159" s="1" t="s">
        <v>29890</v>
      </c>
      <c r="D4159" s="4" t="s">
        <v>39041</v>
      </c>
      <c r="E4159" s="4" t="s">
        <v>39042</v>
      </c>
      <c r="F4159" s="9" t="str">
        <f t="shared" si="257"/>
        <v>Monicashire</v>
      </c>
      <c r="G4159" t="str">
        <f t="shared" si="258"/>
        <v>WV</v>
      </c>
      <c r="H4159" t="str">
        <f t="shared" si="259"/>
        <v>53186</v>
      </c>
    </row>
    <row r="4160" spans="1:8" ht="30">
      <c r="A4160" s="1" t="s">
        <v>15990</v>
      </c>
      <c r="B4160" s="1" t="str">
        <f t="shared" si="256"/>
        <v>8668 Warren Coves;Port Madison, OR 50067</v>
      </c>
      <c r="C4160" s="1" t="s">
        <v>29891</v>
      </c>
      <c r="D4160" s="4" t="s">
        <v>39043</v>
      </c>
      <c r="E4160" s="4" t="s">
        <v>39044</v>
      </c>
      <c r="F4160" s="9" t="str">
        <f t="shared" si="257"/>
        <v>Port Madison</v>
      </c>
      <c r="G4160" t="str">
        <f t="shared" si="258"/>
        <v>OR</v>
      </c>
      <c r="H4160" t="str">
        <f t="shared" si="259"/>
        <v>50067</v>
      </c>
    </row>
    <row r="4161" spans="1:8" ht="45">
      <c r="A4161" s="1" t="s">
        <v>15993</v>
      </c>
      <c r="B4161" s="1" t="str">
        <f t="shared" si="256"/>
        <v>117 Jeremy Route;Christineville, MS 70068</v>
      </c>
      <c r="C4161" s="1" t="s">
        <v>29892</v>
      </c>
      <c r="D4161" s="4" t="s">
        <v>39045</v>
      </c>
      <c r="E4161" s="4" t="s">
        <v>39046</v>
      </c>
      <c r="F4161" s="9" t="str">
        <f t="shared" si="257"/>
        <v>Christineville</v>
      </c>
      <c r="G4161" t="str">
        <f t="shared" si="258"/>
        <v>MS</v>
      </c>
      <c r="H4161" t="str">
        <f t="shared" si="259"/>
        <v>70068</v>
      </c>
    </row>
    <row r="4162" spans="1:8" ht="30">
      <c r="A4162" s="1" t="s">
        <v>15997</v>
      </c>
      <c r="B4162" s="1" t="str">
        <f t="shared" si="256"/>
        <v>882 Kent Station Apt. 950;Reneechester, IN 90013</v>
      </c>
      <c r="C4162" s="1" t="s">
        <v>29893</v>
      </c>
      <c r="D4162" s="4" t="s">
        <v>39047</v>
      </c>
      <c r="E4162" s="4" t="s">
        <v>39048</v>
      </c>
      <c r="F4162" s="9" t="str">
        <f t="shared" si="257"/>
        <v>Reneechester</v>
      </c>
      <c r="G4162" t="str">
        <f t="shared" si="258"/>
        <v>IN</v>
      </c>
      <c r="H4162" t="str">
        <f t="shared" si="259"/>
        <v>90013</v>
      </c>
    </row>
    <row r="4163" spans="1:8" ht="30">
      <c r="A4163" s="1" t="s">
        <v>16001</v>
      </c>
      <c r="B4163" s="1" t="str">
        <f t="shared" ref="B4163:B4226" si="260">SUBSTITUTE(A4163,CHAR(10),";")</f>
        <v>07836 Christine Street Apt. 201;New Donna, GA 51961</v>
      </c>
      <c r="C4163" s="1" t="s">
        <v>29894</v>
      </c>
      <c r="D4163" s="4" t="s">
        <v>39049</v>
      </c>
      <c r="E4163" s="4" t="s">
        <v>39050</v>
      </c>
      <c r="F4163" s="9" t="str">
        <f t="shared" ref="F4163:F4226" si="261">IF(RIGHT(LEFT(E4163,3),2)="PO",LEFT(E4163,3),LEFT(E4163,LEN(E4163)-10))</f>
        <v>New Donna</v>
      </c>
      <c r="G4163" t="str">
        <f t="shared" ref="G4163:G4226" si="262">LEFT(RIGHT(E4163, 8), 2)</f>
        <v>GA</v>
      </c>
      <c r="H4163" t="str">
        <f t="shared" ref="H4163:H4226" si="263">RIGHT(E4163, 5)</f>
        <v>51961</v>
      </c>
    </row>
    <row r="4164" spans="1:8" ht="45">
      <c r="A4164" s="1" t="s">
        <v>16005</v>
      </c>
      <c r="B4164" s="1" t="str">
        <f t="shared" si="260"/>
        <v>21957 Thomas Stream Suite 007;Port Pamelamouth, PA 43003</v>
      </c>
      <c r="C4164" s="1" t="s">
        <v>29895</v>
      </c>
      <c r="D4164" s="4" t="s">
        <v>39051</v>
      </c>
      <c r="E4164" s="4" t="s">
        <v>39052</v>
      </c>
      <c r="F4164" s="9" t="str">
        <f t="shared" si="261"/>
        <v>Port Pamelamouth</v>
      </c>
      <c r="G4164" t="str">
        <f t="shared" si="262"/>
        <v>PA</v>
      </c>
      <c r="H4164" t="str">
        <f t="shared" si="263"/>
        <v>43003</v>
      </c>
    </row>
    <row r="4165" spans="1:8" ht="30">
      <c r="A4165" s="1" t="s">
        <v>16009</v>
      </c>
      <c r="B4165" s="1" t="str">
        <f t="shared" si="260"/>
        <v>234 Villarreal Points;Davidton, WI 04364</v>
      </c>
      <c r="C4165" s="1" t="s">
        <v>29896</v>
      </c>
      <c r="D4165" s="4" t="s">
        <v>39053</v>
      </c>
      <c r="E4165" s="4" t="s">
        <v>39054</v>
      </c>
      <c r="F4165" s="9" t="str">
        <f t="shared" si="261"/>
        <v>Davidton</v>
      </c>
      <c r="G4165" t="str">
        <f t="shared" si="262"/>
        <v>WI</v>
      </c>
      <c r="H4165" t="str">
        <f t="shared" si="263"/>
        <v>04364</v>
      </c>
    </row>
    <row r="4166" spans="1:8" ht="30">
      <c r="A4166" s="1" t="s">
        <v>16012</v>
      </c>
      <c r="B4166" s="1" t="str">
        <f t="shared" si="260"/>
        <v>PSC 5967, Box 8623;APO AE 36466</v>
      </c>
      <c r="C4166" s="1" t="s">
        <v>29897</v>
      </c>
      <c r="D4166" s="4" t="s">
        <v>39055</v>
      </c>
      <c r="E4166" s="4" t="s">
        <v>39056</v>
      </c>
      <c r="F4166" s="9" t="str">
        <f t="shared" si="261"/>
        <v>APO</v>
      </c>
      <c r="G4166" t="str">
        <f t="shared" si="262"/>
        <v>AE</v>
      </c>
      <c r="H4166" t="str">
        <f t="shared" si="263"/>
        <v>36466</v>
      </c>
    </row>
    <row r="4167" spans="1:8" ht="30">
      <c r="A4167" s="1" t="s">
        <v>16016</v>
      </c>
      <c r="B4167" s="1" t="str">
        <f t="shared" si="260"/>
        <v>050 Cochran Well Apt. 412;Schultzhaven, MN 96491</v>
      </c>
      <c r="C4167" s="1" t="s">
        <v>29898</v>
      </c>
      <c r="D4167" s="4" t="s">
        <v>39057</v>
      </c>
      <c r="E4167" s="4" t="s">
        <v>39058</v>
      </c>
      <c r="F4167" s="9" t="str">
        <f t="shared" si="261"/>
        <v>Schultzhaven</v>
      </c>
      <c r="G4167" t="str">
        <f t="shared" si="262"/>
        <v>MN</v>
      </c>
      <c r="H4167" t="str">
        <f t="shared" si="263"/>
        <v>96491</v>
      </c>
    </row>
    <row r="4168" spans="1:8" ht="30">
      <c r="A4168" s="1" t="s">
        <v>16020</v>
      </c>
      <c r="B4168" s="1" t="str">
        <f t="shared" si="260"/>
        <v>7347 Davis Course;Keithshire, MS 76063</v>
      </c>
      <c r="C4168" s="1" t="s">
        <v>29899</v>
      </c>
      <c r="D4168" s="4" t="s">
        <v>39059</v>
      </c>
      <c r="E4168" s="4" t="s">
        <v>39060</v>
      </c>
      <c r="F4168" s="9" t="str">
        <f t="shared" si="261"/>
        <v>Keithshire</v>
      </c>
      <c r="G4168" t="str">
        <f t="shared" si="262"/>
        <v>MS</v>
      </c>
      <c r="H4168" t="str">
        <f t="shared" si="263"/>
        <v>76063</v>
      </c>
    </row>
    <row r="4169" spans="1:8" ht="30">
      <c r="A4169" s="1" t="s">
        <v>16024</v>
      </c>
      <c r="B4169" s="1" t="str">
        <f t="shared" si="260"/>
        <v>USNS Taylor;FPO AP 63320</v>
      </c>
      <c r="C4169" s="1" t="s">
        <v>29900</v>
      </c>
      <c r="D4169" s="4" t="s">
        <v>39061</v>
      </c>
      <c r="E4169" s="4" t="s">
        <v>39062</v>
      </c>
      <c r="F4169" s="9" t="str">
        <f t="shared" si="261"/>
        <v>FPO</v>
      </c>
      <c r="G4169" t="str">
        <f t="shared" si="262"/>
        <v>AP</v>
      </c>
      <c r="H4169" t="str">
        <f t="shared" si="263"/>
        <v>63320</v>
      </c>
    </row>
    <row r="4170" spans="1:8" ht="30">
      <c r="A4170" s="1" t="s">
        <v>16028</v>
      </c>
      <c r="B4170" s="1" t="str">
        <f t="shared" si="260"/>
        <v>19509 Sharon Forge;West Scott, KS 64986</v>
      </c>
      <c r="C4170" s="1" t="s">
        <v>29901</v>
      </c>
      <c r="D4170" s="4" t="s">
        <v>39063</v>
      </c>
      <c r="E4170" s="4" t="s">
        <v>39064</v>
      </c>
      <c r="F4170" s="9" t="str">
        <f t="shared" si="261"/>
        <v>West Scott</v>
      </c>
      <c r="G4170" t="str">
        <f t="shared" si="262"/>
        <v>KS</v>
      </c>
      <c r="H4170" t="str">
        <f t="shared" si="263"/>
        <v>64986</v>
      </c>
    </row>
    <row r="4171" spans="1:8" ht="45">
      <c r="A4171" s="1" t="s">
        <v>16032</v>
      </c>
      <c r="B4171" s="1" t="str">
        <f t="shared" si="260"/>
        <v>618 Medina Crossroad;Prestonton, MI 61407</v>
      </c>
      <c r="C4171" s="1" t="s">
        <v>29902</v>
      </c>
      <c r="D4171" s="4" t="s">
        <v>39065</v>
      </c>
      <c r="E4171" s="4" t="s">
        <v>39066</v>
      </c>
      <c r="F4171" s="9" t="str">
        <f t="shared" si="261"/>
        <v>Prestonton</v>
      </c>
      <c r="G4171" t="str">
        <f t="shared" si="262"/>
        <v>MI</v>
      </c>
      <c r="H4171" t="str">
        <f t="shared" si="263"/>
        <v>61407</v>
      </c>
    </row>
    <row r="4172" spans="1:8" ht="30">
      <c r="A4172" s="1" t="s">
        <v>16036</v>
      </c>
      <c r="B4172" s="1" t="str">
        <f t="shared" si="260"/>
        <v>1934 Joy Summit;Lake Jenniferton, OH 55176</v>
      </c>
      <c r="C4172" s="1" t="s">
        <v>29903</v>
      </c>
      <c r="D4172" s="4" t="s">
        <v>39067</v>
      </c>
      <c r="E4172" s="4" t="s">
        <v>39068</v>
      </c>
      <c r="F4172" s="9" t="str">
        <f t="shared" si="261"/>
        <v>Lake Jenniferton</v>
      </c>
      <c r="G4172" t="str">
        <f t="shared" si="262"/>
        <v>OH</v>
      </c>
      <c r="H4172" t="str">
        <f t="shared" si="263"/>
        <v>55176</v>
      </c>
    </row>
    <row r="4173" spans="1:8" ht="30">
      <c r="A4173" s="1" t="s">
        <v>16039</v>
      </c>
      <c r="B4173" s="1" t="str">
        <f t="shared" si="260"/>
        <v>30564 Strong Neck;West Austinton, DE 78983</v>
      </c>
      <c r="C4173" s="1" t="s">
        <v>29904</v>
      </c>
      <c r="D4173" s="4" t="s">
        <v>39069</v>
      </c>
      <c r="E4173" s="4" t="s">
        <v>39070</v>
      </c>
      <c r="F4173" s="9" t="str">
        <f t="shared" si="261"/>
        <v>West Austinton</v>
      </c>
      <c r="G4173" t="str">
        <f t="shared" si="262"/>
        <v>DE</v>
      </c>
      <c r="H4173" t="str">
        <f t="shared" si="263"/>
        <v>78983</v>
      </c>
    </row>
    <row r="4174" spans="1:8" ht="30">
      <c r="A4174" s="1" t="s">
        <v>16043</v>
      </c>
      <c r="B4174" s="1" t="str">
        <f t="shared" si="260"/>
        <v>3894 Sandra Lights Apt. 383;Garciabury, SC 74562</v>
      </c>
      <c r="C4174" s="1" t="s">
        <v>29905</v>
      </c>
      <c r="D4174" s="4" t="s">
        <v>39071</v>
      </c>
      <c r="E4174" s="4" t="s">
        <v>39072</v>
      </c>
      <c r="F4174" s="9" t="str">
        <f t="shared" si="261"/>
        <v>Garciabury</v>
      </c>
      <c r="G4174" t="str">
        <f t="shared" si="262"/>
        <v>SC</v>
      </c>
      <c r="H4174" t="str">
        <f t="shared" si="263"/>
        <v>74562</v>
      </c>
    </row>
    <row r="4175" spans="1:8" ht="30">
      <c r="A4175" s="1" t="s">
        <v>16046</v>
      </c>
      <c r="B4175" s="1" t="str">
        <f t="shared" si="260"/>
        <v>830 Huang Keys Suite 749;Loriburgh, UT 84904</v>
      </c>
      <c r="C4175" s="1" t="s">
        <v>29906</v>
      </c>
      <c r="D4175" s="4" t="s">
        <v>39073</v>
      </c>
      <c r="E4175" s="4" t="s">
        <v>39074</v>
      </c>
      <c r="F4175" s="9" t="str">
        <f t="shared" si="261"/>
        <v>Loriburgh</v>
      </c>
      <c r="G4175" t="str">
        <f t="shared" si="262"/>
        <v>UT</v>
      </c>
      <c r="H4175" t="str">
        <f t="shared" si="263"/>
        <v>84904</v>
      </c>
    </row>
    <row r="4176" spans="1:8" ht="45">
      <c r="A4176" s="1" t="s">
        <v>16050</v>
      </c>
      <c r="B4176" s="1" t="str">
        <f t="shared" si="260"/>
        <v>52925 Perkins Junction;Rebeccashire, WI 04066</v>
      </c>
      <c r="C4176" s="1" t="s">
        <v>29907</v>
      </c>
      <c r="D4176" s="4" t="s">
        <v>39075</v>
      </c>
      <c r="E4176" s="4" t="s">
        <v>39076</v>
      </c>
      <c r="F4176" s="9" t="str">
        <f t="shared" si="261"/>
        <v>Rebeccashire</v>
      </c>
      <c r="G4176" t="str">
        <f t="shared" si="262"/>
        <v>WI</v>
      </c>
      <c r="H4176" t="str">
        <f t="shared" si="263"/>
        <v>04066</v>
      </c>
    </row>
    <row r="4177" spans="1:8" ht="45">
      <c r="A4177" s="1" t="s">
        <v>16054</v>
      </c>
      <c r="B4177" s="1" t="str">
        <f t="shared" si="260"/>
        <v>43082 Justin Shores Apt. 139;North Jacqueline, DC 87585</v>
      </c>
      <c r="C4177" s="1" t="s">
        <v>29908</v>
      </c>
      <c r="D4177" s="4" t="s">
        <v>39077</v>
      </c>
      <c r="E4177" s="4" t="s">
        <v>39078</v>
      </c>
      <c r="F4177" s="9" t="str">
        <f t="shared" si="261"/>
        <v>North Jacqueline</v>
      </c>
      <c r="G4177" t="str">
        <f t="shared" si="262"/>
        <v>DC</v>
      </c>
      <c r="H4177" t="str">
        <f t="shared" si="263"/>
        <v>87585</v>
      </c>
    </row>
    <row r="4178" spans="1:8" ht="30">
      <c r="A4178" s="1" t="s">
        <v>16058</v>
      </c>
      <c r="B4178" s="1" t="str">
        <f t="shared" si="260"/>
        <v>PSC 6240, Box 3150;APO AE 50618</v>
      </c>
      <c r="C4178" s="1" t="s">
        <v>29909</v>
      </c>
      <c r="D4178" s="4" t="s">
        <v>39079</v>
      </c>
      <c r="E4178" s="4" t="s">
        <v>39080</v>
      </c>
      <c r="F4178" s="9" t="str">
        <f t="shared" si="261"/>
        <v>APO</v>
      </c>
      <c r="G4178" t="str">
        <f t="shared" si="262"/>
        <v>AE</v>
      </c>
      <c r="H4178" t="str">
        <f t="shared" si="263"/>
        <v>50618</v>
      </c>
    </row>
    <row r="4179" spans="1:8" ht="45">
      <c r="A4179" s="1" t="s">
        <v>16061</v>
      </c>
      <c r="B4179" s="1" t="str">
        <f t="shared" si="260"/>
        <v>48646 Arellano Junctions Apt. 410;Mcneilstad, IL 25027</v>
      </c>
      <c r="C4179" s="1" t="s">
        <v>29910</v>
      </c>
      <c r="D4179" s="4" t="s">
        <v>39081</v>
      </c>
      <c r="E4179" s="4" t="s">
        <v>39082</v>
      </c>
      <c r="F4179" s="9" t="str">
        <f t="shared" si="261"/>
        <v>Mcneilstad</v>
      </c>
      <c r="G4179" t="str">
        <f t="shared" si="262"/>
        <v>IL</v>
      </c>
      <c r="H4179" t="str">
        <f t="shared" si="263"/>
        <v>25027</v>
      </c>
    </row>
    <row r="4180" spans="1:8" ht="30">
      <c r="A4180" s="1" t="s">
        <v>16065</v>
      </c>
      <c r="B4180" s="1" t="str">
        <f t="shared" si="260"/>
        <v>9573 Mills Fords;New Darren, CT 04323</v>
      </c>
      <c r="C4180" s="1" t="s">
        <v>29911</v>
      </c>
      <c r="D4180" s="4" t="s">
        <v>39083</v>
      </c>
      <c r="E4180" s="4" t="s">
        <v>39084</v>
      </c>
      <c r="F4180" s="9" t="str">
        <f t="shared" si="261"/>
        <v>New Darren</v>
      </c>
      <c r="G4180" t="str">
        <f t="shared" si="262"/>
        <v>CT</v>
      </c>
      <c r="H4180" t="str">
        <f t="shared" si="263"/>
        <v>04323</v>
      </c>
    </row>
    <row r="4181" spans="1:8" ht="30">
      <c r="A4181" s="1" t="s">
        <v>16069</v>
      </c>
      <c r="B4181" s="1" t="str">
        <f t="shared" si="260"/>
        <v>61421 Curtis Shore;Chadland, TX 87269</v>
      </c>
      <c r="C4181" s="1" t="s">
        <v>29912</v>
      </c>
      <c r="D4181" s="4" t="s">
        <v>39085</v>
      </c>
      <c r="E4181" s="4" t="s">
        <v>39086</v>
      </c>
      <c r="F4181" s="9" t="str">
        <f t="shared" si="261"/>
        <v>Chadland</v>
      </c>
      <c r="G4181" t="str">
        <f t="shared" si="262"/>
        <v>TX</v>
      </c>
      <c r="H4181" t="str">
        <f t="shared" si="263"/>
        <v>87269</v>
      </c>
    </row>
    <row r="4182" spans="1:8" ht="30">
      <c r="A4182" s="1" t="s">
        <v>16073</v>
      </c>
      <c r="B4182" s="1" t="str">
        <f t="shared" si="260"/>
        <v>USNV Giles;FPO AP 20663</v>
      </c>
      <c r="C4182" s="1" t="s">
        <v>29913</v>
      </c>
      <c r="D4182" s="4" t="s">
        <v>39087</v>
      </c>
      <c r="E4182" s="4" t="s">
        <v>39088</v>
      </c>
      <c r="F4182" s="9" t="str">
        <f t="shared" si="261"/>
        <v>FPO</v>
      </c>
      <c r="G4182" t="str">
        <f t="shared" si="262"/>
        <v>AP</v>
      </c>
      <c r="H4182" t="str">
        <f t="shared" si="263"/>
        <v>20663</v>
      </c>
    </row>
    <row r="4183" spans="1:8" ht="30">
      <c r="A4183" s="1" t="s">
        <v>16077</v>
      </c>
      <c r="B4183" s="1" t="str">
        <f t="shared" si="260"/>
        <v>929 Green Lock;Melissashire, AL 77716</v>
      </c>
      <c r="C4183" s="1" t="s">
        <v>29914</v>
      </c>
      <c r="D4183" s="4" t="s">
        <v>39089</v>
      </c>
      <c r="E4183" s="4" t="s">
        <v>39090</v>
      </c>
      <c r="F4183" s="9" t="str">
        <f t="shared" si="261"/>
        <v>Melissashire</v>
      </c>
      <c r="G4183" t="str">
        <f t="shared" si="262"/>
        <v>AL</v>
      </c>
      <c r="H4183" t="str">
        <f t="shared" si="263"/>
        <v>77716</v>
      </c>
    </row>
    <row r="4184" spans="1:8" ht="30">
      <c r="A4184" s="1" t="s">
        <v>16081</v>
      </c>
      <c r="B4184" s="1" t="str">
        <f t="shared" si="260"/>
        <v>24209 Allen Manor Suite 857;South Keith, IA 18696</v>
      </c>
      <c r="C4184" s="1" t="s">
        <v>29915</v>
      </c>
      <c r="D4184" s="4" t="s">
        <v>39091</v>
      </c>
      <c r="E4184" s="4" t="s">
        <v>39092</v>
      </c>
      <c r="F4184" s="9" t="str">
        <f t="shared" si="261"/>
        <v>South Keith</v>
      </c>
      <c r="G4184" t="str">
        <f t="shared" si="262"/>
        <v>IA</v>
      </c>
      <c r="H4184" t="str">
        <f t="shared" si="263"/>
        <v>18696</v>
      </c>
    </row>
    <row r="4185" spans="1:8" ht="45">
      <c r="A4185" s="1" t="s">
        <v>16085</v>
      </c>
      <c r="B4185" s="1" t="str">
        <f t="shared" si="260"/>
        <v>72076 Lisa Summit Apt. 466;South Raymond, FL 54320</v>
      </c>
      <c r="C4185" s="1" t="s">
        <v>29916</v>
      </c>
      <c r="D4185" s="4" t="s">
        <v>39093</v>
      </c>
      <c r="E4185" s="4" t="s">
        <v>39094</v>
      </c>
      <c r="F4185" s="9" t="str">
        <f t="shared" si="261"/>
        <v>South Raymond</v>
      </c>
      <c r="G4185" t="str">
        <f t="shared" si="262"/>
        <v>FL</v>
      </c>
      <c r="H4185" t="str">
        <f t="shared" si="263"/>
        <v>54320</v>
      </c>
    </row>
    <row r="4186" spans="1:8" ht="45">
      <c r="A4186" s="1" t="s">
        <v>16088</v>
      </c>
      <c r="B4186" s="1" t="str">
        <f t="shared" si="260"/>
        <v>17761 Juarez Course Suite 920;Port Benjamin, PA 89774</v>
      </c>
      <c r="C4186" s="1" t="s">
        <v>29917</v>
      </c>
      <c r="D4186" s="4" t="s">
        <v>39095</v>
      </c>
      <c r="E4186" s="4" t="s">
        <v>39096</v>
      </c>
      <c r="F4186" s="9" t="str">
        <f t="shared" si="261"/>
        <v>Port Benjamin</v>
      </c>
      <c r="G4186" t="str">
        <f t="shared" si="262"/>
        <v>PA</v>
      </c>
      <c r="H4186" t="str">
        <f t="shared" si="263"/>
        <v>89774</v>
      </c>
    </row>
    <row r="4187" spans="1:8" ht="30">
      <c r="A4187" s="1" t="s">
        <v>16091</v>
      </c>
      <c r="B4187" s="1" t="str">
        <f t="shared" si="260"/>
        <v>79222 Stacy Mount Apt. 737;Lucastown, VT 34339</v>
      </c>
      <c r="C4187" s="1" t="s">
        <v>29918</v>
      </c>
      <c r="D4187" s="4" t="s">
        <v>39097</v>
      </c>
      <c r="E4187" s="4" t="s">
        <v>39098</v>
      </c>
      <c r="F4187" s="9" t="str">
        <f t="shared" si="261"/>
        <v>Lucastown</v>
      </c>
      <c r="G4187" t="str">
        <f t="shared" si="262"/>
        <v>VT</v>
      </c>
      <c r="H4187" t="str">
        <f t="shared" si="263"/>
        <v>34339</v>
      </c>
    </row>
    <row r="4188" spans="1:8" ht="45">
      <c r="A4188" s="1" t="s">
        <v>16095</v>
      </c>
      <c r="B4188" s="1" t="str">
        <f t="shared" si="260"/>
        <v>069 Garcia Port;Raymondbury, KS 07695</v>
      </c>
      <c r="C4188" s="1" t="s">
        <v>29919</v>
      </c>
      <c r="D4188" s="4" t="s">
        <v>39099</v>
      </c>
      <c r="E4188" s="4" t="s">
        <v>39100</v>
      </c>
      <c r="F4188" s="9" t="str">
        <f t="shared" si="261"/>
        <v>Raymondbury</v>
      </c>
      <c r="G4188" t="str">
        <f t="shared" si="262"/>
        <v>KS</v>
      </c>
      <c r="H4188" t="str">
        <f t="shared" si="263"/>
        <v>07695</v>
      </c>
    </row>
    <row r="4189" spans="1:8" ht="30">
      <c r="A4189" s="1" t="s">
        <v>16099</v>
      </c>
      <c r="B4189" s="1" t="str">
        <f t="shared" si="260"/>
        <v>Unit 8594 Box 6821;DPO AP 83284</v>
      </c>
      <c r="C4189" s="1" t="s">
        <v>29920</v>
      </c>
      <c r="D4189" s="4" t="s">
        <v>39101</v>
      </c>
      <c r="E4189" s="4" t="s">
        <v>39102</v>
      </c>
      <c r="F4189" s="9" t="str">
        <f t="shared" si="261"/>
        <v>DPO</v>
      </c>
      <c r="G4189" t="str">
        <f t="shared" si="262"/>
        <v>AP</v>
      </c>
      <c r="H4189" t="str">
        <f t="shared" si="263"/>
        <v>83284</v>
      </c>
    </row>
    <row r="4190" spans="1:8" ht="45">
      <c r="A4190" s="1" t="s">
        <v>16103</v>
      </c>
      <c r="B4190" s="1" t="str">
        <f t="shared" si="260"/>
        <v>7164 King Lights;Timothyburgh, CT 80199</v>
      </c>
      <c r="C4190" s="1" t="s">
        <v>29921</v>
      </c>
      <c r="D4190" s="4" t="s">
        <v>39103</v>
      </c>
      <c r="E4190" s="4" t="s">
        <v>39104</v>
      </c>
      <c r="F4190" s="9" t="str">
        <f t="shared" si="261"/>
        <v>Timothyburgh</v>
      </c>
      <c r="G4190" t="str">
        <f t="shared" si="262"/>
        <v>CT</v>
      </c>
      <c r="H4190" t="str">
        <f t="shared" si="263"/>
        <v>80199</v>
      </c>
    </row>
    <row r="4191" spans="1:8" ht="30">
      <c r="A4191" s="1" t="s">
        <v>16107</v>
      </c>
      <c r="B4191" s="1" t="str">
        <f t="shared" si="260"/>
        <v>25999 David Mill;South Laura, ME 92830</v>
      </c>
      <c r="C4191" s="1" t="s">
        <v>29922</v>
      </c>
      <c r="D4191" s="4" t="s">
        <v>39105</v>
      </c>
      <c r="E4191" s="4" t="s">
        <v>39106</v>
      </c>
      <c r="F4191" s="9" t="str">
        <f t="shared" si="261"/>
        <v>South Laura</v>
      </c>
      <c r="G4191" t="str">
        <f t="shared" si="262"/>
        <v>ME</v>
      </c>
      <c r="H4191" t="str">
        <f t="shared" si="263"/>
        <v>92830</v>
      </c>
    </row>
    <row r="4192" spans="1:8" ht="30">
      <c r="A4192" s="1" t="s">
        <v>16111</v>
      </c>
      <c r="B4192" s="1" t="str">
        <f t="shared" si="260"/>
        <v>644 Ricky Plains Suite 068;Cheyenneton, AL 72218</v>
      </c>
      <c r="C4192" s="1" t="s">
        <v>29923</v>
      </c>
      <c r="D4192" s="4" t="s">
        <v>39107</v>
      </c>
      <c r="E4192" s="4" t="s">
        <v>39108</v>
      </c>
      <c r="F4192" s="9" t="str">
        <f t="shared" si="261"/>
        <v>Cheyenneton</v>
      </c>
      <c r="G4192" t="str">
        <f t="shared" si="262"/>
        <v>AL</v>
      </c>
      <c r="H4192" t="str">
        <f t="shared" si="263"/>
        <v>72218</v>
      </c>
    </row>
    <row r="4193" spans="1:8" ht="45">
      <c r="A4193" s="1" t="s">
        <v>16115</v>
      </c>
      <c r="B4193" s="1" t="str">
        <f t="shared" si="260"/>
        <v>0134 Carolyn Haven Apt. 000;East Anneport, CO 68859</v>
      </c>
      <c r="C4193" s="1" t="s">
        <v>29924</v>
      </c>
      <c r="D4193" s="4" t="s">
        <v>39109</v>
      </c>
      <c r="E4193" s="4" t="s">
        <v>39110</v>
      </c>
      <c r="F4193" s="9" t="str">
        <f t="shared" si="261"/>
        <v>East Anneport</v>
      </c>
      <c r="G4193" t="str">
        <f t="shared" si="262"/>
        <v>CO</v>
      </c>
      <c r="H4193" t="str">
        <f t="shared" si="263"/>
        <v>68859</v>
      </c>
    </row>
    <row r="4194" spans="1:8" ht="30">
      <c r="A4194" s="1" t="s">
        <v>16119</v>
      </c>
      <c r="B4194" s="1" t="str">
        <f t="shared" si="260"/>
        <v>13261 Powell Prairie Suite 592;Gloriastad, MS 14087</v>
      </c>
      <c r="C4194" s="1" t="s">
        <v>29925</v>
      </c>
      <c r="D4194" s="4" t="s">
        <v>39111</v>
      </c>
      <c r="E4194" s="4" t="s">
        <v>39112</v>
      </c>
      <c r="F4194" s="9" t="str">
        <f t="shared" si="261"/>
        <v>Gloriastad</v>
      </c>
      <c r="G4194" t="str">
        <f t="shared" si="262"/>
        <v>MS</v>
      </c>
      <c r="H4194" t="str">
        <f t="shared" si="263"/>
        <v>14087</v>
      </c>
    </row>
    <row r="4195" spans="1:8" ht="30">
      <c r="A4195" s="1" t="s">
        <v>16123</v>
      </c>
      <c r="B4195" s="1" t="str">
        <f t="shared" si="260"/>
        <v>279 Chavez Isle Apt. 939;Jeffreyport, CO 18245</v>
      </c>
      <c r="C4195" s="1" t="s">
        <v>29926</v>
      </c>
      <c r="D4195" s="4" t="s">
        <v>39113</v>
      </c>
      <c r="E4195" s="4" t="s">
        <v>39114</v>
      </c>
      <c r="F4195" s="9" t="str">
        <f t="shared" si="261"/>
        <v>Jeffreyport</v>
      </c>
      <c r="G4195" t="str">
        <f t="shared" si="262"/>
        <v>CO</v>
      </c>
      <c r="H4195" t="str">
        <f t="shared" si="263"/>
        <v>18245</v>
      </c>
    </row>
    <row r="4196" spans="1:8" ht="30">
      <c r="A4196" s="1" t="s">
        <v>16127</v>
      </c>
      <c r="B4196" s="1" t="str">
        <f t="shared" si="260"/>
        <v>0331 Nelson Freeway;Lisabury, AL 23217</v>
      </c>
      <c r="C4196" s="1" t="s">
        <v>29927</v>
      </c>
      <c r="D4196" s="4" t="s">
        <v>39115</v>
      </c>
      <c r="E4196" s="4" t="s">
        <v>39116</v>
      </c>
      <c r="F4196" s="9" t="str">
        <f t="shared" si="261"/>
        <v>Lisabury</v>
      </c>
      <c r="G4196" t="str">
        <f t="shared" si="262"/>
        <v>AL</v>
      </c>
      <c r="H4196" t="str">
        <f t="shared" si="263"/>
        <v>23217</v>
      </c>
    </row>
    <row r="4197" spans="1:8" ht="30">
      <c r="A4197" s="1" t="s">
        <v>16131</v>
      </c>
      <c r="B4197" s="1" t="str">
        <f t="shared" si="260"/>
        <v>4480 Ryan Wells Apt. 121;North Angela, IN 07336</v>
      </c>
      <c r="C4197" s="1" t="s">
        <v>29928</v>
      </c>
      <c r="D4197" s="4" t="s">
        <v>39117</v>
      </c>
      <c r="E4197" s="4" t="s">
        <v>39118</v>
      </c>
      <c r="F4197" s="9" t="str">
        <f t="shared" si="261"/>
        <v>North Angela</v>
      </c>
      <c r="G4197" t="str">
        <f t="shared" si="262"/>
        <v>IN</v>
      </c>
      <c r="H4197" t="str">
        <f t="shared" si="263"/>
        <v>07336</v>
      </c>
    </row>
    <row r="4198" spans="1:8" ht="30">
      <c r="A4198" s="1" t="s">
        <v>16135</v>
      </c>
      <c r="B4198" s="1" t="str">
        <f t="shared" si="260"/>
        <v>Unit 8666 Box 6007;DPO AP 65539</v>
      </c>
      <c r="C4198" s="1" t="s">
        <v>29929</v>
      </c>
      <c r="D4198" s="4" t="s">
        <v>39119</v>
      </c>
      <c r="E4198" s="4" t="s">
        <v>39120</v>
      </c>
      <c r="F4198" s="9" t="str">
        <f t="shared" si="261"/>
        <v>DPO</v>
      </c>
      <c r="G4198" t="str">
        <f t="shared" si="262"/>
        <v>AP</v>
      </c>
      <c r="H4198" t="str">
        <f t="shared" si="263"/>
        <v>65539</v>
      </c>
    </row>
    <row r="4199" spans="1:8" ht="45">
      <c r="A4199" s="1" t="s">
        <v>16139</v>
      </c>
      <c r="B4199" s="1" t="str">
        <f t="shared" si="260"/>
        <v>867 Gonzales Terrace;Michellefurt, FL 69635</v>
      </c>
      <c r="C4199" s="1" t="s">
        <v>29930</v>
      </c>
      <c r="D4199" s="4" t="s">
        <v>39121</v>
      </c>
      <c r="E4199" s="4" t="s">
        <v>39122</v>
      </c>
      <c r="F4199" s="9" t="str">
        <f t="shared" si="261"/>
        <v>Michellefurt</v>
      </c>
      <c r="G4199" t="str">
        <f t="shared" si="262"/>
        <v>FL</v>
      </c>
      <c r="H4199" t="str">
        <f t="shared" si="263"/>
        <v>69635</v>
      </c>
    </row>
    <row r="4200" spans="1:8" ht="45">
      <c r="A4200" s="1" t="s">
        <v>16143</v>
      </c>
      <c r="B4200" s="1" t="str">
        <f t="shared" si="260"/>
        <v>983 Michelle Course;Timothyberg, TX 18348</v>
      </c>
      <c r="C4200" s="1" t="s">
        <v>29931</v>
      </c>
      <c r="D4200" s="4" t="s">
        <v>39123</v>
      </c>
      <c r="E4200" s="4" t="s">
        <v>39124</v>
      </c>
      <c r="F4200" s="9" t="str">
        <f t="shared" si="261"/>
        <v>Timothyberg</v>
      </c>
      <c r="G4200" t="str">
        <f t="shared" si="262"/>
        <v>TX</v>
      </c>
      <c r="H4200" t="str">
        <f t="shared" si="263"/>
        <v>18348</v>
      </c>
    </row>
    <row r="4201" spans="1:8" ht="45">
      <c r="A4201" s="1" t="s">
        <v>16146</v>
      </c>
      <c r="B4201" s="1" t="str">
        <f t="shared" si="260"/>
        <v>0958 Ward Walks Apt. 756;East Drewland, WY 71146</v>
      </c>
      <c r="C4201" s="1" t="s">
        <v>29932</v>
      </c>
      <c r="D4201" s="4" t="s">
        <v>39125</v>
      </c>
      <c r="E4201" s="4" t="s">
        <v>39126</v>
      </c>
      <c r="F4201" s="9" t="str">
        <f t="shared" si="261"/>
        <v>East Drewland</v>
      </c>
      <c r="G4201" t="str">
        <f t="shared" si="262"/>
        <v>WY</v>
      </c>
      <c r="H4201" t="str">
        <f t="shared" si="263"/>
        <v>71146</v>
      </c>
    </row>
    <row r="4202" spans="1:8" ht="30">
      <c r="A4202" s="1" t="s">
        <v>16150</v>
      </c>
      <c r="B4202" s="1" t="str">
        <f t="shared" si="260"/>
        <v>86643 Brenda Rapid;Kathrynfurt, VT 22910</v>
      </c>
      <c r="C4202" s="1" t="s">
        <v>29933</v>
      </c>
      <c r="D4202" s="4" t="s">
        <v>39127</v>
      </c>
      <c r="E4202" s="4" t="s">
        <v>39128</v>
      </c>
      <c r="F4202" s="9" t="str">
        <f t="shared" si="261"/>
        <v>Kathrynfurt</v>
      </c>
      <c r="G4202" t="str">
        <f t="shared" si="262"/>
        <v>VT</v>
      </c>
      <c r="H4202" t="str">
        <f t="shared" si="263"/>
        <v>22910</v>
      </c>
    </row>
    <row r="4203" spans="1:8" ht="30">
      <c r="A4203" s="1" t="s">
        <v>16154</v>
      </c>
      <c r="B4203" s="1" t="str">
        <f t="shared" si="260"/>
        <v>107 Destiny Springs Suite 726;South Devin, AK 44737</v>
      </c>
      <c r="C4203" s="1" t="s">
        <v>29934</v>
      </c>
      <c r="D4203" s="4" t="s">
        <v>39129</v>
      </c>
      <c r="E4203" s="4" t="s">
        <v>39130</v>
      </c>
      <c r="F4203" s="9" t="str">
        <f t="shared" si="261"/>
        <v>South Devin</v>
      </c>
      <c r="G4203" t="str">
        <f t="shared" si="262"/>
        <v>AK</v>
      </c>
      <c r="H4203" t="str">
        <f t="shared" si="263"/>
        <v>44737</v>
      </c>
    </row>
    <row r="4204" spans="1:8" ht="45">
      <c r="A4204" s="1" t="s">
        <v>16158</v>
      </c>
      <c r="B4204" s="1" t="str">
        <f t="shared" si="260"/>
        <v>219 Sims Crossing Apt. 975;North Kathychester, OK 59879</v>
      </c>
      <c r="C4204" s="1" t="s">
        <v>29935</v>
      </c>
      <c r="D4204" s="4" t="s">
        <v>39131</v>
      </c>
      <c r="E4204" s="4" t="s">
        <v>39132</v>
      </c>
      <c r="F4204" s="9" t="str">
        <f t="shared" si="261"/>
        <v>North Kathychester</v>
      </c>
      <c r="G4204" t="str">
        <f t="shared" si="262"/>
        <v>OK</v>
      </c>
      <c r="H4204" t="str">
        <f t="shared" si="263"/>
        <v>59879</v>
      </c>
    </row>
    <row r="4205" spans="1:8" ht="30">
      <c r="A4205" s="1" t="s">
        <v>16162</v>
      </c>
      <c r="B4205" s="1" t="str">
        <f t="shared" si="260"/>
        <v>954 Brown Skyway Suite 083;Scottstad, RI 98641</v>
      </c>
      <c r="C4205" s="1" t="s">
        <v>29936</v>
      </c>
      <c r="D4205" s="4" t="s">
        <v>39133</v>
      </c>
      <c r="E4205" s="4" t="s">
        <v>39134</v>
      </c>
      <c r="F4205" s="9" t="str">
        <f t="shared" si="261"/>
        <v>Scottstad</v>
      </c>
      <c r="G4205" t="str">
        <f t="shared" si="262"/>
        <v>RI</v>
      </c>
      <c r="H4205" t="str">
        <f t="shared" si="263"/>
        <v>98641</v>
      </c>
    </row>
    <row r="4206" spans="1:8" ht="30">
      <c r="A4206" s="1" t="s">
        <v>16166</v>
      </c>
      <c r="B4206" s="1" t="str">
        <f t="shared" si="260"/>
        <v>PSC 0175, Box 5534;APO AA 16557</v>
      </c>
      <c r="C4206" s="1" t="s">
        <v>29937</v>
      </c>
      <c r="D4206" s="4" t="s">
        <v>39135</v>
      </c>
      <c r="E4206" s="4" t="s">
        <v>39136</v>
      </c>
      <c r="F4206" s="9" t="str">
        <f t="shared" si="261"/>
        <v>APO</v>
      </c>
      <c r="G4206" t="str">
        <f t="shared" si="262"/>
        <v>AA</v>
      </c>
      <c r="H4206" t="str">
        <f t="shared" si="263"/>
        <v>16557</v>
      </c>
    </row>
    <row r="4207" spans="1:8" ht="30">
      <c r="A4207" s="1" t="s">
        <v>16169</v>
      </c>
      <c r="B4207" s="1" t="str">
        <f t="shared" si="260"/>
        <v>91232 Natalie Fork;New Jessica, RI 18714</v>
      </c>
      <c r="C4207" s="1" t="s">
        <v>29938</v>
      </c>
      <c r="D4207" s="4" t="s">
        <v>39137</v>
      </c>
      <c r="E4207" s="4" t="s">
        <v>39138</v>
      </c>
      <c r="F4207" s="9" t="str">
        <f t="shared" si="261"/>
        <v>New Jessica</v>
      </c>
      <c r="G4207" t="str">
        <f t="shared" si="262"/>
        <v>RI</v>
      </c>
      <c r="H4207" t="str">
        <f t="shared" si="263"/>
        <v>18714</v>
      </c>
    </row>
    <row r="4208" spans="1:8" ht="30">
      <c r="A4208" s="1" t="s">
        <v>16173</v>
      </c>
      <c r="B4208" s="1" t="str">
        <f t="shared" si="260"/>
        <v>Unit 1361 Box 3480;DPO AE 79124</v>
      </c>
      <c r="C4208" s="1" t="s">
        <v>29939</v>
      </c>
      <c r="D4208" s="4" t="s">
        <v>39139</v>
      </c>
      <c r="E4208" s="4" t="s">
        <v>39140</v>
      </c>
      <c r="F4208" s="9" t="str">
        <f t="shared" si="261"/>
        <v>DPO</v>
      </c>
      <c r="G4208" t="str">
        <f t="shared" si="262"/>
        <v>AE</v>
      </c>
      <c r="H4208" t="str">
        <f t="shared" si="263"/>
        <v>79124</v>
      </c>
    </row>
    <row r="4209" spans="1:8" ht="30">
      <c r="A4209" s="1" t="s">
        <v>16177</v>
      </c>
      <c r="B4209" s="1" t="str">
        <f t="shared" si="260"/>
        <v>56014 Lindsey Tunnel;South Patrickfurt, ID 51658</v>
      </c>
      <c r="C4209" s="1" t="s">
        <v>29940</v>
      </c>
      <c r="D4209" s="4" t="s">
        <v>39141</v>
      </c>
      <c r="E4209" s="4" t="s">
        <v>39142</v>
      </c>
      <c r="F4209" s="9" t="str">
        <f t="shared" si="261"/>
        <v>South Patrickfurt</v>
      </c>
      <c r="G4209" t="str">
        <f t="shared" si="262"/>
        <v>ID</v>
      </c>
      <c r="H4209" t="str">
        <f t="shared" si="263"/>
        <v>51658</v>
      </c>
    </row>
    <row r="4210" spans="1:8" ht="30">
      <c r="A4210" s="1" t="s">
        <v>16181</v>
      </c>
      <c r="B4210" s="1" t="str">
        <f t="shared" si="260"/>
        <v>3820 David Point Suite 355;New Cynthia, NE 65714</v>
      </c>
      <c r="C4210" s="1" t="s">
        <v>29941</v>
      </c>
      <c r="D4210" s="4" t="s">
        <v>39143</v>
      </c>
      <c r="E4210" s="4" t="s">
        <v>39144</v>
      </c>
      <c r="F4210" s="9" t="str">
        <f t="shared" si="261"/>
        <v>New Cynthia</v>
      </c>
      <c r="G4210" t="str">
        <f t="shared" si="262"/>
        <v>NE</v>
      </c>
      <c r="H4210" t="str">
        <f t="shared" si="263"/>
        <v>65714</v>
      </c>
    </row>
    <row r="4211" spans="1:8" ht="30">
      <c r="A4211" s="1" t="s">
        <v>16185</v>
      </c>
      <c r="B4211" s="1" t="str">
        <f t="shared" si="260"/>
        <v>080 Jeffrey Pass Apt. 517;New Rayside, AL 59261</v>
      </c>
      <c r="C4211" s="1" t="s">
        <v>29942</v>
      </c>
      <c r="D4211" s="4" t="s">
        <v>39145</v>
      </c>
      <c r="E4211" s="4" t="s">
        <v>39146</v>
      </c>
      <c r="F4211" s="9" t="str">
        <f t="shared" si="261"/>
        <v>New Rayside</v>
      </c>
      <c r="G4211" t="str">
        <f t="shared" si="262"/>
        <v>AL</v>
      </c>
      <c r="H4211" t="str">
        <f t="shared" si="263"/>
        <v>59261</v>
      </c>
    </row>
    <row r="4212" spans="1:8" ht="30">
      <c r="A4212" s="1" t="s">
        <v>16189</v>
      </c>
      <c r="B4212" s="1" t="str">
        <f t="shared" si="260"/>
        <v>31868 Lewis Branch Suite 130;Lake Craig, NE 18771</v>
      </c>
      <c r="C4212" s="1" t="s">
        <v>29943</v>
      </c>
      <c r="D4212" s="4" t="s">
        <v>39147</v>
      </c>
      <c r="E4212" s="4" t="s">
        <v>39148</v>
      </c>
      <c r="F4212" s="9" t="str">
        <f t="shared" si="261"/>
        <v>Lake Craig</v>
      </c>
      <c r="G4212" t="str">
        <f t="shared" si="262"/>
        <v>NE</v>
      </c>
      <c r="H4212" t="str">
        <f t="shared" si="263"/>
        <v>18771</v>
      </c>
    </row>
    <row r="4213" spans="1:8" ht="30">
      <c r="A4213" s="1" t="s">
        <v>16193</v>
      </c>
      <c r="B4213" s="1" t="str">
        <f t="shared" si="260"/>
        <v>94597 Andersen Dam Apt. 828;Ruizside, MO 48216</v>
      </c>
      <c r="C4213" s="1" t="s">
        <v>29944</v>
      </c>
      <c r="D4213" s="4" t="s">
        <v>39149</v>
      </c>
      <c r="E4213" s="4" t="s">
        <v>39150</v>
      </c>
      <c r="F4213" s="9" t="str">
        <f t="shared" si="261"/>
        <v>Ruizside</v>
      </c>
      <c r="G4213" t="str">
        <f t="shared" si="262"/>
        <v>MO</v>
      </c>
      <c r="H4213" t="str">
        <f t="shared" si="263"/>
        <v>48216</v>
      </c>
    </row>
    <row r="4214" spans="1:8" ht="30">
      <c r="A4214" s="1" t="s">
        <v>16196</v>
      </c>
      <c r="B4214" s="1" t="str">
        <f t="shared" si="260"/>
        <v>Unit 2473 Box 1648;DPO AA 77170</v>
      </c>
      <c r="C4214" s="1" t="s">
        <v>29945</v>
      </c>
      <c r="D4214" s="4" t="s">
        <v>39151</v>
      </c>
      <c r="E4214" s="4" t="s">
        <v>39152</v>
      </c>
      <c r="F4214" s="9" t="str">
        <f t="shared" si="261"/>
        <v>DPO</v>
      </c>
      <c r="G4214" t="str">
        <f t="shared" si="262"/>
        <v>AA</v>
      </c>
      <c r="H4214" t="str">
        <f t="shared" si="263"/>
        <v>77170</v>
      </c>
    </row>
    <row r="4215" spans="1:8" ht="30">
      <c r="A4215" s="1" t="s">
        <v>16200</v>
      </c>
      <c r="B4215" s="1" t="str">
        <f t="shared" si="260"/>
        <v>USS Robles;FPO AE 44451</v>
      </c>
      <c r="C4215" s="1" t="s">
        <v>29946</v>
      </c>
      <c r="D4215" s="4" t="s">
        <v>39153</v>
      </c>
      <c r="E4215" s="4" t="s">
        <v>39154</v>
      </c>
      <c r="F4215" s="9" t="str">
        <f t="shared" si="261"/>
        <v>FPO</v>
      </c>
      <c r="G4215" t="str">
        <f t="shared" si="262"/>
        <v>AE</v>
      </c>
      <c r="H4215" t="str">
        <f t="shared" si="263"/>
        <v>44451</v>
      </c>
    </row>
    <row r="4216" spans="1:8" ht="45">
      <c r="A4216" s="1" t="s">
        <v>16204</v>
      </c>
      <c r="B4216" s="1" t="str">
        <f t="shared" si="260"/>
        <v>5100 Reid Crossing Suite 860;South Jamesland, NJ 96584</v>
      </c>
      <c r="C4216" s="1" t="s">
        <v>29947</v>
      </c>
      <c r="D4216" s="4" t="s">
        <v>39155</v>
      </c>
      <c r="E4216" s="4" t="s">
        <v>39156</v>
      </c>
      <c r="F4216" s="9" t="str">
        <f t="shared" si="261"/>
        <v>South Jamesland</v>
      </c>
      <c r="G4216" t="str">
        <f t="shared" si="262"/>
        <v>NJ</v>
      </c>
      <c r="H4216" t="str">
        <f t="shared" si="263"/>
        <v>96584</v>
      </c>
    </row>
    <row r="4217" spans="1:8" ht="45">
      <c r="A4217" s="1" t="s">
        <v>16207</v>
      </c>
      <c r="B4217" s="1" t="str">
        <f t="shared" si="260"/>
        <v>9317 Nathaniel Curve;Lamberthaven, CA 58679</v>
      </c>
      <c r="C4217" s="1" t="s">
        <v>29948</v>
      </c>
      <c r="D4217" s="4" t="s">
        <v>39157</v>
      </c>
      <c r="E4217" s="4" t="s">
        <v>39158</v>
      </c>
      <c r="F4217" s="9" t="str">
        <f t="shared" si="261"/>
        <v>Lamberthaven</v>
      </c>
      <c r="G4217" t="str">
        <f t="shared" si="262"/>
        <v>CA</v>
      </c>
      <c r="H4217" t="str">
        <f t="shared" si="263"/>
        <v>58679</v>
      </c>
    </row>
    <row r="4218" spans="1:8" ht="30">
      <c r="A4218" s="1" t="s">
        <v>16211</v>
      </c>
      <c r="B4218" s="1" t="str">
        <f t="shared" si="260"/>
        <v>8703 Jose Cape Apt. 649;Christineberg, UT 21267</v>
      </c>
      <c r="C4218" s="1" t="s">
        <v>29949</v>
      </c>
      <c r="D4218" s="4" t="s">
        <v>39159</v>
      </c>
      <c r="E4218" s="4" t="s">
        <v>39160</v>
      </c>
      <c r="F4218" s="9" t="str">
        <f t="shared" si="261"/>
        <v>Christineberg</v>
      </c>
      <c r="G4218" t="str">
        <f t="shared" si="262"/>
        <v>UT</v>
      </c>
      <c r="H4218" t="str">
        <f t="shared" si="263"/>
        <v>21267</v>
      </c>
    </row>
    <row r="4219" spans="1:8" ht="30">
      <c r="A4219" s="1" t="s">
        <v>16215</v>
      </c>
      <c r="B4219" s="1" t="str">
        <f t="shared" si="260"/>
        <v>82830 Erin Rapid;North Jessicaview, NC 98178</v>
      </c>
      <c r="C4219" s="1" t="s">
        <v>29950</v>
      </c>
      <c r="D4219" s="4" t="s">
        <v>39161</v>
      </c>
      <c r="E4219" s="4" t="s">
        <v>39162</v>
      </c>
      <c r="F4219" s="9" t="str">
        <f t="shared" si="261"/>
        <v>North Jessicaview</v>
      </c>
      <c r="G4219" t="str">
        <f t="shared" si="262"/>
        <v>NC</v>
      </c>
      <c r="H4219" t="str">
        <f t="shared" si="263"/>
        <v>98178</v>
      </c>
    </row>
    <row r="4220" spans="1:8" ht="30">
      <c r="A4220" s="1" t="s">
        <v>16219</v>
      </c>
      <c r="B4220" s="1" t="str">
        <f t="shared" si="260"/>
        <v>261 Owens Gardens Apt. 744;South James, CA 04124</v>
      </c>
      <c r="C4220" s="1" t="s">
        <v>29951</v>
      </c>
      <c r="D4220" s="4" t="s">
        <v>39163</v>
      </c>
      <c r="E4220" s="4" t="s">
        <v>39164</v>
      </c>
      <c r="F4220" s="9" t="str">
        <f t="shared" si="261"/>
        <v>South James</v>
      </c>
      <c r="G4220" t="str">
        <f t="shared" si="262"/>
        <v>CA</v>
      </c>
      <c r="H4220" t="str">
        <f t="shared" si="263"/>
        <v>04124</v>
      </c>
    </row>
    <row r="4221" spans="1:8" ht="45">
      <c r="A4221" s="1" t="s">
        <v>16223</v>
      </c>
      <c r="B4221" s="1" t="str">
        <f t="shared" si="260"/>
        <v>460 Alyssa Coves Suite 973;Shannonchester, VT 73712</v>
      </c>
      <c r="C4221" s="1" t="s">
        <v>29952</v>
      </c>
      <c r="D4221" s="4" t="s">
        <v>39165</v>
      </c>
      <c r="E4221" s="4" t="s">
        <v>39166</v>
      </c>
      <c r="F4221" s="9" t="str">
        <f t="shared" si="261"/>
        <v>Shannonchester</v>
      </c>
      <c r="G4221" t="str">
        <f t="shared" si="262"/>
        <v>VT</v>
      </c>
      <c r="H4221" t="str">
        <f t="shared" si="263"/>
        <v>73712</v>
      </c>
    </row>
    <row r="4222" spans="1:8" ht="30">
      <c r="A4222" s="1" t="s">
        <v>16226</v>
      </c>
      <c r="B4222" s="1" t="str">
        <f t="shared" si="260"/>
        <v>52753 Stevens Green Suite 632;Kendraland, PA 53569</v>
      </c>
      <c r="C4222" s="1" t="s">
        <v>29953</v>
      </c>
      <c r="D4222" s="4" t="s">
        <v>39167</v>
      </c>
      <c r="E4222" s="4" t="s">
        <v>39168</v>
      </c>
      <c r="F4222" s="9" t="str">
        <f t="shared" si="261"/>
        <v>Kendraland</v>
      </c>
      <c r="G4222" t="str">
        <f t="shared" si="262"/>
        <v>PA</v>
      </c>
      <c r="H4222" t="str">
        <f t="shared" si="263"/>
        <v>53569</v>
      </c>
    </row>
    <row r="4223" spans="1:8" ht="30">
      <c r="A4223" s="1" t="s">
        <v>16230</v>
      </c>
      <c r="B4223" s="1" t="str">
        <f t="shared" si="260"/>
        <v>577 Chelsea Meadow Apt. 278;East Lisa, AK 85491</v>
      </c>
      <c r="C4223" s="1" t="s">
        <v>29954</v>
      </c>
      <c r="D4223" s="4" t="s">
        <v>39169</v>
      </c>
      <c r="E4223" s="4" t="s">
        <v>39170</v>
      </c>
      <c r="F4223" s="9" t="str">
        <f t="shared" si="261"/>
        <v>East Lisa</v>
      </c>
      <c r="G4223" t="str">
        <f t="shared" si="262"/>
        <v>AK</v>
      </c>
      <c r="H4223" t="str">
        <f t="shared" si="263"/>
        <v>85491</v>
      </c>
    </row>
    <row r="4224" spans="1:8" ht="30">
      <c r="A4224" s="1" t="s">
        <v>16234</v>
      </c>
      <c r="B4224" s="1" t="str">
        <f t="shared" si="260"/>
        <v>USNS Clayton;FPO AA 40221</v>
      </c>
      <c r="C4224" s="1" t="s">
        <v>29955</v>
      </c>
      <c r="D4224" s="4" t="s">
        <v>39171</v>
      </c>
      <c r="E4224" s="4" t="s">
        <v>39172</v>
      </c>
      <c r="F4224" s="9" t="str">
        <f t="shared" si="261"/>
        <v>FPO</v>
      </c>
      <c r="G4224" t="str">
        <f t="shared" si="262"/>
        <v>AA</v>
      </c>
      <c r="H4224" t="str">
        <f t="shared" si="263"/>
        <v>40221</v>
      </c>
    </row>
    <row r="4225" spans="1:8" ht="30">
      <c r="A4225" s="1" t="s">
        <v>16238</v>
      </c>
      <c r="B4225" s="1" t="str">
        <f t="shared" si="260"/>
        <v>61920 Robinson Spur;New Molly, VT 36090</v>
      </c>
      <c r="C4225" s="1" t="s">
        <v>29956</v>
      </c>
      <c r="D4225" s="4" t="s">
        <v>39173</v>
      </c>
      <c r="E4225" s="4" t="s">
        <v>39174</v>
      </c>
      <c r="F4225" s="9" t="str">
        <f t="shared" si="261"/>
        <v>New Molly</v>
      </c>
      <c r="G4225" t="str">
        <f t="shared" si="262"/>
        <v>VT</v>
      </c>
      <c r="H4225" t="str">
        <f t="shared" si="263"/>
        <v>36090</v>
      </c>
    </row>
    <row r="4226" spans="1:8" ht="30">
      <c r="A4226" s="1" t="s">
        <v>16242</v>
      </c>
      <c r="B4226" s="1" t="str">
        <f t="shared" si="260"/>
        <v>8616 Garcia Unions;New Elizabeth, NM 82507</v>
      </c>
      <c r="C4226" s="1" t="s">
        <v>29957</v>
      </c>
      <c r="D4226" s="4" t="s">
        <v>39175</v>
      </c>
      <c r="E4226" s="4" t="s">
        <v>39176</v>
      </c>
      <c r="F4226" s="9" t="str">
        <f t="shared" si="261"/>
        <v>New Elizabeth</v>
      </c>
      <c r="G4226" t="str">
        <f t="shared" si="262"/>
        <v>NM</v>
      </c>
      <c r="H4226" t="str">
        <f t="shared" si="263"/>
        <v>82507</v>
      </c>
    </row>
    <row r="4227" spans="1:8" ht="45">
      <c r="A4227" s="1" t="s">
        <v>16246</v>
      </c>
      <c r="B4227" s="1" t="str">
        <f t="shared" ref="B4227:B4290" si="264">SUBSTITUTE(A4227,CHAR(10),";")</f>
        <v>271 Joshua Canyon;Harrisonstad, LA 96900</v>
      </c>
      <c r="C4227" s="1" t="s">
        <v>29958</v>
      </c>
      <c r="D4227" s="4" t="s">
        <v>39177</v>
      </c>
      <c r="E4227" s="4" t="s">
        <v>39178</v>
      </c>
      <c r="F4227" s="9" t="str">
        <f t="shared" ref="F4227:F4290" si="265">IF(RIGHT(LEFT(E4227,3),2)="PO",LEFT(E4227,3),LEFT(E4227,LEN(E4227)-10))</f>
        <v>Harrisonstad</v>
      </c>
      <c r="G4227" t="str">
        <f t="shared" ref="G4227:G4290" si="266">LEFT(RIGHT(E4227, 8), 2)</f>
        <v>LA</v>
      </c>
      <c r="H4227" t="str">
        <f t="shared" ref="H4227:H4290" si="267">RIGHT(E4227, 5)</f>
        <v>96900</v>
      </c>
    </row>
    <row r="4228" spans="1:8" ht="45">
      <c r="A4228" s="1" t="s">
        <v>16250</v>
      </c>
      <c r="B4228" s="1" t="str">
        <f t="shared" si="264"/>
        <v>46280 Henry Brook;Kennethville, WY 54585</v>
      </c>
      <c r="C4228" s="1" t="s">
        <v>29959</v>
      </c>
      <c r="D4228" s="4" t="s">
        <v>39179</v>
      </c>
      <c r="E4228" s="4" t="s">
        <v>39180</v>
      </c>
      <c r="F4228" s="9" t="str">
        <f t="shared" si="265"/>
        <v>Kennethville</v>
      </c>
      <c r="G4228" t="str">
        <f t="shared" si="266"/>
        <v>WY</v>
      </c>
      <c r="H4228" t="str">
        <f t="shared" si="267"/>
        <v>54585</v>
      </c>
    </row>
    <row r="4229" spans="1:8" ht="45">
      <c r="A4229" s="1" t="s">
        <v>16254</v>
      </c>
      <c r="B4229" s="1" t="str">
        <f t="shared" si="264"/>
        <v>244 Brandt Canyon;Jamesview, MT 56443</v>
      </c>
      <c r="C4229" s="1" t="s">
        <v>29960</v>
      </c>
      <c r="D4229" s="4" t="s">
        <v>39181</v>
      </c>
      <c r="E4229" s="4" t="s">
        <v>39182</v>
      </c>
      <c r="F4229" s="9" t="str">
        <f t="shared" si="265"/>
        <v>Jamesview</v>
      </c>
      <c r="G4229" t="str">
        <f t="shared" si="266"/>
        <v>MT</v>
      </c>
      <c r="H4229" t="str">
        <f t="shared" si="267"/>
        <v>56443</v>
      </c>
    </row>
    <row r="4230" spans="1:8" ht="45">
      <c r="A4230" s="1" t="s">
        <v>16257</v>
      </c>
      <c r="B4230" s="1" t="str">
        <f t="shared" si="264"/>
        <v>7249 Cochran Views;Michelleberg, CA 05187</v>
      </c>
      <c r="C4230" s="1" t="s">
        <v>29961</v>
      </c>
      <c r="D4230" s="4" t="s">
        <v>39183</v>
      </c>
      <c r="E4230" s="4" t="s">
        <v>39184</v>
      </c>
      <c r="F4230" s="9" t="str">
        <f t="shared" si="265"/>
        <v>Michelleberg</v>
      </c>
      <c r="G4230" t="str">
        <f t="shared" si="266"/>
        <v>CA</v>
      </c>
      <c r="H4230" t="str">
        <f t="shared" si="267"/>
        <v>05187</v>
      </c>
    </row>
    <row r="4231" spans="1:8" ht="30">
      <c r="A4231" s="1" t="s">
        <v>16261</v>
      </c>
      <c r="B4231" s="1" t="str">
        <f t="shared" si="264"/>
        <v>55670 Elliott Keys Suite 161;Saraside, MA 53262</v>
      </c>
      <c r="C4231" s="1" t="s">
        <v>29962</v>
      </c>
      <c r="D4231" s="4" t="s">
        <v>39185</v>
      </c>
      <c r="E4231" s="4" t="s">
        <v>39186</v>
      </c>
      <c r="F4231" s="9" t="str">
        <f t="shared" si="265"/>
        <v>Saraside</v>
      </c>
      <c r="G4231" t="str">
        <f t="shared" si="266"/>
        <v>MA</v>
      </c>
      <c r="H4231" t="str">
        <f t="shared" si="267"/>
        <v>53262</v>
      </c>
    </row>
    <row r="4232" spans="1:8" ht="30">
      <c r="A4232" s="1" t="s">
        <v>16265</v>
      </c>
      <c r="B4232" s="1" t="str">
        <f t="shared" si="264"/>
        <v>0511 Chavez Drives Apt. 054;New Kim, SC 07393</v>
      </c>
      <c r="C4232" s="1" t="s">
        <v>29963</v>
      </c>
      <c r="D4232" s="4" t="s">
        <v>39187</v>
      </c>
      <c r="E4232" s="4" t="s">
        <v>39188</v>
      </c>
      <c r="F4232" s="9" t="str">
        <f t="shared" si="265"/>
        <v>New Kim</v>
      </c>
      <c r="G4232" t="str">
        <f t="shared" si="266"/>
        <v>SC</v>
      </c>
      <c r="H4232" t="str">
        <f t="shared" si="267"/>
        <v>07393</v>
      </c>
    </row>
    <row r="4233" spans="1:8" ht="30">
      <c r="A4233" s="1" t="s">
        <v>16269</v>
      </c>
      <c r="B4233" s="1" t="str">
        <f t="shared" si="264"/>
        <v>61989 Isaac Tunnel Suite 964;Jessicaside, CA 61106</v>
      </c>
      <c r="C4233" s="1" t="s">
        <v>29964</v>
      </c>
      <c r="D4233" s="4" t="s">
        <v>39189</v>
      </c>
      <c r="E4233" s="4" t="s">
        <v>39190</v>
      </c>
      <c r="F4233" s="9" t="str">
        <f t="shared" si="265"/>
        <v>Jessicaside</v>
      </c>
      <c r="G4233" t="str">
        <f t="shared" si="266"/>
        <v>CA</v>
      </c>
      <c r="H4233" t="str">
        <f t="shared" si="267"/>
        <v>61106</v>
      </c>
    </row>
    <row r="4234" spans="1:8" ht="45">
      <c r="A4234" s="1" t="s">
        <v>16273</v>
      </c>
      <c r="B4234" s="1" t="str">
        <f t="shared" si="264"/>
        <v>3759 Jason Mission Apt. 889;East Kathrynfort, UT 56428</v>
      </c>
      <c r="C4234" s="1" t="s">
        <v>29965</v>
      </c>
      <c r="D4234" s="4" t="s">
        <v>39191</v>
      </c>
      <c r="E4234" s="4" t="s">
        <v>39192</v>
      </c>
      <c r="F4234" s="9" t="str">
        <f t="shared" si="265"/>
        <v>East Kathrynfort</v>
      </c>
      <c r="G4234" t="str">
        <f t="shared" si="266"/>
        <v>UT</v>
      </c>
      <c r="H4234" t="str">
        <f t="shared" si="267"/>
        <v>56428</v>
      </c>
    </row>
    <row r="4235" spans="1:8" ht="45">
      <c r="A4235" s="1" t="s">
        <v>16277</v>
      </c>
      <c r="B4235" s="1" t="str">
        <f t="shared" si="264"/>
        <v>4738 Angela Harbors Apt. 267;West Melissaborough, OR 84917</v>
      </c>
      <c r="C4235" s="1" t="s">
        <v>29966</v>
      </c>
      <c r="D4235" s="4" t="s">
        <v>39193</v>
      </c>
      <c r="E4235" s="4" t="s">
        <v>39194</v>
      </c>
      <c r="F4235" s="9" t="str">
        <f t="shared" si="265"/>
        <v>West Melissaborough</v>
      </c>
      <c r="G4235" t="str">
        <f t="shared" si="266"/>
        <v>OR</v>
      </c>
      <c r="H4235" t="str">
        <f t="shared" si="267"/>
        <v>84917</v>
      </c>
    </row>
    <row r="4236" spans="1:8" ht="45">
      <c r="A4236" s="1" t="s">
        <v>16281</v>
      </c>
      <c r="B4236" s="1" t="str">
        <f t="shared" si="264"/>
        <v>664 Sarah Lodge;Melissafort, MS 73216</v>
      </c>
      <c r="C4236" s="1" t="s">
        <v>29967</v>
      </c>
      <c r="D4236" s="4" t="s">
        <v>39195</v>
      </c>
      <c r="E4236" s="4" t="s">
        <v>39196</v>
      </c>
      <c r="F4236" s="9" t="str">
        <f t="shared" si="265"/>
        <v>Melissafort</v>
      </c>
      <c r="G4236" t="str">
        <f t="shared" si="266"/>
        <v>MS</v>
      </c>
      <c r="H4236" t="str">
        <f t="shared" si="267"/>
        <v>73216</v>
      </c>
    </row>
    <row r="4237" spans="1:8" ht="30">
      <c r="A4237" s="1" t="s">
        <v>16284</v>
      </c>
      <c r="B4237" s="1" t="str">
        <f t="shared" si="264"/>
        <v>35390 Moore Inlet Suite 792;Caitlinchester, AZ 38581</v>
      </c>
      <c r="C4237" s="1" t="s">
        <v>29968</v>
      </c>
      <c r="D4237" s="4" t="s">
        <v>39197</v>
      </c>
      <c r="E4237" s="4" t="s">
        <v>39198</v>
      </c>
      <c r="F4237" s="9" t="str">
        <f t="shared" si="265"/>
        <v>Caitlinchester</v>
      </c>
      <c r="G4237" t="str">
        <f t="shared" si="266"/>
        <v>AZ</v>
      </c>
      <c r="H4237" t="str">
        <f t="shared" si="267"/>
        <v>38581</v>
      </c>
    </row>
    <row r="4238" spans="1:8" ht="45">
      <c r="A4238" s="1" t="s">
        <v>16288</v>
      </c>
      <c r="B4238" s="1" t="str">
        <f t="shared" si="264"/>
        <v>4755 Smith Prairie Suite 819;East Kristinchester, IN 76791</v>
      </c>
      <c r="C4238" s="1" t="s">
        <v>29969</v>
      </c>
      <c r="D4238" s="4" t="s">
        <v>39199</v>
      </c>
      <c r="E4238" s="4" t="s">
        <v>39200</v>
      </c>
      <c r="F4238" s="9" t="str">
        <f t="shared" si="265"/>
        <v>East Kristinchester</v>
      </c>
      <c r="G4238" t="str">
        <f t="shared" si="266"/>
        <v>IN</v>
      </c>
      <c r="H4238" t="str">
        <f t="shared" si="267"/>
        <v>76791</v>
      </c>
    </row>
    <row r="4239" spans="1:8" ht="30">
      <c r="A4239" s="1" t="s">
        <v>16292</v>
      </c>
      <c r="B4239" s="1" t="str">
        <f t="shared" si="264"/>
        <v>897 Li Greens;New Amanda, MO 77597</v>
      </c>
      <c r="C4239" s="1" t="s">
        <v>29970</v>
      </c>
      <c r="D4239" s="4" t="s">
        <v>39201</v>
      </c>
      <c r="E4239" s="4" t="s">
        <v>39202</v>
      </c>
      <c r="F4239" s="9" t="str">
        <f t="shared" si="265"/>
        <v>New Amanda</v>
      </c>
      <c r="G4239" t="str">
        <f t="shared" si="266"/>
        <v>MO</v>
      </c>
      <c r="H4239" t="str">
        <f t="shared" si="267"/>
        <v>77597</v>
      </c>
    </row>
    <row r="4240" spans="1:8" ht="45">
      <c r="A4240" s="1" t="s">
        <v>16296</v>
      </c>
      <c r="B4240" s="1" t="str">
        <f t="shared" si="264"/>
        <v>792 Laura Crossroad;Rogerview, NJ 99139</v>
      </c>
      <c r="C4240" s="1" t="s">
        <v>29971</v>
      </c>
      <c r="D4240" s="4" t="s">
        <v>39203</v>
      </c>
      <c r="E4240" s="4" t="s">
        <v>39204</v>
      </c>
      <c r="F4240" s="9" t="str">
        <f t="shared" si="265"/>
        <v>Rogerview</v>
      </c>
      <c r="G4240" t="str">
        <f t="shared" si="266"/>
        <v>NJ</v>
      </c>
      <c r="H4240" t="str">
        <f t="shared" si="267"/>
        <v>99139</v>
      </c>
    </row>
    <row r="4241" spans="1:8" ht="30">
      <c r="A4241" s="1" t="s">
        <v>16300</v>
      </c>
      <c r="B4241" s="1" t="str">
        <f t="shared" si="264"/>
        <v>Unit 4270 Box 8561;DPO AE 28555</v>
      </c>
      <c r="C4241" s="1" t="s">
        <v>29972</v>
      </c>
      <c r="D4241" s="4" t="s">
        <v>39205</v>
      </c>
      <c r="E4241" s="4" t="s">
        <v>39206</v>
      </c>
      <c r="F4241" s="9" t="str">
        <f t="shared" si="265"/>
        <v>DPO</v>
      </c>
      <c r="G4241" t="str">
        <f t="shared" si="266"/>
        <v>AE</v>
      </c>
      <c r="H4241" t="str">
        <f t="shared" si="267"/>
        <v>28555</v>
      </c>
    </row>
    <row r="4242" spans="1:8" ht="45">
      <c r="A4242" s="1" t="s">
        <v>16304</v>
      </c>
      <c r="B4242" s="1" t="str">
        <f t="shared" si="264"/>
        <v>08839 Williams Tunnel;Smithhaven, UT 45961</v>
      </c>
      <c r="C4242" s="1" t="s">
        <v>29973</v>
      </c>
      <c r="D4242" s="4" t="s">
        <v>39207</v>
      </c>
      <c r="E4242" s="4" t="s">
        <v>39208</v>
      </c>
      <c r="F4242" s="9" t="str">
        <f t="shared" si="265"/>
        <v>Smithhaven</v>
      </c>
      <c r="G4242" t="str">
        <f t="shared" si="266"/>
        <v>UT</v>
      </c>
      <c r="H4242" t="str">
        <f t="shared" si="267"/>
        <v>45961</v>
      </c>
    </row>
    <row r="4243" spans="1:8" ht="30">
      <c r="A4243" s="1" t="s">
        <v>16307</v>
      </c>
      <c r="B4243" s="1" t="str">
        <f t="shared" si="264"/>
        <v>1332 Jordan Place;South Micheleshire, CA 49106</v>
      </c>
      <c r="C4243" s="1" t="s">
        <v>29974</v>
      </c>
      <c r="D4243" s="4" t="s">
        <v>39209</v>
      </c>
      <c r="E4243" s="4" t="s">
        <v>39210</v>
      </c>
      <c r="F4243" s="9" t="str">
        <f t="shared" si="265"/>
        <v>South Micheleshire</v>
      </c>
      <c r="G4243" t="str">
        <f t="shared" si="266"/>
        <v>CA</v>
      </c>
      <c r="H4243" t="str">
        <f t="shared" si="267"/>
        <v>49106</v>
      </c>
    </row>
    <row r="4244" spans="1:8" ht="30">
      <c r="A4244" s="1" t="s">
        <v>16310</v>
      </c>
      <c r="B4244" s="1" t="str">
        <f t="shared" si="264"/>
        <v>07149 Daniel Estates Apt. 334;Guerrabury, SD 58634</v>
      </c>
      <c r="C4244" s="1" t="s">
        <v>29975</v>
      </c>
      <c r="D4244" s="4" t="s">
        <v>39211</v>
      </c>
      <c r="E4244" s="4" t="s">
        <v>39212</v>
      </c>
      <c r="F4244" s="9" t="str">
        <f t="shared" si="265"/>
        <v>Guerrabury</v>
      </c>
      <c r="G4244" t="str">
        <f t="shared" si="266"/>
        <v>SD</v>
      </c>
      <c r="H4244" t="str">
        <f t="shared" si="267"/>
        <v>58634</v>
      </c>
    </row>
    <row r="4245" spans="1:8" ht="30">
      <c r="A4245" s="1" t="s">
        <v>16313</v>
      </c>
      <c r="B4245" s="1" t="str">
        <f t="shared" si="264"/>
        <v>856 Richard Club;Karenshire, PA 57915</v>
      </c>
      <c r="C4245" s="1" t="s">
        <v>29976</v>
      </c>
      <c r="D4245" s="4" t="s">
        <v>39213</v>
      </c>
      <c r="E4245" s="4" t="s">
        <v>39214</v>
      </c>
      <c r="F4245" s="9" t="str">
        <f t="shared" si="265"/>
        <v>Karenshire</v>
      </c>
      <c r="G4245" t="str">
        <f t="shared" si="266"/>
        <v>PA</v>
      </c>
      <c r="H4245" t="str">
        <f t="shared" si="267"/>
        <v>57915</v>
      </c>
    </row>
    <row r="4246" spans="1:8" ht="45">
      <c r="A4246" s="1" t="s">
        <v>16317</v>
      </c>
      <c r="B4246" s="1" t="str">
        <f t="shared" si="264"/>
        <v>7693 Melissa Plain Apt. 066;New Thomasstad, NH 93201</v>
      </c>
      <c r="C4246" s="1" t="s">
        <v>29977</v>
      </c>
      <c r="D4246" s="4" t="s">
        <v>39215</v>
      </c>
      <c r="E4246" s="4" t="s">
        <v>39216</v>
      </c>
      <c r="F4246" s="9" t="str">
        <f t="shared" si="265"/>
        <v>New Thomasstad</v>
      </c>
      <c r="G4246" t="str">
        <f t="shared" si="266"/>
        <v>NH</v>
      </c>
      <c r="H4246" t="str">
        <f t="shared" si="267"/>
        <v>93201</v>
      </c>
    </row>
    <row r="4247" spans="1:8" ht="30">
      <c r="A4247" s="1" t="s">
        <v>16321</v>
      </c>
      <c r="B4247" s="1" t="str">
        <f t="shared" si="264"/>
        <v>6327 Barbara Landing;Port Joshuaside, RI 61912</v>
      </c>
      <c r="C4247" s="1" t="s">
        <v>29978</v>
      </c>
      <c r="D4247" s="4" t="s">
        <v>39217</v>
      </c>
      <c r="E4247" s="4" t="s">
        <v>39218</v>
      </c>
      <c r="F4247" s="9" t="str">
        <f t="shared" si="265"/>
        <v>Port Joshuaside</v>
      </c>
      <c r="G4247" t="str">
        <f t="shared" si="266"/>
        <v>RI</v>
      </c>
      <c r="H4247" t="str">
        <f t="shared" si="267"/>
        <v>61912</v>
      </c>
    </row>
    <row r="4248" spans="1:8" ht="30">
      <c r="A4248" s="1" t="s">
        <v>16325</v>
      </c>
      <c r="B4248" s="1" t="str">
        <f t="shared" si="264"/>
        <v>PSC 1606, Box 6078;APO AE 65055</v>
      </c>
      <c r="C4248" s="1" t="s">
        <v>29979</v>
      </c>
      <c r="D4248" s="4" t="s">
        <v>39219</v>
      </c>
      <c r="E4248" s="4" t="s">
        <v>39220</v>
      </c>
      <c r="F4248" s="9" t="str">
        <f t="shared" si="265"/>
        <v>APO</v>
      </c>
      <c r="G4248" t="str">
        <f t="shared" si="266"/>
        <v>AE</v>
      </c>
      <c r="H4248" t="str">
        <f t="shared" si="267"/>
        <v>65055</v>
      </c>
    </row>
    <row r="4249" spans="1:8" ht="30">
      <c r="A4249" s="1" t="s">
        <v>16329</v>
      </c>
      <c r="B4249" s="1" t="str">
        <f t="shared" si="264"/>
        <v>231 Bailey Pass Apt. 331;East Brent, TX 32669</v>
      </c>
      <c r="C4249" s="1" t="s">
        <v>29980</v>
      </c>
      <c r="D4249" s="4" t="s">
        <v>39221</v>
      </c>
      <c r="E4249" s="4" t="s">
        <v>39222</v>
      </c>
      <c r="F4249" s="9" t="str">
        <f t="shared" si="265"/>
        <v>East Brent</v>
      </c>
      <c r="G4249" t="str">
        <f t="shared" si="266"/>
        <v>TX</v>
      </c>
      <c r="H4249" t="str">
        <f t="shared" si="267"/>
        <v>32669</v>
      </c>
    </row>
    <row r="4250" spans="1:8" ht="30">
      <c r="A4250" s="1" t="s">
        <v>16333</v>
      </c>
      <c r="B4250" s="1" t="str">
        <f t="shared" si="264"/>
        <v>05260 Watson Summit Suite 234;Mitchellshire, NJ 73906</v>
      </c>
      <c r="C4250" s="1" t="s">
        <v>29981</v>
      </c>
      <c r="D4250" s="4" t="s">
        <v>39223</v>
      </c>
      <c r="E4250" s="4" t="s">
        <v>39224</v>
      </c>
      <c r="F4250" s="9" t="str">
        <f t="shared" si="265"/>
        <v>Mitchellshire</v>
      </c>
      <c r="G4250" t="str">
        <f t="shared" si="266"/>
        <v>NJ</v>
      </c>
      <c r="H4250" t="str">
        <f t="shared" si="267"/>
        <v>73906</v>
      </c>
    </row>
    <row r="4251" spans="1:8" ht="45">
      <c r="A4251" s="1" t="s">
        <v>16336</v>
      </c>
      <c r="B4251" s="1" t="str">
        <f t="shared" si="264"/>
        <v>722 Dixon Row Apt. 606;South Tiffany, CO 84430</v>
      </c>
      <c r="C4251" s="1" t="s">
        <v>29982</v>
      </c>
      <c r="D4251" s="4" t="s">
        <v>39225</v>
      </c>
      <c r="E4251" s="4" t="s">
        <v>39226</v>
      </c>
      <c r="F4251" s="9" t="str">
        <f t="shared" si="265"/>
        <v>South Tiffany</v>
      </c>
      <c r="G4251" t="str">
        <f t="shared" si="266"/>
        <v>CO</v>
      </c>
      <c r="H4251" t="str">
        <f t="shared" si="267"/>
        <v>84430</v>
      </c>
    </row>
    <row r="4252" spans="1:8" ht="30">
      <c r="A4252" s="1" t="s">
        <v>16340</v>
      </c>
      <c r="B4252" s="1" t="str">
        <f t="shared" si="264"/>
        <v>30502 John Mount Suite 473;Brownfort, LA 34408</v>
      </c>
      <c r="C4252" s="1" t="s">
        <v>29983</v>
      </c>
      <c r="D4252" s="4" t="s">
        <v>39227</v>
      </c>
      <c r="E4252" s="4" t="s">
        <v>39228</v>
      </c>
      <c r="F4252" s="9" t="str">
        <f t="shared" si="265"/>
        <v>Brownfort</v>
      </c>
      <c r="G4252" t="str">
        <f t="shared" si="266"/>
        <v>LA</v>
      </c>
      <c r="H4252" t="str">
        <f t="shared" si="267"/>
        <v>34408</v>
      </c>
    </row>
    <row r="4253" spans="1:8" ht="30">
      <c r="A4253" s="1" t="s">
        <v>16344</v>
      </c>
      <c r="B4253" s="1" t="str">
        <f t="shared" si="264"/>
        <v>530 Benson Port Suite 592;Williamstown, UT 78250</v>
      </c>
      <c r="C4253" s="1" t="s">
        <v>29984</v>
      </c>
      <c r="D4253" s="4" t="s">
        <v>39229</v>
      </c>
      <c r="E4253" s="4" t="s">
        <v>39230</v>
      </c>
      <c r="F4253" s="9" t="str">
        <f t="shared" si="265"/>
        <v>Williamstown</v>
      </c>
      <c r="G4253" t="str">
        <f t="shared" si="266"/>
        <v>UT</v>
      </c>
      <c r="H4253" t="str">
        <f t="shared" si="267"/>
        <v>78250</v>
      </c>
    </row>
    <row r="4254" spans="1:8" ht="45">
      <c r="A4254" s="1" t="s">
        <v>16348</v>
      </c>
      <c r="B4254" s="1" t="str">
        <f t="shared" si="264"/>
        <v>5531 Davenport Center Suite 215;Robersonmouth, MN 90852</v>
      </c>
      <c r="C4254" s="1" t="s">
        <v>29985</v>
      </c>
      <c r="D4254" s="4" t="s">
        <v>39231</v>
      </c>
      <c r="E4254" s="4" t="s">
        <v>39232</v>
      </c>
      <c r="F4254" s="9" t="str">
        <f t="shared" si="265"/>
        <v>Robersonmouth</v>
      </c>
      <c r="G4254" t="str">
        <f t="shared" si="266"/>
        <v>MN</v>
      </c>
      <c r="H4254" t="str">
        <f t="shared" si="267"/>
        <v>90852</v>
      </c>
    </row>
    <row r="4255" spans="1:8" ht="30">
      <c r="A4255" s="1" t="s">
        <v>16352</v>
      </c>
      <c r="B4255" s="1" t="str">
        <f t="shared" si="264"/>
        <v>64938 Ashley Trail;Careytown, MO 55511</v>
      </c>
      <c r="C4255" s="1" t="s">
        <v>29986</v>
      </c>
      <c r="D4255" s="4" t="s">
        <v>39233</v>
      </c>
      <c r="E4255" s="4" t="s">
        <v>39234</v>
      </c>
      <c r="F4255" s="9" t="str">
        <f t="shared" si="265"/>
        <v>Careytown</v>
      </c>
      <c r="G4255" t="str">
        <f t="shared" si="266"/>
        <v>MO</v>
      </c>
      <c r="H4255" t="str">
        <f t="shared" si="267"/>
        <v>55511</v>
      </c>
    </row>
    <row r="4256" spans="1:8" ht="30">
      <c r="A4256" s="1" t="s">
        <v>16356</v>
      </c>
      <c r="B4256" s="1" t="str">
        <f t="shared" si="264"/>
        <v>30330 Sophia Glen Suite 070;Heatherfurt, MD 74372</v>
      </c>
      <c r="C4256" s="1" t="s">
        <v>29987</v>
      </c>
      <c r="D4256" s="4" t="s">
        <v>39235</v>
      </c>
      <c r="E4256" s="4" t="s">
        <v>39236</v>
      </c>
      <c r="F4256" s="9" t="str">
        <f t="shared" si="265"/>
        <v>Heatherfurt</v>
      </c>
      <c r="G4256" t="str">
        <f t="shared" si="266"/>
        <v>MD</v>
      </c>
      <c r="H4256" t="str">
        <f t="shared" si="267"/>
        <v>74372</v>
      </c>
    </row>
    <row r="4257" spans="1:8" ht="30">
      <c r="A4257" s="1" t="s">
        <v>16358</v>
      </c>
      <c r="B4257" s="1" t="str">
        <f t="shared" si="264"/>
        <v>37022 Peck Vista;Port Elizabethburgh, IL 17317</v>
      </c>
      <c r="C4257" s="1" t="s">
        <v>29988</v>
      </c>
      <c r="D4257" s="4" t="s">
        <v>39237</v>
      </c>
      <c r="E4257" s="4" t="s">
        <v>39238</v>
      </c>
      <c r="F4257" s="9" t="str">
        <f t="shared" si="265"/>
        <v>Port Elizabethburgh</v>
      </c>
      <c r="G4257" t="str">
        <f t="shared" si="266"/>
        <v>IL</v>
      </c>
      <c r="H4257" t="str">
        <f t="shared" si="267"/>
        <v>17317</v>
      </c>
    </row>
    <row r="4258" spans="1:8" ht="30">
      <c r="A4258" s="1" t="s">
        <v>16362</v>
      </c>
      <c r="B4258" s="1" t="str">
        <f t="shared" si="264"/>
        <v>47294 Colleen Plaza;Ramirezberg, IL 79837</v>
      </c>
      <c r="C4258" s="1" t="s">
        <v>29989</v>
      </c>
      <c r="D4258" s="4" t="s">
        <v>39239</v>
      </c>
      <c r="E4258" s="4" t="s">
        <v>39240</v>
      </c>
      <c r="F4258" s="9" t="str">
        <f t="shared" si="265"/>
        <v>Ramirezberg</v>
      </c>
      <c r="G4258" t="str">
        <f t="shared" si="266"/>
        <v>IL</v>
      </c>
      <c r="H4258" t="str">
        <f t="shared" si="267"/>
        <v>79837</v>
      </c>
    </row>
    <row r="4259" spans="1:8" ht="30">
      <c r="A4259" s="1" t="s">
        <v>16366</v>
      </c>
      <c r="B4259" s="1" t="str">
        <f t="shared" si="264"/>
        <v>913 Park Cove;South Carolyn, WY 39665</v>
      </c>
      <c r="C4259" s="1" t="s">
        <v>29990</v>
      </c>
      <c r="D4259" s="4" t="s">
        <v>39241</v>
      </c>
      <c r="E4259" s="4" t="s">
        <v>39242</v>
      </c>
      <c r="F4259" s="9" t="str">
        <f t="shared" si="265"/>
        <v>South Carolyn</v>
      </c>
      <c r="G4259" t="str">
        <f t="shared" si="266"/>
        <v>WY</v>
      </c>
      <c r="H4259" t="str">
        <f t="shared" si="267"/>
        <v>39665</v>
      </c>
    </row>
    <row r="4260" spans="1:8" ht="30">
      <c r="A4260" s="1" t="s">
        <v>16370</v>
      </c>
      <c r="B4260" s="1" t="str">
        <f t="shared" si="264"/>
        <v>195 Robinson Park;East Paige, NV 90629</v>
      </c>
      <c r="C4260" s="1" t="s">
        <v>29991</v>
      </c>
      <c r="D4260" s="4" t="s">
        <v>39243</v>
      </c>
      <c r="E4260" s="4" t="s">
        <v>39244</v>
      </c>
      <c r="F4260" s="9" t="str">
        <f t="shared" si="265"/>
        <v>East Paige</v>
      </c>
      <c r="G4260" t="str">
        <f t="shared" si="266"/>
        <v>NV</v>
      </c>
      <c r="H4260" t="str">
        <f t="shared" si="267"/>
        <v>90629</v>
      </c>
    </row>
    <row r="4261" spans="1:8" ht="45">
      <c r="A4261" s="1" t="s">
        <v>16374</v>
      </c>
      <c r="B4261" s="1" t="str">
        <f t="shared" si="264"/>
        <v>85920 Jennifer Light Apt. 954;Doughertyhaven, WI 59254</v>
      </c>
      <c r="C4261" s="1" t="s">
        <v>29992</v>
      </c>
      <c r="D4261" s="4" t="s">
        <v>39245</v>
      </c>
      <c r="E4261" s="4" t="s">
        <v>39246</v>
      </c>
      <c r="F4261" s="9" t="str">
        <f t="shared" si="265"/>
        <v>Doughertyhaven</v>
      </c>
      <c r="G4261" t="str">
        <f t="shared" si="266"/>
        <v>WI</v>
      </c>
      <c r="H4261" t="str">
        <f t="shared" si="267"/>
        <v>59254</v>
      </c>
    </row>
    <row r="4262" spans="1:8" ht="30">
      <c r="A4262" s="1" t="s">
        <v>16378</v>
      </c>
      <c r="B4262" s="1" t="str">
        <f t="shared" si="264"/>
        <v>PSC 7807, Box 8179;APO AE 88955</v>
      </c>
      <c r="C4262" s="1" t="s">
        <v>29993</v>
      </c>
      <c r="D4262" s="4" t="s">
        <v>39247</v>
      </c>
      <c r="E4262" s="4" t="s">
        <v>39248</v>
      </c>
      <c r="F4262" s="9" t="str">
        <f t="shared" si="265"/>
        <v>APO</v>
      </c>
      <c r="G4262" t="str">
        <f t="shared" si="266"/>
        <v>AE</v>
      </c>
      <c r="H4262" t="str">
        <f t="shared" si="267"/>
        <v>88955</v>
      </c>
    </row>
    <row r="4263" spans="1:8" ht="45">
      <c r="A4263" s="1" t="s">
        <v>16381</v>
      </c>
      <c r="B4263" s="1" t="str">
        <f t="shared" si="264"/>
        <v>8867 Rowe Point;Ruizborough, WI 29048</v>
      </c>
      <c r="C4263" s="1" t="s">
        <v>29994</v>
      </c>
      <c r="D4263" s="4" t="s">
        <v>39249</v>
      </c>
      <c r="E4263" s="4" t="s">
        <v>39250</v>
      </c>
      <c r="F4263" s="9" t="str">
        <f t="shared" si="265"/>
        <v>Ruizborough</v>
      </c>
      <c r="G4263" t="str">
        <f t="shared" si="266"/>
        <v>WI</v>
      </c>
      <c r="H4263" t="str">
        <f t="shared" si="267"/>
        <v>29048</v>
      </c>
    </row>
    <row r="4264" spans="1:8" ht="30">
      <c r="A4264" s="1" t="s">
        <v>16385</v>
      </c>
      <c r="B4264" s="1" t="str">
        <f t="shared" si="264"/>
        <v>563 Richard Island;Rickburgh, AZ 96643</v>
      </c>
      <c r="C4264" s="1" t="s">
        <v>29995</v>
      </c>
      <c r="D4264" s="4" t="s">
        <v>39251</v>
      </c>
      <c r="E4264" s="4" t="s">
        <v>39252</v>
      </c>
      <c r="F4264" s="9" t="str">
        <f t="shared" si="265"/>
        <v>Rickburgh</v>
      </c>
      <c r="G4264" t="str">
        <f t="shared" si="266"/>
        <v>AZ</v>
      </c>
      <c r="H4264" t="str">
        <f t="shared" si="267"/>
        <v>96643</v>
      </c>
    </row>
    <row r="4265" spans="1:8" ht="30">
      <c r="A4265" s="1" t="s">
        <v>16389</v>
      </c>
      <c r="B4265" s="1" t="str">
        <f t="shared" si="264"/>
        <v>2656 Brown Meadows Suite 057;Tiffanyfort, MS 31254</v>
      </c>
      <c r="C4265" s="1" t="s">
        <v>29996</v>
      </c>
      <c r="D4265" s="4" t="s">
        <v>39253</v>
      </c>
      <c r="E4265" s="4" t="s">
        <v>39254</v>
      </c>
      <c r="F4265" s="9" t="str">
        <f t="shared" si="265"/>
        <v>Tiffanyfort</v>
      </c>
      <c r="G4265" t="str">
        <f t="shared" si="266"/>
        <v>MS</v>
      </c>
      <c r="H4265" t="str">
        <f t="shared" si="267"/>
        <v>31254</v>
      </c>
    </row>
    <row r="4266" spans="1:8" ht="45">
      <c r="A4266" s="1" t="s">
        <v>16393</v>
      </c>
      <c r="B4266" s="1" t="str">
        <f t="shared" si="264"/>
        <v>974 Thomas Plaza Suite 630;South Stevenhaven, TX 08807</v>
      </c>
      <c r="C4266" s="1" t="s">
        <v>29997</v>
      </c>
      <c r="D4266" s="4" t="s">
        <v>39255</v>
      </c>
      <c r="E4266" s="4" t="s">
        <v>39256</v>
      </c>
      <c r="F4266" s="9" t="str">
        <f t="shared" si="265"/>
        <v>South Stevenhaven</v>
      </c>
      <c r="G4266" t="str">
        <f t="shared" si="266"/>
        <v>TX</v>
      </c>
      <c r="H4266" t="str">
        <f t="shared" si="267"/>
        <v>08807</v>
      </c>
    </row>
    <row r="4267" spans="1:8" ht="30">
      <c r="A4267" s="1" t="s">
        <v>16397</v>
      </c>
      <c r="B4267" s="1" t="str">
        <f t="shared" si="264"/>
        <v>94830 Tyler Crossroad Apt. 812;Richardview, ME 70143</v>
      </c>
      <c r="C4267" s="1" t="s">
        <v>29998</v>
      </c>
      <c r="D4267" s="4" t="s">
        <v>39257</v>
      </c>
      <c r="E4267" s="4" t="s">
        <v>39258</v>
      </c>
      <c r="F4267" s="9" t="str">
        <f t="shared" si="265"/>
        <v>Richardview</v>
      </c>
      <c r="G4267" t="str">
        <f t="shared" si="266"/>
        <v>ME</v>
      </c>
      <c r="H4267" t="str">
        <f t="shared" si="267"/>
        <v>70143</v>
      </c>
    </row>
    <row r="4268" spans="1:8" ht="30">
      <c r="A4268" s="1" t="s">
        <v>16400</v>
      </c>
      <c r="B4268" s="1" t="str">
        <f t="shared" si="264"/>
        <v>96581 Melvin Tunnel;Port Diana, GA 32296</v>
      </c>
      <c r="C4268" s="1" t="s">
        <v>29999</v>
      </c>
      <c r="D4268" s="4" t="s">
        <v>39259</v>
      </c>
      <c r="E4268" s="4" t="s">
        <v>39260</v>
      </c>
      <c r="F4268" s="9" t="str">
        <f t="shared" si="265"/>
        <v>Port Diana</v>
      </c>
      <c r="G4268" t="str">
        <f t="shared" si="266"/>
        <v>GA</v>
      </c>
      <c r="H4268" t="str">
        <f t="shared" si="267"/>
        <v>32296</v>
      </c>
    </row>
    <row r="4269" spans="1:8" ht="30">
      <c r="A4269" s="1" t="s">
        <v>16404</v>
      </c>
      <c r="B4269" s="1" t="str">
        <f t="shared" si="264"/>
        <v>014 Moore Burgs;Lake Michaelfurt, AR 85414</v>
      </c>
      <c r="C4269" s="1" t="s">
        <v>30000</v>
      </c>
      <c r="D4269" s="4" t="s">
        <v>39261</v>
      </c>
      <c r="E4269" s="4" t="s">
        <v>39262</v>
      </c>
      <c r="F4269" s="9" t="str">
        <f t="shared" si="265"/>
        <v>Lake Michaelfurt</v>
      </c>
      <c r="G4269" t="str">
        <f t="shared" si="266"/>
        <v>AR</v>
      </c>
      <c r="H4269" t="str">
        <f t="shared" si="267"/>
        <v>85414</v>
      </c>
    </row>
    <row r="4270" spans="1:8" ht="30">
      <c r="A4270" s="1" t="s">
        <v>16408</v>
      </c>
      <c r="B4270" s="1" t="str">
        <f t="shared" si="264"/>
        <v>4063 Jaime Village;New Jennifer, GA 14363</v>
      </c>
      <c r="C4270" s="1" t="s">
        <v>30001</v>
      </c>
      <c r="D4270" s="4" t="s">
        <v>39263</v>
      </c>
      <c r="E4270" s="4" t="s">
        <v>39264</v>
      </c>
      <c r="F4270" s="9" t="str">
        <f t="shared" si="265"/>
        <v>New Jennifer</v>
      </c>
      <c r="G4270" t="str">
        <f t="shared" si="266"/>
        <v>GA</v>
      </c>
      <c r="H4270" t="str">
        <f t="shared" si="267"/>
        <v>14363</v>
      </c>
    </row>
    <row r="4271" spans="1:8" ht="30">
      <c r="A4271" s="1" t="s">
        <v>16412</v>
      </c>
      <c r="B4271" s="1" t="str">
        <f t="shared" si="264"/>
        <v>Unit 6928 Box 8034;DPO AP 28869</v>
      </c>
      <c r="C4271" s="1" t="s">
        <v>30002</v>
      </c>
      <c r="D4271" s="4" t="s">
        <v>39265</v>
      </c>
      <c r="E4271" s="4" t="s">
        <v>39266</v>
      </c>
      <c r="F4271" s="9" t="str">
        <f t="shared" si="265"/>
        <v>DPO</v>
      </c>
      <c r="G4271" t="str">
        <f t="shared" si="266"/>
        <v>AP</v>
      </c>
      <c r="H4271" t="str">
        <f t="shared" si="267"/>
        <v>28869</v>
      </c>
    </row>
    <row r="4272" spans="1:8" ht="30">
      <c r="A4272" s="1" t="s">
        <v>16416</v>
      </c>
      <c r="B4272" s="1" t="str">
        <f t="shared" si="264"/>
        <v>39449 Reynolds Inlet Apt. 228;Julieberg, NM 81466</v>
      </c>
      <c r="C4272" s="1" t="s">
        <v>30003</v>
      </c>
      <c r="D4272" s="4" t="s">
        <v>39267</v>
      </c>
      <c r="E4272" s="4" t="s">
        <v>39268</v>
      </c>
      <c r="F4272" s="9" t="str">
        <f t="shared" si="265"/>
        <v>Julieberg</v>
      </c>
      <c r="G4272" t="str">
        <f t="shared" si="266"/>
        <v>NM</v>
      </c>
      <c r="H4272" t="str">
        <f t="shared" si="267"/>
        <v>81466</v>
      </c>
    </row>
    <row r="4273" spans="1:8" ht="45">
      <c r="A4273" s="1" t="s">
        <v>16420</v>
      </c>
      <c r="B4273" s="1" t="str">
        <f t="shared" si="264"/>
        <v>7870 Knight Pines;Williammouth, IN 74869</v>
      </c>
      <c r="C4273" s="1" t="s">
        <v>30004</v>
      </c>
      <c r="D4273" s="4" t="s">
        <v>39269</v>
      </c>
      <c r="E4273" s="4" t="s">
        <v>39270</v>
      </c>
      <c r="F4273" s="9" t="str">
        <f t="shared" si="265"/>
        <v>Williammouth</v>
      </c>
      <c r="G4273" t="str">
        <f t="shared" si="266"/>
        <v>IN</v>
      </c>
      <c r="H4273" t="str">
        <f t="shared" si="267"/>
        <v>74869</v>
      </c>
    </row>
    <row r="4274" spans="1:8" ht="30">
      <c r="A4274" s="1" t="s">
        <v>16424</v>
      </c>
      <c r="B4274" s="1" t="str">
        <f t="shared" si="264"/>
        <v>1153 Buck Spur Suite 289;Marymouth, KS 83246</v>
      </c>
      <c r="C4274" s="1" t="s">
        <v>30005</v>
      </c>
      <c r="D4274" s="4" t="s">
        <v>39271</v>
      </c>
      <c r="E4274" s="4" t="s">
        <v>39272</v>
      </c>
      <c r="F4274" s="9" t="str">
        <f t="shared" si="265"/>
        <v>Marymouth</v>
      </c>
      <c r="G4274" t="str">
        <f t="shared" si="266"/>
        <v>KS</v>
      </c>
      <c r="H4274" t="str">
        <f t="shared" si="267"/>
        <v>83246</v>
      </c>
    </row>
    <row r="4275" spans="1:8" ht="30">
      <c r="A4275" s="1" t="s">
        <v>16427</v>
      </c>
      <c r="B4275" s="1" t="str">
        <f t="shared" si="264"/>
        <v>40523 Tina River Apt. 995;East Jennifer, KS 86858</v>
      </c>
      <c r="C4275" s="1" t="s">
        <v>30006</v>
      </c>
      <c r="D4275" s="4" t="s">
        <v>39273</v>
      </c>
      <c r="E4275" s="4" t="s">
        <v>39274</v>
      </c>
      <c r="F4275" s="9" t="str">
        <f t="shared" si="265"/>
        <v>East Jennifer</v>
      </c>
      <c r="G4275" t="str">
        <f t="shared" si="266"/>
        <v>KS</v>
      </c>
      <c r="H4275" t="str">
        <f t="shared" si="267"/>
        <v>86858</v>
      </c>
    </row>
    <row r="4276" spans="1:8" ht="30">
      <c r="A4276" s="1" t="s">
        <v>16430</v>
      </c>
      <c r="B4276" s="1" t="str">
        <f t="shared" si="264"/>
        <v>326 Jesse Island;New Ashley, LA 00697</v>
      </c>
      <c r="C4276" s="1" t="s">
        <v>30007</v>
      </c>
      <c r="D4276" s="4" t="s">
        <v>39275</v>
      </c>
      <c r="E4276" s="4" t="s">
        <v>39276</v>
      </c>
      <c r="F4276" s="9" t="str">
        <f t="shared" si="265"/>
        <v>New Ashley</v>
      </c>
      <c r="G4276" t="str">
        <f t="shared" si="266"/>
        <v>LA</v>
      </c>
      <c r="H4276" t="str">
        <f t="shared" si="267"/>
        <v>00697</v>
      </c>
    </row>
    <row r="4277" spans="1:8" ht="30">
      <c r="A4277" s="1" t="s">
        <v>16433</v>
      </c>
      <c r="B4277" s="1" t="str">
        <f t="shared" si="264"/>
        <v>92670 Matthew Ridge Suite 604;Castilloshire, MD 57015</v>
      </c>
      <c r="C4277" s="1" t="s">
        <v>30008</v>
      </c>
      <c r="D4277" s="4" t="s">
        <v>39277</v>
      </c>
      <c r="E4277" s="4" t="s">
        <v>39278</v>
      </c>
      <c r="F4277" s="9" t="str">
        <f t="shared" si="265"/>
        <v>Castilloshire</v>
      </c>
      <c r="G4277" t="str">
        <f t="shared" si="266"/>
        <v>MD</v>
      </c>
      <c r="H4277" t="str">
        <f t="shared" si="267"/>
        <v>57015</v>
      </c>
    </row>
    <row r="4278" spans="1:8" ht="30">
      <c r="A4278" s="1" t="s">
        <v>16437</v>
      </c>
      <c r="B4278" s="1" t="str">
        <f t="shared" si="264"/>
        <v>98195 Barrera Camp;West Mia, VT 51669</v>
      </c>
      <c r="C4278" s="1" t="s">
        <v>30009</v>
      </c>
      <c r="D4278" s="4" t="s">
        <v>39279</v>
      </c>
      <c r="E4278" s="4" t="s">
        <v>39280</v>
      </c>
      <c r="F4278" s="9" t="str">
        <f t="shared" si="265"/>
        <v>West Mia</v>
      </c>
      <c r="G4278" t="str">
        <f t="shared" si="266"/>
        <v>VT</v>
      </c>
      <c r="H4278" t="str">
        <f t="shared" si="267"/>
        <v>51669</v>
      </c>
    </row>
    <row r="4279" spans="1:8" ht="30">
      <c r="A4279" s="1" t="s">
        <v>16441</v>
      </c>
      <c r="B4279" s="1" t="str">
        <f t="shared" si="264"/>
        <v>PSC 9148, Box 9523;APO AE 93080</v>
      </c>
      <c r="C4279" s="1" t="s">
        <v>30010</v>
      </c>
      <c r="D4279" s="4" t="s">
        <v>39281</v>
      </c>
      <c r="E4279" s="4" t="s">
        <v>39282</v>
      </c>
      <c r="F4279" s="9" t="str">
        <f t="shared" si="265"/>
        <v>APO</v>
      </c>
      <c r="G4279" t="str">
        <f t="shared" si="266"/>
        <v>AE</v>
      </c>
      <c r="H4279" t="str">
        <f t="shared" si="267"/>
        <v>93080</v>
      </c>
    </row>
    <row r="4280" spans="1:8" ht="30">
      <c r="A4280" s="1" t="s">
        <v>16445</v>
      </c>
      <c r="B4280" s="1" t="str">
        <f t="shared" si="264"/>
        <v>239 Colin Cliff Apt. 920;Sharonfurt, SD 05341</v>
      </c>
      <c r="C4280" s="1" t="s">
        <v>30011</v>
      </c>
      <c r="D4280" s="4" t="s">
        <v>39283</v>
      </c>
      <c r="E4280" s="4" t="s">
        <v>39284</v>
      </c>
      <c r="F4280" s="9" t="str">
        <f t="shared" si="265"/>
        <v>Sharonfurt</v>
      </c>
      <c r="G4280" t="str">
        <f t="shared" si="266"/>
        <v>SD</v>
      </c>
      <c r="H4280" t="str">
        <f t="shared" si="267"/>
        <v>05341</v>
      </c>
    </row>
    <row r="4281" spans="1:8" ht="45">
      <c r="A4281" s="1" t="s">
        <v>16448</v>
      </c>
      <c r="B4281" s="1" t="str">
        <f t="shared" si="264"/>
        <v>65568 Washington Brook Apt. 252;Jessicaland, WV 48815</v>
      </c>
      <c r="C4281" s="1" t="s">
        <v>30012</v>
      </c>
      <c r="D4281" s="4" t="s">
        <v>39285</v>
      </c>
      <c r="E4281" s="4" t="s">
        <v>39286</v>
      </c>
      <c r="F4281" s="9" t="str">
        <f t="shared" si="265"/>
        <v>Jessicaland</v>
      </c>
      <c r="G4281" t="str">
        <f t="shared" si="266"/>
        <v>WV</v>
      </c>
      <c r="H4281" t="str">
        <f t="shared" si="267"/>
        <v>48815</v>
      </c>
    </row>
    <row r="4282" spans="1:8" ht="30">
      <c r="A4282" s="1" t="s">
        <v>16452</v>
      </c>
      <c r="B4282" s="1" t="str">
        <f t="shared" si="264"/>
        <v>89544 Campbell Ramp;East Tracy, MD 96092</v>
      </c>
      <c r="C4282" s="1" t="s">
        <v>30013</v>
      </c>
      <c r="D4282" s="4" t="s">
        <v>39287</v>
      </c>
      <c r="E4282" s="4" t="s">
        <v>39288</v>
      </c>
      <c r="F4282" s="9" t="str">
        <f t="shared" si="265"/>
        <v>East Tracy</v>
      </c>
      <c r="G4282" t="str">
        <f t="shared" si="266"/>
        <v>MD</v>
      </c>
      <c r="H4282" t="str">
        <f t="shared" si="267"/>
        <v>96092</v>
      </c>
    </row>
    <row r="4283" spans="1:8" ht="30">
      <c r="A4283" s="1" t="s">
        <v>16455</v>
      </c>
      <c r="B4283" s="1" t="str">
        <f t="shared" si="264"/>
        <v>0651 Michael Neck Apt. 041;New Susan, DC 11207</v>
      </c>
      <c r="C4283" s="1" t="s">
        <v>30014</v>
      </c>
      <c r="D4283" s="4" t="s">
        <v>39289</v>
      </c>
      <c r="E4283" s="4" t="s">
        <v>39290</v>
      </c>
      <c r="F4283" s="9" t="str">
        <f t="shared" si="265"/>
        <v>New Susan</v>
      </c>
      <c r="G4283" t="str">
        <f t="shared" si="266"/>
        <v>DC</v>
      </c>
      <c r="H4283" t="str">
        <f t="shared" si="267"/>
        <v>11207</v>
      </c>
    </row>
    <row r="4284" spans="1:8" ht="30">
      <c r="A4284" s="1" t="s">
        <v>16459</v>
      </c>
      <c r="B4284" s="1" t="str">
        <f t="shared" si="264"/>
        <v>0244 Richard Mall;New Rachel, DE 92007</v>
      </c>
      <c r="C4284" s="1" t="s">
        <v>30015</v>
      </c>
      <c r="D4284" s="4" t="s">
        <v>39291</v>
      </c>
      <c r="E4284" s="4" t="s">
        <v>39292</v>
      </c>
      <c r="F4284" s="9" t="str">
        <f t="shared" si="265"/>
        <v>New Rachel</v>
      </c>
      <c r="G4284" t="str">
        <f t="shared" si="266"/>
        <v>DE</v>
      </c>
      <c r="H4284" t="str">
        <f t="shared" si="267"/>
        <v>92007</v>
      </c>
    </row>
    <row r="4285" spans="1:8" ht="30">
      <c r="A4285" s="1" t="s">
        <v>16463</v>
      </c>
      <c r="B4285" s="1" t="str">
        <f t="shared" si="264"/>
        <v>97513 Shelby Islands Suite 603;Tracyport, ID 40982</v>
      </c>
      <c r="C4285" s="1" t="s">
        <v>30016</v>
      </c>
      <c r="D4285" s="4" t="s">
        <v>39293</v>
      </c>
      <c r="E4285" s="4" t="s">
        <v>39294</v>
      </c>
      <c r="F4285" s="9" t="str">
        <f t="shared" si="265"/>
        <v>Tracyport</v>
      </c>
      <c r="G4285" t="str">
        <f t="shared" si="266"/>
        <v>ID</v>
      </c>
      <c r="H4285" t="str">
        <f t="shared" si="267"/>
        <v>40982</v>
      </c>
    </row>
    <row r="4286" spans="1:8" ht="30">
      <c r="A4286" s="1" t="s">
        <v>16467</v>
      </c>
      <c r="B4286" s="1" t="str">
        <f t="shared" si="264"/>
        <v>6032 Brittany Hill;New Robert, TX 57409</v>
      </c>
      <c r="C4286" s="1" t="s">
        <v>30017</v>
      </c>
      <c r="D4286" s="4" t="s">
        <v>39295</v>
      </c>
      <c r="E4286" s="4" t="s">
        <v>39296</v>
      </c>
      <c r="F4286" s="9" t="str">
        <f t="shared" si="265"/>
        <v>New Robert</v>
      </c>
      <c r="G4286" t="str">
        <f t="shared" si="266"/>
        <v>TX</v>
      </c>
      <c r="H4286" t="str">
        <f t="shared" si="267"/>
        <v>57409</v>
      </c>
    </row>
    <row r="4287" spans="1:8" ht="30">
      <c r="A4287" s="1" t="s">
        <v>16471</v>
      </c>
      <c r="B4287" s="1" t="str">
        <f t="shared" si="264"/>
        <v>692 Andersen Cliff;Huffberg, WY 57636</v>
      </c>
      <c r="C4287" s="1" t="s">
        <v>30018</v>
      </c>
      <c r="D4287" s="4" t="s">
        <v>39297</v>
      </c>
      <c r="E4287" s="4" t="s">
        <v>39298</v>
      </c>
      <c r="F4287" s="9" t="str">
        <f t="shared" si="265"/>
        <v>Huffberg</v>
      </c>
      <c r="G4287" t="str">
        <f t="shared" si="266"/>
        <v>WY</v>
      </c>
      <c r="H4287" t="str">
        <f t="shared" si="267"/>
        <v>57636</v>
      </c>
    </row>
    <row r="4288" spans="1:8" ht="45">
      <c r="A4288" s="1" t="s">
        <v>16475</v>
      </c>
      <c r="B4288" s="1" t="str">
        <f t="shared" si="264"/>
        <v>45072 Hess Plaza Suite 426;South Rebeccaborough, HI 32978</v>
      </c>
      <c r="C4288" s="1" t="s">
        <v>30019</v>
      </c>
      <c r="D4288" s="4" t="s">
        <v>39299</v>
      </c>
      <c r="E4288" s="4" t="s">
        <v>39300</v>
      </c>
      <c r="F4288" s="9" t="str">
        <f t="shared" si="265"/>
        <v>South Rebeccaborough</v>
      </c>
      <c r="G4288" t="str">
        <f t="shared" si="266"/>
        <v>HI</v>
      </c>
      <c r="H4288" t="str">
        <f t="shared" si="267"/>
        <v>32978</v>
      </c>
    </row>
    <row r="4289" spans="1:8" ht="30">
      <c r="A4289" s="1" t="s">
        <v>16479</v>
      </c>
      <c r="B4289" s="1" t="str">
        <f t="shared" si="264"/>
        <v>85719 David Keys Suite 357;Kleinfort, MD 11154</v>
      </c>
      <c r="C4289" s="1" t="s">
        <v>30020</v>
      </c>
      <c r="D4289" s="4" t="s">
        <v>39301</v>
      </c>
      <c r="E4289" s="4" t="s">
        <v>39302</v>
      </c>
      <c r="F4289" s="9" t="str">
        <f t="shared" si="265"/>
        <v>Kleinfort</v>
      </c>
      <c r="G4289" t="str">
        <f t="shared" si="266"/>
        <v>MD</v>
      </c>
      <c r="H4289" t="str">
        <f t="shared" si="267"/>
        <v>11154</v>
      </c>
    </row>
    <row r="4290" spans="1:8" ht="30">
      <c r="A4290" s="1" t="s">
        <v>16483</v>
      </c>
      <c r="B4290" s="1" t="str">
        <f t="shared" si="264"/>
        <v>68128 Sharon Coves;East Sara, NV 43820</v>
      </c>
      <c r="C4290" s="1" t="s">
        <v>30021</v>
      </c>
      <c r="D4290" s="4" t="s">
        <v>39303</v>
      </c>
      <c r="E4290" s="4" t="s">
        <v>39304</v>
      </c>
      <c r="F4290" s="9" t="str">
        <f t="shared" si="265"/>
        <v>East Sara</v>
      </c>
      <c r="G4290" t="str">
        <f t="shared" si="266"/>
        <v>NV</v>
      </c>
      <c r="H4290" t="str">
        <f t="shared" si="267"/>
        <v>43820</v>
      </c>
    </row>
    <row r="4291" spans="1:8" ht="45">
      <c r="A4291" s="1" t="s">
        <v>16487</v>
      </c>
      <c r="B4291" s="1" t="str">
        <f t="shared" ref="B4291:B4354" si="268">SUBSTITUTE(A4291,CHAR(10),";")</f>
        <v>023 Laura Extension;Valenciaville, ME 23254</v>
      </c>
      <c r="C4291" s="1" t="s">
        <v>30022</v>
      </c>
      <c r="D4291" s="4" t="s">
        <v>39305</v>
      </c>
      <c r="E4291" s="4" t="s">
        <v>39306</v>
      </c>
      <c r="F4291" s="9" t="str">
        <f t="shared" ref="F4291:F4354" si="269">IF(RIGHT(LEFT(E4291,3),2)="PO",LEFT(E4291,3),LEFT(E4291,LEN(E4291)-10))</f>
        <v>Valenciaville</v>
      </c>
      <c r="G4291" t="str">
        <f t="shared" ref="G4291:G4354" si="270">LEFT(RIGHT(E4291, 8), 2)</f>
        <v>ME</v>
      </c>
      <c r="H4291" t="str">
        <f t="shared" ref="H4291:H4354" si="271">RIGHT(E4291, 5)</f>
        <v>23254</v>
      </c>
    </row>
    <row r="4292" spans="1:8" ht="30">
      <c r="A4292" s="1" t="s">
        <v>16491</v>
      </c>
      <c r="B4292" s="1" t="str">
        <f t="shared" si="268"/>
        <v>PSC 5055, Box 5538;APO AA 11534</v>
      </c>
      <c r="C4292" s="1" t="s">
        <v>30023</v>
      </c>
      <c r="D4292" s="4" t="s">
        <v>39307</v>
      </c>
      <c r="E4292" s="4" t="s">
        <v>39308</v>
      </c>
      <c r="F4292" s="9" t="str">
        <f t="shared" si="269"/>
        <v>APO</v>
      </c>
      <c r="G4292" t="str">
        <f t="shared" si="270"/>
        <v>AA</v>
      </c>
      <c r="H4292" t="str">
        <f t="shared" si="271"/>
        <v>11534</v>
      </c>
    </row>
    <row r="4293" spans="1:8" ht="30">
      <c r="A4293" s="1" t="s">
        <v>16495</v>
      </c>
      <c r="B4293" s="1" t="str">
        <f t="shared" si="268"/>
        <v>Unit 2443 Box 0467;DPO AP 19054</v>
      </c>
      <c r="C4293" s="1" t="s">
        <v>30024</v>
      </c>
      <c r="D4293" s="4" t="s">
        <v>39309</v>
      </c>
      <c r="E4293" s="4" t="s">
        <v>39310</v>
      </c>
      <c r="F4293" s="9" t="str">
        <f t="shared" si="269"/>
        <v>DPO</v>
      </c>
      <c r="G4293" t="str">
        <f t="shared" si="270"/>
        <v>AP</v>
      </c>
      <c r="H4293" t="str">
        <f t="shared" si="271"/>
        <v>19054</v>
      </c>
    </row>
    <row r="4294" spans="1:8" ht="30">
      <c r="A4294" s="1" t="s">
        <v>16499</v>
      </c>
      <c r="B4294" s="1" t="str">
        <f t="shared" si="268"/>
        <v>8093 Tristan Walk Apt. 622;Chaveztown, WY 59221</v>
      </c>
      <c r="C4294" s="1" t="s">
        <v>30025</v>
      </c>
      <c r="D4294" s="4" t="s">
        <v>39311</v>
      </c>
      <c r="E4294" s="4" t="s">
        <v>39312</v>
      </c>
      <c r="F4294" s="9" t="str">
        <f t="shared" si="269"/>
        <v>Chaveztown</v>
      </c>
      <c r="G4294" t="str">
        <f t="shared" si="270"/>
        <v>WY</v>
      </c>
      <c r="H4294" t="str">
        <f t="shared" si="271"/>
        <v>59221</v>
      </c>
    </row>
    <row r="4295" spans="1:8" ht="30">
      <c r="A4295" s="1" t="s">
        <v>16503</v>
      </c>
      <c r="B4295" s="1" t="str">
        <f t="shared" si="268"/>
        <v>34566 Timothy Ford;North Isaacborough, WY 48798</v>
      </c>
      <c r="C4295" s="1" t="s">
        <v>30026</v>
      </c>
      <c r="D4295" s="4" t="s">
        <v>39313</v>
      </c>
      <c r="E4295" s="4" t="s">
        <v>39314</v>
      </c>
      <c r="F4295" s="9" t="str">
        <f t="shared" si="269"/>
        <v>North Isaacborough</v>
      </c>
      <c r="G4295" t="str">
        <f t="shared" si="270"/>
        <v>WY</v>
      </c>
      <c r="H4295" t="str">
        <f t="shared" si="271"/>
        <v>48798</v>
      </c>
    </row>
    <row r="4296" spans="1:8" ht="45">
      <c r="A4296" s="1" t="s">
        <v>16507</v>
      </c>
      <c r="B4296" s="1" t="str">
        <f t="shared" si="268"/>
        <v>4931 Ashley Place Apt. 564;South Wendy, OH 14568</v>
      </c>
      <c r="C4296" s="1" t="s">
        <v>30027</v>
      </c>
      <c r="D4296" s="4" t="s">
        <v>39315</v>
      </c>
      <c r="E4296" s="4" t="s">
        <v>39316</v>
      </c>
      <c r="F4296" s="9" t="str">
        <f t="shared" si="269"/>
        <v>South Wendy</v>
      </c>
      <c r="G4296" t="str">
        <f t="shared" si="270"/>
        <v>OH</v>
      </c>
      <c r="H4296" t="str">
        <f t="shared" si="271"/>
        <v>14568</v>
      </c>
    </row>
    <row r="4297" spans="1:8" ht="45">
      <c r="A4297" s="1" t="s">
        <v>16511</v>
      </c>
      <c r="B4297" s="1" t="str">
        <f t="shared" si="268"/>
        <v>058 Ward Streets Apt. 456;North Gabriella, VA 11675</v>
      </c>
      <c r="C4297" s="1" t="s">
        <v>30028</v>
      </c>
      <c r="D4297" s="4" t="s">
        <v>39317</v>
      </c>
      <c r="E4297" s="4" t="s">
        <v>39318</v>
      </c>
      <c r="F4297" s="9" t="str">
        <f t="shared" si="269"/>
        <v>North Gabriella</v>
      </c>
      <c r="G4297" t="str">
        <f t="shared" si="270"/>
        <v>VA</v>
      </c>
      <c r="H4297" t="str">
        <f t="shared" si="271"/>
        <v>11675</v>
      </c>
    </row>
    <row r="4298" spans="1:8" ht="45">
      <c r="A4298" s="1" t="s">
        <v>16515</v>
      </c>
      <c r="B4298" s="1" t="str">
        <f t="shared" si="268"/>
        <v>89148 Stacey View Suite 963;East Allenberg, WY 21909</v>
      </c>
      <c r="C4298" s="1" t="s">
        <v>30029</v>
      </c>
      <c r="D4298" s="4" t="s">
        <v>39319</v>
      </c>
      <c r="E4298" s="4" t="s">
        <v>39320</v>
      </c>
      <c r="F4298" s="9" t="str">
        <f t="shared" si="269"/>
        <v>East Allenberg</v>
      </c>
      <c r="G4298" t="str">
        <f t="shared" si="270"/>
        <v>WY</v>
      </c>
      <c r="H4298" t="str">
        <f t="shared" si="271"/>
        <v>21909</v>
      </c>
    </row>
    <row r="4299" spans="1:8" ht="30">
      <c r="A4299" s="1" t="s">
        <v>16519</v>
      </c>
      <c r="B4299" s="1" t="str">
        <f t="shared" si="268"/>
        <v>60101 Steven Route Suite 130;Blackburnton, VT 91375</v>
      </c>
      <c r="C4299" s="1" t="s">
        <v>30030</v>
      </c>
      <c r="D4299" s="4" t="s">
        <v>39321</v>
      </c>
      <c r="E4299" s="4" t="s">
        <v>39322</v>
      </c>
      <c r="F4299" s="9" t="str">
        <f t="shared" si="269"/>
        <v>Blackburnton</v>
      </c>
      <c r="G4299" t="str">
        <f t="shared" si="270"/>
        <v>VT</v>
      </c>
      <c r="H4299" t="str">
        <f t="shared" si="271"/>
        <v>91375</v>
      </c>
    </row>
    <row r="4300" spans="1:8" ht="30">
      <c r="A4300" s="1" t="s">
        <v>16523</v>
      </c>
      <c r="B4300" s="1" t="str">
        <f t="shared" si="268"/>
        <v>3144 Patton Street Suite 894;Charlesside, DC 76931</v>
      </c>
      <c r="C4300" s="1" t="s">
        <v>30031</v>
      </c>
      <c r="D4300" s="4" t="s">
        <v>39323</v>
      </c>
      <c r="E4300" s="4" t="s">
        <v>39324</v>
      </c>
      <c r="F4300" s="9" t="str">
        <f t="shared" si="269"/>
        <v>Charlesside</v>
      </c>
      <c r="G4300" t="str">
        <f t="shared" si="270"/>
        <v>DC</v>
      </c>
      <c r="H4300" t="str">
        <f t="shared" si="271"/>
        <v>76931</v>
      </c>
    </row>
    <row r="4301" spans="1:8" ht="30">
      <c r="A4301" s="1" t="s">
        <v>16527</v>
      </c>
      <c r="B4301" s="1" t="str">
        <f t="shared" si="268"/>
        <v>3437 Robbins Springs;Bassview, WI 75923</v>
      </c>
      <c r="C4301" s="1" t="s">
        <v>30032</v>
      </c>
      <c r="D4301" s="4" t="s">
        <v>39325</v>
      </c>
      <c r="E4301" s="4" t="s">
        <v>39326</v>
      </c>
      <c r="F4301" s="9" t="str">
        <f t="shared" si="269"/>
        <v>Bassview</v>
      </c>
      <c r="G4301" t="str">
        <f t="shared" si="270"/>
        <v>WI</v>
      </c>
      <c r="H4301" t="str">
        <f t="shared" si="271"/>
        <v>75923</v>
      </c>
    </row>
    <row r="4302" spans="1:8" ht="45">
      <c r="A4302" s="1" t="s">
        <v>16530</v>
      </c>
      <c r="B4302" s="1" t="str">
        <f t="shared" si="268"/>
        <v>6933 Palmer Branch Apt. 954;East Martinmouth, OR 48153</v>
      </c>
      <c r="C4302" s="1" t="s">
        <v>30033</v>
      </c>
      <c r="D4302" s="4" t="s">
        <v>39327</v>
      </c>
      <c r="E4302" s="4" t="s">
        <v>39328</v>
      </c>
      <c r="F4302" s="9" t="str">
        <f t="shared" si="269"/>
        <v>East Martinmouth</v>
      </c>
      <c r="G4302" t="str">
        <f t="shared" si="270"/>
        <v>OR</v>
      </c>
      <c r="H4302" t="str">
        <f t="shared" si="271"/>
        <v>48153</v>
      </c>
    </row>
    <row r="4303" spans="1:8" ht="45">
      <c r="A4303" s="1" t="s">
        <v>16534</v>
      </c>
      <c r="B4303" s="1" t="str">
        <f t="shared" si="268"/>
        <v>2697 Bryan Vista Apt. 092;East Tiffanyfort, KS 81071</v>
      </c>
      <c r="C4303" s="1" t="s">
        <v>30034</v>
      </c>
      <c r="D4303" s="4" t="s">
        <v>39329</v>
      </c>
      <c r="E4303" s="4" t="s">
        <v>39330</v>
      </c>
      <c r="F4303" s="9" t="str">
        <f t="shared" si="269"/>
        <v>East Tiffanyfort</v>
      </c>
      <c r="G4303" t="str">
        <f t="shared" si="270"/>
        <v>KS</v>
      </c>
      <c r="H4303" t="str">
        <f t="shared" si="271"/>
        <v>81071</v>
      </c>
    </row>
    <row r="4304" spans="1:8" ht="30">
      <c r="A4304" s="1" t="s">
        <v>16538</v>
      </c>
      <c r="B4304" s="1" t="str">
        <f t="shared" si="268"/>
        <v>0311 Perez Fort Apt. 051;Sarahport, MN 34858</v>
      </c>
      <c r="C4304" s="1" t="s">
        <v>30035</v>
      </c>
      <c r="D4304" s="4" t="s">
        <v>39331</v>
      </c>
      <c r="E4304" s="4" t="s">
        <v>39332</v>
      </c>
      <c r="F4304" s="9" t="str">
        <f t="shared" si="269"/>
        <v>Sarahport</v>
      </c>
      <c r="G4304" t="str">
        <f t="shared" si="270"/>
        <v>MN</v>
      </c>
      <c r="H4304" t="str">
        <f t="shared" si="271"/>
        <v>34858</v>
      </c>
    </row>
    <row r="4305" spans="1:8" ht="45">
      <c r="A4305" s="1" t="s">
        <v>16541</v>
      </c>
      <c r="B4305" s="1" t="str">
        <f t="shared" si="268"/>
        <v>998 Amanda Mountain;Valeriefort, NE 40396</v>
      </c>
      <c r="C4305" s="1" t="s">
        <v>30036</v>
      </c>
      <c r="D4305" s="4" t="s">
        <v>39333</v>
      </c>
      <c r="E4305" s="4" t="s">
        <v>39334</v>
      </c>
      <c r="F4305" s="9" t="str">
        <f t="shared" si="269"/>
        <v>Valeriefort</v>
      </c>
      <c r="G4305" t="str">
        <f t="shared" si="270"/>
        <v>NE</v>
      </c>
      <c r="H4305" t="str">
        <f t="shared" si="271"/>
        <v>40396</v>
      </c>
    </row>
    <row r="4306" spans="1:8" ht="45">
      <c r="A4306" s="1" t="s">
        <v>16545</v>
      </c>
      <c r="B4306" s="1" t="str">
        <f t="shared" si="268"/>
        <v>1999 Katherine Overpass;Brittanyland, RI 75671</v>
      </c>
      <c r="C4306" s="1" t="s">
        <v>30037</v>
      </c>
      <c r="D4306" s="4" t="s">
        <v>39335</v>
      </c>
      <c r="E4306" s="4" t="s">
        <v>39336</v>
      </c>
      <c r="F4306" s="9" t="str">
        <f t="shared" si="269"/>
        <v>Brittanyland</v>
      </c>
      <c r="G4306" t="str">
        <f t="shared" si="270"/>
        <v>RI</v>
      </c>
      <c r="H4306" t="str">
        <f t="shared" si="271"/>
        <v>75671</v>
      </c>
    </row>
    <row r="4307" spans="1:8" ht="30">
      <c r="A4307" s="1" t="s">
        <v>16548</v>
      </c>
      <c r="B4307" s="1" t="str">
        <f t="shared" si="268"/>
        <v>Unit 8766 Box 1186;DPO AP 21607</v>
      </c>
      <c r="C4307" s="1" t="s">
        <v>30038</v>
      </c>
      <c r="D4307" s="4" t="s">
        <v>39337</v>
      </c>
      <c r="E4307" s="4" t="s">
        <v>39338</v>
      </c>
      <c r="F4307" s="9" t="str">
        <f t="shared" si="269"/>
        <v>DPO</v>
      </c>
      <c r="G4307" t="str">
        <f t="shared" si="270"/>
        <v>AP</v>
      </c>
      <c r="H4307" t="str">
        <f t="shared" si="271"/>
        <v>21607</v>
      </c>
    </row>
    <row r="4308" spans="1:8" ht="30">
      <c r="A4308" s="1" t="s">
        <v>16552</v>
      </c>
      <c r="B4308" s="1" t="str">
        <f t="shared" si="268"/>
        <v>3900 Hernandez Ferry;North Roy, LA 18910</v>
      </c>
      <c r="C4308" s="1" t="s">
        <v>30039</v>
      </c>
      <c r="D4308" s="4" t="s">
        <v>39339</v>
      </c>
      <c r="E4308" s="4" t="s">
        <v>39340</v>
      </c>
      <c r="F4308" s="9" t="str">
        <f t="shared" si="269"/>
        <v>North Roy</v>
      </c>
      <c r="G4308" t="str">
        <f t="shared" si="270"/>
        <v>LA</v>
      </c>
      <c r="H4308" t="str">
        <f t="shared" si="271"/>
        <v>18910</v>
      </c>
    </row>
    <row r="4309" spans="1:8" ht="30">
      <c r="A4309" s="1" t="s">
        <v>16556</v>
      </c>
      <c r="B4309" s="1" t="str">
        <f t="shared" si="268"/>
        <v>Unit 8986 Box 4274;DPO AP 95351</v>
      </c>
      <c r="C4309" s="1" t="s">
        <v>30040</v>
      </c>
      <c r="D4309" s="4" t="s">
        <v>39341</v>
      </c>
      <c r="E4309" s="4" t="s">
        <v>39342</v>
      </c>
      <c r="F4309" s="9" t="str">
        <f t="shared" si="269"/>
        <v>DPO</v>
      </c>
      <c r="G4309" t="str">
        <f t="shared" si="270"/>
        <v>AP</v>
      </c>
      <c r="H4309" t="str">
        <f t="shared" si="271"/>
        <v>95351</v>
      </c>
    </row>
    <row r="4310" spans="1:8" ht="30">
      <c r="A4310" s="1" t="s">
        <v>16559</v>
      </c>
      <c r="B4310" s="1" t="str">
        <f t="shared" si="268"/>
        <v>61503 Frye Hill Apt. 220;Lake Rachel, ID 38693</v>
      </c>
      <c r="C4310" s="1" t="s">
        <v>30041</v>
      </c>
      <c r="D4310" s="4" t="s">
        <v>39343</v>
      </c>
      <c r="E4310" s="4" t="s">
        <v>39344</v>
      </c>
      <c r="F4310" s="9" t="str">
        <f t="shared" si="269"/>
        <v>Lake Rachel</v>
      </c>
      <c r="G4310" t="str">
        <f t="shared" si="270"/>
        <v>ID</v>
      </c>
      <c r="H4310" t="str">
        <f t="shared" si="271"/>
        <v>38693</v>
      </c>
    </row>
    <row r="4311" spans="1:8" ht="30">
      <c r="A4311" s="1" t="s">
        <v>16563</v>
      </c>
      <c r="B4311" s="1" t="str">
        <f t="shared" si="268"/>
        <v>7883 Moore Prairie;Lake John, MN 40528</v>
      </c>
      <c r="C4311" s="1" t="s">
        <v>30042</v>
      </c>
      <c r="D4311" s="4" t="s">
        <v>39345</v>
      </c>
      <c r="E4311" s="4" t="s">
        <v>39346</v>
      </c>
      <c r="F4311" s="9" t="str">
        <f t="shared" si="269"/>
        <v>Lake John</v>
      </c>
      <c r="G4311" t="str">
        <f t="shared" si="270"/>
        <v>MN</v>
      </c>
      <c r="H4311" t="str">
        <f t="shared" si="271"/>
        <v>40528</v>
      </c>
    </row>
    <row r="4312" spans="1:8" ht="45">
      <c r="A4312" s="1" t="s">
        <v>16567</v>
      </c>
      <c r="B4312" s="1" t="str">
        <f t="shared" si="268"/>
        <v>11564 Sean Shore Suite 614;Lake Amandafurt, AR 90085</v>
      </c>
      <c r="C4312" s="1" t="s">
        <v>30043</v>
      </c>
      <c r="D4312" s="4" t="s">
        <v>39347</v>
      </c>
      <c r="E4312" s="4" t="s">
        <v>39348</v>
      </c>
      <c r="F4312" s="9" t="str">
        <f t="shared" si="269"/>
        <v>Lake Amandafurt</v>
      </c>
      <c r="G4312" t="str">
        <f t="shared" si="270"/>
        <v>AR</v>
      </c>
      <c r="H4312" t="str">
        <f t="shared" si="271"/>
        <v>90085</v>
      </c>
    </row>
    <row r="4313" spans="1:8" ht="30">
      <c r="A4313" s="1" t="s">
        <v>16571</v>
      </c>
      <c r="B4313" s="1" t="str">
        <f t="shared" si="268"/>
        <v>68423 Michael Forges;North Joanna, NV 11795</v>
      </c>
      <c r="C4313" s="1" t="s">
        <v>30044</v>
      </c>
      <c r="D4313" s="4" t="s">
        <v>39349</v>
      </c>
      <c r="E4313" s="4" t="s">
        <v>39350</v>
      </c>
      <c r="F4313" s="9" t="str">
        <f t="shared" si="269"/>
        <v>North Joanna</v>
      </c>
      <c r="G4313" t="str">
        <f t="shared" si="270"/>
        <v>NV</v>
      </c>
      <c r="H4313" t="str">
        <f t="shared" si="271"/>
        <v>11795</v>
      </c>
    </row>
    <row r="4314" spans="1:8" ht="45">
      <c r="A4314" s="1" t="s">
        <v>16574</v>
      </c>
      <c r="B4314" s="1" t="str">
        <f t="shared" si="268"/>
        <v>98747 Compton Crossroad Suite 520;East Billshire, MO 01283</v>
      </c>
      <c r="C4314" s="1" t="s">
        <v>30045</v>
      </c>
      <c r="D4314" s="4" t="s">
        <v>39351</v>
      </c>
      <c r="E4314" s="4" t="s">
        <v>39352</v>
      </c>
      <c r="F4314" s="9" t="str">
        <f t="shared" si="269"/>
        <v>East Billshire</v>
      </c>
      <c r="G4314" t="str">
        <f t="shared" si="270"/>
        <v>MO</v>
      </c>
      <c r="H4314" t="str">
        <f t="shared" si="271"/>
        <v>01283</v>
      </c>
    </row>
    <row r="4315" spans="1:8" ht="30">
      <c r="A4315" s="1" t="s">
        <v>16578</v>
      </c>
      <c r="B4315" s="1" t="str">
        <f t="shared" si="268"/>
        <v>208 Duane Stravenue;North Mariaberg, AK 38648</v>
      </c>
      <c r="C4315" s="1" t="s">
        <v>30046</v>
      </c>
      <c r="D4315" s="4" t="s">
        <v>39353</v>
      </c>
      <c r="E4315" s="4" t="s">
        <v>39354</v>
      </c>
      <c r="F4315" s="9" t="str">
        <f t="shared" si="269"/>
        <v>North Mariaberg</v>
      </c>
      <c r="G4315" t="str">
        <f t="shared" si="270"/>
        <v>AK</v>
      </c>
      <c r="H4315" t="str">
        <f t="shared" si="271"/>
        <v>38648</v>
      </c>
    </row>
    <row r="4316" spans="1:8" ht="30">
      <c r="A4316" s="1" t="s">
        <v>16582</v>
      </c>
      <c r="B4316" s="1" t="str">
        <f t="shared" si="268"/>
        <v>2375 Hays Loaf;Brittanybury, OK 86193</v>
      </c>
      <c r="C4316" s="1" t="s">
        <v>30047</v>
      </c>
      <c r="D4316" s="4" t="s">
        <v>39355</v>
      </c>
      <c r="E4316" s="4" t="s">
        <v>39356</v>
      </c>
      <c r="F4316" s="9" t="str">
        <f t="shared" si="269"/>
        <v>Brittanybury</v>
      </c>
      <c r="G4316" t="str">
        <f t="shared" si="270"/>
        <v>OK</v>
      </c>
      <c r="H4316" t="str">
        <f t="shared" si="271"/>
        <v>86193</v>
      </c>
    </row>
    <row r="4317" spans="1:8" ht="30">
      <c r="A4317" s="1" t="s">
        <v>16586</v>
      </c>
      <c r="B4317" s="1" t="str">
        <f t="shared" si="268"/>
        <v>0648 Thompson Island;Payneland, TN 60159</v>
      </c>
      <c r="C4317" s="1" t="s">
        <v>30048</v>
      </c>
      <c r="D4317" s="4" t="s">
        <v>39357</v>
      </c>
      <c r="E4317" s="4" t="s">
        <v>39358</v>
      </c>
      <c r="F4317" s="9" t="str">
        <f t="shared" si="269"/>
        <v>Payneland</v>
      </c>
      <c r="G4317" t="str">
        <f t="shared" si="270"/>
        <v>TN</v>
      </c>
      <c r="H4317" t="str">
        <f t="shared" si="271"/>
        <v>60159</v>
      </c>
    </row>
    <row r="4318" spans="1:8" ht="30">
      <c r="A4318" s="1" t="s">
        <v>16590</v>
      </c>
      <c r="B4318" s="1" t="str">
        <f t="shared" si="268"/>
        <v>738 Jones Lock;New Drewville, IA 76122</v>
      </c>
      <c r="C4318" s="1" t="s">
        <v>30049</v>
      </c>
      <c r="D4318" s="4" t="s">
        <v>39359</v>
      </c>
      <c r="E4318" s="4" t="s">
        <v>39360</v>
      </c>
      <c r="F4318" s="9" t="str">
        <f t="shared" si="269"/>
        <v>New Drewville</v>
      </c>
      <c r="G4318" t="str">
        <f t="shared" si="270"/>
        <v>IA</v>
      </c>
      <c r="H4318" t="str">
        <f t="shared" si="271"/>
        <v>76122</v>
      </c>
    </row>
    <row r="4319" spans="1:8" ht="30">
      <c r="A4319" s="1" t="s">
        <v>16593</v>
      </c>
      <c r="B4319" s="1" t="str">
        <f t="shared" si="268"/>
        <v>Unit 7033 Box 6357;DPO AP 41950</v>
      </c>
      <c r="C4319" s="1" t="s">
        <v>30050</v>
      </c>
      <c r="D4319" s="4" t="s">
        <v>39361</v>
      </c>
      <c r="E4319" s="4" t="s">
        <v>39362</v>
      </c>
      <c r="F4319" s="9" t="str">
        <f t="shared" si="269"/>
        <v>DPO</v>
      </c>
      <c r="G4319" t="str">
        <f t="shared" si="270"/>
        <v>AP</v>
      </c>
      <c r="H4319" t="str">
        <f t="shared" si="271"/>
        <v>41950</v>
      </c>
    </row>
    <row r="4320" spans="1:8" ht="30">
      <c r="A4320" s="1" t="s">
        <v>16597</v>
      </c>
      <c r="B4320" s="1" t="str">
        <f t="shared" si="268"/>
        <v>Unit 3718 Box 7694;DPO AE 03886</v>
      </c>
      <c r="C4320" s="1" t="s">
        <v>30051</v>
      </c>
      <c r="D4320" s="4" t="s">
        <v>39363</v>
      </c>
      <c r="E4320" s="4" t="s">
        <v>39364</v>
      </c>
      <c r="F4320" s="9" t="str">
        <f t="shared" si="269"/>
        <v>DPO</v>
      </c>
      <c r="G4320" t="str">
        <f t="shared" si="270"/>
        <v>AE</v>
      </c>
      <c r="H4320" t="str">
        <f t="shared" si="271"/>
        <v>03886</v>
      </c>
    </row>
    <row r="4321" spans="1:8" ht="30">
      <c r="A4321" s="1" t="s">
        <v>16601</v>
      </c>
      <c r="B4321" s="1" t="str">
        <f t="shared" si="268"/>
        <v>42782 Maxwell Heights;East Lauren, HI 75674</v>
      </c>
      <c r="C4321" s="1" t="s">
        <v>30052</v>
      </c>
      <c r="D4321" s="4" t="s">
        <v>39365</v>
      </c>
      <c r="E4321" s="4" t="s">
        <v>39366</v>
      </c>
      <c r="F4321" s="9" t="str">
        <f t="shared" si="269"/>
        <v>East Lauren</v>
      </c>
      <c r="G4321" t="str">
        <f t="shared" si="270"/>
        <v>HI</v>
      </c>
      <c r="H4321" t="str">
        <f t="shared" si="271"/>
        <v>75674</v>
      </c>
    </row>
    <row r="4322" spans="1:8" ht="30">
      <c r="A4322" s="1" t="s">
        <v>16605</v>
      </c>
      <c r="B4322" s="1" t="str">
        <f t="shared" si="268"/>
        <v>4036 Timothy Fork Suite 987;New Barbara, MS 18068</v>
      </c>
      <c r="C4322" s="1" t="s">
        <v>30053</v>
      </c>
      <c r="D4322" s="4" t="s">
        <v>39367</v>
      </c>
      <c r="E4322" s="4" t="s">
        <v>39368</v>
      </c>
      <c r="F4322" s="9" t="str">
        <f t="shared" si="269"/>
        <v>New Barbara</v>
      </c>
      <c r="G4322" t="str">
        <f t="shared" si="270"/>
        <v>MS</v>
      </c>
      <c r="H4322" t="str">
        <f t="shared" si="271"/>
        <v>18068</v>
      </c>
    </row>
    <row r="4323" spans="1:8" ht="30">
      <c r="A4323" s="1" t="s">
        <v>16606</v>
      </c>
      <c r="B4323" s="1" t="str">
        <f t="shared" si="268"/>
        <v>466 Hayes Wells Suite 169;Port Brianfort, IN 58908</v>
      </c>
      <c r="C4323" s="1" t="s">
        <v>30054</v>
      </c>
      <c r="D4323" s="4" t="s">
        <v>39369</v>
      </c>
      <c r="E4323" s="4" t="s">
        <v>39370</v>
      </c>
      <c r="F4323" s="9" t="str">
        <f t="shared" si="269"/>
        <v>Port Brianfort</v>
      </c>
      <c r="G4323" t="str">
        <f t="shared" si="270"/>
        <v>IN</v>
      </c>
      <c r="H4323" t="str">
        <f t="shared" si="271"/>
        <v>58908</v>
      </c>
    </row>
    <row r="4324" spans="1:8" ht="30">
      <c r="A4324" s="1" t="s">
        <v>16609</v>
      </c>
      <c r="B4324" s="1" t="str">
        <f t="shared" si="268"/>
        <v>3102 Timothy Village Suite 391;West Jenny, DE 32949</v>
      </c>
      <c r="C4324" s="1" t="s">
        <v>30055</v>
      </c>
      <c r="D4324" s="4" t="s">
        <v>39371</v>
      </c>
      <c r="E4324" s="4" t="s">
        <v>39372</v>
      </c>
      <c r="F4324" s="9" t="str">
        <f t="shared" si="269"/>
        <v>West Jenny</v>
      </c>
      <c r="G4324" t="str">
        <f t="shared" si="270"/>
        <v>DE</v>
      </c>
      <c r="H4324" t="str">
        <f t="shared" si="271"/>
        <v>32949</v>
      </c>
    </row>
    <row r="4325" spans="1:8" ht="30">
      <c r="A4325" s="1" t="s">
        <v>16612</v>
      </c>
      <c r="B4325" s="1" t="str">
        <f t="shared" si="268"/>
        <v>97868 Bryant Shore Apt. 253;Phillipsport, WY 86074</v>
      </c>
      <c r="C4325" s="1" t="s">
        <v>30056</v>
      </c>
      <c r="D4325" s="4" t="s">
        <v>39373</v>
      </c>
      <c r="E4325" s="4" t="s">
        <v>39374</v>
      </c>
      <c r="F4325" s="9" t="str">
        <f t="shared" si="269"/>
        <v>Phillipsport</v>
      </c>
      <c r="G4325" t="str">
        <f t="shared" si="270"/>
        <v>WY</v>
      </c>
      <c r="H4325" t="str">
        <f t="shared" si="271"/>
        <v>86074</v>
      </c>
    </row>
    <row r="4326" spans="1:8" ht="30">
      <c r="A4326" s="1" t="s">
        <v>16616</v>
      </c>
      <c r="B4326" s="1" t="str">
        <f t="shared" si="268"/>
        <v>8942 Timothy Key;East Bryanville, NV 48999</v>
      </c>
      <c r="C4326" s="1" t="s">
        <v>30057</v>
      </c>
      <c r="D4326" s="4" t="s">
        <v>39375</v>
      </c>
      <c r="E4326" s="4" t="s">
        <v>39376</v>
      </c>
      <c r="F4326" s="9" t="str">
        <f t="shared" si="269"/>
        <v>East Bryanville</v>
      </c>
      <c r="G4326" t="str">
        <f t="shared" si="270"/>
        <v>NV</v>
      </c>
      <c r="H4326" t="str">
        <f t="shared" si="271"/>
        <v>48999</v>
      </c>
    </row>
    <row r="4327" spans="1:8" ht="30">
      <c r="A4327" s="1" t="s">
        <v>16619</v>
      </c>
      <c r="B4327" s="1" t="str">
        <f t="shared" si="268"/>
        <v>435 Clifford Alley Apt. 525;Meganbury, OH 23375</v>
      </c>
      <c r="C4327" s="1" t="s">
        <v>30058</v>
      </c>
      <c r="D4327" s="4" t="s">
        <v>39377</v>
      </c>
      <c r="E4327" s="4" t="s">
        <v>39378</v>
      </c>
      <c r="F4327" s="9" t="str">
        <f t="shared" si="269"/>
        <v>Meganbury</v>
      </c>
      <c r="G4327" t="str">
        <f t="shared" si="270"/>
        <v>OH</v>
      </c>
      <c r="H4327" t="str">
        <f t="shared" si="271"/>
        <v>23375</v>
      </c>
    </row>
    <row r="4328" spans="1:8" ht="45">
      <c r="A4328" s="1" t="s">
        <v>16622</v>
      </c>
      <c r="B4328" s="1" t="str">
        <f t="shared" si="268"/>
        <v>675 Golden Skyway Suite 596;Lake Anthonyton, MI 76128</v>
      </c>
      <c r="C4328" s="1" t="s">
        <v>30059</v>
      </c>
      <c r="D4328" s="4" t="s">
        <v>39379</v>
      </c>
      <c r="E4328" s="4" t="s">
        <v>39380</v>
      </c>
      <c r="F4328" s="9" t="str">
        <f t="shared" si="269"/>
        <v>Lake Anthonyton</v>
      </c>
      <c r="G4328" t="str">
        <f t="shared" si="270"/>
        <v>MI</v>
      </c>
      <c r="H4328" t="str">
        <f t="shared" si="271"/>
        <v>76128</v>
      </c>
    </row>
    <row r="4329" spans="1:8" ht="30">
      <c r="A4329" s="1" t="s">
        <v>16625</v>
      </c>
      <c r="B4329" s="1" t="str">
        <f t="shared" si="268"/>
        <v>326 Robert Unions Apt. 443;Sanchezside, NJ 16672</v>
      </c>
      <c r="C4329" s="1" t="s">
        <v>30060</v>
      </c>
      <c r="D4329" s="4" t="s">
        <v>39381</v>
      </c>
      <c r="E4329" s="4" t="s">
        <v>39382</v>
      </c>
      <c r="F4329" s="9" t="str">
        <f t="shared" si="269"/>
        <v>Sanchezside</v>
      </c>
      <c r="G4329" t="str">
        <f t="shared" si="270"/>
        <v>NJ</v>
      </c>
      <c r="H4329" t="str">
        <f t="shared" si="271"/>
        <v>16672</v>
      </c>
    </row>
    <row r="4330" spans="1:8" ht="30">
      <c r="A4330" s="1" t="s">
        <v>16629</v>
      </c>
      <c r="B4330" s="1" t="str">
        <f t="shared" si="268"/>
        <v>65089 Daniel Burg Apt. 007;Robertburgh, MS 19063</v>
      </c>
      <c r="C4330" s="1" t="s">
        <v>30061</v>
      </c>
      <c r="D4330" s="4" t="s">
        <v>39383</v>
      </c>
      <c r="E4330" s="4" t="s">
        <v>39384</v>
      </c>
      <c r="F4330" s="9" t="str">
        <f t="shared" si="269"/>
        <v>Robertburgh</v>
      </c>
      <c r="G4330" t="str">
        <f t="shared" si="270"/>
        <v>MS</v>
      </c>
      <c r="H4330" t="str">
        <f t="shared" si="271"/>
        <v>19063</v>
      </c>
    </row>
    <row r="4331" spans="1:8" ht="30">
      <c r="A4331" s="1" t="s">
        <v>16632</v>
      </c>
      <c r="B4331" s="1" t="str">
        <f t="shared" si="268"/>
        <v>5003 Brenda Circles Apt. 845;East Glenn, VA 98048</v>
      </c>
      <c r="C4331" s="1" t="s">
        <v>30062</v>
      </c>
      <c r="D4331" s="4" t="s">
        <v>39385</v>
      </c>
      <c r="E4331" s="4" t="s">
        <v>39386</v>
      </c>
      <c r="F4331" s="9" t="str">
        <f t="shared" si="269"/>
        <v>East Glenn</v>
      </c>
      <c r="G4331" t="str">
        <f t="shared" si="270"/>
        <v>VA</v>
      </c>
      <c r="H4331" t="str">
        <f t="shared" si="271"/>
        <v>98048</v>
      </c>
    </row>
    <row r="4332" spans="1:8" ht="30">
      <c r="A4332" s="1" t="s">
        <v>16636</v>
      </c>
      <c r="B4332" s="1" t="str">
        <f t="shared" si="268"/>
        <v>102 John Trail Suite 261;Port Marcoborough, HI 61658</v>
      </c>
      <c r="C4332" s="1" t="s">
        <v>30063</v>
      </c>
      <c r="D4332" s="4" t="s">
        <v>39387</v>
      </c>
      <c r="E4332" s="4" t="s">
        <v>39388</v>
      </c>
      <c r="F4332" s="9" t="str">
        <f t="shared" si="269"/>
        <v>Port Marcoborough</v>
      </c>
      <c r="G4332" t="str">
        <f t="shared" si="270"/>
        <v>HI</v>
      </c>
      <c r="H4332" t="str">
        <f t="shared" si="271"/>
        <v>61658</v>
      </c>
    </row>
    <row r="4333" spans="1:8" ht="30">
      <c r="A4333" s="1" t="s">
        <v>16639</v>
      </c>
      <c r="B4333" s="1" t="str">
        <f t="shared" si="268"/>
        <v>14798 Smith Plains;East Stacyside, NM 45837</v>
      </c>
      <c r="C4333" s="1" t="s">
        <v>30064</v>
      </c>
      <c r="D4333" s="4" t="s">
        <v>39389</v>
      </c>
      <c r="E4333" s="4" t="s">
        <v>39390</v>
      </c>
      <c r="F4333" s="9" t="str">
        <f t="shared" si="269"/>
        <v>East Stacyside</v>
      </c>
      <c r="G4333" t="str">
        <f t="shared" si="270"/>
        <v>NM</v>
      </c>
      <c r="H4333" t="str">
        <f t="shared" si="271"/>
        <v>45837</v>
      </c>
    </row>
    <row r="4334" spans="1:8" ht="30">
      <c r="A4334" s="1" t="s">
        <v>16642</v>
      </c>
      <c r="B4334" s="1" t="str">
        <f t="shared" si="268"/>
        <v>239 Dickerson Turnpike;Lake Katherinechester, GA 81256</v>
      </c>
      <c r="C4334" s="1" t="s">
        <v>30065</v>
      </c>
      <c r="D4334" s="4" t="s">
        <v>39391</v>
      </c>
      <c r="E4334" s="4" t="s">
        <v>39392</v>
      </c>
      <c r="F4334" s="9" t="str">
        <f t="shared" si="269"/>
        <v>Lake Katherinechester</v>
      </c>
      <c r="G4334" t="str">
        <f t="shared" si="270"/>
        <v>GA</v>
      </c>
      <c r="H4334" t="str">
        <f t="shared" si="271"/>
        <v>81256</v>
      </c>
    </row>
    <row r="4335" spans="1:8" ht="30">
      <c r="A4335" s="1" t="s">
        <v>16646</v>
      </c>
      <c r="B4335" s="1" t="str">
        <f t="shared" si="268"/>
        <v>Unit 7354 Box 1549;DPO AP 92441</v>
      </c>
      <c r="C4335" s="1" t="s">
        <v>30066</v>
      </c>
      <c r="D4335" s="4" t="s">
        <v>39393</v>
      </c>
      <c r="E4335" s="4" t="s">
        <v>39394</v>
      </c>
      <c r="F4335" s="9" t="str">
        <f t="shared" si="269"/>
        <v>DPO</v>
      </c>
      <c r="G4335" t="str">
        <f t="shared" si="270"/>
        <v>AP</v>
      </c>
      <c r="H4335" t="str">
        <f t="shared" si="271"/>
        <v>92441</v>
      </c>
    </row>
    <row r="4336" spans="1:8" ht="30">
      <c r="A4336" s="1" t="s">
        <v>16650</v>
      </c>
      <c r="B4336" s="1" t="str">
        <f t="shared" si="268"/>
        <v>76359 Christian Port;New Joelchester, ME 38754</v>
      </c>
      <c r="C4336" s="1" t="s">
        <v>30067</v>
      </c>
      <c r="D4336" s="4" t="s">
        <v>39395</v>
      </c>
      <c r="E4336" s="4" t="s">
        <v>39396</v>
      </c>
      <c r="F4336" s="9" t="str">
        <f t="shared" si="269"/>
        <v>New Joelchester</v>
      </c>
      <c r="G4336" t="str">
        <f t="shared" si="270"/>
        <v>ME</v>
      </c>
      <c r="H4336" t="str">
        <f t="shared" si="271"/>
        <v>38754</v>
      </c>
    </row>
    <row r="4337" spans="1:8" ht="30">
      <c r="A4337" s="1" t="s">
        <v>16654</v>
      </c>
      <c r="B4337" s="1" t="str">
        <f t="shared" si="268"/>
        <v>USCGC Kirby;FPO AP 17288</v>
      </c>
      <c r="C4337" s="1" t="s">
        <v>30068</v>
      </c>
      <c r="D4337" s="4" t="s">
        <v>39397</v>
      </c>
      <c r="E4337" s="4" t="s">
        <v>39398</v>
      </c>
      <c r="F4337" s="9" t="str">
        <f t="shared" si="269"/>
        <v>FPO</v>
      </c>
      <c r="G4337" t="str">
        <f t="shared" si="270"/>
        <v>AP</v>
      </c>
      <c r="H4337" t="str">
        <f t="shared" si="271"/>
        <v>17288</v>
      </c>
    </row>
    <row r="4338" spans="1:8" ht="30">
      <c r="A4338" s="1" t="s">
        <v>16658</v>
      </c>
      <c r="B4338" s="1" t="str">
        <f t="shared" si="268"/>
        <v>188 Stewart Islands;Lake Elizabeth, MT 32582</v>
      </c>
      <c r="C4338" s="1" t="s">
        <v>30069</v>
      </c>
      <c r="D4338" s="4" t="s">
        <v>39399</v>
      </c>
      <c r="E4338" s="4" t="s">
        <v>39400</v>
      </c>
      <c r="F4338" s="9" t="str">
        <f t="shared" si="269"/>
        <v>Lake Elizabeth</v>
      </c>
      <c r="G4338" t="str">
        <f t="shared" si="270"/>
        <v>MT</v>
      </c>
      <c r="H4338" t="str">
        <f t="shared" si="271"/>
        <v>32582</v>
      </c>
    </row>
    <row r="4339" spans="1:8" ht="30">
      <c r="A4339" s="1" t="s">
        <v>16662</v>
      </c>
      <c r="B4339" s="1" t="str">
        <f t="shared" si="268"/>
        <v>991 Russell Stream Apt. 733;Hallborough, CO 64547</v>
      </c>
      <c r="C4339" s="1" t="s">
        <v>30070</v>
      </c>
      <c r="D4339" s="4" t="s">
        <v>39401</v>
      </c>
      <c r="E4339" s="4" t="s">
        <v>39402</v>
      </c>
      <c r="F4339" s="9" t="str">
        <f t="shared" si="269"/>
        <v>Hallborough</v>
      </c>
      <c r="G4339" t="str">
        <f t="shared" si="270"/>
        <v>CO</v>
      </c>
      <c r="H4339" t="str">
        <f t="shared" si="271"/>
        <v>64547</v>
      </c>
    </row>
    <row r="4340" spans="1:8" ht="45">
      <c r="A4340" s="1" t="s">
        <v>16666</v>
      </c>
      <c r="B4340" s="1" t="str">
        <f t="shared" si="268"/>
        <v>68440 Randy Meadow Apt. 103;Travisborough, WI 87705</v>
      </c>
      <c r="C4340" s="1" t="s">
        <v>30071</v>
      </c>
      <c r="D4340" s="4" t="s">
        <v>39403</v>
      </c>
      <c r="E4340" s="4" t="s">
        <v>39404</v>
      </c>
      <c r="F4340" s="9" t="str">
        <f t="shared" si="269"/>
        <v>Travisborough</v>
      </c>
      <c r="G4340" t="str">
        <f t="shared" si="270"/>
        <v>WI</v>
      </c>
      <c r="H4340" t="str">
        <f t="shared" si="271"/>
        <v>87705</v>
      </c>
    </row>
    <row r="4341" spans="1:8" ht="30">
      <c r="A4341" s="1" t="s">
        <v>16670</v>
      </c>
      <c r="B4341" s="1" t="str">
        <f t="shared" si="268"/>
        <v>PSC 0984, Box 3511;APO AA 99221</v>
      </c>
      <c r="C4341" s="1" t="s">
        <v>30072</v>
      </c>
      <c r="D4341" s="4" t="s">
        <v>39405</v>
      </c>
      <c r="E4341" s="4" t="s">
        <v>39406</v>
      </c>
      <c r="F4341" s="9" t="str">
        <f t="shared" si="269"/>
        <v>APO</v>
      </c>
      <c r="G4341" t="str">
        <f t="shared" si="270"/>
        <v>AA</v>
      </c>
      <c r="H4341" t="str">
        <f t="shared" si="271"/>
        <v>99221</v>
      </c>
    </row>
    <row r="4342" spans="1:8" ht="30">
      <c r="A4342" s="1" t="s">
        <v>16674</v>
      </c>
      <c r="B4342" s="1" t="str">
        <f t="shared" si="268"/>
        <v>22958 Eric Glens;Edgarville, NJ 32043</v>
      </c>
      <c r="C4342" s="1" t="s">
        <v>30073</v>
      </c>
      <c r="D4342" s="4" t="s">
        <v>39407</v>
      </c>
      <c r="E4342" s="4" t="s">
        <v>39408</v>
      </c>
      <c r="F4342" s="9" t="str">
        <f t="shared" si="269"/>
        <v>Edgarville</v>
      </c>
      <c r="G4342" t="str">
        <f t="shared" si="270"/>
        <v>NJ</v>
      </c>
      <c r="H4342" t="str">
        <f t="shared" si="271"/>
        <v>32043</v>
      </c>
    </row>
    <row r="4343" spans="1:8" ht="30">
      <c r="A4343" s="1" t="s">
        <v>16678</v>
      </c>
      <c r="B4343" s="1" t="str">
        <f t="shared" si="268"/>
        <v>5294 Roberts Parks;Brownview, MD 22689</v>
      </c>
      <c r="C4343" s="1" t="s">
        <v>30074</v>
      </c>
      <c r="D4343" s="4" t="s">
        <v>39409</v>
      </c>
      <c r="E4343" s="4" t="s">
        <v>39410</v>
      </c>
      <c r="F4343" s="9" t="str">
        <f t="shared" si="269"/>
        <v>Brownview</v>
      </c>
      <c r="G4343" t="str">
        <f t="shared" si="270"/>
        <v>MD</v>
      </c>
      <c r="H4343" t="str">
        <f t="shared" si="271"/>
        <v>22689</v>
      </c>
    </row>
    <row r="4344" spans="1:8" ht="45">
      <c r="A4344" s="1" t="s">
        <v>16682</v>
      </c>
      <c r="B4344" s="1" t="str">
        <f t="shared" si="268"/>
        <v>41064 Obrien Keys Suite 066;South Kimberlychester, KS 05333</v>
      </c>
      <c r="C4344" s="1" t="s">
        <v>30075</v>
      </c>
      <c r="D4344" s="4" t="s">
        <v>39411</v>
      </c>
      <c r="E4344" s="4" t="s">
        <v>39412</v>
      </c>
      <c r="F4344" s="9" t="str">
        <f t="shared" si="269"/>
        <v>South Kimberlychester</v>
      </c>
      <c r="G4344" t="str">
        <f t="shared" si="270"/>
        <v>KS</v>
      </c>
      <c r="H4344" t="str">
        <f t="shared" si="271"/>
        <v>05333</v>
      </c>
    </row>
    <row r="4345" spans="1:8" ht="30">
      <c r="A4345" s="1" t="s">
        <v>16686</v>
      </c>
      <c r="B4345" s="1" t="str">
        <f t="shared" si="268"/>
        <v>83865 Mcpherson Oval Apt. 559;Peterborough, VA 11334</v>
      </c>
      <c r="C4345" s="1" t="s">
        <v>30076</v>
      </c>
      <c r="D4345" s="4" t="s">
        <v>39413</v>
      </c>
      <c r="E4345" s="4" t="s">
        <v>39414</v>
      </c>
      <c r="F4345" s="9" t="str">
        <f t="shared" si="269"/>
        <v>Peterborough</v>
      </c>
      <c r="G4345" t="str">
        <f t="shared" si="270"/>
        <v>VA</v>
      </c>
      <c r="H4345" t="str">
        <f t="shared" si="271"/>
        <v>11334</v>
      </c>
    </row>
    <row r="4346" spans="1:8" ht="30">
      <c r="A4346" s="1" t="s">
        <v>16690</v>
      </c>
      <c r="B4346" s="1" t="str">
        <f t="shared" si="268"/>
        <v>799 Little Lane;Lake Keith, MS 84562</v>
      </c>
      <c r="C4346" s="1" t="s">
        <v>30077</v>
      </c>
      <c r="D4346" s="4" t="s">
        <v>39415</v>
      </c>
      <c r="E4346" s="4" t="s">
        <v>39416</v>
      </c>
      <c r="F4346" s="9" t="str">
        <f t="shared" si="269"/>
        <v>Lake Keith</v>
      </c>
      <c r="G4346" t="str">
        <f t="shared" si="270"/>
        <v>MS</v>
      </c>
      <c r="H4346" t="str">
        <f t="shared" si="271"/>
        <v>84562</v>
      </c>
    </row>
    <row r="4347" spans="1:8" ht="30">
      <c r="A4347" s="1" t="s">
        <v>16694</v>
      </c>
      <c r="B4347" s="1" t="str">
        <f t="shared" si="268"/>
        <v>415 Harris Vista;North Robertville, MO 08996</v>
      </c>
      <c r="C4347" s="1" t="s">
        <v>30078</v>
      </c>
      <c r="D4347" s="4" t="s">
        <v>39417</v>
      </c>
      <c r="E4347" s="4" t="s">
        <v>39418</v>
      </c>
      <c r="F4347" s="9" t="str">
        <f t="shared" si="269"/>
        <v>North Robertville</v>
      </c>
      <c r="G4347" t="str">
        <f t="shared" si="270"/>
        <v>MO</v>
      </c>
      <c r="H4347" t="str">
        <f t="shared" si="271"/>
        <v>08996</v>
      </c>
    </row>
    <row r="4348" spans="1:8" ht="45">
      <c r="A4348" s="1" t="s">
        <v>16698</v>
      </c>
      <c r="B4348" s="1" t="str">
        <f t="shared" si="268"/>
        <v>434 Jason Meadow Suite 569;Lake Shannonburgh, UT 57040</v>
      </c>
      <c r="C4348" s="1" t="s">
        <v>30079</v>
      </c>
      <c r="D4348" s="4" t="s">
        <v>39419</v>
      </c>
      <c r="E4348" s="4" t="s">
        <v>39420</v>
      </c>
      <c r="F4348" s="9" t="str">
        <f t="shared" si="269"/>
        <v>Lake Shannonburgh</v>
      </c>
      <c r="G4348" t="str">
        <f t="shared" si="270"/>
        <v>UT</v>
      </c>
      <c r="H4348" t="str">
        <f t="shared" si="271"/>
        <v>57040</v>
      </c>
    </row>
    <row r="4349" spans="1:8" ht="30">
      <c r="A4349" s="1" t="s">
        <v>16701</v>
      </c>
      <c r="B4349" s="1" t="str">
        <f t="shared" si="268"/>
        <v>801 John Locks;Lake Aprilberg, WI 16240</v>
      </c>
      <c r="C4349" s="1" t="s">
        <v>30080</v>
      </c>
      <c r="D4349" s="4" t="s">
        <v>39421</v>
      </c>
      <c r="E4349" s="4" t="s">
        <v>39422</v>
      </c>
      <c r="F4349" s="9" t="str">
        <f t="shared" si="269"/>
        <v>Lake Aprilberg</v>
      </c>
      <c r="G4349" t="str">
        <f t="shared" si="270"/>
        <v>WI</v>
      </c>
      <c r="H4349" t="str">
        <f t="shared" si="271"/>
        <v>16240</v>
      </c>
    </row>
    <row r="4350" spans="1:8" ht="30">
      <c r="A4350" s="1" t="s">
        <v>16705</v>
      </c>
      <c r="B4350" s="1" t="str">
        <f t="shared" si="268"/>
        <v>8258 Benson Pine;Manuelshire, UT 22016</v>
      </c>
      <c r="C4350" s="1" t="s">
        <v>30081</v>
      </c>
      <c r="D4350" s="4" t="s">
        <v>39423</v>
      </c>
      <c r="E4350" s="4" t="s">
        <v>39424</v>
      </c>
      <c r="F4350" s="9" t="str">
        <f t="shared" si="269"/>
        <v>Manuelshire</v>
      </c>
      <c r="G4350" t="str">
        <f t="shared" si="270"/>
        <v>UT</v>
      </c>
      <c r="H4350" t="str">
        <f t="shared" si="271"/>
        <v>22016</v>
      </c>
    </row>
    <row r="4351" spans="1:8" ht="45">
      <c r="A4351" s="1" t="s">
        <v>16709</v>
      </c>
      <c r="B4351" s="1" t="str">
        <f t="shared" si="268"/>
        <v>569 Nicole Curve Apt. 459;New Miguelmouth, ID 39461</v>
      </c>
      <c r="C4351" s="1" t="s">
        <v>30082</v>
      </c>
      <c r="D4351" s="4" t="s">
        <v>39425</v>
      </c>
      <c r="E4351" s="4" t="s">
        <v>39426</v>
      </c>
      <c r="F4351" s="9" t="str">
        <f t="shared" si="269"/>
        <v>New Miguelmouth</v>
      </c>
      <c r="G4351" t="str">
        <f t="shared" si="270"/>
        <v>ID</v>
      </c>
      <c r="H4351" t="str">
        <f t="shared" si="271"/>
        <v>39461</v>
      </c>
    </row>
    <row r="4352" spans="1:8" ht="30">
      <c r="A4352" s="1" t="s">
        <v>16712</v>
      </c>
      <c r="B4352" s="1" t="str">
        <f t="shared" si="268"/>
        <v>45002 Kelly Mountain;East Margaret, NV 20430</v>
      </c>
      <c r="C4352" s="1" t="s">
        <v>30083</v>
      </c>
      <c r="D4352" s="4" t="s">
        <v>39427</v>
      </c>
      <c r="E4352" s="4" t="s">
        <v>39428</v>
      </c>
      <c r="F4352" s="9" t="str">
        <f t="shared" si="269"/>
        <v>East Margaret</v>
      </c>
      <c r="G4352" t="str">
        <f t="shared" si="270"/>
        <v>NV</v>
      </c>
      <c r="H4352" t="str">
        <f t="shared" si="271"/>
        <v>20430</v>
      </c>
    </row>
    <row r="4353" spans="1:8" ht="30">
      <c r="A4353" s="1" t="s">
        <v>16716</v>
      </c>
      <c r="B4353" s="1" t="str">
        <f t="shared" si="268"/>
        <v>282 Levine Wall Apt. 351;New Karen, WI 89434</v>
      </c>
      <c r="C4353" s="1" t="s">
        <v>30084</v>
      </c>
      <c r="D4353" s="4" t="s">
        <v>39429</v>
      </c>
      <c r="E4353" s="4" t="s">
        <v>39430</v>
      </c>
      <c r="F4353" s="9" t="str">
        <f t="shared" si="269"/>
        <v>New Karen</v>
      </c>
      <c r="G4353" t="str">
        <f t="shared" si="270"/>
        <v>WI</v>
      </c>
      <c r="H4353" t="str">
        <f t="shared" si="271"/>
        <v>89434</v>
      </c>
    </row>
    <row r="4354" spans="1:8" ht="30">
      <c r="A4354" s="1" t="s">
        <v>16720</v>
      </c>
      <c r="B4354" s="1" t="str">
        <f t="shared" si="268"/>
        <v>70611 Alexis Port Suite 079;Valentineville, OK 79543</v>
      </c>
      <c r="C4354" s="1" t="s">
        <v>30085</v>
      </c>
      <c r="D4354" s="4" t="s">
        <v>39431</v>
      </c>
      <c r="E4354" s="4" t="s">
        <v>39432</v>
      </c>
      <c r="F4354" s="9" t="str">
        <f t="shared" si="269"/>
        <v>Valentineville</v>
      </c>
      <c r="G4354" t="str">
        <f t="shared" si="270"/>
        <v>OK</v>
      </c>
      <c r="H4354" t="str">
        <f t="shared" si="271"/>
        <v>79543</v>
      </c>
    </row>
    <row r="4355" spans="1:8" ht="45">
      <c r="A4355" s="1" t="s">
        <v>16724</v>
      </c>
      <c r="B4355" s="1" t="str">
        <f t="shared" ref="B4355:B4418" si="272">SUBSTITUTE(A4355,CHAR(10),";")</f>
        <v>270 Rivera Divide;Andrewborough, CO 99034</v>
      </c>
      <c r="C4355" s="1" t="s">
        <v>30086</v>
      </c>
      <c r="D4355" s="4" t="s">
        <v>39433</v>
      </c>
      <c r="E4355" s="4" t="s">
        <v>39434</v>
      </c>
      <c r="F4355" s="9" t="str">
        <f t="shared" ref="F4355:F4418" si="273">IF(RIGHT(LEFT(E4355,3),2)="PO",LEFT(E4355,3),LEFT(E4355,LEN(E4355)-10))</f>
        <v>Andrewborough</v>
      </c>
      <c r="G4355" t="str">
        <f t="shared" ref="G4355:G4418" si="274">LEFT(RIGHT(E4355, 8), 2)</f>
        <v>CO</v>
      </c>
      <c r="H4355" t="str">
        <f t="shared" ref="H4355:H4418" si="275">RIGHT(E4355, 5)</f>
        <v>99034</v>
      </c>
    </row>
    <row r="4356" spans="1:8" ht="45">
      <c r="A4356" s="1" t="s">
        <v>16728</v>
      </c>
      <c r="B4356" s="1" t="str">
        <f t="shared" si="272"/>
        <v>4376 Lori Vista Apt. 756;South Dannychester, NH 52651</v>
      </c>
      <c r="C4356" s="1" t="s">
        <v>30087</v>
      </c>
      <c r="D4356" s="4" t="s">
        <v>39435</v>
      </c>
      <c r="E4356" s="4" t="s">
        <v>39436</v>
      </c>
      <c r="F4356" s="9" t="str">
        <f t="shared" si="273"/>
        <v>South Dannychester</v>
      </c>
      <c r="G4356" t="str">
        <f t="shared" si="274"/>
        <v>NH</v>
      </c>
      <c r="H4356" t="str">
        <f t="shared" si="275"/>
        <v>52651</v>
      </c>
    </row>
    <row r="4357" spans="1:8" ht="30">
      <c r="A4357" s="1" t="s">
        <v>16732</v>
      </c>
      <c r="B4357" s="1" t="str">
        <f t="shared" si="272"/>
        <v>USNS Harrison;FPO AP 32834</v>
      </c>
      <c r="C4357" s="1" t="s">
        <v>30088</v>
      </c>
      <c r="D4357" s="4" t="s">
        <v>39437</v>
      </c>
      <c r="E4357" s="4" t="s">
        <v>39438</v>
      </c>
      <c r="F4357" s="9" t="str">
        <f t="shared" si="273"/>
        <v>FPO</v>
      </c>
      <c r="G4357" t="str">
        <f t="shared" si="274"/>
        <v>AP</v>
      </c>
      <c r="H4357" t="str">
        <f t="shared" si="275"/>
        <v>32834</v>
      </c>
    </row>
    <row r="4358" spans="1:8" ht="30">
      <c r="A4358" s="1" t="s">
        <v>16736</v>
      </c>
      <c r="B4358" s="1" t="str">
        <f t="shared" si="272"/>
        <v>392 Angela Loop Apt. 012;East Janet, GA 59807</v>
      </c>
      <c r="C4358" s="1" t="s">
        <v>30089</v>
      </c>
      <c r="D4358" s="4" t="s">
        <v>39439</v>
      </c>
      <c r="E4358" s="4" t="s">
        <v>39440</v>
      </c>
      <c r="F4358" s="9" t="str">
        <f t="shared" si="273"/>
        <v>East Janet</v>
      </c>
      <c r="G4358" t="str">
        <f t="shared" si="274"/>
        <v>GA</v>
      </c>
      <c r="H4358" t="str">
        <f t="shared" si="275"/>
        <v>59807</v>
      </c>
    </row>
    <row r="4359" spans="1:8" ht="45">
      <c r="A4359" s="1" t="s">
        <v>16739</v>
      </c>
      <c r="B4359" s="1" t="str">
        <f t="shared" si="272"/>
        <v>602 Ramirez Pines Suite 640;New Kristinbury, WY 45402</v>
      </c>
      <c r="C4359" s="1" t="s">
        <v>30090</v>
      </c>
      <c r="D4359" s="4" t="s">
        <v>39441</v>
      </c>
      <c r="E4359" s="4" t="s">
        <v>39442</v>
      </c>
      <c r="F4359" s="9" t="str">
        <f t="shared" si="273"/>
        <v>New Kristinbury</v>
      </c>
      <c r="G4359" t="str">
        <f t="shared" si="274"/>
        <v>WY</v>
      </c>
      <c r="H4359" t="str">
        <f t="shared" si="275"/>
        <v>45402</v>
      </c>
    </row>
    <row r="4360" spans="1:8" ht="30">
      <c r="A4360" s="1" t="s">
        <v>16743</v>
      </c>
      <c r="B4360" s="1" t="str">
        <f t="shared" si="272"/>
        <v>USNV Hughes;FPO AP 29336</v>
      </c>
      <c r="C4360" s="1" t="s">
        <v>30091</v>
      </c>
      <c r="D4360" s="4" t="s">
        <v>39443</v>
      </c>
      <c r="E4360" s="4" t="s">
        <v>39444</v>
      </c>
      <c r="F4360" s="9" t="str">
        <f t="shared" si="273"/>
        <v>FPO</v>
      </c>
      <c r="G4360" t="str">
        <f t="shared" si="274"/>
        <v>AP</v>
      </c>
      <c r="H4360" t="str">
        <f t="shared" si="275"/>
        <v>29336</v>
      </c>
    </row>
    <row r="4361" spans="1:8" ht="45">
      <c r="A4361" s="1" t="s">
        <v>16746</v>
      </c>
      <c r="B4361" s="1" t="str">
        <f t="shared" si="272"/>
        <v>33120 Cindy Trail;Simmonston, NM 99100</v>
      </c>
      <c r="C4361" s="1" t="s">
        <v>30092</v>
      </c>
      <c r="D4361" s="4" t="s">
        <v>39445</v>
      </c>
      <c r="E4361" s="4" t="s">
        <v>39446</v>
      </c>
      <c r="F4361" s="9" t="str">
        <f t="shared" si="273"/>
        <v>Simmonston</v>
      </c>
      <c r="G4361" t="str">
        <f t="shared" si="274"/>
        <v>NM</v>
      </c>
      <c r="H4361" t="str">
        <f t="shared" si="275"/>
        <v>99100</v>
      </c>
    </row>
    <row r="4362" spans="1:8" ht="45">
      <c r="A4362" s="1" t="s">
        <v>16750</v>
      </c>
      <c r="B4362" s="1" t="str">
        <f t="shared" si="272"/>
        <v>1839 Donovan Neck Apt. 271;North Sarafurt, AZ 41360</v>
      </c>
      <c r="C4362" s="1" t="s">
        <v>30093</v>
      </c>
      <c r="D4362" s="4" t="s">
        <v>39447</v>
      </c>
      <c r="E4362" s="4" t="s">
        <v>39448</v>
      </c>
      <c r="F4362" s="9" t="str">
        <f t="shared" si="273"/>
        <v>North Sarafurt</v>
      </c>
      <c r="G4362" t="str">
        <f t="shared" si="274"/>
        <v>AZ</v>
      </c>
      <c r="H4362" t="str">
        <f t="shared" si="275"/>
        <v>41360</v>
      </c>
    </row>
    <row r="4363" spans="1:8" ht="30">
      <c r="A4363" s="1" t="s">
        <v>16753</v>
      </c>
      <c r="B4363" s="1" t="str">
        <f t="shared" si="272"/>
        <v>PSC 3546, Box 3865;APO AA 42676</v>
      </c>
      <c r="C4363" s="1" t="s">
        <v>30094</v>
      </c>
      <c r="D4363" s="4" t="s">
        <v>39449</v>
      </c>
      <c r="E4363" s="4" t="s">
        <v>39450</v>
      </c>
      <c r="F4363" s="9" t="str">
        <f t="shared" si="273"/>
        <v>APO</v>
      </c>
      <c r="G4363" t="str">
        <f t="shared" si="274"/>
        <v>AA</v>
      </c>
      <c r="H4363" t="str">
        <f t="shared" si="275"/>
        <v>42676</v>
      </c>
    </row>
    <row r="4364" spans="1:8" ht="30">
      <c r="A4364" s="1" t="s">
        <v>16757</v>
      </c>
      <c r="B4364" s="1" t="str">
        <f t="shared" si="272"/>
        <v>943 Krista Mission Suite 919;Rojasburgh, NE 22487</v>
      </c>
      <c r="C4364" s="1" t="s">
        <v>30095</v>
      </c>
      <c r="D4364" s="4" t="s">
        <v>39451</v>
      </c>
      <c r="E4364" s="4" t="s">
        <v>39452</v>
      </c>
      <c r="F4364" s="9" t="str">
        <f t="shared" si="273"/>
        <v>Rojasburgh</v>
      </c>
      <c r="G4364" t="str">
        <f t="shared" si="274"/>
        <v>NE</v>
      </c>
      <c r="H4364" t="str">
        <f t="shared" si="275"/>
        <v>22487</v>
      </c>
    </row>
    <row r="4365" spans="1:8" ht="45">
      <c r="A4365" s="1" t="s">
        <v>16761</v>
      </c>
      <c r="B4365" s="1" t="str">
        <f t="shared" si="272"/>
        <v>34696 Carolyn Island Suite 827;Armstrongmouth, MS 03730</v>
      </c>
      <c r="C4365" s="1" t="s">
        <v>30096</v>
      </c>
      <c r="D4365" s="4" t="s">
        <v>39453</v>
      </c>
      <c r="E4365" s="4" t="s">
        <v>39454</v>
      </c>
      <c r="F4365" s="9" t="str">
        <f t="shared" si="273"/>
        <v>Armstrongmouth</v>
      </c>
      <c r="G4365" t="str">
        <f t="shared" si="274"/>
        <v>MS</v>
      </c>
      <c r="H4365" t="str">
        <f t="shared" si="275"/>
        <v>03730</v>
      </c>
    </row>
    <row r="4366" spans="1:8" ht="45">
      <c r="A4366" s="1" t="s">
        <v>16765</v>
      </c>
      <c r="B4366" s="1" t="str">
        <f t="shared" si="272"/>
        <v>1093 Forbes Keys;Port Cameronborough, NC 07494</v>
      </c>
      <c r="C4366" s="1" t="s">
        <v>30097</v>
      </c>
      <c r="D4366" s="4" t="s">
        <v>39455</v>
      </c>
      <c r="E4366" s="4" t="s">
        <v>39456</v>
      </c>
      <c r="F4366" s="9" t="str">
        <f t="shared" si="273"/>
        <v>Port Cameronborough</v>
      </c>
      <c r="G4366" t="str">
        <f t="shared" si="274"/>
        <v>NC</v>
      </c>
      <c r="H4366" t="str">
        <f t="shared" si="275"/>
        <v>07494</v>
      </c>
    </row>
    <row r="4367" spans="1:8" ht="30">
      <c r="A4367" s="1" t="s">
        <v>16769</v>
      </c>
      <c r="B4367" s="1" t="str">
        <f t="shared" si="272"/>
        <v>10911 Luis Meadows Suite 951;Markville, ND 10823</v>
      </c>
      <c r="C4367" s="1" t="s">
        <v>30098</v>
      </c>
      <c r="D4367" s="4" t="s">
        <v>39457</v>
      </c>
      <c r="E4367" s="4" t="s">
        <v>39458</v>
      </c>
      <c r="F4367" s="9" t="str">
        <f t="shared" si="273"/>
        <v>Markville</v>
      </c>
      <c r="G4367" t="str">
        <f t="shared" si="274"/>
        <v>ND</v>
      </c>
      <c r="H4367" t="str">
        <f t="shared" si="275"/>
        <v>10823</v>
      </c>
    </row>
    <row r="4368" spans="1:8" ht="30">
      <c r="A4368" s="1" t="s">
        <v>16773</v>
      </c>
      <c r="B4368" s="1" t="str">
        <f t="shared" si="272"/>
        <v>80089 Tiffany Manor;East Patrick, CO 30276</v>
      </c>
      <c r="C4368" s="1" t="s">
        <v>30099</v>
      </c>
      <c r="D4368" s="4" t="s">
        <v>39459</v>
      </c>
      <c r="E4368" s="4" t="s">
        <v>39460</v>
      </c>
      <c r="F4368" s="9" t="str">
        <f t="shared" si="273"/>
        <v>East Patrick</v>
      </c>
      <c r="G4368" t="str">
        <f t="shared" si="274"/>
        <v>CO</v>
      </c>
      <c r="H4368" t="str">
        <f t="shared" si="275"/>
        <v>30276</v>
      </c>
    </row>
    <row r="4369" spans="1:8" ht="45">
      <c r="A4369" s="1" t="s">
        <v>16777</v>
      </c>
      <c r="B4369" s="1" t="str">
        <f t="shared" si="272"/>
        <v>4571 Brittany Prairie;Johnsonshire, AR 92479</v>
      </c>
      <c r="C4369" s="1" t="s">
        <v>30100</v>
      </c>
      <c r="D4369" s="4" t="s">
        <v>39461</v>
      </c>
      <c r="E4369" s="4" t="s">
        <v>39462</v>
      </c>
      <c r="F4369" s="9" t="str">
        <f t="shared" si="273"/>
        <v>Johnsonshire</v>
      </c>
      <c r="G4369" t="str">
        <f t="shared" si="274"/>
        <v>AR</v>
      </c>
      <c r="H4369" t="str">
        <f t="shared" si="275"/>
        <v>92479</v>
      </c>
    </row>
    <row r="4370" spans="1:8" ht="30">
      <c r="A4370" s="1" t="s">
        <v>16781</v>
      </c>
      <c r="B4370" s="1" t="str">
        <f t="shared" si="272"/>
        <v>Unit 0430 Box 8569;DPO AA 16217</v>
      </c>
      <c r="C4370" s="1" t="s">
        <v>30101</v>
      </c>
      <c r="D4370" s="4" t="s">
        <v>39463</v>
      </c>
      <c r="E4370" s="4" t="s">
        <v>39464</v>
      </c>
      <c r="F4370" s="9" t="str">
        <f t="shared" si="273"/>
        <v>DPO</v>
      </c>
      <c r="G4370" t="str">
        <f t="shared" si="274"/>
        <v>AA</v>
      </c>
      <c r="H4370" t="str">
        <f t="shared" si="275"/>
        <v>16217</v>
      </c>
    </row>
    <row r="4371" spans="1:8" ht="30">
      <c r="A4371" s="1" t="s">
        <v>16785</v>
      </c>
      <c r="B4371" s="1" t="str">
        <f t="shared" si="272"/>
        <v>41239 Tara Trail;Kellymouth, NH 69275</v>
      </c>
      <c r="C4371" s="1" t="s">
        <v>30102</v>
      </c>
      <c r="D4371" s="4" t="s">
        <v>39465</v>
      </c>
      <c r="E4371" s="4" t="s">
        <v>39466</v>
      </c>
      <c r="F4371" s="9" t="str">
        <f t="shared" si="273"/>
        <v>Kellymouth</v>
      </c>
      <c r="G4371" t="str">
        <f t="shared" si="274"/>
        <v>NH</v>
      </c>
      <c r="H4371" t="str">
        <f t="shared" si="275"/>
        <v>69275</v>
      </c>
    </row>
    <row r="4372" spans="1:8" ht="30">
      <c r="A4372" s="1" t="s">
        <v>16789</v>
      </c>
      <c r="B4372" s="1" t="str">
        <f t="shared" si="272"/>
        <v>01372 Wright Island Suite 465;Davidville, MO 26423</v>
      </c>
      <c r="C4372" s="1" t="s">
        <v>30103</v>
      </c>
      <c r="D4372" s="4" t="s">
        <v>39467</v>
      </c>
      <c r="E4372" s="4" t="s">
        <v>39468</v>
      </c>
      <c r="F4372" s="9" t="str">
        <f t="shared" si="273"/>
        <v>Davidville</v>
      </c>
      <c r="G4372" t="str">
        <f t="shared" si="274"/>
        <v>MO</v>
      </c>
      <c r="H4372" t="str">
        <f t="shared" si="275"/>
        <v>26423</v>
      </c>
    </row>
    <row r="4373" spans="1:8" ht="30">
      <c r="A4373" s="1" t="s">
        <v>16793</v>
      </c>
      <c r="B4373" s="1" t="str">
        <f t="shared" si="272"/>
        <v>86092 Fritz Lakes;Lake Scott, OK 93951</v>
      </c>
      <c r="C4373" s="1" t="s">
        <v>30104</v>
      </c>
      <c r="D4373" s="4" t="s">
        <v>39469</v>
      </c>
      <c r="E4373" s="4" t="s">
        <v>39470</v>
      </c>
      <c r="F4373" s="9" t="str">
        <f t="shared" si="273"/>
        <v>Lake Scott</v>
      </c>
      <c r="G4373" t="str">
        <f t="shared" si="274"/>
        <v>OK</v>
      </c>
      <c r="H4373" t="str">
        <f t="shared" si="275"/>
        <v>93951</v>
      </c>
    </row>
    <row r="4374" spans="1:8" ht="30">
      <c r="A4374" s="1" t="s">
        <v>16797</v>
      </c>
      <c r="B4374" s="1" t="str">
        <f t="shared" si="272"/>
        <v>PSC 6034, Box 0893;APO AA 27104</v>
      </c>
      <c r="C4374" s="1" t="s">
        <v>30105</v>
      </c>
      <c r="D4374" s="4" t="s">
        <v>39471</v>
      </c>
      <c r="E4374" s="4" t="s">
        <v>39472</v>
      </c>
      <c r="F4374" s="9" t="str">
        <f t="shared" si="273"/>
        <v>APO</v>
      </c>
      <c r="G4374" t="str">
        <f t="shared" si="274"/>
        <v>AA</v>
      </c>
      <c r="H4374" t="str">
        <f t="shared" si="275"/>
        <v>27104</v>
      </c>
    </row>
    <row r="4375" spans="1:8" ht="30">
      <c r="A4375" s="1" t="s">
        <v>16801</v>
      </c>
      <c r="B4375" s="1" t="str">
        <f t="shared" si="272"/>
        <v>8767 Brown Prairie Apt. 480;Markshire, SC 23168</v>
      </c>
      <c r="C4375" s="1" t="s">
        <v>30106</v>
      </c>
      <c r="D4375" s="4" t="s">
        <v>39473</v>
      </c>
      <c r="E4375" s="4" t="s">
        <v>39474</v>
      </c>
      <c r="F4375" s="9" t="str">
        <f t="shared" si="273"/>
        <v>Markshire</v>
      </c>
      <c r="G4375" t="str">
        <f t="shared" si="274"/>
        <v>SC</v>
      </c>
      <c r="H4375" t="str">
        <f t="shared" si="275"/>
        <v>23168</v>
      </c>
    </row>
    <row r="4376" spans="1:8" ht="30">
      <c r="A4376" s="1" t="s">
        <v>16805</v>
      </c>
      <c r="B4376" s="1" t="str">
        <f t="shared" si="272"/>
        <v>768 Hess Ranch Suite 357;Austinside, NE 89282</v>
      </c>
      <c r="C4376" s="1" t="s">
        <v>30107</v>
      </c>
      <c r="D4376" s="4" t="s">
        <v>39475</v>
      </c>
      <c r="E4376" s="4" t="s">
        <v>39476</v>
      </c>
      <c r="F4376" s="9" t="str">
        <f t="shared" si="273"/>
        <v>Austinside</v>
      </c>
      <c r="G4376" t="str">
        <f t="shared" si="274"/>
        <v>NE</v>
      </c>
      <c r="H4376" t="str">
        <f t="shared" si="275"/>
        <v>89282</v>
      </c>
    </row>
    <row r="4377" spans="1:8" ht="30">
      <c r="A4377" s="1" t="s">
        <v>16809</v>
      </c>
      <c r="B4377" s="1" t="str">
        <f t="shared" si="272"/>
        <v>USNV Reed;FPO AP 10514</v>
      </c>
      <c r="C4377" s="1" t="s">
        <v>30108</v>
      </c>
      <c r="D4377" s="4" t="s">
        <v>39477</v>
      </c>
      <c r="E4377" s="4" t="s">
        <v>39478</v>
      </c>
      <c r="F4377" s="9" t="str">
        <f t="shared" si="273"/>
        <v>FPO</v>
      </c>
      <c r="G4377" t="str">
        <f t="shared" si="274"/>
        <v>AP</v>
      </c>
      <c r="H4377" t="str">
        <f t="shared" si="275"/>
        <v>10514</v>
      </c>
    </row>
    <row r="4378" spans="1:8" ht="45">
      <c r="A4378" s="1" t="s">
        <v>16813</v>
      </c>
      <c r="B4378" s="1" t="str">
        <f t="shared" si="272"/>
        <v>251 Hernandez Parkways;West Alexander, TX 02640</v>
      </c>
      <c r="C4378" s="1" t="s">
        <v>30109</v>
      </c>
      <c r="D4378" s="4" t="s">
        <v>39479</v>
      </c>
      <c r="E4378" s="4" t="s">
        <v>39480</v>
      </c>
      <c r="F4378" s="9" t="str">
        <f t="shared" si="273"/>
        <v>West Alexander</v>
      </c>
      <c r="G4378" t="str">
        <f t="shared" si="274"/>
        <v>TX</v>
      </c>
      <c r="H4378" t="str">
        <f t="shared" si="275"/>
        <v>02640</v>
      </c>
    </row>
    <row r="4379" spans="1:8" ht="45">
      <c r="A4379" s="1" t="s">
        <v>16817</v>
      </c>
      <c r="B4379" s="1" t="str">
        <f t="shared" si="272"/>
        <v>58868 Sarah Brook;Thompsonville, AR 54920</v>
      </c>
      <c r="C4379" s="1" t="s">
        <v>30110</v>
      </c>
      <c r="D4379" s="4" t="s">
        <v>39481</v>
      </c>
      <c r="E4379" s="4" t="s">
        <v>39482</v>
      </c>
      <c r="F4379" s="9" t="str">
        <f t="shared" si="273"/>
        <v>Thompsonville</v>
      </c>
      <c r="G4379" t="str">
        <f t="shared" si="274"/>
        <v>AR</v>
      </c>
      <c r="H4379" t="str">
        <f t="shared" si="275"/>
        <v>54920</v>
      </c>
    </row>
    <row r="4380" spans="1:8" ht="45">
      <c r="A4380" s="1" t="s">
        <v>16821</v>
      </c>
      <c r="B4380" s="1" t="str">
        <f t="shared" si="272"/>
        <v>6273 Collier Stravenue Suite 749;South Lauraport, NV 35560</v>
      </c>
      <c r="C4380" s="1" t="s">
        <v>30111</v>
      </c>
      <c r="D4380" s="4" t="s">
        <v>39483</v>
      </c>
      <c r="E4380" s="4" t="s">
        <v>39484</v>
      </c>
      <c r="F4380" s="9" t="str">
        <f t="shared" si="273"/>
        <v>South Lauraport</v>
      </c>
      <c r="G4380" t="str">
        <f t="shared" si="274"/>
        <v>NV</v>
      </c>
      <c r="H4380" t="str">
        <f t="shared" si="275"/>
        <v>35560</v>
      </c>
    </row>
    <row r="4381" spans="1:8" ht="45">
      <c r="A4381" s="1" t="s">
        <v>16825</v>
      </c>
      <c r="B4381" s="1" t="str">
        <f t="shared" si="272"/>
        <v>300 Jerome Harbors Suite 105;North Victoriaborough, SD 32031</v>
      </c>
      <c r="C4381" s="1" t="s">
        <v>30112</v>
      </c>
      <c r="D4381" s="4" t="s">
        <v>39485</v>
      </c>
      <c r="E4381" s="4" t="s">
        <v>39486</v>
      </c>
      <c r="F4381" s="9" t="str">
        <f t="shared" si="273"/>
        <v>North Victoriaborough</v>
      </c>
      <c r="G4381" t="str">
        <f t="shared" si="274"/>
        <v>SD</v>
      </c>
      <c r="H4381" t="str">
        <f t="shared" si="275"/>
        <v>32031</v>
      </c>
    </row>
    <row r="4382" spans="1:8" ht="30">
      <c r="A4382" s="1" t="s">
        <v>16828</v>
      </c>
      <c r="B4382" s="1" t="str">
        <f t="shared" si="272"/>
        <v>55489 Johnson Dale;East Joshua, VT 69713</v>
      </c>
      <c r="C4382" s="1" t="s">
        <v>30113</v>
      </c>
      <c r="D4382" s="4" t="s">
        <v>39487</v>
      </c>
      <c r="E4382" s="4" t="s">
        <v>39488</v>
      </c>
      <c r="F4382" s="9" t="str">
        <f t="shared" si="273"/>
        <v>East Joshua</v>
      </c>
      <c r="G4382" t="str">
        <f t="shared" si="274"/>
        <v>VT</v>
      </c>
      <c r="H4382" t="str">
        <f t="shared" si="275"/>
        <v>69713</v>
      </c>
    </row>
    <row r="4383" spans="1:8" ht="45">
      <c r="A4383" s="1" t="s">
        <v>16832</v>
      </c>
      <c r="B4383" s="1" t="str">
        <f t="shared" si="272"/>
        <v>914 Becky Parkways Suite 896;Lake Gabriellebury, LA 10222</v>
      </c>
      <c r="C4383" s="1" t="s">
        <v>30114</v>
      </c>
      <c r="D4383" s="4" t="s">
        <v>39489</v>
      </c>
      <c r="E4383" s="4" t="s">
        <v>39490</v>
      </c>
      <c r="F4383" s="9" t="str">
        <f t="shared" si="273"/>
        <v>Lake Gabriellebury</v>
      </c>
      <c r="G4383" t="str">
        <f t="shared" si="274"/>
        <v>LA</v>
      </c>
      <c r="H4383" t="str">
        <f t="shared" si="275"/>
        <v>10222</v>
      </c>
    </row>
    <row r="4384" spans="1:8" ht="30">
      <c r="A4384" s="1" t="s">
        <v>16836</v>
      </c>
      <c r="B4384" s="1" t="str">
        <f t="shared" si="272"/>
        <v>USNV Durham;FPO AP 05353</v>
      </c>
      <c r="C4384" s="1" t="s">
        <v>30115</v>
      </c>
      <c r="D4384" s="4" t="s">
        <v>39491</v>
      </c>
      <c r="E4384" s="4" t="s">
        <v>39492</v>
      </c>
      <c r="F4384" s="9" t="str">
        <f t="shared" si="273"/>
        <v>FPO</v>
      </c>
      <c r="G4384" t="str">
        <f t="shared" si="274"/>
        <v>AP</v>
      </c>
      <c r="H4384" t="str">
        <f t="shared" si="275"/>
        <v>05353</v>
      </c>
    </row>
    <row r="4385" spans="1:8" ht="30">
      <c r="A4385" s="1" t="s">
        <v>16840</v>
      </c>
      <c r="B4385" s="1" t="str">
        <f t="shared" si="272"/>
        <v>8096 Jade Shores Apt. 842;Tamaraview, CA 95152</v>
      </c>
      <c r="C4385" s="1" t="s">
        <v>30116</v>
      </c>
      <c r="D4385" s="4" t="s">
        <v>39493</v>
      </c>
      <c r="E4385" s="4" t="s">
        <v>39494</v>
      </c>
      <c r="F4385" s="9" t="str">
        <f t="shared" si="273"/>
        <v>Tamaraview</v>
      </c>
      <c r="G4385" t="str">
        <f t="shared" si="274"/>
        <v>CA</v>
      </c>
      <c r="H4385" t="str">
        <f t="shared" si="275"/>
        <v>95152</v>
      </c>
    </row>
    <row r="4386" spans="1:8" ht="30">
      <c r="A4386" s="1" t="s">
        <v>16844</v>
      </c>
      <c r="B4386" s="1" t="str">
        <f t="shared" si="272"/>
        <v>83104 Farrell Knoll Apt. 469;Juliabury, OH 58792</v>
      </c>
      <c r="C4386" s="1" t="s">
        <v>30117</v>
      </c>
      <c r="D4386" s="4" t="s">
        <v>39495</v>
      </c>
      <c r="E4386" s="4" t="s">
        <v>39496</v>
      </c>
      <c r="F4386" s="9" t="str">
        <f t="shared" si="273"/>
        <v>Juliabury</v>
      </c>
      <c r="G4386" t="str">
        <f t="shared" si="274"/>
        <v>OH</v>
      </c>
      <c r="H4386" t="str">
        <f t="shared" si="275"/>
        <v>58792</v>
      </c>
    </row>
    <row r="4387" spans="1:8" ht="45">
      <c r="A4387" s="1" t="s">
        <v>16847</v>
      </c>
      <c r="B4387" s="1" t="str">
        <f t="shared" si="272"/>
        <v>389 John Ridges;Yesenialand, CO 64700</v>
      </c>
      <c r="C4387" s="1" t="s">
        <v>30118</v>
      </c>
      <c r="D4387" s="4" t="s">
        <v>39497</v>
      </c>
      <c r="E4387" s="4" t="s">
        <v>39498</v>
      </c>
      <c r="F4387" s="9" t="str">
        <f t="shared" si="273"/>
        <v>Yesenialand</v>
      </c>
      <c r="G4387" t="str">
        <f t="shared" si="274"/>
        <v>CO</v>
      </c>
      <c r="H4387" t="str">
        <f t="shared" si="275"/>
        <v>64700</v>
      </c>
    </row>
    <row r="4388" spans="1:8" ht="30">
      <c r="A4388" s="1" t="s">
        <v>16851</v>
      </c>
      <c r="B4388" s="1" t="str">
        <f t="shared" si="272"/>
        <v>0480 Calhoun Mall;South Brandonton, OK 76530</v>
      </c>
      <c r="C4388" s="1" t="s">
        <v>30119</v>
      </c>
      <c r="D4388" s="4" t="s">
        <v>39499</v>
      </c>
      <c r="E4388" s="4" t="s">
        <v>39500</v>
      </c>
      <c r="F4388" s="9" t="str">
        <f t="shared" si="273"/>
        <v>South Brandonton</v>
      </c>
      <c r="G4388" t="str">
        <f t="shared" si="274"/>
        <v>OK</v>
      </c>
      <c r="H4388" t="str">
        <f t="shared" si="275"/>
        <v>76530</v>
      </c>
    </row>
    <row r="4389" spans="1:8" ht="30">
      <c r="A4389" s="1" t="s">
        <v>16855</v>
      </c>
      <c r="B4389" s="1" t="str">
        <f t="shared" si="272"/>
        <v>PSC 2787, Box 4405;APO AA 87744</v>
      </c>
      <c r="C4389" s="1" t="s">
        <v>30120</v>
      </c>
      <c r="D4389" s="4" t="s">
        <v>39501</v>
      </c>
      <c r="E4389" s="4" t="s">
        <v>39502</v>
      </c>
      <c r="F4389" s="9" t="str">
        <f t="shared" si="273"/>
        <v>APO</v>
      </c>
      <c r="G4389" t="str">
        <f t="shared" si="274"/>
        <v>AA</v>
      </c>
      <c r="H4389" t="str">
        <f t="shared" si="275"/>
        <v>87744</v>
      </c>
    </row>
    <row r="4390" spans="1:8" ht="45">
      <c r="A4390" s="1" t="s">
        <v>16859</v>
      </c>
      <c r="B4390" s="1" t="str">
        <f t="shared" si="272"/>
        <v>9628 Kelly Throughway;South Seth, LA 69935</v>
      </c>
      <c r="C4390" s="1" t="s">
        <v>30121</v>
      </c>
      <c r="D4390" s="4" t="s">
        <v>39503</v>
      </c>
      <c r="E4390" s="4" t="s">
        <v>39504</v>
      </c>
      <c r="F4390" s="9" t="str">
        <f t="shared" si="273"/>
        <v>South Seth</v>
      </c>
      <c r="G4390" t="str">
        <f t="shared" si="274"/>
        <v>LA</v>
      </c>
      <c r="H4390" t="str">
        <f t="shared" si="275"/>
        <v>69935</v>
      </c>
    </row>
    <row r="4391" spans="1:8" ht="30">
      <c r="A4391" s="1" t="s">
        <v>16862</v>
      </c>
      <c r="B4391" s="1" t="str">
        <f t="shared" si="272"/>
        <v>Unit 0388 Box 8035;DPO AE 82929</v>
      </c>
      <c r="C4391" s="1" t="s">
        <v>30122</v>
      </c>
      <c r="D4391" s="4" t="s">
        <v>39505</v>
      </c>
      <c r="E4391" s="4" t="s">
        <v>39506</v>
      </c>
      <c r="F4391" s="9" t="str">
        <f t="shared" si="273"/>
        <v>DPO</v>
      </c>
      <c r="G4391" t="str">
        <f t="shared" si="274"/>
        <v>AE</v>
      </c>
      <c r="H4391" t="str">
        <f t="shared" si="275"/>
        <v>82929</v>
      </c>
    </row>
    <row r="4392" spans="1:8" ht="30">
      <c r="A4392" s="1" t="s">
        <v>16866</v>
      </c>
      <c r="B4392" s="1" t="str">
        <f t="shared" si="272"/>
        <v>118 Jon Track;New Jenniferberg, ME 62197</v>
      </c>
      <c r="C4392" s="1" t="s">
        <v>30123</v>
      </c>
      <c r="D4392" s="4" t="s">
        <v>39507</v>
      </c>
      <c r="E4392" s="4" t="s">
        <v>39508</v>
      </c>
      <c r="F4392" s="9" t="str">
        <f t="shared" si="273"/>
        <v>New Jenniferberg</v>
      </c>
      <c r="G4392" t="str">
        <f t="shared" si="274"/>
        <v>ME</v>
      </c>
      <c r="H4392" t="str">
        <f t="shared" si="275"/>
        <v>62197</v>
      </c>
    </row>
    <row r="4393" spans="1:8" ht="45">
      <c r="A4393" s="1" t="s">
        <v>16870</v>
      </c>
      <c r="B4393" s="1" t="str">
        <f t="shared" si="272"/>
        <v>48779 Miller Street Apt. 968;Nancyborough, HI 86571</v>
      </c>
      <c r="C4393" s="1" t="s">
        <v>30124</v>
      </c>
      <c r="D4393" s="4" t="s">
        <v>39509</v>
      </c>
      <c r="E4393" s="4" t="s">
        <v>39510</v>
      </c>
      <c r="F4393" s="9" t="str">
        <f t="shared" si="273"/>
        <v>Nancyborough</v>
      </c>
      <c r="G4393" t="str">
        <f t="shared" si="274"/>
        <v>HI</v>
      </c>
      <c r="H4393" t="str">
        <f t="shared" si="275"/>
        <v>86571</v>
      </c>
    </row>
    <row r="4394" spans="1:8" ht="30">
      <c r="A4394" s="1" t="s">
        <v>16874</v>
      </c>
      <c r="B4394" s="1" t="str">
        <f t="shared" si="272"/>
        <v>PSC 5823, Box 0441;APO AE 08602</v>
      </c>
      <c r="C4394" s="1" t="s">
        <v>30125</v>
      </c>
      <c r="D4394" s="4" t="s">
        <v>39511</v>
      </c>
      <c r="E4394" s="4" t="s">
        <v>39512</v>
      </c>
      <c r="F4394" s="9" t="str">
        <f t="shared" si="273"/>
        <v>APO</v>
      </c>
      <c r="G4394" t="str">
        <f t="shared" si="274"/>
        <v>AE</v>
      </c>
      <c r="H4394" t="str">
        <f t="shared" si="275"/>
        <v>08602</v>
      </c>
    </row>
    <row r="4395" spans="1:8" ht="45">
      <c r="A4395" s="1" t="s">
        <v>16878</v>
      </c>
      <c r="B4395" s="1" t="str">
        <f t="shared" si="272"/>
        <v>1028 Wright Extension Apt. 425;South Yvonnebury, VA 19228</v>
      </c>
      <c r="C4395" s="1" t="s">
        <v>30126</v>
      </c>
      <c r="D4395" s="4" t="s">
        <v>39513</v>
      </c>
      <c r="E4395" s="4" t="s">
        <v>39514</v>
      </c>
      <c r="F4395" s="9" t="str">
        <f t="shared" si="273"/>
        <v>South Yvonnebury</v>
      </c>
      <c r="G4395" t="str">
        <f t="shared" si="274"/>
        <v>VA</v>
      </c>
      <c r="H4395" t="str">
        <f t="shared" si="275"/>
        <v>19228</v>
      </c>
    </row>
    <row r="4396" spans="1:8" ht="30">
      <c r="A4396" s="1" t="s">
        <v>16882</v>
      </c>
      <c r="B4396" s="1" t="str">
        <f t="shared" si="272"/>
        <v>02927 David Square;South Sharonstad, AL 23563</v>
      </c>
      <c r="C4396" s="1" t="s">
        <v>30127</v>
      </c>
      <c r="D4396" s="4" t="s">
        <v>39515</v>
      </c>
      <c r="E4396" s="4" t="s">
        <v>39516</v>
      </c>
      <c r="F4396" s="9" t="str">
        <f t="shared" si="273"/>
        <v>South Sharonstad</v>
      </c>
      <c r="G4396" t="str">
        <f t="shared" si="274"/>
        <v>AL</v>
      </c>
      <c r="H4396" t="str">
        <f t="shared" si="275"/>
        <v>23563</v>
      </c>
    </row>
    <row r="4397" spans="1:8" ht="30">
      <c r="A4397" s="1" t="s">
        <v>16886</v>
      </c>
      <c r="B4397" s="1" t="str">
        <f t="shared" si="272"/>
        <v>0285 David Courts;East Christopherhaven, UT 22512</v>
      </c>
      <c r="C4397" s="1" t="s">
        <v>30128</v>
      </c>
      <c r="D4397" s="4" t="s">
        <v>39517</v>
      </c>
      <c r="E4397" s="4" t="s">
        <v>39518</v>
      </c>
      <c r="F4397" s="9" t="str">
        <f t="shared" si="273"/>
        <v>East Christopherhaven</v>
      </c>
      <c r="G4397" t="str">
        <f t="shared" si="274"/>
        <v>UT</v>
      </c>
      <c r="H4397" t="str">
        <f t="shared" si="275"/>
        <v>22512</v>
      </c>
    </row>
    <row r="4398" spans="1:8" ht="45">
      <c r="A4398" s="1" t="s">
        <v>16890</v>
      </c>
      <c r="B4398" s="1" t="str">
        <f t="shared" si="272"/>
        <v>185 Rodriguez Crescent;West Jennifer, NE 57183</v>
      </c>
      <c r="C4398" s="1" t="s">
        <v>30129</v>
      </c>
      <c r="D4398" s="4" t="s">
        <v>39519</v>
      </c>
      <c r="E4398" s="4" t="s">
        <v>39520</v>
      </c>
      <c r="F4398" s="9" t="str">
        <f t="shared" si="273"/>
        <v>West Jennifer</v>
      </c>
      <c r="G4398" t="str">
        <f t="shared" si="274"/>
        <v>NE</v>
      </c>
      <c r="H4398" t="str">
        <f t="shared" si="275"/>
        <v>57183</v>
      </c>
    </row>
    <row r="4399" spans="1:8" ht="45">
      <c r="A4399" s="1" t="s">
        <v>16893</v>
      </c>
      <c r="B4399" s="1" t="str">
        <f t="shared" si="272"/>
        <v>264 Stephen Wall Suite 905;Port Ryanview, UT 31904</v>
      </c>
      <c r="C4399" s="1" t="s">
        <v>30130</v>
      </c>
      <c r="D4399" s="4" t="s">
        <v>39521</v>
      </c>
      <c r="E4399" s="4" t="s">
        <v>39522</v>
      </c>
      <c r="F4399" s="9" t="str">
        <f t="shared" si="273"/>
        <v>Port Ryanview</v>
      </c>
      <c r="G4399" t="str">
        <f t="shared" si="274"/>
        <v>UT</v>
      </c>
      <c r="H4399" t="str">
        <f t="shared" si="275"/>
        <v>31904</v>
      </c>
    </row>
    <row r="4400" spans="1:8" ht="30">
      <c r="A4400" s="1" t="s">
        <v>16895</v>
      </c>
      <c r="B4400" s="1" t="str">
        <f t="shared" si="272"/>
        <v>7313 Lisa Way Suite 438;New Jessica, IA 13454</v>
      </c>
      <c r="C4400" s="1" t="s">
        <v>30131</v>
      </c>
      <c r="D4400" s="4" t="s">
        <v>39523</v>
      </c>
      <c r="E4400" s="4" t="s">
        <v>39524</v>
      </c>
      <c r="F4400" s="9" t="str">
        <f t="shared" si="273"/>
        <v>New Jessica</v>
      </c>
      <c r="G4400" t="str">
        <f t="shared" si="274"/>
        <v>IA</v>
      </c>
      <c r="H4400" t="str">
        <f t="shared" si="275"/>
        <v>13454</v>
      </c>
    </row>
    <row r="4401" spans="1:8" ht="30">
      <c r="A4401" s="1" t="s">
        <v>16899</v>
      </c>
      <c r="B4401" s="1" t="str">
        <f t="shared" si="272"/>
        <v>257 Marcus Springs Suite 702;West Regina, KY 86725</v>
      </c>
      <c r="C4401" s="1" t="s">
        <v>30132</v>
      </c>
      <c r="D4401" s="4" t="s">
        <v>39525</v>
      </c>
      <c r="E4401" s="4" t="s">
        <v>39526</v>
      </c>
      <c r="F4401" s="9" t="str">
        <f t="shared" si="273"/>
        <v>West Regina</v>
      </c>
      <c r="G4401" t="str">
        <f t="shared" si="274"/>
        <v>KY</v>
      </c>
      <c r="H4401" t="str">
        <f t="shared" si="275"/>
        <v>86725</v>
      </c>
    </row>
    <row r="4402" spans="1:8" ht="30">
      <c r="A4402" s="1" t="s">
        <v>16903</v>
      </c>
      <c r="B4402" s="1" t="str">
        <f t="shared" si="272"/>
        <v>59962 Morales Ports Apt. 625;Deanside, IL 23045</v>
      </c>
      <c r="C4402" s="1" t="s">
        <v>30133</v>
      </c>
      <c r="D4402" s="4" t="s">
        <v>39527</v>
      </c>
      <c r="E4402" s="4" t="s">
        <v>39528</v>
      </c>
      <c r="F4402" s="9" t="str">
        <f t="shared" si="273"/>
        <v>Deanside</v>
      </c>
      <c r="G4402" t="str">
        <f t="shared" si="274"/>
        <v>IL</v>
      </c>
      <c r="H4402" t="str">
        <f t="shared" si="275"/>
        <v>23045</v>
      </c>
    </row>
    <row r="4403" spans="1:8" ht="45">
      <c r="A4403" s="1" t="s">
        <v>16907</v>
      </c>
      <c r="B4403" s="1" t="str">
        <f t="shared" si="272"/>
        <v>9221 Herman Point Suite 131;West Gabrielville, VT 42625</v>
      </c>
      <c r="C4403" s="1" t="s">
        <v>30134</v>
      </c>
      <c r="D4403" s="4" t="s">
        <v>39529</v>
      </c>
      <c r="E4403" s="4" t="s">
        <v>39530</v>
      </c>
      <c r="F4403" s="9" t="str">
        <f t="shared" si="273"/>
        <v>West Gabrielville</v>
      </c>
      <c r="G4403" t="str">
        <f t="shared" si="274"/>
        <v>VT</v>
      </c>
      <c r="H4403" t="str">
        <f t="shared" si="275"/>
        <v>42625</v>
      </c>
    </row>
    <row r="4404" spans="1:8" ht="30">
      <c r="A4404" s="1" t="s">
        <v>16911</v>
      </c>
      <c r="B4404" s="1" t="str">
        <f t="shared" si="272"/>
        <v>494 Spencer Corner Suite 898;East Joseph, NY 81329</v>
      </c>
      <c r="C4404" s="1" t="s">
        <v>30135</v>
      </c>
      <c r="D4404" s="4" t="s">
        <v>39531</v>
      </c>
      <c r="E4404" s="4" t="s">
        <v>39532</v>
      </c>
      <c r="F4404" s="9" t="str">
        <f t="shared" si="273"/>
        <v>East Joseph</v>
      </c>
      <c r="G4404" t="str">
        <f t="shared" si="274"/>
        <v>NY</v>
      </c>
      <c r="H4404" t="str">
        <f t="shared" si="275"/>
        <v>81329</v>
      </c>
    </row>
    <row r="4405" spans="1:8" ht="45">
      <c r="A4405" s="1" t="s">
        <v>16915</v>
      </c>
      <c r="B4405" s="1" t="str">
        <f t="shared" si="272"/>
        <v>11713 Brian Squares;Christophershire, MO 30773</v>
      </c>
      <c r="C4405" s="1" t="s">
        <v>30136</v>
      </c>
      <c r="D4405" s="4" t="s">
        <v>39533</v>
      </c>
      <c r="E4405" s="4" t="s">
        <v>39534</v>
      </c>
      <c r="F4405" s="9" t="str">
        <f t="shared" si="273"/>
        <v>Christophershire</v>
      </c>
      <c r="G4405" t="str">
        <f t="shared" si="274"/>
        <v>MO</v>
      </c>
      <c r="H4405" t="str">
        <f t="shared" si="275"/>
        <v>30773</v>
      </c>
    </row>
    <row r="4406" spans="1:8" ht="45">
      <c r="A4406" s="1" t="s">
        <v>16919</v>
      </c>
      <c r="B4406" s="1" t="str">
        <f t="shared" si="272"/>
        <v>7059 Virginia Crescent Apt. 005;Courtneyberg, LA 29787</v>
      </c>
      <c r="C4406" s="1" t="s">
        <v>30137</v>
      </c>
      <c r="D4406" s="4" t="s">
        <v>39535</v>
      </c>
      <c r="E4406" s="4" t="s">
        <v>39536</v>
      </c>
      <c r="F4406" s="9" t="str">
        <f t="shared" si="273"/>
        <v>Courtneyberg</v>
      </c>
      <c r="G4406" t="str">
        <f t="shared" si="274"/>
        <v>LA</v>
      </c>
      <c r="H4406" t="str">
        <f t="shared" si="275"/>
        <v>29787</v>
      </c>
    </row>
    <row r="4407" spans="1:8" ht="30">
      <c r="A4407" s="1" t="s">
        <v>16922</v>
      </c>
      <c r="B4407" s="1" t="str">
        <f t="shared" si="272"/>
        <v>93691 Bennett Spurs;Lopezfort, FL 11561</v>
      </c>
      <c r="C4407" s="1" t="s">
        <v>30138</v>
      </c>
      <c r="D4407" s="4" t="s">
        <v>39537</v>
      </c>
      <c r="E4407" s="4" t="s">
        <v>39538</v>
      </c>
      <c r="F4407" s="9" t="str">
        <f t="shared" si="273"/>
        <v>Lopezfort</v>
      </c>
      <c r="G4407" t="str">
        <f t="shared" si="274"/>
        <v>FL</v>
      </c>
      <c r="H4407" t="str">
        <f t="shared" si="275"/>
        <v>11561</v>
      </c>
    </row>
    <row r="4408" spans="1:8" ht="30">
      <c r="A4408" s="1" t="s">
        <v>16926</v>
      </c>
      <c r="B4408" s="1" t="str">
        <f t="shared" si="272"/>
        <v>PSC 6824, Box 0507;APO AP 52847</v>
      </c>
      <c r="C4408" s="1" t="s">
        <v>30139</v>
      </c>
      <c r="D4408" s="4" t="s">
        <v>39539</v>
      </c>
      <c r="E4408" s="4" t="s">
        <v>39540</v>
      </c>
      <c r="F4408" s="9" t="str">
        <f t="shared" si="273"/>
        <v>APO</v>
      </c>
      <c r="G4408" t="str">
        <f t="shared" si="274"/>
        <v>AP</v>
      </c>
      <c r="H4408" t="str">
        <f t="shared" si="275"/>
        <v>52847</v>
      </c>
    </row>
    <row r="4409" spans="1:8" ht="45">
      <c r="A4409" s="1" t="s">
        <v>16929</v>
      </c>
      <c r="B4409" s="1" t="str">
        <f t="shared" si="272"/>
        <v>86612 Howell Lane Apt. 034;North Johnland, NM 67488</v>
      </c>
      <c r="C4409" s="1" t="s">
        <v>30140</v>
      </c>
      <c r="D4409" s="4" t="s">
        <v>39541</v>
      </c>
      <c r="E4409" s="4" t="s">
        <v>39542</v>
      </c>
      <c r="F4409" s="9" t="str">
        <f t="shared" si="273"/>
        <v>North Johnland</v>
      </c>
      <c r="G4409" t="str">
        <f t="shared" si="274"/>
        <v>NM</v>
      </c>
      <c r="H4409" t="str">
        <f t="shared" si="275"/>
        <v>67488</v>
      </c>
    </row>
    <row r="4410" spans="1:8" ht="45">
      <c r="A4410" s="1" t="s">
        <v>16933</v>
      </c>
      <c r="B4410" s="1" t="str">
        <f t="shared" si="272"/>
        <v>932 Thomas Extensions Suite 921;Cynthiafurt, MI 60518</v>
      </c>
      <c r="C4410" s="1" t="s">
        <v>30141</v>
      </c>
      <c r="D4410" s="4" t="s">
        <v>39543</v>
      </c>
      <c r="E4410" s="4" t="s">
        <v>39544</v>
      </c>
      <c r="F4410" s="9" t="str">
        <f t="shared" si="273"/>
        <v>Cynthiafurt</v>
      </c>
      <c r="G4410" t="str">
        <f t="shared" si="274"/>
        <v>MI</v>
      </c>
      <c r="H4410" t="str">
        <f t="shared" si="275"/>
        <v>60518</v>
      </c>
    </row>
    <row r="4411" spans="1:8" ht="30">
      <c r="A4411" s="1" t="s">
        <v>16937</v>
      </c>
      <c r="B4411" s="1" t="str">
        <f t="shared" si="272"/>
        <v>427 Greer Mews;South Carolineborough, KS 34181</v>
      </c>
      <c r="C4411" s="1" t="s">
        <v>30142</v>
      </c>
      <c r="D4411" s="4" t="s">
        <v>39545</v>
      </c>
      <c r="E4411" s="4" t="s">
        <v>39546</v>
      </c>
      <c r="F4411" s="9" t="str">
        <f t="shared" si="273"/>
        <v>South Carolineborough</v>
      </c>
      <c r="G4411" t="str">
        <f t="shared" si="274"/>
        <v>KS</v>
      </c>
      <c r="H4411" t="str">
        <f t="shared" si="275"/>
        <v>34181</v>
      </c>
    </row>
    <row r="4412" spans="1:8" ht="30">
      <c r="A4412" s="1" t="s">
        <v>16941</v>
      </c>
      <c r="B4412" s="1" t="str">
        <f t="shared" si="272"/>
        <v>254 Malone Ramp Suite 779;West Samuel, KY 14289</v>
      </c>
      <c r="C4412" s="1" t="s">
        <v>30143</v>
      </c>
      <c r="D4412" s="4" t="s">
        <v>39547</v>
      </c>
      <c r="E4412" s="4" t="s">
        <v>39548</v>
      </c>
      <c r="F4412" s="9" t="str">
        <f t="shared" si="273"/>
        <v>West Samuel</v>
      </c>
      <c r="G4412" t="str">
        <f t="shared" si="274"/>
        <v>KY</v>
      </c>
      <c r="H4412" t="str">
        <f t="shared" si="275"/>
        <v>14289</v>
      </c>
    </row>
    <row r="4413" spans="1:8" ht="30">
      <c r="A4413" s="1" t="s">
        <v>16944</v>
      </c>
      <c r="B4413" s="1" t="str">
        <f t="shared" si="272"/>
        <v>43870 Todd Freeway Apt. 730;Tinafurt, ND 59738</v>
      </c>
      <c r="C4413" s="1" t="s">
        <v>30144</v>
      </c>
      <c r="D4413" s="4" t="s">
        <v>39549</v>
      </c>
      <c r="E4413" s="4" t="s">
        <v>39550</v>
      </c>
      <c r="F4413" s="9" t="str">
        <f t="shared" si="273"/>
        <v>Tinafurt</v>
      </c>
      <c r="G4413" t="str">
        <f t="shared" si="274"/>
        <v>ND</v>
      </c>
      <c r="H4413" t="str">
        <f t="shared" si="275"/>
        <v>59738</v>
      </c>
    </row>
    <row r="4414" spans="1:8" ht="30">
      <c r="A4414" s="1" t="s">
        <v>16948</v>
      </c>
      <c r="B4414" s="1" t="str">
        <f t="shared" si="272"/>
        <v>9914 Francis Tunnel Suite 578;Josephside, TN 04737</v>
      </c>
      <c r="C4414" s="1" t="s">
        <v>30145</v>
      </c>
      <c r="D4414" s="4" t="s">
        <v>39551</v>
      </c>
      <c r="E4414" s="4" t="s">
        <v>39552</v>
      </c>
      <c r="F4414" s="9" t="str">
        <f t="shared" si="273"/>
        <v>Josephside</v>
      </c>
      <c r="G4414" t="str">
        <f t="shared" si="274"/>
        <v>TN</v>
      </c>
      <c r="H4414" t="str">
        <f t="shared" si="275"/>
        <v>04737</v>
      </c>
    </row>
    <row r="4415" spans="1:8" ht="30">
      <c r="A4415" s="1" t="s">
        <v>16952</v>
      </c>
      <c r="B4415" s="1" t="str">
        <f t="shared" si="272"/>
        <v>USCGC Cole;FPO AP 85016</v>
      </c>
      <c r="C4415" s="1" t="s">
        <v>30146</v>
      </c>
      <c r="D4415" s="4" t="s">
        <v>39553</v>
      </c>
      <c r="E4415" s="4" t="s">
        <v>39554</v>
      </c>
      <c r="F4415" s="9" t="str">
        <f t="shared" si="273"/>
        <v>FPO</v>
      </c>
      <c r="G4415" t="str">
        <f t="shared" si="274"/>
        <v>AP</v>
      </c>
      <c r="H4415" t="str">
        <f t="shared" si="275"/>
        <v>85016</v>
      </c>
    </row>
    <row r="4416" spans="1:8" ht="45">
      <c r="A4416" s="1" t="s">
        <v>16956</v>
      </c>
      <c r="B4416" s="1" t="str">
        <f t="shared" si="272"/>
        <v>43264 Raymond Haven Suite 024;West Christina, AL 28742</v>
      </c>
      <c r="C4416" s="1" t="s">
        <v>30147</v>
      </c>
      <c r="D4416" s="4" t="s">
        <v>39555</v>
      </c>
      <c r="E4416" s="4" t="s">
        <v>39556</v>
      </c>
      <c r="F4416" s="9" t="str">
        <f t="shared" si="273"/>
        <v>West Christina</v>
      </c>
      <c r="G4416" t="str">
        <f t="shared" si="274"/>
        <v>AL</v>
      </c>
      <c r="H4416" t="str">
        <f t="shared" si="275"/>
        <v>28742</v>
      </c>
    </row>
    <row r="4417" spans="1:8" ht="30">
      <c r="A4417" s="1" t="s">
        <v>16960</v>
      </c>
      <c r="B4417" s="1" t="str">
        <f t="shared" si="272"/>
        <v>Unit 0889 Box 6652;DPO AE 68559</v>
      </c>
      <c r="C4417" s="1" t="s">
        <v>30148</v>
      </c>
      <c r="D4417" s="4" t="s">
        <v>39557</v>
      </c>
      <c r="E4417" s="4" t="s">
        <v>39558</v>
      </c>
      <c r="F4417" s="9" t="str">
        <f t="shared" si="273"/>
        <v>DPO</v>
      </c>
      <c r="G4417" t="str">
        <f t="shared" si="274"/>
        <v>AE</v>
      </c>
      <c r="H4417" t="str">
        <f t="shared" si="275"/>
        <v>68559</v>
      </c>
    </row>
    <row r="4418" spans="1:8" ht="45">
      <c r="A4418" s="1" t="s">
        <v>16964</v>
      </c>
      <c r="B4418" s="1" t="str">
        <f t="shared" si="272"/>
        <v>150 Charles Drive Apt. 656;North Elizabethville, MD 53230</v>
      </c>
      <c r="C4418" s="1" t="s">
        <v>30149</v>
      </c>
      <c r="D4418" s="4" t="s">
        <v>39559</v>
      </c>
      <c r="E4418" s="4" t="s">
        <v>39560</v>
      </c>
      <c r="F4418" s="9" t="str">
        <f t="shared" si="273"/>
        <v>North Elizabethville</v>
      </c>
      <c r="G4418" t="str">
        <f t="shared" si="274"/>
        <v>MD</v>
      </c>
      <c r="H4418" t="str">
        <f t="shared" si="275"/>
        <v>53230</v>
      </c>
    </row>
    <row r="4419" spans="1:8" ht="45">
      <c r="A4419" s="1" t="s">
        <v>16968</v>
      </c>
      <c r="B4419" s="1" t="str">
        <f t="shared" ref="B4419:B4482" si="276">SUBSTITUTE(A4419,CHAR(10),";")</f>
        <v>2127 Denise Port;Richardburgh, VA 50051</v>
      </c>
      <c r="C4419" s="1" t="s">
        <v>30150</v>
      </c>
      <c r="D4419" s="4" t="s">
        <v>39561</v>
      </c>
      <c r="E4419" s="4" t="s">
        <v>39562</v>
      </c>
      <c r="F4419" s="9" t="str">
        <f t="shared" ref="F4419:F4482" si="277">IF(RIGHT(LEFT(E4419,3),2)="PO",LEFT(E4419,3),LEFT(E4419,LEN(E4419)-10))</f>
        <v>Richardburgh</v>
      </c>
      <c r="G4419" t="str">
        <f t="shared" ref="G4419:G4482" si="278">LEFT(RIGHT(E4419, 8), 2)</f>
        <v>VA</v>
      </c>
      <c r="H4419" t="str">
        <f t="shared" ref="H4419:H4482" si="279">RIGHT(E4419, 5)</f>
        <v>50051</v>
      </c>
    </row>
    <row r="4420" spans="1:8" ht="30">
      <c r="A4420" s="1" t="s">
        <v>16972</v>
      </c>
      <c r="B4420" s="1" t="str">
        <f t="shared" si="276"/>
        <v>630 Martin Inlet;East Sarah, MI 66271</v>
      </c>
      <c r="C4420" s="1" t="s">
        <v>30151</v>
      </c>
      <c r="D4420" s="4" t="s">
        <v>39563</v>
      </c>
      <c r="E4420" s="4" t="s">
        <v>39564</v>
      </c>
      <c r="F4420" s="9" t="str">
        <f t="shared" si="277"/>
        <v>East Sarah</v>
      </c>
      <c r="G4420" t="str">
        <f t="shared" si="278"/>
        <v>MI</v>
      </c>
      <c r="H4420" t="str">
        <f t="shared" si="279"/>
        <v>66271</v>
      </c>
    </row>
    <row r="4421" spans="1:8" ht="30">
      <c r="A4421" s="1" t="s">
        <v>16975</v>
      </c>
      <c r="B4421" s="1" t="str">
        <f t="shared" si="276"/>
        <v>437 John Park Apt. 597;Donnatown, MA 83591</v>
      </c>
      <c r="C4421" s="1" t="s">
        <v>30152</v>
      </c>
      <c r="D4421" s="4" t="s">
        <v>39565</v>
      </c>
      <c r="E4421" s="4" t="s">
        <v>39566</v>
      </c>
      <c r="F4421" s="9" t="str">
        <f t="shared" si="277"/>
        <v>Donnatown</v>
      </c>
      <c r="G4421" t="str">
        <f t="shared" si="278"/>
        <v>MA</v>
      </c>
      <c r="H4421" t="str">
        <f t="shared" si="279"/>
        <v>83591</v>
      </c>
    </row>
    <row r="4422" spans="1:8" ht="30">
      <c r="A4422" s="1" t="s">
        <v>16979</v>
      </c>
      <c r="B4422" s="1" t="str">
        <f t="shared" si="276"/>
        <v>95861 Mary Haven;East Lindsey, DC 36349</v>
      </c>
      <c r="C4422" s="1" t="s">
        <v>30153</v>
      </c>
      <c r="D4422" s="4" t="s">
        <v>39567</v>
      </c>
      <c r="E4422" s="4" t="s">
        <v>39568</v>
      </c>
      <c r="F4422" s="9" t="str">
        <f t="shared" si="277"/>
        <v>East Lindsey</v>
      </c>
      <c r="G4422" t="str">
        <f t="shared" si="278"/>
        <v>DC</v>
      </c>
      <c r="H4422" t="str">
        <f t="shared" si="279"/>
        <v>36349</v>
      </c>
    </row>
    <row r="4423" spans="1:8" ht="30">
      <c r="A4423" s="1" t="s">
        <v>16983</v>
      </c>
      <c r="B4423" s="1" t="str">
        <f t="shared" si="276"/>
        <v>55248 Veronica Inlet Suite 291;Nancymouth, VA 64295</v>
      </c>
      <c r="C4423" s="1" t="s">
        <v>30154</v>
      </c>
      <c r="D4423" s="4" t="s">
        <v>39569</v>
      </c>
      <c r="E4423" s="4" t="s">
        <v>39570</v>
      </c>
      <c r="F4423" s="9" t="str">
        <f t="shared" si="277"/>
        <v>Nancymouth</v>
      </c>
      <c r="G4423" t="str">
        <f t="shared" si="278"/>
        <v>VA</v>
      </c>
      <c r="H4423" t="str">
        <f t="shared" si="279"/>
        <v>64295</v>
      </c>
    </row>
    <row r="4424" spans="1:8" ht="45">
      <c r="A4424" s="1" t="s">
        <v>16987</v>
      </c>
      <c r="B4424" s="1" t="str">
        <f t="shared" si="276"/>
        <v>29301 Arias Station Apt. 063;Tiffanyborough, KS 63882</v>
      </c>
      <c r="C4424" s="1" t="s">
        <v>30155</v>
      </c>
      <c r="D4424" s="4" t="s">
        <v>39571</v>
      </c>
      <c r="E4424" s="4" t="s">
        <v>39572</v>
      </c>
      <c r="F4424" s="9" t="str">
        <f t="shared" si="277"/>
        <v>Tiffanyborough</v>
      </c>
      <c r="G4424" t="str">
        <f t="shared" si="278"/>
        <v>KS</v>
      </c>
      <c r="H4424" t="str">
        <f t="shared" si="279"/>
        <v>63882</v>
      </c>
    </row>
    <row r="4425" spans="1:8" ht="45">
      <c r="A4425" s="1" t="s">
        <v>16991</v>
      </c>
      <c r="B4425" s="1" t="str">
        <f t="shared" si="276"/>
        <v>8439 Jared Corners;Adamtown, IL 53341</v>
      </c>
      <c r="C4425" s="1" t="s">
        <v>30156</v>
      </c>
      <c r="D4425" s="4" t="s">
        <v>39573</v>
      </c>
      <c r="E4425" s="4" t="s">
        <v>39574</v>
      </c>
      <c r="F4425" s="9" t="str">
        <f t="shared" si="277"/>
        <v>Adamtown</v>
      </c>
      <c r="G4425" t="str">
        <f t="shared" si="278"/>
        <v>IL</v>
      </c>
      <c r="H4425" t="str">
        <f t="shared" si="279"/>
        <v>53341</v>
      </c>
    </row>
    <row r="4426" spans="1:8" ht="30">
      <c r="A4426" s="1" t="s">
        <v>16995</v>
      </c>
      <c r="B4426" s="1" t="str">
        <f t="shared" si="276"/>
        <v>040 Steven Cliffs Suite 100;Dustintown, CO 95436</v>
      </c>
      <c r="C4426" s="1" t="s">
        <v>30157</v>
      </c>
      <c r="D4426" s="4" t="s">
        <v>39575</v>
      </c>
      <c r="E4426" s="4" t="s">
        <v>39576</v>
      </c>
      <c r="F4426" s="9" t="str">
        <f t="shared" si="277"/>
        <v>Dustintown</v>
      </c>
      <c r="G4426" t="str">
        <f t="shared" si="278"/>
        <v>CO</v>
      </c>
      <c r="H4426" t="str">
        <f t="shared" si="279"/>
        <v>95436</v>
      </c>
    </row>
    <row r="4427" spans="1:8" ht="30">
      <c r="A4427" s="1" t="s">
        <v>16999</v>
      </c>
      <c r="B4427" s="1" t="str">
        <f t="shared" si="276"/>
        <v>USNV Merritt;FPO AE 40761</v>
      </c>
      <c r="C4427" s="1" t="s">
        <v>30158</v>
      </c>
      <c r="D4427" s="4" t="s">
        <v>39577</v>
      </c>
      <c r="E4427" s="4" t="s">
        <v>39578</v>
      </c>
      <c r="F4427" s="9" t="str">
        <f t="shared" si="277"/>
        <v>FPO</v>
      </c>
      <c r="G4427" t="str">
        <f t="shared" si="278"/>
        <v>AE</v>
      </c>
      <c r="H4427" t="str">
        <f t="shared" si="279"/>
        <v>40761</v>
      </c>
    </row>
    <row r="4428" spans="1:8" ht="30">
      <c r="A4428" s="1" t="s">
        <v>17003</v>
      </c>
      <c r="B4428" s="1" t="str">
        <f t="shared" si="276"/>
        <v>4514 Mary Bypass Apt. 090;Rodneybury, OR 58759</v>
      </c>
      <c r="C4428" s="1" t="s">
        <v>30159</v>
      </c>
      <c r="D4428" s="4" t="s">
        <v>39579</v>
      </c>
      <c r="E4428" s="4" t="s">
        <v>39580</v>
      </c>
      <c r="F4428" s="9" t="str">
        <f t="shared" si="277"/>
        <v>Rodneybury</v>
      </c>
      <c r="G4428" t="str">
        <f t="shared" si="278"/>
        <v>OR</v>
      </c>
      <c r="H4428" t="str">
        <f t="shared" si="279"/>
        <v>58759</v>
      </c>
    </row>
    <row r="4429" spans="1:8" ht="45">
      <c r="A4429" s="1" t="s">
        <v>17007</v>
      </c>
      <c r="B4429" s="1" t="str">
        <f t="shared" si="276"/>
        <v>0941 Young Circles Apt. 102;North Brandon, MS 43519</v>
      </c>
      <c r="C4429" s="1" t="s">
        <v>30160</v>
      </c>
      <c r="D4429" s="4" t="s">
        <v>39581</v>
      </c>
      <c r="E4429" s="4" t="s">
        <v>39582</v>
      </c>
      <c r="F4429" s="9" t="str">
        <f t="shared" si="277"/>
        <v>North Brandon</v>
      </c>
      <c r="G4429" t="str">
        <f t="shared" si="278"/>
        <v>MS</v>
      </c>
      <c r="H4429" t="str">
        <f t="shared" si="279"/>
        <v>43519</v>
      </c>
    </row>
    <row r="4430" spans="1:8" ht="45">
      <c r="A4430" s="1" t="s">
        <v>17010</v>
      </c>
      <c r="B4430" s="1" t="str">
        <f t="shared" si="276"/>
        <v>76063 Alexis Square;Sanderston, DE 57284</v>
      </c>
      <c r="C4430" s="1" t="s">
        <v>30161</v>
      </c>
      <c r="D4430" s="4" t="s">
        <v>39583</v>
      </c>
      <c r="E4430" s="4" t="s">
        <v>39584</v>
      </c>
      <c r="F4430" s="9" t="str">
        <f t="shared" si="277"/>
        <v>Sanderston</v>
      </c>
      <c r="G4430" t="str">
        <f t="shared" si="278"/>
        <v>DE</v>
      </c>
      <c r="H4430" t="str">
        <f t="shared" si="279"/>
        <v>57284</v>
      </c>
    </row>
    <row r="4431" spans="1:8" ht="30">
      <c r="A4431" s="1" t="s">
        <v>17014</v>
      </c>
      <c r="B4431" s="1" t="str">
        <f t="shared" si="276"/>
        <v>58552 Moore Avenue Suite 902;Karenton, TN 46191</v>
      </c>
      <c r="C4431" s="1" t="s">
        <v>30162</v>
      </c>
      <c r="D4431" s="4" t="s">
        <v>39585</v>
      </c>
      <c r="E4431" s="4" t="s">
        <v>39586</v>
      </c>
      <c r="F4431" s="9" t="str">
        <f t="shared" si="277"/>
        <v>Karenton</v>
      </c>
      <c r="G4431" t="str">
        <f t="shared" si="278"/>
        <v>TN</v>
      </c>
      <c r="H4431" t="str">
        <f t="shared" si="279"/>
        <v>46191</v>
      </c>
    </row>
    <row r="4432" spans="1:8" ht="30">
      <c r="A4432" s="1" t="s">
        <v>17018</v>
      </c>
      <c r="B4432" s="1" t="str">
        <f t="shared" si="276"/>
        <v>28236 Kenneth Way Apt. 141;Marshallton, WY 19592</v>
      </c>
      <c r="C4432" s="1" t="s">
        <v>30163</v>
      </c>
      <c r="D4432" s="4" t="s">
        <v>39587</v>
      </c>
      <c r="E4432" s="4" t="s">
        <v>39588</v>
      </c>
      <c r="F4432" s="9" t="str">
        <f t="shared" si="277"/>
        <v>Marshallton</v>
      </c>
      <c r="G4432" t="str">
        <f t="shared" si="278"/>
        <v>WY</v>
      </c>
      <c r="H4432" t="str">
        <f t="shared" si="279"/>
        <v>19592</v>
      </c>
    </row>
    <row r="4433" spans="1:8" ht="30">
      <c r="A4433" s="1" t="s">
        <v>17022</v>
      </c>
      <c r="B4433" s="1" t="str">
        <f t="shared" si="276"/>
        <v>7053 Dunlap Viaduct;New Michellehaven, KY 50856</v>
      </c>
      <c r="C4433" s="1" t="s">
        <v>30164</v>
      </c>
      <c r="D4433" s="4" t="s">
        <v>39589</v>
      </c>
      <c r="E4433" s="4" t="s">
        <v>39590</v>
      </c>
      <c r="F4433" s="9" t="str">
        <f t="shared" si="277"/>
        <v>New Michellehaven</v>
      </c>
      <c r="G4433" t="str">
        <f t="shared" si="278"/>
        <v>KY</v>
      </c>
      <c r="H4433" t="str">
        <f t="shared" si="279"/>
        <v>50856</v>
      </c>
    </row>
    <row r="4434" spans="1:8" ht="30">
      <c r="A4434" s="1" t="s">
        <v>17026</v>
      </c>
      <c r="B4434" s="1" t="str">
        <f t="shared" si="276"/>
        <v>9917 Douglas Springs;Howestad, KY 42092</v>
      </c>
      <c r="C4434" s="1" t="s">
        <v>30165</v>
      </c>
      <c r="D4434" s="4" t="s">
        <v>39591</v>
      </c>
      <c r="E4434" s="4" t="s">
        <v>39592</v>
      </c>
      <c r="F4434" s="9" t="str">
        <f t="shared" si="277"/>
        <v>Howestad</v>
      </c>
      <c r="G4434" t="str">
        <f t="shared" si="278"/>
        <v>KY</v>
      </c>
      <c r="H4434" t="str">
        <f t="shared" si="279"/>
        <v>42092</v>
      </c>
    </row>
    <row r="4435" spans="1:8" ht="30">
      <c r="A4435" s="1" t="s">
        <v>17030</v>
      </c>
      <c r="B4435" s="1" t="str">
        <f t="shared" si="276"/>
        <v>918 Carter Shores Apt. 733;Robertland, MA 70378</v>
      </c>
      <c r="C4435" s="1" t="s">
        <v>30166</v>
      </c>
      <c r="D4435" s="4" t="s">
        <v>39593</v>
      </c>
      <c r="E4435" s="4" t="s">
        <v>39594</v>
      </c>
      <c r="F4435" s="9" t="str">
        <f t="shared" si="277"/>
        <v>Robertland</v>
      </c>
      <c r="G4435" t="str">
        <f t="shared" si="278"/>
        <v>MA</v>
      </c>
      <c r="H4435" t="str">
        <f t="shared" si="279"/>
        <v>70378</v>
      </c>
    </row>
    <row r="4436" spans="1:8" ht="30">
      <c r="A4436" s="1" t="s">
        <v>17034</v>
      </c>
      <c r="B4436" s="1" t="str">
        <f t="shared" si="276"/>
        <v>49643 Danielle Haven Apt. 237;South Mark, TX 26168</v>
      </c>
      <c r="C4436" s="1" t="s">
        <v>30167</v>
      </c>
      <c r="D4436" s="4" t="s">
        <v>39595</v>
      </c>
      <c r="E4436" s="4" t="s">
        <v>39596</v>
      </c>
      <c r="F4436" s="9" t="str">
        <f t="shared" si="277"/>
        <v>South Mark</v>
      </c>
      <c r="G4436" t="str">
        <f t="shared" si="278"/>
        <v>TX</v>
      </c>
      <c r="H4436" t="str">
        <f t="shared" si="279"/>
        <v>26168</v>
      </c>
    </row>
    <row r="4437" spans="1:8" ht="45">
      <c r="A4437" s="1" t="s">
        <v>17038</v>
      </c>
      <c r="B4437" s="1" t="str">
        <f t="shared" si="276"/>
        <v>385 Duncan Rue;Jordanchester, VT 96023</v>
      </c>
      <c r="C4437" s="1" t="s">
        <v>30168</v>
      </c>
      <c r="D4437" s="4" t="s">
        <v>39597</v>
      </c>
      <c r="E4437" s="4" t="s">
        <v>39598</v>
      </c>
      <c r="F4437" s="9" t="str">
        <f t="shared" si="277"/>
        <v>Jordanchester</v>
      </c>
      <c r="G4437" t="str">
        <f t="shared" si="278"/>
        <v>VT</v>
      </c>
      <c r="H4437" t="str">
        <f t="shared" si="279"/>
        <v>96023</v>
      </c>
    </row>
    <row r="4438" spans="1:8" ht="30">
      <c r="A4438" s="1" t="s">
        <v>17042</v>
      </c>
      <c r="B4438" s="1" t="str">
        <f t="shared" si="276"/>
        <v>PSC 7460, Box 7549;APO AP 53918</v>
      </c>
      <c r="C4438" s="1" t="s">
        <v>30169</v>
      </c>
      <c r="D4438" s="4" t="s">
        <v>39599</v>
      </c>
      <c r="E4438" s="4" t="s">
        <v>39600</v>
      </c>
      <c r="F4438" s="9" t="str">
        <f t="shared" si="277"/>
        <v>APO</v>
      </c>
      <c r="G4438" t="str">
        <f t="shared" si="278"/>
        <v>AP</v>
      </c>
      <c r="H4438" t="str">
        <f t="shared" si="279"/>
        <v>53918</v>
      </c>
    </row>
    <row r="4439" spans="1:8" ht="30">
      <c r="A4439" s="1" t="s">
        <v>17046</v>
      </c>
      <c r="B4439" s="1" t="str">
        <f t="shared" si="276"/>
        <v>PSC 4301, Box 6900;APO AE 16228</v>
      </c>
      <c r="C4439" s="1" t="s">
        <v>30170</v>
      </c>
      <c r="D4439" s="4" t="s">
        <v>39601</v>
      </c>
      <c r="E4439" s="4" t="s">
        <v>39602</v>
      </c>
      <c r="F4439" s="9" t="str">
        <f t="shared" si="277"/>
        <v>APO</v>
      </c>
      <c r="G4439" t="str">
        <f t="shared" si="278"/>
        <v>AE</v>
      </c>
      <c r="H4439" t="str">
        <f t="shared" si="279"/>
        <v>16228</v>
      </c>
    </row>
    <row r="4440" spans="1:8" ht="45">
      <c r="A4440" s="1" t="s">
        <v>17050</v>
      </c>
      <c r="B4440" s="1" t="str">
        <f t="shared" si="276"/>
        <v>47605 Welch Points Apt. 112;Lake Nicolasburgh, LA 63500</v>
      </c>
      <c r="C4440" s="1" t="s">
        <v>30171</v>
      </c>
      <c r="D4440" s="4" t="s">
        <v>39603</v>
      </c>
      <c r="E4440" s="4" t="s">
        <v>39604</v>
      </c>
      <c r="F4440" s="9" t="str">
        <f t="shared" si="277"/>
        <v>Lake Nicolasburgh</v>
      </c>
      <c r="G4440" t="str">
        <f t="shared" si="278"/>
        <v>LA</v>
      </c>
      <c r="H4440" t="str">
        <f t="shared" si="279"/>
        <v>63500</v>
      </c>
    </row>
    <row r="4441" spans="1:8" ht="30">
      <c r="A4441" s="1" t="s">
        <v>17054</v>
      </c>
      <c r="B4441" s="1" t="str">
        <f t="shared" si="276"/>
        <v>016 King Trafficway;South Victoriaberg, AZ 54950</v>
      </c>
      <c r="C4441" s="1" t="s">
        <v>30172</v>
      </c>
      <c r="D4441" s="4" t="s">
        <v>39605</v>
      </c>
      <c r="E4441" s="4" t="s">
        <v>39606</v>
      </c>
      <c r="F4441" s="9" t="str">
        <f t="shared" si="277"/>
        <v>South Victoriaberg</v>
      </c>
      <c r="G4441" t="str">
        <f t="shared" si="278"/>
        <v>AZ</v>
      </c>
      <c r="H4441" t="str">
        <f t="shared" si="279"/>
        <v>54950</v>
      </c>
    </row>
    <row r="4442" spans="1:8" ht="30">
      <c r="A4442" s="1" t="s">
        <v>17058</v>
      </c>
      <c r="B4442" s="1" t="str">
        <f t="shared" si="276"/>
        <v>USNS Lee;FPO AA 28082</v>
      </c>
      <c r="C4442" s="1" t="s">
        <v>30173</v>
      </c>
      <c r="D4442" s="4" t="s">
        <v>39607</v>
      </c>
      <c r="E4442" s="4" t="s">
        <v>39608</v>
      </c>
      <c r="F4442" s="9" t="str">
        <f t="shared" si="277"/>
        <v>FPO</v>
      </c>
      <c r="G4442" t="str">
        <f t="shared" si="278"/>
        <v>AA</v>
      </c>
      <c r="H4442" t="str">
        <f t="shared" si="279"/>
        <v>28082</v>
      </c>
    </row>
    <row r="4443" spans="1:8" ht="45">
      <c r="A4443" s="1" t="s">
        <v>17062</v>
      </c>
      <c r="B4443" s="1" t="str">
        <f t="shared" si="276"/>
        <v>497 Baird Knoll Apt. 390;New Ruthberg, MS 84855</v>
      </c>
      <c r="C4443" s="1" t="s">
        <v>30174</v>
      </c>
      <c r="D4443" s="4" t="s">
        <v>39609</v>
      </c>
      <c r="E4443" s="4" t="s">
        <v>39610</v>
      </c>
      <c r="F4443" s="9" t="str">
        <f t="shared" si="277"/>
        <v>New Ruthberg</v>
      </c>
      <c r="G4443" t="str">
        <f t="shared" si="278"/>
        <v>MS</v>
      </c>
      <c r="H4443" t="str">
        <f t="shared" si="279"/>
        <v>84855</v>
      </c>
    </row>
    <row r="4444" spans="1:8" ht="45">
      <c r="A4444" s="1" t="s">
        <v>17064</v>
      </c>
      <c r="B4444" s="1" t="str">
        <f t="shared" si="276"/>
        <v>5109 Cherry Throughway Suite 013;Lake Justinfort, MA 08166</v>
      </c>
      <c r="C4444" s="1" t="s">
        <v>30175</v>
      </c>
      <c r="D4444" s="4" t="s">
        <v>39611</v>
      </c>
      <c r="E4444" s="4" t="s">
        <v>39612</v>
      </c>
      <c r="F4444" s="9" t="str">
        <f t="shared" si="277"/>
        <v>Lake Justinfort</v>
      </c>
      <c r="G4444" t="str">
        <f t="shared" si="278"/>
        <v>MA</v>
      </c>
      <c r="H4444" t="str">
        <f t="shared" si="279"/>
        <v>08166</v>
      </c>
    </row>
    <row r="4445" spans="1:8" ht="30">
      <c r="A4445" s="1" t="s">
        <v>17068</v>
      </c>
      <c r="B4445" s="1" t="str">
        <f t="shared" si="276"/>
        <v>90755 Evans Oval;South Cindy, NH 07311</v>
      </c>
      <c r="C4445" s="1" t="s">
        <v>30176</v>
      </c>
      <c r="D4445" s="4" t="s">
        <v>39613</v>
      </c>
      <c r="E4445" s="4" t="s">
        <v>39614</v>
      </c>
      <c r="F4445" s="9" t="str">
        <f t="shared" si="277"/>
        <v>South Cindy</v>
      </c>
      <c r="G4445" t="str">
        <f t="shared" si="278"/>
        <v>NH</v>
      </c>
      <c r="H4445" t="str">
        <f t="shared" si="279"/>
        <v>07311</v>
      </c>
    </row>
    <row r="4446" spans="1:8" ht="45">
      <c r="A4446" s="1" t="s">
        <v>17072</v>
      </c>
      <c r="B4446" s="1" t="str">
        <f t="shared" si="276"/>
        <v>3094 Nicole Estate Suite 016;South Davidhaven, DE 67259</v>
      </c>
      <c r="C4446" s="1" t="s">
        <v>30177</v>
      </c>
      <c r="D4446" s="4" t="s">
        <v>39615</v>
      </c>
      <c r="E4446" s="4" t="s">
        <v>39616</v>
      </c>
      <c r="F4446" s="9" t="str">
        <f t="shared" si="277"/>
        <v>South Davidhaven</v>
      </c>
      <c r="G4446" t="str">
        <f t="shared" si="278"/>
        <v>DE</v>
      </c>
      <c r="H4446" t="str">
        <f t="shared" si="279"/>
        <v>67259</v>
      </c>
    </row>
    <row r="4447" spans="1:8" ht="30">
      <c r="A4447" s="1" t="s">
        <v>17076</v>
      </c>
      <c r="B4447" s="1" t="str">
        <f t="shared" si="276"/>
        <v>53290 Megan Freeway;Port Candacestad, SD 83509</v>
      </c>
      <c r="C4447" s="1" t="s">
        <v>30178</v>
      </c>
      <c r="D4447" s="4" t="s">
        <v>39617</v>
      </c>
      <c r="E4447" s="4" t="s">
        <v>39618</v>
      </c>
      <c r="F4447" s="9" t="str">
        <f t="shared" si="277"/>
        <v>Port Candacestad</v>
      </c>
      <c r="G4447" t="str">
        <f t="shared" si="278"/>
        <v>SD</v>
      </c>
      <c r="H4447" t="str">
        <f t="shared" si="279"/>
        <v>83509</v>
      </c>
    </row>
    <row r="4448" spans="1:8" ht="45">
      <c r="A4448" s="1" t="s">
        <v>17080</v>
      </c>
      <c r="B4448" s="1" t="str">
        <f t="shared" si="276"/>
        <v>20394 Robert Parkways Suite 209;Kaufmanville, TX 10919</v>
      </c>
      <c r="C4448" s="1" t="s">
        <v>30179</v>
      </c>
      <c r="D4448" s="4" t="s">
        <v>39619</v>
      </c>
      <c r="E4448" s="4" t="s">
        <v>39620</v>
      </c>
      <c r="F4448" s="9" t="str">
        <f t="shared" si="277"/>
        <v>Kaufmanville</v>
      </c>
      <c r="G4448" t="str">
        <f t="shared" si="278"/>
        <v>TX</v>
      </c>
      <c r="H4448" t="str">
        <f t="shared" si="279"/>
        <v>10919</v>
      </c>
    </row>
    <row r="4449" spans="1:8" ht="45">
      <c r="A4449" s="1" t="s">
        <v>17083</v>
      </c>
      <c r="B4449" s="1" t="str">
        <f t="shared" si="276"/>
        <v>21522 Wright Trafficway;North Vincent, PA 73141</v>
      </c>
      <c r="C4449" s="1" t="s">
        <v>30180</v>
      </c>
      <c r="D4449" s="4" t="s">
        <v>39621</v>
      </c>
      <c r="E4449" s="4" t="s">
        <v>39622</v>
      </c>
      <c r="F4449" s="9" t="str">
        <f t="shared" si="277"/>
        <v>North Vincent</v>
      </c>
      <c r="G4449" t="str">
        <f t="shared" si="278"/>
        <v>PA</v>
      </c>
      <c r="H4449" t="str">
        <f t="shared" si="279"/>
        <v>73141</v>
      </c>
    </row>
    <row r="4450" spans="1:8" ht="45">
      <c r="A4450" s="1" t="s">
        <v>17087</v>
      </c>
      <c r="B4450" s="1" t="str">
        <f t="shared" si="276"/>
        <v>02318 Murphy Wells Apt. 860;South Kenneth, HI 36810</v>
      </c>
      <c r="C4450" s="1" t="s">
        <v>30181</v>
      </c>
      <c r="D4450" s="4" t="s">
        <v>39623</v>
      </c>
      <c r="E4450" s="4" t="s">
        <v>39624</v>
      </c>
      <c r="F4450" s="9" t="str">
        <f t="shared" si="277"/>
        <v>South Kenneth</v>
      </c>
      <c r="G4450" t="str">
        <f t="shared" si="278"/>
        <v>HI</v>
      </c>
      <c r="H4450" t="str">
        <f t="shared" si="279"/>
        <v>36810</v>
      </c>
    </row>
    <row r="4451" spans="1:8" ht="30">
      <c r="A4451" s="1" t="s">
        <v>17091</v>
      </c>
      <c r="B4451" s="1" t="str">
        <f t="shared" si="276"/>
        <v>2495 Underwood Radial;East Jaketown, WA 97745</v>
      </c>
      <c r="C4451" s="1" t="s">
        <v>30182</v>
      </c>
      <c r="D4451" s="4" t="s">
        <v>39625</v>
      </c>
      <c r="E4451" s="4" t="s">
        <v>39626</v>
      </c>
      <c r="F4451" s="9" t="str">
        <f t="shared" si="277"/>
        <v>East Jaketown</v>
      </c>
      <c r="G4451" t="str">
        <f t="shared" si="278"/>
        <v>WA</v>
      </c>
      <c r="H4451" t="str">
        <f t="shared" si="279"/>
        <v>97745</v>
      </c>
    </row>
    <row r="4452" spans="1:8" ht="45">
      <c r="A4452" s="1" t="s">
        <v>17095</v>
      </c>
      <c r="B4452" s="1" t="str">
        <f t="shared" si="276"/>
        <v>1315 Rebecca Crossroad Apt. 280;Lake Troyside, TN 17954</v>
      </c>
      <c r="C4452" s="1" t="s">
        <v>30183</v>
      </c>
      <c r="D4452" s="4" t="s">
        <v>39627</v>
      </c>
      <c r="E4452" s="4" t="s">
        <v>39628</v>
      </c>
      <c r="F4452" s="9" t="str">
        <f t="shared" si="277"/>
        <v>Lake Troyside</v>
      </c>
      <c r="G4452" t="str">
        <f t="shared" si="278"/>
        <v>TN</v>
      </c>
      <c r="H4452" t="str">
        <f t="shared" si="279"/>
        <v>17954</v>
      </c>
    </row>
    <row r="4453" spans="1:8" ht="30">
      <c r="A4453" s="1" t="s">
        <v>17099</v>
      </c>
      <c r="B4453" s="1" t="str">
        <f t="shared" si="276"/>
        <v>330 David Corner;Lake Brandon, ID 57007</v>
      </c>
      <c r="C4453" s="1" t="s">
        <v>30184</v>
      </c>
      <c r="D4453" s="4" t="s">
        <v>39629</v>
      </c>
      <c r="E4453" s="4" t="s">
        <v>39630</v>
      </c>
      <c r="F4453" s="9" t="str">
        <f t="shared" si="277"/>
        <v>Lake Brandon</v>
      </c>
      <c r="G4453" t="str">
        <f t="shared" si="278"/>
        <v>ID</v>
      </c>
      <c r="H4453" t="str">
        <f t="shared" si="279"/>
        <v>57007</v>
      </c>
    </row>
    <row r="4454" spans="1:8" ht="30">
      <c r="A4454" s="1" t="s">
        <v>17103</v>
      </c>
      <c r="B4454" s="1" t="str">
        <f t="shared" si="276"/>
        <v>53021 Brian Trafficway Suite 496;Woodsfort, GA 90301</v>
      </c>
      <c r="C4454" s="1" t="s">
        <v>30185</v>
      </c>
      <c r="D4454" s="4" t="s">
        <v>39631</v>
      </c>
      <c r="E4454" s="4" t="s">
        <v>39632</v>
      </c>
      <c r="F4454" s="9" t="str">
        <f t="shared" si="277"/>
        <v>Woodsfort</v>
      </c>
      <c r="G4454" t="str">
        <f t="shared" si="278"/>
        <v>GA</v>
      </c>
      <c r="H4454" t="str">
        <f t="shared" si="279"/>
        <v>90301</v>
      </c>
    </row>
    <row r="4455" spans="1:8" ht="30">
      <c r="A4455" s="1" t="s">
        <v>17107</v>
      </c>
      <c r="B4455" s="1" t="str">
        <f t="shared" si="276"/>
        <v>PSC 1816, Box 7955;APO AP 87963</v>
      </c>
      <c r="C4455" s="1" t="s">
        <v>30186</v>
      </c>
      <c r="D4455" s="4" t="s">
        <v>39633</v>
      </c>
      <c r="E4455" s="4" t="s">
        <v>39634</v>
      </c>
      <c r="F4455" s="9" t="str">
        <f t="shared" si="277"/>
        <v>APO</v>
      </c>
      <c r="G4455" t="str">
        <f t="shared" si="278"/>
        <v>AP</v>
      </c>
      <c r="H4455" t="str">
        <f t="shared" si="279"/>
        <v>87963</v>
      </c>
    </row>
    <row r="4456" spans="1:8" ht="30">
      <c r="A4456" s="1" t="s">
        <v>17111</v>
      </c>
      <c r="B4456" s="1" t="str">
        <f t="shared" si="276"/>
        <v>1459 Ashley Prairie Suite 611;Mitchellshire, VA 04978</v>
      </c>
      <c r="C4456" s="1" t="s">
        <v>30187</v>
      </c>
      <c r="D4456" s="4" t="s">
        <v>39635</v>
      </c>
      <c r="E4456" s="4" t="s">
        <v>39636</v>
      </c>
      <c r="F4456" s="9" t="str">
        <f t="shared" si="277"/>
        <v>Mitchellshire</v>
      </c>
      <c r="G4456" t="str">
        <f t="shared" si="278"/>
        <v>VA</v>
      </c>
      <c r="H4456" t="str">
        <f t="shared" si="279"/>
        <v>04978</v>
      </c>
    </row>
    <row r="4457" spans="1:8" ht="30">
      <c r="A4457" s="1" t="s">
        <v>17114</v>
      </c>
      <c r="B4457" s="1" t="str">
        <f t="shared" si="276"/>
        <v>06438 Reese Pine Apt. 132;South Elaine, LA 37106</v>
      </c>
      <c r="C4457" s="1" t="s">
        <v>30188</v>
      </c>
      <c r="D4457" s="4" t="s">
        <v>39637</v>
      </c>
      <c r="E4457" s="4" t="s">
        <v>39638</v>
      </c>
      <c r="F4457" s="9" t="str">
        <f t="shared" si="277"/>
        <v>South Elaine</v>
      </c>
      <c r="G4457" t="str">
        <f t="shared" si="278"/>
        <v>LA</v>
      </c>
      <c r="H4457" t="str">
        <f t="shared" si="279"/>
        <v>37106</v>
      </c>
    </row>
    <row r="4458" spans="1:8" ht="45">
      <c r="A4458" s="1" t="s">
        <v>17118</v>
      </c>
      <c r="B4458" s="1" t="str">
        <f t="shared" si="276"/>
        <v>090 Smith Wells Apt. 279;North Kimberlybury, ME 93647</v>
      </c>
      <c r="C4458" s="1" t="s">
        <v>30189</v>
      </c>
      <c r="D4458" s="4" t="s">
        <v>39639</v>
      </c>
      <c r="E4458" s="4" t="s">
        <v>39640</v>
      </c>
      <c r="F4458" s="9" t="str">
        <f t="shared" si="277"/>
        <v>North Kimberlybury</v>
      </c>
      <c r="G4458" t="str">
        <f t="shared" si="278"/>
        <v>ME</v>
      </c>
      <c r="H4458" t="str">
        <f t="shared" si="279"/>
        <v>93647</v>
      </c>
    </row>
    <row r="4459" spans="1:8" ht="45">
      <c r="A4459" s="1" t="s">
        <v>17121</v>
      </c>
      <c r="B4459" s="1" t="str">
        <f t="shared" si="276"/>
        <v>03688 Keith Islands Apt. 255;South Christopher, IA 93804</v>
      </c>
      <c r="C4459" s="1" t="s">
        <v>30190</v>
      </c>
      <c r="D4459" s="4" t="s">
        <v>39641</v>
      </c>
      <c r="E4459" s="4" t="s">
        <v>39642</v>
      </c>
      <c r="F4459" s="9" t="str">
        <f t="shared" si="277"/>
        <v>South Christopher</v>
      </c>
      <c r="G4459" t="str">
        <f t="shared" si="278"/>
        <v>IA</v>
      </c>
      <c r="H4459" t="str">
        <f t="shared" si="279"/>
        <v>93804</v>
      </c>
    </row>
    <row r="4460" spans="1:8" ht="45">
      <c r="A4460" s="1" t="s">
        <v>17125</v>
      </c>
      <c r="B4460" s="1" t="str">
        <f t="shared" si="276"/>
        <v>73163 Patel Island Apt. 218;Armstrongborough, IA 22878</v>
      </c>
      <c r="C4460" s="1" t="s">
        <v>30191</v>
      </c>
      <c r="D4460" s="4" t="s">
        <v>39643</v>
      </c>
      <c r="E4460" s="4" t="s">
        <v>39644</v>
      </c>
      <c r="F4460" s="9" t="str">
        <f t="shared" si="277"/>
        <v>Armstrongborough</v>
      </c>
      <c r="G4460" t="str">
        <f t="shared" si="278"/>
        <v>IA</v>
      </c>
      <c r="H4460" t="str">
        <f t="shared" si="279"/>
        <v>22878</v>
      </c>
    </row>
    <row r="4461" spans="1:8" ht="30">
      <c r="A4461" s="1" t="s">
        <v>17129</v>
      </c>
      <c r="B4461" s="1" t="str">
        <f t="shared" si="276"/>
        <v>2278 Samuel Lane;West Robertton, WI 06619</v>
      </c>
      <c r="C4461" s="1" t="s">
        <v>30192</v>
      </c>
      <c r="D4461" s="4" t="s">
        <v>39645</v>
      </c>
      <c r="E4461" s="4" t="s">
        <v>39646</v>
      </c>
      <c r="F4461" s="9" t="str">
        <f t="shared" si="277"/>
        <v>West Robertton</v>
      </c>
      <c r="G4461" t="str">
        <f t="shared" si="278"/>
        <v>WI</v>
      </c>
      <c r="H4461" t="str">
        <f t="shared" si="279"/>
        <v>06619</v>
      </c>
    </row>
    <row r="4462" spans="1:8" ht="30">
      <c r="A4462" s="1" t="s">
        <v>17133</v>
      </c>
      <c r="B4462" s="1" t="str">
        <f t="shared" si="276"/>
        <v>76631 Joseph Drive;Terrellside, MT 62551</v>
      </c>
      <c r="C4462" s="1" t="s">
        <v>30193</v>
      </c>
      <c r="D4462" s="4" t="s">
        <v>39647</v>
      </c>
      <c r="E4462" s="4" t="s">
        <v>39648</v>
      </c>
      <c r="F4462" s="9" t="str">
        <f t="shared" si="277"/>
        <v>Terrellside</v>
      </c>
      <c r="G4462" t="str">
        <f t="shared" si="278"/>
        <v>MT</v>
      </c>
      <c r="H4462" t="str">
        <f t="shared" si="279"/>
        <v>62551</v>
      </c>
    </row>
    <row r="4463" spans="1:8" ht="30">
      <c r="A4463" s="1" t="s">
        <v>17137</v>
      </c>
      <c r="B4463" s="1" t="str">
        <f t="shared" si="276"/>
        <v>PSC 9437, Box 2810;APO AA 65010</v>
      </c>
      <c r="C4463" s="1" t="s">
        <v>30194</v>
      </c>
      <c r="D4463" s="4" t="s">
        <v>39649</v>
      </c>
      <c r="E4463" s="4" t="s">
        <v>39650</v>
      </c>
      <c r="F4463" s="9" t="str">
        <f t="shared" si="277"/>
        <v>APO</v>
      </c>
      <c r="G4463" t="str">
        <f t="shared" si="278"/>
        <v>AA</v>
      </c>
      <c r="H4463" t="str">
        <f t="shared" si="279"/>
        <v>65010</v>
      </c>
    </row>
    <row r="4464" spans="1:8" ht="45">
      <c r="A4464" s="1" t="s">
        <v>17141</v>
      </c>
      <c r="B4464" s="1" t="str">
        <f t="shared" si="276"/>
        <v>4636 Christopher Corners;Joshuaview, ME 24000</v>
      </c>
      <c r="C4464" s="1" t="s">
        <v>30195</v>
      </c>
      <c r="D4464" s="4" t="s">
        <v>39651</v>
      </c>
      <c r="E4464" s="4" t="s">
        <v>39652</v>
      </c>
      <c r="F4464" s="9" t="str">
        <f t="shared" si="277"/>
        <v>Joshuaview</v>
      </c>
      <c r="G4464" t="str">
        <f t="shared" si="278"/>
        <v>ME</v>
      </c>
      <c r="H4464" t="str">
        <f t="shared" si="279"/>
        <v>24000</v>
      </c>
    </row>
    <row r="4465" spans="1:8" ht="45">
      <c r="A4465" s="1" t="s">
        <v>17145</v>
      </c>
      <c r="B4465" s="1" t="str">
        <f t="shared" si="276"/>
        <v>9621 Regina Shoals Apt. 732;South Samantha, ME 34935</v>
      </c>
      <c r="C4465" s="1" t="s">
        <v>30196</v>
      </c>
      <c r="D4465" s="4" t="s">
        <v>39653</v>
      </c>
      <c r="E4465" s="4" t="s">
        <v>39654</v>
      </c>
      <c r="F4465" s="9" t="str">
        <f t="shared" si="277"/>
        <v>South Samantha</v>
      </c>
      <c r="G4465" t="str">
        <f t="shared" si="278"/>
        <v>ME</v>
      </c>
      <c r="H4465" t="str">
        <f t="shared" si="279"/>
        <v>34935</v>
      </c>
    </row>
    <row r="4466" spans="1:8" ht="30">
      <c r="A4466" s="1" t="s">
        <v>17149</v>
      </c>
      <c r="B4466" s="1" t="str">
        <f t="shared" si="276"/>
        <v>21846 Davis Lake;Tarastad, PA 88759</v>
      </c>
      <c r="C4466" s="1" t="s">
        <v>30197</v>
      </c>
      <c r="D4466" s="4" t="s">
        <v>39655</v>
      </c>
      <c r="E4466" s="4" t="s">
        <v>39656</v>
      </c>
      <c r="F4466" s="9" t="str">
        <f t="shared" si="277"/>
        <v>Tarastad</v>
      </c>
      <c r="G4466" t="str">
        <f t="shared" si="278"/>
        <v>PA</v>
      </c>
      <c r="H4466" t="str">
        <f t="shared" si="279"/>
        <v>88759</v>
      </c>
    </row>
    <row r="4467" spans="1:8" ht="30">
      <c r="A4467" s="1" t="s">
        <v>17153</v>
      </c>
      <c r="B4467" s="1" t="str">
        <f t="shared" si="276"/>
        <v>02753 Fields Vista Apt. 057;Ericchester, TX 37883</v>
      </c>
      <c r="C4467" s="1" t="s">
        <v>30198</v>
      </c>
      <c r="D4467" s="4" t="s">
        <v>39657</v>
      </c>
      <c r="E4467" s="4" t="s">
        <v>39658</v>
      </c>
      <c r="F4467" s="9" t="str">
        <f t="shared" si="277"/>
        <v>Ericchester</v>
      </c>
      <c r="G4467" t="str">
        <f t="shared" si="278"/>
        <v>TX</v>
      </c>
      <c r="H4467" t="str">
        <f t="shared" si="279"/>
        <v>37883</v>
      </c>
    </row>
    <row r="4468" spans="1:8" ht="30">
      <c r="A4468" s="1" t="s">
        <v>17156</v>
      </c>
      <c r="B4468" s="1" t="str">
        <f t="shared" si="276"/>
        <v>8385 Karen Landing;New Jacqueline, AK 30502</v>
      </c>
      <c r="C4468" s="1" t="s">
        <v>30199</v>
      </c>
      <c r="D4468" s="4" t="s">
        <v>39659</v>
      </c>
      <c r="E4468" s="4" t="s">
        <v>39660</v>
      </c>
      <c r="F4468" s="9" t="str">
        <f t="shared" si="277"/>
        <v>New Jacqueline</v>
      </c>
      <c r="G4468" t="str">
        <f t="shared" si="278"/>
        <v>AK</v>
      </c>
      <c r="H4468" t="str">
        <f t="shared" si="279"/>
        <v>30502</v>
      </c>
    </row>
    <row r="4469" spans="1:8" ht="30">
      <c r="A4469" s="1" t="s">
        <v>17160</v>
      </c>
      <c r="B4469" s="1" t="str">
        <f t="shared" si="276"/>
        <v>70145 Patterson Ways;Jamesberg, DE 01455</v>
      </c>
      <c r="C4469" s="1" t="s">
        <v>30200</v>
      </c>
      <c r="D4469" s="4" t="s">
        <v>39661</v>
      </c>
      <c r="E4469" s="4" t="s">
        <v>39662</v>
      </c>
      <c r="F4469" s="9" t="str">
        <f t="shared" si="277"/>
        <v>Jamesberg</v>
      </c>
      <c r="G4469" t="str">
        <f t="shared" si="278"/>
        <v>DE</v>
      </c>
      <c r="H4469" t="str">
        <f t="shared" si="279"/>
        <v>01455</v>
      </c>
    </row>
    <row r="4470" spans="1:8" ht="30">
      <c r="A4470" s="1" t="s">
        <v>17164</v>
      </c>
      <c r="B4470" s="1" t="str">
        <f t="shared" si="276"/>
        <v>0329 John Stream Apt. 056;Timothyport, SC 21893</v>
      </c>
      <c r="C4470" s="1" t="s">
        <v>30201</v>
      </c>
      <c r="D4470" s="4" t="s">
        <v>39663</v>
      </c>
      <c r="E4470" s="4" t="s">
        <v>39664</v>
      </c>
      <c r="F4470" s="9" t="str">
        <f t="shared" si="277"/>
        <v>Timothyport</v>
      </c>
      <c r="G4470" t="str">
        <f t="shared" si="278"/>
        <v>SC</v>
      </c>
      <c r="H4470" t="str">
        <f t="shared" si="279"/>
        <v>21893</v>
      </c>
    </row>
    <row r="4471" spans="1:8" ht="30">
      <c r="A4471" s="1" t="s">
        <v>17168</v>
      </c>
      <c r="B4471" s="1" t="str">
        <f t="shared" si="276"/>
        <v>0472 Johnson Plaza Suite 332;Brownbury, NJ 88427</v>
      </c>
      <c r="C4471" s="1" t="s">
        <v>30202</v>
      </c>
      <c r="D4471" s="4" t="s">
        <v>39665</v>
      </c>
      <c r="E4471" s="4" t="s">
        <v>39666</v>
      </c>
      <c r="F4471" s="9" t="str">
        <f t="shared" si="277"/>
        <v>Brownbury</v>
      </c>
      <c r="G4471" t="str">
        <f t="shared" si="278"/>
        <v>NJ</v>
      </c>
      <c r="H4471" t="str">
        <f t="shared" si="279"/>
        <v>88427</v>
      </c>
    </row>
    <row r="4472" spans="1:8" ht="45">
      <c r="A4472" s="1" t="s">
        <v>17172</v>
      </c>
      <c r="B4472" s="1" t="str">
        <f t="shared" si="276"/>
        <v>2689 Adam Views;Cardenashaven, OR 20631</v>
      </c>
      <c r="C4472" s="1" t="s">
        <v>30203</v>
      </c>
      <c r="D4472" s="4" t="s">
        <v>39667</v>
      </c>
      <c r="E4472" s="4" t="s">
        <v>39668</v>
      </c>
      <c r="F4472" s="9" t="str">
        <f t="shared" si="277"/>
        <v>Cardenashaven</v>
      </c>
      <c r="G4472" t="str">
        <f t="shared" si="278"/>
        <v>OR</v>
      </c>
      <c r="H4472" t="str">
        <f t="shared" si="279"/>
        <v>20631</v>
      </c>
    </row>
    <row r="4473" spans="1:8" ht="30">
      <c r="A4473" s="1" t="s">
        <v>17176</v>
      </c>
      <c r="B4473" s="1" t="str">
        <f t="shared" si="276"/>
        <v>0644 Chapman Mount Suite 613;New Jesus, HI 58195</v>
      </c>
      <c r="C4473" s="1" t="s">
        <v>30204</v>
      </c>
      <c r="D4473" s="4" t="s">
        <v>39669</v>
      </c>
      <c r="E4473" s="4" t="s">
        <v>39670</v>
      </c>
      <c r="F4473" s="9" t="str">
        <f t="shared" si="277"/>
        <v>New Jesus</v>
      </c>
      <c r="G4473" t="str">
        <f t="shared" si="278"/>
        <v>HI</v>
      </c>
      <c r="H4473" t="str">
        <f t="shared" si="279"/>
        <v>58195</v>
      </c>
    </row>
    <row r="4474" spans="1:8" ht="30">
      <c r="A4474" s="1" t="s">
        <v>17180</v>
      </c>
      <c r="B4474" s="1" t="str">
        <f t="shared" si="276"/>
        <v>6523 Knight Causeway;New Kimberlybury, TX 94278</v>
      </c>
      <c r="C4474" s="1" t="s">
        <v>30205</v>
      </c>
      <c r="D4474" s="4" t="s">
        <v>39671</v>
      </c>
      <c r="E4474" s="4" t="s">
        <v>39672</v>
      </c>
      <c r="F4474" s="9" t="str">
        <f t="shared" si="277"/>
        <v>New Kimberlybury</v>
      </c>
      <c r="G4474" t="str">
        <f t="shared" si="278"/>
        <v>TX</v>
      </c>
      <c r="H4474" t="str">
        <f t="shared" si="279"/>
        <v>94278</v>
      </c>
    </row>
    <row r="4475" spans="1:8" ht="30">
      <c r="A4475" s="1" t="s">
        <v>17184</v>
      </c>
      <c r="B4475" s="1" t="str">
        <f t="shared" si="276"/>
        <v>56537 Rivas Island Apt. 829;Carlville, MD 63995</v>
      </c>
      <c r="C4475" s="1" t="s">
        <v>30206</v>
      </c>
      <c r="D4475" s="4" t="s">
        <v>39673</v>
      </c>
      <c r="E4475" s="4" t="s">
        <v>39674</v>
      </c>
      <c r="F4475" s="9" t="str">
        <f t="shared" si="277"/>
        <v>Carlville</v>
      </c>
      <c r="G4475" t="str">
        <f t="shared" si="278"/>
        <v>MD</v>
      </c>
      <c r="H4475" t="str">
        <f t="shared" si="279"/>
        <v>63995</v>
      </c>
    </row>
    <row r="4476" spans="1:8" ht="30">
      <c r="A4476" s="1" t="s">
        <v>17188</v>
      </c>
      <c r="B4476" s="1" t="str">
        <f t="shared" si="276"/>
        <v>64393 Martinez Lake Suite 401;New Deborah, IA 86074</v>
      </c>
      <c r="C4476" s="1" t="s">
        <v>30207</v>
      </c>
      <c r="D4476" s="4" t="s">
        <v>39675</v>
      </c>
      <c r="E4476" s="4" t="s">
        <v>39676</v>
      </c>
      <c r="F4476" s="9" t="str">
        <f t="shared" si="277"/>
        <v>New Deborah</v>
      </c>
      <c r="G4476" t="str">
        <f t="shared" si="278"/>
        <v>IA</v>
      </c>
      <c r="H4476" t="str">
        <f t="shared" si="279"/>
        <v>86074</v>
      </c>
    </row>
    <row r="4477" spans="1:8" ht="30">
      <c r="A4477" s="1" t="s">
        <v>17192</v>
      </c>
      <c r="B4477" s="1" t="str">
        <f t="shared" si="276"/>
        <v>60290 Rice Rue Suite 441;Barbaratown, WA 86788</v>
      </c>
      <c r="C4477" s="1" t="s">
        <v>30208</v>
      </c>
      <c r="D4477" s="4" t="s">
        <v>39677</v>
      </c>
      <c r="E4477" s="4" t="s">
        <v>39678</v>
      </c>
      <c r="F4477" s="9" t="str">
        <f t="shared" si="277"/>
        <v>Barbaratown</v>
      </c>
      <c r="G4477" t="str">
        <f t="shared" si="278"/>
        <v>WA</v>
      </c>
      <c r="H4477" t="str">
        <f t="shared" si="279"/>
        <v>86788</v>
      </c>
    </row>
    <row r="4478" spans="1:8" ht="30">
      <c r="A4478" s="1" t="s">
        <v>17195</v>
      </c>
      <c r="B4478" s="1" t="str">
        <f t="shared" si="276"/>
        <v>27091 Walker Points Apt. 578;Port David, HI 74470</v>
      </c>
      <c r="C4478" s="1" t="s">
        <v>30209</v>
      </c>
      <c r="D4478" s="4" t="s">
        <v>39679</v>
      </c>
      <c r="E4478" s="4" t="s">
        <v>39680</v>
      </c>
      <c r="F4478" s="9" t="str">
        <f t="shared" si="277"/>
        <v>Port David</v>
      </c>
      <c r="G4478" t="str">
        <f t="shared" si="278"/>
        <v>HI</v>
      </c>
      <c r="H4478" t="str">
        <f t="shared" si="279"/>
        <v>74470</v>
      </c>
    </row>
    <row r="4479" spans="1:8" ht="45">
      <c r="A4479" s="1" t="s">
        <v>17199</v>
      </c>
      <c r="B4479" s="1" t="str">
        <f t="shared" si="276"/>
        <v>18027 Ross Extensions Apt. 484;South Matthewmouth, WA 54342</v>
      </c>
      <c r="C4479" s="1" t="s">
        <v>30210</v>
      </c>
      <c r="D4479" s="4" t="s">
        <v>39681</v>
      </c>
      <c r="E4479" s="4" t="s">
        <v>39682</v>
      </c>
      <c r="F4479" s="9" t="str">
        <f t="shared" si="277"/>
        <v>South Matthewmouth</v>
      </c>
      <c r="G4479" t="str">
        <f t="shared" si="278"/>
        <v>WA</v>
      </c>
      <c r="H4479" t="str">
        <f t="shared" si="279"/>
        <v>54342</v>
      </c>
    </row>
    <row r="4480" spans="1:8" ht="45">
      <c r="A4480" s="1" t="s">
        <v>17203</v>
      </c>
      <c r="B4480" s="1" t="str">
        <f t="shared" si="276"/>
        <v>1972 Johnson Crescent;Victorview, RI 76913</v>
      </c>
      <c r="C4480" s="1" t="s">
        <v>30211</v>
      </c>
      <c r="D4480" s="4" t="s">
        <v>39683</v>
      </c>
      <c r="E4480" s="4" t="s">
        <v>39684</v>
      </c>
      <c r="F4480" s="9" t="str">
        <f t="shared" si="277"/>
        <v>Victorview</v>
      </c>
      <c r="G4480" t="str">
        <f t="shared" si="278"/>
        <v>RI</v>
      </c>
      <c r="H4480" t="str">
        <f t="shared" si="279"/>
        <v>76913</v>
      </c>
    </row>
    <row r="4481" spans="1:8" ht="30">
      <c r="A4481" s="1" t="s">
        <v>17207</v>
      </c>
      <c r="B4481" s="1" t="str">
        <f t="shared" si="276"/>
        <v>Unit 3118 Box 8746;DPO AE 94572</v>
      </c>
      <c r="C4481" s="1" t="s">
        <v>30212</v>
      </c>
      <c r="D4481" s="4" t="s">
        <v>39685</v>
      </c>
      <c r="E4481" s="4" t="s">
        <v>39686</v>
      </c>
      <c r="F4481" s="9" t="str">
        <f t="shared" si="277"/>
        <v>DPO</v>
      </c>
      <c r="G4481" t="str">
        <f t="shared" si="278"/>
        <v>AE</v>
      </c>
      <c r="H4481" t="str">
        <f t="shared" si="279"/>
        <v>94572</v>
      </c>
    </row>
    <row r="4482" spans="1:8" ht="30">
      <c r="A4482" s="1" t="s">
        <v>17211</v>
      </c>
      <c r="B4482" s="1" t="str">
        <f t="shared" si="276"/>
        <v>USCGC Strong;FPO AP 55331</v>
      </c>
      <c r="C4482" s="1" t="s">
        <v>30213</v>
      </c>
      <c r="D4482" s="4" t="s">
        <v>39687</v>
      </c>
      <c r="E4482" s="4" t="s">
        <v>39688</v>
      </c>
      <c r="F4482" s="9" t="str">
        <f t="shared" si="277"/>
        <v>FPO</v>
      </c>
      <c r="G4482" t="str">
        <f t="shared" si="278"/>
        <v>AP</v>
      </c>
      <c r="H4482" t="str">
        <f t="shared" si="279"/>
        <v>55331</v>
      </c>
    </row>
    <row r="4483" spans="1:8" ht="45">
      <c r="A4483" s="1" t="s">
        <v>17215</v>
      </c>
      <c r="B4483" s="1" t="str">
        <f t="shared" ref="B4483:B4546" si="280">SUBSTITUTE(A4483,CHAR(10),";")</f>
        <v>198 Angelica Springs;Hannahside, MN 97122</v>
      </c>
      <c r="C4483" s="1" t="s">
        <v>30214</v>
      </c>
      <c r="D4483" s="4" t="s">
        <v>39689</v>
      </c>
      <c r="E4483" s="4" t="s">
        <v>39690</v>
      </c>
      <c r="F4483" s="9" t="str">
        <f t="shared" ref="F4483:F4546" si="281">IF(RIGHT(LEFT(E4483,3),2)="PO",LEFT(E4483,3),LEFT(E4483,LEN(E4483)-10))</f>
        <v>Hannahside</v>
      </c>
      <c r="G4483" t="str">
        <f t="shared" ref="G4483:G4546" si="282">LEFT(RIGHT(E4483, 8), 2)</f>
        <v>MN</v>
      </c>
      <c r="H4483" t="str">
        <f t="shared" ref="H4483:H4546" si="283">RIGHT(E4483, 5)</f>
        <v>97122</v>
      </c>
    </row>
    <row r="4484" spans="1:8" ht="45">
      <c r="A4484" s="1" t="s">
        <v>17218</v>
      </c>
      <c r="B4484" s="1" t="str">
        <f t="shared" si="280"/>
        <v>70622 Powell Forges Apt. 254;North Stevenstad, UT 04687</v>
      </c>
      <c r="C4484" s="1" t="s">
        <v>30215</v>
      </c>
      <c r="D4484" s="4" t="s">
        <v>39691</v>
      </c>
      <c r="E4484" s="4" t="s">
        <v>39692</v>
      </c>
      <c r="F4484" s="9" t="str">
        <f t="shared" si="281"/>
        <v>North Stevenstad</v>
      </c>
      <c r="G4484" t="str">
        <f t="shared" si="282"/>
        <v>UT</v>
      </c>
      <c r="H4484" t="str">
        <f t="shared" si="283"/>
        <v>04687</v>
      </c>
    </row>
    <row r="4485" spans="1:8" ht="45">
      <c r="A4485" s="1" t="s">
        <v>17221</v>
      </c>
      <c r="B4485" s="1" t="str">
        <f t="shared" si="280"/>
        <v>429 Martinez Trafficway Suite 866;North Samantha, ID 70201</v>
      </c>
      <c r="C4485" s="1" t="s">
        <v>30216</v>
      </c>
      <c r="D4485" s="4" t="s">
        <v>39693</v>
      </c>
      <c r="E4485" s="4" t="s">
        <v>39694</v>
      </c>
      <c r="F4485" s="9" t="str">
        <f t="shared" si="281"/>
        <v>North Samantha</v>
      </c>
      <c r="G4485" t="str">
        <f t="shared" si="282"/>
        <v>ID</v>
      </c>
      <c r="H4485" t="str">
        <f t="shared" si="283"/>
        <v>70201</v>
      </c>
    </row>
    <row r="4486" spans="1:8" ht="30">
      <c r="A4486" s="1" t="s">
        <v>17225</v>
      </c>
      <c r="B4486" s="1" t="str">
        <f t="shared" si="280"/>
        <v>01483 Harris Fields Suite 298;Brandonstad, MN 03302</v>
      </c>
      <c r="C4486" s="1" t="s">
        <v>30217</v>
      </c>
      <c r="D4486" s="4" t="s">
        <v>39695</v>
      </c>
      <c r="E4486" s="4" t="s">
        <v>39696</v>
      </c>
      <c r="F4486" s="9" t="str">
        <f t="shared" si="281"/>
        <v>Brandonstad</v>
      </c>
      <c r="G4486" t="str">
        <f t="shared" si="282"/>
        <v>MN</v>
      </c>
      <c r="H4486" t="str">
        <f t="shared" si="283"/>
        <v>03302</v>
      </c>
    </row>
    <row r="4487" spans="1:8" ht="30">
      <c r="A4487" s="1" t="s">
        <v>17228</v>
      </c>
      <c r="B4487" s="1" t="str">
        <f t="shared" si="280"/>
        <v>148 Kidd Via Suite 192;North Clifford, WA 27584</v>
      </c>
      <c r="C4487" s="1" t="s">
        <v>30218</v>
      </c>
      <c r="D4487" s="4" t="s">
        <v>39697</v>
      </c>
      <c r="E4487" s="4" t="s">
        <v>39698</v>
      </c>
      <c r="F4487" s="9" t="str">
        <f t="shared" si="281"/>
        <v>North Clifford</v>
      </c>
      <c r="G4487" t="str">
        <f t="shared" si="282"/>
        <v>WA</v>
      </c>
      <c r="H4487" t="str">
        <f t="shared" si="283"/>
        <v>27584</v>
      </c>
    </row>
    <row r="4488" spans="1:8" ht="30">
      <c r="A4488" s="1" t="s">
        <v>17232</v>
      </c>
      <c r="B4488" s="1" t="str">
        <f t="shared" si="280"/>
        <v>5762 Todd Summit Apt. 264;Fisherport, KY 59425</v>
      </c>
      <c r="C4488" s="1" t="s">
        <v>30219</v>
      </c>
      <c r="D4488" s="4" t="s">
        <v>39699</v>
      </c>
      <c r="E4488" s="4" t="s">
        <v>39700</v>
      </c>
      <c r="F4488" s="9" t="str">
        <f t="shared" si="281"/>
        <v>Fisherport</v>
      </c>
      <c r="G4488" t="str">
        <f t="shared" si="282"/>
        <v>KY</v>
      </c>
      <c r="H4488" t="str">
        <f t="shared" si="283"/>
        <v>59425</v>
      </c>
    </row>
    <row r="4489" spans="1:8" ht="30">
      <c r="A4489" s="1" t="s">
        <v>17236</v>
      </c>
      <c r="B4489" s="1" t="str">
        <f t="shared" si="280"/>
        <v>12241 Grant Oval Suite 791;Nicolemouth, MI 00632</v>
      </c>
      <c r="C4489" s="1" t="s">
        <v>30220</v>
      </c>
      <c r="D4489" s="4" t="s">
        <v>39701</v>
      </c>
      <c r="E4489" s="4" t="s">
        <v>39702</v>
      </c>
      <c r="F4489" s="9" t="str">
        <f t="shared" si="281"/>
        <v>Nicolemouth</v>
      </c>
      <c r="G4489" t="str">
        <f t="shared" si="282"/>
        <v>MI</v>
      </c>
      <c r="H4489" t="str">
        <f t="shared" si="283"/>
        <v>00632</v>
      </c>
    </row>
    <row r="4490" spans="1:8" ht="30">
      <c r="A4490" s="1" t="s">
        <v>17240</v>
      </c>
      <c r="B4490" s="1" t="str">
        <f t="shared" si="280"/>
        <v>82758 Smith Coves Suite 855;Dennisview, NM 05468</v>
      </c>
      <c r="C4490" s="1" t="s">
        <v>30221</v>
      </c>
      <c r="D4490" s="4" t="s">
        <v>39703</v>
      </c>
      <c r="E4490" s="4" t="s">
        <v>39704</v>
      </c>
      <c r="F4490" s="9" t="str">
        <f t="shared" si="281"/>
        <v>Dennisview</v>
      </c>
      <c r="G4490" t="str">
        <f t="shared" si="282"/>
        <v>NM</v>
      </c>
      <c r="H4490" t="str">
        <f t="shared" si="283"/>
        <v>05468</v>
      </c>
    </row>
    <row r="4491" spans="1:8" ht="45">
      <c r="A4491" s="1" t="s">
        <v>17244</v>
      </c>
      <c r="B4491" s="1" t="str">
        <f t="shared" si="280"/>
        <v>588 Smith Plain Apt. 631;New Laurieshire, OH 54324</v>
      </c>
      <c r="C4491" s="1" t="s">
        <v>30222</v>
      </c>
      <c r="D4491" s="4" t="s">
        <v>39705</v>
      </c>
      <c r="E4491" s="4" t="s">
        <v>39706</v>
      </c>
      <c r="F4491" s="9" t="str">
        <f t="shared" si="281"/>
        <v>New Laurieshire</v>
      </c>
      <c r="G4491" t="str">
        <f t="shared" si="282"/>
        <v>OH</v>
      </c>
      <c r="H4491" t="str">
        <f t="shared" si="283"/>
        <v>54324</v>
      </c>
    </row>
    <row r="4492" spans="1:8" ht="30">
      <c r="A4492" s="1" t="s">
        <v>17247</v>
      </c>
      <c r="B4492" s="1" t="str">
        <f t="shared" si="280"/>
        <v>4128 Edwards Corner Suite 311;Ashleyport, NV 43512</v>
      </c>
      <c r="C4492" s="1" t="s">
        <v>30223</v>
      </c>
      <c r="D4492" s="4" t="s">
        <v>39707</v>
      </c>
      <c r="E4492" s="4" t="s">
        <v>39708</v>
      </c>
      <c r="F4492" s="9" t="str">
        <f t="shared" si="281"/>
        <v>Ashleyport</v>
      </c>
      <c r="G4492" t="str">
        <f t="shared" si="282"/>
        <v>NV</v>
      </c>
      <c r="H4492" t="str">
        <f t="shared" si="283"/>
        <v>43512</v>
      </c>
    </row>
    <row r="4493" spans="1:8" ht="30">
      <c r="A4493" s="1" t="s">
        <v>17251</v>
      </c>
      <c r="B4493" s="1" t="str">
        <f t="shared" si="280"/>
        <v>748 Julia Mountains Apt. 109;South James, ME 34924</v>
      </c>
      <c r="C4493" s="1" t="s">
        <v>30224</v>
      </c>
      <c r="D4493" s="4" t="s">
        <v>39709</v>
      </c>
      <c r="E4493" s="4" t="s">
        <v>39710</v>
      </c>
      <c r="F4493" s="9" t="str">
        <f t="shared" si="281"/>
        <v>South James</v>
      </c>
      <c r="G4493" t="str">
        <f t="shared" si="282"/>
        <v>ME</v>
      </c>
      <c r="H4493" t="str">
        <f t="shared" si="283"/>
        <v>34924</v>
      </c>
    </row>
    <row r="4494" spans="1:8" ht="30">
      <c r="A4494" s="1" t="s">
        <v>17254</v>
      </c>
      <c r="B4494" s="1" t="str">
        <f t="shared" si="280"/>
        <v>6213 Bauer Corners Suite 564;Virginiafort, KS 54055</v>
      </c>
      <c r="C4494" s="1" t="s">
        <v>30225</v>
      </c>
      <c r="D4494" s="4" t="s">
        <v>39711</v>
      </c>
      <c r="E4494" s="4" t="s">
        <v>39712</v>
      </c>
      <c r="F4494" s="9" t="str">
        <f t="shared" si="281"/>
        <v>Virginiafort</v>
      </c>
      <c r="G4494" t="str">
        <f t="shared" si="282"/>
        <v>KS</v>
      </c>
      <c r="H4494" t="str">
        <f t="shared" si="283"/>
        <v>54055</v>
      </c>
    </row>
    <row r="4495" spans="1:8" ht="30">
      <c r="A4495" s="1" t="s">
        <v>17258</v>
      </c>
      <c r="B4495" s="1" t="str">
        <f t="shared" si="280"/>
        <v>01602 Miranda Mission;New Dawnstad, SD 07922</v>
      </c>
      <c r="C4495" s="1" t="s">
        <v>30226</v>
      </c>
      <c r="D4495" s="4" t="s">
        <v>39713</v>
      </c>
      <c r="E4495" s="4" t="s">
        <v>39714</v>
      </c>
      <c r="F4495" s="9" t="str">
        <f t="shared" si="281"/>
        <v>New Dawnstad</v>
      </c>
      <c r="G4495" t="str">
        <f t="shared" si="282"/>
        <v>SD</v>
      </c>
      <c r="H4495" t="str">
        <f t="shared" si="283"/>
        <v>07922</v>
      </c>
    </row>
    <row r="4496" spans="1:8" ht="45">
      <c r="A4496" s="1" t="s">
        <v>17262</v>
      </c>
      <c r="B4496" s="1" t="str">
        <f t="shared" si="280"/>
        <v>85551 Ruiz Manors Suite 010;North Christophertown, AR 24867</v>
      </c>
      <c r="C4496" s="1" t="s">
        <v>30227</v>
      </c>
      <c r="D4496" s="4" t="s">
        <v>39715</v>
      </c>
      <c r="E4496" s="4" t="s">
        <v>39716</v>
      </c>
      <c r="F4496" s="9" t="str">
        <f t="shared" si="281"/>
        <v>North Christophertown</v>
      </c>
      <c r="G4496" t="str">
        <f t="shared" si="282"/>
        <v>AR</v>
      </c>
      <c r="H4496" t="str">
        <f t="shared" si="283"/>
        <v>24867</v>
      </c>
    </row>
    <row r="4497" spans="1:8" ht="30">
      <c r="A4497" s="1" t="s">
        <v>17264</v>
      </c>
      <c r="B4497" s="1" t="str">
        <f t="shared" si="280"/>
        <v>102 Whitney Cliffs;New Dylanmouth, MS 75412</v>
      </c>
      <c r="C4497" s="1" t="s">
        <v>30228</v>
      </c>
      <c r="D4497" s="4" t="s">
        <v>39717</v>
      </c>
      <c r="E4497" s="4" t="s">
        <v>39718</v>
      </c>
      <c r="F4497" s="9" t="str">
        <f t="shared" si="281"/>
        <v>New Dylanmouth</v>
      </c>
      <c r="G4497" t="str">
        <f t="shared" si="282"/>
        <v>MS</v>
      </c>
      <c r="H4497" t="str">
        <f t="shared" si="283"/>
        <v>75412</v>
      </c>
    </row>
    <row r="4498" spans="1:8" ht="30">
      <c r="A4498" s="1" t="s">
        <v>17268</v>
      </c>
      <c r="B4498" s="1" t="str">
        <f t="shared" si="280"/>
        <v>78212 Cole Lights;North Michelle, UT 46552</v>
      </c>
      <c r="C4498" s="1" t="s">
        <v>30229</v>
      </c>
      <c r="D4498" s="4" t="s">
        <v>39719</v>
      </c>
      <c r="E4498" s="4" t="s">
        <v>39720</v>
      </c>
      <c r="F4498" s="9" t="str">
        <f t="shared" si="281"/>
        <v>North Michelle</v>
      </c>
      <c r="G4498" t="str">
        <f t="shared" si="282"/>
        <v>UT</v>
      </c>
      <c r="H4498" t="str">
        <f t="shared" si="283"/>
        <v>46552</v>
      </c>
    </row>
    <row r="4499" spans="1:8" ht="30">
      <c r="A4499" s="1" t="s">
        <v>17272</v>
      </c>
      <c r="B4499" s="1" t="str">
        <f t="shared" si="280"/>
        <v>PSC 9627, Box 8051;APO AP 45856</v>
      </c>
      <c r="C4499" s="1" t="s">
        <v>30230</v>
      </c>
      <c r="D4499" s="4" t="s">
        <v>39721</v>
      </c>
      <c r="E4499" s="4" t="s">
        <v>39722</v>
      </c>
      <c r="F4499" s="9" t="str">
        <f t="shared" si="281"/>
        <v>APO</v>
      </c>
      <c r="G4499" t="str">
        <f t="shared" si="282"/>
        <v>AP</v>
      </c>
      <c r="H4499" t="str">
        <f t="shared" si="283"/>
        <v>45856</v>
      </c>
    </row>
    <row r="4500" spans="1:8" ht="30">
      <c r="A4500" s="1" t="s">
        <v>17276</v>
      </c>
      <c r="B4500" s="1" t="str">
        <f t="shared" si="280"/>
        <v>544 Robin Valleys Suite 553;Armstrongfurt, TX 01796</v>
      </c>
      <c r="C4500" s="1" t="s">
        <v>30231</v>
      </c>
      <c r="D4500" s="4" t="s">
        <v>39723</v>
      </c>
      <c r="E4500" s="4" t="s">
        <v>39724</v>
      </c>
      <c r="F4500" s="9" t="str">
        <f t="shared" si="281"/>
        <v>Armstrongfurt</v>
      </c>
      <c r="G4500" t="str">
        <f t="shared" si="282"/>
        <v>TX</v>
      </c>
      <c r="H4500" t="str">
        <f t="shared" si="283"/>
        <v>01796</v>
      </c>
    </row>
    <row r="4501" spans="1:8" ht="30">
      <c r="A4501" s="1" t="s">
        <v>17280</v>
      </c>
      <c r="B4501" s="1" t="str">
        <f t="shared" si="280"/>
        <v>477 Schmidt Overpass;East Catherinehaven, DC 29852</v>
      </c>
      <c r="C4501" s="1" t="s">
        <v>30232</v>
      </c>
      <c r="D4501" s="4" t="s">
        <v>39725</v>
      </c>
      <c r="E4501" s="4" t="s">
        <v>39726</v>
      </c>
      <c r="F4501" s="9" t="str">
        <f t="shared" si="281"/>
        <v>East Catherinehaven</v>
      </c>
      <c r="G4501" t="str">
        <f t="shared" si="282"/>
        <v>DC</v>
      </c>
      <c r="H4501" t="str">
        <f t="shared" si="283"/>
        <v>29852</v>
      </c>
    </row>
    <row r="4502" spans="1:8" ht="30">
      <c r="A4502" s="1" t="s">
        <v>17284</v>
      </c>
      <c r="B4502" s="1" t="str">
        <f t="shared" si="280"/>
        <v>47690 Perez Forest;New Johnshire, IN 33303</v>
      </c>
      <c r="C4502" s="1" t="s">
        <v>30233</v>
      </c>
      <c r="D4502" s="4" t="s">
        <v>39727</v>
      </c>
      <c r="E4502" s="4" t="s">
        <v>39728</v>
      </c>
      <c r="F4502" s="9" t="str">
        <f t="shared" si="281"/>
        <v>New Johnshire</v>
      </c>
      <c r="G4502" t="str">
        <f t="shared" si="282"/>
        <v>IN</v>
      </c>
      <c r="H4502" t="str">
        <f t="shared" si="283"/>
        <v>33303</v>
      </c>
    </row>
    <row r="4503" spans="1:8" ht="30">
      <c r="A4503" s="1" t="s">
        <v>17288</v>
      </c>
      <c r="B4503" s="1" t="str">
        <f t="shared" si="280"/>
        <v>54405 James Trace;Foxton, MT 51985</v>
      </c>
      <c r="C4503" s="1" t="s">
        <v>30234</v>
      </c>
      <c r="D4503" s="4" t="s">
        <v>39729</v>
      </c>
      <c r="E4503" s="4" t="s">
        <v>39730</v>
      </c>
      <c r="F4503" s="9" t="str">
        <f t="shared" si="281"/>
        <v>Foxton</v>
      </c>
      <c r="G4503" t="str">
        <f t="shared" si="282"/>
        <v>MT</v>
      </c>
      <c r="H4503" t="str">
        <f t="shared" si="283"/>
        <v>51985</v>
      </c>
    </row>
    <row r="4504" spans="1:8" ht="45">
      <c r="A4504" s="1" t="s">
        <v>17292</v>
      </c>
      <c r="B4504" s="1" t="str">
        <f t="shared" si="280"/>
        <v>4238 Christopher Turnpike;Colebury, NH 79220</v>
      </c>
      <c r="C4504" s="1" t="s">
        <v>30235</v>
      </c>
      <c r="D4504" s="4" t="s">
        <v>39731</v>
      </c>
      <c r="E4504" s="4" t="s">
        <v>39732</v>
      </c>
      <c r="F4504" s="9" t="str">
        <f t="shared" si="281"/>
        <v>Colebury</v>
      </c>
      <c r="G4504" t="str">
        <f t="shared" si="282"/>
        <v>NH</v>
      </c>
      <c r="H4504" t="str">
        <f t="shared" si="283"/>
        <v>79220</v>
      </c>
    </row>
    <row r="4505" spans="1:8" ht="30">
      <c r="A4505" s="1" t="s">
        <v>17296</v>
      </c>
      <c r="B4505" s="1" t="str">
        <f t="shared" si="280"/>
        <v>40978 Jones Greens;East Cameronchester, WA 05381</v>
      </c>
      <c r="C4505" s="1" t="s">
        <v>30236</v>
      </c>
      <c r="D4505" s="4" t="s">
        <v>39733</v>
      </c>
      <c r="E4505" s="4" t="s">
        <v>39734</v>
      </c>
      <c r="F4505" s="9" t="str">
        <f t="shared" si="281"/>
        <v>East Cameronchester</v>
      </c>
      <c r="G4505" t="str">
        <f t="shared" si="282"/>
        <v>WA</v>
      </c>
      <c r="H4505" t="str">
        <f t="shared" si="283"/>
        <v>05381</v>
      </c>
    </row>
    <row r="4506" spans="1:8" ht="30">
      <c r="A4506" s="1" t="s">
        <v>17300</v>
      </c>
      <c r="B4506" s="1" t="str">
        <f t="shared" si="280"/>
        <v>83524 Medina Crest;Jacobtown, AK 45131</v>
      </c>
      <c r="C4506" s="1" t="s">
        <v>30237</v>
      </c>
      <c r="D4506" s="4" t="s">
        <v>39735</v>
      </c>
      <c r="E4506" s="4" t="s">
        <v>39736</v>
      </c>
      <c r="F4506" s="9" t="str">
        <f t="shared" si="281"/>
        <v>Jacobtown</v>
      </c>
      <c r="G4506" t="str">
        <f t="shared" si="282"/>
        <v>AK</v>
      </c>
      <c r="H4506" t="str">
        <f t="shared" si="283"/>
        <v>45131</v>
      </c>
    </row>
    <row r="4507" spans="1:8" ht="30">
      <c r="A4507" s="1" t="s">
        <v>17303</v>
      </c>
      <c r="B4507" s="1" t="str">
        <f t="shared" si="280"/>
        <v>PSC 6534, Box 7415;APO AE 07478</v>
      </c>
      <c r="C4507" s="1" t="s">
        <v>30238</v>
      </c>
      <c r="D4507" s="4" t="s">
        <v>39737</v>
      </c>
      <c r="E4507" s="4" t="s">
        <v>39738</v>
      </c>
      <c r="F4507" s="9" t="str">
        <f t="shared" si="281"/>
        <v>APO</v>
      </c>
      <c r="G4507" t="str">
        <f t="shared" si="282"/>
        <v>AE</v>
      </c>
      <c r="H4507" t="str">
        <f t="shared" si="283"/>
        <v>07478</v>
      </c>
    </row>
    <row r="4508" spans="1:8" ht="45">
      <c r="A4508" s="1" t="s">
        <v>17307</v>
      </c>
      <c r="B4508" s="1" t="str">
        <f t="shared" si="280"/>
        <v>2857 Whitaker Expressway;Lovefurt, NV 23778</v>
      </c>
      <c r="C4508" s="1" t="s">
        <v>30239</v>
      </c>
      <c r="D4508" s="4" t="s">
        <v>39739</v>
      </c>
      <c r="E4508" s="4" t="s">
        <v>39740</v>
      </c>
      <c r="F4508" s="9" t="str">
        <f t="shared" si="281"/>
        <v>Lovefurt</v>
      </c>
      <c r="G4508" t="str">
        <f t="shared" si="282"/>
        <v>NV</v>
      </c>
      <c r="H4508" t="str">
        <f t="shared" si="283"/>
        <v>23778</v>
      </c>
    </row>
    <row r="4509" spans="1:8" ht="30">
      <c r="A4509" s="1" t="s">
        <v>17311</v>
      </c>
      <c r="B4509" s="1" t="str">
        <f t="shared" si="280"/>
        <v>9407 Coleman Fall;Whitehaven, WI 18516</v>
      </c>
      <c r="C4509" s="1" t="s">
        <v>30240</v>
      </c>
      <c r="D4509" s="4" t="s">
        <v>39741</v>
      </c>
      <c r="E4509" s="4" t="s">
        <v>39742</v>
      </c>
      <c r="F4509" s="9" t="str">
        <f t="shared" si="281"/>
        <v>Whitehaven</v>
      </c>
      <c r="G4509" t="str">
        <f t="shared" si="282"/>
        <v>WI</v>
      </c>
      <c r="H4509" t="str">
        <f t="shared" si="283"/>
        <v>18516</v>
      </c>
    </row>
    <row r="4510" spans="1:8" ht="30">
      <c r="A4510" s="1" t="s">
        <v>17315</v>
      </c>
      <c r="B4510" s="1" t="str">
        <f t="shared" si="280"/>
        <v>43936 Lambert Run Suite 853;Hicksberg, WA 96453</v>
      </c>
      <c r="C4510" s="1" t="s">
        <v>30241</v>
      </c>
      <c r="D4510" s="4" t="s">
        <v>39743</v>
      </c>
      <c r="E4510" s="4" t="s">
        <v>39744</v>
      </c>
      <c r="F4510" s="9" t="str">
        <f t="shared" si="281"/>
        <v>Hicksberg</v>
      </c>
      <c r="G4510" t="str">
        <f t="shared" si="282"/>
        <v>WA</v>
      </c>
      <c r="H4510" t="str">
        <f t="shared" si="283"/>
        <v>96453</v>
      </c>
    </row>
    <row r="4511" spans="1:8" ht="30">
      <c r="A4511" s="1" t="s">
        <v>17319</v>
      </c>
      <c r="B4511" s="1" t="str">
        <f t="shared" si="280"/>
        <v>61995 Rush Courts;Dawnton, IL 45278</v>
      </c>
      <c r="C4511" s="1" t="s">
        <v>30242</v>
      </c>
      <c r="D4511" s="4" t="s">
        <v>39745</v>
      </c>
      <c r="E4511" s="4" t="s">
        <v>39746</v>
      </c>
      <c r="F4511" s="9" t="str">
        <f t="shared" si="281"/>
        <v>Dawnton</v>
      </c>
      <c r="G4511" t="str">
        <f t="shared" si="282"/>
        <v>IL</v>
      </c>
      <c r="H4511" t="str">
        <f t="shared" si="283"/>
        <v>45278</v>
      </c>
    </row>
    <row r="4512" spans="1:8" ht="30">
      <c r="A4512" s="1" t="s">
        <v>17323</v>
      </c>
      <c r="B4512" s="1" t="str">
        <f t="shared" si="280"/>
        <v>2610 Angela Crossing Suite 919;New James, NE 38075</v>
      </c>
      <c r="C4512" s="1" t="s">
        <v>30243</v>
      </c>
      <c r="D4512" s="4" t="s">
        <v>39747</v>
      </c>
      <c r="E4512" s="4" t="s">
        <v>39748</v>
      </c>
      <c r="F4512" s="9" t="str">
        <f t="shared" si="281"/>
        <v>New James</v>
      </c>
      <c r="G4512" t="str">
        <f t="shared" si="282"/>
        <v>NE</v>
      </c>
      <c r="H4512" t="str">
        <f t="shared" si="283"/>
        <v>38075</v>
      </c>
    </row>
    <row r="4513" spans="1:8" ht="30">
      <c r="A4513" s="1" t="s">
        <v>17327</v>
      </c>
      <c r="B4513" s="1" t="str">
        <f t="shared" si="280"/>
        <v>810 Orr Summit Apt. 449;Castroshire, UT 82529</v>
      </c>
      <c r="C4513" s="1" t="s">
        <v>30244</v>
      </c>
      <c r="D4513" s="4" t="s">
        <v>39749</v>
      </c>
      <c r="E4513" s="4" t="s">
        <v>39750</v>
      </c>
      <c r="F4513" s="9" t="str">
        <f t="shared" si="281"/>
        <v>Castroshire</v>
      </c>
      <c r="G4513" t="str">
        <f t="shared" si="282"/>
        <v>UT</v>
      </c>
      <c r="H4513" t="str">
        <f t="shared" si="283"/>
        <v>82529</v>
      </c>
    </row>
    <row r="4514" spans="1:8" ht="45">
      <c r="A4514" s="1" t="s">
        <v>17330</v>
      </c>
      <c r="B4514" s="1" t="str">
        <f t="shared" si="280"/>
        <v>44590 Rodriguez Islands;Lake Christopher, NE 33827</v>
      </c>
      <c r="C4514" s="1" t="s">
        <v>30245</v>
      </c>
      <c r="D4514" s="4" t="s">
        <v>39751</v>
      </c>
      <c r="E4514" s="4" t="s">
        <v>39752</v>
      </c>
      <c r="F4514" s="9" t="str">
        <f t="shared" si="281"/>
        <v>Lake Christopher</v>
      </c>
      <c r="G4514" t="str">
        <f t="shared" si="282"/>
        <v>NE</v>
      </c>
      <c r="H4514" t="str">
        <f t="shared" si="283"/>
        <v>33827</v>
      </c>
    </row>
    <row r="4515" spans="1:8" ht="30">
      <c r="A4515" s="1" t="s">
        <v>17334</v>
      </c>
      <c r="B4515" s="1" t="str">
        <f t="shared" si="280"/>
        <v>Unit 9183 Box 8060;DPO AE 38723</v>
      </c>
      <c r="C4515" s="1" t="s">
        <v>30246</v>
      </c>
      <c r="D4515" s="4" t="s">
        <v>39753</v>
      </c>
      <c r="E4515" s="4" t="s">
        <v>39754</v>
      </c>
      <c r="F4515" s="9" t="str">
        <f t="shared" si="281"/>
        <v>DPO</v>
      </c>
      <c r="G4515" t="str">
        <f t="shared" si="282"/>
        <v>AE</v>
      </c>
      <c r="H4515" t="str">
        <f t="shared" si="283"/>
        <v>38723</v>
      </c>
    </row>
    <row r="4516" spans="1:8" ht="30">
      <c r="A4516" s="1" t="s">
        <v>17338</v>
      </c>
      <c r="B4516" s="1" t="str">
        <f t="shared" si="280"/>
        <v>887 Scott Plaza;Lake Angela, NJ 47589</v>
      </c>
      <c r="C4516" s="1" t="s">
        <v>30247</v>
      </c>
      <c r="D4516" s="4" t="s">
        <v>39755</v>
      </c>
      <c r="E4516" s="4" t="s">
        <v>39756</v>
      </c>
      <c r="F4516" s="9" t="str">
        <f t="shared" si="281"/>
        <v>Lake Angela</v>
      </c>
      <c r="G4516" t="str">
        <f t="shared" si="282"/>
        <v>NJ</v>
      </c>
      <c r="H4516" t="str">
        <f t="shared" si="283"/>
        <v>47589</v>
      </c>
    </row>
    <row r="4517" spans="1:8" ht="30">
      <c r="A4517" s="1" t="s">
        <v>17341</v>
      </c>
      <c r="B4517" s="1" t="str">
        <f t="shared" si="280"/>
        <v>9439 Young Haven;New Maryton, DC 59547</v>
      </c>
      <c r="C4517" s="1" t="s">
        <v>30248</v>
      </c>
      <c r="D4517" s="4" t="s">
        <v>39757</v>
      </c>
      <c r="E4517" s="4" t="s">
        <v>39758</v>
      </c>
      <c r="F4517" s="9" t="str">
        <f t="shared" si="281"/>
        <v>New Maryton</v>
      </c>
      <c r="G4517" t="str">
        <f t="shared" si="282"/>
        <v>DC</v>
      </c>
      <c r="H4517" t="str">
        <f t="shared" si="283"/>
        <v>59547</v>
      </c>
    </row>
    <row r="4518" spans="1:8" ht="30">
      <c r="A4518" s="1" t="s">
        <v>17344</v>
      </c>
      <c r="B4518" s="1" t="str">
        <f t="shared" si="280"/>
        <v>53123 Morris Ferry Suite 824;Timothyberg, VT 71487</v>
      </c>
      <c r="C4518" s="1" t="s">
        <v>30249</v>
      </c>
      <c r="D4518" s="4" t="s">
        <v>39759</v>
      </c>
      <c r="E4518" s="4" t="s">
        <v>39760</v>
      </c>
      <c r="F4518" s="9" t="str">
        <f t="shared" si="281"/>
        <v>Timothyberg</v>
      </c>
      <c r="G4518" t="str">
        <f t="shared" si="282"/>
        <v>VT</v>
      </c>
      <c r="H4518" t="str">
        <f t="shared" si="283"/>
        <v>71487</v>
      </c>
    </row>
    <row r="4519" spans="1:8" ht="30">
      <c r="A4519" s="1" t="s">
        <v>17348</v>
      </c>
      <c r="B4519" s="1" t="str">
        <f t="shared" si="280"/>
        <v>USNV Lawrence;FPO AP 48945</v>
      </c>
      <c r="C4519" s="1" t="s">
        <v>30250</v>
      </c>
      <c r="D4519" s="4" t="s">
        <v>39761</v>
      </c>
      <c r="E4519" s="4" t="s">
        <v>39762</v>
      </c>
      <c r="F4519" s="9" t="str">
        <f t="shared" si="281"/>
        <v>FPO</v>
      </c>
      <c r="G4519" t="str">
        <f t="shared" si="282"/>
        <v>AP</v>
      </c>
      <c r="H4519" t="str">
        <f t="shared" si="283"/>
        <v>48945</v>
      </c>
    </row>
    <row r="4520" spans="1:8" ht="45">
      <c r="A4520" s="1" t="s">
        <v>17351</v>
      </c>
      <c r="B4520" s="1" t="str">
        <f t="shared" si="280"/>
        <v>7482 Kelly Loaf Suite 147;Port Kimberlyhaven, MT 13454</v>
      </c>
      <c r="C4520" s="1" t="s">
        <v>30251</v>
      </c>
      <c r="D4520" s="4" t="s">
        <v>39763</v>
      </c>
      <c r="E4520" s="4" t="s">
        <v>39764</v>
      </c>
      <c r="F4520" s="9" t="str">
        <f t="shared" si="281"/>
        <v>Port Kimberlyhaven</v>
      </c>
      <c r="G4520" t="str">
        <f t="shared" si="282"/>
        <v>MT</v>
      </c>
      <c r="H4520" t="str">
        <f t="shared" si="283"/>
        <v>13454</v>
      </c>
    </row>
    <row r="4521" spans="1:8" ht="45">
      <c r="A4521" s="1" t="s">
        <v>17355</v>
      </c>
      <c r="B4521" s="1" t="str">
        <f t="shared" si="280"/>
        <v>1805 Ortiz Parkways;Chenberg, MI 31281</v>
      </c>
      <c r="C4521" s="1" t="s">
        <v>30252</v>
      </c>
      <c r="D4521" s="4" t="s">
        <v>39765</v>
      </c>
      <c r="E4521" s="4" t="s">
        <v>39766</v>
      </c>
      <c r="F4521" s="9" t="str">
        <f t="shared" si="281"/>
        <v>Chenberg</v>
      </c>
      <c r="G4521" t="str">
        <f t="shared" si="282"/>
        <v>MI</v>
      </c>
      <c r="H4521" t="str">
        <f t="shared" si="283"/>
        <v>31281</v>
      </c>
    </row>
    <row r="4522" spans="1:8" ht="30">
      <c r="A4522" s="1" t="s">
        <v>17359</v>
      </c>
      <c r="B4522" s="1" t="str">
        <f t="shared" si="280"/>
        <v>81804 Eric Drive;Lisafort, KY 80366</v>
      </c>
      <c r="C4522" s="1" t="s">
        <v>30253</v>
      </c>
      <c r="D4522" s="4" t="s">
        <v>39767</v>
      </c>
      <c r="E4522" s="4" t="s">
        <v>39768</v>
      </c>
      <c r="F4522" s="9" t="str">
        <f t="shared" si="281"/>
        <v>Lisafort</v>
      </c>
      <c r="G4522" t="str">
        <f t="shared" si="282"/>
        <v>KY</v>
      </c>
      <c r="H4522" t="str">
        <f t="shared" si="283"/>
        <v>80366</v>
      </c>
    </row>
    <row r="4523" spans="1:8" ht="30">
      <c r="A4523" s="1" t="s">
        <v>17363</v>
      </c>
      <c r="B4523" s="1" t="str">
        <f t="shared" si="280"/>
        <v>3674 Eddie Vista Suite 765;Thomasside, AR 53519</v>
      </c>
      <c r="C4523" s="1" t="s">
        <v>30254</v>
      </c>
      <c r="D4523" s="4" t="s">
        <v>39769</v>
      </c>
      <c r="E4523" s="4" t="s">
        <v>39770</v>
      </c>
      <c r="F4523" s="9" t="str">
        <f t="shared" si="281"/>
        <v>Thomasside</v>
      </c>
      <c r="G4523" t="str">
        <f t="shared" si="282"/>
        <v>AR</v>
      </c>
      <c r="H4523" t="str">
        <f t="shared" si="283"/>
        <v>53519</v>
      </c>
    </row>
    <row r="4524" spans="1:8" ht="30">
      <c r="A4524" s="1" t="s">
        <v>17367</v>
      </c>
      <c r="B4524" s="1" t="str">
        <f t="shared" si="280"/>
        <v>Unit 4883 Box 3807;DPO AP 04142</v>
      </c>
      <c r="C4524" s="1" t="s">
        <v>30255</v>
      </c>
      <c r="D4524" s="4" t="s">
        <v>39771</v>
      </c>
      <c r="E4524" s="4" t="s">
        <v>39772</v>
      </c>
      <c r="F4524" s="9" t="str">
        <f t="shared" si="281"/>
        <v>DPO</v>
      </c>
      <c r="G4524" t="str">
        <f t="shared" si="282"/>
        <v>AP</v>
      </c>
      <c r="H4524" t="str">
        <f t="shared" si="283"/>
        <v>04142</v>
      </c>
    </row>
    <row r="4525" spans="1:8" ht="30">
      <c r="A4525" s="1" t="s">
        <v>17371</v>
      </c>
      <c r="B4525" s="1" t="str">
        <f t="shared" si="280"/>
        <v>55776 Bryant Curve Apt. 799;Spencerberg, OH 77172</v>
      </c>
      <c r="C4525" s="1" t="s">
        <v>30256</v>
      </c>
      <c r="D4525" s="4" t="s">
        <v>39773</v>
      </c>
      <c r="E4525" s="4" t="s">
        <v>39774</v>
      </c>
      <c r="F4525" s="9" t="str">
        <f t="shared" si="281"/>
        <v>Spencerberg</v>
      </c>
      <c r="G4525" t="str">
        <f t="shared" si="282"/>
        <v>OH</v>
      </c>
      <c r="H4525" t="str">
        <f t="shared" si="283"/>
        <v>77172</v>
      </c>
    </row>
    <row r="4526" spans="1:8" ht="30">
      <c r="A4526" s="1" t="s">
        <v>17375</v>
      </c>
      <c r="B4526" s="1" t="str">
        <f t="shared" si="280"/>
        <v>3918 Elliott Bypass Suite 352;New Tyler, LA 25592</v>
      </c>
      <c r="C4526" s="1" t="s">
        <v>30257</v>
      </c>
      <c r="D4526" s="4" t="s">
        <v>39775</v>
      </c>
      <c r="E4526" s="4" t="s">
        <v>39776</v>
      </c>
      <c r="F4526" s="9" t="str">
        <f t="shared" si="281"/>
        <v>New Tyler</v>
      </c>
      <c r="G4526" t="str">
        <f t="shared" si="282"/>
        <v>LA</v>
      </c>
      <c r="H4526" t="str">
        <f t="shared" si="283"/>
        <v>25592</v>
      </c>
    </row>
    <row r="4527" spans="1:8" ht="30">
      <c r="A4527" s="1" t="s">
        <v>17379</v>
      </c>
      <c r="B4527" s="1" t="str">
        <f t="shared" si="280"/>
        <v>006 Riley Valley Apt. 166;Evansview, MO 71082</v>
      </c>
      <c r="C4527" s="1" t="s">
        <v>30258</v>
      </c>
      <c r="D4527" s="4" t="s">
        <v>39777</v>
      </c>
      <c r="E4527" s="4" t="s">
        <v>39778</v>
      </c>
      <c r="F4527" s="9" t="str">
        <f t="shared" si="281"/>
        <v>Evansview</v>
      </c>
      <c r="G4527" t="str">
        <f t="shared" si="282"/>
        <v>MO</v>
      </c>
      <c r="H4527" t="str">
        <f t="shared" si="283"/>
        <v>71082</v>
      </c>
    </row>
    <row r="4528" spans="1:8" ht="30">
      <c r="A4528" s="1" t="s">
        <v>17383</v>
      </c>
      <c r="B4528" s="1" t="str">
        <f t="shared" si="280"/>
        <v>0918 White Courts Apt. 327;North Edward, KS 06105</v>
      </c>
      <c r="C4528" s="1" t="s">
        <v>30259</v>
      </c>
      <c r="D4528" s="4" t="s">
        <v>39779</v>
      </c>
      <c r="E4528" s="4" t="s">
        <v>39780</v>
      </c>
      <c r="F4528" s="9" t="str">
        <f t="shared" si="281"/>
        <v>North Edward</v>
      </c>
      <c r="G4528" t="str">
        <f t="shared" si="282"/>
        <v>KS</v>
      </c>
      <c r="H4528" t="str">
        <f t="shared" si="283"/>
        <v>06105</v>
      </c>
    </row>
    <row r="4529" spans="1:8" ht="45">
      <c r="A4529" s="1" t="s">
        <v>17387</v>
      </c>
      <c r="B4529" s="1" t="str">
        <f t="shared" si="280"/>
        <v>609 Miller Street;Jonathanburgh, CA 13952</v>
      </c>
      <c r="C4529" s="1" t="s">
        <v>30260</v>
      </c>
      <c r="D4529" s="4" t="s">
        <v>39781</v>
      </c>
      <c r="E4529" s="4" t="s">
        <v>39782</v>
      </c>
      <c r="F4529" s="9" t="str">
        <f t="shared" si="281"/>
        <v>Jonathanburgh</v>
      </c>
      <c r="G4529" t="str">
        <f t="shared" si="282"/>
        <v>CA</v>
      </c>
      <c r="H4529" t="str">
        <f t="shared" si="283"/>
        <v>13952</v>
      </c>
    </row>
    <row r="4530" spans="1:8" ht="30">
      <c r="A4530" s="1" t="s">
        <v>17390</v>
      </c>
      <c r="B4530" s="1" t="str">
        <f t="shared" si="280"/>
        <v>048 Gregory Heights;Port Jasonton, WY 33566</v>
      </c>
      <c r="C4530" s="1" t="s">
        <v>30261</v>
      </c>
      <c r="D4530" s="4" t="s">
        <v>39783</v>
      </c>
      <c r="E4530" s="4" t="s">
        <v>39784</v>
      </c>
      <c r="F4530" s="9" t="str">
        <f t="shared" si="281"/>
        <v>Port Jasonton</v>
      </c>
      <c r="G4530" t="str">
        <f t="shared" si="282"/>
        <v>WY</v>
      </c>
      <c r="H4530" t="str">
        <f t="shared" si="283"/>
        <v>33566</v>
      </c>
    </row>
    <row r="4531" spans="1:8" ht="30">
      <c r="A4531" s="1" t="s">
        <v>17393</v>
      </c>
      <c r="B4531" s="1" t="str">
        <f t="shared" si="280"/>
        <v>66729 Waller Harbor Apt. 001;Taylorton, AK 98908</v>
      </c>
      <c r="C4531" s="1" t="s">
        <v>30262</v>
      </c>
      <c r="D4531" s="4" t="s">
        <v>39785</v>
      </c>
      <c r="E4531" s="4" t="s">
        <v>39786</v>
      </c>
      <c r="F4531" s="9" t="str">
        <f t="shared" si="281"/>
        <v>Taylorton</v>
      </c>
      <c r="G4531" t="str">
        <f t="shared" si="282"/>
        <v>AK</v>
      </c>
      <c r="H4531" t="str">
        <f t="shared" si="283"/>
        <v>98908</v>
      </c>
    </row>
    <row r="4532" spans="1:8" ht="30">
      <c r="A4532" s="1" t="s">
        <v>17396</v>
      </c>
      <c r="B4532" s="1" t="str">
        <f t="shared" si="280"/>
        <v>3700 Madden Fields Apt. 170;West Jeffrey, AZ 07338</v>
      </c>
      <c r="C4532" s="1" t="s">
        <v>30263</v>
      </c>
      <c r="D4532" s="4" t="s">
        <v>39787</v>
      </c>
      <c r="E4532" s="4" t="s">
        <v>39788</v>
      </c>
      <c r="F4532" s="9" t="str">
        <f t="shared" si="281"/>
        <v>West Jeffrey</v>
      </c>
      <c r="G4532" t="str">
        <f t="shared" si="282"/>
        <v>AZ</v>
      </c>
      <c r="H4532" t="str">
        <f t="shared" si="283"/>
        <v>07338</v>
      </c>
    </row>
    <row r="4533" spans="1:8" ht="45">
      <c r="A4533" s="1" t="s">
        <v>17400</v>
      </c>
      <c r="B4533" s="1" t="str">
        <f t="shared" si="280"/>
        <v>3988 Gonzales Mission;North Sabrina, TN 72757</v>
      </c>
      <c r="C4533" s="1" t="s">
        <v>30264</v>
      </c>
      <c r="D4533" s="4" t="s">
        <v>39789</v>
      </c>
      <c r="E4533" s="4" t="s">
        <v>39790</v>
      </c>
      <c r="F4533" s="9" t="str">
        <f t="shared" si="281"/>
        <v>North Sabrina</v>
      </c>
      <c r="G4533" t="str">
        <f t="shared" si="282"/>
        <v>TN</v>
      </c>
      <c r="H4533" t="str">
        <f t="shared" si="283"/>
        <v>72757</v>
      </c>
    </row>
    <row r="4534" spans="1:8" ht="30">
      <c r="A4534" s="1" t="s">
        <v>17404</v>
      </c>
      <c r="B4534" s="1" t="str">
        <f t="shared" si="280"/>
        <v>611 Kelsey Row Apt. 464;Montesfort, DE 55535</v>
      </c>
      <c r="C4534" s="1" t="s">
        <v>30265</v>
      </c>
      <c r="D4534" s="4" t="s">
        <v>39791</v>
      </c>
      <c r="E4534" s="4" t="s">
        <v>39792</v>
      </c>
      <c r="F4534" s="9" t="str">
        <f t="shared" si="281"/>
        <v>Montesfort</v>
      </c>
      <c r="G4534" t="str">
        <f t="shared" si="282"/>
        <v>DE</v>
      </c>
      <c r="H4534" t="str">
        <f t="shared" si="283"/>
        <v>55535</v>
      </c>
    </row>
    <row r="4535" spans="1:8" ht="30">
      <c r="A4535" s="1" t="s">
        <v>17408</v>
      </c>
      <c r="B4535" s="1" t="str">
        <f t="shared" si="280"/>
        <v>8136 Cooper Ports;Blackstad, NE 21472</v>
      </c>
      <c r="C4535" s="1" t="s">
        <v>30266</v>
      </c>
      <c r="D4535" s="4" t="s">
        <v>39793</v>
      </c>
      <c r="E4535" s="4" t="s">
        <v>39794</v>
      </c>
      <c r="F4535" s="9" t="str">
        <f t="shared" si="281"/>
        <v>Blackstad</v>
      </c>
      <c r="G4535" t="str">
        <f t="shared" si="282"/>
        <v>NE</v>
      </c>
      <c r="H4535" t="str">
        <f t="shared" si="283"/>
        <v>21472</v>
      </c>
    </row>
    <row r="4536" spans="1:8" ht="30">
      <c r="A4536" s="1" t="s">
        <v>17412</v>
      </c>
      <c r="B4536" s="1" t="str">
        <f t="shared" si="280"/>
        <v>79568 Patricia Freeway Suite 869;Briannashire, WY 29485</v>
      </c>
      <c r="C4536" s="1" t="s">
        <v>30267</v>
      </c>
      <c r="D4536" s="4" t="s">
        <v>39795</v>
      </c>
      <c r="E4536" s="4" t="s">
        <v>39796</v>
      </c>
      <c r="F4536" s="9" t="str">
        <f t="shared" si="281"/>
        <v>Briannashire</v>
      </c>
      <c r="G4536" t="str">
        <f t="shared" si="282"/>
        <v>WY</v>
      </c>
      <c r="H4536" t="str">
        <f t="shared" si="283"/>
        <v>29485</v>
      </c>
    </row>
    <row r="4537" spans="1:8" ht="30">
      <c r="A4537" s="1" t="s">
        <v>17416</v>
      </c>
      <c r="B4537" s="1" t="str">
        <f t="shared" si="280"/>
        <v>502 Alyssa Park Suite 343;Lake Gina, LA 91185</v>
      </c>
      <c r="C4537" s="1" t="s">
        <v>30268</v>
      </c>
      <c r="D4537" s="4" t="s">
        <v>39797</v>
      </c>
      <c r="E4537" s="4" t="s">
        <v>39798</v>
      </c>
      <c r="F4537" s="9" t="str">
        <f t="shared" si="281"/>
        <v>Lake Gina</v>
      </c>
      <c r="G4537" t="str">
        <f t="shared" si="282"/>
        <v>LA</v>
      </c>
      <c r="H4537" t="str">
        <f t="shared" si="283"/>
        <v>91185</v>
      </c>
    </row>
    <row r="4538" spans="1:8" ht="30">
      <c r="A4538" s="1" t="s">
        <v>17420</v>
      </c>
      <c r="B4538" s="1" t="str">
        <f t="shared" si="280"/>
        <v>6764 Briana Orchard;Juliefurt, ID 31412</v>
      </c>
      <c r="C4538" s="1" t="s">
        <v>30269</v>
      </c>
      <c r="D4538" s="4" t="s">
        <v>39799</v>
      </c>
      <c r="E4538" s="4" t="s">
        <v>39800</v>
      </c>
      <c r="F4538" s="9" t="str">
        <f t="shared" si="281"/>
        <v>Juliefurt</v>
      </c>
      <c r="G4538" t="str">
        <f t="shared" si="282"/>
        <v>ID</v>
      </c>
      <c r="H4538" t="str">
        <f t="shared" si="283"/>
        <v>31412</v>
      </c>
    </row>
    <row r="4539" spans="1:8" ht="30">
      <c r="A4539" s="1" t="s">
        <v>17423</v>
      </c>
      <c r="B4539" s="1" t="str">
        <f t="shared" si="280"/>
        <v>3768 Moran Plains Suite 657;Port Anthony, NJ 42869</v>
      </c>
      <c r="C4539" s="1" t="s">
        <v>30270</v>
      </c>
      <c r="D4539" s="4" t="s">
        <v>39801</v>
      </c>
      <c r="E4539" s="4" t="s">
        <v>39802</v>
      </c>
      <c r="F4539" s="9" t="str">
        <f t="shared" si="281"/>
        <v>Port Anthony</v>
      </c>
      <c r="G4539" t="str">
        <f t="shared" si="282"/>
        <v>NJ</v>
      </c>
      <c r="H4539" t="str">
        <f t="shared" si="283"/>
        <v>42869</v>
      </c>
    </row>
    <row r="4540" spans="1:8" ht="45">
      <c r="A4540" s="1" t="s">
        <v>17427</v>
      </c>
      <c r="B4540" s="1" t="str">
        <f t="shared" si="280"/>
        <v>8944 Ramirez Cliff Suite 269;North Timothy, OH 78906</v>
      </c>
      <c r="C4540" s="1" t="s">
        <v>30271</v>
      </c>
      <c r="D4540" s="4" t="s">
        <v>39803</v>
      </c>
      <c r="E4540" s="4" t="s">
        <v>39804</v>
      </c>
      <c r="F4540" s="9" t="str">
        <f t="shared" si="281"/>
        <v>North Timothy</v>
      </c>
      <c r="G4540" t="str">
        <f t="shared" si="282"/>
        <v>OH</v>
      </c>
      <c r="H4540" t="str">
        <f t="shared" si="283"/>
        <v>78906</v>
      </c>
    </row>
    <row r="4541" spans="1:8" ht="30">
      <c r="A4541" s="1" t="s">
        <v>17431</v>
      </c>
      <c r="B4541" s="1" t="str">
        <f t="shared" si="280"/>
        <v>9396 Ryan Trail Suite 120;Ariasstad, PA 22416</v>
      </c>
      <c r="C4541" s="1" t="s">
        <v>30272</v>
      </c>
      <c r="D4541" s="4" t="s">
        <v>39805</v>
      </c>
      <c r="E4541" s="4" t="s">
        <v>39806</v>
      </c>
      <c r="F4541" s="9" t="str">
        <f t="shared" si="281"/>
        <v>Ariasstad</v>
      </c>
      <c r="G4541" t="str">
        <f t="shared" si="282"/>
        <v>PA</v>
      </c>
      <c r="H4541" t="str">
        <f t="shared" si="283"/>
        <v>22416</v>
      </c>
    </row>
    <row r="4542" spans="1:8" ht="30">
      <c r="A4542" s="1" t="s">
        <v>17434</v>
      </c>
      <c r="B4542" s="1" t="str">
        <f t="shared" si="280"/>
        <v>6347 Diana Ridge;South Bridgetville, KY 88888</v>
      </c>
      <c r="C4542" s="1" t="s">
        <v>30273</v>
      </c>
      <c r="D4542" s="4" t="s">
        <v>39807</v>
      </c>
      <c r="E4542" s="4" t="s">
        <v>39808</v>
      </c>
      <c r="F4542" s="9" t="str">
        <f t="shared" si="281"/>
        <v>South Bridgetville</v>
      </c>
      <c r="G4542" t="str">
        <f t="shared" si="282"/>
        <v>KY</v>
      </c>
      <c r="H4542" t="str">
        <f t="shared" si="283"/>
        <v>88888</v>
      </c>
    </row>
    <row r="4543" spans="1:8" ht="30">
      <c r="A4543" s="1" t="s">
        <v>17438</v>
      </c>
      <c r="B4543" s="1" t="str">
        <f t="shared" si="280"/>
        <v>8939 Hayes Extensions Suite 389;Leeview, MT 74341</v>
      </c>
      <c r="C4543" s="1" t="s">
        <v>30274</v>
      </c>
      <c r="D4543" s="4" t="s">
        <v>39809</v>
      </c>
      <c r="E4543" s="4" t="s">
        <v>39810</v>
      </c>
      <c r="F4543" s="9" t="str">
        <f t="shared" si="281"/>
        <v>Leeview</v>
      </c>
      <c r="G4543" t="str">
        <f t="shared" si="282"/>
        <v>MT</v>
      </c>
      <c r="H4543" t="str">
        <f t="shared" si="283"/>
        <v>74341</v>
      </c>
    </row>
    <row r="4544" spans="1:8" ht="45">
      <c r="A4544" s="1" t="s">
        <v>17442</v>
      </c>
      <c r="B4544" s="1" t="str">
        <f t="shared" si="280"/>
        <v>5707 Andrew Grove;Christinachester, NJ 27876</v>
      </c>
      <c r="C4544" s="1" t="s">
        <v>30275</v>
      </c>
      <c r="D4544" s="4" t="s">
        <v>39811</v>
      </c>
      <c r="E4544" s="4" t="s">
        <v>39812</v>
      </c>
      <c r="F4544" s="9" t="str">
        <f t="shared" si="281"/>
        <v>Christinachester</v>
      </c>
      <c r="G4544" t="str">
        <f t="shared" si="282"/>
        <v>NJ</v>
      </c>
      <c r="H4544" t="str">
        <f t="shared" si="283"/>
        <v>27876</v>
      </c>
    </row>
    <row r="4545" spans="1:8" ht="30">
      <c r="A4545" s="1" t="s">
        <v>17446</v>
      </c>
      <c r="B4545" s="1" t="str">
        <f t="shared" si="280"/>
        <v>20583 West Inlet Suite 021;Josephberg, UT 70351</v>
      </c>
      <c r="C4545" s="1" t="s">
        <v>30276</v>
      </c>
      <c r="D4545" s="4" t="s">
        <v>39813</v>
      </c>
      <c r="E4545" s="4" t="s">
        <v>39814</v>
      </c>
      <c r="F4545" s="9" t="str">
        <f t="shared" si="281"/>
        <v>Josephberg</v>
      </c>
      <c r="G4545" t="str">
        <f t="shared" si="282"/>
        <v>UT</v>
      </c>
      <c r="H4545" t="str">
        <f t="shared" si="283"/>
        <v>70351</v>
      </c>
    </row>
    <row r="4546" spans="1:8" ht="30">
      <c r="A4546" s="1" t="s">
        <v>17450</v>
      </c>
      <c r="B4546" s="1" t="str">
        <f t="shared" si="280"/>
        <v>07121 Jacob Point Apt. 546;Bentonhaven, WI 51981</v>
      </c>
      <c r="C4546" s="1" t="s">
        <v>30277</v>
      </c>
      <c r="D4546" s="4" t="s">
        <v>39815</v>
      </c>
      <c r="E4546" s="4" t="s">
        <v>39816</v>
      </c>
      <c r="F4546" s="9" t="str">
        <f t="shared" si="281"/>
        <v>Bentonhaven</v>
      </c>
      <c r="G4546" t="str">
        <f t="shared" si="282"/>
        <v>WI</v>
      </c>
      <c r="H4546" t="str">
        <f t="shared" si="283"/>
        <v>51981</v>
      </c>
    </row>
    <row r="4547" spans="1:8" ht="30">
      <c r="A4547" s="1" t="s">
        <v>17454</v>
      </c>
      <c r="B4547" s="1" t="str">
        <f t="shared" ref="B4547:B4610" si="284">SUBSTITUTE(A4547,CHAR(10),";")</f>
        <v>434 Jimenez Camp;West Michael, IA 51839</v>
      </c>
      <c r="C4547" s="1" t="s">
        <v>30278</v>
      </c>
      <c r="D4547" s="4" t="s">
        <v>39817</v>
      </c>
      <c r="E4547" s="4" t="s">
        <v>39818</v>
      </c>
      <c r="F4547" s="9" t="str">
        <f t="shared" ref="F4547:F4610" si="285">IF(RIGHT(LEFT(E4547,3),2)="PO",LEFT(E4547,3),LEFT(E4547,LEN(E4547)-10))</f>
        <v>West Michael</v>
      </c>
      <c r="G4547" t="str">
        <f t="shared" ref="G4547:G4610" si="286">LEFT(RIGHT(E4547, 8), 2)</f>
        <v>IA</v>
      </c>
      <c r="H4547" t="str">
        <f t="shared" ref="H4547:H4610" si="287">RIGHT(E4547, 5)</f>
        <v>51839</v>
      </c>
    </row>
    <row r="4548" spans="1:8" ht="30">
      <c r="A4548" s="1" t="s">
        <v>17458</v>
      </c>
      <c r="B4548" s="1" t="str">
        <f t="shared" si="284"/>
        <v>329 Bell Flats Suite 920;West Randy, CA 49006</v>
      </c>
      <c r="C4548" s="1" t="s">
        <v>30279</v>
      </c>
      <c r="D4548" s="4" t="s">
        <v>39819</v>
      </c>
      <c r="E4548" s="4" t="s">
        <v>39820</v>
      </c>
      <c r="F4548" s="9" t="str">
        <f t="shared" si="285"/>
        <v>West Randy</v>
      </c>
      <c r="G4548" t="str">
        <f t="shared" si="286"/>
        <v>CA</v>
      </c>
      <c r="H4548" t="str">
        <f t="shared" si="287"/>
        <v>49006</v>
      </c>
    </row>
    <row r="4549" spans="1:8" ht="30">
      <c r="A4549" s="1" t="s">
        <v>17462</v>
      </c>
      <c r="B4549" s="1" t="str">
        <f t="shared" si="284"/>
        <v>17596 Cassie Trail Apt. 245;Gravesmouth, WV 14531</v>
      </c>
      <c r="C4549" s="1" t="s">
        <v>30280</v>
      </c>
      <c r="D4549" s="4" t="s">
        <v>39821</v>
      </c>
      <c r="E4549" s="4" t="s">
        <v>39822</v>
      </c>
      <c r="F4549" s="9" t="str">
        <f t="shared" si="285"/>
        <v>Gravesmouth</v>
      </c>
      <c r="G4549" t="str">
        <f t="shared" si="286"/>
        <v>WV</v>
      </c>
      <c r="H4549" t="str">
        <f t="shared" si="287"/>
        <v>14531</v>
      </c>
    </row>
    <row r="4550" spans="1:8" ht="30">
      <c r="A4550" s="1" t="s">
        <v>17466</v>
      </c>
      <c r="B4550" s="1" t="str">
        <f t="shared" si="284"/>
        <v>349 Gallagher Lodge;Owenfurt, MI 24331</v>
      </c>
      <c r="C4550" s="1" t="s">
        <v>30281</v>
      </c>
      <c r="D4550" s="4" t="s">
        <v>39823</v>
      </c>
      <c r="E4550" s="4" t="s">
        <v>39824</v>
      </c>
      <c r="F4550" s="9" t="str">
        <f t="shared" si="285"/>
        <v>Owenfurt</v>
      </c>
      <c r="G4550" t="str">
        <f t="shared" si="286"/>
        <v>MI</v>
      </c>
      <c r="H4550" t="str">
        <f t="shared" si="287"/>
        <v>24331</v>
      </c>
    </row>
    <row r="4551" spans="1:8" ht="45">
      <c r="A4551" s="1" t="s">
        <v>17470</v>
      </c>
      <c r="B4551" s="1" t="str">
        <f t="shared" si="284"/>
        <v>89511 Cooper Prairie;Daychester, VT 20949</v>
      </c>
      <c r="C4551" s="1" t="s">
        <v>30282</v>
      </c>
      <c r="D4551" s="4" t="s">
        <v>39825</v>
      </c>
      <c r="E4551" s="4" t="s">
        <v>39826</v>
      </c>
      <c r="F4551" s="9" t="str">
        <f t="shared" si="285"/>
        <v>Daychester</v>
      </c>
      <c r="G4551" t="str">
        <f t="shared" si="286"/>
        <v>VT</v>
      </c>
      <c r="H4551" t="str">
        <f t="shared" si="287"/>
        <v>20949</v>
      </c>
    </row>
    <row r="4552" spans="1:8" ht="30">
      <c r="A4552" s="1" t="s">
        <v>17474</v>
      </c>
      <c r="B4552" s="1" t="str">
        <f t="shared" si="284"/>
        <v>4895 Davila Light Suite 030;Wagnerbury, GA 65626</v>
      </c>
      <c r="C4552" s="1" t="s">
        <v>30283</v>
      </c>
      <c r="D4552" s="4" t="s">
        <v>39827</v>
      </c>
      <c r="E4552" s="4" t="s">
        <v>39828</v>
      </c>
      <c r="F4552" s="9" t="str">
        <f t="shared" si="285"/>
        <v>Wagnerbury</v>
      </c>
      <c r="G4552" t="str">
        <f t="shared" si="286"/>
        <v>GA</v>
      </c>
      <c r="H4552" t="str">
        <f t="shared" si="287"/>
        <v>65626</v>
      </c>
    </row>
    <row r="4553" spans="1:8" ht="30">
      <c r="A4553" s="1" t="s">
        <v>17478</v>
      </c>
      <c r="B4553" s="1" t="str">
        <f t="shared" si="284"/>
        <v>11852 Ronald Brook Apt. 084;Thomaston, MD 68721</v>
      </c>
      <c r="C4553" s="1" t="s">
        <v>30284</v>
      </c>
      <c r="D4553" s="4" t="s">
        <v>39829</v>
      </c>
      <c r="E4553" s="4" t="s">
        <v>39830</v>
      </c>
      <c r="F4553" s="9" t="str">
        <f t="shared" si="285"/>
        <v>Thomaston</v>
      </c>
      <c r="G4553" t="str">
        <f t="shared" si="286"/>
        <v>MD</v>
      </c>
      <c r="H4553" t="str">
        <f t="shared" si="287"/>
        <v>68721</v>
      </c>
    </row>
    <row r="4554" spans="1:8" ht="30">
      <c r="A4554" s="1" t="s">
        <v>17482</v>
      </c>
      <c r="B4554" s="1" t="str">
        <f t="shared" si="284"/>
        <v>42887 Paula Burgs;North Justin, WI 62802</v>
      </c>
      <c r="C4554" s="1" t="s">
        <v>30285</v>
      </c>
      <c r="D4554" s="4" t="s">
        <v>39831</v>
      </c>
      <c r="E4554" s="4" t="s">
        <v>39832</v>
      </c>
      <c r="F4554" s="9" t="str">
        <f t="shared" si="285"/>
        <v>North Justin</v>
      </c>
      <c r="G4554" t="str">
        <f t="shared" si="286"/>
        <v>WI</v>
      </c>
      <c r="H4554" t="str">
        <f t="shared" si="287"/>
        <v>62802</v>
      </c>
    </row>
    <row r="4555" spans="1:8" ht="30">
      <c r="A4555" s="1" t="s">
        <v>17485</v>
      </c>
      <c r="B4555" s="1" t="str">
        <f t="shared" si="284"/>
        <v>855 Monica Drives Suite 714;New Alison, IN 49672</v>
      </c>
      <c r="C4555" s="1" t="s">
        <v>30286</v>
      </c>
      <c r="D4555" s="4" t="s">
        <v>39833</v>
      </c>
      <c r="E4555" s="4" t="s">
        <v>39834</v>
      </c>
      <c r="F4555" s="9" t="str">
        <f t="shared" si="285"/>
        <v>New Alison</v>
      </c>
      <c r="G4555" t="str">
        <f t="shared" si="286"/>
        <v>IN</v>
      </c>
      <c r="H4555" t="str">
        <f t="shared" si="287"/>
        <v>49672</v>
      </c>
    </row>
    <row r="4556" spans="1:8" ht="30">
      <c r="A4556" s="1" t="s">
        <v>17489</v>
      </c>
      <c r="B4556" s="1" t="str">
        <f t="shared" si="284"/>
        <v>3038 Wallace Flats;Port Donald, MD 06962</v>
      </c>
      <c r="C4556" s="1" t="s">
        <v>30287</v>
      </c>
      <c r="D4556" s="4" t="s">
        <v>39835</v>
      </c>
      <c r="E4556" s="4" t="s">
        <v>39836</v>
      </c>
      <c r="F4556" s="9" t="str">
        <f t="shared" si="285"/>
        <v>Port Donald</v>
      </c>
      <c r="G4556" t="str">
        <f t="shared" si="286"/>
        <v>MD</v>
      </c>
      <c r="H4556" t="str">
        <f t="shared" si="287"/>
        <v>06962</v>
      </c>
    </row>
    <row r="4557" spans="1:8" ht="30">
      <c r="A4557" s="1" t="s">
        <v>17492</v>
      </c>
      <c r="B4557" s="1" t="str">
        <f t="shared" si="284"/>
        <v>414 Mcclure Court;North Karen, NH 32379</v>
      </c>
      <c r="C4557" s="1" t="s">
        <v>30288</v>
      </c>
      <c r="D4557" s="4" t="s">
        <v>39837</v>
      </c>
      <c r="E4557" s="4" t="s">
        <v>39838</v>
      </c>
      <c r="F4557" s="9" t="str">
        <f t="shared" si="285"/>
        <v>North Karen</v>
      </c>
      <c r="G4557" t="str">
        <f t="shared" si="286"/>
        <v>NH</v>
      </c>
      <c r="H4557" t="str">
        <f t="shared" si="287"/>
        <v>32379</v>
      </c>
    </row>
    <row r="4558" spans="1:8" ht="45">
      <c r="A4558" s="1" t="s">
        <v>17496</v>
      </c>
      <c r="B4558" s="1" t="str">
        <f t="shared" si="284"/>
        <v>118 White Lakes;Garciamouth, MD 22691</v>
      </c>
      <c r="C4558" s="1" t="s">
        <v>30289</v>
      </c>
      <c r="D4558" s="4" t="s">
        <v>39839</v>
      </c>
      <c r="E4558" s="4" t="s">
        <v>39840</v>
      </c>
      <c r="F4558" s="9" t="str">
        <f t="shared" si="285"/>
        <v>Garciamouth</v>
      </c>
      <c r="G4558" t="str">
        <f t="shared" si="286"/>
        <v>MD</v>
      </c>
      <c r="H4558" t="str">
        <f t="shared" si="287"/>
        <v>22691</v>
      </c>
    </row>
    <row r="4559" spans="1:8" ht="30">
      <c r="A4559" s="1" t="s">
        <v>17499</v>
      </c>
      <c r="B4559" s="1" t="str">
        <f t="shared" si="284"/>
        <v>5224 Colleen Grove;Leetown, MN 96091</v>
      </c>
      <c r="C4559" s="1" t="s">
        <v>30290</v>
      </c>
      <c r="D4559" s="4" t="s">
        <v>39841</v>
      </c>
      <c r="E4559" s="4" t="s">
        <v>39842</v>
      </c>
      <c r="F4559" s="9" t="str">
        <f t="shared" si="285"/>
        <v>Leetown</v>
      </c>
      <c r="G4559" t="str">
        <f t="shared" si="286"/>
        <v>MN</v>
      </c>
      <c r="H4559" t="str">
        <f t="shared" si="287"/>
        <v>96091</v>
      </c>
    </row>
    <row r="4560" spans="1:8" ht="45">
      <c r="A4560" s="1" t="s">
        <v>17502</v>
      </c>
      <c r="B4560" s="1" t="str">
        <f t="shared" si="284"/>
        <v>794 Wilson Via Apt. 310;Romerochester, IL 00638</v>
      </c>
      <c r="C4560" s="1" t="s">
        <v>30291</v>
      </c>
      <c r="D4560" s="4" t="s">
        <v>39843</v>
      </c>
      <c r="E4560" s="4" t="s">
        <v>39844</v>
      </c>
      <c r="F4560" s="9" t="str">
        <f t="shared" si="285"/>
        <v>Romerochester</v>
      </c>
      <c r="G4560" t="str">
        <f t="shared" si="286"/>
        <v>IL</v>
      </c>
      <c r="H4560" t="str">
        <f t="shared" si="287"/>
        <v>00638</v>
      </c>
    </row>
    <row r="4561" spans="1:8" ht="30">
      <c r="A4561" s="1" t="s">
        <v>17506</v>
      </c>
      <c r="B4561" s="1" t="str">
        <f t="shared" si="284"/>
        <v>7193 Zachary Cape;East Susan, WA 41442</v>
      </c>
      <c r="C4561" s="1" t="s">
        <v>30292</v>
      </c>
      <c r="D4561" s="4" t="s">
        <v>39845</v>
      </c>
      <c r="E4561" s="4" t="s">
        <v>39846</v>
      </c>
      <c r="F4561" s="9" t="str">
        <f t="shared" si="285"/>
        <v>East Susan</v>
      </c>
      <c r="G4561" t="str">
        <f t="shared" si="286"/>
        <v>WA</v>
      </c>
      <c r="H4561" t="str">
        <f t="shared" si="287"/>
        <v>41442</v>
      </c>
    </row>
    <row r="4562" spans="1:8" ht="30">
      <c r="A4562" s="1" t="s">
        <v>17510</v>
      </c>
      <c r="B4562" s="1" t="str">
        <f t="shared" si="284"/>
        <v>967 Anderson Crescent Apt. 601;Joneshaven, NV 27006</v>
      </c>
      <c r="C4562" s="1" t="s">
        <v>30293</v>
      </c>
      <c r="D4562" s="4" t="s">
        <v>39847</v>
      </c>
      <c r="E4562" s="4" t="s">
        <v>39848</v>
      </c>
      <c r="F4562" s="9" t="str">
        <f t="shared" si="285"/>
        <v>Joneshaven</v>
      </c>
      <c r="G4562" t="str">
        <f t="shared" si="286"/>
        <v>NV</v>
      </c>
      <c r="H4562" t="str">
        <f t="shared" si="287"/>
        <v>27006</v>
      </c>
    </row>
    <row r="4563" spans="1:8" ht="45">
      <c r="A4563" s="1" t="s">
        <v>17514</v>
      </c>
      <c r="B4563" s="1" t="str">
        <f t="shared" si="284"/>
        <v>350 Harrington Expressway;Henryshire, GA 24676</v>
      </c>
      <c r="C4563" s="1" t="s">
        <v>30294</v>
      </c>
      <c r="D4563" s="4" t="s">
        <v>39849</v>
      </c>
      <c r="E4563" s="4" t="s">
        <v>39850</v>
      </c>
      <c r="F4563" s="9" t="str">
        <f t="shared" si="285"/>
        <v>Henryshire</v>
      </c>
      <c r="G4563" t="str">
        <f t="shared" si="286"/>
        <v>GA</v>
      </c>
      <c r="H4563" t="str">
        <f t="shared" si="287"/>
        <v>24676</v>
      </c>
    </row>
    <row r="4564" spans="1:8" ht="45">
      <c r="A4564" s="1" t="s">
        <v>17518</v>
      </c>
      <c r="B4564" s="1" t="str">
        <f t="shared" si="284"/>
        <v>34043 Carlson Roads Apt. 672;South Monique, NV 99150</v>
      </c>
      <c r="C4564" s="1" t="s">
        <v>30295</v>
      </c>
      <c r="D4564" s="4" t="s">
        <v>39851</v>
      </c>
      <c r="E4564" s="4" t="s">
        <v>39852</v>
      </c>
      <c r="F4564" s="9" t="str">
        <f t="shared" si="285"/>
        <v>South Monique</v>
      </c>
      <c r="G4564" t="str">
        <f t="shared" si="286"/>
        <v>NV</v>
      </c>
      <c r="H4564" t="str">
        <f t="shared" si="287"/>
        <v>99150</v>
      </c>
    </row>
    <row r="4565" spans="1:8" ht="45">
      <c r="A4565" s="1" t="s">
        <v>17522</v>
      </c>
      <c r="B4565" s="1" t="str">
        <f t="shared" si="284"/>
        <v>2033 Jefferson Squares Apt. 921;Lake Frederickville, MS 85077</v>
      </c>
      <c r="C4565" s="1" t="s">
        <v>30296</v>
      </c>
      <c r="D4565" s="4" t="s">
        <v>39853</v>
      </c>
      <c r="E4565" s="4" t="s">
        <v>39854</v>
      </c>
      <c r="F4565" s="9" t="str">
        <f t="shared" si="285"/>
        <v>Lake Frederickville</v>
      </c>
      <c r="G4565" t="str">
        <f t="shared" si="286"/>
        <v>MS</v>
      </c>
      <c r="H4565" t="str">
        <f t="shared" si="287"/>
        <v>85077</v>
      </c>
    </row>
    <row r="4566" spans="1:8" ht="30">
      <c r="A4566" s="1" t="s">
        <v>17526</v>
      </c>
      <c r="B4566" s="1" t="str">
        <f t="shared" si="284"/>
        <v>0566 Brent Falls;New Pamela, MO 54336</v>
      </c>
      <c r="C4566" s="1" t="s">
        <v>30297</v>
      </c>
      <c r="D4566" s="4" t="s">
        <v>39855</v>
      </c>
      <c r="E4566" s="4" t="s">
        <v>39856</v>
      </c>
      <c r="F4566" s="9" t="str">
        <f t="shared" si="285"/>
        <v>New Pamela</v>
      </c>
      <c r="G4566" t="str">
        <f t="shared" si="286"/>
        <v>MO</v>
      </c>
      <c r="H4566" t="str">
        <f t="shared" si="287"/>
        <v>54336</v>
      </c>
    </row>
    <row r="4567" spans="1:8" ht="30">
      <c r="A4567" s="1" t="s">
        <v>17530</v>
      </c>
      <c r="B4567" s="1" t="str">
        <f t="shared" si="284"/>
        <v>5092 Erica Summit Suite 624;Fraziershire, LA 30863</v>
      </c>
      <c r="C4567" s="1" t="s">
        <v>30298</v>
      </c>
      <c r="D4567" s="4" t="s">
        <v>39857</v>
      </c>
      <c r="E4567" s="4" t="s">
        <v>39858</v>
      </c>
      <c r="F4567" s="9" t="str">
        <f t="shared" si="285"/>
        <v>Fraziershire</v>
      </c>
      <c r="G4567" t="str">
        <f t="shared" si="286"/>
        <v>LA</v>
      </c>
      <c r="H4567" t="str">
        <f t="shared" si="287"/>
        <v>30863</v>
      </c>
    </row>
    <row r="4568" spans="1:8" ht="30">
      <c r="A4568" s="1" t="s">
        <v>17534</v>
      </c>
      <c r="B4568" s="1" t="str">
        <f t="shared" si="284"/>
        <v>738 Meyers Crescent Apt. 668;East Anita, VT 09328</v>
      </c>
      <c r="C4568" s="1" t="s">
        <v>30299</v>
      </c>
      <c r="D4568" s="4" t="s">
        <v>39859</v>
      </c>
      <c r="E4568" s="4" t="s">
        <v>39860</v>
      </c>
      <c r="F4568" s="9" t="str">
        <f t="shared" si="285"/>
        <v>East Anita</v>
      </c>
      <c r="G4568" t="str">
        <f t="shared" si="286"/>
        <v>VT</v>
      </c>
      <c r="H4568" t="str">
        <f t="shared" si="287"/>
        <v>09328</v>
      </c>
    </row>
    <row r="4569" spans="1:8" ht="30">
      <c r="A4569" s="1" t="s">
        <v>17538</v>
      </c>
      <c r="B4569" s="1" t="str">
        <f t="shared" si="284"/>
        <v>220 Jordan Tunnel Apt. 321;Lake Thomas, VA 36089</v>
      </c>
      <c r="C4569" s="1" t="s">
        <v>30300</v>
      </c>
      <c r="D4569" s="4" t="s">
        <v>39861</v>
      </c>
      <c r="E4569" s="4" t="s">
        <v>39862</v>
      </c>
      <c r="F4569" s="9" t="str">
        <f t="shared" si="285"/>
        <v>Lake Thomas</v>
      </c>
      <c r="G4569" t="str">
        <f t="shared" si="286"/>
        <v>VA</v>
      </c>
      <c r="H4569" t="str">
        <f t="shared" si="287"/>
        <v>36089</v>
      </c>
    </row>
    <row r="4570" spans="1:8" ht="30">
      <c r="A4570" s="1" t="s">
        <v>17541</v>
      </c>
      <c r="B4570" s="1" t="str">
        <f t="shared" si="284"/>
        <v>75429 Jones Road Suite 206;Jasonfort, IN 50368</v>
      </c>
      <c r="C4570" s="1" t="s">
        <v>30301</v>
      </c>
      <c r="D4570" s="4" t="s">
        <v>39863</v>
      </c>
      <c r="E4570" s="4" t="s">
        <v>39864</v>
      </c>
      <c r="F4570" s="9" t="str">
        <f t="shared" si="285"/>
        <v>Jasonfort</v>
      </c>
      <c r="G4570" t="str">
        <f t="shared" si="286"/>
        <v>IN</v>
      </c>
      <c r="H4570" t="str">
        <f t="shared" si="287"/>
        <v>50368</v>
      </c>
    </row>
    <row r="4571" spans="1:8" ht="45">
      <c r="A4571" s="1" t="s">
        <v>17544</v>
      </c>
      <c r="B4571" s="1" t="str">
        <f t="shared" si="284"/>
        <v>811 Hampton Terrace;Dickersonborough, MD 12246</v>
      </c>
      <c r="C4571" s="1" t="s">
        <v>30302</v>
      </c>
      <c r="D4571" s="4" t="s">
        <v>39865</v>
      </c>
      <c r="E4571" s="4" t="s">
        <v>39866</v>
      </c>
      <c r="F4571" s="9" t="str">
        <f t="shared" si="285"/>
        <v>Dickersonborough</v>
      </c>
      <c r="G4571" t="str">
        <f t="shared" si="286"/>
        <v>MD</v>
      </c>
      <c r="H4571" t="str">
        <f t="shared" si="287"/>
        <v>12246</v>
      </c>
    </row>
    <row r="4572" spans="1:8" ht="30">
      <c r="A4572" s="1" t="s">
        <v>17548</v>
      </c>
      <c r="B4572" s="1" t="str">
        <f t="shared" si="284"/>
        <v>8497 Adam Road;South Paulfort, PA 17086</v>
      </c>
      <c r="C4572" s="1" t="s">
        <v>30303</v>
      </c>
      <c r="D4572" s="4" t="s">
        <v>39867</v>
      </c>
      <c r="E4572" s="4" t="s">
        <v>39868</v>
      </c>
      <c r="F4572" s="9" t="str">
        <f t="shared" si="285"/>
        <v>South Paulfort</v>
      </c>
      <c r="G4572" t="str">
        <f t="shared" si="286"/>
        <v>PA</v>
      </c>
      <c r="H4572" t="str">
        <f t="shared" si="287"/>
        <v>17086</v>
      </c>
    </row>
    <row r="4573" spans="1:8" ht="45">
      <c r="A4573" s="1" t="s">
        <v>17552</v>
      </c>
      <c r="B4573" s="1" t="str">
        <f t="shared" si="284"/>
        <v>8783 Baker Mountain;Robertside, ND 93953</v>
      </c>
      <c r="C4573" s="1" t="s">
        <v>30304</v>
      </c>
      <c r="D4573" s="4" t="s">
        <v>39869</v>
      </c>
      <c r="E4573" s="4" t="s">
        <v>39870</v>
      </c>
      <c r="F4573" s="9" t="str">
        <f t="shared" si="285"/>
        <v>Robertside</v>
      </c>
      <c r="G4573" t="str">
        <f t="shared" si="286"/>
        <v>ND</v>
      </c>
      <c r="H4573" t="str">
        <f t="shared" si="287"/>
        <v>93953</v>
      </c>
    </row>
    <row r="4574" spans="1:8" ht="45">
      <c r="A4574" s="1" t="s">
        <v>17556</v>
      </c>
      <c r="B4574" s="1" t="str">
        <f t="shared" si="284"/>
        <v>75141 Sabrina Forge;Margaretton, DE 81214</v>
      </c>
      <c r="C4574" s="1" t="s">
        <v>30305</v>
      </c>
      <c r="D4574" s="4" t="s">
        <v>39871</v>
      </c>
      <c r="E4574" s="4" t="s">
        <v>39872</v>
      </c>
      <c r="F4574" s="9" t="str">
        <f t="shared" si="285"/>
        <v>Margaretton</v>
      </c>
      <c r="G4574" t="str">
        <f t="shared" si="286"/>
        <v>DE</v>
      </c>
      <c r="H4574" t="str">
        <f t="shared" si="287"/>
        <v>81214</v>
      </c>
    </row>
    <row r="4575" spans="1:8" ht="30">
      <c r="A4575" s="1" t="s">
        <v>17560</v>
      </c>
      <c r="B4575" s="1" t="str">
        <f t="shared" si="284"/>
        <v>PSC 8274, Box 7184;APO AE 02813</v>
      </c>
      <c r="C4575" s="1" t="s">
        <v>30306</v>
      </c>
      <c r="D4575" s="4" t="s">
        <v>39873</v>
      </c>
      <c r="E4575" s="4" t="s">
        <v>39874</v>
      </c>
      <c r="F4575" s="9" t="str">
        <f t="shared" si="285"/>
        <v>APO</v>
      </c>
      <c r="G4575" t="str">
        <f t="shared" si="286"/>
        <v>AE</v>
      </c>
      <c r="H4575" t="str">
        <f t="shared" si="287"/>
        <v>02813</v>
      </c>
    </row>
    <row r="4576" spans="1:8" ht="45">
      <c r="A4576" s="1" t="s">
        <v>17564</v>
      </c>
      <c r="B4576" s="1" t="str">
        <f t="shared" si="284"/>
        <v>56197 Aaron Wall;Williammouth, HI 95609</v>
      </c>
      <c r="C4576" s="1" t="s">
        <v>30307</v>
      </c>
      <c r="D4576" s="4" t="s">
        <v>39875</v>
      </c>
      <c r="E4576" s="4" t="s">
        <v>39876</v>
      </c>
      <c r="F4576" s="9" t="str">
        <f t="shared" si="285"/>
        <v>Williammouth</v>
      </c>
      <c r="G4576" t="str">
        <f t="shared" si="286"/>
        <v>HI</v>
      </c>
      <c r="H4576" t="str">
        <f t="shared" si="287"/>
        <v>95609</v>
      </c>
    </row>
    <row r="4577" spans="1:8" ht="30">
      <c r="A4577" s="1" t="s">
        <v>17568</v>
      </c>
      <c r="B4577" s="1" t="str">
        <f t="shared" si="284"/>
        <v>810 Singleton Shores;Lake Devonmouth, MO 70731</v>
      </c>
      <c r="C4577" s="1" t="s">
        <v>30308</v>
      </c>
      <c r="D4577" s="4" t="s">
        <v>39877</v>
      </c>
      <c r="E4577" s="4" t="s">
        <v>39878</v>
      </c>
      <c r="F4577" s="9" t="str">
        <f t="shared" si="285"/>
        <v>Lake Devonmouth</v>
      </c>
      <c r="G4577" t="str">
        <f t="shared" si="286"/>
        <v>MO</v>
      </c>
      <c r="H4577" t="str">
        <f t="shared" si="287"/>
        <v>70731</v>
      </c>
    </row>
    <row r="4578" spans="1:8" ht="30">
      <c r="A4578" s="1" t="s">
        <v>17572</v>
      </c>
      <c r="B4578" s="1" t="str">
        <f t="shared" si="284"/>
        <v>958 Mark Roads;West Kenneth, NY 39457</v>
      </c>
      <c r="C4578" s="1" t="s">
        <v>30309</v>
      </c>
      <c r="D4578" s="4" t="s">
        <v>39879</v>
      </c>
      <c r="E4578" s="4" t="s">
        <v>39880</v>
      </c>
      <c r="F4578" s="9" t="str">
        <f t="shared" si="285"/>
        <v>West Kenneth</v>
      </c>
      <c r="G4578" t="str">
        <f t="shared" si="286"/>
        <v>NY</v>
      </c>
      <c r="H4578" t="str">
        <f t="shared" si="287"/>
        <v>39457</v>
      </c>
    </row>
    <row r="4579" spans="1:8" ht="30">
      <c r="A4579" s="1" t="s">
        <v>17576</v>
      </c>
      <c r="B4579" s="1" t="str">
        <f t="shared" si="284"/>
        <v>130 Mary Ranch Apt. 391;West Scott, CO 09745</v>
      </c>
      <c r="C4579" s="1" t="s">
        <v>30310</v>
      </c>
      <c r="D4579" s="4" t="s">
        <v>39881</v>
      </c>
      <c r="E4579" s="4" t="s">
        <v>39882</v>
      </c>
      <c r="F4579" s="9" t="str">
        <f t="shared" si="285"/>
        <v>West Scott</v>
      </c>
      <c r="G4579" t="str">
        <f t="shared" si="286"/>
        <v>CO</v>
      </c>
      <c r="H4579" t="str">
        <f t="shared" si="287"/>
        <v>09745</v>
      </c>
    </row>
    <row r="4580" spans="1:8" ht="45">
      <c r="A4580" s="1" t="s">
        <v>17580</v>
      </c>
      <c r="B4580" s="1" t="str">
        <f t="shared" si="284"/>
        <v>17568 Dean Square;Stevensburgh, AR 78492</v>
      </c>
      <c r="C4580" s="1" t="s">
        <v>30311</v>
      </c>
      <c r="D4580" s="4" t="s">
        <v>39883</v>
      </c>
      <c r="E4580" s="4" t="s">
        <v>39884</v>
      </c>
      <c r="F4580" s="9" t="str">
        <f t="shared" si="285"/>
        <v>Stevensburgh</v>
      </c>
      <c r="G4580" t="str">
        <f t="shared" si="286"/>
        <v>AR</v>
      </c>
      <c r="H4580" t="str">
        <f t="shared" si="287"/>
        <v>78492</v>
      </c>
    </row>
    <row r="4581" spans="1:8" ht="30">
      <c r="A4581" s="1" t="s">
        <v>17584</v>
      </c>
      <c r="B4581" s="1" t="str">
        <f t="shared" si="284"/>
        <v>89230 Kimberly Fall Suite 746;Jenniferport, UT 78347</v>
      </c>
      <c r="C4581" s="1" t="s">
        <v>30312</v>
      </c>
      <c r="D4581" s="4" t="s">
        <v>39885</v>
      </c>
      <c r="E4581" s="4" t="s">
        <v>39886</v>
      </c>
      <c r="F4581" s="9" t="str">
        <f t="shared" si="285"/>
        <v>Jenniferport</v>
      </c>
      <c r="G4581" t="str">
        <f t="shared" si="286"/>
        <v>UT</v>
      </c>
      <c r="H4581" t="str">
        <f t="shared" si="287"/>
        <v>78347</v>
      </c>
    </row>
    <row r="4582" spans="1:8" ht="30">
      <c r="A4582" s="1" t="s">
        <v>17587</v>
      </c>
      <c r="B4582" s="1" t="str">
        <f t="shared" si="284"/>
        <v>7598 Heath Mews;East Joseph, HI 07833</v>
      </c>
      <c r="C4582" s="1" t="s">
        <v>30313</v>
      </c>
      <c r="D4582" s="4" t="s">
        <v>39887</v>
      </c>
      <c r="E4582" s="4" t="s">
        <v>39888</v>
      </c>
      <c r="F4582" s="9" t="str">
        <f t="shared" si="285"/>
        <v>East Joseph</v>
      </c>
      <c r="G4582" t="str">
        <f t="shared" si="286"/>
        <v>HI</v>
      </c>
      <c r="H4582" t="str">
        <f t="shared" si="287"/>
        <v>07833</v>
      </c>
    </row>
    <row r="4583" spans="1:8" ht="30">
      <c r="A4583" s="1" t="s">
        <v>17591</v>
      </c>
      <c r="B4583" s="1" t="str">
        <f t="shared" si="284"/>
        <v>54816 Robert Green;West Jamie, NY 70437</v>
      </c>
      <c r="C4583" s="1" t="s">
        <v>30314</v>
      </c>
      <c r="D4583" s="4" t="s">
        <v>39889</v>
      </c>
      <c r="E4583" s="4" t="s">
        <v>39890</v>
      </c>
      <c r="F4583" s="9" t="str">
        <f t="shared" si="285"/>
        <v>West Jamie</v>
      </c>
      <c r="G4583" t="str">
        <f t="shared" si="286"/>
        <v>NY</v>
      </c>
      <c r="H4583" t="str">
        <f t="shared" si="287"/>
        <v>70437</v>
      </c>
    </row>
    <row r="4584" spans="1:8" ht="30">
      <c r="A4584" s="1" t="s">
        <v>17595</v>
      </c>
      <c r="B4584" s="1" t="str">
        <f t="shared" si="284"/>
        <v>Unit 2124 Box 0294;DPO AE 69016</v>
      </c>
      <c r="C4584" s="1" t="s">
        <v>30315</v>
      </c>
      <c r="D4584" s="4" t="s">
        <v>39891</v>
      </c>
      <c r="E4584" s="4" t="s">
        <v>39892</v>
      </c>
      <c r="F4584" s="9" t="str">
        <f t="shared" si="285"/>
        <v>DPO</v>
      </c>
      <c r="G4584" t="str">
        <f t="shared" si="286"/>
        <v>AE</v>
      </c>
      <c r="H4584" t="str">
        <f t="shared" si="287"/>
        <v>69016</v>
      </c>
    </row>
    <row r="4585" spans="1:8" ht="30">
      <c r="A4585" s="1" t="s">
        <v>17599</v>
      </c>
      <c r="B4585" s="1" t="str">
        <f t="shared" si="284"/>
        <v>882 Daniel Parks Apt. 964;Angelamouth, AZ 07901</v>
      </c>
      <c r="C4585" s="1" t="s">
        <v>30316</v>
      </c>
      <c r="D4585" s="4" t="s">
        <v>39893</v>
      </c>
      <c r="E4585" s="4" t="s">
        <v>39894</v>
      </c>
      <c r="F4585" s="9" t="str">
        <f t="shared" si="285"/>
        <v>Angelamouth</v>
      </c>
      <c r="G4585" t="str">
        <f t="shared" si="286"/>
        <v>AZ</v>
      </c>
      <c r="H4585" t="str">
        <f t="shared" si="287"/>
        <v>07901</v>
      </c>
    </row>
    <row r="4586" spans="1:8" ht="45">
      <c r="A4586" s="1" t="s">
        <v>17603</v>
      </c>
      <c r="B4586" s="1" t="str">
        <f t="shared" si="284"/>
        <v>0069 Hahn Street Suite 828;New Brianstad, WY 62441</v>
      </c>
      <c r="C4586" s="1" t="s">
        <v>30317</v>
      </c>
      <c r="D4586" s="4" t="s">
        <v>39895</v>
      </c>
      <c r="E4586" s="4" t="s">
        <v>39896</v>
      </c>
      <c r="F4586" s="9" t="str">
        <f t="shared" si="285"/>
        <v>New Brianstad</v>
      </c>
      <c r="G4586" t="str">
        <f t="shared" si="286"/>
        <v>WY</v>
      </c>
      <c r="H4586" t="str">
        <f t="shared" si="287"/>
        <v>62441</v>
      </c>
    </row>
    <row r="4587" spans="1:8" ht="30">
      <c r="A4587" s="1" t="s">
        <v>17606</v>
      </c>
      <c r="B4587" s="1" t="str">
        <f t="shared" si="284"/>
        <v>PSC 1812, Box 2896;APO AE 28320</v>
      </c>
      <c r="C4587" s="1" t="s">
        <v>30318</v>
      </c>
      <c r="D4587" s="4" t="s">
        <v>39897</v>
      </c>
      <c r="E4587" s="4" t="s">
        <v>39898</v>
      </c>
      <c r="F4587" s="9" t="str">
        <f t="shared" si="285"/>
        <v>APO</v>
      </c>
      <c r="G4587" t="str">
        <f t="shared" si="286"/>
        <v>AE</v>
      </c>
      <c r="H4587" t="str">
        <f t="shared" si="287"/>
        <v>28320</v>
      </c>
    </row>
    <row r="4588" spans="1:8" ht="30">
      <c r="A4588" s="1" t="s">
        <v>17609</v>
      </c>
      <c r="B4588" s="1" t="str">
        <f t="shared" si="284"/>
        <v>49973 Joseph Crossing Suite 027;Lake Mark, WY 68539</v>
      </c>
      <c r="C4588" s="1" t="s">
        <v>30319</v>
      </c>
      <c r="D4588" s="4" t="s">
        <v>39899</v>
      </c>
      <c r="E4588" s="4" t="s">
        <v>39900</v>
      </c>
      <c r="F4588" s="9" t="str">
        <f t="shared" si="285"/>
        <v>Lake Mark</v>
      </c>
      <c r="G4588" t="str">
        <f t="shared" si="286"/>
        <v>WY</v>
      </c>
      <c r="H4588" t="str">
        <f t="shared" si="287"/>
        <v>68539</v>
      </c>
    </row>
    <row r="4589" spans="1:8" ht="30">
      <c r="A4589" s="1" t="s">
        <v>17613</v>
      </c>
      <c r="B4589" s="1" t="str">
        <f t="shared" si="284"/>
        <v>70785 Gary Corners;Lake Taylorshire, MN 20855</v>
      </c>
      <c r="C4589" s="1" t="s">
        <v>30320</v>
      </c>
      <c r="D4589" s="4" t="s">
        <v>39901</v>
      </c>
      <c r="E4589" s="4" t="s">
        <v>39902</v>
      </c>
      <c r="F4589" s="9" t="str">
        <f t="shared" si="285"/>
        <v>Lake Taylorshire</v>
      </c>
      <c r="G4589" t="str">
        <f t="shared" si="286"/>
        <v>MN</v>
      </c>
      <c r="H4589" t="str">
        <f t="shared" si="287"/>
        <v>20855</v>
      </c>
    </row>
    <row r="4590" spans="1:8" ht="30">
      <c r="A4590" s="1" t="s">
        <v>17617</v>
      </c>
      <c r="B4590" s="1" t="str">
        <f t="shared" si="284"/>
        <v>PSC 5221, Box 2008;APO AP 81086</v>
      </c>
      <c r="C4590" s="1" t="s">
        <v>30321</v>
      </c>
      <c r="D4590" s="4" t="s">
        <v>39903</v>
      </c>
      <c r="E4590" s="4" t="s">
        <v>39904</v>
      </c>
      <c r="F4590" s="9" t="str">
        <f t="shared" si="285"/>
        <v>APO</v>
      </c>
      <c r="G4590" t="str">
        <f t="shared" si="286"/>
        <v>AP</v>
      </c>
      <c r="H4590" t="str">
        <f t="shared" si="287"/>
        <v>81086</v>
      </c>
    </row>
    <row r="4591" spans="1:8" ht="30">
      <c r="A4591" s="1" t="s">
        <v>17621</v>
      </c>
      <c r="B4591" s="1" t="str">
        <f t="shared" si="284"/>
        <v>9351 Foster Radial Apt. 240;West Krystal, MN 81812</v>
      </c>
      <c r="C4591" s="1" t="s">
        <v>30322</v>
      </c>
      <c r="D4591" s="4" t="s">
        <v>39905</v>
      </c>
      <c r="E4591" s="4" t="s">
        <v>39906</v>
      </c>
      <c r="F4591" s="9" t="str">
        <f t="shared" si="285"/>
        <v>West Krystal</v>
      </c>
      <c r="G4591" t="str">
        <f t="shared" si="286"/>
        <v>MN</v>
      </c>
      <c r="H4591" t="str">
        <f t="shared" si="287"/>
        <v>81812</v>
      </c>
    </row>
    <row r="4592" spans="1:8" ht="30">
      <c r="A4592" s="1" t="s">
        <v>17625</v>
      </c>
      <c r="B4592" s="1" t="str">
        <f t="shared" si="284"/>
        <v>579 Pam Wells;Princeville, AR 80996</v>
      </c>
      <c r="C4592" s="1" t="s">
        <v>30323</v>
      </c>
      <c r="D4592" s="4" t="s">
        <v>39907</v>
      </c>
      <c r="E4592" s="4" t="s">
        <v>39908</v>
      </c>
      <c r="F4592" s="9" t="str">
        <f t="shared" si="285"/>
        <v>Princeville</v>
      </c>
      <c r="G4592" t="str">
        <f t="shared" si="286"/>
        <v>AR</v>
      </c>
      <c r="H4592" t="str">
        <f t="shared" si="287"/>
        <v>80996</v>
      </c>
    </row>
    <row r="4593" spans="1:8" ht="30">
      <c r="A4593" s="1" t="s">
        <v>17629</v>
      </c>
      <c r="B4593" s="1" t="str">
        <f t="shared" si="284"/>
        <v>808 David Isle Apt. 865;Port Linda, IL 77241</v>
      </c>
      <c r="C4593" s="1" t="s">
        <v>30324</v>
      </c>
      <c r="D4593" s="4" t="s">
        <v>39909</v>
      </c>
      <c r="E4593" s="4" t="s">
        <v>39910</v>
      </c>
      <c r="F4593" s="9" t="str">
        <f t="shared" si="285"/>
        <v>Port Linda</v>
      </c>
      <c r="G4593" t="str">
        <f t="shared" si="286"/>
        <v>IL</v>
      </c>
      <c r="H4593" t="str">
        <f t="shared" si="287"/>
        <v>77241</v>
      </c>
    </row>
    <row r="4594" spans="1:8" ht="30">
      <c r="A4594" s="1" t="s">
        <v>17633</v>
      </c>
      <c r="B4594" s="1" t="str">
        <f t="shared" si="284"/>
        <v>USNS Ray;FPO AE 34340</v>
      </c>
      <c r="C4594" s="1" t="s">
        <v>30325</v>
      </c>
      <c r="D4594" s="4" t="s">
        <v>39911</v>
      </c>
      <c r="E4594" s="4" t="s">
        <v>39912</v>
      </c>
      <c r="F4594" s="9" t="str">
        <f t="shared" si="285"/>
        <v>FPO</v>
      </c>
      <c r="G4594" t="str">
        <f t="shared" si="286"/>
        <v>AE</v>
      </c>
      <c r="H4594" t="str">
        <f t="shared" si="287"/>
        <v>34340</v>
      </c>
    </row>
    <row r="4595" spans="1:8" ht="30">
      <c r="A4595" s="1" t="s">
        <v>17637</v>
      </c>
      <c r="B4595" s="1" t="str">
        <f t="shared" si="284"/>
        <v>15560 Thomas Field;Castroton, CT 30418</v>
      </c>
      <c r="C4595" s="1" t="s">
        <v>30326</v>
      </c>
      <c r="D4595" s="4" t="s">
        <v>39913</v>
      </c>
      <c r="E4595" s="4" t="s">
        <v>39914</v>
      </c>
      <c r="F4595" s="9" t="str">
        <f t="shared" si="285"/>
        <v>Castroton</v>
      </c>
      <c r="G4595" t="str">
        <f t="shared" si="286"/>
        <v>CT</v>
      </c>
      <c r="H4595" t="str">
        <f t="shared" si="287"/>
        <v>30418</v>
      </c>
    </row>
    <row r="4596" spans="1:8" ht="30">
      <c r="A4596" s="1" t="s">
        <v>17641</v>
      </c>
      <c r="B4596" s="1" t="str">
        <f t="shared" si="284"/>
        <v>0017 Nicole Highway;East Curtis, NM 82612</v>
      </c>
      <c r="C4596" s="1" t="s">
        <v>30327</v>
      </c>
      <c r="D4596" s="4" t="s">
        <v>39915</v>
      </c>
      <c r="E4596" s="4" t="s">
        <v>39916</v>
      </c>
      <c r="F4596" s="9" t="str">
        <f t="shared" si="285"/>
        <v>East Curtis</v>
      </c>
      <c r="G4596" t="str">
        <f t="shared" si="286"/>
        <v>NM</v>
      </c>
      <c r="H4596" t="str">
        <f t="shared" si="287"/>
        <v>82612</v>
      </c>
    </row>
    <row r="4597" spans="1:8" ht="30">
      <c r="A4597" s="1" t="s">
        <v>17644</v>
      </c>
      <c r="B4597" s="1" t="str">
        <f t="shared" si="284"/>
        <v>76707 Heidi Circles;Jeanhaven, IN 70154</v>
      </c>
      <c r="C4597" s="1" t="s">
        <v>30328</v>
      </c>
      <c r="D4597" s="4" t="s">
        <v>39917</v>
      </c>
      <c r="E4597" s="4" t="s">
        <v>39918</v>
      </c>
      <c r="F4597" s="9" t="str">
        <f t="shared" si="285"/>
        <v>Jeanhaven</v>
      </c>
      <c r="G4597" t="str">
        <f t="shared" si="286"/>
        <v>IN</v>
      </c>
      <c r="H4597" t="str">
        <f t="shared" si="287"/>
        <v>70154</v>
      </c>
    </row>
    <row r="4598" spans="1:8" ht="30">
      <c r="A4598" s="1" t="s">
        <v>17647</v>
      </c>
      <c r="B4598" s="1" t="str">
        <f t="shared" si="284"/>
        <v>73141 Amy Meadow Suite 244;South Kevin, VT 87192</v>
      </c>
      <c r="C4598" s="1" t="s">
        <v>30329</v>
      </c>
      <c r="D4598" s="4" t="s">
        <v>39919</v>
      </c>
      <c r="E4598" s="4" t="s">
        <v>39920</v>
      </c>
      <c r="F4598" s="9" t="str">
        <f t="shared" si="285"/>
        <v>South Kevin</v>
      </c>
      <c r="G4598" t="str">
        <f t="shared" si="286"/>
        <v>VT</v>
      </c>
      <c r="H4598" t="str">
        <f t="shared" si="287"/>
        <v>87192</v>
      </c>
    </row>
    <row r="4599" spans="1:8" ht="30">
      <c r="A4599" s="1" t="s">
        <v>17651</v>
      </c>
      <c r="B4599" s="1" t="str">
        <f t="shared" si="284"/>
        <v>274 Debra Corners;Parksstad, IA 56028</v>
      </c>
      <c r="C4599" s="1" t="s">
        <v>30330</v>
      </c>
      <c r="D4599" s="4" t="s">
        <v>39921</v>
      </c>
      <c r="E4599" s="4" t="s">
        <v>39922</v>
      </c>
      <c r="F4599" s="9" t="str">
        <f t="shared" si="285"/>
        <v>Parksstad</v>
      </c>
      <c r="G4599" t="str">
        <f t="shared" si="286"/>
        <v>IA</v>
      </c>
      <c r="H4599" t="str">
        <f t="shared" si="287"/>
        <v>56028</v>
      </c>
    </row>
    <row r="4600" spans="1:8" ht="45">
      <c r="A4600" s="1" t="s">
        <v>17655</v>
      </c>
      <c r="B4600" s="1" t="str">
        <f t="shared" si="284"/>
        <v>06906 Jackie Flat Apt. 768;North Jennifer, CO 87457</v>
      </c>
      <c r="C4600" s="1" t="s">
        <v>30331</v>
      </c>
      <c r="D4600" s="4" t="s">
        <v>39923</v>
      </c>
      <c r="E4600" s="4" t="s">
        <v>39924</v>
      </c>
      <c r="F4600" s="9" t="str">
        <f t="shared" si="285"/>
        <v>North Jennifer</v>
      </c>
      <c r="G4600" t="str">
        <f t="shared" si="286"/>
        <v>CO</v>
      </c>
      <c r="H4600" t="str">
        <f t="shared" si="287"/>
        <v>87457</v>
      </c>
    </row>
    <row r="4601" spans="1:8" ht="30">
      <c r="A4601" s="1" t="s">
        <v>17659</v>
      </c>
      <c r="B4601" s="1" t="str">
        <f t="shared" si="284"/>
        <v>142 Hodges Stravenue Suite 919;North Angela, ME 77014</v>
      </c>
      <c r="C4601" s="1" t="s">
        <v>30332</v>
      </c>
      <c r="D4601" s="4" t="s">
        <v>39925</v>
      </c>
      <c r="E4601" s="4" t="s">
        <v>39926</v>
      </c>
      <c r="F4601" s="9" t="str">
        <f t="shared" si="285"/>
        <v>North Angela</v>
      </c>
      <c r="G4601" t="str">
        <f t="shared" si="286"/>
        <v>ME</v>
      </c>
      <c r="H4601" t="str">
        <f t="shared" si="287"/>
        <v>77014</v>
      </c>
    </row>
    <row r="4602" spans="1:8" ht="30">
      <c r="A4602" s="1" t="s">
        <v>17662</v>
      </c>
      <c r="B4602" s="1" t="str">
        <f t="shared" si="284"/>
        <v>6760 John Plaza;South Davidview, KY 50570</v>
      </c>
      <c r="C4602" s="1" t="s">
        <v>30333</v>
      </c>
      <c r="D4602" s="4" t="s">
        <v>39927</v>
      </c>
      <c r="E4602" s="4" t="s">
        <v>39928</v>
      </c>
      <c r="F4602" s="9" t="str">
        <f t="shared" si="285"/>
        <v>South Davidview</v>
      </c>
      <c r="G4602" t="str">
        <f t="shared" si="286"/>
        <v>KY</v>
      </c>
      <c r="H4602" t="str">
        <f t="shared" si="287"/>
        <v>50570</v>
      </c>
    </row>
    <row r="4603" spans="1:8" ht="30">
      <c r="A4603" s="1" t="s">
        <v>17666</v>
      </c>
      <c r="B4603" s="1" t="str">
        <f t="shared" si="284"/>
        <v>2052 Soto Lane Apt. 376;Brownberg, NC 47520</v>
      </c>
      <c r="C4603" s="1" t="s">
        <v>30334</v>
      </c>
      <c r="D4603" s="4" t="s">
        <v>39929</v>
      </c>
      <c r="E4603" s="4" t="s">
        <v>39930</v>
      </c>
      <c r="F4603" s="9" t="str">
        <f t="shared" si="285"/>
        <v>Brownberg</v>
      </c>
      <c r="G4603" t="str">
        <f t="shared" si="286"/>
        <v>NC</v>
      </c>
      <c r="H4603" t="str">
        <f t="shared" si="287"/>
        <v>47520</v>
      </c>
    </row>
    <row r="4604" spans="1:8" ht="30">
      <c r="A4604" s="1" t="s">
        <v>17670</v>
      </c>
      <c r="B4604" s="1" t="str">
        <f t="shared" si="284"/>
        <v>93650 Gibbs Fork;West Melissaville, WY 66842</v>
      </c>
      <c r="C4604" s="1" t="s">
        <v>30335</v>
      </c>
      <c r="D4604" s="4" t="s">
        <v>39931</v>
      </c>
      <c r="E4604" s="4" t="s">
        <v>39932</v>
      </c>
      <c r="F4604" s="9" t="str">
        <f t="shared" si="285"/>
        <v>West Melissaville</v>
      </c>
      <c r="G4604" t="str">
        <f t="shared" si="286"/>
        <v>WY</v>
      </c>
      <c r="H4604" t="str">
        <f t="shared" si="287"/>
        <v>66842</v>
      </c>
    </row>
    <row r="4605" spans="1:8" ht="30">
      <c r="A4605" s="1" t="s">
        <v>17674</v>
      </c>
      <c r="B4605" s="1" t="str">
        <f t="shared" si="284"/>
        <v>693 Deborah Parks Apt. 828;Port Curtis, IN 52850</v>
      </c>
      <c r="C4605" s="1" t="s">
        <v>30336</v>
      </c>
      <c r="D4605" s="4" t="s">
        <v>39933</v>
      </c>
      <c r="E4605" s="4" t="s">
        <v>39934</v>
      </c>
      <c r="F4605" s="9" t="str">
        <f t="shared" si="285"/>
        <v>Port Curtis</v>
      </c>
      <c r="G4605" t="str">
        <f t="shared" si="286"/>
        <v>IN</v>
      </c>
      <c r="H4605" t="str">
        <f t="shared" si="287"/>
        <v>52850</v>
      </c>
    </row>
    <row r="4606" spans="1:8" ht="45">
      <c r="A4606" s="1" t="s">
        <v>17678</v>
      </c>
      <c r="B4606" s="1" t="str">
        <f t="shared" si="284"/>
        <v>66333 Zachary Lane Suite 575;East Stephen, NH 00534</v>
      </c>
      <c r="C4606" s="1" t="s">
        <v>30337</v>
      </c>
      <c r="D4606" s="4" t="s">
        <v>39935</v>
      </c>
      <c r="E4606" s="4" t="s">
        <v>39936</v>
      </c>
      <c r="F4606" s="9" t="str">
        <f t="shared" si="285"/>
        <v>East Stephen</v>
      </c>
      <c r="G4606" t="str">
        <f t="shared" si="286"/>
        <v>NH</v>
      </c>
      <c r="H4606" t="str">
        <f t="shared" si="287"/>
        <v>00534</v>
      </c>
    </row>
    <row r="4607" spans="1:8" ht="30">
      <c r="A4607" s="1" t="s">
        <v>17681</v>
      </c>
      <c r="B4607" s="1" t="str">
        <f t="shared" si="284"/>
        <v>018 Johnny Villages Apt. 484;Andreabury, OR 93280</v>
      </c>
      <c r="C4607" s="1" t="s">
        <v>30338</v>
      </c>
      <c r="D4607" s="4" t="s">
        <v>39937</v>
      </c>
      <c r="E4607" s="4" t="s">
        <v>39938</v>
      </c>
      <c r="F4607" s="9" t="str">
        <f t="shared" si="285"/>
        <v>Andreabury</v>
      </c>
      <c r="G4607" t="str">
        <f t="shared" si="286"/>
        <v>OR</v>
      </c>
      <c r="H4607" t="str">
        <f t="shared" si="287"/>
        <v>93280</v>
      </c>
    </row>
    <row r="4608" spans="1:8" ht="30">
      <c r="A4608" s="1" t="s">
        <v>17684</v>
      </c>
      <c r="B4608" s="1" t="str">
        <f t="shared" si="284"/>
        <v>685 Hughes Fall Apt. 367;Ethanville, IN 48347</v>
      </c>
      <c r="C4608" s="1" t="s">
        <v>30339</v>
      </c>
      <c r="D4608" s="4" t="s">
        <v>39939</v>
      </c>
      <c r="E4608" s="4" t="s">
        <v>39940</v>
      </c>
      <c r="F4608" s="9" t="str">
        <f t="shared" si="285"/>
        <v>Ethanville</v>
      </c>
      <c r="G4608" t="str">
        <f t="shared" si="286"/>
        <v>IN</v>
      </c>
      <c r="H4608" t="str">
        <f t="shared" si="287"/>
        <v>48347</v>
      </c>
    </row>
    <row r="4609" spans="1:8" ht="30">
      <c r="A4609" s="1" t="s">
        <v>17688</v>
      </c>
      <c r="B4609" s="1" t="str">
        <f t="shared" si="284"/>
        <v>423 Russell Drive;North Jerryburgh, LA 98871</v>
      </c>
      <c r="C4609" s="1" t="s">
        <v>30340</v>
      </c>
      <c r="D4609" s="4" t="s">
        <v>39941</v>
      </c>
      <c r="E4609" s="4" t="s">
        <v>39942</v>
      </c>
      <c r="F4609" s="9" t="str">
        <f t="shared" si="285"/>
        <v>North Jerryburgh</v>
      </c>
      <c r="G4609" t="str">
        <f t="shared" si="286"/>
        <v>LA</v>
      </c>
      <c r="H4609" t="str">
        <f t="shared" si="287"/>
        <v>98871</v>
      </c>
    </row>
    <row r="4610" spans="1:8" ht="30">
      <c r="A4610" s="1" t="s">
        <v>17692</v>
      </c>
      <c r="B4610" s="1" t="str">
        <f t="shared" si="284"/>
        <v>7979 Duncan Circles Apt. 866;Danielmouth, NJ 05929</v>
      </c>
      <c r="C4610" s="1" t="s">
        <v>30341</v>
      </c>
      <c r="D4610" s="4" t="s">
        <v>39943</v>
      </c>
      <c r="E4610" s="4" t="s">
        <v>39944</v>
      </c>
      <c r="F4610" s="9" t="str">
        <f t="shared" si="285"/>
        <v>Danielmouth</v>
      </c>
      <c r="G4610" t="str">
        <f t="shared" si="286"/>
        <v>NJ</v>
      </c>
      <c r="H4610" t="str">
        <f t="shared" si="287"/>
        <v>05929</v>
      </c>
    </row>
    <row r="4611" spans="1:8" ht="30">
      <c r="A4611" s="1" t="s">
        <v>17696</v>
      </c>
      <c r="B4611" s="1" t="str">
        <f t="shared" ref="B4611:B4674" si="288">SUBSTITUTE(A4611,CHAR(10),";")</f>
        <v>USS Rocha;FPO AE 59000</v>
      </c>
      <c r="C4611" s="1" t="s">
        <v>30342</v>
      </c>
      <c r="D4611" s="4" t="s">
        <v>39945</v>
      </c>
      <c r="E4611" s="4" t="s">
        <v>39946</v>
      </c>
      <c r="F4611" s="9" t="str">
        <f t="shared" ref="F4611:F4674" si="289">IF(RIGHT(LEFT(E4611,3),2)="PO",LEFT(E4611,3),LEFT(E4611,LEN(E4611)-10))</f>
        <v>FPO</v>
      </c>
      <c r="G4611" t="str">
        <f t="shared" ref="G4611:G4674" si="290">LEFT(RIGHT(E4611, 8), 2)</f>
        <v>AE</v>
      </c>
      <c r="H4611" t="str">
        <f t="shared" ref="H4611:H4674" si="291">RIGHT(E4611, 5)</f>
        <v>59000</v>
      </c>
    </row>
    <row r="4612" spans="1:8" ht="30">
      <c r="A4612" s="1" t="s">
        <v>17700</v>
      </c>
      <c r="B4612" s="1" t="str">
        <f t="shared" si="288"/>
        <v>Unit 3219 Box 8379;DPO AE 70151</v>
      </c>
      <c r="C4612" s="1" t="s">
        <v>30343</v>
      </c>
      <c r="D4612" s="4" t="s">
        <v>39947</v>
      </c>
      <c r="E4612" s="4" t="s">
        <v>39948</v>
      </c>
      <c r="F4612" s="9" t="str">
        <f t="shared" si="289"/>
        <v>DPO</v>
      </c>
      <c r="G4612" t="str">
        <f t="shared" si="290"/>
        <v>AE</v>
      </c>
      <c r="H4612" t="str">
        <f t="shared" si="291"/>
        <v>70151</v>
      </c>
    </row>
    <row r="4613" spans="1:8" ht="30">
      <c r="A4613" s="1" t="s">
        <v>17702</v>
      </c>
      <c r="B4613" s="1" t="str">
        <f t="shared" si="288"/>
        <v>38109 Brent Summit Apt. 104;Sheristad, ME 37413</v>
      </c>
      <c r="C4613" s="1" t="s">
        <v>30344</v>
      </c>
      <c r="D4613" s="4" t="s">
        <v>39949</v>
      </c>
      <c r="E4613" s="4" t="s">
        <v>39950</v>
      </c>
      <c r="F4613" s="9" t="str">
        <f t="shared" si="289"/>
        <v>Sheristad</v>
      </c>
      <c r="G4613" t="str">
        <f t="shared" si="290"/>
        <v>ME</v>
      </c>
      <c r="H4613" t="str">
        <f t="shared" si="291"/>
        <v>37413</v>
      </c>
    </row>
    <row r="4614" spans="1:8" ht="45">
      <c r="A4614" s="1" t="s">
        <v>17706</v>
      </c>
      <c r="B4614" s="1" t="str">
        <f t="shared" si="288"/>
        <v>45166 Miller Underpass;Wardville, UT 34086</v>
      </c>
      <c r="C4614" s="1" t="s">
        <v>30345</v>
      </c>
      <c r="D4614" s="4" t="s">
        <v>39951</v>
      </c>
      <c r="E4614" s="4" t="s">
        <v>39952</v>
      </c>
      <c r="F4614" s="9" t="str">
        <f t="shared" si="289"/>
        <v>Wardville</v>
      </c>
      <c r="G4614" t="str">
        <f t="shared" si="290"/>
        <v>UT</v>
      </c>
      <c r="H4614" t="str">
        <f t="shared" si="291"/>
        <v>34086</v>
      </c>
    </row>
    <row r="4615" spans="1:8" ht="30">
      <c r="A4615" s="1" t="s">
        <v>17709</v>
      </c>
      <c r="B4615" s="1" t="str">
        <f t="shared" si="288"/>
        <v>11122 Isaiah Views;New Beverly, PA 19083</v>
      </c>
      <c r="C4615" s="1" t="s">
        <v>30346</v>
      </c>
      <c r="D4615" s="4" t="s">
        <v>39953</v>
      </c>
      <c r="E4615" s="4" t="s">
        <v>39954</v>
      </c>
      <c r="F4615" s="9" t="str">
        <f t="shared" si="289"/>
        <v>New Beverly</v>
      </c>
      <c r="G4615" t="str">
        <f t="shared" si="290"/>
        <v>PA</v>
      </c>
      <c r="H4615" t="str">
        <f t="shared" si="291"/>
        <v>19083</v>
      </c>
    </row>
    <row r="4616" spans="1:8" ht="45">
      <c r="A4616" s="1" t="s">
        <v>17713</v>
      </c>
      <c r="B4616" s="1" t="str">
        <f t="shared" si="288"/>
        <v>219 Olivia Stream;Michaelview, NJ 17697</v>
      </c>
      <c r="C4616" s="1" t="s">
        <v>30347</v>
      </c>
      <c r="D4616" s="4" t="s">
        <v>39955</v>
      </c>
      <c r="E4616" s="4" t="s">
        <v>39956</v>
      </c>
      <c r="F4616" s="9" t="str">
        <f t="shared" si="289"/>
        <v>Michaelview</v>
      </c>
      <c r="G4616" t="str">
        <f t="shared" si="290"/>
        <v>NJ</v>
      </c>
      <c r="H4616" t="str">
        <f t="shared" si="291"/>
        <v>17697</v>
      </c>
    </row>
    <row r="4617" spans="1:8" ht="30">
      <c r="A4617" s="1" t="s">
        <v>17716</v>
      </c>
      <c r="B4617" s="1" t="str">
        <f t="shared" si="288"/>
        <v>88094 Mark Streets;New Taylor, AL 02119</v>
      </c>
      <c r="C4617" s="1" t="s">
        <v>30348</v>
      </c>
      <c r="D4617" s="4" t="s">
        <v>39957</v>
      </c>
      <c r="E4617" s="4" t="s">
        <v>39958</v>
      </c>
      <c r="F4617" s="9" t="str">
        <f t="shared" si="289"/>
        <v>New Taylor</v>
      </c>
      <c r="G4617" t="str">
        <f t="shared" si="290"/>
        <v>AL</v>
      </c>
      <c r="H4617" t="str">
        <f t="shared" si="291"/>
        <v>02119</v>
      </c>
    </row>
    <row r="4618" spans="1:8" ht="30">
      <c r="A4618" s="1" t="s">
        <v>17720</v>
      </c>
      <c r="B4618" s="1" t="str">
        <f t="shared" si="288"/>
        <v>3852 Robert Island Apt. 218;New Billy, WV 77542</v>
      </c>
      <c r="C4618" s="1" t="s">
        <v>30349</v>
      </c>
      <c r="D4618" s="4" t="s">
        <v>39959</v>
      </c>
      <c r="E4618" s="4" t="s">
        <v>39960</v>
      </c>
      <c r="F4618" s="9" t="str">
        <f t="shared" si="289"/>
        <v>New Billy</v>
      </c>
      <c r="G4618" t="str">
        <f t="shared" si="290"/>
        <v>WV</v>
      </c>
      <c r="H4618" t="str">
        <f t="shared" si="291"/>
        <v>77542</v>
      </c>
    </row>
    <row r="4619" spans="1:8" ht="45">
      <c r="A4619" s="1" t="s">
        <v>17724</v>
      </c>
      <c r="B4619" s="1" t="str">
        <f t="shared" si="288"/>
        <v>7629 Amber Creek;Michaelport, UT 88418</v>
      </c>
      <c r="C4619" s="1" t="s">
        <v>30350</v>
      </c>
      <c r="D4619" s="4" t="s">
        <v>39961</v>
      </c>
      <c r="E4619" s="4" t="s">
        <v>39962</v>
      </c>
      <c r="F4619" s="9" t="str">
        <f t="shared" si="289"/>
        <v>Michaelport</v>
      </c>
      <c r="G4619" t="str">
        <f t="shared" si="290"/>
        <v>UT</v>
      </c>
      <c r="H4619" t="str">
        <f t="shared" si="291"/>
        <v>88418</v>
      </c>
    </row>
    <row r="4620" spans="1:8" ht="30">
      <c r="A4620" s="1" t="s">
        <v>17728</v>
      </c>
      <c r="B4620" s="1" t="str">
        <f t="shared" si="288"/>
        <v>2132 Allen Land Apt. 878;Heatherland, WY 90904</v>
      </c>
      <c r="C4620" s="1" t="s">
        <v>30351</v>
      </c>
      <c r="D4620" s="4" t="s">
        <v>39963</v>
      </c>
      <c r="E4620" s="4" t="s">
        <v>39964</v>
      </c>
      <c r="F4620" s="9" t="str">
        <f t="shared" si="289"/>
        <v>Heatherland</v>
      </c>
      <c r="G4620" t="str">
        <f t="shared" si="290"/>
        <v>WY</v>
      </c>
      <c r="H4620" t="str">
        <f t="shared" si="291"/>
        <v>90904</v>
      </c>
    </row>
    <row r="4621" spans="1:8" ht="30">
      <c r="A4621" s="1" t="s">
        <v>17732</v>
      </c>
      <c r="B4621" s="1" t="str">
        <f t="shared" si="288"/>
        <v>55101 Kathryn Forge Apt. 448;Gloriastad, VA 25318</v>
      </c>
      <c r="C4621" s="1" t="s">
        <v>30352</v>
      </c>
      <c r="D4621" s="4" t="s">
        <v>39965</v>
      </c>
      <c r="E4621" s="4" t="s">
        <v>39966</v>
      </c>
      <c r="F4621" s="9" t="str">
        <f t="shared" si="289"/>
        <v>Gloriastad</v>
      </c>
      <c r="G4621" t="str">
        <f t="shared" si="290"/>
        <v>VA</v>
      </c>
      <c r="H4621" t="str">
        <f t="shared" si="291"/>
        <v>25318</v>
      </c>
    </row>
    <row r="4622" spans="1:8" ht="45">
      <c r="A4622" s="1" t="s">
        <v>17735</v>
      </c>
      <c r="B4622" s="1" t="str">
        <f t="shared" si="288"/>
        <v>262 Leslie Pike;Conniemouth, CO 48207</v>
      </c>
      <c r="C4622" s="1" t="s">
        <v>30353</v>
      </c>
      <c r="D4622" s="4" t="s">
        <v>39967</v>
      </c>
      <c r="E4622" s="4" t="s">
        <v>39968</v>
      </c>
      <c r="F4622" s="9" t="str">
        <f t="shared" si="289"/>
        <v>Conniemouth</v>
      </c>
      <c r="G4622" t="str">
        <f t="shared" si="290"/>
        <v>CO</v>
      </c>
      <c r="H4622" t="str">
        <f t="shared" si="291"/>
        <v>48207</v>
      </c>
    </row>
    <row r="4623" spans="1:8" ht="30">
      <c r="A4623" s="1" t="s">
        <v>17739</v>
      </c>
      <c r="B4623" s="1" t="str">
        <f t="shared" si="288"/>
        <v>51444 Perez Crescent;North Carl, OH 44243</v>
      </c>
      <c r="C4623" s="1" t="s">
        <v>30354</v>
      </c>
      <c r="D4623" s="4" t="s">
        <v>39969</v>
      </c>
      <c r="E4623" s="4" t="s">
        <v>39970</v>
      </c>
      <c r="F4623" s="9" t="str">
        <f t="shared" si="289"/>
        <v>North Carl</v>
      </c>
      <c r="G4623" t="str">
        <f t="shared" si="290"/>
        <v>OH</v>
      </c>
      <c r="H4623" t="str">
        <f t="shared" si="291"/>
        <v>44243</v>
      </c>
    </row>
    <row r="4624" spans="1:8" ht="30">
      <c r="A4624" s="1" t="s">
        <v>17742</v>
      </c>
      <c r="B4624" s="1" t="str">
        <f t="shared" si="288"/>
        <v>09028 Victor Pike Apt. 476;Walkerburgh, NE 69032</v>
      </c>
      <c r="C4624" s="1" t="s">
        <v>30355</v>
      </c>
      <c r="D4624" s="4" t="s">
        <v>39971</v>
      </c>
      <c r="E4624" s="4" t="s">
        <v>39972</v>
      </c>
      <c r="F4624" s="9" t="str">
        <f t="shared" si="289"/>
        <v>Walkerburgh</v>
      </c>
      <c r="G4624" t="str">
        <f t="shared" si="290"/>
        <v>NE</v>
      </c>
      <c r="H4624" t="str">
        <f t="shared" si="291"/>
        <v>69032</v>
      </c>
    </row>
    <row r="4625" spans="1:8" ht="30">
      <c r="A4625" s="1" t="s">
        <v>17746</v>
      </c>
      <c r="B4625" s="1" t="str">
        <f t="shared" si="288"/>
        <v>07109 Daniel Glens;Terryshire, AL 36356</v>
      </c>
      <c r="C4625" s="1" t="s">
        <v>30356</v>
      </c>
      <c r="D4625" s="4" t="s">
        <v>39973</v>
      </c>
      <c r="E4625" s="4" t="s">
        <v>39974</v>
      </c>
      <c r="F4625" s="9" t="str">
        <f t="shared" si="289"/>
        <v>Terryshire</v>
      </c>
      <c r="G4625" t="str">
        <f t="shared" si="290"/>
        <v>AL</v>
      </c>
      <c r="H4625" t="str">
        <f t="shared" si="291"/>
        <v>36356</v>
      </c>
    </row>
    <row r="4626" spans="1:8" ht="30">
      <c r="A4626" s="1" t="s">
        <v>17750</v>
      </c>
      <c r="B4626" s="1" t="str">
        <f t="shared" si="288"/>
        <v>62608 Kline Ville Apt. 685;Lake Luisland, NE 82171</v>
      </c>
      <c r="C4626" s="1" t="s">
        <v>30357</v>
      </c>
      <c r="D4626" s="4" t="s">
        <v>39975</v>
      </c>
      <c r="E4626" s="4" t="s">
        <v>39976</v>
      </c>
      <c r="F4626" s="9" t="str">
        <f t="shared" si="289"/>
        <v>Lake Luisland</v>
      </c>
      <c r="G4626" t="str">
        <f t="shared" si="290"/>
        <v>NE</v>
      </c>
      <c r="H4626" t="str">
        <f t="shared" si="291"/>
        <v>82171</v>
      </c>
    </row>
    <row r="4627" spans="1:8" ht="45">
      <c r="A4627" s="1" t="s">
        <v>17754</v>
      </c>
      <c r="B4627" s="1" t="str">
        <f t="shared" si="288"/>
        <v>45864 Woodard Cliffs Suite 570;New Wendymouth, NM 85486</v>
      </c>
      <c r="C4627" s="1" t="s">
        <v>30358</v>
      </c>
      <c r="D4627" s="4" t="s">
        <v>39977</v>
      </c>
      <c r="E4627" s="4" t="s">
        <v>39978</v>
      </c>
      <c r="F4627" s="9" t="str">
        <f t="shared" si="289"/>
        <v>New Wendymouth</v>
      </c>
      <c r="G4627" t="str">
        <f t="shared" si="290"/>
        <v>NM</v>
      </c>
      <c r="H4627" t="str">
        <f t="shared" si="291"/>
        <v>85486</v>
      </c>
    </row>
    <row r="4628" spans="1:8" ht="30">
      <c r="A4628" s="1" t="s">
        <v>17758</v>
      </c>
      <c r="B4628" s="1" t="str">
        <f t="shared" si="288"/>
        <v>13538 Castro Manor;South Darrenfort, CO 07890</v>
      </c>
      <c r="C4628" s="1" t="s">
        <v>30359</v>
      </c>
      <c r="D4628" s="4" t="s">
        <v>39979</v>
      </c>
      <c r="E4628" s="4" t="s">
        <v>39980</v>
      </c>
      <c r="F4628" s="9" t="str">
        <f t="shared" si="289"/>
        <v>South Darrenfort</v>
      </c>
      <c r="G4628" t="str">
        <f t="shared" si="290"/>
        <v>CO</v>
      </c>
      <c r="H4628" t="str">
        <f t="shared" si="291"/>
        <v>07890</v>
      </c>
    </row>
    <row r="4629" spans="1:8" ht="45">
      <c r="A4629" s="1" t="s">
        <v>17762</v>
      </c>
      <c r="B4629" s="1" t="str">
        <f t="shared" si="288"/>
        <v>2210 Barnes Divide;Coreyhaven, NM 46619</v>
      </c>
      <c r="C4629" s="1" t="s">
        <v>30360</v>
      </c>
      <c r="D4629" s="4" t="s">
        <v>39981</v>
      </c>
      <c r="E4629" s="4" t="s">
        <v>39982</v>
      </c>
      <c r="F4629" s="9" t="str">
        <f t="shared" si="289"/>
        <v>Coreyhaven</v>
      </c>
      <c r="G4629" t="str">
        <f t="shared" si="290"/>
        <v>NM</v>
      </c>
      <c r="H4629" t="str">
        <f t="shared" si="291"/>
        <v>46619</v>
      </c>
    </row>
    <row r="4630" spans="1:8" ht="45">
      <c r="A4630" s="1" t="s">
        <v>17766</v>
      </c>
      <c r="B4630" s="1" t="str">
        <f t="shared" si="288"/>
        <v>0573 Davis Station;Michaelland, GA 90745</v>
      </c>
      <c r="C4630" s="1" t="s">
        <v>30361</v>
      </c>
      <c r="D4630" s="4" t="s">
        <v>39983</v>
      </c>
      <c r="E4630" s="4" t="s">
        <v>39984</v>
      </c>
      <c r="F4630" s="9" t="str">
        <f t="shared" si="289"/>
        <v>Michaelland</v>
      </c>
      <c r="G4630" t="str">
        <f t="shared" si="290"/>
        <v>GA</v>
      </c>
      <c r="H4630" t="str">
        <f t="shared" si="291"/>
        <v>90745</v>
      </c>
    </row>
    <row r="4631" spans="1:8" ht="30">
      <c r="A4631" s="1" t="s">
        <v>17769</v>
      </c>
      <c r="B4631" s="1" t="str">
        <f t="shared" si="288"/>
        <v>495 Boyd Lock Suite 951;Parkside, ID 04386</v>
      </c>
      <c r="C4631" s="1" t="s">
        <v>30362</v>
      </c>
      <c r="D4631" s="4" t="s">
        <v>39985</v>
      </c>
      <c r="E4631" s="4" t="s">
        <v>39986</v>
      </c>
      <c r="F4631" s="9" t="str">
        <f t="shared" si="289"/>
        <v>Parkside</v>
      </c>
      <c r="G4631" t="str">
        <f t="shared" si="290"/>
        <v>ID</v>
      </c>
      <c r="H4631" t="str">
        <f t="shared" si="291"/>
        <v>04386</v>
      </c>
    </row>
    <row r="4632" spans="1:8" ht="30">
      <c r="A4632" s="1" t="s">
        <v>17773</v>
      </c>
      <c r="B4632" s="1" t="str">
        <f t="shared" si="288"/>
        <v>80857 Bartlett Lake Suite 443;New Alexis, MD 09155</v>
      </c>
      <c r="C4632" s="1" t="s">
        <v>30363</v>
      </c>
      <c r="D4632" s="4" t="s">
        <v>39987</v>
      </c>
      <c r="E4632" s="4" t="s">
        <v>39988</v>
      </c>
      <c r="F4632" s="9" t="str">
        <f t="shared" si="289"/>
        <v>New Alexis</v>
      </c>
      <c r="G4632" t="str">
        <f t="shared" si="290"/>
        <v>MD</v>
      </c>
      <c r="H4632" t="str">
        <f t="shared" si="291"/>
        <v>09155</v>
      </c>
    </row>
    <row r="4633" spans="1:8" ht="30">
      <c r="A4633" s="1" t="s">
        <v>17776</v>
      </c>
      <c r="B4633" s="1" t="str">
        <f t="shared" si="288"/>
        <v>39219 Higgins Walks;Amyhaven, ND 68768</v>
      </c>
      <c r="C4633" s="1" t="s">
        <v>30364</v>
      </c>
      <c r="D4633" s="4" t="s">
        <v>39989</v>
      </c>
      <c r="E4633" s="4" t="s">
        <v>39990</v>
      </c>
      <c r="F4633" s="9" t="str">
        <f t="shared" si="289"/>
        <v>Amyhaven</v>
      </c>
      <c r="G4633" t="str">
        <f t="shared" si="290"/>
        <v>ND</v>
      </c>
      <c r="H4633" t="str">
        <f t="shared" si="291"/>
        <v>68768</v>
      </c>
    </row>
    <row r="4634" spans="1:8" ht="45">
      <c r="A4634" s="1" t="s">
        <v>17779</v>
      </c>
      <c r="B4634" s="1" t="str">
        <f t="shared" si="288"/>
        <v>5884 Matthew Square Apt. 431;New Ashleyberg, RI 71860</v>
      </c>
      <c r="C4634" s="1" t="s">
        <v>30365</v>
      </c>
      <c r="D4634" s="4" t="s">
        <v>39991</v>
      </c>
      <c r="E4634" s="4" t="s">
        <v>39992</v>
      </c>
      <c r="F4634" s="9" t="str">
        <f t="shared" si="289"/>
        <v>New Ashleyberg</v>
      </c>
      <c r="G4634" t="str">
        <f t="shared" si="290"/>
        <v>RI</v>
      </c>
      <c r="H4634" t="str">
        <f t="shared" si="291"/>
        <v>71860</v>
      </c>
    </row>
    <row r="4635" spans="1:8" ht="30">
      <c r="A4635" s="1" t="s">
        <v>17782</v>
      </c>
      <c r="B4635" s="1" t="str">
        <f t="shared" si="288"/>
        <v>61327 Avery Valleys;Milesland, KS 57465</v>
      </c>
      <c r="C4635" s="1" t="s">
        <v>30366</v>
      </c>
      <c r="D4635" s="4" t="s">
        <v>39993</v>
      </c>
      <c r="E4635" s="4" t="s">
        <v>39994</v>
      </c>
      <c r="F4635" s="9" t="str">
        <f t="shared" si="289"/>
        <v>Milesland</v>
      </c>
      <c r="G4635" t="str">
        <f t="shared" si="290"/>
        <v>KS</v>
      </c>
      <c r="H4635" t="str">
        <f t="shared" si="291"/>
        <v>57465</v>
      </c>
    </row>
    <row r="4636" spans="1:8" ht="30">
      <c r="A4636" s="1" t="s">
        <v>17786</v>
      </c>
      <c r="B4636" s="1" t="str">
        <f t="shared" si="288"/>
        <v>71910 Dwayne Springs;Longfurt, AR 91551</v>
      </c>
      <c r="C4636" s="1" t="s">
        <v>30367</v>
      </c>
      <c r="D4636" s="4" t="s">
        <v>39995</v>
      </c>
      <c r="E4636" s="4" t="s">
        <v>39996</v>
      </c>
      <c r="F4636" s="9" t="str">
        <f t="shared" si="289"/>
        <v>Longfurt</v>
      </c>
      <c r="G4636" t="str">
        <f t="shared" si="290"/>
        <v>AR</v>
      </c>
      <c r="H4636" t="str">
        <f t="shared" si="291"/>
        <v>91551</v>
      </c>
    </row>
    <row r="4637" spans="1:8" ht="30">
      <c r="A4637" s="1" t="s">
        <v>17790</v>
      </c>
      <c r="B4637" s="1" t="str">
        <f t="shared" si="288"/>
        <v>USCGC Gibson;FPO AE 57120</v>
      </c>
      <c r="C4637" s="1" t="s">
        <v>30368</v>
      </c>
      <c r="D4637" s="4" t="s">
        <v>39997</v>
      </c>
      <c r="E4637" s="4" t="s">
        <v>39998</v>
      </c>
      <c r="F4637" s="9" t="str">
        <f t="shared" si="289"/>
        <v>FPO</v>
      </c>
      <c r="G4637" t="str">
        <f t="shared" si="290"/>
        <v>AE</v>
      </c>
      <c r="H4637" t="str">
        <f t="shared" si="291"/>
        <v>57120</v>
      </c>
    </row>
    <row r="4638" spans="1:8" ht="30">
      <c r="A4638" s="1" t="s">
        <v>17794</v>
      </c>
      <c r="B4638" s="1" t="str">
        <f t="shared" si="288"/>
        <v>84288 Myers Shoals;New Anthony, FL 70943</v>
      </c>
      <c r="C4638" s="1" t="s">
        <v>30369</v>
      </c>
      <c r="D4638" s="4" t="s">
        <v>39999</v>
      </c>
      <c r="E4638" s="4" t="s">
        <v>40000</v>
      </c>
      <c r="F4638" s="9" t="str">
        <f t="shared" si="289"/>
        <v>New Anthony</v>
      </c>
      <c r="G4638" t="str">
        <f t="shared" si="290"/>
        <v>FL</v>
      </c>
      <c r="H4638" t="str">
        <f t="shared" si="291"/>
        <v>70943</v>
      </c>
    </row>
    <row r="4639" spans="1:8" ht="30">
      <c r="A4639" s="1" t="s">
        <v>17798</v>
      </c>
      <c r="B4639" s="1" t="str">
        <f t="shared" si="288"/>
        <v>PSC 6901, Box 8463;APO AA 77398</v>
      </c>
      <c r="C4639" s="1" t="s">
        <v>30370</v>
      </c>
      <c r="D4639" s="4" t="s">
        <v>40001</v>
      </c>
      <c r="E4639" s="4" t="s">
        <v>40002</v>
      </c>
      <c r="F4639" s="9" t="str">
        <f t="shared" si="289"/>
        <v>APO</v>
      </c>
      <c r="G4639" t="str">
        <f t="shared" si="290"/>
        <v>AA</v>
      </c>
      <c r="H4639" t="str">
        <f t="shared" si="291"/>
        <v>77398</v>
      </c>
    </row>
    <row r="4640" spans="1:8" ht="30">
      <c r="A4640" s="1" t="s">
        <v>17802</v>
      </c>
      <c r="B4640" s="1" t="str">
        <f t="shared" si="288"/>
        <v>6425 Tina Inlet Suite 106;Tuckerfurt, RI 32798</v>
      </c>
      <c r="C4640" s="1" t="s">
        <v>30371</v>
      </c>
      <c r="D4640" s="4" t="s">
        <v>40003</v>
      </c>
      <c r="E4640" s="4" t="s">
        <v>40004</v>
      </c>
      <c r="F4640" s="9" t="str">
        <f t="shared" si="289"/>
        <v>Tuckerfurt</v>
      </c>
      <c r="G4640" t="str">
        <f t="shared" si="290"/>
        <v>RI</v>
      </c>
      <c r="H4640" t="str">
        <f t="shared" si="291"/>
        <v>32798</v>
      </c>
    </row>
    <row r="4641" spans="1:8" ht="30">
      <c r="A4641" s="1" t="s">
        <v>17806</v>
      </c>
      <c r="B4641" s="1" t="str">
        <f t="shared" si="288"/>
        <v>98236 Joshua Prairie Suite 900;Cherylland, DC 15687</v>
      </c>
      <c r="C4641" s="1" t="s">
        <v>30372</v>
      </c>
      <c r="D4641" s="4" t="s">
        <v>40005</v>
      </c>
      <c r="E4641" s="4" t="s">
        <v>40006</v>
      </c>
      <c r="F4641" s="9" t="str">
        <f t="shared" si="289"/>
        <v>Cherylland</v>
      </c>
      <c r="G4641" t="str">
        <f t="shared" si="290"/>
        <v>DC</v>
      </c>
      <c r="H4641" t="str">
        <f t="shared" si="291"/>
        <v>15687</v>
      </c>
    </row>
    <row r="4642" spans="1:8" ht="30">
      <c r="A4642" s="1" t="s">
        <v>17810</v>
      </c>
      <c r="B4642" s="1" t="str">
        <f t="shared" si="288"/>
        <v>14790 Henry Ways Apt. 552;Adamsstad, PA 42126</v>
      </c>
      <c r="C4642" s="1" t="s">
        <v>30373</v>
      </c>
      <c r="D4642" s="4" t="s">
        <v>40007</v>
      </c>
      <c r="E4642" s="4" t="s">
        <v>40008</v>
      </c>
      <c r="F4642" s="9" t="str">
        <f t="shared" si="289"/>
        <v>Adamsstad</v>
      </c>
      <c r="G4642" t="str">
        <f t="shared" si="290"/>
        <v>PA</v>
      </c>
      <c r="H4642" t="str">
        <f t="shared" si="291"/>
        <v>42126</v>
      </c>
    </row>
    <row r="4643" spans="1:8" ht="30">
      <c r="A4643" s="1" t="s">
        <v>17813</v>
      </c>
      <c r="B4643" s="1" t="str">
        <f t="shared" si="288"/>
        <v>PSC 5431, Box 2804;APO AE 59396</v>
      </c>
      <c r="C4643" s="1" t="s">
        <v>30374</v>
      </c>
      <c r="D4643" s="4" t="s">
        <v>40009</v>
      </c>
      <c r="E4643" s="4" t="s">
        <v>40010</v>
      </c>
      <c r="F4643" s="9" t="str">
        <f t="shared" si="289"/>
        <v>APO</v>
      </c>
      <c r="G4643" t="str">
        <f t="shared" si="290"/>
        <v>AE</v>
      </c>
      <c r="H4643" t="str">
        <f t="shared" si="291"/>
        <v>59396</v>
      </c>
    </row>
    <row r="4644" spans="1:8" ht="30">
      <c r="A4644" s="1" t="s">
        <v>17816</v>
      </c>
      <c r="B4644" s="1" t="str">
        <f t="shared" si="288"/>
        <v>73254 Mendoza Lights;East Davidton, MT 67237</v>
      </c>
      <c r="C4644" s="1" t="s">
        <v>30375</v>
      </c>
      <c r="D4644" s="4" t="s">
        <v>40011</v>
      </c>
      <c r="E4644" s="4" t="s">
        <v>40012</v>
      </c>
      <c r="F4644" s="9" t="str">
        <f t="shared" si="289"/>
        <v>East Davidton</v>
      </c>
      <c r="G4644" t="str">
        <f t="shared" si="290"/>
        <v>MT</v>
      </c>
      <c r="H4644" t="str">
        <f t="shared" si="291"/>
        <v>67237</v>
      </c>
    </row>
    <row r="4645" spans="1:8" ht="30">
      <c r="A4645" s="1" t="s">
        <v>17819</v>
      </c>
      <c r="B4645" s="1" t="str">
        <f t="shared" si="288"/>
        <v>USS Elliott;FPO AA 87133</v>
      </c>
      <c r="C4645" s="1" t="s">
        <v>30376</v>
      </c>
      <c r="D4645" s="4" t="s">
        <v>40013</v>
      </c>
      <c r="E4645" s="4" t="s">
        <v>40014</v>
      </c>
      <c r="F4645" s="9" t="str">
        <f t="shared" si="289"/>
        <v>FPO</v>
      </c>
      <c r="G4645" t="str">
        <f t="shared" si="290"/>
        <v>AA</v>
      </c>
      <c r="H4645" t="str">
        <f t="shared" si="291"/>
        <v>87133</v>
      </c>
    </row>
    <row r="4646" spans="1:8" ht="45">
      <c r="A4646" s="1" t="s">
        <v>17823</v>
      </c>
      <c r="B4646" s="1" t="str">
        <f t="shared" si="288"/>
        <v>716 Edward Bridge;Hernandezborough, NC 73827</v>
      </c>
      <c r="C4646" s="1" t="s">
        <v>30377</v>
      </c>
      <c r="D4646" s="4" t="s">
        <v>40015</v>
      </c>
      <c r="E4646" s="4" t="s">
        <v>40016</v>
      </c>
      <c r="F4646" s="9" t="str">
        <f t="shared" si="289"/>
        <v>Hernandezborough</v>
      </c>
      <c r="G4646" t="str">
        <f t="shared" si="290"/>
        <v>NC</v>
      </c>
      <c r="H4646" t="str">
        <f t="shared" si="291"/>
        <v>73827</v>
      </c>
    </row>
    <row r="4647" spans="1:8" ht="45">
      <c r="A4647" s="1" t="s">
        <v>17827</v>
      </c>
      <c r="B4647" s="1" t="str">
        <f t="shared" si="288"/>
        <v>163 John Hills Suite 080;Nguyenburgh, NV 94527</v>
      </c>
      <c r="C4647" s="1" t="s">
        <v>30378</v>
      </c>
      <c r="D4647" s="4" t="s">
        <v>40017</v>
      </c>
      <c r="E4647" s="4" t="s">
        <v>40018</v>
      </c>
      <c r="F4647" s="9" t="str">
        <f t="shared" si="289"/>
        <v>Nguyenburgh</v>
      </c>
      <c r="G4647" t="str">
        <f t="shared" si="290"/>
        <v>NV</v>
      </c>
      <c r="H4647" t="str">
        <f t="shared" si="291"/>
        <v>94527</v>
      </c>
    </row>
    <row r="4648" spans="1:8" ht="30">
      <c r="A4648" s="1" t="s">
        <v>17831</v>
      </c>
      <c r="B4648" s="1" t="str">
        <f t="shared" si="288"/>
        <v>0072 Erin Court;Lake Ashleychester, GA 43470</v>
      </c>
      <c r="C4648" s="1" t="s">
        <v>30379</v>
      </c>
      <c r="D4648" s="4" t="s">
        <v>40019</v>
      </c>
      <c r="E4648" s="4" t="s">
        <v>40020</v>
      </c>
      <c r="F4648" s="9" t="str">
        <f t="shared" si="289"/>
        <v>Lake Ashleychester</v>
      </c>
      <c r="G4648" t="str">
        <f t="shared" si="290"/>
        <v>GA</v>
      </c>
      <c r="H4648" t="str">
        <f t="shared" si="291"/>
        <v>43470</v>
      </c>
    </row>
    <row r="4649" spans="1:8" ht="30">
      <c r="A4649" s="1" t="s">
        <v>17835</v>
      </c>
      <c r="B4649" s="1" t="str">
        <f t="shared" si="288"/>
        <v>3990 Bell Valley Suite 724;South Marcus, NJ 38331</v>
      </c>
      <c r="C4649" s="1" t="s">
        <v>30380</v>
      </c>
      <c r="D4649" s="4" t="s">
        <v>40021</v>
      </c>
      <c r="E4649" s="4" t="s">
        <v>40022</v>
      </c>
      <c r="F4649" s="9" t="str">
        <f t="shared" si="289"/>
        <v>South Marcus</v>
      </c>
      <c r="G4649" t="str">
        <f t="shared" si="290"/>
        <v>NJ</v>
      </c>
      <c r="H4649" t="str">
        <f t="shared" si="291"/>
        <v>38331</v>
      </c>
    </row>
    <row r="4650" spans="1:8" ht="30">
      <c r="A4650" s="1" t="s">
        <v>17839</v>
      </c>
      <c r="B4650" s="1" t="str">
        <f t="shared" si="288"/>
        <v>46995 Reynolds Islands;New Kayla, TX 56132</v>
      </c>
      <c r="C4650" s="1" t="s">
        <v>30381</v>
      </c>
      <c r="D4650" s="4" t="s">
        <v>40023</v>
      </c>
      <c r="E4650" s="4" t="s">
        <v>40024</v>
      </c>
      <c r="F4650" s="9" t="str">
        <f t="shared" si="289"/>
        <v>New Kayla</v>
      </c>
      <c r="G4650" t="str">
        <f t="shared" si="290"/>
        <v>TX</v>
      </c>
      <c r="H4650" t="str">
        <f t="shared" si="291"/>
        <v>56132</v>
      </c>
    </row>
    <row r="4651" spans="1:8" ht="45">
      <c r="A4651" s="1" t="s">
        <v>17843</v>
      </c>
      <c r="B4651" s="1" t="str">
        <f t="shared" si="288"/>
        <v>75703 Cisneros Glens Suite 469;South Jonburgh, WV 04501</v>
      </c>
      <c r="C4651" s="1" t="s">
        <v>30382</v>
      </c>
      <c r="D4651" s="4" t="s">
        <v>40025</v>
      </c>
      <c r="E4651" s="4" t="s">
        <v>40026</v>
      </c>
      <c r="F4651" s="9" t="str">
        <f t="shared" si="289"/>
        <v>South Jonburgh</v>
      </c>
      <c r="G4651" t="str">
        <f t="shared" si="290"/>
        <v>WV</v>
      </c>
      <c r="H4651" t="str">
        <f t="shared" si="291"/>
        <v>04501</v>
      </c>
    </row>
    <row r="4652" spans="1:8" ht="30">
      <c r="A4652" s="1" t="s">
        <v>17847</v>
      </c>
      <c r="B4652" s="1" t="str">
        <f t="shared" si="288"/>
        <v>1707 William Ports Suite 034;Lloydview, AZ 30653</v>
      </c>
      <c r="C4652" s="1" t="s">
        <v>30383</v>
      </c>
      <c r="D4652" s="4" t="s">
        <v>40027</v>
      </c>
      <c r="E4652" s="4" t="s">
        <v>40028</v>
      </c>
      <c r="F4652" s="9" t="str">
        <f t="shared" si="289"/>
        <v>Lloydview</v>
      </c>
      <c r="G4652" t="str">
        <f t="shared" si="290"/>
        <v>AZ</v>
      </c>
      <c r="H4652" t="str">
        <f t="shared" si="291"/>
        <v>30653</v>
      </c>
    </row>
    <row r="4653" spans="1:8" ht="30">
      <c r="A4653" s="1" t="s">
        <v>17851</v>
      </c>
      <c r="B4653" s="1" t="str">
        <f t="shared" si="288"/>
        <v>90365 Sherry Camp;Danielleton, IN 22455</v>
      </c>
      <c r="C4653" s="1" t="s">
        <v>30384</v>
      </c>
      <c r="D4653" s="4" t="s">
        <v>40029</v>
      </c>
      <c r="E4653" s="4" t="s">
        <v>40030</v>
      </c>
      <c r="F4653" s="9" t="str">
        <f t="shared" si="289"/>
        <v>Danielleton</v>
      </c>
      <c r="G4653" t="str">
        <f t="shared" si="290"/>
        <v>IN</v>
      </c>
      <c r="H4653" t="str">
        <f t="shared" si="291"/>
        <v>22455</v>
      </c>
    </row>
    <row r="4654" spans="1:8" ht="45">
      <c r="A4654" s="1" t="s">
        <v>17855</v>
      </c>
      <c r="B4654" s="1" t="str">
        <f t="shared" si="288"/>
        <v>34299 Linda Inlet;Timothymouth, AL 83514</v>
      </c>
      <c r="C4654" s="1" t="s">
        <v>30385</v>
      </c>
      <c r="D4654" s="4" t="s">
        <v>40031</v>
      </c>
      <c r="E4654" s="4" t="s">
        <v>40032</v>
      </c>
      <c r="F4654" s="9" t="str">
        <f t="shared" si="289"/>
        <v>Timothymouth</v>
      </c>
      <c r="G4654" t="str">
        <f t="shared" si="290"/>
        <v>AL</v>
      </c>
      <c r="H4654" t="str">
        <f t="shared" si="291"/>
        <v>83514</v>
      </c>
    </row>
    <row r="4655" spans="1:8" ht="30">
      <c r="A4655" s="1" t="s">
        <v>17859</v>
      </c>
      <c r="B4655" s="1" t="str">
        <f t="shared" si="288"/>
        <v>PSC 1985, Box 7866;APO AA 62221</v>
      </c>
      <c r="C4655" s="1" t="s">
        <v>30386</v>
      </c>
      <c r="D4655" s="4" t="s">
        <v>40033</v>
      </c>
      <c r="E4655" s="4" t="s">
        <v>40034</v>
      </c>
      <c r="F4655" s="9" t="str">
        <f t="shared" si="289"/>
        <v>APO</v>
      </c>
      <c r="G4655" t="str">
        <f t="shared" si="290"/>
        <v>AA</v>
      </c>
      <c r="H4655" t="str">
        <f t="shared" si="291"/>
        <v>62221</v>
      </c>
    </row>
    <row r="4656" spans="1:8" ht="45">
      <c r="A4656" s="1" t="s">
        <v>17863</v>
      </c>
      <c r="B4656" s="1" t="str">
        <f t="shared" si="288"/>
        <v>9409 Mason Island Apt. 790;Lake Jacobbury, IN 80503</v>
      </c>
      <c r="C4656" s="1" t="s">
        <v>30387</v>
      </c>
      <c r="D4656" s="4" t="s">
        <v>40035</v>
      </c>
      <c r="E4656" s="4" t="s">
        <v>40036</v>
      </c>
      <c r="F4656" s="9" t="str">
        <f t="shared" si="289"/>
        <v>Lake Jacobbury</v>
      </c>
      <c r="G4656" t="str">
        <f t="shared" si="290"/>
        <v>IN</v>
      </c>
      <c r="H4656" t="str">
        <f t="shared" si="291"/>
        <v>80503</v>
      </c>
    </row>
    <row r="4657" spans="1:8" ht="30">
      <c r="A4657" s="1" t="s">
        <v>17867</v>
      </c>
      <c r="B4657" s="1" t="str">
        <f t="shared" si="288"/>
        <v>USS Hutchinson;FPO AA 46512</v>
      </c>
      <c r="C4657" s="1" t="s">
        <v>30388</v>
      </c>
      <c r="D4657" s="4" t="s">
        <v>40037</v>
      </c>
      <c r="E4657" s="4" t="s">
        <v>40038</v>
      </c>
      <c r="F4657" s="9" t="str">
        <f t="shared" si="289"/>
        <v>FPO</v>
      </c>
      <c r="G4657" t="str">
        <f t="shared" si="290"/>
        <v>AA</v>
      </c>
      <c r="H4657" t="str">
        <f t="shared" si="291"/>
        <v>46512</v>
      </c>
    </row>
    <row r="4658" spans="1:8" ht="30">
      <c r="A4658" s="1" t="s">
        <v>17871</v>
      </c>
      <c r="B4658" s="1" t="str">
        <f t="shared" si="288"/>
        <v>735 Gonzalez Lock;Karistad, UT 01761</v>
      </c>
      <c r="C4658" s="1" t="s">
        <v>30389</v>
      </c>
      <c r="D4658" s="4" t="s">
        <v>40039</v>
      </c>
      <c r="E4658" s="4" t="s">
        <v>40040</v>
      </c>
      <c r="F4658" s="9" t="str">
        <f t="shared" si="289"/>
        <v>Karistad</v>
      </c>
      <c r="G4658" t="str">
        <f t="shared" si="290"/>
        <v>UT</v>
      </c>
      <c r="H4658" t="str">
        <f t="shared" si="291"/>
        <v>01761</v>
      </c>
    </row>
    <row r="4659" spans="1:8" ht="30">
      <c r="A4659" s="1" t="s">
        <v>17875</v>
      </c>
      <c r="B4659" s="1" t="str">
        <f t="shared" si="288"/>
        <v>36930 Lane Stravenue Apt. 465;Camposberg, ME 63324</v>
      </c>
      <c r="C4659" s="1" t="s">
        <v>30390</v>
      </c>
      <c r="D4659" s="4" t="s">
        <v>40041</v>
      </c>
      <c r="E4659" s="4" t="s">
        <v>40042</v>
      </c>
      <c r="F4659" s="9" t="str">
        <f t="shared" si="289"/>
        <v>Camposberg</v>
      </c>
      <c r="G4659" t="str">
        <f t="shared" si="290"/>
        <v>ME</v>
      </c>
      <c r="H4659" t="str">
        <f t="shared" si="291"/>
        <v>63324</v>
      </c>
    </row>
    <row r="4660" spans="1:8" ht="45">
      <c r="A4660" s="1" t="s">
        <v>17879</v>
      </c>
      <c r="B4660" s="1" t="str">
        <f t="shared" si="288"/>
        <v>9419 Teresa Spurs;Sonyaborough, UT 84906</v>
      </c>
      <c r="C4660" s="1" t="s">
        <v>30391</v>
      </c>
      <c r="D4660" s="4" t="s">
        <v>40043</v>
      </c>
      <c r="E4660" s="4" t="s">
        <v>40044</v>
      </c>
      <c r="F4660" s="9" t="str">
        <f t="shared" si="289"/>
        <v>Sonyaborough</v>
      </c>
      <c r="G4660" t="str">
        <f t="shared" si="290"/>
        <v>UT</v>
      </c>
      <c r="H4660" t="str">
        <f t="shared" si="291"/>
        <v>84906</v>
      </c>
    </row>
    <row r="4661" spans="1:8" ht="30">
      <c r="A4661" s="1" t="s">
        <v>17883</v>
      </c>
      <c r="B4661" s="1" t="str">
        <f t="shared" si="288"/>
        <v>01247 Arnold Ville;Port Laurabury, NM 54389</v>
      </c>
      <c r="C4661" s="1" t="s">
        <v>30392</v>
      </c>
      <c r="D4661" s="4" t="s">
        <v>40045</v>
      </c>
      <c r="E4661" s="4" t="s">
        <v>40046</v>
      </c>
      <c r="F4661" s="9" t="str">
        <f t="shared" si="289"/>
        <v>Port Laurabury</v>
      </c>
      <c r="G4661" t="str">
        <f t="shared" si="290"/>
        <v>NM</v>
      </c>
      <c r="H4661" t="str">
        <f t="shared" si="291"/>
        <v>54389</v>
      </c>
    </row>
    <row r="4662" spans="1:8" ht="45">
      <c r="A4662" s="1" t="s">
        <v>17887</v>
      </c>
      <c r="B4662" s="1" t="str">
        <f t="shared" si="288"/>
        <v>4024 Hamilton Ramp;Gabrielaburgh, CA 92104</v>
      </c>
      <c r="C4662" s="1" t="s">
        <v>30393</v>
      </c>
      <c r="D4662" s="4" t="s">
        <v>40047</v>
      </c>
      <c r="E4662" s="4" t="s">
        <v>40048</v>
      </c>
      <c r="F4662" s="9" t="str">
        <f t="shared" si="289"/>
        <v>Gabrielaburgh</v>
      </c>
      <c r="G4662" t="str">
        <f t="shared" si="290"/>
        <v>CA</v>
      </c>
      <c r="H4662" t="str">
        <f t="shared" si="291"/>
        <v>92104</v>
      </c>
    </row>
    <row r="4663" spans="1:8" ht="30">
      <c r="A4663" s="1" t="s">
        <v>17891</v>
      </c>
      <c r="B4663" s="1" t="str">
        <f t="shared" si="288"/>
        <v>135 Sanchez Crescent;Port Dustintown, WI 61658</v>
      </c>
      <c r="C4663" s="1" t="s">
        <v>30394</v>
      </c>
      <c r="D4663" s="4" t="s">
        <v>40049</v>
      </c>
      <c r="E4663" s="4" t="s">
        <v>40050</v>
      </c>
      <c r="F4663" s="9" t="str">
        <f t="shared" si="289"/>
        <v>Port Dustintown</v>
      </c>
      <c r="G4663" t="str">
        <f t="shared" si="290"/>
        <v>WI</v>
      </c>
      <c r="H4663" t="str">
        <f t="shared" si="291"/>
        <v>61658</v>
      </c>
    </row>
    <row r="4664" spans="1:8" ht="30">
      <c r="A4664" s="1" t="s">
        <v>17895</v>
      </c>
      <c r="B4664" s="1" t="str">
        <f t="shared" si="288"/>
        <v>144 Courtney Hollow;North David, ID 19362</v>
      </c>
      <c r="C4664" s="1" t="s">
        <v>30395</v>
      </c>
      <c r="D4664" s="4" t="s">
        <v>40051</v>
      </c>
      <c r="E4664" s="4" t="s">
        <v>40052</v>
      </c>
      <c r="F4664" s="9" t="str">
        <f t="shared" si="289"/>
        <v>North David</v>
      </c>
      <c r="G4664" t="str">
        <f t="shared" si="290"/>
        <v>ID</v>
      </c>
      <c r="H4664" t="str">
        <f t="shared" si="291"/>
        <v>19362</v>
      </c>
    </row>
    <row r="4665" spans="1:8" ht="30">
      <c r="A4665" s="1" t="s">
        <v>17899</v>
      </c>
      <c r="B4665" s="1" t="str">
        <f t="shared" si="288"/>
        <v>Unit 5821 Box 8178;DPO AP 37970</v>
      </c>
      <c r="C4665" s="1" t="s">
        <v>30396</v>
      </c>
      <c r="D4665" s="4" t="s">
        <v>40053</v>
      </c>
      <c r="E4665" s="4" t="s">
        <v>40054</v>
      </c>
      <c r="F4665" s="9" t="str">
        <f t="shared" si="289"/>
        <v>DPO</v>
      </c>
      <c r="G4665" t="str">
        <f t="shared" si="290"/>
        <v>AP</v>
      </c>
      <c r="H4665" t="str">
        <f t="shared" si="291"/>
        <v>37970</v>
      </c>
    </row>
    <row r="4666" spans="1:8" ht="30">
      <c r="A4666" s="1" t="s">
        <v>17902</v>
      </c>
      <c r="B4666" s="1" t="str">
        <f t="shared" si="288"/>
        <v>2821 James Plains;New Amberville, VA 19470</v>
      </c>
      <c r="C4666" s="1" t="s">
        <v>30397</v>
      </c>
      <c r="D4666" s="4" t="s">
        <v>40055</v>
      </c>
      <c r="E4666" s="4" t="s">
        <v>40056</v>
      </c>
      <c r="F4666" s="9" t="str">
        <f t="shared" si="289"/>
        <v>New Amberville</v>
      </c>
      <c r="G4666" t="str">
        <f t="shared" si="290"/>
        <v>VA</v>
      </c>
      <c r="H4666" t="str">
        <f t="shared" si="291"/>
        <v>19470</v>
      </c>
    </row>
    <row r="4667" spans="1:8" ht="45">
      <c r="A4667" s="1" t="s">
        <v>17906</v>
      </c>
      <c r="B4667" s="1" t="str">
        <f t="shared" si="288"/>
        <v>62461 Ryan Groves Apt. 599;East Terranceborough, CO 61653</v>
      </c>
      <c r="C4667" s="1" t="s">
        <v>30398</v>
      </c>
      <c r="D4667" s="4" t="s">
        <v>40057</v>
      </c>
      <c r="E4667" s="4" t="s">
        <v>40058</v>
      </c>
      <c r="F4667" s="9" t="str">
        <f t="shared" si="289"/>
        <v>East Terranceborough</v>
      </c>
      <c r="G4667" t="str">
        <f t="shared" si="290"/>
        <v>CO</v>
      </c>
      <c r="H4667" t="str">
        <f t="shared" si="291"/>
        <v>61653</v>
      </c>
    </row>
    <row r="4668" spans="1:8" ht="30">
      <c r="A4668" s="1" t="s">
        <v>17910</v>
      </c>
      <c r="B4668" s="1" t="str">
        <f t="shared" si="288"/>
        <v>644 Ashley Forks;New Linda, OR 23667</v>
      </c>
      <c r="C4668" s="1" t="s">
        <v>30399</v>
      </c>
      <c r="D4668" s="4" t="s">
        <v>40059</v>
      </c>
      <c r="E4668" s="4" t="s">
        <v>40060</v>
      </c>
      <c r="F4668" s="9" t="str">
        <f t="shared" si="289"/>
        <v>New Linda</v>
      </c>
      <c r="G4668" t="str">
        <f t="shared" si="290"/>
        <v>OR</v>
      </c>
      <c r="H4668" t="str">
        <f t="shared" si="291"/>
        <v>23667</v>
      </c>
    </row>
    <row r="4669" spans="1:8" ht="30">
      <c r="A4669" s="1" t="s">
        <v>17914</v>
      </c>
      <c r="B4669" s="1" t="str">
        <f t="shared" si="288"/>
        <v>730 Arroyo Crescent Apt. 381;East Diana, MA 13847</v>
      </c>
      <c r="C4669" s="1" t="s">
        <v>30400</v>
      </c>
      <c r="D4669" s="4" t="s">
        <v>40061</v>
      </c>
      <c r="E4669" s="4" t="s">
        <v>40062</v>
      </c>
      <c r="F4669" s="9" t="str">
        <f t="shared" si="289"/>
        <v>East Diana</v>
      </c>
      <c r="G4669" t="str">
        <f t="shared" si="290"/>
        <v>MA</v>
      </c>
      <c r="H4669" t="str">
        <f t="shared" si="291"/>
        <v>13847</v>
      </c>
    </row>
    <row r="4670" spans="1:8" ht="30">
      <c r="A4670" s="1" t="s">
        <v>17918</v>
      </c>
      <c r="B4670" s="1" t="str">
        <f t="shared" si="288"/>
        <v>07972 Calvin Rue Suite 812;Russelltown, NM 24525</v>
      </c>
      <c r="C4670" s="1" t="s">
        <v>30401</v>
      </c>
      <c r="D4670" s="4" t="s">
        <v>40063</v>
      </c>
      <c r="E4670" s="4" t="s">
        <v>40064</v>
      </c>
      <c r="F4670" s="9" t="str">
        <f t="shared" si="289"/>
        <v>Russelltown</v>
      </c>
      <c r="G4670" t="str">
        <f t="shared" si="290"/>
        <v>NM</v>
      </c>
      <c r="H4670" t="str">
        <f t="shared" si="291"/>
        <v>24525</v>
      </c>
    </row>
    <row r="4671" spans="1:8" ht="30">
      <c r="A4671" s="1" t="s">
        <v>17922</v>
      </c>
      <c r="B4671" s="1" t="str">
        <f t="shared" si="288"/>
        <v>05972 Michelle Shoals;East Amber, ID 47368</v>
      </c>
      <c r="C4671" s="1" t="s">
        <v>30402</v>
      </c>
      <c r="D4671" s="4" t="s">
        <v>40065</v>
      </c>
      <c r="E4671" s="4" t="s">
        <v>40066</v>
      </c>
      <c r="F4671" s="9" t="str">
        <f t="shared" si="289"/>
        <v>East Amber</v>
      </c>
      <c r="G4671" t="str">
        <f t="shared" si="290"/>
        <v>ID</v>
      </c>
      <c r="H4671" t="str">
        <f t="shared" si="291"/>
        <v>47368</v>
      </c>
    </row>
    <row r="4672" spans="1:8" ht="30">
      <c r="A4672" s="1" t="s">
        <v>17926</v>
      </c>
      <c r="B4672" s="1" t="str">
        <f t="shared" si="288"/>
        <v>Unit 9667 Box 3431;DPO AA 84305</v>
      </c>
      <c r="C4672" s="1" t="s">
        <v>30403</v>
      </c>
      <c r="D4672" s="4" t="s">
        <v>40067</v>
      </c>
      <c r="E4672" s="4" t="s">
        <v>40068</v>
      </c>
      <c r="F4672" s="9" t="str">
        <f t="shared" si="289"/>
        <v>DPO</v>
      </c>
      <c r="G4672" t="str">
        <f t="shared" si="290"/>
        <v>AA</v>
      </c>
      <c r="H4672" t="str">
        <f t="shared" si="291"/>
        <v>84305</v>
      </c>
    </row>
    <row r="4673" spans="1:8" ht="30">
      <c r="A4673" s="1" t="s">
        <v>17930</v>
      </c>
      <c r="B4673" s="1" t="str">
        <f t="shared" si="288"/>
        <v>Unit 0956 Box 7444;DPO AA 19398</v>
      </c>
      <c r="C4673" s="1" t="s">
        <v>30404</v>
      </c>
      <c r="D4673" s="4" t="s">
        <v>40069</v>
      </c>
      <c r="E4673" s="4" t="s">
        <v>40070</v>
      </c>
      <c r="F4673" s="9" t="str">
        <f t="shared" si="289"/>
        <v>DPO</v>
      </c>
      <c r="G4673" t="str">
        <f t="shared" si="290"/>
        <v>AA</v>
      </c>
      <c r="H4673" t="str">
        <f t="shared" si="291"/>
        <v>19398</v>
      </c>
    </row>
    <row r="4674" spans="1:8" ht="30">
      <c r="A4674" s="1" t="s">
        <v>17934</v>
      </c>
      <c r="B4674" s="1" t="str">
        <f t="shared" si="288"/>
        <v>PSC 5442, Box 1186;APO AP 08771</v>
      </c>
      <c r="C4674" s="1" t="s">
        <v>30405</v>
      </c>
      <c r="D4674" s="4" t="s">
        <v>40071</v>
      </c>
      <c r="E4674" s="4" t="s">
        <v>40072</v>
      </c>
      <c r="F4674" s="9" t="str">
        <f t="shared" si="289"/>
        <v>APO</v>
      </c>
      <c r="G4674" t="str">
        <f t="shared" si="290"/>
        <v>AP</v>
      </c>
      <c r="H4674" t="str">
        <f t="shared" si="291"/>
        <v>08771</v>
      </c>
    </row>
    <row r="4675" spans="1:8" ht="30">
      <c r="A4675" s="1" t="s">
        <v>17937</v>
      </c>
      <c r="B4675" s="1" t="str">
        <f t="shared" ref="B4675:B4738" si="292">SUBSTITUTE(A4675,CHAR(10),";")</f>
        <v>46083 Debra Drives;East Brianport, WI 02528</v>
      </c>
      <c r="C4675" s="1" t="s">
        <v>30406</v>
      </c>
      <c r="D4675" s="4" t="s">
        <v>40073</v>
      </c>
      <c r="E4675" s="4" t="s">
        <v>40074</v>
      </c>
      <c r="F4675" s="9" t="str">
        <f t="shared" ref="F4675:F4738" si="293">IF(RIGHT(LEFT(E4675,3),2)="PO",LEFT(E4675,3),LEFT(E4675,LEN(E4675)-10))</f>
        <v>East Brianport</v>
      </c>
      <c r="G4675" t="str">
        <f t="shared" ref="G4675:G4738" si="294">LEFT(RIGHT(E4675, 8), 2)</f>
        <v>WI</v>
      </c>
      <c r="H4675" t="str">
        <f t="shared" ref="H4675:H4738" si="295">RIGHT(E4675, 5)</f>
        <v>02528</v>
      </c>
    </row>
    <row r="4676" spans="1:8" ht="45">
      <c r="A4676" s="1" t="s">
        <v>17941</v>
      </c>
      <c r="B4676" s="1" t="str">
        <f t="shared" si="292"/>
        <v>28775 Don Station;Haysburgh, NJ 37529</v>
      </c>
      <c r="C4676" s="1" t="s">
        <v>30407</v>
      </c>
      <c r="D4676" s="4" t="s">
        <v>40075</v>
      </c>
      <c r="E4676" s="4" t="s">
        <v>40076</v>
      </c>
      <c r="F4676" s="9" t="str">
        <f t="shared" si="293"/>
        <v>Haysburgh</v>
      </c>
      <c r="G4676" t="str">
        <f t="shared" si="294"/>
        <v>NJ</v>
      </c>
      <c r="H4676" t="str">
        <f t="shared" si="295"/>
        <v>37529</v>
      </c>
    </row>
    <row r="4677" spans="1:8" ht="45">
      <c r="A4677" s="1" t="s">
        <v>17945</v>
      </c>
      <c r="B4677" s="1" t="str">
        <f t="shared" si="292"/>
        <v>431 Jordan Rapid Suite 313;Nguyenmouth, VA 24022</v>
      </c>
      <c r="C4677" s="1" t="s">
        <v>30408</v>
      </c>
      <c r="D4677" s="4" t="s">
        <v>40077</v>
      </c>
      <c r="E4677" s="4" t="s">
        <v>40078</v>
      </c>
      <c r="F4677" s="9" t="str">
        <f t="shared" si="293"/>
        <v>Nguyenmouth</v>
      </c>
      <c r="G4677" t="str">
        <f t="shared" si="294"/>
        <v>VA</v>
      </c>
      <c r="H4677" t="str">
        <f t="shared" si="295"/>
        <v>24022</v>
      </c>
    </row>
    <row r="4678" spans="1:8" ht="45">
      <c r="A4678" s="1" t="s">
        <v>17948</v>
      </c>
      <c r="B4678" s="1" t="str">
        <f t="shared" si="292"/>
        <v>20897 Woods Avenue;Murrayview, NV 77885</v>
      </c>
      <c r="C4678" s="1" t="s">
        <v>30409</v>
      </c>
      <c r="D4678" s="4" t="s">
        <v>40079</v>
      </c>
      <c r="E4678" s="4" t="s">
        <v>40080</v>
      </c>
      <c r="F4678" s="9" t="str">
        <f t="shared" si="293"/>
        <v>Murrayview</v>
      </c>
      <c r="G4678" t="str">
        <f t="shared" si="294"/>
        <v>NV</v>
      </c>
      <c r="H4678" t="str">
        <f t="shared" si="295"/>
        <v>77885</v>
      </c>
    </row>
    <row r="4679" spans="1:8" ht="30">
      <c r="A4679" s="1" t="s">
        <v>17952</v>
      </c>
      <c r="B4679" s="1" t="str">
        <f t="shared" si="292"/>
        <v>4529 Veronica Flat;North Taylor, NV 06904</v>
      </c>
      <c r="C4679" s="1" t="s">
        <v>30410</v>
      </c>
      <c r="D4679" s="4" t="s">
        <v>40081</v>
      </c>
      <c r="E4679" s="4" t="s">
        <v>40082</v>
      </c>
      <c r="F4679" s="9" t="str">
        <f t="shared" si="293"/>
        <v>North Taylor</v>
      </c>
      <c r="G4679" t="str">
        <f t="shared" si="294"/>
        <v>NV</v>
      </c>
      <c r="H4679" t="str">
        <f t="shared" si="295"/>
        <v>06904</v>
      </c>
    </row>
    <row r="4680" spans="1:8" ht="45">
      <c r="A4680" s="1" t="s">
        <v>17956</v>
      </c>
      <c r="B4680" s="1" t="str">
        <f t="shared" si="292"/>
        <v>41870 Donna Shoals Suite 244;East Drewport, TX 64025</v>
      </c>
      <c r="C4680" s="1" t="s">
        <v>30411</v>
      </c>
      <c r="D4680" s="4" t="s">
        <v>40083</v>
      </c>
      <c r="E4680" s="4" t="s">
        <v>40084</v>
      </c>
      <c r="F4680" s="9" t="str">
        <f t="shared" si="293"/>
        <v>East Drewport</v>
      </c>
      <c r="G4680" t="str">
        <f t="shared" si="294"/>
        <v>TX</v>
      </c>
      <c r="H4680" t="str">
        <f t="shared" si="295"/>
        <v>64025</v>
      </c>
    </row>
    <row r="4681" spans="1:8" ht="45">
      <c r="A4681" s="1" t="s">
        <v>17960</v>
      </c>
      <c r="B4681" s="1" t="str">
        <f t="shared" si="292"/>
        <v>948 Veronica Keys Apt. 777;New Kimberly, AR 05930</v>
      </c>
      <c r="C4681" s="1" t="s">
        <v>30412</v>
      </c>
      <c r="D4681" s="4" t="s">
        <v>40085</v>
      </c>
      <c r="E4681" s="4" t="s">
        <v>40086</v>
      </c>
      <c r="F4681" s="9" t="str">
        <f t="shared" si="293"/>
        <v>New Kimberly</v>
      </c>
      <c r="G4681" t="str">
        <f t="shared" si="294"/>
        <v>AR</v>
      </c>
      <c r="H4681" t="str">
        <f t="shared" si="295"/>
        <v>05930</v>
      </c>
    </row>
    <row r="4682" spans="1:8" ht="45">
      <c r="A4682" s="1" t="s">
        <v>17964</v>
      </c>
      <c r="B4682" s="1" t="str">
        <f t="shared" si="292"/>
        <v>9810 Robert Centers Apt. 664;West Annaborough, WY 94530</v>
      </c>
      <c r="C4682" s="1" t="s">
        <v>30413</v>
      </c>
      <c r="D4682" s="4" t="s">
        <v>40087</v>
      </c>
      <c r="E4682" s="4" t="s">
        <v>40088</v>
      </c>
      <c r="F4682" s="9" t="str">
        <f t="shared" si="293"/>
        <v>West Annaborough</v>
      </c>
      <c r="G4682" t="str">
        <f t="shared" si="294"/>
        <v>WY</v>
      </c>
      <c r="H4682" t="str">
        <f t="shared" si="295"/>
        <v>94530</v>
      </c>
    </row>
    <row r="4683" spans="1:8" ht="30">
      <c r="A4683" s="1" t="s">
        <v>17968</v>
      </c>
      <c r="B4683" s="1" t="str">
        <f t="shared" si="292"/>
        <v>76520 Nelson Well;Lake Leah, HI 92694</v>
      </c>
      <c r="C4683" s="1" t="s">
        <v>30414</v>
      </c>
      <c r="D4683" s="4" t="s">
        <v>40089</v>
      </c>
      <c r="E4683" s="4" t="s">
        <v>40090</v>
      </c>
      <c r="F4683" s="9" t="str">
        <f t="shared" si="293"/>
        <v>Lake Leah</v>
      </c>
      <c r="G4683" t="str">
        <f t="shared" si="294"/>
        <v>HI</v>
      </c>
      <c r="H4683" t="str">
        <f t="shared" si="295"/>
        <v>92694</v>
      </c>
    </row>
    <row r="4684" spans="1:8" ht="45">
      <c r="A4684" s="1" t="s">
        <v>17971</v>
      </c>
      <c r="B4684" s="1" t="str">
        <f t="shared" si="292"/>
        <v>22719 Stevens Passage Suite 688;New Johnathanland, VA 28215</v>
      </c>
      <c r="C4684" s="1" t="s">
        <v>30415</v>
      </c>
      <c r="D4684" s="4" t="s">
        <v>40091</v>
      </c>
      <c r="E4684" s="4" t="s">
        <v>40092</v>
      </c>
      <c r="F4684" s="9" t="str">
        <f t="shared" si="293"/>
        <v>New Johnathanland</v>
      </c>
      <c r="G4684" t="str">
        <f t="shared" si="294"/>
        <v>VA</v>
      </c>
      <c r="H4684" t="str">
        <f t="shared" si="295"/>
        <v>28215</v>
      </c>
    </row>
    <row r="4685" spans="1:8" ht="30">
      <c r="A4685" s="1" t="s">
        <v>17975</v>
      </c>
      <c r="B4685" s="1" t="str">
        <f t="shared" si="292"/>
        <v>30572 Lee Curve;Port Paulabury, NC 59208</v>
      </c>
      <c r="C4685" s="1" t="s">
        <v>30416</v>
      </c>
      <c r="D4685" s="4" t="s">
        <v>40093</v>
      </c>
      <c r="E4685" s="4" t="s">
        <v>40094</v>
      </c>
      <c r="F4685" s="9" t="str">
        <f t="shared" si="293"/>
        <v>Port Paulabury</v>
      </c>
      <c r="G4685" t="str">
        <f t="shared" si="294"/>
        <v>NC</v>
      </c>
      <c r="H4685" t="str">
        <f t="shared" si="295"/>
        <v>59208</v>
      </c>
    </row>
    <row r="4686" spans="1:8" ht="45">
      <c r="A4686" s="1" t="s">
        <v>17979</v>
      </c>
      <c r="B4686" s="1" t="str">
        <f t="shared" si="292"/>
        <v>0800 Schmidt Ridge Apt. 453;Lake Brittanyport, KY 64031</v>
      </c>
      <c r="C4686" s="1" t="s">
        <v>30417</v>
      </c>
      <c r="D4686" s="4" t="s">
        <v>40095</v>
      </c>
      <c r="E4686" s="4" t="s">
        <v>40096</v>
      </c>
      <c r="F4686" s="9" t="str">
        <f t="shared" si="293"/>
        <v>Lake Brittanyport</v>
      </c>
      <c r="G4686" t="str">
        <f t="shared" si="294"/>
        <v>KY</v>
      </c>
      <c r="H4686" t="str">
        <f t="shared" si="295"/>
        <v>64031</v>
      </c>
    </row>
    <row r="4687" spans="1:8" ht="30">
      <c r="A4687" s="1" t="s">
        <v>17983</v>
      </c>
      <c r="B4687" s="1" t="str">
        <f t="shared" si="292"/>
        <v>44191 Nicholas Ridge Suite 845;Port Wendy, AR 51534</v>
      </c>
      <c r="C4687" s="1" t="s">
        <v>30418</v>
      </c>
      <c r="D4687" s="4" t="s">
        <v>40097</v>
      </c>
      <c r="E4687" s="4" t="s">
        <v>40098</v>
      </c>
      <c r="F4687" s="9" t="str">
        <f t="shared" si="293"/>
        <v>Port Wendy</v>
      </c>
      <c r="G4687" t="str">
        <f t="shared" si="294"/>
        <v>AR</v>
      </c>
      <c r="H4687" t="str">
        <f t="shared" si="295"/>
        <v>51534</v>
      </c>
    </row>
    <row r="4688" spans="1:8" ht="30">
      <c r="A4688" s="1" t="s">
        <v>17987</v>
      </c>
      <c r="B4688" s="1" t="str">
        <f t="shared" si="292"/>
        <v>1783 Gail Key;North Krystalville, NH 70641</v>
      </c>
      <c r="C4688" s="1" t="s">
        <v>30419</v>
      </c>
      <c r="D4688" s="4" t="s">
        <v>40099</v>
      </c>
      <c r="E4688" s="4" t="s">
        <v>40100</v>
      </c>
      <c r="F4688" s="9" t="str">
        <f t="shared" si="293"/>
        <v>North Krystalville</v>
      </c>
      <c r="G4688" t="str">
        <f t="shared" si="294"/>
        <v>NH</v>
      </c>
      <c r="H4688" t="str">
        <f t="shared" si="295"/>
        <v>70641</v>
      </c>
    </row>
    <row r="4689" spans="1:8" ht="30">
      <c r="A4689" s="1" t="s">
        <v>17991</v>
      </c>
      <c r="B4689" s="1" t="str">
        <f t="shared" si="292"/>
        <v>USS Hoffman;FPO AP 98076</v>
      </c>
      <c r="C4689" s="1" t="s">
        <v>30420</v>
      </c>
      <c r="D4689" s="4" t="s">
        <v>40101</v>
      </c>
      <c r="E4689" s="4" t="s">
        <v>40102</v>
      </c>
      <c r="F4689" s="9" t="str">
        <f t="shared" si="293"/>
        <v>FPO</v>
      </c>
      <c r="G4689" t="str">
        <f t="shared" si="294"/>
        <v>AP</v>
      </c>
      <c r="H4689" t="str">
        <f t="shared" si="295"/>
        <v>98076</v>
      </c>
    </row>
    <row r="4690" spans="1:8" ht="30">
      <c r="A4690" s="1" t="s">
        <v>17995</v>
      </c>
      <c r="B4690" s="1" t="str">
        <f t="shared" si="292"/>
        <v>712 Sean Ridge;West Melissashire, MD 34393</v>
      </c>
      <c r="C4690" s="1" t="s">
        <v>30421</v>
      </c>
      <c r="D4690" s="4" t="s">
        <v>40103</v>
      </c>
      <c r="E4690" s="4" t="s">
        <v>40104</v>
      </c>
      <c r="F4690" s="9" t="str">
        <f t="shared" si="293"/>
        <v>West Melissashire</v>
      </c>
      <c r="G4690" t="str">
        <f t="shared" si="294"/>
        <v>MD</v>
      </c>
      <c r="H4690" t="str">
        <f t="shared" si="295"/>
        <v>34393</v>
      </c>
    </row>
    <row r="4691" spans="1:8" ht="45">
      <c r="A4691" s="1" t="s">
        <v>17999</v>
      </c>
      <c r="B4691" s="1" t="str">
        <f t="shared" si="292"/>
        <v>3815 Smith Parkways;Dunlapfort, HI 05033</v>
      </c>
      <c r="C4691" s="1" t="s">
        <v>30422</v>
      </c>
      <c r="D4691" s="4" t="s">
        <v>40105</v>
      </c>
      <c r="E4691" s="4" t="s">
        <v>40106</v>
      </c>
      <c r="F4691" s="9" t="str">
        <f t="shared" si="293"/>
        <v>Dunlapfort</v>
      </c>
      <c r="G4691" t="str">
        <f t="shared" si="294"/>
        <v>HI</v>
      </c>
      <c r="H4691" t="str">
        <f t="shared" si="295"/>
        <v>05033</v>
      </c>
    </row>
    <row r="4692" spans="1:8" ht="45">
      <c r="A4692" s="1" t="s">
        <v>18003</v>
      </c>
      <c r="B4692" s="1" t="str">
        <f t="shared" si="292"/>
        <v>4153 Rodriguez Highway Apt. 068;Port Ericborough, TX 20362</v>
      </c>
      <c r="C4692" s="1" t="s">
        <v>30423</v>
      </c>
      <c r="D4692" s="4" t="s">
        <v>40107</v>
      </c>
      <c r="E4692" s="4" t="s">
        <v>40108</v>
      </c>
      <c r="F4692" s="9" t="str">
        <f t="shared" si="293"/>
        <v>Port Ericborough</v>
      </c>
      <c r="G4692" t="str">
        <f t="shared" si="294"/>
        <v>TX</v>
      </c>
      <c r="H4692" t="str">
        <f t="shared" si="295"/>
        <v>20362</v>
      </c>
    </row>
    <row r="4693" spans="1:8" ht="30">
      <c r="A4693" s="1" t="s">
        <v>18006</v>
      </c>
      <c r="B4693" s="1" t="str">
        <f t="shared" si="292"/>
        <v>791 Steven Divide;Lake Kathleenfurt, PA 04651</v>
      </c>
      <c r="C4693" s="1" t="s">
        <v>30424</v>
      </c>
      <c r="D4693" s="4" t="s">
        <v>40109</v>
      </c>
      <c r="E4693" s="4" t="s">
        <v>40110</v>
      </c>
      <c r="F4693" s="9" t="str">
        <f t="shared" si="293"/>
        <v>Lake Kathleenfurt</v>
      </c>
      <c r="G4693" t="str">
        <f t="shared" si="294"/>
        <v>PA</v>
      </c>
      <c r="H4693" t="str">
        <f t="shared" si="295"/>
        <v>04651</v>
      </c>
    </row>
    <row r="4694" spans="1:8" ht="30">
      <c r="A4694" s="1" t="s">
        <v>18010</v>
      </c>
      <c r="B4694" s="1" t="str">
        <f t="shared" si="292"/>
        <v>Unit 3311 Box 1585;DPO AP 91573</v>
      </c>
      <c r="C4694" s="1" t="s">
        <v>30425</v>
      </c>
      <c r="D4694" s="4" t="s">
        <v>40111</v>
      </c>
      <c r="E4694" s="4" t="s">
        <v>40112</v>
      </c>
      <c r="F4694" s="9" t="str">
        <f t="shared" si="293"/>
        <v>DPO</v>
      </c>
      <c r="G4694" t="str">
        <f t="shared" si="294"/>
        <v>AP</v>
      </c>
      <c r="H4694" t="str">
        <f t="shared" si="295"/>
        <v>91573</v>
      </c>
    </row>
    <row r="4695" spans="1:8" ht="30">
      <c r="A4695" s="1" t="s">
        <v>18014</v>
      </c>
      <c r="B4695" s="1" t="str">
        <f t="shared" si="292"/>
        <v>244 Bell Tunnel;Port Karafurt, TN 76537</v>
      </c>
      <c r="C4695" s="1" t="s">
        <v>30426</v>
      </c>
      <c r="D4695" s="4" t="s">
        <v>40113</v>
      </c>
      <c r="E4695" s="4" t="s">
        <v>40114</v>
      </c>
      <c r="F4695" s="9" t="str">
        <f t="shared" si="293"/>
        <v>Port Karafurt</v>
      </c>
      <c r="G4695" t="str">
        <f t="shared" si="294"/>
        <v>TN</v>
      </c>
      <c r="H4695" t="str">
        <f t="shared" si="295"/>
        <v>76537</v>
      </c>
    </row>
    <row r="4696" spans="1:8" ht="30">
      <c r="A4696" s="1" t="s">
        <v>18018</v>
      </c>
      <c r="B4696" s="1" t="str">
        <f t="shared" si="292"/>
        <v>78566 Anthony Brooks Suite 830;South Tina, NC 95718</v>
      </c>
      <c r="C4696" s="1" t="s">
        <v>30427</v>
      </c>
      <c r="D4696" s="4" t="s">
        <v>40115</v>
      </c>
      <c r="E4696" s="4" t="s">
        <v>40116</v>
      </c>
      <c r="F4696" s="9" t="str">
        <f t="shared" si="293"/>
        <v>South Tina</v>
      </c>
      <c r="G4696" t="str">
        <f t="shared" si="294"/>
        <v>NC</v>
      </c>
      <c r="H4696" t="str">
        <f t="shared" si="295"/>
        <v>95718</v>
      </c>
    </row>
    <row r="4697" spans="1:8" ht="45">
      <c r="A4697" s="1" t="s">
        <v>18022</v>
      </c>
      <c r="B4697" s="1" t="str">
        <f t="shared" si="292"/>
        <v>5178 Sheila Points Suite 186;Robertborough, MI 01944</v>
      </c>
      <c r="C4697" s="1" t="s">
        <v>30428</v>
      </c>
      <c r="D4697" s="4" t="s">
        <v>40117</v>
      </c>
      <c r="E4697" s="4" t="s">
        <v>40118</v>
      </c>
      <c r="F4697" s="9" t="str">
        <f t="shared" si="293"/>
        <v>Robertborough</v>
      </c>
      <c r="G4697" t="str">
        <f t="shared" si="294"/>
        <v>MI</v>
      </c>
      <c r="H4697" t="str">
        <f t="shared" si="295"/>
        <v>01944</v>
      </c>
    </row>
    <row r="4698" spans="1:8" ht="30">
      <c r="A4698" s="1" t="s">
        <v>18026</v>
      </c>
      <c r="B4698" s="1" t="str">
        <f t="shared" si="292"/>
        <v>1831 Brandon Square Suite 667;New Nicholas, UT 79224</v>
      </c>
      <c r="C4698" s="1" t="s">
        <v>30429</v>
      </c>
      <c r="D4698" s="4" t="s">
        <v>40119</v>
      </c>
      <c r="E4698" s="4" t="s">
        <v>40120</v>
      </c>
      <c r="F4698" s="9" t="str">
        <f t="shared" si="293"/>
        <v>New Nicholas</v>
      </c>
      <c r="G4698" t="str">
        <f t="shared" si="294"/>
        <v>UT</v>
      </c>
      <c r="H4698" t="str">
        <f t="shared" si="295"/>
        <v>79224</v>
      </c>
    </row>
    <row r="4699" spans="1:8" ht="30">
      <c r="A4699" s="1" t="s">
        <v>18030</v>
      </c>
      <c r="B4699" s="1" t="str">
        <f t="shared" si="292"/>
        <v>1212 Green Port;East Brendaside, NJ 11712</v>
      </c>
      <c r="C4699" s="1" t="s">
        <v>30430</v>
      </c>
      <c r="D4699" s="4" t="s">
        <v>40121</v>
      </c>
      <c r="E4699" s="4" t="s">
        <v>40122</v>
      </c>
      <c r="F4699" s="9" t="str">
        <f t="shared" si="293"/>
        <v>East Brendaside</v>
      </c>
      <c r="G4699" t="str">
        <f t="shared" si="294"/>
        <v>NJ</v>
      </c>
      <c r="H4699" t="str">
        <f t="shared" si="295"/>
        <v>11712</v>
      </c>
    </row>
    <row r="4700" spans="1:8" ht="30">
      <c r="A4700" s="1" t="s">
        <v>18034</v>
      </c>
      <c r="B4700" s="1" t="str">
        <f t="shared" si="292"/>
        <v>USCGC Singh;FPO AA 18283</v>
      </c>
      <c r="C4700" s="1" t="s">
        <v>30431</v>
      </c>
      <c r="D4700" s="4" t="s">
        <v>40123</v>
      </c>
      <c r="E4700" s="4" t="s">
        <v>40124</v>
      </c>
      <c r="F4700" s="9" t="str">
        <f t="shared" si="293"/>
        <v>FPO</v>
      </c>
      <c r="G4700" t="str">
        <f t="shared" si="294"/>
        <v>AA</v>
      </c>
      <c r="H4700" t="str">
        <f t="shared" si="295"/>
        <v>18283</v>
      </c>
    </row>
    <row r="4701" spans="1:8" ht="30">
      <c r="A4701" s="1" t="s">
        <v>18038</v>
      </c>
      <c r="B4701" s="1" t="str">
        <f t="shared" si="292"/>
        <v>529 Elizabeth Squares;Port Charleston, NE 42343</v>
      </c>
      <c r="C4701" s="1" t="s">
        <v>30432</v>
      </c>
      <c r="D4701" s="4" t="s">
        <v>40125</v>
      </c>
      <c r="E4701" s="4" t="s">
        <v>40126</v>
      </c>
      <c r="F4701" s="9" t="str">
        <f t="shared" si="293"/>
        <v>Port Charleston</v>
      </c>
      <c r="G4701" t="str">
        <f t="shared" si="294"/>
        <v>NE</v>
      </c>
      <c r="H4701" t="str">
        <f t="shared" si="295"/>
        <v>42343</v>
      </c>
    </row>
    <row r="4702" spans="1:8" ht="30">
      <c r="A4702" s="1" t="s">
        <v>18041</v>
      </c>
      <c r="B4702" s="1" t="str">
        <f t="shared" si="292"/>
        <v>5200 Benjamin Locks;Rickshire, LA 10297</v>
      </c>
      <c r="C4702" s="1" t="s">
        <v>30433</v>
      </c>
      <c r="D4702" s="4" t="s">
        <v>40127</v>
      </c>
      <c r="E4702" s="4" t="s">
        <v>40128</v>
      </c>
      <c r="F4702" s="9" t="str">
        <f t="shared" si="293"/>
        <v>Rickshire</v>
      </c>
      <c r="G4702" t="str">
        <f t="shared" si="294"/>
        <v>LA</v>
      </c>
      <c r="H4702" t="str">
        <f t="shared" si="295"/>
        <v>10297</v>
      </c>
    </row>
    <row r="4703" spans="1:8" ht="45">
      <c r="A4703" s="1" t="s">
        <v>18045</v>
      </c>
      <c r="B4703" s="1" t="str">
        <f t="shared" si="292"/>
        <v>10694 Moore Brook;Averyhaven, NM 01168</v>
      </c>
      <c r="C4703" s="1" t="s">
        <v>30434</v>
      </c>
      <c r="D4703" s="4" t="s">
        <v>40129</v>
      </c>
      <c r="E4703" s="4" t="s">
        <v>40130</v>
      </c>
      <c r="F4703" s="9" t="str">
        <f t="shared" si="293"/>
        <v>Averyhaven</v>
      </c>
      <c r="G4703" t="str">
        <f t="shared" si="294"/>
        <v>NM</v>
      </c>
      <c r="H4703" t="str">
        <f t="shared" si="295"/>
        <v>01168</v>
      </c>
    </row>
    <row r="4704" spans="1:8" ht="30">
      <c r="A4704" s="1" t="s">
        <v>18049</v>
      </c>
      <c r="B4704" s="1" t="str">
        <f t="shared" si="292"/>
        <v>PSC 8969, Box 3101;APO AE 54138</v>
      </c>
      <c r="C4704" s="1" t="s">
        <v>30435</v>
      </c>
      <c r="D4704" s="4" t="s">
        <v>40131</v>
      </c>
      <c r="E4704" s="4" t="s">
        <v>40132</v>
      </c>
      <c r="F4704" s="9" t="str">
        <f t="shared" si="293"/>
        <v>APO</v>
      </c>
      <c r="G4704" t="str">
        <f t="shared" si="294"/>
        <v>AE</v>
      </c>
      <c r="H4704" t="str">
        <f t="shared" si="295"/>
        <v>54138</v>
      </c>
    </row>
    <row r="4705" spans="1:8" ht="30">
      <c r="A4705" s="1" t="s">
        <v>18053</v>
      </c>
      <c r="B4705" s="1" t="str">
        <f t="shared" si="292"/>
        <v>Unit 6359 Box 7536;DPO AP 61693</v>
      </c>
      <c r="C4705" s="1" t="s">
        <v>30436</v>
      </c>
      <c r="D4705" s="4" t="s">
        <v>40133</v>
      </c>
      <c r="E4705" s="4" t="s">
        <v>40134</v>
      </c>
      <c r="F4705" s="9" t="str">
        <f t="shared" si="293"/>
        <v>DPO</v>
      </c>
      <c r="G4705" t="str">
        <f t="shared" si="294"/>
        <v>AP</v>
      </c>
      <c r="H4705" t="str">
        <f t="shared" si="295"/>
        <v>61693</v>
      </c>
    </row>
    <row r="4706" spans="1:8" ht="45">
      <c r="A4706" s="1" t="s">
        <v>18057</v>
      </c>
      <c r="B4706" s="1" t="str">
        <f t="shared" si="292"/>
        <v>680 Martin Lock Suite 398;North Allisonland, LA 36227</v>
      </c>
      <c r="C4706" s="1" t="s">
        <v>30437</v>
      </c>
      <c r="D4706" s="4" t="s">
        <v>40135</v>
      </c>
      <c r="E4706" s="4" t="s">
        <v>40136</v>
      </c>
      <c r="F4706" s="9" t="str">
        <f t="shared" si="293"/>
        <v>North Allisonland</v>
      </c>
      <c r="G4706" t="str">
        <f t="shared" si="294"/>
        <v>LA</v>
      </c>
      <c r="H4706" t="str">
        <f t="shared" si="295"/>
        <v>36227</v>
      </c>
    </row>
    <row r="4707" spans="1:8" ht="30">
      <c r="A4707" s="1" t="s">
        <v>18061</v>
      </c>
      <c r="B4707" s="1" t="str">
        <f t="shared" si="292"/>
        <v>8851 Alvarez Fords;Hansonland, LA 33101</v>
      </c>
      <c r="C4707" s="1" t="s">
        <v>30438</v>
      </c>
      <c r="D4707" s="4" t="s">
        <v>40137</v>
      </c>
      <c r="E4707" s="4" t="s">
        <v>40138</v>
      </c>
      <c r="F4707" s="9" t="str">
        <f t="shared" si="293"/>
        <v>Hansonland</v>
      </c>
      <c r="G4707" t="str">
        <f t="shared" si="294"/>
        <v>LA</v>
      </c>
      <c r="H4707" t="str">
        <f t="shared" si="295"/>
        <v>33101</v>
      </c>
    </row>
    <row r="4708" spans="1:8" ht="30">
      <c r="A4708" s="1" t="s">
        <v>18064</v>
      </c>
      <c r="B4708" s="1" t="str">
        <f t="shared" si="292"/>
        <v>3546 Monica Locks Apt. 773;East Brandi, OR 65697</v>
      </c>
      <c r="C4708" s="1" t="s">
        <v>30439</v>
      </c>
      <c r="D4708" s="4" t="s">
        <v>40139</v>
      </c>
      <c r="E4708" s="4" t="s">
        <v>40140</v>
      </c>
      <c r="F4708" s="9" t="str">
        <f t="shared" si="293"/>
        <v>East Brandi</v>
      </c>
      <c r="G4708" t="str">
        <f t="shared" si="294"/>
        <v>OR</v>
      </c>
      <c r="H4708" t="str">
        <f t="shared" si="295"/>
        <v>65697</v>
      </c>
    </row>
    <row r="4709" spans="1:8" ht="45">
      <c r="A4709" s="1" t="s">
        <v>18067</v>
      </c>
      <c r="B4709" s="1" t="str">
        <f t="shared" si="292"/>
        <v>6978 Rogers Fall Apt. 069;East Joyborough, TN 82700</v>
      </c>
      <c r="C4709" s="1" t="s">
        <v>30440</v>
      </c>
      <c r="D4709" s="4" t="s">
        <v>40141</v>
      </c>
      <c r="E4709" s="4" t="s">
        <v>40142</v>
      </c>
      <c r="F4709" s="9" t="str">
        <f t="shared" si="293"/>
        <v>East Joyborough</v>
      </c>
      <c r="G4709" t="str">
        <f t="shared" si="294"/>
        <v>TN</v>
      </c>
      <c r="H4709" t="str">
        <f t="shared" si="295"/>
        <v>82700</v>
      </c>
    </row>
    <row r="4710" spans="1:8" ht="30">
      <c r="A4710" s="1" t="s">
        <v>18071</v>
      </c>
      <c r="B4710" s="1" t="str">
        <f t="shared" si="292"/>
        <v>2693 Sarah Passage;West Alexanderbury, CT 44686</v>
      </c>
      <c r="C4710" s="1" t="s">
        <v>30441</v>
      </c>
      <c r="D4710" s="4" t="s">
        <v>40143</v>
      </c>
      <c r="E4710" s="4" t="s">
        <v>40144</v>
      </c>
      <c r="F4710" s="9" t="str">
        <f t="shared" si="293"/>
        <v>West Alexanderbury</v>
      </c>
      <c r="G4710" t="str">
        <f t="shared" si="294"/>
        <v>CT</v>
      </c>
      <c r="H4710" t="str">
        <f t="shared" si="295"/>
        <v>44686</v>
      </c>
    </row>
    <row r="4711" spans="1:8" ht="30">
      <c r="A4711" s="1" t="s">
        <v>18075</v>
      </c>
      <c r="B4711" s="1" t="str">
        <f t="shared" si="292"/>
        <v>355 Fisher Parkways Apt. 031;East Larry, RI 87062</v>
      </c>
      <c r="C4711" s="1" t="s">
        <v>30442</v>
      </c>
      <c r="D4711" s="4" t="s">
        <v>40145</v>
      </c>
      <c r="E4711" s="4" t="s">
        <v>40146</v>
      </c>
      <c r="F4711" s="9" t="str">
        <f t="shared" si="293"/>
        <v>East Larry</v>
      </c>
      <c r="G4711" t="str">
        <f t="shared" si="294"/>
        <v>RI</v>
      </c>
      <c r="H4711" t="str">
        <f t="shared" si="295"/>
        <v>87062</v>
      </c>
    </row>
    <row r="4712" spans="1:8" ht="45">
      <c r="A4712" s="1" t="s">
        <v>18078</v>
      </c>
      <c r="B4712" s="1" t="str">
        <f t="shared" si="292"/>
        <v>91076 Miller Meadows;Jasonport, WI 42993</v>
      </c>
      <c r="C4712" s="1" t="s">
        <v>30443</v>
      </c>
      <c r="D4712" s="4" t="s">
        <v>40147</v>
      </c>
      <c r="E4712" s="4" t="s">
        <v>40148</v>
      </c>
      <c r="F4712" s="9" t="str">
        <f t="shared" si="293"/>
        <v>Jasonport</v>
      </c>
      <c r="G4712" t="str">
        <f t="shared" si="294"/>
        <v>WI</v>
      </c>
      <c r="H4712" t="str">
        <f t="shared" si="295"/>
        <v>42993</v>
      </c>
    </row>
    <row r="4713" spans="1:8" ht="45">
      <c r="A4713" s="1" t="s">
        <v>18082</v>
      </c>
      <c r="B4713" s="1" t="str">
        <f t="shared" si="292"/>
        <v>247 Andrew Rue Suite 384;Lake Melissashire, SC 01076</v>
      </c>
      <c r="C4713" s="1" t="s">
        <v>30444</v>
      </c>
      <c r="D4713" s="4" t="s">
        <v>40149</v>
      </c>
      <c r="E4713" s="4" t="s">
        <v>40150</v>
      </c>
      <c r="F4713" s="9" t="str">
        <f t="shared" si="293"/>
        <v>Lake Melissashire</v>
      </c>
      <c r="G4713" t="str">
        <f t="shared" si="294"/>
        <v>SC</v>
      </c>
      <c r="H4713" t="str">
        <f t="shared" si="295"/>
        <v>01076</v>
      </c>
    </row>
    <row r="4714" spans="1:8" ht="30">
      <c r="A4714" s="1" t="s">
        <v>18086</v>
      </c>
      <c r="B4714" s="1" t="str">
        <f t="shared" si="292"/>
        <v>1948 Walker Forest;East Morganfort, TX 70525</v>
      </c>
      <c r="C4714" s="1" t="s">
        <v>30445</v>
      </c>
      <c r="D4714" s="4" t="s">
        <v>40151</v>
      </c>
      <c r="E4714" s="4" t="s">
        <v>40152</v>
      </c>
      <c r="F4714" s="9" t="str">
        <f t="shared" si="293"/>
        <v>East Morganfort</v>
      </c>
      <c r="G4714" t="str">
        <f t="shared" si="294"/>
        <v>TX</v>
      </c>
      <c r="H4714" t="str">
        <f t="shared" si="295"/>
        <v>70525</v>
      </c>
    </row>
    <row r="4715" spans="1:8" ht="30">
      <c r="A4715" s="1" t="s">
        <v>18090</v>
      </c>
      <c r="B4715" s="1" t="str">
        <f t="shared" si="292"/>
        <v>8328 Angela Brook Suite 526;Allisonside, NJ 48377</v>
      </c>
      <c r="C4715" s="1" t="s">
        <v>30446</v>
      </c>
      <c r="D4715" s="4" t="s">
        <v>40153</v>
      </c>
      <c r="E4715" s="4" t="s">
        <v>40154</v>
      </c>
      <c r="F4715" s="9" t="str">
        <f t="shared" si="293"/>
        <v>Allisonside</v>
      </c>
      <c r="G4715" t="str">
        <f t="shared" si="294"/>
        <v>NJ</v>
      </c>
      <c r="H4715" t="str">
        <f t="shared" si="295"/>
        <v>48377</v>
      </c>
    </row>
    <row r="4716" spans="1:8" ht="30">
      <c r="A4716" s="1" t="s">
        <v>18094</v>
      </c>
      <c r="B4716" s="1" t="str">
        <f t="shared" si="292"/>
        <v>30243 Kathryn Dam;North Mark, MO 81937</v>
      </c>
      <c r="C4716" s="1" t="s">
        <v>30447</v>
      </c>
      <c r="D4716" s="4" t="s">
        <v>40155</v>
      </c>
      <c r="E4716" s="4" t="s">
        <v>40156</v>
      </c>
      <c r="F4716" s="9" t="str">
        <f t="shared" si="293"/>
        <v>North Mark</v>
      </c>
      <c r="G4716" t="str">
        <f t="shared" si="294"/>
        <v>MO</v>
      </c>
      <c r="H4716" t="str">
        <f t="shared" si="295"/>
        <v>81937</v>
      </c>
    </row>
    <row r="4717" spans="1:8" ht="45">
      <c r="A4717" s="1" t="s">
        <v>18097</v>
      </c>
      <c r="B4717" s="1" t="str">
        <f t="shared" si="292"/>
        <v>9958 Christopher Meadows;Adamview, NE 34112</v>
      </c>
      <c r="C4717" s="1" t="s">
        <v>30448</v>
      </c>
      <c r="D4717" s="4" t="s">
        <v>40157</v>
      </c>
      <c r="E4717" s="4" t="s">
        <v>40158</v>
      </c>
      <c r="F4717" s="9" t="str">
        <f t="shared" si="293"/>
        <v>Adamview</v>
      </c>
      <c r="G4717" t="str">
        <f t="shared" si="294"/>
        <v>NE</v>
      </c>
      <c r="H4717" t="str">
        <f t="shared" si="295"/>
        <v>34112</v>
      </c>
    </row>
    <row r="4718" spans="1:8" ht="45">
      <c r="A4718" s="1" t="s">
        <v>18101</v>
      </c>
      <c r="B4718" s="1" t="str">
        <f t="shared" si="292"/>
        <v>7015 Johnson Village;Waltersmouth, AL 59994</v>
      </c>
      <c r="C4718" s="1" t="s">
        <v>30449</v>
      </c>
      <c r="D4718" s="4" t="s">
        <v>40159</v>
      </c>
      <c r="E4718" s="4" t="s">
        <v>40160</v>
      </c>
      <c r="F4718" s="9" t="str">
        <f t="shared" si="293"/>
        <v>Waltersmouth</v>
      </c>
      <c r="G4718" t="str">
        <f t="shared" si="294"/>
        <v>AL</v>
      </c>
      <c r="H4718" t="str">
        <f t="shared" si="295"/>
        <v>59994</v>
      </c>
    </row>
    <row r="4719" spans="1:8" ht="30">
      <c r="A4719" s="1" t="s">
        <v>18104</v>
      </c>
      <c r="B4719" s="1" t="str">
        <f t="shared" si="292"/>
        <v>6008 Nicole Light Suite 421;New Justin, TX 66553</v>
      </c>
      <c r="C4719" s="1" t="s">
        <v>30450</v>
      </c>
      <c r="D4719" s="4" t="s">
        <v>40161</v>
      </c>
      <c r="E4719" s="4" t="s">
        <v>40162</v>
      </c>
      <c r="F4719" s="9" t="str">
        <f t="shared" si="293"/>
        <v>New Justin</v>
      </c>
      <c r="G4719" t="str">
        <f t="shared" si="294"/>
        <v>TX</v>
      </c>
      <c r="H4719" t="str">
        <f t="shared" si="295"/>
        <v>66553</v>
      </c>
    </row>
    <row r="4720" spans="1:8" ht="30">
      <c r="A4720" s="1" t="s">
        <v>18108</v>
      </c>
      <c r="B4720" s="1" t="str">
        <f t="shared" si="292"/>
        <v>9679 Hunt Inlet;New Brianbury, KY 44425</v>
      </c>
      <c r="C4720" s="1" t="s">
        <v>30451</v>
      </c>
      <c r="D4720" s="4" t="s">
        <v>40163</v>
      </c>
      <c r="E4720" s="4" t="s">
        <v>40164</v>
      </c>
      <c r="F4720" s="9" t="str">
        <f t="shared" si="293"/>
        <v>New Brianbury</v>
      </c>
      <c r="G4720" t="str">
        <f t="shared" si="294"/>
        <v>KY</v>
      </c>
      <c r="H4720" t="str">
        <f t="shared" si="295"/>
        <v>44425</v>
      </c>
    </row>
    <row r="4721" spans="1:8" ht="30">
      <c r="A4721" s="1" t="s">
        <v>18112</v>
      </c>
      <c r="B4721" s="1" t="str">
        <f t="shared" si="292"/>
        <v>66541 Veronica Avenue;Keithfurt, NH 04141</v>
      </c>
      <c r="C4721" s="1" t="s">
        <v>30452</v>
      </c>
      <c r="D4721" s="4" t="s">
        <v>40165</v>
      </c>
      <c r="E4721" s="4" t="s">
        <v>40166</v>
      </c>
      <c r="F4721" s="9" t="str">
        <f t="shared" si="293"/>
        <v>Keithfurt</v>
      </c>
      <c r="G4721" t="str">
        <f t="shared" si="294"/>
        <v>NH</v>
      </c>
      <c r="H4721" t="str">
        <f t="shared" si="295"/>
        <v>04141</v>
      </c>
    </row>
    <row r="4722" spans="1:8" ht="45">
      <c r="A4722" s="1" t="s">
        <v>18116</v>
      </c>
      <c r="B4722" s="1" t="str">
        <f t="shared" si="292"/>
        <v>1075 Terry Falls Suite 005;North Lindsayland, OK 75015</v>
      </c>
      <c r="C4722" s="1" t="s">
        <v>30453</v>
      </c>
      <c r="D4722" s="4" t="s">
        <v>40167</v>
      </c>
      <c r="E4722" s="4" t="s">
        <v>40168</v>
      </c>
      <c r="F4722" s="9" t="str">
        <f t="shared" si="293"/>
        <v>North Lindsayland</v>
      </c>
      <c r="G4722" t="str">
        <f t="shared" si="294"/>
        <v>OK</v>
      </c>
      <c r="H4722" t="str">
        <f t="shared" si="295"/>
        <v>75015</v>
      </c>
    </row>
    <row r="4723" spans="1:8" ht="30">
      <c r="A4723" s="1" t="s">
        <v>18120</v>
      </c>
      <c r="B4723" s="1" t="str">
        <f t="shared" si="292"/>
        <v>699 Nicholas Club;Vanessaton, OR 37313</v>
      </c>
      <c r="C4723" s="1" t="s">
        <v>30454</v>
      </c>
      <c r="D4723" s="4" t="s">
        <v>40169</v>
      </c>
      <c r="E4723" s="4" t="s">
        <v>40170</v>
      </c>
      <c r="F4723" s="9" t="str">
        <f t="shared" si="293"/>
        <v>Vanessaton</v>
      </c>
      <c r="G4723" t="str">
        <f t="shared" si="294"/>
        <v>OR</v>
      </c>
      <c r="H4723" t="str">
        <f t="shared" si="295"/>
        <v>37313</v>
      </c>
    </row>
    <row r="4724" spans="1:8" ht="45">
      <c r="A4724" s="1" t="s">
        <v>18124</v>
      </c>
      <c r="B4724" s="1" t="str">
        <f t="shared" si="292"/>
        <v>65971 Howard Brooks Suite 315;Michelleburgh, VA 93378</v>
      </c>
      <c r="C4724" s="1" t="s">
        <v>30455</v>
      </c>
      <c r="D4724" s="4" t="s">
        <v>40171</v>
      </c>
      <c r="E4724" s="4" t="s">
        <v>40172</v>
      </c>
      <c r="F4724" s="9" t="str">
        <f t="shared" si="293"/>
        <v>Michelleburgh</v>
      </c>
      <c r="G4724" t="str">
        <f t="shared" si="294"/>
        <v>VA</v>
      </c>
      <c r="H4724" t="str">
        <f t="shared" si="295"/>
        <v>93378</v>
      </c>
    </row>
    <row r="4725" spans="1:8" ht="30">
      <c r="A4725" s="1" t="s">
        <v>18128</v>
      </c>
      <c r="B4725" s="1" t="str">
        <f t="shared" si="292"/>
        <v>USNV Bennett;FPO AA 67594</v>
      </c>
      <c r="C4725" s="1" t="s">
        <v>30456</v>
      </c>
      <c r="D4725" s="4" t="s">
        <v>40173</v>
      </c>
      <c r="E4725" s="4" t="s">
        <v>40174</v>
      </c>
      <c r="F4725" s="9" t="str">
        <f t="shared" si="293"/>
        <v>FPO</v>
      </c>
      <c r="G4725" t="str">
        <f t="shared" si="294"/>
        <v>AA</v>
      </c>
      <c r="H4725" t="str">
        <f t="shared" si="295"/>
        <v>67594</v>
      </c>
    </row>
    <row r="4726" spans="1:8" ht="30">
      <c r="A4726" s="1" t="s">
        <v>18132</v>
      </c>
      <c r="B4726" s="1" t="str">
        <f t="shared" si="292"/>
        <v>4986 William Forks;New James, SC 39833</v>
      </c>
      <c r="C4726" s="1" t="s">
        <v>30457</v>
      </c>
      <c r="D4726" s="4" t="s">
        <v>40175</v>
      </c>
      <c r="E4726" s="4" t="s">
        <v>40176</v>
      </c>
      <c r="F4726" s="9" t="str">
        <f t="shared" si="293"/>
        <v>New James</v>
      </c>
      <c r="G4726" t="str">
        <f t="shared" si="294"/>
        <v>SC</v>
      </c>
      <c r="H4726" t="str">
        <f t="shared" si="295"/>
        <v>39833</v>
      </c>
    </row>
    <row r="4727" spans="1:8" ht="30">
      <c r="A4727" s="1" t="s">
        <v>18136</v>
      </c>
      <c r="B4727" s="1" t="str">
        <f t="shared" si="292"/>
        <v>8720 Keith Lodge Suite 413;West Amy, AZ 08294</v>
      </c>
      <c r="C4727" s="1" t="s">
        <v>30458</v>
      </c>
      <c r="D4727" s="4" t="s">
        <v>40177</v>
      </c>
      <c r="E4727" s="4" t="s">
        <v>40178</v>
      </c>
      <c r="F4727" s="9" t="str">
        <f t="shared" si="293"/>
        <v>West Amy</v>
      </c>
      <c r="G4727" t="str">
        <f t="shared" si="294"/>
        <v>AZ</v>
      </c>
      <c r="H4727" t="str">
        <f t="shared" si="295"/>
        <v>08294</v>
      </c>
    </row>
    <row r="4728" spans="1:8" ht="45">
      <c r="A4728" s="1" t="s">
        <v>18140</v>
      </c>
      <c r="B4728" s="1" t="str">
        <f t="shared" si="292"/>
        <v>228 Ramirez Vista Apt. 339;Port Mallorymouth, AZ 50562</v>
      </c>
      <c r="C4728" s="1" t="s">
        <v>30459</v>
      </c>
      <c r="D4728" s="4" t="s">
        <v>40179</v>
      </c>
      <c r="E4728" s="4" t="s">
        <v>40180</v>
      </c>
      <c r="F4728" s="9" t="str">
        <f t="shared" si="293"/>
        <v>Port Mallorymouth</v>
      </c>
      <c r="G4728" t="str">
        <f t="shared" si="294"/>
        <v>AZ</v>
      </c>
      <c r="H4728" t="str">
        <f t="shared" si="295"/>
        <v>50562</v>
      </c>
    </row>
    <row r="4729" spans="1:8" ht="30">
      <c r="A4729" s="1" t="s">
        <v>18144</v>
      </c>
      <c r="B4729" s="1" t="str">
        <f t="shared" si="292"/>
        <v>34943 Perry Flat Suite 934;Ericamouth, DC 50354</v>
      </c>
      <c r="C4729" s="1" t="s">
        <v>30460</v>
      </c>
      <c r="D4729" s="4" t="s">
        <v>40181</v>
      </c>
      <c r="E4729" s="4" t="s">
        <v>40182</v>
      </c>
      <c r="F4729" s="9" t="str">
        <f t="shared" si="293"/>
        <v>Ericamouth</v>
      </c>
      <c r="G4729" t="str">
        <f t="shared" si="294"/>
        <v>DC</v>
      </c>
      <c r="H4729" t="str">
        <f t="shared" si="295"/>
        <v>50354</v>
      </c>
    </row>
    <row r="4730" spans="1:8" ht="30">
      <c r="A4730" s="1" t="s">
        <v>18148</v>
      </c>
      <c r="B4730" s="1" t="str">
        <f t="shared" si="292"/>
        <v>271 Laura Plains Apt. 065;Port James, MO 52128</v>
      </c>
      <c r="C4730" s="1" t="s">
        <v>30461</v>
      </c>
      <c r="D4730" s="4" t="s">
        <v>40183</v>
      </c>
      <c r="E4730" s="4" t="s">
        <v>40184</v>
      </c>
      <c r="F4730" s="9" t="str">
        <f t="shared" si="293"/>
        <v>Port James</v>
      </c>
      <c r="G4730" t="str">
        <f t="shared" si="294"/>
        <v>MO</v>
      </c>
      <c r="H4730" t="str">
        <f t="shared" si="295"/>
        <v>52128</v>
      </c>
    </row>
    <row r="4731" spans="1:8" ht="30">
      <c r="A4731" s="1" t="s">
        <v>18152</v>
      </c>
      <c r="B4731" s="1" t="str">
        <f t="shared" si="292"/>
        <v>96818 Wheeler Heights Suite 066;Richardside, AL 18495</v>
      </c>
      <c r="C4731" s="1" t="s">
        <v>30462</v>
      </c>
      <c r="D4731" s="4" t="s">
        <v>40185</v>
      </c>
      <c r="E4731" s="4" t="s">
        <v>40186</v>
      </c>
      <c r="F4731" s="9" t="str">
        <f t="shared" si="293"/>
        <v>Richardside</v>
      </c>
      <c r="G4731" t="str">
        <f t="shared" si="294"/>
        <v>AL</v>
      </c>
      <c r="H4731" t="str">
        <f t="shared" si="295"/>
        <v>18495</v>
      </c>
    </row>
    <row r="4732" spans="1:8" ht="45">
      <c r="A4732" s="1" t="s">
        <v>18156</v>
      </c>
      <c r="B4732" s="1" t="str">
        <f t="shared" si="292"/>
        <v>705 Kenneth Corners;Daughertytown, ND 82536</v>
      </c>
      <c r="C4732" s="1" t="s">
        <v>30463</v>
      </c>
      <c r="D4732" s="4" t="s">
        <v>40187</v>
      </c>
      <c r="E4732" s="4" t="s">
        <v>40188</v>
      </c>
      <c r="F4732" s="9" t="str">
        <f t="shared" si="293"/>
        <v>Daughertytown</v>
      </c>
      <c r="G4732" t="str">
        <f t="shared" si="294"/>
        <v>ND</v>
      </c>
      <c r="H4732" t="str">
        <f t="shared" si="295"/>
        <v>82536</v>
      </c>
    </row>
    <row r="4733" spans="1:8" ht="30">
      <c r="A4733" s="1" t="s">
        <v>18160</v>
      </c>
      <c r="B4733" s="1" t="str">
        <f t="shared" si="292"/>
        <v>Unit 8460 Box 5607;DPO AA 20554</v>
      </c>
      <c r="C4733" s="1" t="s">
        <v>30464</v>
      </c>
      <c r="D4733" s="4" t="s">
        <v>40189</v>
      </c>
      <c r="E4733" s="4" t="s">
        <v>40190</v>
      </c>
      <c r="F4733" s="9" t="str">
        <f t="shared" si="293"/>
        <v>DPO</v>
      </c>
      <c r="G4733" t="str">
        <f t="shared" si="294"/>
        <v>AA</v>
      </c>
      <c r="H4733" t="str">
        <f t="shared" si="295"/>
        <v>20554</v>
      </c>
    </row>
    <row r="4734" spans="1:8" ht="45">
      <c r="A4734" s="1" t="s">
        <v>18163</v>
      </c>
      <c r="B4734" s="1" t="str">
        <f t="shared" si="292"/>
        <v>815 Jessica Passage;Hughesmouth, NH 73524</v>
      </c>
      <c r="C4734" s="1" t="s">
        <v>30465</v>
      </c>
      <c r="D4734" s="4" t="s">
        <v>40191</v>
      </c>
      <c r="E4734" s="4" t="s">
        <v>40192</v>
      </c>
      <c r="F4734" s="9" t="str">
        <f t="shared" si="293"/>
        <v>Hughesmouth</v>
      </c>
      <c r="G4734" t="str">
        <f t="shared" si="294"/>
        <v>NH</v>
      </c>
      <c r="H4734" t="str">
        <f t="shared" si="295"/>
        <v>73524</v>
      </c>
    </row>
    <row r="4735" spans="1:8" ht="45">
      <c r="A4735" s="1" t="s">
        <v>18167</v>
      </c>
      <c r="B4735" s="1" t="str">
        <f t="shared" si="292"/>
        <v>447 Ryan Creek Apt. 478;Port Davidmouth, NJ 20719</v>
      </c>
      <c r="C4735" s="1" t="s">
        <v>30466</v>
      </c>
      <c r="D4735" s="4" t="s">
        <v>40193</v>
      </c>
      <c r="E4735" s="4" t="s">
        <v>40194</v>
      </c>
      <c r="F4735" s="9" t="str">
        <f t="shared" si="293"/>
        <v>Port Davidmouth</v>
      </c>
      <c r="G4735" t="str">
        <f t="shared" si="294"/>
        <v>NJ</v>
      </c>
      <c r="H4735" t="str">
        <f t="shared" si="295"/>
        <v>20719</v>
      </c>
    </row>
    <row r="4736" spans="1:8" ht="30">
      <c r="A4736" s="1" t="s">
        <v>18171</v>
      </c>
      <c r="B4736" s="1" t="str">
        <f t="shared" si="292"/>
        <v>348 Anthony Tunnel Apt. 595;Hamiltonshire, NH 31151</v>
      </c>
      <c r="C4736" s="1" t="s">
        <v>30467</v>
      </c>
      <c r="D4736" s="4" t="s">
        <v>40195</v>
      </c>
      <c r="E4736" s="4" t="s">
        <v>40196</v>
      </c>
      <c r="F4736" s="9" t="str">
        <f t="shared" si="293"/>
        <v>Hamiltonshire</v>
      </c>
      <c r="G4736" t="str">
        <f t="shared" si="294"/>
        <v>NH</v>
      </c>
      <c r="H4736" t="str">
        <f t="shared" si="295"/>
        <v>31151</v>
      </c>
    </row>
    <row r="4737" spans="1:8" ht="45">
      <c r="A4737" s="1" t="s">
        <v>18175</v>
      </c>
      <c r="B4737" s="1" t="str">
        <f t="shared" si="292"/>
        <v>96524 Hodges Harbors Suite 854;North Jennifermouth, SD 46031</v>
      </c>
      <c r="C4737" s="1" t="s">
        <v>30468</v>
      </c>
      <c r="D4737" s="4" t="s">
        <v>40197</v>
      </c>
      <c r="E4737" s="4" t="s">
        <v>40198</v>
      </c>
      <c r="F4737" s="9" t="str">
        <f t="shared" si="293"/>
        <v>North Jennifermouth</v>
      </c>
      <c r="G4737" t="str">
        <f t="shared" si="294"/>
        <v>SD</v>
      </c>
      <c r="H4737" t="str">
        <f t="shared" si="295"/>
        <v>46031</v>
      </c>
    </row>
    <row r="4738" spans="1:8" ht="45">
      <c r="A4738" s="1" t="s">
        <v>18179</v>
      </c>
      <c r="B4738" s="1" t="str">
        <f t="shared" si="292"/>
        <v>135 Morris Curve Apt. 132;Lake Susanfort, MN 19521</v>
      </c>
      <c r="C4738" s="1" t="s">
        <v>30469</v>
      </c>
      <c r="D4738" s="4" t="s">
        <v>40199</v>
      </c>
      <c r="E4738" s="4" t="s">
        <v>40200</v>
      </c>
      <c r="F4738" s="9" t="str">
        <f t="shared" si="293"/>
        <v>Lake Susanfort</v>
      </c>
      <c r="G4738" t="str">
        <f t="shared" si="294"/>
        <v>MN</v>
      </c>
      <c r="H4738" t="str">
        <f t="shared" si="295"/>
        <v>19521</v>
      </c>
    </row>
    <row r="4739" spans="1:8" ht="30">
      <c r="A4739" s="1" t="s">
        <v>18182</v>
      </c>
      <c r="B4739" s="1" t="str">
        <f t="shared" ref="B4739:B4802" si="296">SUBSTITUTE(A4739,CHAR(10),";")</f>
        <v>PSC 7479, Box 6731;APO AA 77389</v>
      </c>
      <c r="C4739" s="1" t="s">
        <v>30470</v>
      </c>
      <c r="D4739" s="4" t="s">
        <v>40201</v>
      </c>
      <c r="E4739" s="4" t="s">
        <v>40202</v>
      </c>
      <c r="F4739" s="9" t="str">
        <f t="shared" ref="F4739:F4802" si="297">IF(RIGHT(LEFT(E4739,3),2)="PO",LEFT(E4739,3),LEFT(E4739,LEN(E4739)-10))</f>
        <v>APO</v>
      </c>
      <c r="G4739" t="str">
        <f t="shared" ref="G4739:G4802" si="298">LEFT(RIGHT(E4739, 8), 2)</f>
        <v>AA</v>
      </c>
      <c r="H4739" t="str">
        <f t="shared" ref="H4739:H4802" si="299">RIGHT(E4739, 5)</f>
        <v>77389</v>
      </c>
    </row>
    <row r="4740" spans="1:8" ht="30">
      <c r="A4740" s="1" t="s">
        <v>18186</v>
      </c>
      <c r="B4740" s="1" t="str">
        <f t="shared" si="296"/>
        <v>8370 Bradshaw Run Suite 808;Jeremyhaven, AZ 52660</v>
      </c>
      <c r="C4740" s="1" t="s">
        <v>30471</v>
      </c>
      <c r="D4740" s="4" t="s">
        <v>40203</v>
      </c>
      <c r="E4740" s="4" t="s">
        <v>40204</v>
      </c>
      <c r="F4740" s="9" t="str">
        <f t="shared" si="297"/>
        <v>Jeremyhaven</v>
      </c>
      <c r="G4740" t="str">
        <f t="shared" si="298"/>
        <v>AZ</v>
      </c>
      <c r="H4740" t="str">
        <f t="shared" si="299"/>
        <v>52660</v>
      </c>
    </row>
    <row r="4741" spans="1:8" ht="30">
      <c r="A4741" s="1" t="s">
        <v>18189</v>
      </c>
      <c r="B4741" s="1" t="str">
        <f t="shared" si="296"/>
        <v>6269 Theresa Shoal Apt. 710;Antoniobury, GA 78496</v>
      </c>
      <c r="C4741" s="1" t="s">
        <v>30472</v>
      </c>
      <c r="D4741" s="4" t="s">
        <v>40205</v>
      </c>
      <c r="E4741" s="4" t="s">
        <v>40206</v>
      </c>
      <c r="F4741" s="9" t="str">
        <f t="shared" si="297"/>
        <v>Antoniobury</v>
      </c>
      <c r="G4741" t="str">
        <f t="shared" si="298"/>
        <v>GA</v>
      </c>
      <c r="H4741" t="str">
        <f t="shared" si="299"/>
        <v>78496</v>
      </c>
    </row>
    <row r="4742" spans="1:8" ht="45">
      <c r="A4742" s="1" t="s">
        <v>18193</v>
      </c>
      <c r="B4742" s="1" t="str">
        <f t="shared" si="296"/>
        <v>92538 Ashley Spurs Suite 298;West Elizabeth, OR 01888</v>
      </c>
      <c r="C4742" s="1" t="s">
        <v>30473</v>
      </c>
      <c r="D4742" s="4" t="s">
        <v>40207</v>
      </c>
      <c r="E4742" s="4" t="s">
        <v>40208</v>
      </c>
      <c r="F4742" s="9" t="str">
        <f t="shared" si="297"/>
        <v>West Elizabeth</v>
      </c>
      <c r="G4742" t="str">
        <f t="shared" si="298"/>
        <v>OR</v>
      </c>
      <c r="H4742" t="str">
        <f t="shared" si="299"/>
        <v>01888</v>
      </c>
    </row>
    <row r="4743" spans="1:8" ht="30">
      <c r="A4743" s="1" t="s">
        <v>18197</v>
      </c>
      <c r="B4743" s="1" t="str">
        <f t="shared" si="296"/>
        <v>6337 Linda Roads Suite 426;Knightmouth, NH 75957</v>
      </c>
      <c r="C4743" s="1" t="s">
        <v>30474</v>
      </c>
      <c r="D4743" s="4" t="s">
        <v>40209</v>
      </c>
      <c r="E4743" s="4" t="s">
        <v>40210</v>
      </c>
      <c r="F4743" s="9" t="str">
        <f t="shared" si="297"/>
        <v>Knightmouth</v>
      </c>
      <c r="G4743" t="str">
        <f t="shared" si="298"/>
        <v>NH</v>
      </c>
      <c r="H4743" t="str">
        <f t="shared" si="299"/>
        <v>75957</v>
      </c>
    </row>
    <row r="4744" spans="1:8" ht="30">
      <c r="A4744" s="1" t="s">
        <v>18201</v>
      </c>
      <c r="B4744" s="1" t="str">
        <f t="shared" si="296"/>
        <v>Unit 9077 Box 3910;DPO AP 14839</v>
      </c>
      <c r="C4744" s="1" t="s">
        <v>30475</v>
      </c>
      <c r="D4744" s="4" t="s">
        <v>40211</v>
      </c>
      <c r="E4744" s="4" t="s">
        <v>40212</v>
      </c>
      <c r="F4744" s="9" t="str">
        <f t="shared" si="297"/>
        <v>DPO</v>
      </c>
      <c r="G4744" t="str">
        <f t="shared" si="298"/>
        <v>AP</v>
      </c>
      <c r="H4744" t="str">
        <f t="shared" si="299"/>
        <v>14839</v>
      </c>
    </row>
    <row r="4745" spans="1:8" ht="45">
      <c r="A4745" s="1" t="s">
        <v>18205</v>
      </c>
      <c r="B4745" s="1" t="str">
        <f t="shared" si="296"/>
        <v>280 Robert Course Apt. 353;Lake Markburgh, TN 42933</v>
      </c>
      <c r="C4745" s="1" t="s">
        <v>30476</v>
      </c>
      <c r="D4745" s="4" t="s">
        <v>40213</v>
      </c>
      <c r="E4745" s="4" t="s">
        <v>40214</v>
      </c>
      <c r="F4745" s="9" t="str">
        <f t="shared" si="297"/>
        <v>Lake Markburgh</v>
      </c>
      <c r="G4745" t="str">
        <f t="shared" si="298"/>
        <v>TN</v>
      </c>
      <c r="H4745" t="str">
        <f t="shared" si="299"/>
        <v>42933</v>
      </c>
    </row>
    <row r="4746" spans="1:8" ht="30">
      <c r="A4746" s="1" t="s">
        <v>18209</v>
      </c>
      <c r="B4746" s="1" t="str">
        <f t="shared" si="296"/>
        <v>254 Boyd Ridges Apt. 559;Joneston, MI 29730</v>
      </c>
      <c r="C4746" s="1" t="s">
        <v>30477</v>
      </c>
      <c r="D4746" s="4" t="s">
        <v>40215</v>
      </c>
      <c r="E4746" s="4" t="s">
        <v>40216</v>
      </c>
      <c r="F4746" s="9" t="str">
        <f t="shared" si="297"/>
        <v>Joneston</v>
      </c>
      <c r="G4746" t="str">
        <f t="shared" si="298"/>
        <v>MI</v>
      </c>
      <c r="H4746" t="str">
        <f t="shared" si="299"/>
        <v>29730</v>
      </c>
    </row>
    <row r="4747" spans="1:8" ht="30">
      <c r="A4747" s="1" t="s">
        <v>18213</v>
      </c>
      <c r="B4747" s="1" t="str">
        <f t="shared" si="296"/>
        <v>74186 Lang Trace Apt. 210;Michaelview, PA 00892</v>
      </c>
      <c r="C4747" s="1" t="s">
        <v>30478</v>
      </c>
      <c r="D4747" s="4" t="s">
        <v>40217</v>
      </c>
      <c r="E4747" s="4" t="s">
        <v>40218</v>
      </c>
      <c r="F4747" s="9" t="str">
        <f t="shared" si="297"/>
        <v>Michaelview</v>
      </c>
      <c r="G4747" t="str">
        <f t="shared" si="298"/>
        <v>PA</v>
      </c>
      <c r="H4747" t="str">
        <f t="shared" si="299"/>
        <v>00892</v>
      </c>
    </row>
    <row r="4748" spans="1:8" ht="30">
      <c r="A4748" s="1" t="s">
        <v>18217</v>
      </c>
      <c r="B4748" s="1" t="str">
        <f t="shared" si="296"/>
        <v>1221 Norman Brook Apt. 927;Lowerybury, UT 91851</v>
      </c>
      <c r="C4748" s="1" t="s">
        <v>30479</v>
      </c>
      <c r="D4748" s="4" t="s">
        <v>40219</v>
      </c>
      <c r="E4748" s="4" t="s">
        <v>40220</v>
      </c>
      <c r="F4748" s="9" t="str">
        <f t="shared" si="297"/>
        <v>Lowerybury</v>
      </c>
      <c r="G4748" t="str">
        <f t="shared" si="298"/>
        <v>UT</v>
      </c>
      <c r="H4748" t="str">
        <f t="shared" si="299"/>
        <v>91851</v>
      </c>
    </row>
    <row r="4749" spans="1:8" ht="30">
      <c r="A4749" s="1" t="s">
        <v>18221</v>
      </c>
      <c r="B4749" s="1" t="str">
        <f t="shared" si="296"/>
        <v>603 Elizabeth Fords;Port Lorraine, TX 64790</v>
      </c>
      <c r="C4749" s="1" t="s">
        <v>30480</v>
      </c>
      <c r="D4749" s="4" t="s">
        <v>40221</v>
      </c>
      <c r="E4749" s="4" t="s">
        <v>40222</v>
      </c>
      <c r="F4749" s="9" t="str">
        <f t="shared" si="297"/>
        <v>Port Lorraine</v>
      </c>
      <c r="G4749" t="str">
        <f t="shared" si="298"/>
        <v>TX</v>
      </c>
      <c r="H4749" t="str">
        <f t="shared" si="299"/>
        <v>64790</v>
      </c>
    </row>
    <row r="4750" spans="1:8" ht="30">
      <c r="A4750" s="1" t="s">
        <v>18225</v>
      </c>
      <c r="B4750" s="1" t="str">
        <f t="shared" si="296"/>
        <v>USNS Peterson;FPO AE 84828</v>
      </c>
      <c r="C4750" s="1" t="s">
        <v>30481</v>
      </c>
      <c r="D4750" s="4" t="s">
        <v>38621</v>
      </c>
      <c r="E4750" s="4" t="s">
        <v>40223</v>
      </c>
      <c r="F4750" s="9" t="str">
        <f t="shared" si="297"/>
        <v>FPO</v>
      </c>
      <c r="G4750" t="str">
        <f t="shared" si="298"/>
        <v>AE</v>
      </c>
      <c r="H4750" t="str">
        <f t="shared" si="299"/>
        <v>84828</v>
      </c>
    </row>
    <row r="4751" spans="1:8" ht="30">
      <c r="A4751" s="1" t="s">
        <v>18229</v>
      </c>
      <c r="B4751" s="1" t="str">
        <f t="shared" si="296"/>
        <v>802 Sandoval Estate Apt. 873;Jeffreyview, LA 61053</v>
      </c>
      <c r="C4751" s="1" t="s">
        <v>30482</v>
      </c>
      <c r="D4751" s="4" t="s">
        <v>40224</v>
      </c>
      <c r="E4751" s="4" t="s">
        <v>40225</v>
      </c>
      <c r="F4751" s="9" t="str">
        <f t="shared" si="297"/>
        <v>Jeffreyview</v>
      </c>
      <c r="G4751" t="str">
        <f t="shared" si="298"/>
        <v>LA</v>
      </c>
      <c r="H4751" t="str">
        <f t="shared" si="299"/>
        <v>61053</v>
      </c>
    </row>
    <row r="4752" spans="1:8" ht="30">
      <c r="A4752" s="1" t="s">
        <v>18233</v>
      </c>
      <c r="B4752" s="1" t="str">
        <f t="shared" si="296"/>
        <v>6986 Tony Mountains Apt. 219;Liborough, SD 41891</v>
      </c>
      <c r="C4752" s="1" t="s">
        <v>30483</v>
      </c>
      <c r="D4752" s="4" t="s">
        <v>40226</v>
      </c>
      <c r="E4752" s="4" t="s">
        <v>40227</v>
      </c>
      <c r="F4752" s="9" t="str">
        <f t="shared" si="297"/>
        <v>Liborough</v>
      </c>
      <c r="G4752" t="str">
        <f t="shared" si="298"/>
        <v>SD</v>
      </c>
      <c r="H4752" t="str">
        <f t="shared" si="299"/>
        <v>41891</v>
      </c>
    </row>
    <row r="4753" spans="1:8" ht="45">
      <c r="A4753" s="1" t="s">
        <v>18237</v>
      </c>
      <c r="B4753" s="1" t="str">
        <f t="shared" si="296"/>
        <v>294 Mcbride Crossing;Castilloville, CA 92234</v>
      </c>
      <c r="C4753" s="1" t="s">
        <v>30484</v>
      </c>
      <c r="D4753" s="4" t="s">
        <v>40228</v>
      </c>
      <c r="E4753" s="4" t="s">
        <v>40229</v>
      </c>
      <c r="F4753" s="9" t="str">
        <f t="shared" si="297"/>
        <v>Castilloville</v>
      </c>
      <c r="G4753" t="str">
        <f t="shared" si="298"/>
        <v>CA</v>
      </c>
      <c r="H4753" t="str">
        <f t="shared" si="299"/>
        <v>92234</v>
      </c>
    </row>
    <row r="4754" spans="1:8" ht="30">
      <c r="A4754" s="1" t="s">
        <v>18241</v>
      </c>
      <c r="B4754" s="1" t="str">
        <f t="shared" si="296"/>
        <v>409 Morse Cape;Port Mistyton, ID 47451</v>
      </c>
      <c r="C4754" s="1" t="s">
        <v>30485</v>
      </c>
      <c r="D4754" s="4" t="s">
        <v>40230</v>
      </c>
      <c r="E4754" s="4" t="s">
        <v>40231</v>
      </c>
      <c r="F4754" s="9" t="str">
        <f t="shared" si="297"/>
        <v>Port Mistyton</v>
      </c>
      <c r="G4754" t="str">
        <f t="shared" si="298"/>
        <v>ID</v>
      </c>
      <c r="H4754" t="str">
        <f t="shared" si="299"/>
        <v>47451</v>
      </c>
    </row>
    <row r="4755" spans="1:8" ht="30">
      <c r="A4755" s="1" t="s">
        <v>18245</v>
      </c>
      <c r="B4755" s="1" t="str">
        <f t="shared" si="296"/>
        <v>613 Jonathan Bridge Apt. 294;Walkerfort, MA 04653</v>
      </c>
      <c r="C4755" s="1" t="s">
        <v>30486</v>
      </c>
      <c r="D4755" s="4" t="s">
        <v>40232</v>
      </c>
      <c r="E4755" s="4" t="s">
        <v>40233</v>
      </c>
      <c r="F4755" s="9" t="str">
        <f t="shared" si="297"/>
        <v>Walkerfort</v>
      </c>
      <c r="G4755" t="str">
        <f t="shared" si="298"/>
        <v>MA</v>
      </c>
      <c r="H4755" t="str">
        <f t="shared" si="299"/>
        <v>04653</v>
      </c>
    </row>
    <row r="4756" spans="1:8" ht="30">
      <c r="A4756" s="1" t="s">
        <v>18249</v>
      </c>
      <c r="B4756" s="1" t="str">
        <f t="shared" si="296"/>
        <v>PSC 6698, Box 6346;APO AA 12396</v>
      </c>
      <c r="C4756" s="1" t="s">
        <v>30487</v>
      </c>
      <c r="D4756" s="4" t="s">
        <v>40234</v>
      </c>
      <c r="E4756" s="4" t="s">
        <v>40235</v>
      </c>
      <c r="F4756" s="9" t="str">
        <f t="shared" si="297"/>
        <v>APO</v>
      </c>
      <c r="G4756" t="str">
        <f t="shared" si="298"/>
        <v>AA</v>
      </c>
      <c r="H4756" t="str">
        <f t="shared" si="299"/>
        <v>12396</v>
      </c>
    </row>
    <row r="4757" spans="1:8" ht="45">
      <c r="A4757" s="1" t="s">
        <v>18253</v>
      </c>
      <c r="B4757" s="1" t="str">
        <f t="shared" si="296"/>
        <v>71763 Thomas Skyway;South Misty, IL 85624</v>
      </c>
      <c r="C4757" s="1" t="s">
        <v>30488</v>
      </c>
      <c r="D4757" s="4" t="s">
        <v>40236</v>
      </c>
      <c r="E4757" s="4" t="s">
        <v>40237</v>
      </c>
      <c r="F4757" s="9" t="str">
        <f t="shared" si="297"/>
        <v>South Misty</v>
      </c>
      <c r="G4757" t="str">
        <f t="shared" si="298"/>
        <v>IL</v>
      </c>
      <c r="H4757" t="str">
        <f t="shared" si="299"/>
        <v>85624</v>
      </c>
    </row>
    <row r="4758" spans="1:8" ht="45">
      <c r="A4758" s="1" t="s">
        <v>18257</v>
      </c>
      <c r="B4758" s="1" t="str">
        <f t="shared" si="296"/>
        <v>8011 Stephanie Park;Gardnermouth, MO 72932</v>
      </c>
      <c r="C4758" s="1" t="s">
        <v>30489</v>
      </c>
      <c r="D4758" s="4" t="s">
        <v>40238</v>
      </c>
      <c r="E4758" s="4" t="s">
        <v>40239</v>
      </c>
      <c r="F4758" s="9" t="str">
        <f t="shared" si="297"/>
        <v>Gardnermouth</v>
      </c>
      <c r="G4758" t="str">
        <f t="shared" si="298"/>
        <v>MO</v>
      </c>
      <c r="H4758" t="str">
        <f t="shared" si="299"/>
        <v>72932</v>
      </c>
    </row>
    <row r="4759" spans="1:8" ht="45">
      <c r="A4759" s="1" t="s">
        <v>18261</v>
      </c>
      <c r="B4759" s="1" t="str">
        <f t="shared" si="296"/>
        <v>392 Debra Wells Apt. 525;Port Richardton, KY 41098</v>
      </c>
      <c r="C4759" s="1" t="s">
        <v>30490</v>
      </c>
      <c r="D4759" s="4" t="s">
        <v>40240</v>
      </c>
      <c r="E4759" s="4" t="s">
        <v>40241</v>
      </c>
      <c r="F4759" s="9" t="str">
        <f t="shared" si="297"/>
        <v>Port Richardton</v>
      </c>
      <c r="G4759" t="str">
        <f t="shared" si="298"/>
        <v>KY</v>
      </c>
      <c r="H4759" t="str">
        <f t="shared" si="299"/>
        <v>41098</v>
      </c>
    </row>
    <row r="4760" spans="1:8" ht="30">
      <c r="A4760" s="1" t="s">
        <v>18265</v>
      </c>
      <c r="B4760" s="1" t="str">
        <f t="shared" si="296"/>
        <v>274 Sawyer Ferry Suite 423;New Andrew, RI 84730</v>
      </c>
      <c r="C4760" s="1" t="s">
        <v>30491</v>
      </c>
      <c r="D4760" s="4" t="s">
        <v>40242</v>
      </c>
      <c r="E4760" s="4" t="s">
        <v>40243</v>
      </c>
      <c r="F4760" s="9" t="str">
        <f t="shared" si="297"/>
        <v>New Andrew</v>
      </c>
      <c r="G4760" t="str">
        <f t="shared" si="298"/>
        <v>RI</v>
      </c>
      <c r="H4760" t="str">
        <f t="shared" si="299"/>
        <v>84730</v>
      </c>
    </row>
    <row r="4761" spans="1:8" ht="30">
      <c r="A4761" s="1" t="s">
        <v>18269</v>
      </c>
      <c r="B4761" s="1" t="str">
        <f t="shared" si="296"/>
        <v>5048 Gutierrez Roads Suite 842;Jameshaven, SC 24180</v>
      </c>
      <c r="C4761" s="1" t="s">
        <v>30492</v>
      </c>
      <c r="D4761" s="4" t="s">
        <v>40244</v>
      </c>
      <c r="E4761" s="4" t="s">
        <v>40245</v>
      </c>
      <c r="F4761" s="9" t="str">
        <f t="shared" si="297"/>
        <v>Jameshaven</v>
      </c>
      <c r="G4761" t="str">
        <f t="shared" si="298"/>
        <v>SC</v>
      </c>
      <c r="H4761" t="str">
        <f t="shared" si="299"/>
        <v>24180</v>
      </c>
    </row>
    <row r="4762" spans="1:8" ht="30">
      <c r="A4762" s="1" t="s">
        <v>18273</v>
      </c>
      <c r="B4762" s="1" t="str">
        <f t="shared" si="296"/>
        <v>843 Cindy Estates Suite 156;Ronaldfort, IL 90998</v>
      </c>
      <c r="C4762" s="1" t="s">
        <v>30493</v>
      </c>
      <c r="D4762" s="4" t="s">
        <v>40246</v>
      </c>
      <c r="E4762" s="4" t="s">
        <v>40247</v>
      </c>
      <c r="F4762" s="9" t="str">
        <f t="shared" si="297"/>
        <v>Ronaldfort</v>
      </c>
      <c r="G4762" t="str">
        <f t="shared" si="298"/>
        <v>IL</v>
      </c>
      <c r="H4762" t="str">
        <f t="shared" si="299"/>
        <v>90998</v>
      </c>
    </row>
    <row r="4763" spans="1:8" ht="30">
      <c r="A4763" s="1" t="s">
        <v>18277</v>
      </c>
      <c r="B4763" s="1" t="str">
        <f t="shared" si="296"/>
        <v>PSC 2925, Box 9360;APO AE 48106</v>
      </c>
      <c r="C4763" s="1" t="s">
        <v>30494</v>
      </c>
      <c r="D4763" s="4" t="s">
        <v>40248</v>
      </c>
      <c r="E4763" s="4" t="s">
        <v>40249</v>
      </c>
      <c r="F4763" s="9" t="str">
        <f t="shared" si="297"/>
        <v>APO</v>
      </c>
      <c r="G4763" t="str">
        <f t="shared" si="298"/>
        <v>AE</v>
      </c>
      <c r="H4763" t="str">
        <f t="shared" si="299"/>
        <v>48106</v>
      </c>
    </row>
    <row r="4764" spans="1:8" ht="30">
      <c r="A4764" s="1" t="s">
        <v>18281</v>
      </c>
      <c r="B4764" s="1" t="str">
        <f t="shared" si="296"/>
        <v>257 Monica Meadows;Port Paulhaven, DE 55439</v>
      </c>
      <c r="C4764" s="1" t="s">
        <v>30495</v>
      </c>
      <c r="D4764" s="4" t="s">
        <v>40250</v>
      </c>
      <c r="E4764" s="4" t="s">
        <v>40251</v>
      </c>
      <c r="F4764" s="9" t="str">
        <f t="shared" si="297"/>
        <v>Port Paulhaven</v>
      </c>
      <c r="G4764" t="str">
        <f t="shared" si="298"/>
        <v>DE</v>
      </c>
      <c r="H4764" t="str">
        <f t="shared" si="299"/>
        <v>55439</v>
      </c>
    </row>
    <row r="4765" spans="1:8" ht="30">
      <c r="A4765" s="1" t="s">
        <v>18284</v>
      </c>
      <c r="B4765" s="1" t="str">
        <f t="shared" si="296"/>
        <v>159 Rodriguez Heights Apt. 726;Sarahland, UT 98839</v>
      </c>
      <c r="C4765" s="1" t="s">
        <v>30496</v>
      </c>
      <c r="D4765" s="4" t="s">
        <v>40252</v>
      </c>
      <c r="E4765" s="4" t="s">
        <v>40253</v>
      </c>
      <c r="F4765" s="9" t="str">
        <f t="shared" si="297"/>
        <v>Sarahland</v>
      </c>
      <c r="G4765" t="str">
        <f t="shared" si="298"/>
        <v>UT</v>
      </c>
      <c r="H4765" t="str">
        <f t="shared" si="299"/>
        <v>98839</v>
      </c>
    </row>
    <row r="4766" spans="1:8" ht="30">
      <c r="A4766" s="1" t="s">
        <v>18288</v>
      </c>
      <c r="B4766" s="1" t="str">
        <f t="shared" si="296"/>
        <v>37147 Jerry Extension Suite 614;Ellisville, CA 12591</v>
      </c>
      <c r="C4766" s="1" t="s">
        <v>30497</v>
      </c>
      <c r="D4766" s="4" t="s">
        <v>40254</v>
      </c>
      <c r="E4766" s="4" t="s">
        <v>40255</v>
      </c>
      <c r="F4766" s="9" t="str">
        <f t="shared" si="297"/>
        <v>Ellisville</v>
      </c>
      <c r="G4766" t="str">
        <f t="shared" si="298"/>
        <v>CA</v>
      </c>
      <c r="H4766" t="str">
        <f t="shared" si="299"/>
        <v>12591</v>
      </c>
    </row>
    <row r="4767" spans="1:8" ht="30">
      <c r="A4767" s="1" t="s">
        <v>18292</v>
      </c>
      <c r="B4767" s="1" t="str">
        <f t="shared" si="296"/>
        <v>133 Kevin Glens Apt. 257;Jonesmouth, ND 08494</v>
      </c>
      <c r="C4767" s="1" t="s">
        <v>30498</v>
      </c>
      <c r="D4767" s="4" t="s">
        <v>40256</v>
      </c>
      <c r="E4767" s="4" t="s">
        <v>40257</v>
      </c>
      <c r="F4767" s="9" t="str">
        <f t="shared" si="297"/>
        <v>Jonesmouth</v>
      </c>
      <c r="G4767" t="str">
        <f t="shared" si="298"/>
        <v>ND</v>
      </c>
      <c r="H4767" t="str">
        <f t="shared" si="299"/>
        <v>08494</v>
      </c>
    </row>
    <row r="4768" spans="1:8" ht="30">
      <c r="A4768" s="1" t="s">
        <v>18296</v>
      </c>
      <c r="B4768" s="1" t="str">
        <f t="shared" si="296"/>
        <v>48190 Shelton Spur Suite 270;Erictown, NM 93272</v>
      </c>
      <c r="C4768" s="1" t="s">
        <v>30499</v>
      </c>
      <c r="D4768" s="4" t="s">
        <v>40258</v>
      </c>
      <c r="E4768" s="4" t="s">
        <v>40259</v>
      </c>
      <c r="F4768" s="9" t="str">
        <f t="shared" si="297"/>
        <v>Erictown</v>
      </c>
      <c r="G4768" t="str">
        <f t="shared" si="298"/>
        <v>NM</v>
      </c>
      <c r="H4768" t="str">
        <f t="shared" si="299"/>
        <v>93272</v>
      </c>
    </row>
    <row r="4769" spans="1:8" ht="30">
      <c r="A4769" s="1" t="s">
        <v>18300</v>
      </c>
      <c r="B4769" s="1" t="str">
        <f t="shared" si="296"/>
        <v>86947 Maria Meadows Apt. 196;Sullivanfurt, VA 34860</v>
      </c>
      <c r="C4769" s="1" t="s">
        <v>30500</v>
      </c>
      <c r="D4769" s="4" t="s">
        <v>40260</v>
      </c>
      <c r="E4769" s="4" t="s">
        <v>40261</v>
      </c>
      <c r="F4769" s="9" t="str">
        <f t="shared" si="297"/>
        <v>Sullivanfurt</v>
      </c>
      <c r="G4769" t="str">
        <f t="shared" si="298"/>
        <v>VA</v>
      </c>
      <c r="H4769" t="str">
        <f t="shared" si="299"/>
        <v>34860</v>
      </c>
    </row>
    <row r="4770" spans="1:8" ht="30">
      <c r="A4770" s="1" t="s">
        <v>18304</v>
      </c>
      <c r="B4770" s="1" t="str">
        <f t="shared" si="296"/>
        <v>Unit 4142 Box 2215;DPO AA 46920</v>
      </c>
      <c r="C4770" s="1" t="s">
        <v>30501</v>
      </c>
      <c r="D4770" s="4" t="s">
        <v>40262</v>
      </c>
      <c r="E4770" s="4" t="s">
        <v>40263</v>
      </c>
      <c r="F4770" s="9" t="str">
        <f t="shared" si="297"/>
        <v>DPO</v>
      </c>
      <c r="G4770" t="str">
        <f t="shared" si="298"/>
        <v>AA</v>
      </c>
      <c r="H4770" t="str">
        <f t="shared" si="299"/>
        <v>46920</v>
      </c>
    </row>
    <row r="4771" spans="1:8" ht="30">
      <c r="A4771" s="1" t="s">
        <v>18308</v>
      </c>
      <c r="B4771" s="1" t="str">
        <f t="shared" si="296"/>
        <v>10494 Shannon Falls;Joseside, UT 27436</v>
      </c>
      <c r="C4771" s="1" t="s">
        <v>30502</v>
      </c>
      <c r="D4771" s="4" t="s">
        <v>40264</v>
      </c>
      <c r="E4771" s="4" t="s">
        <v>40265</v>
      </c>
      <c r="F4771" s="9" t="str">
        <f t="shared" si="297"/>
        <v>Joseside</v>
      </c>
      <c r="G4771" t="str">
        <f t="shared" si="298"/>
        <v>UT</v>
      </c>
      <c r="H4771" t="str">
        <f t="shared" si="299"/>
        <v>27436</v>
      </c>
    </row>
    <row r="4772" spans="1:8" ht="30">
      <c r="A4772" s="1" t="s">
        <v>18312</v>
      </c>
      <c r="B4772" s="1" t="str">
        <f t="shared" si="296"/>
        <v>USS Pena;FPO AE 52713</v>
      </c>
      <c r="C4772" s="1" t="s">
        <v>30503</v>
      </c>
      <c r="D4772" s="4" t="s">
        <v>33007</v>
      </c>
      <c r="E4772" s="4" t="s">
        <v>40266</v>
      </c>
      <c r="F4772" s="9" t="str">
        <f t="shared" si="297"/>
        <v>FPO</v>
      </c>
      <c r="G4772" t="str">
        <f t="shared" si="298"/>
        <v>AE</v>
      </c>
      <c r="H4772" t="str">
        <f t="shared" si="299"/>
        <v>52713</v>
      </c>
    </row>
    <row r="4773" spans="1:8" ht="45">
      <c r="A4773" s="1" t="s">
        <v>18316</v>
      </c>
      <c r="B4773" s="1" t="str">
        <f t="shared" si="296"/>
        <v>46964 Maldonado Parkways;Kingport, WV 02396</v>
      </c>
      <c r="C4773" s="1" t="s">
        <v>30504</v>
      </c>
      <c r="D4773" s="4" t="s">
        <v>40267</v>
      </c>
      <c r="E4773" s="4" t="s">
        <v>40268</v>
      </c>
      <c r="F4773" s="9" t="str">
        <f t="shared" si="297"/>
        <v>Kingport</v>
      </c>
      <c r="G4773" t="str">
        <f t="shared" si="298"/>
        <v>WV</v>
      </c>
      <c r="H4773" t="str">
        <f t="shared" si="299"/>
        <v>02396</v>
      </c>
    </row>
    <row r="4774" spans="1:8" ht="30">
      <c r="A4774" s="1" t="s">
        <v>18320</v>
      </c>
      <c r="B4774" s="1" t="str">
        <f t="shared" si="296"/>
        <v>2989 Lauren Inlet;New Lisa, MS 98208</v>
      </c>
      <c r="C4774" s="1" t="s">
        <v>30505</v>
      </c>
      <c r="D4774" s="4" t="s">
        <v>40269</v>
      </c>
      <c r="E4774" s="4" t="s">
        <v>40270</v>
      </c>
      <c r="F4774" s="9" t="str">
        <f t="shared" si="297"/>
        <v>New Lisa</v>
      </c>
      <c r="G4774" t="str">
        <f t="shared" si="298"/>
        <v>MS</v>
      </c>
      <c r="H4774" t="str">
        <f t="shared" si="299"/>
        <v>98208</v>
      </c>
    </row>
    <row r="4775" spans="1:8" ht="45">
      <c r="A4775" s="1" t="s">
        <v>18323</v>
      </c>
      <c r="B4775" s="1" t="str">
        <f t="shared" si="296"/>
        <v>894 Isaac Mountains Apt. 541;New Rebeccastad, NM 35798</v>
      </c>
      <c r="C4775" s="1" t="s">
        <v>30506</v>
      </c>
      <c r="D4775" s="4" t="s">
        <v>40271</v>
      </c>
      <c r="E4775" s="4" t="s">
        <v>40272</v>
      </c>
      <c r="F4775" s="9" t="str">
        <f t="shared" si="297"/>
        <v>New Rebeccastad</v>
      </c>
      <c r="G4775" t="str">
        <f t="shared" si="298"/>
        <v>NM</v>
      </c>
      <c r="H4775" t="str">
        <f t="shared" si="299"/>
        <v>35798</v>
      </c>
    </row>
    <row r="4776" spans="1:8" ht="30">
      <c r="A4776" s="1" t="s">
        <v>18325</v>
      </c>
      <c r="B4776" s="1" t="str">
        <f t="shared" si="296"/>
        <v>9504 Anne Camp;East Jacob, IA 89854</v>
      </c>
      <c r="C4776" s="1" t="s">
        <v>30507</v>
      </c>
      <c r="D4776" s="4" t="s">
        <v>40273</v>
      </c>
      <c r="E4776" s="4" t="s">
        <v>40274</v>
      </c>
      <c r="F4776" s="9" t="str">
        <f t="shared" si="297"/>
        <v>East Jacob</v>
      </c>
      <c r="G4776" t="str">
        <f t="shared" si="298"/>
        <v>IA</v>
      </c>
      <c r="H4776" t="str">
        <f t="shared" si="299"/>
        <v>89854</v>
      </c>
    </row>
    <row r="4777" spans="1:8" ht="45">
      <c r="A4777" s="1" t="s">
        <v>18329</v>
      </c>
      <c r="B4777" s="1" t="str">
        <f t="shared" si="296"/>
        <v>92322 Allen Plaza;Michaelberg, WY 35097</v>
      </c>
      <c r="C4777" s="1" t="s">
        <v>30508</v>
      </c>
      <c r="D4777" s="4" t="s">
        <v>40275</v>
      </c>
      <c r="E4777" s="4" t="s">
        <v>40276</v>
      </c>
      <c r="F4777" s="9" t="str">
        <f t="shared" si="297"/>
        <v>Michaelberg</v>
      </c>
      <c r="G4777" t="str">
        <f t="shared" si="298"/>
        <v>WY</v>
      </c>
      <c r="H4777" t="str">
        <f t="shared" si="299"/>
        <v>35097</v>
      </c>
    </row>
    <row r="4778" spans="1:8" ht="30">
      <c r="A4778" s="1" t="s">
        <v>18333</v>
      </c>
      <c r="B4778" s="1" t="str">
        <f t="shared" si="296"/>
        <v>Unit 5788 Box 1460;DPO AP 71407</v>
      </c>
      <c r="C4778" s="1" t="s">
        <v>30509</v>
      </c>
      <c r="D4778" s="4" t="s">
        <v>40277</v>
      </c>
      <c r="E4778" s="4" t="s">
        <v>40278</v>
      </c>
      <c r="F4778" s="9" t="str">
        <f t="shared" si="297"/>
        <v>DPO</v>
      </c>
      <c r="G4778" t="str">
        <f t="shared" si="298"/>
        <v>AP</v>
      </c>
      <c r="H4778" t="str">
        <f t="shared" si="299"/>
        <v>71407</v>
      </c>
    </row>
    <row r="4779" spans="1:8" ht="30">
      <c r="A4779" s="1" t="s">
        <v>18337</v>
      </c>
      <c r="B4779" s="1" t="str">
        <f t="shared" si="296"/>
        <v>1306 Phillips Manor Apt. 919;Rickland, IL 34836</v>
      </c>
      <c r="C4779" s="1" t="s">
        <v>30510</v>
      </c>
      <c r="D4779" s="4" t="s">
        <v>40279</v>
      </c>
      <c r="E4779" s="4" t="s">
        <v>40280</v>
      </c>
      <c r="F4779" s="9" t="str">
        <f t="shared" si="297"/>
        <v>Rickland</v>
      </c>
      <c r="G4779" t="str">
        <f t="shared" si="298"/>
        <v>IL</v>
      </c>
      <c r="H4779" t="str">
        <f t="shared" si="299"/>
        <v>34836</v>
      </c>
    </row>
    <row r="4780" spans="1:8" ht="45">
      <c r="A4780" s="1" t="s">
        <v>18340</v>
      </c>
      <c r="B4780" s="1" t="str">
        <f t="shared" si="296"/>
        <v>599 Perez Ridges Suite 481;Port Hannahbury, WY 92378</v>
      </c>
      <c r="C4780" s="1" t="s">
        <v>30511</v>
      </c>
      <c r="D4780" s="4" t="s">
        <v>40281</v>
      </c>
      <c r="E4780" s="4" t="s">
        <v>40282</v>
      </c>
      <c r="F4780" s="9" t="str">
        <f t="shared" si="297"/>
        <v>Port Hannahbury</v>
      </c>
      <c r="G4780" t="str">
        <f t="shared" si="298"/>
        <v>WY</v>
      </c>
      <c r="H4780" t="str">
        <f t="shared" si="299"/>
        <v>92378</v>
      </c>
    </row>
    <row r="4781" spans="1:8" ht="45">
      <c r="A4781" s="1" t="s">
        <v>18343</v>
      </c>
      <c r="B4781" s="1" t="str">
        <f t="shared" si="296"/>
        <v>68465 Janice Mountain Apt. 162;South Melodystad, NV 52195</v>
      </c>
      <c r="C4781" s="1" t="s">
        <v>30512</v>
      </c>
      <c r="D4781" s="4" t="s">
        <v>40283</v>
      </c>
      <c r="E4781" s="4" t="s">
        <v>40284</v>
      </c>
      <c r="F4781" s="9" t="str">
        <f t="shared" si="297"/>
        <v>South Melodystad</v>
      </c>
      <c r="G4781" t="str">
        <f t="shared" si="298"/>
        <v>NV</v>
      </c>
      <c r="H4781" t="str">
        <f t="shared" si="299"/>
        <v>52195</v>
      </c>
    </row>
    <row r="4782" spans="1:8" ht="45">
      <c r="A4782" s="1" t="s">
        <v>18347</v>
      </c>
      <c r="B4782" s="1" t="str">
        <f t="shared" si="296"/>
        <v>97066 David Lights;Olsonmouth, WI 11452</v>
      </c>
      <c r="C4782" s="1" t="s">
        <v>30513</v>
      </c>
      <c r="D4782" s="4" t="s">
        <v>40285</v>
      </c>
      <c r="E4782" s="4" t="s">
        <v>40286</v>
      </c>
      <c r="F4782" s="9" t="str">
        <f t="shared" si="297"/>
        <v>Olsonmouth</v>
      </c>
      <c r="G4782" t="str">
        <f t="shared" si="298"/>
        <v>WI</v>
      </c>
      <c r="H4782" t="str">
        <f t="shared" si="299"/>
        <v>11452</v>
      </c>
    </row>
    <row r="4783" spans="1:8" ht="30">
      <c r="A4783" s="1" t="s">
        <v>18351</v>
      </c>
      <c r="B4783" s="1" t="str">
        <f t="shared" si="296"/>
        <v>PSC 0203, Box 5480;APO AE 85631</v>
      </c>
      <c r="C4783" s="1" t="s">
        <v>30514</v>
      </c>
      <c r="D4783" s="4" t="s">
        <v>40287</v>
      </c>
      <c r="E4783" s="4" t="s">
        <v>40288</v>
      </c>
      <c r="F4783" s="9" t="str">
        <f t="shared" si="297"/>
        <v>APO</v>
      </c>
      <c r="G4783" t="str">
        <f t="shared" si="298"/>
        <v>AE</v>
      </c>
      <c r="H4783" t="str">
        <f t="shared" si="299"/>
        <v>85631</v>
      </c>
    </row>
    <row r="4784" spans="1:8" ht="30">
      <c r="A4784" s="1" t="s">
        <v>18355</v>
      </c>
      <c r="B4784" s="1" t="str">
        <f t="shared" si="296"/>
        <v>Unit 1151 Box 3236;DPO AA 78327</v>
      </c>
      <c r="C4784" s="1" t="s">
        <v>30515</v>
      </c>
      <c r="D4784" s="4" t="s">
        <v>40289</v>
      </c>
      <c r="E4784" s="4" t="s">
        <v>40290</v>
      </c>
      <c r="F4784" s="9" t="str">
        <f t="shared" si="297"/>
        <v>DPO</v>
      </c>
      <c r="G4784" t="str">
        <f t="shared" si="298"/>
        <v>AA</v>
      </c>
      <c r="H4784" t="str">
        <f t="shared" si="299"/>
        <v>78327</v>
      </c>
    </row>
    <row r="4785" spans="1:8" ht="30">
      <c r="A4785" s="1" t="s">
        <v>18359</v>
      </c>
      <c r="B4785" s="1" t="str">
        <f t="shared" si="296"/>
        <v>0609 Julia Parkways;Port Steven, NC 36676</v>
      </c>
      <c r="C4785" s="1" t="s">
        <v>30516</v>
      </c>
      <c r="D4785" s="4" t="s">
        <v>40291</v>
      </c>
      <c r="E4785" s="4" t="s">
        <v>40292</v>
      </c>
      <c r="F4785" s="9" t="str">
        <f t="shared" si="297"/>
        <v>Port Steven</v>
      </c>
      <c r="G4785" t="str">
        <f t="shared" si="298"/>
        <v>NC</v>
      </c>
      <c r="H4785" t="str">
        <f t="shared" si="299"/>
        <v>36676</v>
      </c>
    </row>
    <row r="4786" spans="1:8" ht="45">
      <c r="A4786" s="1" t="s">
        <v>18362</v>
      </c>
      <c r="B4786" s="1" t="str">
        <f t="shared" si="296"/>
        <v>45845 Cummings Forks Suite 642;Colliertown, KY 72016</v>
      </c>
      <c r="C4786" s="1" t="s">
        <v>30517</v>
      </c>
      <c r="D4786" s="4" t="s">
        <v>40293</v>
      </c>
      <c r="E4786" s="4" t="s">
        <v>40294</v>
      </c>
      <c r="F4786" s="9" t="str">
        <f t="shared" si="297"/>
        <v>Colliertown</v>
      </c>
      <c r="G4786" t="str">
        <f t="shared" si="298"/>
        <v>KY</v>
      </c>
      <c r="H4786" t="str">
        <f t="shared" si="299"/>
        <v>72016</v>
      </c>
    </row>
    <row r="4787" spans="1:8" ht="30">
      <c r="A4787" s="1" t="s">
        <v>18366</v>
      </c>
      <c r="B4787" s="1" t="str">
        <f t="shared" si="296"/>
        <v>884 Gonzalez Court Suite 141;Marthaberg, PA 09090</v>
      </c>
      <c r="C4787" s="1" t="s">
        <v>30518</v>
      </c>
      <c r="D4787" s="4" t="s">
        <v>40295</v>
      </c>
      <c r="E4787" s="4" t="s">
        <v>40296</v>
      </c>
      <c r="F4787" s="9" t="str">
        <f t="shared" si="297"/>
        <v>Marthaberg</v>
      </c>
      <c r="G4787" t="str">
        <f t="shared" si="298"/>
        <v>PA</v>
      </c>
      <c r="H4787" t="str">
        <f t="shared" si="299"/>
        <v>09090</v>
      </c>
    </row>
    <row r="4788" spans="1:8" ht="30">
      <c r="A4788" s="1" t="s">
        <v>18369</v>
      </c>
      <c r="B4788" s="1" t="str">
        <f t="shared" si="296"/>
        <v>4897 Wright Pines;New Cassie, NH 87212</v>
      </c>
      <c r="C4788" s="1" t="s">
        <v>30519</v>
      </c>
      <c r="D4788" s="4" t="s">
        <v>40297</v>
      </c>
      <c r="E4788" s="4" t="s">
        <v>40298</v>
      </c>
      <c r="F4788" s="9" t="str">
        <f t="shared" si="297"/>
        <v>New Cassie</v>
      </c>
      <c r="G4788" t="str">
        <f t="shared" si="298"/>
        <v>NH</v>
      </c>
      <c r="H4788" t="str">
        <f t="shared" si="299"/>
        <v>87212</v>
      </c>
    </row>
    <row r="4789" spans="1:8" ht="30">
      <c r="A4789" s="1" t="s">
        <v>18373</v>
      </c>
      <c r="B4789" s="1" t="str">
        <f t="shared" si="296"/>
        <v>63445 Cox Crossroad Suite 910;East Wesley, TX 71097</v>
      </c>
      <c r="C4789" s="1" t="s">
        <v>30520</v>
      </c>
      <c r="D4789" s="4" t="s">
        <v>40299</v>
      </c>
      <c r="E4789" s="4" t="s">
        <v>40300</v>
      </c>
      <c r="F4789" s="9" t="str">
        <f t="shared" si="297"/>
        <v>East Wesley</v>
      </c>
      <c r="G4789" t="str">
        <f t="shared" si="298"/>
        <v>TX</v>
      </c>
      <c r="H4789" t="str">
        <f t="shared" si="299"/>
        <v>71097</v>
      </c>
    </row>
    <row r="4790" spans="1:8" ht="45">
      <c r="A4790" s="1" t="s">
        <v>18377</v>
      </c>
      <c r="B4790" s="1" t="str">
        <f t="shared" si="296"/>
        <v>1205 Anderson Turnpike;South Meganland, AR 40399</v>
      </c>
      <c r="C4790" s="1" t="s">
        <v>30521</v>
      </c>
      <c r="D4790" s="4" t="s">
        <v>40301</v>
      </c>
      <c r="E4790" s="4" t="s">
        <v>40302</v>
      </c>
      <c r="F4790" s="9" t="str">
        <f t="shared" si="297"/>
        <v>South Meganland</v>
      </c>
      <c r="G4790" t="str">
        <f t="shared" si="298"/>
        <v>AR</v>
      </c>
      <c r="H4790" t="str">
        <f t="shared" si="299"/>
        <v>40399</v>
      </c>
    </row>
    <row r="4791" spans="1:8" ht="30">
      <c r="A4791" s="1" t="s">
        <v>18381</v>
      </c>
      <c r="B4791" s="1" t="str">
        <f t="shared" si="296"/>
        <v>41920 Flowers Wall Apt. 473;Jasonhaven, WV 54674</v>
      </c>
      <c r="C4791" s="1" t="s">
        <v>30522</v>
      </c>
      <c r="D4791" s="4" t="s">
        <v>40303</v>
      </c>
      <c r="E4791" s="4" t="s">
        <v>40304</v>
      </c>
      <c r="F4791" s="9" t="str">
        <f t="shared" si="297"/>
        <v>Jasonhaven</v>
      </c>
      <c r="G4791" t="str">
        <f t="shared" si="298"/>
        <v>WV</v>
      </c>
      <c r="H4791" t="str">
        <f t="shared" si="299"/>
        <v>54674</v>
      </c>
    </row>
    <row r="4792" spans="1:8" ht="45">
      <c r="A4792" s="1" t="s">
        <v>18385</v>
      </c>
      <c r="B4792" s="1" t="str">
        <f t="shared" si="296"/>
        <v>97996 Scott Station Apt. 328;Smithborough, MT 74273</v>
      </c>
      <c r="C4792" s="1" t="s">
        <v>30523</v>
      </c>
      <c r="D4792" s="4" t="s">
        <v>40305</v>
      </c>
      <c r="E4792" s="4" t="s">
        <v>40306</v>
      </c>
      <c r="F4792" s="9" t="str">
        <f t="shared" si="297"/>
        <v>Smithborough</v>
      </c>
      <c r="G4792" t="str">
        <f t="shared" si="298"/>
        <v>MT</v>
      </c>
      <c r="H4792" t="str">
        <f t="shared" si="299"/>
        <v>74273</v>
      </c>
    </row>
    <row r="4793" spans="1:8" ht="45">
      <c r="A4793" s="1" t="s">
        <v>18389</v>
      </c>
      <c r="B4793" s="1" t="str">
        <f t="shared" si="296"/>
        <v>95117 Jason Gardens;Michaelview, DE 12842</v>
      </c>
      <c r="C4793" s="1" t="s">
        <v>30524</v>
      </c>
      <c r="D4793" s="4" t="s">
        <v>40307</v>
      </c>
      <c r="E4793" s="4" t="s">
        <v>40308</v>
      </c>
      <c r="F4793" s="9" t="str">
        <f t="shared" si="297"/>
        <v>Michaelview</v>
      </c>
      <c r="G4793" t="str">
        <f t="shared" si="298"/>
        <v>DE</v>
      </c>
      <c r="H4793" t="str">
        <f t="shared" si="299"/>
        <v>12842</v>
      </c>
    </row>
    <row r="4794" spans="1:8" ht="30">
      <c r="A4794" s="1" t="s">
        <v>18393</v>
      </c>
      <c r="B4794" s="1" t="str">
        <f t="shared" si="296"/>
        <v>7145 Woods Ranch;Yvetteside, CO 79959</v>
      </c>
      <c r="C4794" s="1" t="s">
        <v>30525</v>
      </c>
      <c r="D4794" s="4" t="s">
        <v>40309</v>
      </c>
      <c r="E4794" s="4" t="s">
        <v>40310</v>
      </c>
      <c r="F4794" s="9" t="str">
        <f t="shared" si="297"/>
        <v>Yvetteside</v>
      </c>
      <c r="G4794" t="str">
        <f t="shared" si="298"/>
        <v>CO</v>
      </c>
      <c r="H4794" t="str">
        <f t="shared" si="299"/>
        <v>79959</v>
      </c>
    </row>
    <row r="4795" spans="1:8" ht="30">
      <c r="A4795" s="1" t="s">
        <v>18396</v>
      </c>
      <c r="B4795" s="1" t="str">
        <f t="shared" si="296"/>
        <v>397 Catherine Ville;Port Geoffrey, UT 33007</v>
      </c>
      <c r="C4795" s="1" t="s">
        <v>30526</v>
      </c>
      <c r="D4795" s="4" t="s">
        <v>40311</v>
      </c>
      <c r="E4795" s="4" t="s">
        <v>40312</v>
      </c>
      <c r="F4795" s="9" t="str">
        <f t="shared" si="297"/>
        <v>Port Geoffrey</v>
      </c>
      <c r="G4795" t="str">
        <f t="shared" si="298"/>
        <v>UT</v>
      </c>
      <c r="H4795" t="str">
        <f t="shared" si="299"/>
        <v>33007</v>
      </c>
    </row>
    <row r="4796" spans="1:8" ht="30">
      <c r="A4796" s="1" t="s">
        <v>18400</v>
      </c>
      <c r="B4796" s="1" t="str">
        <f t="shared" si="296"/>
        <v>174 Roberts Loaf;Nicoleton, CO 60359</v>
      </c>
      <c r="C4796" s="1" t="s">
        <v>30527</v>
      </c>
      <c r="D4796" s="4" t="s">
        <v>40313</v>
      </c>
      <c r="E4796" s="4" t="s">
        <v>40314</v>
      </c>
      <c r="F4796" s="9" t="str">
        <f t="shared" si="297"/>
        <v>Nicoleton</v>
      </c>
      <c r="G4796" t="str">
        <f t="shared" si="298"/>
        <v>CO</v>
      </c>
      <c r="H4796" t="str">
        <f t="shared" si="299"/>
        <v>60359</v>
      </c>
    </row>
    <row r="4797" spans="1:8" ht="30">
      <c r="A4797" s="1" t="s">
        <v>18403</v>
      </c>
      <c r="B4797" s="1" t="str">
        <f t="shared" si="296"/>
        <v>891 Mendoza Courts;South Catherinebury, CA 43155</v>
      </c>
      <c r="C4797" s="1" t="s">
        <v>30528</v>
      </c>
      <c r="D4797" s="4" t="s">
        <v>40315</v>
      </c>
      <c r="E4797" s="4" t="s">
        <v>40316</v>
      </c>
      <c r="F4797" s="9" t="str">
        <f t="shared" si="297"/>
        <v>South Catherinebury</v>
      </c>
      <c r="G4797" t="str">
        <f t="shared" si="298"/>
        <v>CA</v>
      </c>
      <c r="H4797" t="str">
        <f t="shared" si="299"/>
        <v>43155</v>
      </c>
    </row>
    <row r="4798" spans="1:8" ht="45">
      <c r="A4798" s="1" t="s">
        <v>18406</v>
      </c>
      <c r="B4798" s="1" t="str">
        <f t="shared" si="296"/>
        <v>107 Copeland Estates Apt. 757;New Maryborough, KS 58724</v>
      </c>
      <c r="C4798" s="1" t="s">
        <v>30529</v>
      </c>
      <c r="D4798" s="4" t="s">
        <v>40317</v>
      </c>
      <c r="E4798" s="4" t="s">
        <v>40318</v>
      </c>
      <c r="F4798" s="9" t="str">
        <f t="shared" si="297"/>
        <v>New Maryborough</v>
      </c>
      <c r="G4798" t="str">
        <f t="shared" si="298"/>
        <v>KS</v>
      </c>
      <c r="H4798" t="str">
        <f t="shared" si="299"/>
        <v>58724</v>
      </c>
    </row>
    <row r="4799" spans="1:8" ht="45">
      <c r="A4799" s="1" t="s">
        <v>18410</v>
      </c>
      <c r="B4799" s="1" t="str">
        <f t="shared" si="296"/>
        <v>291 Thompson Mission Apt. 645;Port Annettestad, CA 73293</v>
      </c>
      <c r="C4799" s="1" t="s">
        <v>30530</v>
      </c>
      <c r="D4799" s="4" t="s">
        <v>40319</v>
      </c>
      <c r="E4799" s="4" t="s">
        <v>40320</v>
      </c>
      <c r="F4799" s="9" t="str">
        <f t="shared" si="297"/>
        <v>Port Annettestad</v>
      </c>
      <c r="G4799" t="str">
        <f t="shared" si="298"/>
        <v>CA</v>
      </c>
      <c r="H4799" t="str">
        <f t="shared" si="299"/>
        <v>73293</v>
      </c>
    </row>
    <row r="4800" spans="1:8" ht="45">
      <c r="A4800" s="1" t="s">
        <v>18413</v>
      </c>
      <c r="B4800" s="1" t="str">
        <f t="shared" si="296"/>
        <v>51891 Adams Burg Apt. 918;West Kristenfort, NM 48698</v>
      </c>
      <c r="C4800" s="1" t="s">
        <v>30531</v>
      </c>
      <c r="D4800" s="4" t="s">
        <v>40321</v>
      </c>
      <c r="E4800" s="4" t="s">
        <v>40322</v>
      </c>
      <c r="F4800" s="9" t="str">
        <f t="shared" si="297"/>
        <v>West Kristenfort</v>
      </c>
      <c r="G4800" t="str">
        <f t="shared" si="298"/>
        <v>NM</v>
      </c>
      <c r="H4800" t="str">
        <f t="shared" si="299"/>
        <v>48698</v>
      </c>
    </row>
    <row r="4801" spans="1:8" ht="30">
      <c r="A4801" s="1" t="s">
        <v>18417</v>
      </c>
      <c r="B4801" s="1" t="str">
        <f t="shared" si="296"/>
        <v>71580 Jonathan Light Suite 355;West Mark, OR 49660</v>
      </c>
      <c r="C4801" s="1" t="s">
        <v>30532</v>
      </c>
      <c r="D4801" s="4" t="s">
        <v>40323</v>
      </c>
      <c r="E4801" s="4" t="s">
        <v>40324</v>
      </c>
      <c r="F4801" s="9" t="str">
        <f t="shared" si="297"/>
        <v>West Mark</v>
      </c>
      <c r="G4801" t="str">
        <f t="shared" si="298"/>
        <v>OR</v>
      </c>
      <c r="H4801" t="str">
        <f t="shared" si="299"/>
        <v>49660</v>
      </c>
    </row>
    <row r="4802" spans="1:8" ht="45">
      <c r="A4802" s="1" t="s">
        <v>18421</v>
      </c>
      <c r="B4802" s="1" t="str">
        <f t="shared" si="296"/>
        <v>23020 David Light Suite 191;East Kevinberg, MD 66724</v>
      </c>
      <c r="C4802" s="1" t="s">
        <v>30533</v>
      </c>
      <c r="D4802" s="4" t="s">
        <v>40325</v>
      </c>
      <c r="E4802" s="4" t="s">
        <v>40326</v>
      </c>
      <c r="F4802" s="9" t="str">
        <f t="shared" si="297"/>
        <v>East Kevinberg</v>
      </c>
      <c r="G4802" t="str">
        <f t="shared" si="298"/>
        <v>MD</v>
      </c>
      <c r="H4802" t="str">
        <f t="shared" si="299"/>
        <v>66724</v>
      </c>
    </row>
    <row r="4803" spans="1:8" ht="30">
      <c r="A4803" s="1" t="s">
        <v>18425</v>
      </c>
      <c r="B4803" s="1" t="str">
        <f t="shared" ref="B4803:B4866" si="300">SUBSTITUTE(A4803,CHAR(10),";")</f>
        <v>5147 Smith Junctions;Lake Jacob, KY 63040</v>
      </c>
      <c r="C4803" s="1" t="s">
        <v>30534</v>
      </c>
      <c r="D4803" s="4" t="s">
        <v>40327</v>
      </c>
      <c r="E4803" s="4" t="s">
        <v>40328</v>
      </c>
      <c r="F4803" s="9" t="str">
        <f t="shared" ref="F4803:F4866" si="301">IF(RIGHT(LEFT(E4803,3),2)="PO",LEFT(E4803,3),LEFT(E4803,LEN(E4803)-10))</f>
        <v>Lake Jacob</v>
      </c>
      <c r="G4803" t="str">
        <f t="shared" ref="G4803:G4866" si="302">LEFT(RIGHT(E4803, 8), 2)</f>
        <v>KY</v>
      </c>
      <c r="H4803" t="str">
        <f t="shared" ref="H4803:H4866" si="303">RIGHT(E4803, 5)</f>
        <v>63040</v>
      </c>
    </row>
    <row r="4804" spans="1:8" ht="30">
      <c r="A4804" s="1" t="s">
        <v>18429</v>
      </c>
      <c r="B4804" s="1" t="str">
        <f t="shared" si="300"/>
        <v>55607 Jerry Haven Suite 971;Wilsonmouth, HI 25904</v>
      </c>
      <c r="C4804" s="1" t="s">
        <v>30535</v>
      </c>
      <c r="D4804" s="4" t="s">
        <v>40329</v>
      </c>
      <c r="E4804" s="4" t="s">
        <v>40330</v>
      </c>
      <c r="F4804" s="9" t="str">
        <f t="shared" si="301"/>
        <v>Wilsonmouth</v>
      </c>
      <c r="G4804" t="str">
        <f t="shared" si="302"/>
        <v>HI</v>
      </c>
      <c r="H4804" t="str">
        <f t="shared" si="303"/>
        <v>25904</v>
      </c>
    </row>
    <row r="4805" spans="1:8" ht="30">
      <c r="A4805" s="1" t="s">
        <v>18433</v>
      </c>
      <c r="B4805" s="1" t="str">
        <f t="shared" si="300"/>
        <v>7488 Clark Wells Apt. 997;Lake Ashley, IN 98240</v>
      </c>
      <c r="C4805" s="1" t="s">
        <v>30536</v>
      </c>
      <c r="D4805" s="4" t="s">
        <v>40331</v>
      </c>
      <c r="E4805" s="4" t="s">
        <v>40332</v>
      </c>
      <c r="F4805" s="9" t="str">
        <f t="shared" si="301"/>
        <v>Lake Ashley</v>
      </c>
      <c r="G4805" t="str">
        <f t="shared" si="302"/>
        <v>IN</v>
      </c>
      <c r="H4805" t="str">
        <f t="shared" si="303"/>
        <v>98240</v>
      </c>
    </row>
    <row r="4806" spans="1:8" ht="30">
      <c r="A4806" s="1" t="s">
        <v>18437</v>
      </c>
      <c r="B4806" s="1" t="str">
        <f t="shared" si="300"/>
        <v>Unit 5533 Box 0982;DPO AA 59725</v>
      </c>
      <c r="C4806" s="1" t="s">
        <v>30537</v>
      </c>
      <c r="D4806" s="4" t="s">
        <v>40333</v>
      </c>
      <c r="E4806" s="4" t="s">
        <v>40334</v>
      </c>
      <c r="F4806" s="9" t="str">
        <f t="shared" si="301"/>
        <v>DPO</v>
      </c>
      <c r="G4806" t="str">
        <f t="shared" si="302"/>
        <v>AA</v>
      </c>
      <c r="H4806" t="str">
        <f t="shared" si="303"/>
        <v>59725</v>
      </c>
    </row>
    <row r="4807" spans="1:8" ht="45">
      <c r="A4807" s="1" t="s">
        <v>18440</v>
      </c>
      <c r="B4807" s="1" t="str">
        <f t="shared" si="300"/>
        <v>3347 Garcia Squares Suite 632;North Brucefurt, LA 95487</v>
      </c>
      <c r="C4807" s="1" t="s">
        <v>30538</v>
      </c>
      <c r="D4807" s="4" t="s">
        <v>40335</v>
      </c>
      <c r="E4807" s="4" t="s">
        <v>40336</v>
      </c>
      <c r="F4807" s="9" t="str">
        <f t="shared" si="301"/>
        <v>North Brucefurt</v>
      </c>
      <c r="G4807" t="str">
        <f t="shared" si="302"/>
        <v>LA</v>
      </c>
      <c r="H4807" t="str">
        <f t="shared" si="303"/>
        <v>95487</v>
      </c>
    </row>
    <row r="4808" spans="1:8" ht="30">
      <c r="A4808" s="1" t="s">
        <v>18444</v>
      </c>
      <c r="B4808" s="1" t="str">
        <f t="shared" si="300"/>
        <v>3336 Susan Pine Suite 270;Franklinberg, TX 07068</v>
      </c>
      <c r="C4808" s="1" t="s">
        <v>30539</v>
      </c>
      <c r="D4808" s="4" t="s">
        <v>40337</v>
      </c>
      <c r="E4808" s="4" t="s">
        <v>40338</v>
      </c>
      <c r="F4808" s="9" t="str">
        <f t="shared" si="301"/>
        <v>Franklinberg</v>
      </c>
      <c r="G4808" t="str">
        <f t="shared" si="302"/>
        <v>TX</v>
      </c>
      <c r="H4808" t="str">
        <f t="shared" si="303"/>
        <v>07068</v>
      </c>
    </row>
    <row r="4809" spans="1:8" ht="45">
      <c r="A4809" s="1" t="s">
        <v>18448</v>
      </c>
      <c r="B4809" s="1" t="str">
        <f t="shared" si="300"/>
        <v>229 Miller Lock Apt. 595;Lake Caitlinville, VA 41440</v>
      </c>
      <c r="C4809" s="1" t="s">
        <v>30540</v>
      </c>
      <c r="D4809" s="4" t="s">
        <v>40339</v>
      </c>
      <c r="E4809" s="4" t="s">
        <v>40340</v>
      </c>
      <c r="F4809" s="9" t="str">
        <f t="shared" si="301"/>
        <v>Lake Caitlinville</v>
      </c>
      <c r="G4809" t="str">
        <f t="shared" si="302"/>
        <v>VA</v>
      </c>
      <c r="H4809" t="str">
        <f t="shared" si="303"/>
        <v>41440</v>
      </c>
    </row>
    <row r="4810" spans="1:8" ht="45">
      <c r="A4810" s="1" t="s">
        <v>18452</v>
      </c>
      <c r="B4810" s="1" t="str">
        <f t="shared" si="300"/>
        <v>04789 Acosta Squares;Michaelfort, OR 91611</v>
      </c>
      <c r="C4810" s="1" t="s">
        <v>30541</v>
      </c>
      <c r="D4810" s="4" t="s">
        <v>40341</v>
      </c>
      <c r="E4810" s="4" t="s">
        <v>40342</v>
      </c>
      <c r="F4810" s="9" t="str">
        <f t="shared" si="301"/>
        <v>Michaelfort</v>
      </c>
      <c r="G4810" t="str">
        <f t="shared" si="302"/>
        <v>OR</v>
      </c>
      <c r="H4810" t="str">
        <f t="shared" si="303"/>
        <v>91611</v>
      </c>
    </row>
    <row r="4811" spans="1:8" ht="30">
      <c r="A4811" s="1" t="s">
        <v>18456</v>
      </c>
      <c r="B4811" s="1" t="str">
        <f t="shared" si="300"/>
        <v>7379 Sarah Views Suite 097;Jeffreyfurt, ID 84051</v>
      </c>
      <c r="C4811" s="1" t="s">
        <v>30542</v>
      </c>
      <c r="D4811" s="4" t="s">
        <v>40343</v>
      </c>
      <c r="E4811" s="4" t="s">
        <v>40344</v>
      </c>
      <c r="F4811" s="9" t="str">
        <f t="shared" si="301"/>
        <v>Jeffreyfurt</v>
      </c>
      <c r="G4811" t="str">
        <f t="shared" si="302"/>
        <v>ID</v>
      </c>
      <c r="H4811" t="str">
        <f t="shared" si="303"/>
        <v>84051</v>
      </c>
    </row>
    <row r="4812" spans="1:8" ht="45">
      <c r="A4812" s="1" t="s">
        <v>18460</v>
      </c>
      <c r="B4812" s="1" t="str">
        <f t="shared" si="300"/>
        <v>05829 Jeffrey Plains Suite 032;East Kathrynshire, AZ 63825</v>
      </c>
      <c r="C4812" s="1" t="s">
        <v>30543</v>
      </c>
      <c r="D4812" s="4" t="s">
        <v>40345</v>
      </c>
      <c r="E4812" s="4" t="s">
        <v>40346</v>
      </c>
      <c r="F4812" s="9" t="str">
        <f t="shared" si="301"/>
        <v>East Kathrynshire</v>
      </c>
      <c r="G4812" t="str">
        <f t="shared" si="302"/>
        <v>AZ</v>
      </c>
      <c r="H4812" t="str">
        <f t="shared" si="303"/>
        <v>63825</v>
      </c>
    </row>
    <row r="4813" spans="1:8" ht="30">
      <c r="A4813" s="1" t="s">
        <v>18464</v>
      </c>
      <c r="B4813" s="1" t="str">
        <f t="shared" si="300"/>
        <v>USNV Neal;FPO AE 61053</v>
      </c>
      <c r="C4813" s="1" t="s">
        <v>30544</v>
      </c>
      <c r="D4813" s="4" t="s">
        <v>40347</v>
      </c>
      <c r="E4813" s="4" t="s">
        <v>40348</v>
      </c>
      <c r="F4813" s="9" t="str">
        <f t="shared" si="301"/>
        <v>FPO</v>
      </c>
      <c r="G4813" t="str">
        <f t="shared" si="302"/>
        <v>AE</v>
      </c>
      <c r="H4813" t="str">
        <f t="shared" si="303"/>
        <v>61053</v>
      </c>
    </row>
    <row r="4814" spans="1:8" ht="45">
      <c r="A4814" s="1" t="s">
        <v>18468</v>
      </c>
      <c r="B4814" s="1" t="str">
        <f t="shared" si="300"/>
        <v>1455 Michael Harbor Suite 163;South Sarahport, FL 23388</v>
      </c>
      <c r="C4814" s="1" t="s">
        <v>30545</v>
      </c>
      <c r="D4814" s="4" t="s">
        <v>40349</v>
      </c>
      <c r="E4814" s="4" t="s">
        <v>40350</v>
      </c>
      <c r="F4814" s="9" t="str">
        <f t="shared" si="301"/>
        <v>South Sarahport</v>
      </c>
      <c r="G4814" t="str">
        <f t="shared" si="302"/>
        <v>FL</v>
      </c>
      <c r="H4814" t="str">
        <f t="shared" si="303"/>
        <v>23388</v>
      </c>
    </row>
    <row r="4815" spans="1:8" ht="30">
      <c r="A4815" s="1" t="s">
        <v>18472</v>
      </c>
      <c r="B4815" s="1" t="str">
        <f t="shared" si="300"/>
        <v>0811 Valdez Cape;West Kenneth, OH 86366</v>
      </c>
      <c r="C4815" s="1" t="s">
        <v>30546</v>
      </c>
      <c r="D4815" s="4" t="s">
        <v>40351</v>
      </c>
      <c r="E4815" s="4" t="s">
        <v>40352</v>
      </c>
      <c r="F4815" s="9" t="str">
        <f t="shared" si="301"/>
        <v>West Kenneth</v>
      </c>
      <c r="G4815" t="str">
        <f t="shared" si="302"/>
        <v>OH</v>
      </c>
      <c r="H4815" t="str">
        <f t="shared" si="303"/>
        <v>86366</v>
      </c>
    </row>
    <row r="4816" spans="1:8" ht="30">
      <c r="A4816" s="1" t="s">
        <v>18476</v>
      </c>
      <c r="B4816" s="1" t="str">
        <f t="shared" si="300"/>
        <v>2157 Melanie Valleys;North Ashleemouth, IN 34964</v>
      </c>
      <c r="C4816" s="1" t="s">
        <v>30547</v>
      </c>
      <c r="D4816" s="4" t="s">
        <v>40353</v>
      </c>
      <c r="E4816" s="4" t="s">
        <v>40354</v>
      </c>
      <c r="F4816" s="9" t="str">
        <f t="shared" si="301"/>
        <v>North Ashleemouth</v>
      </c>
      <c r="G4816" t="str">
        <f t="shared" si="302"/>
        <v>IN</v>
      </c>
      <c r="H4816" t="str">
        <f t="shared" si="303"/>
        <v>34964</v>
      </c>
    </row>
    <row r="4817" spans="1:8" ht="30">
      <c r="A4817" s="1" t="s">
        <v>18480</v>
      </c>
      <c r="B4817" s="1" t="str">
        <f t="shared" si="300"/>
        <v>PSC 3791, Box 9581;APO AP 71342</v>
      </c>
      <c r="C4817" s="1" t="s">
        <v>30548</v>
      </c>
      <c r="D4817" s="4" t="s">
        <v>40355</v>
      </c>
      <c r="E4817" s="4" t="s">
        <v>40356</v>
      </c>
      <c r="F4817" s="9" t="str">
        <f t="shared" si="301"/>
        <v>APO</v>
      </c>
      <c r="G4817" t="str">
        <f t="shared" si="302"/>
        <v>AP</v>
      </c>
      <c r="H4817" t="str">
        <f t="shared" si="303"/>
        <v>71342</v>
      </c>
    </row>
    <row r="4818" spans="1:8" ht="45">
      <c r="A4818" s="1" t="s">
        <v>18484</v>
      </c>
      <c r="B4818" s="1" t="str">
        <f t="shared" si="300"/>
        <v>58015 David Extensions;Hartmantown, RI 99507</v>
      </c>
      <c r="C4818" s="1" t="s">
        <v>30549</v>
      </c>
      <c r="D4818" s="4" t="s">
        <v>40357</v>
      </c>
      <c r="E4818" s="4" t="s">
        <v>40358</v>
      </c>
      <c r="F4818" s="9" t="str">
        <f t="shared" si="301"/>
        <v>Hartmantown</v>
      </c>
      <c r="G4818" t="str">
        <f t="shared" si="302"/>
        <v>RI</v>
      </c>
      <c r="H4818" t="str">
        <f t="shared" si="303"/>
        <v>99507</v>
      </c>
    </row>
    <row r="4819" spans="1:8" ht="30">
      <c r="A4819" s="1" t="s">
        <v>18488</v>
      </c>
      <c r="B4819" s="1" t="str">
        <f t="shared" si="300"/>
        <v>30593 Mallory Gardens Apt. 833;West Daniel, MT 99273</v>
      </c>
      <c r="C4819" s="1" t="s">
        <v>30550</v>
      </c>
      <c r="D4819" s="4" t="s">
        <v>40359</v>
      </c>
      <c r="E4819" s="4" t="s">
        <v>40360</v>
      </c>
      <c r="F4819" s="9" t="str">
        <f t="shared" si="301"/>
        <v>West Daniel</v>
      </c>
      <c r="G4819" t="str">
        <f t="shared" si="302"/>
        <v>MT</v>
      </c>
      <c r="H4819" t="str">
        <f t="shared" si="303"/>
        <v>99273</v>
      </c>
    </row>
    <row r="4820" spans="1:8" ht="30">
      <c r="A4820" s="1" t="s">
        <v>18491</v>
      </c>
      <c r="B4820" s="1" t="str">
        <f t="shared" si="300"/>
        <v>4689 Brian Canyon Apt. 086;New Bianca, MO 06384</v>
      </c>
      <c r="C4820" s="1" t="s">
        <v>30551</v>
      </c>
      <c r="D4820" s="4" t="s">
        <v>40361</v>
      </c>
      <c r="E4820" s="4" t="s">
        <v>40362</v>
      </c>
      <c r="F4820" s="9" t="str">
        <f t="shared" si="301"/>
        <v>New Bianca</v>
      </c>
      <c r="G4820" t="str">
        <f t="shared" si="302"/>
        <v>MO</v>
      </c>
      <c r="H4820" t="str">
        <f t="shared" si="303"/>
        <v>06384</v>
      </c>
    </row>
    <row r="4821" spans="1:8" ht="45">
      <c r="A4821" s="1" t="s">
        <v>18495</v>
      </c>
      <c r="B4821" s="1" t="str">
        <f t="shared" si="300"/>
        <v>041 Wilkerson Orchard Suite 003;South Nicholasmouth, GA 53660</v>
      </c>
      <c r="C4821" s="1" t="s">
        <v>30552</v>
      </c>
      <c r="D4821" s="4" t="s">
        <v>40363</v>
      </c>
      <c r="E4821" s="4" t="s">
        <v>40364</v>
      </c>
      <c r="F4821" s="9" t="str">
        <f t="shared" si="301"/>
        <v>South Nicholasmouth</v>
      </c>
      <c r="G4821" t="str">
        <f t="shared" si="302"/>
        <v>GA</v>
      </c>
      <c r="H4821" t="str">
        <f t="shared" si="303"/>
        <v>53660</v>
      </c>
    </row>
    <row r="4822" spans="1:8" ht="45">
      <c r="A4822" s="1" t="s">
        <v>18499</v>
      </c>
      <c r="B4822" s="1" t="str">
        <f t="shared" si="300"/>
        <v>0604 Bush Terrace;Jermaineside, TX 65225</v>
      </c>
      <c r="C4822" s="1" t="s">
        <v>30553</v>
      </c>
      <c r="D4822" s="4" t="s">
        <v>40365</v>
      </c>
      <c r="E4822" s="4" t="s">
        <v>40366</v>
      </c>
      <c r="F4822" s="9" t="str">
        <f t="shared" si="301"/>
        <v>Jermaineside</v>
      </c>
      <c r="G4822" t="str">
        <f t="shared" si="302"/>
        <v>TX</v>
      </c>
      <c r="H4822" t="str">
        <f t="shared" si="303"/>
        <v>65225</v>
      </c>
    </row>
    <row r="4823" spans="1:8" ht="30">
      <c r="A4823" s="1" t="s">
        <v>18503</v>
      </c>
      <c r="B4823" s="1" t="str">
        <f t="shared" si="300"/>
        <v>7711 Darren Spurs Apt. 101;Madisonton, IN 65929</v>
      </c>
      <c r="C4823" s="1" t="s">
        <v>30554</v>
      </c>
      <c r="D4823" s="4" t="s">
        <v>40367</v>
      </c>
      <c r="E4823" s="4" t="s">
        <v>40368</v>
      </c>
      <c r="F4823" s="9" t="str">
        <f t="shared" si="301"/>
        <v>Madisonton</v>
      </c>
      <c r="G4823" t="str">
        <f t="shared" si="302"/>
        <v>IN</v>
      </c>
      <c r="H4823" t="str">
        <f t="shared" si="303"/>
        <v>65929</v>
      </c>
    </row>
    <row r="4824" spans="1:8" ht="30">
      <c r="A4824" s="1" t="s">
        <v>18507</v>
      </c>
      <c r="B4824" s="1" t="str">
        <f t="shared" si="300"/>
        <v>048 Shannon Parks Suite 234;Meltonport, CO 38124</v>
      </c>
      <c r="C4824" s="1" t="s">
        <v>30555</v>
      </c>
      <c r="D4824" s="4" t="s">
        <v>40369</v>
      </c>
      <c r="E4824" s="4" t="s">
        <v>40370</v>
      </c>
      <c r="F4824" s="9" t="str">
        <f t="shared" si="301"/>
        <v>Meltonport</v>
      </c>
      <c r="G4824" t="str">
        <f t="shared" si="302"/>
        <v>CO</v>
      </c>
      <c r="H4824" t="str">
        <f t="shared" si="303"/>
        <v>38124</v>
      </c>
    </row>
    <row r="4825" spans="1:8" ht="30">
      <c r="A4825" s="1" t="s">
        <v>18511</v>
      </c>
      <c r="B4825" s="1" t="str">
        <f t="shared" si="300"/>
        <v>99627 Kerry Flats;Jennaland, OH 14998</v>
      </c>
      <c r="C4825" s="1" t="s">
        <v>30556</v>
      </c>
      <c r="D4825" s="4" t="s">
        <v>40371</v>
      </c>
      <c r="E4825" s="4" t="s">
        <v>40372</v>
      </c>
      <c r="F4825" s="9" t="str">
        <f t="shared" si="301"/>
        <v>Jennaland</v>
      </c>
      <c r="G4825" t="str">
        <f t="shared" si="302"/>
        <v>OH</v>
      </c>
      <c r="H4825" t="str">
        <f t="shared" si="303"/>
        <v>14998</v>
      </c>
    </row>
    <row r="4826" spans="1:8" ht="30">
      <c r="A4826" s="1" t="s">
        <v>18515</v>
      </c>
      <c r="B4826" s="1" t="str">
        <f t="shared" si="300"/>
        <v>96856 Byrd Shoal Suite 743;New Alanville, MT 91275</v>
      </c>
      <c r="C4826" s="1" t="s">
        <v>30557</v>
      </c>
      <c r="D4826" s="4" t="s">
        <v>40373</v>
      </c>
      <c r="E4826" s="4" t="s">
        <v>40374</v>
      </c>
      <c r="F4826" s="9" t="str">
        <f t="shared" si="301"/>
        <v>New Alanville</v>
      </c>
      <c r="G4826" t="str">
        <f t="shared" si="302"/>
        <v>MT</v>
      </c>
      <c r="H4826" t="str">
        <f t="shared" si="303"/>
        <v>91275</v>
      </c>
    </row>
    <row r="4827" spans="1:8" ht="45">
      <c r="A4827" s="1" t="s">
        <v>18519</v>
      </c>
      <c r="B4827" s="1" t="str">
        <f t="shared" si="300"/>
        <v>890 Vanessa Harbor;Ronaldville, SD 48674</v>
      </c>
      <c r="C4827" s="1" t="s">
        <v>30558</v>
      </c>
      <c r="D4827" s="4" t="s">
        <v>40375</v>
      </c>
      <c r="E4827" s="4" t="s">
        <v>40376</v>
      </c>
      <c r="F4827" s="9" t="str">
        <f t="shared" si="301"/>
        <v>Ronaldville</v>
      </c>
      <c r="G4827" t="str">
        <f t="shared" si="302"/>
        <v>SD</v>
      </c>
      <c r="H4827" t="str">
        <f t="shared" si="303"/>
        <v>48674</v>
      </c>
    </row>
    <row r="4828" spans="1:8" ht="30">
      <c r="A4828" s="1" t="s">
        <v>18523</v>
      </c>
      <c r="B4828" s="1" t="str">
        <f t="shared" si="300"/>
        <v>334 Courtney Mount Apt. 073;Lunachester, NV 02818</v>
      </c>
      <c r="C4828" s="1" t="s">
        <v>30559</v>
      </c>
      <c r="D4828" s="4" t="s">
        <v>40377</v>
      </c>
      <c r="E4828" s="4" t="s">
        <v>40378</v>
      </c>
      <c r="F4828" s="9" t="str">
        <f t="shared" si="301"/>
        <v>Lunachester</v>
      </c>
      <c r="G4828" t="str">
        <f t="shared" si="302"/>
        <v>NV</v>
      </c>
      <c r="H4828" t="str">
        <f t="shared" si="303"/>
        <v>02818</v>
      </c>
    </row>
    <row r="4829" spans="1:8" ht="45">
      <c r="A4829" s="1" t="s">
        <v>18527</v>
      </c>
      <c r="B4829" s="1" t="str">
        <f t="shared" si="300"/>
        <v>551 Richardson Rapids Apt. 158;Lake Lawrenceburgh, MD 56809</v>
      </c>
      <c r="C4829" s="1" t="s">
        <v>30560</v>
      </c>
      <c r="D4829" s="4" t="s">
        <v>40379</v>
      </c>
      <c r="E4829" s="4" t="s">
        <v>40380</v>
      </c>
      <c r="F4829" s="9" t="str">
        <f t="shared" si="301"/>
        <v>Lake Lawrenceburgh</v>
      </c>
      <c r="G4829" t="str">
        <f t="shared" si="302"/>
        <v>MD</v>
      </c>
      <c r="H4829" t="str">
        <f t="shared" si="303"/>
        <v>56809</v>
      </c>
    </row>
    <row r="4830" spans="1:8" ht="30">
      <c r="A4830" s="1" t="s">
        <v>18530</v>
      </c>
      <c r="B4830" s="1" t="str">
        <f t="shared" si="300"/>
        <v>9799 Dixon Mews;East Brett, IA 38294</v>
      </c>
      <c r="C4830" s="1" t="s">
        <v>30561</v>
      </c>
      <c r="D4830" s="4" t="s">
        <v>40381</v>
      </c>
      <c r="E4830" s="4" t="s">
        <v>40382</v>
      </c>
      <c r="F4830" s="9" t="str">
        <f t="shared" si="301"/>
        <v>East Brett</v>
      </c>
      <c r="G4830" t="str">
        <f t="shared" si="302"/>
        <v>IA</v>
      </c>
      <c r="H4830" t="str">
        <f t="shared" si="303"/>
        <v>38294</v>
      </c>
    </row>
    <row r="4831" spans="1:8" ht="30">
      <c r="A4831" s="1" t="s">
        <v>18534</v>
      </c>
      <c r="B4831" s="1" t="str">
        <f t="shared" si="300"/>
        <v>591 Green Fall;Lake Brettborough, MD 35139</v>
      </c>
      <c r="C4831" s="1" t="s">
        <v>30562</v>
      </c>
      <c r="D4831" s="4" t="s">
        <v>40383</v>
      </c>
      <c r="E4831" s="4" t="s">
        <v>40384</v>
      </c>
      <c r="F4831" s="9" t="str">
        <f t="shared" si="301"/>
        <v>Lake Brettborough</v>
      </c>
      <c r="G4831" t="str">
        <f t="shared" si="302"/>
        <v>MD</v>
      </c>
      <c r="H4831" t="str">
        <f t="shared" si="303"/>
        <v>35139</v>
      </c>
    </row>
    <row r="4832" spans="1:8" ht="30">
      <c r="A4832" s="1" t="s">
        <v>18538</v>
      </c>
      <c r="B4832" s="1" t="str">
        <f t="shared" si="300"/>
        <v>995 Kenneth Ramp Suite 141;Cathyshire, TX 47766</v>
      </c>
      <c r="C4832" s="1" t="s">
        <v>30563</v>
      </c>
      <c r="D4832" s="4" t="s">
        <v>40385</v>
      </c>
      <c r="E4832" s="4" t="s">
        <v>40386</v>
      </c>
      <c r="F4832" s="9" t="str">
        <f t="shared" si="301"/>
        <v>Cathyshire</v>
      </c>
      <c r="G4832" t="str">
        <f t="shared" si="302"/>
        <v>TX</v>
      </c>
      <c r="H4832" t="str">
        <f t="shared" si="303"/>
        <v>47766</v>
      </c>
    </row>
    <row r="4833" spans="1:8" ht="30">
      <c r="A4833" s="1" t="s">
        <v>18541</v>
      </c>
      <c r="B4833" s="1" t="str">
        <f t="shared" si="300"/>
        <v>761 Aaron Villages Apt. 065;East Kelly, IN 70018</v>
      </c>
      <c r="C4833" s="1" t="s">
        <v>30564</v>
      </c>
      <c r="D4833" s="4" t="s">
        <v>40387</v>
      </c>
      <c r="E4833" s="4" t="s">
        <v>40388</v>
      </c>
      <c r="F4833" s="9" t="str">
        <f t="shared" si="301"/>
        <v>East Kelly</v>
      </c>
      <c r="G4833" t="str">
        <f t="shared" si="302"/>
        <v>IN</v>
      </c>
      <c r="H4833" t="str">
        <f t="shared" si="303"/>
        <v>70018</v>
      </c>
    </row>
    <row r="4834" spans="1:8" ht="45">
      <c r="A4834" s="1" t="s">
        <v>18545</v>
      </c>
      <c r="B4834" s="1" t="str">
        <f t="shared" si="300"/>
        <v>349 Deleon Lights Suite 545;South Amandaville, KY 31322</v>
      </c>
      <c r="C4834" s="1" t="s">
        <v>30565</v>
      </c>
      <c r="D4834" s="4" t="s">
        <v>40389</v>
      </c>
      <c r="E4834" s="4" t="s">
        <v>40390</v>
      </c>
      <c r="F4834" s="9" t="str">
        <f t="shared" si="301"/>
        <v>South Amandaville</v>
      </c>
      <c r="G4834" t="str">
        <f t="shared" si="302"/>
        <v>KY</v>
      </c>
      <c r="H4834" t="str">
        <f t="shared" si="303"/>
        <v>31322</v>
      </c>
    </row>
    <row r="4835" spans="1:8" ht="30">
      <c r="A4835" s="1" t="s">
        <v>18549</v>
      </c>
      <c r="B4835" s="1" t="str">
        <f t="shared" si="300"/>
        <v>287 Phillip Ridge Apt. 351;New Chelsea, DC 28465</v>
      </c>
      <c r="C4835" s="1" t="s">
        <v>30566</v>
      </c>
      <c r="D4835" s="4" t="s">
        <v>40391</v>
      </c>
      <c r="E4835" s="4" t="s">
        <v>40392</v>
      </c>
      <c r="F4835" s="9" t="str">
        <f t="shared" si="301"/>
        <v>New Chelsea</v>
      </c>
      <c r="G4835" t="str">
        <f t="shared" si="302"/>
        <v>DC</v>
      </c>
      <c r="H4835" t="str">
        <f t="shared" si="303"/>
        <v>28465</v>
      </c>
    </row>
    <row r="4836" spans="1:8" ht="45">
      <c r="A4836" s="1" t="s">
        <v>18553</v>
      </c>
      <c r="B4836" s="1" t="str">
        <f t="shared" si="300"/>
        <v>719 Wilson Curve;Martinezmouth, CO 46896</v>
      </c>
      <c r="C4836" s="1" t="s">
        <v>30567</v>
      </c>
      <c r="D4836" s="4" t="s">
        <v>40393</v>
      </c>
      <c r="E4836" s="4" t="s">
        <v>40394</v>
      </c>
      <c r="F4836" s="9" t="str">
        <f t="shared" si="301"/>
        <v>Martinezmouth</v>
      </c>
      <c r="G4836" t="str">
        <f t="shared" si="302"/>
        <v>CO</v>
      </c>
      <c r="H4836" t="str">
        <f t="shared" si="303"/>
        <v>46896</v>
      </c>
    </row>
    <row r="4837" spans="1:8" ht="30">
      <c r="A4837" s="1" t="s">
        <v>18557</v>
      </c>
      <c r="B4837" s="1" t="str">
        <f t="shared" si="300"/>
        <v>784 Michael Streets Apt. 213;South Sarah, WI 89012</v>
      </c>
      <c r="C4837" s="1" t="s">
        <v>30568</v>
      </c>
      <c r="D4837" s="4" t="s">
        <v>40395</v>
      </c>
      <c r="E4837" s="4" t="s">
        <v>40396</v>
      </c>
      <c r="F4837" s="9" t="str">
        <f t="shared" si="301"/>
        <v>South Sarah</v>
      </c>
      <c r="G4837" t="str">
        <f t="shared" si="302"/>
        <v>WI</v>
      </c>
      <c r="H4837" t="str">
        <f t="shared" si="303"/>
        <v>89012</v>
      </c>
    </row>
    <row r="4838" spans="1:8" ht="30">
      <c r="A4838" s="1" t="s">
        <v>18560</v>
      </c>
      <c r="B4838" s="1" t="str">
        <f t="shared" si="300"/>
        <v>25537 Odom Crescent Suite 085;South Robert, MA 11244</v>
      </c>
      <c r="C4838" s="1" t="s">
        <v>30569</v>
      </c>
      <c r="D4838" s="4" t="s">
        <v>40397</v>
      </c>
      <c r="E4838" s="4" t="s">
        <v>40398</v>
      </c>
      <c r="F4838" s="9" t="str">
        <f t="shared" si="301"/>
        <v>South Robert</v>
      </c>
      <c r="G4838" t="str">
        <f t="shared" si="302"/>
        <v>MA</v>
      </c>
      <c r="H4838" t="str">
        <f t="shared" si="303"/>
        <v>11244</v>
      </c>
    </row>
    <row r="4839" spans="1:8" ht="45">
      <c r="A4839" s="1" t="s">
        <v>18564</v>
      </c>
      <c r="B4839" s="1" t="str">
        <f t="shared" si="300"/>
        <v>0423 Christina Islands;Sonyamouth, NM 63833</v>
      </c>
      <c r="C4839" s="1" t="s">
        <v>30570</v>
      </c>
      <c r="D4839" s="4" t="s">
        <v>40399</v>
      </c>
      <c r="E4839" s="4" t="s">
        <v>40400</v>
      </c>
      <c r="F4839" s="9" t="str">
        <f t="shared" si="301"/>
        <v>Sonyamouth</v>
      </c>
      <c r="G4839" t="str">
        <f t="shared" si="302"/>
        <v>NM</v>
      </c>
      <c r="H4839" t="str">
        <f t="shared" si="303"/>
        <v>63833</v>
      </c>
    </row>
    <row r="4840" spans="1:8" ht="30">
      <c r="A4840" s="1" t="s">
        <v>18568</v>
      </c>
      <c r="B4840" s="1" t="str">
        <f t="shared" si="300"/>
        <v>6374 Timothy Keys;Smithport, MO 52854</v>
      </c>
      <c r="C4840" s="1" t="s">
        <v>30571</v>
      </c>
      <c r="D4840" s="4" t="s">
        <v>40401</v>
      </c>
      <c r="E4840" s="4" t="s">
        <v>40402</v>
      </c>
      <c r="F4840" s="9" t="str">
        <f t="shared" si="301"/>
        <v>Smithport</v>
      </c>
      <c r="G4840" t="str">
        <f t="shared" si="302"/>
        <v>MO</v>
      </c>
      <c r="H4840" t="str">
        <f t="shared" si="303"/>
        <v>52854</v>
      </c>
    </row>
    <row r="4841" spans="1:8" ht="45">
      <c r="A4841" s="1" t="s">
        <v>18572</v>
      </c>
      <c r="B4841" s="1" t="str">
        <f t="shared" si="300"/>
        <v>11959 Martinez Glen;Deborahburgh, CT 84990</v>
      </c>
      <c r="C4841" s="1" t="s">
        <v>30572</v>
      </c>
      <c r="D4841" s="4" t="s">
        <v>40403</v>
      </c>
      <c r="E4841" s="4" t="s">
        <v>40404</v>
      </c>
      <c r="F4841" s="9" t="str">
        <f t="shared" si="301"/>
        <v>Deborahburgh</v>
      </c>
      <c r="G4841" t="str">
        <f t="shared" si="302"/>
        <v>CT</v>
      </c>
      <c r="H4841" t="str">
        <f t="shared" si="303"/>
        <v>84990</v>
      </c>
    </row>
    <row r="4842" spans="1:8" ht="30">
      <c r="A4842" s="1" t="s">
        <v>18576</v>
      </c>
      <c r="B4842" s="1" t="str">
        <f t="shared" si="300"/>
        <v>476 Paul Hills;New Dustinfort, KS 50165</v>
      </c>
      <c r="C4842" s="1" t="s">
        <v>30573</v>
      </c>
      <c r="D4842" s="4" t="s">
        <v>40405</v>
      </c>
      <c r="E4842" s="4" t="s">
        <v>40406</v>
      </c>
      <c r="F4842" s="9" t="str">
        <f t="shared" si="301"/>
        <v>New Dustinfort</v>
      </c>
      <c r="G4842" t="str">
        <f t="shared" si="302"/>
        <v>KS</v>
      </c>
      <c r="H4842" t="str">
        <f t="shared" si="303"/>
        <v>50165</v>
      </c>
    </row>
    <row r="4843" spans="1:8" ht="30">
      <c r="A4843" s="1" t="s">
        <v>18580</v>
      </c>
      <c r="B4843" s="1" t="str">
        <f t="shared" si="300"/>
        <v>384 Saunders Parkway;North Kimberly, IA 27696</v>
      </c>
      <c r="C4843" s="1" t="s">
        <v>30574</v>
      </c>
      <c r="D4843" s="4" t="s">
        <v>40407</v>
      </c>
      <c r="E4843" s="4" t="s">
        <v>40408</v>
      </c>
      <c r="F4843" s="9" t="str">
        <f t="shared" si="301"/>
        <v>North Kimberly</v>
      </c>
      <c r="G4843" t="str">
        <f t="shared" si="302"/>
        <v>IA</v>
      </c>
      <c r="H4843" t="str">
        <f t="shared" si="303"/>
        <v>27696</v>
      </c>
    </row>
    <row r="4844" spans="1:8" ht="30">
      <c r="A4844" s="1" t="s">
        <v>18584</v>
      </c>
      <c r="B4844" s="1" t="str">
        <f t="shared" si="300"/>
        <v>69859 Torres Walks Apt. 576;New Renee, GA 01635</v>
      </c>
      <c r="C4844" s="1" t="s">
        <v>30575</v>
      </c>
      <c r="D4844" s="4" t="s">
        <v>40409</v>
      </c>
      <c r="E4844" s="4" t="s">
        <v>40410</v>
      </c>
      <c r="F4844" s="9" t="str">
        <f t="shared" si="301"/>
        <v>New Renee</v>
      </c>
      <c r="G4844" t="str">
        <f t="shared" si="302"/>
        <v>GA</v>
      </c>
      <c r="H4844" t="str">
        <f t="shared" si="303"/>
        <v>01635</v>
      </c>
    </row>
    <row r="4845" spans="1:8" ht="45">
      <c r="A4845" s="1" t="s">
        <v>18588</v>
      </c>
      <c r="B4845" s="1" t="str">
        <f t="shared" si="300"/>
        <v>9570 Jones Path Apt. 580;West Timothystad, MA 98080</v>
      </c>
      <c r="C4845" s="1" t="s">
        <v>30576</v>
      </c>
      <c r="D4845" s="4" t="s">
        <v>40411</v>
      </c>
      <c r="E4845" s="4" t="s">
        <v>40412</v>
      </c>
      <c r="F4845" s="9" t="str">
        <f t="shared" si="301"/>
        <v>West Timothystad</v>
      </c>
      <c r="G4845" t="str">
        <f t="shared" si="302"/>
        <v>MA</v>
      </c>
      <c r="H4845" t="str">
        <f t="shared" si="303"/>
        <v>98080</v>
      </c>
    </row>
    <row r="4846" spans="1:8" ht="45">
      <c r="A4846" s="1" t="s">
        <v>18591</v>
      </c>
      <c r="B4846" s="1" t="str">
        <f t="shared" si="300"/>
        <v>67872 Kathy Summit;Serranoport, PA 83765</v>
      </c>
      <c r="C4846" s="1" t="s">
        <v>30577</v>
      </c>
      <c r="D4846" s="4" t="s">
        <v>40413</v>
      </c>
      <c r="E4846" s="4" t="s">
        <v>40414</v>
      </c>
      <c r="F4846" s="9" t="str">
        <f t="shared" si="301"/>
        <v>Serranoport</v>
      </c>
      <c r="G4846" t="str">
        <f t="shared" si="302"/>
        <v>PA</v>
      </c>
      <c r="H4846" t="str">
        <f t="shared" si="303"/>
        <v>83765</v>
      </c>
    </row>
    <row r="4847" spans="1:8" ht="30">
      <c r="A4847" s="1" t="s">
        <v>18595</v>
      </c>
      <c r="B4847" s="1" t="str">
        <f t="shared" si="300"/>
        <v>6949 Morris Drive Apt. 804;Blackview, TN 69339</v>
      </c>
      <c r="C4847" s="1" t="s">
        <v>30578</v>
      </c>
      <c r="D4847" s="4" t="s">
        <v>40415</v>
      </c>
      <c r="E4847" s="4" t="s">
        <v>40416</v>
      </c>
      <c r="F4847" s="9" t="str">
        <f t="shared" si="301"/>
        <v>Blackview</v>
      </c>
      <c r="G4847" t="str">
        <f t="shared" si="302"/>
        <v>TN</v>
      </c>
      <c r="H4847" t="str">
        <f t="shared" si="303"/>
        <v>69339</v>
      </c>
    </row>
    <row r="4848" spans="1:8" ht="30">
      <c r="A4848" s="1" t="s">
        <v>18599</v>
      </c>
      <c r="B4848" s="1" t="str">
        <f t="shared" si="300"/>
        <v>865 Judith Loop;North Lisaland, NE 05320</v>
      </c>
      <c r="C4848" s="1" t="s">
        <v>30579</v>
      </c>
      <c r="D4848" s="4" t="s">
        <v>40417</v>
      </c>
      <c r="E4848" s="4" t="s">
        <v>40418</v>
      </c>
      <c r="F4848" s="9" t="str">
        <f t="shared" si="301"/>
        <v>North Lisaland</v>
      </c>
      <c r="G4848" t="str">
        <f t="shared" si="302"/>
        <v>NE</v>
      </c>
      <c r="H4848" t="str">
        <f t="shared" si="303"/>
        <v>05320</v>
      </c>
    </row>
    <row r="4849" spans="1:8" ht="45">
      <c r="A4849" s="1" t="s">
        <v>18603</v>
      </c>
      <c r="B4849" s="1" t="str">
        <f t="shared" si="300"/>
        <v>6061 Vaughn Well Apt. 230;North Matthewborough, NE 09244</v>
      </c>
      <c r="C4849" s="1" t="s">
        <v>30580</v>
      </c>
      <c r="D4849" s="4" t="s">
        <v>40419</v>
      </c>
      <c r="E4849" s="4" t="s">
        <v>40420</v>
      </c>
      <c r="F4849" s="9" t="str">
        <f t="shared" si="301"/>
        <v>North Matthewborough</v>
      </c>
      <c r="G4849" t="str">
        <f t="shared" si="302"/>
        <v>NE</v>
      </c>
      <c r="H4849" t="str">
        <f t="shared" si="303"/>
        <v>09244</v>
      </c>
    </row>
    <row r="4850" spans="1:8" ht="30">
      <c r="A4850" s="1" t="s">
        <v>18607</v>
      </c>
      <c r="B4850" s="1" t="str">
        <f t="shared" si="300"/>
        <v>3671 Krause Street;New Juan, ME 51717</v>
      </c>
      <c r="C4850" s="1" t="s">
        <v>30581</v>
      </c>
      <c r="D4850" s="4" t="s">
        <v>40421</v>
      </c>
      <c r="E4850" s="4" t="s">
        <v>40422</v>
      </c>
      <c r="F4850" s="9" t="str">
        <f t="shared" si="301"/>
        <v>New Juan</v>
      </c>
      <c r="G4850" t="str">
        <f t="shared" si="302"/>
        <v>ME</v>
      </c>
      <c r="H4850" t="str">
        <f t="shared" si="303"/>
        <v>51717</v>
      </c>
    </row>
    <row r="4851" spans="1:8" ht="30">
      <c r="A4851" s="1" t="s">
        <v>18611</v>
      </c>
      <c r="B4851" s="1" t="str">
        <f t="shared" si="300"/>
        <v>1050 Scott Estate;Turnerville, OK 30674</v>
      </c>
      <c r="C4851" s="1" t="s">
        <v>30582</v>
      </c>
      <c r="D4851" s="4" t="s">
        <v>40423</v>
      </c>
      <c r="E4851" s="4" t="s">
        <v>40424</v>
      </c>
      <c r="F4851" s="9" t="str">
        <f t="shared" si="301"/>
        <v>Turnerville</v>
      </c>
      <c r="G4851" t="str">
        <f t="shared" si="302"/>
        <v>OK</v>
      </c>
      <c r="H4851" t="str">
        <f t="shared" si="303"/>
        <v>30674</v>
      </c>
    </row>
    <row r="4852" spans="1:8" ht="30">
      <c r="A4852" s="1" t="s">
        <v>18614</v>
      </c>
      <c r="B4852" s="1" t="str">
        <f t="shared" si="300"/>
        <v>85966 Barnes Turnpike;Lake Saratown, TX 44087</v>
      </c>
      <c r="C4852" s="1" t="s">
        <v>30583</v>
      </c>
      <c r="D4852" s="4" t="s">
        <v>40425</v>
      </c>
      <c r="E4852" s="4" t="s">
        <v>40426</v>
      </c>
      <c r="F4852" s="9" t="str">
        <f t="shared" si="301"/>
        <v>Lake Saratown</v>
      </c>
      <c r="G4852" t="str">
        <f t="shared" si="302"/>
        <v>TX</v>
      </c>
      <c r="H4852" t="str">
        <f t="shared" si="303"/>
        <v>44087</v>
      </c>
    </row>
    <row r="4853" spans="1:8" ht="30">
      <c r="A4853" s="1" t="s">
        <v>18618</v>
      </c>
      <c r="B4853" s="1" t="str">
        <f t="shared" si="300"/>
        <v>18417 Alicia Parks;Lake Markview, MO 30851</v>
      </c>
      <c r="C4853" s="1" t="s">
        <v>30584</v>
      </c>
      <c r="D4853" s="4" t="s">
        <v>40427</v>
      </c>
      <c r="E4853" s="4" t="s">
        <v>40428</v>
      </c>
      <c r="F4853" s="9" t="str">
        <f t="shared" si="301"/>
        <v>Lake Markview</v>
      </c>
      <c r="G4853" t="str">
        <f t="shared" si="302"/>
        <v>MO</v>
      </c>
      <c r="H4853" t="str">
        <f t="shared" si="303"/>
        <v>30851</v>
      </c>
    </row>
    <row r="4854" spans="1:8" ht="30">
      <c r="A4854" s="1" t="s">
        <v>18622</v>
      </c>
      <c r="B4854" s="1" t="str">
        <f t="shared" si="300"/>
        <v>3682 Malone Rest;West Kaylaside, OH 07422</v>
      </c>
      <c r="C4854" s="1" t="s">
        <v>30585</v>
      </c>
      <c r="D4854" s="4" t="s">
        <v>40429</v>
      </c>
      <c r="E4854" s="4" t="s">
        <v>40430</v>
      </c>
      <c r="F4854" s="9" t="str">
        <f t="shared" si="301"/>
        <v>West Kaylaside</v>
      </c>
      <c r="G4854" t="str">
        <f t="shared" si="302"/>
        <v>OH</v>
      </c>
      <c r="H4854" t="str">
        <f t="shared" si="303"/>
        <v>07422</v>
      </c>
    </row>
    <row r="4855" spans="1:8" ht="30">
      <c r="A4855" s="1" t="s">
        <v>18626</v>
      </c>
      <c r="B4855" s="1" t="str">
        <f t="shared" si="300"/>
        <v>399 Chelsea Mews;Katelynville, CT 68130</v>
      </c>
      <c r="C4855" s="1" t="s">
        <v>30586</v>
      </c>
      <c r="D4855" s="4" t="s">
        <v>40431</v>
      </c>
      <c r="E4855" s="4" t="s">
        <v>40432</v>
      </c>
      <c r="F4855" s="9" t="str">
        <f t="shared" si="301"/>
        <v>Katelynville</v>
      </c>
      <c r="G4855" t="str">
        <f t="shared" si="302"/>
        <v>CT</v>
      </c>
      <c r="H4855" t="str">
        <f t="shared" si="303"/>
        <v>68130</v>
      </c>
    </row>
    <row r="4856" spans="1:8" ht="45">
      <c r="A4856" s="1" t="s">
        <v>18630</v>
      </c>
      <c r="B4856" s="1" t="str">
        <f t="shared" si="300"/>
        <v>704 Karen Burg Apt. 488;East Patriciaburgh, VT 56629</v>
      </c>
      <c r="C4856" s="1" t="s">
        <v>30587</v>
      </c>
      <c r="D4856" s="4" t="s">
        <v>40433</v>
      </c>
      <c r="E4856" s="4" t="s">
        <v>40434</v>
      </c>
      <c r="F4856" s="9" t="str">
        <f t="shared" si="301"/>
        <v>East Patriciaburgh</v>
      </c>
      <c r="G4856" t="str">
        <f t="shared" si="302"/>
        <v>VT</v>
      </c>
      <c r="H4856" t="str">
        <f t="shared" si="303"/>
        <v>56629</v>
      </c>
    </row>
    <row r="4857" spans="1:8" ht="30">
      <c r="A4857" s="1" t="s">
        <v>18634</v>
      </c>
      <c r="B4857" s="1" t="str">
        <f t="shared" si="300"/>
        <v>Unit 7029 Box 5131;DPO AP 99564</v>
      </c>
      <c r="C4857" s="1" t="s">
        <v>30588</v>
      </c>
      <c r="D4857" s="4" t="s">
        <v>40435</v>
      </c>
      <c r="E4857" s="4" t="s">
        <v>40436</v>
      </c>
      <c r="F4857" s="9" t="str">
        <f t="shared" si="301"/>
        <v>DPO</v>
      </c>
      <c r="G4857" t="str">
        <f t="shared" si="302"/>
        <v>AP</v>
      </c>
      <c r="H4857" t="str">
        <f t="shared" si="303"/>
        <v>99564</v>
      </c>
    </row>
    <row r="4858" spans="1:8" ht="45">
      <c r="A4858" s="1" t="s">
        <v>18638</v>
      </c>
      <c r="B4858" s="1" t="str">
        <f t="shared" si="300"/>
        <v>140 Jimmy Shoal;Morganhaven, MD 22940</v>
      </c>
      <c r="C4858" s="1" t="s">
        <v>30589</v>
      </c>
      <c r="D4858" s="4" t="s">
        <v>40437</v>
      </c>
      <c r="E4858" s="4" t="s">
        <v>40438</v>
      </c>
      <c r="F4858" s="9" t="str">
        <f t="shared" si="301"/>
        <v>Morganhaven</v>
      </c>
      <c r="G4858" t="str">
        <f t="shared" si="302"/>
        <v>MD</v>
      </c>
      <c r="H4858" t="str">
        <f t="shared" si="303"/>
        <v>22940</v>
      </c>
    </row>
    <row r="4859" spans="1:8" ht="30">
      <c r="A4859" s="1" t="s">
        <v>18642</v>
      </c>
      <c r="B4859" s="1" t="str">
        <f t="shared" si="300"/>
        <v>3479 Danielle Vista;Adamsshire, MN 54515</v>
      </c>
      <c r="C4859" s="1" t="s">
        <v>30590</v>
      </c>
      <c r="D4859" s="4" t="s">
        <v>40439</v>
      </c>
      <c r="E4859" s="4" t="s">
        <v>40440</v>
      </c>
      <c r="F4859" s="9" t="str">
        <f t="shared" si="301"/>
        <v>Adamsshire</v>
      </c>
      <c r="G4859" t="str">
        <f t="shared" si="302"/>
        <v>MN</v>
      </c>
      <c r="H4859" t="str">
        <f t="shared" si="303"/>
        <v>54515</v>
      </c>
    </row>
    <row r="4860" spans="1:8" ht="45">
      <c r="A4860" s="1" t="s">
        <v>18645</v>
      </c>
      <c r="B4860" s="1" t="str">
        <f t="shared" si="300"/>
        <v>019 Charles Burgs Suite 076;West Ashleyburgh, UT 79038</v>
      </c>
      <c r="C4860" s="1" t="s">
        <v>30591</v>
      </c>
      <c r="D4860" s="4" t="s">
        <v>40441</v>
      </c>
      <c r="E4860" s="4" t="s">
        <v>40442</v>
      </c>
      <c r="F4860" s="9" t="str">
        <f t="shared" si="301"/>
        <v>West Ashleyburgh</v>
      </c>
      <c r="G4860" t="str">
        <f t="shared" si="302"/>
        <v>UT</v>
      </c>
      <c r="H4860" t="str">
        <f t="shared" si="303"/>
        <v>79038</v>
      </c>
    </row>
    <row r="4861" spans="1:8" ht="45">
      <c r="A4861" s="1" t="s">
        <v>18648</v>
      </c>
      <c r="B4861" s="1" t="str">
        <f t="shared" si="300"/>
        <v>408 Michelle Squares;Edwardbury, RI 20096</v>
      </c>
      <c r="C4861" s="1" t="s">
        <v>30592</v>
      </c>
      <c r="D4861" s="4" t="s">
        <v>40443</v>
      </c>
      <c r="E4861" s="4" t="s">
        <v>40444</v>
      </c>
      <c r="F4861" s="9" t="str">
        <f t="shared" si="301"/>
        <v>Edwardbury</v>
      </c>
      <c r="G4861" t="str">
        <f t="shared" si="302"/>
        <v>RI</v>
      </c>
      <c r="H4861" t="str">
        <f t="shared" si="303"/>
        <v>20096</v>
      </c>
    </row>
    <row r="4862" spans="1:8" ht="30">
      <c r="A4862" s="1" t="s">
        <v>18652</v>
      </c>
      <c r="B4862" s="1" t="str">
        <f t="shared" si="300"/>
        <v>571 Romero Haven;North Paulview, SD 61975</v>
      </c>
      <c r="C4862" s="1" t="s">
        <v>30593</v>
      </c>
      <c r="D4862" s="4" t="s">
        <v>40445</v>
      </c>
      <c r="E4862" s="4" t="s">
        <v>40446</v>
      </c>
      <c r="F4862" s="9" t="str">
        <f t="shared" si="301"/>
        <v>North Paulview</v>
      </c>
      <c r="G4862" t="str">
        <f t="shared" si="302"/>
        <v>SD</v>
      </c>
      <c r="H4862" t="str">
        <f t="shared" si="303"/>
        <v>61975</v>
      </c>
    </row>
    <row r="4863" spans="1:8" ht="30">
      <c r="A4863" s="1" t="s">
        <v>18656</v>
      </c>
      <c r="B4863" s="1" t="str">
        <f t="shared" si="300"/>
        <v>80459 Mark Club Suite 109;New Paul, SC 80922</v>
      </c>
      <c r="C4863" s="1" t="s">
        <v>30594</v>
      </c>
      <c r="D4863" s="4" t="s">
        <v>40447</v>
      </c>
      <c r="E4863" s="4" t="s">
        <v>40448</v>
      </c>
      <c r="F4863" s="9" t="str">
        <f t="shared" si="301"/>
        <v>New Paul</v>
      </c>
      <c r="G4863" t="str">
        <f t="shared" si="302"/>
        <v>SC</v>
      </c>
      <c r="H4863" t="str">
        <f t="shared" si="303"/>
        <v>80922</v>
      </c>
    </row>
    <row r="4864" spans="1:8" ht="30">
      <c r="A4864" s="1" t="s">
        <v>18660</v>
      </c>
      <c r="B4864" s="1" t="str">
        <f t="shared" si="300"/>
        <v>60056 Davis Knoll Apt. 234;Vanessaville, IA 01024</v>
      </c>
      <c r="C4864" s="1" t="s">
        <v>30595</v>
      </c>
      <c r="D4864" s="4" t="s">
        <v>40449</v>
      </c>
      <c r="E4864" s="4" t="s">
        <v>40450</v>
      </c>
      <c r="F4864" s="9" t="str">
        <f t="shared" si="301"/>
        <v>Vanessaville</v>
      </c>
      <c r="G4864" t="str">
        <f t="shared" si="302"/>
        <v>IA</v>
      </c>
      <c r="H4864" t="str">
        <f t="shared" si="303"/>
        <v>01024</v>
      </c>
    </row>
    <row r="4865" spans="1:8" ht="30">
      <c r="A4865" s="1" t="s">
        <v>18664</v>
      </c>
      <c r="B4865" s="1" t="str">
        <f t="shared" si="300"/>
        <v>196 Nicole Track Suite 673;Fisherport, MO 84483</v>
      </c>
      <c r="C4865" s="1" t="s">
        <v>30596</v>
      </c>
      <c r="D4865" s="4" t="s">
        <v>40451</v>
      </c>
      <c r="E4865" s="4" t="s">
        <v>40452</v>
      </c>
      <c r="F4865" s="9" t="str">
        <f t="shared" si="301"/>
        <v>Fisherport</v>
      </c>
      <c r="G4865" t="str">
        <f t="shared" si="302"/>
        <v>MO</v>
      </c>
      <c r="H4865" t="str">
        <f t="shared" si="303"/>
        <v>84483</v>
      </c>
    </row>
    <row r="4866" spans="1:8" ht="30">
      <c r="A4866" s="1" t="s">
        <v>18667</v>
      </c>
      <c r="B4866" s="1" t="str">
        <f t="shared" si="300"/>
        <v>Unit 9309 Box 8795;DPO AE 39171</v>
      </c>
      <c r="C4866" s="1" t="s">
        <v>30597</v>
      </c>
      <c r="D4866" s="4" t="s">
        <v>40453</v>
      </c>
      <c r="E4866" s="4" t="s">
        <v>40454</v>
      </c>
      <c r="F4866" s="9" t="str">
        <f t="shared" si="301"/>
        <v>DPO</v>
      </c>
      <c r="G4866" t="str">
        <f t="shared" si="302"/>
        <v>AE</v>
      </c>
      <c r="H4866" t="str">
        <f t="shared" si="303"/>
        <v>39171</v>
      </c>
    </row>
    <row r="4867" spans="1:8" ht="30">
      <c r="A4867" s="1" t="s">
        <v>18671</v>
      </c>
      <c r="B4867" s="1" t="str">
        <f t="shared" ref="B4867:B4930" si="304">SUBSTITUTE(A4867,CHAR(10),";")</f>
        <v>93727 Derek Mountain Suite 407;South Bobby, NE 91845</v>
      </c>
      <c r="C4867" s="1" t="s">
        <v>30598</v>
      </c>
      <c r="D4867" s="4" t="s">
        <v>40455</v>
      </c>
      <c r="E4867" s="4" t="s">
        <v>40456</v>
      </c>
      <c r="F4867" s="9" t="str">
        <f t="shared" ref="F4867:F4930" si="305">IF(RIGHT(LEFT(E4867,3),2)="PO",LEFT(E4867,3),LEFT(E4867,LEN(E4867)-10))</f>
        <v>South Bobby</v>
      </c>
      <c r="G4867" t="str">
        <f t="shared" ref="G4867:G4930" si="306">LEFT(RIGHT(E4867, 8), 2)</f>
        <v>NE</v>
      </c>
      <c r="H4867" t="str">
        <f t="shared" ref="H4867:H4930" si="307">RIGHT(E4867, 5)</f>
        <v>91845</v>
      </c>
    </row>
    <row r="4868" spans="1:8" ht="30">
      <c r="A4868" s="1" t="s">
        <v>18675</v>
      </c>
      <c r="B4868" s="1" t="str">
        <f t="shared" si="304"/>
        <v>48687 Wilson Loop;Lake Ryanmouth, GA 46080</v>
      </c>
      <c r="C4868" s="1" t="s">
        <v>30599</v>
      </c>
      <c r="D4868" s="4" t="s">
        <v>40457</v>
      </c>
      <c r="E4868" s="4" t="s">
        <v>40458</v>
      </c>
      <c r="F4868" s="9" t="str">
        <f t="shared" si="305"/>
        <v>Lake Ryanmouth</v>
      </c>
      <c r="G4868" t="str">
        <f t="shared" si="306"/>
        <v>GA</v>
      </c>
      <c r="H4868" t="str">
        <f t="shared" si="307"/>
        <v>46080</v>
      </c>
    </row>
    <row r="4869" spans="1:8" ht="30">
      <c r="A4869" s="1" t="s">
        <v>18679</v>
      </c>
      <c r="B4869" s="1" t="str">
        <f t="shared" si="304"/>
        <v>634 Wiley Stravenue Apt. 749;West Jennifer, SC 58396</v>
      </c>
      <c r="C4869" s="1" t="s">
        <v>30600</v>
      </c>
      <c r="D4869" s="4" t="s">
        <v>40459</v>
      </c>
      <c r="E4869" s="4" t="s">
        <v>40460</v>
      </c>
      <c r="F4869" s="9" t="str">
        <f t="shared" si="305"/>
        <v>West Jennifer</v>
      </c>
      <c r="G4869" t="str">
        <f t="shared" si="306"/>
        <v>SC</v>
      </c>
      <c r="H4869" t="str">
        <f t="shared" si="307"/>
        <v>58396</v>
      </c>
    </row>
    <row r="4870" spans="1:8" ht="30">
      <c r="A4870" s="1" t="s">
        <v>18683</v>
      </c>
      <c r="B4870" s="1" t="str">
        <f t="shared" si="304"/>
        <v>08954 Nguyen Point Suite 402;Courtneyview, AZ 18871</v>
      </c>
      <c r="C4870" s="1" t="s">
        <v>30601</v>
      </c>
      <c r="D4870" s="4" t="s">
        <v>40461</v>
      </c>
      <c r="E4870" s="4" t="s">
        <v>40462</v>
      </c>
      <c r="F4870" s="9" t="str">
        <f t="shared" si="305"/>
        <v>Courtneyview</v>
      </c>
      <c r="G4870" t="str">
        <f t="shared" si="306"/>
        <v>AZ</v>
      </c>
      <c r="H4870" t="str">
        <f t="shared" si="307"/>
        <v>18871</v>
      </c>
    </row>
    <row r="4871" spans="1:8" ht="30">
      <c r="A4871" s="1" t="s">
        <v>18687</v>
      </c>
      <c r="B4871" s="1" t="str">
        <f t="shared" si="304"/>
        <v>7135 Nathan Forest;Perezshire, CO 40389</v>
      </c>
      <c r="C4871" s="1" t="s">
        <v>30602</v>
      </c>
      <c r="D4871" s="4" t="s">
        <v>40463</v>
      </c>
      <c r="E4871" s="4" t="s">
        <v>40464</v>
      </c>
      <c r="F4871" s="9" t="str">
        <f t="shared" si="305"/>
        <v>Perezshire</v>
      </c>
      <c r="G4871" t="str">
        <f t="shared" si="306"/>
        <v>CO</v>
      </c>
      <c r="H4871" t="str">
        <f t="shared" si="307"/>
        <v>40389</v>
      </c>
    </row>
    <row r="4872" spans="1:8" ht="30">
      <c r="A4872" s="1" t="s">
        <v>18691</v>
      </c>
      <c r="B4872" s="1" t="str">
        <f t="shared" si="304"/>
        <v>85625 Williams Mission Apt. 478;Silvaton, NJ 85466</v>
      </c>
      <c r="C4872" s="1" t="s">
        <v>30603</v>
      </c>
      <c r="D4872" s="4" t="s">
        <v>40465</v>
      </c>
      <c r="E4872" s="4" t="s">
        <v>40466</v>
      </c>
      <c r="F4872" s="9" t="str">
        <f t="shared" si="305"/>
        <v>Silvaton</v>
      </c>
      <c r="G4872" t="str">
        <f t="shared" si="306"/>
        <v>NJ</v>
      </c>
      <c r="H4872" t="str">
        <f t="shared" si="307"/>
        <v>85466</v>
      </c>
    </row>
    <row r="4873" spans="1:8" ht="30">
      <c r="A4873" s="1" t="s">
        <v>18694</v>
      </c>
      <c r="B4873" s="1" t="str">
        <f t="shared" si="304"/>
        <v>25203 Greer Place Suite 761;Randyton, LA 37587</v>
      </c>
      <c r="C4873" s="1" t="s">
        <v>30604</v>
      </c>
      <c r="D4873" s="4" t="s">
        <v>40467</v>
      </c>
      <c r="E4873" s="4" t="s">
        <v>40468</v>
      </c>
      <c r="F4873" s="9" t="str">
        <f t="shared" si="305"/>
        <v>Randyton</v>
      </c>
      <c r="G4873" t="str">
        <f t="shared" si="306"/>
        <v>LA</v>
      </c>
      <c r="H4873" t="str">
        <f t="shared" si="307"/>
        <v>37587</v>
      </c>
    </row>
    <row r="4874" spans="1:8" ht="30">
      <c r="A4874" s="1" t="s">
        <v>18698</v>
      </c>
      <c r="B4874" s="1" t="str">
        <f t="shared" si="304"/>
        <v>424 Sandra Pines;Dianafurt, MS 60192</v>
      </c>
      <c r="C4874" s="1" t="s">
        <v>30605</v>
      </c>
      <c r="D4874" s="4" t="s">
        <v>40469</v>
      </c>
      <c r="E4874" s="4" t="s">
        <v>40470</v>
      </c>
      <c r="F4874" s="9" t="str">
        <f t="shared" si="305"/>
        <v>Dianafurt</v>
      </c>
      <c r="G4874" t="str">
        <f t="shared" si="306"/>
        <v>MS</v>
      </c>
      <c r="H4874" t="str">
        <f t="shared" si="307"/>
        <v>60192</v>
      </c>
    </row>
    <row r="4875" spans="1:8" ht="30">
      <c r="A4875" s="1" t="s">
        <v>18702</v>
      </c>
      <c r="B4875" s="1" t="str">
        <f t="shared" si="304"/>
        <v>01682 Holland Ports;New Madison, GA 52319</v>
      </c>
      <c r="C4875" s="1" t="s">
        <v>30606</v>
      </c>
      <c r="D4875" s="4" t="s">
        <v>40471</v>
      </c>
      <c r="E4875" s="4" t="s">
        <v>40472</v>
      </c>
      <c r="F4875" s="9" t="str">
        <f t="shared" si="305"/>
        <v>New Madison</v>
      </c>
      <c r="G4875" t="str">
        <f t="shared" si="306"/>
        <v>GA</v>
      </c>
      <c r="H4875" t="str">
        <f t="shared" si="307"/>
        <v>52319</v>
      </c>
    </row>
    <row r="4876" spans="1:8" ht="45">
      <c r="A4876" s="1" t="s">
        <v>18706</v>
      </c>
      <c r="B4876" s="1" t="str">
        <f t="shared" si="304"/>
        <v>97023 Brandon Stream;Salinaschester, DC 38682</v>
      </c>
      <c r="C4876" s="1" t="s">
        <v>30607</v>
      </c>
      <c r="D4876" s="4" t="s">
        <v>40473</v>
      </c>
      <c r="E4876" s="4" t="s">
        <v>40474</v>
      </c>
      <c r="F4876" s="9" t="str">
        <f t="shared" si="305"/>
        <v>Salinaschester</v>
      </c>
      <c r="G4876" t="str">
        <f t="shared" si="306"/>
        <v>DC</v>
      </c>
      <c r="H4876" t="str">
        <f t="shared" si="307"/>
        <v>38682</v>
      </c>
    </row>
    <row r="4877" spans="1:8" ht="30">
      <c r="A4877" s="1" t="s">
        <v>18710</v>
      </c>
      <c r="B4877" s="1" t="str">
        <f t="shared" si="304"/>
        <v>112 Farrell Lodge;New Christopherton, KY 00938</v>
      </c>
      <c r="C4877" s="1" t="s">
        <v>30608</v>
      </c>
      <c r="D4877" s="4" t="s">
        <v>40475</v>
      </c>
      <c r="E4877" s="4" t="s">
        <v>40476</v>
      </c>
      <c r="F4877" s="9" t="str">
        <f t="shared" si="305"/>
        <v>New Christopherton</v>
      </c>
      <c r="G4877" t="str">
        <f t="shared" si="306"/>
        <v>KY</v>
      </c>
      <c r="H4877" t="str">
        <f t="shared" si="307"/>
        <v>00938</v>
      </c>
    </row>
    <row r="4878" spans="1:8" ht="30">
      <c r="A4878" s="1" t="s">
        <v>18714</v>
      </c>
      <c r="B4878" s="1" t="str">
        <f t="shared" si="304"/>
        <v>43064 Walter Lock Suite 993;West Joseph, AZ 40944</v>
      </c>
      <c r="C4878" s="1" t="s">
        <v>30609</v>
      </c>
      <c r="D4878" s="4" t="s">
        <v>40477</v>
      </c>
      <c r="E4878" s="4" t="s">
        <v>40478</v>
      </c>
      <c r="F4878" s="9" t="str">
        <f t="shared" si="305"/>
        <v>West Joseph</v>
      </c>
      <c r="G4878" t="str">
        <f t="shared" si="306"/>
        <v>AZ</v>
      </c>
      <c r="H4878" t="str">
        <f t="shared" si="307"/>
        <v>40944</v>
      </c>
    </row>
    <row r="4879" spans="1:8" ht="30">
      <c r="A4879" s="1" t="s">
        <v>18718</v>
      </c>
      <c r="B4879" s="1" t="str">
        <f t="shared" si="304"/>
        <v>957 David Lakes Apt. 365;Port Robert, IA 41918</v>
      </c>
      <c r="C4879" s="1" t="s">
        <v>30610</v>
      </c>
      <c r="D4879" s="4" t="s">
        <v>40479</v>
      </c>
      <c r="E4879" s="4" t="s">
        <v>40480</v>
      </c>
      <c r="F4879" s="9" t="str">
        <f t="shared" si="305"/>
        <v>Port Robert</v>
      </c>
      <c r="G4879" t="str">
        <f t="shared" si="306"/>
        <v>IA</v>
      </c>
      <c r="H4879" t="str">
        <f t="shared" si="307"/>
        <v>41918</v>
      </c>
    </row>
    <row r="4880" spans="1:8" ht="45">
      <c r="A4880" s="1" t="s">
        <v>18722</v>
      </c>
      <c r="B4880" s="1" t="str">
        <f t="shared" si="304"/>
        <v>246 Smith Bridge Suite 935;North Michael, GA 48515</v>
      </c>
      <c r="C4880" s="1" t="s">
        <v>30611</v>
      </c>
      <c r="D4880" s="4" t="s">
        <v>40481</v>
      </c>
      <c r="E4880" s="4" t="s">
        <v>40482</v>
      </c>
      <c r="F4880" s="9" t="str">
        <f t="shared" si="305"/>
        <v>North Michael</v>
      </c>
      <c r="G4880" t="str">
        <f t="shared" si="306"/>
        <v>GA</v>
      </c>
      <c r="H4880" t="str">
        <f t="shared" si="307"/>
        <v>48515</v>
      </c>
    </row>
    <row r="4881" spans="1:8" ht="30">
      <c r="A4881" s="1" t="s">
        <v>18725</v>
      </c>
      <c r="B4881" s="1" t="str">
        <f t="shared" si="304"/>
        <v>29485 Butler Landing;New Edward, OR 17011</v>
      </c>
      <c r="C4881" s="1" t="s">
        <v>30612</v>
      </c>
      <c r="D4881" s="4" t="s">
        <v>40483</v>
      </c>
      <c r="E4881" s="4" t="s">
        <v>40484</v>
      </c>
      <c r="F4881" s="9" t="str">
        <f t="shared" si="305"/>
        <v>New Edward</v>
      </c>
      <c r="G4881" t="str">
        <f t="shared" si="306"/>
        <v>OR</v>
      </c>
      <c r="H4881" t="str">
        <f t="shared" si="307"/>
        <v>17011</v>
      </c>
    </row>
    <row r="4882" spans="1:8" ht="30">
      <c r="A4882" s="1" t="s">
        <v>18729</v>
      </c>
      <c r="B4882" s="1" t="str">
        <f t="shared" si="304"/>
        <v>97580 Stanley Street Suite 196;Christineberg, IL 54628</v>
      </c>
      <c r="C4882" s="1" t="s">
        <v>30613</v>
      </c>
      <c r="D4882" s="4" t="s">
        <v>40485</v>
      </c>
      <c r="E4882" s="4" t="s">
        <v>40486</v>
      </c>
      <c r="F4882" s="9" t="str">
        <f t="shared" si="305"/>
        <v>Christineberg</v>
      </c>
      <c r="G4882" t="str">
        <f t="shared" si="306"/>
        <v>IL</v>
      </c>
      <c r="H4882" t="str">
        <f t="shared" si="307"/>
        <v>54628</v>
      </c>
    </row>
    <row r="4883" spans="1:8" ht="30">
      <c r="A4883" s="1" t="s">
        <v>18733</v>
      </c>
      <c r="B4883" s="1" t="str">
        <f t="shared" si="304"/>
        <v>USNV Smith;FPO AP 81313</v>
      </c>
      <c r="C4883" s="1" t="s">
        <v>30614</v>
      </c>
      <c r="D4883" s="4" t="s">
        <v>40487</v>
      </c>
      <c r="E4883" s="4" t="s">
        <v>40488</v>
      </c>
      <c r="F4883" s="9" t="str">
        <f t="shared" si="305"/>
        <v>FPO</v>
      </c>
      <c r="G4883" t="str">
        <f t="shared" si="306"/>
        <v>AP</v>
      </c>
      <c r="H4883" t="str">
        <f t="shared" si="307"/>
        <v>81313</v>
      </c>
    </row>
    <row r="4884" spans="1:8" ht="30">
      <c r="A4884" s="1" t="s">
        <v>18737</v>
      </c>
      <c r="B4884" s="1" t="str">
        <f t="shared" si="304"/>
        <v>214 Rebecca Forest;Mathisville, AK 45372</v>
      </c>
      <c r="C4884" s="1" t="s">
        <v>30615</v>
      </c>
      <c r="D4884" s="4" t="s">
        <v>40489</v>
      </c>
      <c r="E4884" s="4" t="s">
        <v>40490</v>
      </c>
      <c r="F4884" s="9" t="str">
        <f t="shared" si="305"/>
        <v>Mathisville</v>
      </c>
      <c r="G4884" t="str">
        <f t="shared" si="306"/>
        <v>AK</v>
      </c>
      <c r="H4884" t="str">
        <f t="shared" si="307"/>
        <v>45372</v>
      </c>
    </row>
    <row r="4885" spans="1:8" ht="30">
      <c r="A4885" s="1" t="s">
        <v>18740</v>
      </c>
      <c r="B4885" s="1" t="str">
        <f t="shared" si="304"/>
        <v>3083 Ware Points Apt. 291;Erikaport, NM 65208</v>
      </c>
      <c r="C4885" s="1" t="s">
        <v>30616</v>
      </c>
      <c r="D4885" s="4" t="s">
        <v>40491</v>
      </c>
      <c r="E4885" s="4" t="s">
        <v>40492</v>
      </c>
      <c r="F4885" s="9" t="str">
        <f t="shared" si="305"/>
        <v>Erikaport</v>
      </c>
      <c r="G4885" t="str">
        <f t="shared" si="306"/>
        <v>NM</v>
      </c>
      <c r="H4885" t="str">
        <f t="shared" si="307"/>
        <v>65208</v>
      </c>
    </row>
    <row r="4886" spans="1:8" ht="45">
      <c r="A4886" s="1" t="s">
        <v>18744</v>
      </c>
      <c r="B4886" s="1" t="str">
        <f t="shared" si="304"/>
        <v>077 Gutierrez Passage;Huntershire, PA 36948</v>
      </c>
      <c r="C4886" s="1" t="s">
        <v>30617</v>
      </c>
      <c r="D4886" s="4" t="s">
        <v>40493</v>
      </c>
      <c r="E4886" s="4" t="s">
        <v>40494</v>
      </c>
      <c r="F4886" s="9" t="str">
        <f t="shared" si="305"/>
        <v>Huntershire</v>
      </c>
      <c r="G4886" t="str">
        <f t="shared" si="306"/>
        <v>PA</v>
      </c>
      <c r="H4886" t="str">
        <f t="shared" si="307"/>
        <v>36948</v>
      </c>
    </row>
    <row r="4887" spans="1:8" ht="30">
      <c r="A4887" s="1" t="s">
        <v>18748</v>
      </c>
      <c r="B4887" s="1" t="str">
        <f t="shared" si="304"/>
        <v>2089 Brianna Springs Apt. 949;Sandersfort, OH 62622</v>
      </c>
      <c r="C4887" s="1" t="s">
        <v>30618</v>
      </c>
      <c r="D4887" s="4" t="s">
        <v>40495</v>
      </c>
      <c r="E4887" s="4" t="s">
        <v>40496</v>
      </c>
      <c r="F4887" s="9" t="str">
        <f t="shared" si="305"/>
        <v>Sandersfort</v>
      </c>
      <c r="G4887" t="str">
        <f t="shared" si="306"/>
        <v>OH</v>
      </c>
      <c r="H4887" t="str">
        <f t="shared" si="307"/>
        <v>62622</v>
      </c>
    </row>
    <row r="4888" spans="1:8" ht="30">
      <c r="A4888" s="1" t="s">
        <v>18752</v>
      </c>
      <c r="B4888" s="1" t="str">
        <f t="shared" si="304"/>
        <v>9284 Parker Path Apt. 193;East Penny, NV 28846</v>
      </c>
      <c r="C4888" s="1" t="s">
        <v>30619</v>
      </c>
      <c r="D4888" s="4" t="s">
        <v>40497</v>
      </c>
      <c r="E4888" s="4" t="s">
        <v>40498</v>
      </c>
      <c r="F4888" s="9" t="str">
        <f t="shared" si="305"/>
        <v>East Penny</v>
      </c>
      <c r="G4888" t="str">
        <f t="shared" si="306"/>
        <v>NV</v>
      </c>
      <c r="H4888" t="str">
        <f t="shared" si="307"/>
        <v>28846</v>
      </c>
    </row>
    <row r="4889" spans="1:8" ht="30">
      <c r="A4889" s="1" t="s">
        <v>18756</v>
      </c>
      <c r="B4889" s="1" t="str">
        <f t="shared" si="304"/>
        <v>59638 Richards Mill;Huynhstad, AL 36139</v>
      </c>
      <c r="C4889" s="1" t="s">
        <v>30620</v>
      </c>
      <c r="D4889" s="4" t="s">
        <v>40499</v>
      </c>
      <c r="E4889" s="4" t="s">
        <v>40500</v>
      </c>
      <c r="F4889" s="9" t="str">
        <f t="shared" si="305"/>
        <v>Huynhstad</v>
      </c>
      <c r="G4889" t="str">
        <f t="shared" si="306"/>
        <v>AL</v>
      </c>
      <c r="H4889" t="str">
        <f t="shared" si="307"/>
        <v>36139</v>
      </c>
    </row>
    <row r="4890" spans="1:8" ht="30">
      <c r="A4890" s="1" t="s">
        <v>18759</v>
      </c>
      <c r="B4890" s="1" t="str">
        <f t="shared" si="304"/>
        <v>4083 Reed Cliffs;East Bradley, OR 73073</v>
      </c>
      <c r="C4890" s="1" t="s">
        <v>30621</v>
      </c>
      <c r="D4890" s="4" t="s">
        <v>40501</v>
      </c>
      <c r="E4890" s="4" t="s">
        <v>40502</v>
      </c>
      <c r="F4890" s="9" t="str">
        <f t="shared" si="305"/>
        <v>East Bradley</v>
      </c>
      <c r="G4890" t="str">
        <f t="shared" si="306"/>
        <v>OR</v>
      </c>
      <c r="H4890" t="str">
        <f t="shared" si="307"/>
        <v>73073</v>
      </c>
    </row>
    <row r="4891" spans="1:8" ht="30">
      <c r="A4891" s="1" t="s">
        <v>18763</v>
      </c>
      <c r="B4891" s="1" t="str">
        <f t="shared" si="304"/>
        <v>56679 Brittany Highway;Port Tanyabury, ID 83632</v>
      </c>
      <c r="C4891" s="1" t="s">
        <v>30622</v>
      </c>
      <c r="D4891" s="4" t="s">
        <v>40503</v>
      </c>
      <c r="E4891" s="4" t="s">
        <v>40504</v>
      </c>
      <c r="F4891" s="9" t="str">
        <f t="shared" si="305"/>
        <v>Port Tanyabury</v>
      </c>
      <c r="G4891" t="str">
        <f t="shared" si="306"/>
        <v>ID</v>
      </c>
      <c r="H4891" t="str">
        <f t="shared" si="307"/>
        <v>83632</v>
      </c>
    </row>
    <row r="4892" spans="1:8" ht="30">
      <c r="A4892" s="1" t="s">
        <v>18767</v>
      </c>
      <c r="B4892" s="1" t="str">
        <f t="shared" si="304"/>
        <v>2128 Nicholas Track;Lake Sandrabury, GA 95515</v>
      </c>
      <c r="C4892" s="1" t="s">
        <v>30623</v>
      </c>
      <c r="D4892" s="4" t="s">
        <v>40505</v>
      </c>
      <c r="E4892" s="4" t="s">
        <v>40506</v>
      </c>
      <c r="F4892" s="9" t="str">
        <f t="shared" si="305"/>
        <v>Lake Sandrabury</v>
      </c>
      <c r="G4892" t="str">
        <f t="shared" si="306"/>
        <v>GA</v>
      </c>
      <c r="H4892" t="str">
        <f t="shared" si="307"/>
        <v>95515</v>
      </c>
    </row>
    <row r="4893" spans="1:8" ht="30">
      <c r="A4893" s="1" t="s">
        <v>18771</v>
      </c>
      <c r="B4893" s="1" t="str">
        <f t="shared" si="304"/>
        <v>68575 Andrews Island;South Marcus, PA 24482</v>
      </c>
      <c r="C4893" s="1" t="s">
        <v>30624</v>
      </c>
      <c r="D4893" s="4" t="s">
        <v>40507</v>
      </c>
      <c r="E4893" s="4" t="s">
        <v>40508</v>
      </c>
      <c r="F4893" s="9" t="str">
        <f t="shared" si="305"/>
        <v>South Marcus</v>
      </c>
      <c r="G4893" t="str">
        <f t="shared" si="306"/>
        <v>PA</v>
      </c>
      <c r="H4893" t="str">
        <f t="shared" si="307"/>
        <v>24482</v>
      </c>
    </row>
    <row r="4894" spans="1:8" ht="30">
      <c r="A4894" s="1" t="s">
        <v>18775</v>
      </c>
      <c r="B4894" s="1" t="str">
        <f t="shared" si="304"/>
        <v>946 Colleen Flats Apt. 562;Terrellfurt, HI 90963</v>
      </c>
      <c r="C4894" s="1" t="s">
        <v>30625</v>
      </c>
      <c r="D4894" s="4" t="s">
        <v>40509</v>
      </c>
      <c r="E4894" s="4" t="s">
        <v>40510</v>
      </c>
      <c r="F4894" s="9" t="str">
        <f t="shared" si="305"/>
        <v>Terrellfurt</v>
      </c>
      <c r="G4894" t="str">
        <f t="shared" si="306"/>
        <v>HI</v>
      </c>
      <c r="H4894" t="str">
        <f t="shared" si="307"/>
        <v>90963</v>
      </c>
    </row>
    <row r="4895" spans="1:8" ht="45">
      <c r="A4895" s="1" t="s">
        <v>18779</v>
      </c>
      <c r="B4895" s="1" t="str">
        <f t="shared" si="304"/>
        <v>05956 Maddox Gateway Apt. 415;Langchester, CO 29986</v>
      </c>
      <c r="C4895" s="1" t="s">
        <v>30626</v>
      </c>
      <c r="D4895" s="4" t="s">
        <v>40511</v>
      </c>
      <c r="E4895" s="4" t="s">
        <v>40512</v>
      </c>
      <c r="F4895" s="9" t="str">
        <f t="shared" si="305"/>
        <v>Langchester</v>
      </c>
      <c r="G4895" t="str">
        <f t="shared" si="306"/>
        <v>CO</v>
      </c>
      <c r="H4895" t="str">
        <f t="shared" si="307"/>
        <v>29986</v>
      </c>
    </row>
    <row r="4896" spans="1:8" ht="45">
      <c r="A4896" s="1" t="s">
        <v>18783</v>
      </c>
      <c r="B4896" s="1" t="str">
        <f t="shared" si="304"/>
        <v>7491 Alexander Drive Apt. 842;Lake Deborah, MN 85528</v>
      </c>
      <c r="C4896" s="1" t="s">
        <v>30627</v>
      </c>
      <c r="D4896" s="4" t="s">
        <v>40513</v>
      </c>
      <c r="E4896" s="4" t="s">
        <v>40514</v>
      </c>
      <c r="F4896" s="9" t="str">
        <f t="shared" si="305"/>
        <v>Lake Deborah</v>
      </c>
      <c r="G4896" t="str">
        <f t="shared" si="306"/>
        <v>MN</v>
      </c>
      <c r="H4896" t="str">
        <f t="shared" si="307"/>
        <v>85528</v>
      </c>
    </row>
    <row r="4897" spans="1:8" ht="30">
      <c r="A4897" s="1" t="s">
        <v>18787</v>
      </c>
      <c r="B4897" s="1" t="str">
        <f t="shared" si="304"/>
        <v>341 Bonnie Unions Suite 921;Port Jeremy, SD 13243</v>
      </c>
      <c r="C4897" s="1" t="s">
        <v>30628</v>
      </c>
      <c r="D4897" s="4" t="s">
        <v>40515</v>
      </c>
      <c r="E4897" s="4" t="s">
        <v>40516</v>
      </c>
      <c r="F4897" s="9" t="str">
        <f t="shared" si="305"/>
        <v>Port Jeremy</v>
      </c>
      <c r="G4897" t="str">
        <f t="shared" si="306"/>
        <v>SD</v>
      </c>
      <c r="H4897" t="str">
        <f t="shared" si="307"/>
        <v>13243</v>
      </c>
    </row>
    <row r="4898" spans="1:8" ht="30">
      <c r="A4898" s="1" t="s">
        <v>18791</v>
      </c>
      <c r="B4898" s="1" t="str">
        <f t="shared" si="304"/>
        <v>290 Mackenzie Glens Apt. 692;East Tracy, CA 35776</v>
      </c>
      <c r="C4898" s="1" t="s">
        <v>30629</v>
      </c>
      <c r="D4898" s="4" t="s">
        <v>40517</v>
      </c>
      <c r="E4898" s="4" t="s">
        <v>40518</v>
      </c>
      <c r="F4898" s="9" t="str">
        <f t="shared" si="305"/>
        <v>East Tracy</v>
      </c>
      <c r="G4898" t="str">
        <f t="shared" si="306"/>
        <v>CA</v>
      </c>
      <c r="H4898" t="str">
        <f t="shared" si="307"/>
        <v>35776</v>
      </c>
    </row>
    <row r="4899" spans="1:8" ht="30">
      <c r="A4899" s="1" t="s">
        <v>18795</v>
      </c>
      <c r="B4899" s="1" t="str">
        <f t="shared" si="304"/>
        <v>43321 Bean Highway Apt. 212;Port Tara, NJ 19676</v>
      </c>
      <c r="C4899" s="1" t="s">
        <v>30630</v>
      </c>
      <c r="D4899" s="4" t="s">
        <v>40519</v>
      </c>
      <c r="E4899" s="4" t="s">
        <v>40520</v>
      </c>
      <c r="F4899" s="9" t="str">
        <f t="shared" si="305"/>
        <v>Port Tara</v>
      </c>
      <c r="G4899" t="str">
        <f t="shared" si="306"/>
        <v>NJ</v>
      </c>
      <c r="H4899" t="str">
        <f t="shared" si="307"/>
        <v>19676</v>
      </c>
    </row>
    <row r="4900" spans="1:8" ht="45">
      <c r="A4900" s="1" t="s">
        <v>18799</v>
      </c>
      <c r="B4900" s="1" t="str">
        <f t="shared" si="304"/>
        <v>59609 Sara Centers;Josephtown, IA 06195</v>
      </c>
      <c r="C4900" s="1" t="s">
        <v>30631</v>
      </c>
      <c r="D4900" s="4" t="s">
        <v>40521</v>
      </c>
      <c r="E4900" s="4" t="s">
        <v>40522</v>
      </c>
      <c r="F4900" s="9" t="str">
        <f t="shared" si="305"/>
        <v>Josephtown</v>
      </c>
      <c r="G4900" t="str">
        <f t="shared" si="306"/>
        <v>IA</v>
      </c>
      <c r="H4900" t="str">
        <f t="shared" si="307"/>
        <v>06195</v>
      </c>
    </row>
    <row r="4901" spans="1:8" ht="30">
      <c r="A4901" s="1" t="s">
        <v>18802</v>
      </c>
      <c r="B4901" s="1" t="str">
        <f t="shared" si="304"/>
        <v>468 James Fort;Lake Lisaberg, DE 73993</v>
      </c>
      <c r="C4901" s="1" t="s">
        <v>30632</v>
      </c>
      <c r="D4901" s="4" t="s">
        <v>40523</v>
      </c>
      <c r="E4901" s="4" t="s">
        <v>40524</v>
      </c>
      <c r="F4901" s="9" t="str">
        <f t="shared" si="305"/>
        <v>Lake Lisaberg</v>
      </c>
      <c r="G4901" t="str">
        <f t="shared" si="306"/>
        <v>DE</v>
      </c>
      <c r="H4901" t="str">
        <f t="shared" si="307"/>
        <v>73993</v>
      </c>
    </row>
    <row r="4902" spans="1:8" ht="30">
      <c r="A4902" s="1" t="s">
        <v>18806</v>
      </c>
      <c r="B4902" s="1" t="str">
        <f t="shared" si="304"/>
        <v>981 Tracy Manors Apt. 370;East Barbara, LA 44689</v>
      </c>
      <c r="C4902" s="1" t="s">
        <v>30633</v>
      </c>
      <c r="D4902" s="4" t="s">
        <v>40525</v>
      </c>
      <c r="E4902" s="4" t="s">
        <v>40526</v>
      </c>
      <c r="F4902" s="9" t="str">
        <f t="shared" si="305"/>
        <v>East Barbara</v>
      </c>
      <c r="G4902" t="str">
        <f t="shared" si="306"/>
        <v>LA</v>
      </c>
      <c r="H4902" t="str">
        <f t="shared" si="307"/>
        <v>44689</v>
      </c>
    </row>
    <row r="4903" spans="1:8" ht="30">
      <c r="A4903" s="1" t="s">
        <v>18810</v>
      </c>
      <c r="B4903" s="1" t="str">
        <f t="shared" si="304"/>
        <v>101 Jessica Forks Suite 184;Matthewberg, RI 69722</v>
      </c>
      <c r="C4903" s="1" t="s">
        <v>30634</v>
      </c>
      <c r="D4903" s="4" t="s">
        <v>40527</v>
      </c>
      <c r="E4903" s="4" t="s">
        <v>40528</v>
      </c>
      <c r="F4903" s="9" t="str">
        <f t="shared" si="305"/>
        <v>Matthewberg</v>
      </c>
      <c r="G4903" t="str">
        <f t="shared" si="306"/>
        <v>RI</v>
      </c>
      <c r="H4903" t="str">
        <f t="shared" si="307"/>
        <v>69722</v>
      </c>
    </row>
    <row r="4904" spans="1:8" ht="45">
      <c r="A4904" s="1" t="s">
        <v>18813</v>
      </c>
      <c r="B4904" s="1" t="str">
        <f t="shared" si="304"/>
        <v>811 Valerie Springs Apt. 629;South Julieton, IL 87359</v>
      </c>
      <c r="C4904" s="1" t="s">
        <v>30635</v>
      </c>
      <c r="D4904" s="4" t="s">
        <v>40529</v>
      </c>
      <c r="E4904" s="4" t="s">
        <v>40530</v>
      </c>
      <c r="F4904" s="9" t="str">
        <f t="shared" si="305"/>
        <v>South Julieton</v>
      </c>
      <c r="G4904" t="str">
        <f t="shared" si="306"/>
        <v>IL</v>
      </c>
      <c r="H4904" t="str">
        <f t="shared" si="307"/>
        <v>87359</v>
      </c>
    </row>
    <row r="4905" spans="1:8" ht="30">
      <c r="A4905" s="1" t="s">
        <v>18817</v>
      </c>
      <c r="B4905" s="1" t="str">
        <f t="shared" si="304"/>
        <v>2022 Sanders Gardens;West Lawrence, OK 96134</v>
      </c>
      <c r="C4905" s="1" t="s">
        <v>30636</v>
      </c>
      <c r="D4905" s="4" t="s">
        <v>40531</v>
      </c>
      <c r="E4905" s="4" t="s">
        <v>40532</v>
      </c>
      <c r="F4905" s="9" t="str">
        <f t="shared" si="305"/>
        <v>West Lawrence</v>
      </c>
      <c r="G4905" t="str">
        <f t="shared" si="306"/>
        <v>OK</v>
      </c>
      <c r="H4905" t="str">
        <f t="shared" si="307"/>
        <v>96134</v>
      </c>
    </row>
    <row r="4906" spans="1:8" ht="30">
      <c r="A4906" s="1" t="s">
        <v>18821</v>
      </c>
      <c r="B4906" s="1" t="str">
        <f t="shared" si="304"/>
        <v>35120 Sydney Place Suite 915;East Christine, DC 81223</v>
      </c>
      <c r="C4906" s="1" t="s">
        <v>30637</v>
      </c>
      <c r="D4906" s="4" t="s">
        <v>40533</v>
      </c>
      <c r="E4906" s="4" t="s">
        <v>40534</v>
      </c>
      <c r="F4906" s="9" t="str">
        <f t="shared" si="305"/>
        <v>East Christine</v>
      </c>
      <c r="G4906" t="str">
        <f t="shared" si="306"/>
        <v>DC</v>
      </c>
      <c r="H4906" t="str">
        <f t="shared" si="307"/>
        <v>81223</v>
      </c>
    </row>
    <row r="4907" spans="1:8" ht="30">
      <c r="A4907" s="1" t="s">
        <v>18825</v>
      </c>
      <c r="B4907" s="1" t="str">
        <f t="shared" si="304"/>
        <v>000 Dennis Street;West Jennifershire, IN 57577</v>
      </c>
      <c r="C4907" s="1" t="s">
        <v>30638</v>
      </c>
      <c r="D4907" s="4" t="s">
        <v>40535</v>
      </c>
      <c r="E4907" s="4" t="s">
        <v>40536</v>
      </c>
      <c r="F4907" s="9" t="str">
        <f t="shared" si="305"/>
        <v>West Jennifershire</v>
      </c>
      <c r="G4907" t="str">
        <f t="shared" si="306"/>
        <v>IN</v>
      </c>
      <c r="H4907" t="str">
        <f t="shared" si="307"/>
        <v>57577</v>
      </c>
    </row>
    <row r="4908" spans="1:8" ht="30">
      <c r="A4908" s="1" t="s">
        <v>18828</v>
      </c>
      <c r="B4908" s="1" t="str">
        <f t="shared" si="304"/>
        <v>7595 Norman Plains;Floresberg, AL 60494</v>
      </c>
      <c r="C4908" s="1" t="s">
        <v>30639</v>
      </c>
      <c r="D4908" s="4" t="s">
        <v>40537</v>
      </c>
      <c r="E4908" s="4" t="s">
        <v>40538</v>
      </c>
      <c r="F4908" s="9" t="str">
        <f t="shared" si="305"/>
        <v>Floresberg</v>
      </c>
      <c r="G4908" t="str">
        <f t="shared" si="306"/>
        <v>AL</v>
      </c>
      <c r="H4908" t="str">
        <f t="shared" si="307"/>
        <v>60494</v>
      </c>
    </row>
    <row r="4909" spans="1:8" ht="45">
      <c r="A4909" s="1" t="s">
        <v>18832</v>
      </c>
      <c r="B4909" s="1" t="str">
        <f t="shared" si="304"/>
        <v>449 Martin Heights;Patelhaven, MI 19052</v>
      </c>
      <c r="C4909" s="1" t="s">
        <v>30640</v>
      </c>
      <c r="D4909" s="4" t="s">
        <v>40539</v>
      </c>
      <c r="E4909" s="4" t="s">
        <v>40540</v>
      </c>
      <c r="F4909" s="9" t="str">
        <f t="shared" si="305"/>
        <v>Patelhaven</v>
      </c>
      <c r="G4909" t="str">
        <f t="shared" si="306"/>
        <v>MI</v>
      </c>
      <c r="H4909" t="str">
        <f t="shared" si="307"/>
        <v>19052</v>
      </c>
    </row>
    <row r="4910" spans="1:8" ht="45">
      <c r="A4910" s="1" t="s">
        <v>18836</v>
      </c>
      <c r="B4910" s="1" t="str">
        <f t="shared" si="304"/>
        <v>447 Rachael Spurs Apt. 285;Lake Chelseaberg, IL 07652</v>
      </c>
      <c r="C4910" s="1" t="s">
        <v>30641</v>
      </c>
      <c r="D4910" s="4" t="s">
        <v>40541</v>
      </c>
      <c r="E4910" s="4" t="s">
        <v>40542</v>
      </c>
      <c r="F4910" s="9" t="str">
        <f t="shared" si="305"/>
        <v>Lake Chelseaberg</v>
      </c>
      <c r="G4910" t="str">
        <f t="shared" si="306"/>
        <v>IL</v>
      </c>
      <c r="H4910" t="str">
        <f t="shared" si="307"/>
        <v>07652</v>
      </c>
    </row>
    <row r="4911" spans="1:8" ht="30">
      <c r="A4911" s="1" t="s">
        <v>18840</v>
      </c>
      <c r="B4911" s="1" t="str">
        <f t="shared" si="304"/>
        <v>7932 Tiffany Lodge;West Stephaniehaven, FL 73332</v>
      </c>
      <c r="C4911" s="1" t="s">
        <v>30642</v>
      </c>
      <c r="D4911" s="4" t="s">
        <v>40543</v>
      </c>
      <c r="E4911" s="4" t="s">
        <v>40544</v>
      </c>
      <c r="F4911" s="9" t="str">
        <f t="shared" si="305"/>
        <v>West Stephaniehaven</v>
      </c>
      <c r="G4911" t="str">
        <f t="shared" si="306"/>
        <v>FL</v>
      </c>
      <c r="H4911" t="str">
        <f t="shared" si="307"/>
        <v>73332</v>
      </c>
    </row>
    <row r="4912" spans="1:8" ht="30">
      <c r="A4912" s="1" t="s">
        <v>18843</v>
      </c>
      <c r="B4912" s="1" t="str">
        <f t="shared" si="304"/>
        <v>028 James Turnpike;Port Taylorland, TN 10778</v>
      </c>
      <c r="C4912" s="1" t="s">
        <v>30643</v>
      </c>
      <c r="D4912" s="4" t="s">
        <v>40545</v>
      </c>
      <c r="E4912" s="4" t="s">
        <v>40546</v>
      </c>
      <c r="F4912" s="9" t="str">
        <f t="shared" si="305"/>
        <v>Port Taylorland</v>
      </c>
      <c r="G4912" t="str">
        <f t="shared" si="306"/>
        <v>TN</v>
      </c>
      <c r="H4912" t="str">
        <f t="shared" si="307"/>
        <v>10778</v>
      </c>
    </row>
    <row r="4913" spans="1:8" ht="45">
      <c r="A4913" s="1" t="s">
        <v>18847</v>
      </c>
      <c r="B4913" s="1" t="str">
        <f t="shared" si="304"/>
        <v>838 Paul Ville;Huffmanborough, AK 72746</v>
      </c>
      <c r="C4913" s="1" t="s">
        <v>30644</v>
      </c>
      <c r="D4913" s="4" t="s">
        <v>40547</v>
      </c>
      <c r="E4913" s="4" t="s">
        <v>40548</v>
      </c>
      <c r="F4913" s="9" t="str">
        <f t="shared" si="305"/>
        <v>Huffmanborough</v>
      </c>
      <c r="G4913" t="str">
        <f t="shared" si="306"/>
        <v>AK</v>
      </c>
      <c r="H4913" t="str">
        <f t="shared" si="307"/>
        <v>72746</v>
      </c>
    </row>
    <row r="4914" spans="1:8" ht="45">
      <c r="A4914" s="1" t="s">
        <v>18851</v>
      </c>
      <c r="B4914" s="1" t="str">
        <f t="shared" si="304"/>
        <v>568 Danielle Causeway;Mirandaville, CT 30001</v>
      </c>
      <c r="C4914" s="1" t="s">
        <v>30645</v>
      </c>
      <c r="D4914" s="4" t="s">
        <v>40549</v>
      </c>
      <c r="E4914" s="4" t="s">
        <v>40550</v>
      </c>
      <c r="F4914" s="9" t="str">
        <f t="shared" si="305"/>
        <v>Mirandaville</v>
      </c>
      <c r="G4914" t="str">
        <f t="shared" si="306"/>
        <v>CT</v>
      </c>
      <c r="H4914" t="str">
        <f t="shared" si="307"/>
        <v>30001</v>
      </c>
    </row>
    <row r="4915" spans="1:8" ht="30">
      <c r="A4915" s="1" t="s">
        <v>18855</v>
      </c>
      <c r="B4915" s="1" t="str">
        <f t="shared" si="304"/>
        <v>850 Fitzgerald Drive Apt. 992;Emilyfort, MN 97684</v>
      </c>
      <c r="C4915" s="1" t="s">
        <v>30646</v>
      </c>
      <c r="D4915" s="4" t="s">
        <v>40551</v>
      </c>
      <c r="E4915" s="4" t="s">
        <v>40552</v>
      </c>
      <c r="F4915" s="9" t="str">
        <f t="shared" si="305"/>
        <v>Emilyfort</v>
      </c>
      <c r="G4915" t="str">
        <f t="shared" si="306"/>
        <v>MN</v>
      </c>
      <c r="H4915" t="str">
        <f t="shared" si="307"/>
        <v>97684</v>
      </c>
    </row>
    <row r="4916" spans="1:8" ht="30">
      <c r="A4916" s="1" t="s">
        <v>18859</v>
      </c>
      <c r="B4916" s="1" t="str">
        <f t="shared" si="304"/>
        <v>702 Logan Lights;Kellyville, CO 69551</v>
      </c>
      <c r="C4916" s="1" t="s">
        <v>30647</v>
      </c>
      <c r="D4916" s="4" t="s">
        <v>40553</v>
      </c>
      <c r="E4916" s="4" t="s">
        <v>40554</v>
      </c>
      <c r="F4916" s="9" t="str">
        <f t="shared" si="305"/>
        <v>Kellyville</v>
      </c>
      <c r="G4916" t="str">
        <f t="shared" si="306"/>
        <v>CO</v>
      </c>
      <c r="H4916" t="str">
        <f t="shared" si="307"/>
        <v>69551</v>
      </c>
    </row>
    <row r="4917" spans="1:8" ht="45">
      <c r="A4917" s="1" t="s">
        <v>18863</v>
      </c>
      <c r="B4917" s="1" t="str">
        <f t="shared" si="304"/>
        <v>641 Melissa Place;Gabrielaborough, DE 60122</v>
      </c>
      <c r="C4917" s="1" t="s">
        <v>30648</v>
      </c>
      <c r="D4917" s="4" t="s">
        <v>40555</v>
      </c>
      <c r="E4917" s="4" t="s">
        <v>40556</v>
      </c>
      <c r="F4917" s="9" t="str">
        <f t="shared" si="305"/>
        <v>Gabrielaborough</v>
      </c>
      <c r="G4917" t="str">
        <f t="shared" si="306"/>
        <v>DE</v>
      </c>
      <c r="H4917" t="str">
        <f t="shared" si="307"/>
        <v>60122</v>
      </c>
    </row>
    <row r="4918" spans="1:8" ht="30">
      <c r="A4918" s="1" t="s">
        <v>18867</v>
      </c>
      <c r="B4918" s="1" t="str">
        <f t="shared" si="304"/>
        <v>1309 Maria Lights;Ginachester, KS 61537</v>
      </c>
      <c r="C4918" s="1" t="s">
        <v>30649</v>
      </c>
      <c r="D4918" s="4" t="s">
        <v>40557</v>
      </c>
      <c r="E4918" s="4" t="s">
        <v>40558</v>
      </c>
      <c r="F4918" s="9" t="str">
        <f t="shared" si="305"/>
        <v>Ginachester</v>
      </c>
      <c r="G4918" t="str">
        <f t="shared" si="306"/>
        <v>KS</v>
      </c>
      <c r="H4918" t="str">
        <f t="shared" si="307"/>
        <v>61537</v>
      </c>
    </row>
    <row r="4919" spans="1:8" ht="30">
      <c r="A4919" s="1" t="s">
        <v>18871</v>
      </c>
      <c r="B4919" s="1" t="str">
        <f t="shared" si="304"/>
        <v>34140 Joshua Isle Suite 425;Murphybury, MT 07099</v>
      </c>
      <c r="C4919" s="1" t="s">
        <v>30650</v>
      </c>
      <c r="D4919" s="4" t="s">
        <v>40559</v>
      </c>
      <c r="E4919" s="4" t="s">
        <v>40560</v>
      </c>
      <c r="F4919" s="9" t="str">
        <f t="shared" si="305"/>
        <v>Murphybury</v>
      </c>
      <c r="G4919" t="str">
        <f t="shared" si="306"/>
        <v>MT</v>
      </c>
      <c r="H4919" t="str">
        <f t="shared" si="307"/>
        <v>07099</v>
      </c>
    </row>
    <row r="4920" spans="1:8" ht="45">
      <c r="A4920" s="1" t="s">
        <v>18875</v>
      </c>
      <c r="B4920" s="1" t="str">
        <f t="shared" si="304"/>
        <v>359 Kenneth Villages;Kennedyside, RI 20372</v>
      </c>
      <c r="C4920" s="1" t="s">
        <v>30651</v>
      </c>
      <c r="D4920" s="4" t="s">
        <v>40561</v>
      </c>
      <c r="E4920" s="4" t="s">
        <v>40562</v>
      </c>
      <c r="F4920" s="9" t="str">
        <f t="shared" si="305"/>
        <v>Kennedyside</v>
      </c>
      <c r="G4920" t="str">
        <f t="shared" si="306"/>
        <v>RI</v>
      </c>
      <c r="H4920" t="str">
        <f t="shared" si="307"/>
        <v>20372</v>
      </c>
    </row>
    <row r="4921" spans="1:8" ht="30">
      <c r="A4921" s="1" t="s">
        <v>18879</v>
      </c>
      <c r="B4921" s="1" t="str">
        <f t="shared" si="304"/>
        <v>1616 William Bypass;Kylestad, MS 03523</v>
      </c>
      <c r="C4921" s="1" t="s">
        <v>30652</v>
      </c>
      <c r="D4921" s="4" t="s">
        <v>40563</v>
      </c>
      <c r="E4921" s="4" t="s">
        <v>40564</v>
      </c>
      <c r="F4921" s="9" t="str">
        <f t="shared" si="305"/>
        <v>Kylestad</v>
      </c>
      <c r="G4921" t="str">
        <f t="shared" si="306"/>
        <v>MS</v>
      </c>
      <c r="H4921" t="str">
        <f t="shared" si="307"/>
        <v>03523</v>
      </c>
    </row>
    <row r="4922" spans="1:8" ht="30">
      <c r="A4922" s="1" t="s">
        <v>18883</v>
      </c>
      <c r="B4922" s="1" t="str">
        <f t="shared" si="304"/>
        <v>204 Jeff Island;Lake Michaelbury, KY 15718</v>
      </c>
      <c r="C4922" s="1" t="s">
        <v>30653</v>
      </c>
      <c r="D4922" s="4" t="s">
        <v>40565</v>
      </c>
      <c r="E4922" s="4" t="s">
        <v>40566</v>
      </c>
      <c r="F4922" s="9" t="str">
        <f t="shared" si="305"/>
        <v>Lake Michaelbury</v>
      </c>
      <c r="G4922" t="str">
        <f t="shared" si="306"/>
        <v>KY</v>
      </c>
      <c r="H4922" t="str">
        <f t="shared" si="307"/>
        <v>15718</v>
      </c>
    </row>
    <row r="4923" spans="1:8" ht="30">
      <c r="A4923" s="1" t="s">
        <v>18887</v>
      </c>
      <c r="B4923" s="1" t="str">
        <f t="shared" si="304"/>
        <v>83698 Weaver Summit Suite 271;North Robert, MN 84672</v>
      </c>
      <c r="C4923" s="1" t="s">
        <v>30654</v>
      </c>
      <c r="D4923" s="4" t="s">
        <v>40567</v>
      </c>
      <c r="E4923" s="4" t="s">
        <v>40568</v>
      </c>
      <c r="F4923" s="9" t="str">
        <f t="shared" si="305"/>
        <v>North Robert</v>
      </c>
      <c r="G4923" t="str">
        <f t="shared" si="306"/>
        <v>MN</v>
      </c>
      <c r="H4923" t="str">
        <f t="shared" si="307"/>
        <v>84672</v>
      </c>
    </row>
    <row r="4924" spans="1:8" ht="45">
      <c r="A4924" s="1" t="s">
        <v>18890</v>
      </c>
      <c r="B4924" s="1" t="str">
        <f t="shared" si="304"/>
        <v>027 Cody Fort Suite 547;Lake Davidborough, AL 22235</v>
      </c>
      <c r="C4924" s="1" t="s">
        <v>30655</v>
      </c>
      <c r="D4924" s="4" t="s">
        <v>40569</v>
      </c>
      <c r="E4924" s="4" t="s">
        <v>40570</v>
      </c>
      <c r="F4924" s="9" t="str">
        <f t="shared" si="305"/>
        <v>Lake Davidborough</v>
      </c>
      <c r="G4924" t="str">
        <f t="shared" si="306"/>
        <v>AL</v>
      </c>
      <c r="H4924" t="str">
        <f t="shared" si="307"/>
        <v>22235</v>
      </c>
    </row>
    <row r="4925" spans="1:8" ht="45">
      <c r="A4925" s="1" t="s">
        <v>18893</v>
      </c>
      <c r="B4925" s="1" t="str">
        <f t="shared" si="304"/>
        <v>84821 Christina Summit Suite 575;North Robertburgh, IA 79817</v>
      </c>
      <c r="C4925" s="1" t="s">
        <v>30656</v>
      </c>
      <c r="D4925" s="4" t="s">
        <v>40571</v>
      </c>
      <c r="E4925" s="4" t="s">
        <v>40572</v>
      </c>
      <c r="F4925" s="9" t="str">
        <f t="shared" si="305"/>
        <v>North Robertburgh</v>
      </c>
      <c r="G4925" t="str">
        <f t="shared" si="306"/>
        <v>IA</v>
      </c>
      <c r="H4925" t="str">
        <f t="shared" si="307"/>
        <v>79817</v>
      </c>
    </row>
    <row r="4926" spans="1:8" ht="30">
      <c r="A4926" s="1" t="s">
        <v>18897</v>
      </c>
      <c r="B4926" s="1" t="str">
        <f t="shared" si="304"/>
        <v>8268 Alec Gardens;New Tylerborough, NY 70406</v>
      </c>
      <c r="C4926" s="1" t="s">
        <v>30657</v>
      </c>
      <c r="D4926" s="4" t="s">
        <v>40573</v>
      </c>
      <c r="E4926" s="4" t="s">
        <v>40574</v>
      </c>
      <c r="F4926" s="9" t="str">
        <f t="shared" si="305"/>
        <v>New Tylerborough</v>
      </c>
      <c r="G4926" t="str">
        <f t="shared" si="306"/>
        <v>NY</v>
      </c>
      <c r="H4926" t="str">
        <f t="shared" si="307"/>
        <v>70406</v>
      </c>
    </row>
    <row r="4927" spans="1:8" ht="30">
      <c r="A4927" s="1" t="s">
        <v>18901</v>
      </c>
      <c r="B4927" s="1" t="str">
        <f t="shared" si="304"/>
        <v>210 Timothy Bridge Suite 390;Ryanmouth, IA 91121</v>
      </c>
      <c r="C4927" s="1" t="s">
        <v>30658</v>
      </c>
      <c r="D4927" s="4" t="s">
        <v>40575</v>
      </c>
      <c r="E4927" s="4" t="s">
        <v>40576</v>
      </c>
      <c r="F4927" s="9" t="str">
        <f t="shared" si="305"/>
        <v>Ryanmouth</v>
      </c>
      <c r="G4927" t="str">
        <f t="shared" si="306"/>
        <v>IA</v>
      </c>
      <c r="H4927" t="str">
        <f t="shared" si="307"/>
        <v>91121</v>
      </c>
    </row>
    <row r="4928" spans="1:8" ht="30">
      <c r="A4928" s="1" t="s">
        <v>18905</v>
      </c>
      <c r="B4928" s="1" t="str">
        <f t="shared" si="304"/>
        <v>Unit 6326 Box 5764;DPO AP 48612</v>
      </c>
      <c r="C4928" s="1" t="s">
        <v>30659</v>
      </c>
      <c r="D4928" s="4" t="s">
        <v>40577</v>
      </c>
      <c r="E4928" s="4" t="s">
        <v>40578</v>
      </c>
      <c r="F4928" s="9" t="str">
        <f t="shared" si="305"/>
        <v>DPO</v>
      </c>
      <c r="G4928" t="str">
        <f t="shared" si="306"/>
        <v>AP</v>
      </c>
      <c r="H4928" t="str">
        <f t="shared" si="307"/>
        <v>48612</v>
      </c>
    </row>
    <row r="4929" spans="1:8" ht="30">
      <c r="A4929" s="1" t="s">
        <v>18909</v>
      </c>
      <c r="B4929" s="1" t="str">
        <f t="shared" si="304"/>
        <v>86879 Stephen Garden;East Melissa, CT 07503</v>
      </c>
      <c r="C4929" s="1" t="s">
        <v>30660</v>
      </c>
      <c r="D4929" s="4" t="s">
        <v>40579</v>
      </c>
      <c r="E4929" s="4" t="s">
        <v>40580</v>
      </c>
      <c r="F4929" s="9" t="str">
        <f t="shared" si="305"/>
        <v>East Melissa</v>
      </c>
      <c r="G4929" t="str">
        <f t="shared" si="306"/>
        <v>CT</v>
      </c>
      <c r="H4929" t="str">
        <f t="shared" si="307"/>
        <v>07503</v>
      </c>
    </row>
    <row r="4930" spans="1:8" ht="30">
      <c r="A4930" s="1" t="s">
        <v>18913</v>
      </c>
      <c r="B4930" s="1" t="str">
        <f t="shared" si="304"/>
        <v>639 Sheila Locks;Port Christina, RI 86013</v>
      </c>
      <c r="C4930" s="1" t="s">
        <v>30661</v>
      </c>
      <c r="D4930" s="4" t="s">
        <v>40581</v>
      </c>
      <c r="E4930" s="4" t="s">
        <v>40582</v>
      </c>
      <c r="F4930" s="9" t="str">
        <f t="shared" si="305"/>
        <v>Port Christina</v>
      </c>
      <c r="G4930" t="str">
        <f t="shared" si="306"/>
        <v>RI</v>
      </c>
      <c r="H4930" t="str">
        <f t="shared" si="307"/>
        <v>86013</v>
      </c>
    </row>
    <row r="4931" spans="1:8" ht="45">
      <c r="A4931" s="1" t="s">
        <v>18916</v>
      </c>
      <c r="B4931" s="1" t="str">
        <f t="shared" ref="B4931:B4994" si="308">SUBSTITUTE(A4931,CHAR(10),";")</f>
        <v>574 Daniel Highway Suite 601;South Michael, VA 93898</v>
      </c>
      <c r="C4931" s="1" t="s">
        <v>30662</v>
      </c>
      <c r="D4931" s="4" t="s">
        <v>40583</v>
      </c>
      <c r="E4931" s="4" t="s">
        <v>40584</v>
      </c>
      <c r="F4931" s="9" t="str">
        <f t="shared" ref="F4931:F4994" si="309">IF(RIGHT(LEFT(E4931,3),2)="PO",LEFT(E4931,3),LEFT(E4931,LEN(E4931)-10))</f>
        <v>South Michael</v>
      </c>
      <c r="G4931" t="str">
        <f t="shared" ref="G4931:G4994" si="310">LEFT(RIGHT(E4931, 8), 2)</f>
        <v>VA</v>
      </c>
      <c r="H4931" t="str">
        <f t="shared" ref="H4931:H4994" si="311">RIGHT(E4931, 5)</f>
        <v>93898</v>
      </c>
    </row>
    <row r="4932" spans="1:8" ht="45">
      <c r="A4932" s="1" t="s">
        <v>18920</v>
      </c>
      <c r="B4932" s="1" t="str">
        <f t="shared" si="308"/>
        <v>12779 Chandler Summit;Clarkmouth, NH 62860</v>
      </c>
      <c r="C4932" s="1" t="s">
        <v>30663</v>
      </c>
      <c r="D4932" s="4" t="s">
        <v>40585</v>
      </c>
      <c r="E4932" s="4" t="s">
        <v>40586</v>
      </c>
      <c r="F4932" s="9" t="str">
        <f t="shared" si="309"/>
        <v>Clarkmouth</v>
      </c>
      <c r="G4932" t="str">
        <f t="shared" si="310"/>
        <v>NH</v>
      </c>
      <c r="H4932" t="str">
        <f t="shared" si="311"/>
        <v>62860</v>
      </c>
    </row>
    <row r="4933" spans="1:8" ht="45">
      <c r="A4933" s="1" t="s">
        <v>18924</v>
      </c>
      <c r="B4933" s="1" t="str">
        <f t="shared" si="308"/>
        <v>3868 Henderson Via Apt. 213;New Williammouth, AR 26496</v>
      </c>
      <c r="C4933" s="1" t="s">
        <v>30664</v>
      </c>
      <c r="D4933" s="4" t="s">
        <v>40587</v>
      </c>
      <c r="E4933" s="4" t="s">
        <v>40588</v>
      </c>
      <c r="F4933" s="9" t="str">
        <f t="shared" si="309"/>
        <v>New Williammouth</v>
      </c>
      <c r="G4933" t="str">
        <f t="shared" si="310"/>
        <v>AR</v>
      </c>
      <c r="H4933" t="str">
        <f t="shared" si="311"/>
        <v>26496</v>
      </c>
    </row>
    <row r="4934" spans="1:8" ht="45">
      <c r="A4934" s="1" t="s">
        <v>18928</v>
      </c>
      <c r="B4934" s="1" t="str">
        <f t="shared" si="308"/>
        <v>94884 Pitts Center Apt. 813;Port Matthew, CO 99027</v>
      </c>
      <c r="C4934" s="1" t="s">
        <v>30665</v>
      </c>
      <c r="D4934" s="4" t="s">
        <v>40589</v>
      </c>
      <c r="E4934" s="4" t="s">
        <v>40590</v>
      </c>
      <c r="F4934" s="9" t="str">
        <f t="shared" si="309"/>
        <v>Port Matthew</v>
      </c>
      <c r="G4934" t="str">
        <f t="shared" si="310"/>
        <v>CO</v>
      </c>
      <c r="H4934" t="str">
        <f t="shared" si="311"/>
        <v>99027</v>
      </c>
    </row>
    <row r="4935" spans="1:8" ht="30">
      <c r="A4935" s="1" t="s">
        <v>18932</v>
      </c>
      <c r="B4935" s="1" t="str">
        <f t="shared" si="308"/>
        <v>02670 Robert Field;East Zachary, SC 53402</v>
      </c>
      <c r="C4935" s="1" t="s">
        <v>30666</v>
      </c>
      <c r="D4935" s="4" t="s">
        <v>40591</v>
      </c>
      <c r="E4935" s="4" t="s">
        <v>40592</v>
      </c>
      <c r="F4935" s="9" t="str">
        <f t="shared" si="309"/>
        <v>East Zachary</v>
      </c>
      <c r="G4935" t="str">
        <f t="shared" si="310"/>
        <v>SC</v>
      </c>
      <c r="H4935" t="str">
        <f t="shared" si="311"/>
        <v>53402</v>
      </c>
    </row>
    <row r="4936" spans="1:8" ht="30">
      <c r="A4936" s="1" t="s">
        <v>18936</v>
      </c>
      <c r="B4936" s="1" t="str">
        <f t="shared" si="308"/>
        <v>981 Richard Plains;West Victoriaborough, NV 44341</v>
      </c>
      <c r="C4936" s="1" t="s">
        <v>30667</v>
      </c>
      <c r="D4936" s="4" t="s">
        <v>40593</v>
      </c>
      <c r="E4936" s="4" t="s">
        <v>40594</v>
      </c>
      <c r="F4936" s="9" t="str">
        <f t="shared" si="309"/>
        <v>West Victoriaborough</v>
      </c>
      <c r="G4936" t="str">
        <f t="shared" si="310"/>
        <v>NV</v>
      </c>
      <c r="H4936" t="str">
        <f t="shared" si="311"/>
        <v>44341</v>
      </c>
    </row>
    <row r="4937" spans="1:8" ht="45">
      <c r="A4937" s="1" t="s">
        <v>18940</v>
      </c>
      <c r="B4937" s="1" t="str">
        <f t="shared" si="308"/>
        <v>34189 Autumn Ports Apt. 316;Lake Kimberlybury, IL 64797</v>
      </c>
      <c r="C4937" s="1" t="s">
        <v>30668</v>
      </c>
      <c r="D4937" s="4" t="s">
        <v>40595</v>
      </c>
      <c r="E4937" s="4" t="s">
        <v>40596</v>
      </c>
      <c r="F4937" s="9" t="str">
        <f t="shared" si="309"/>
        <v>Lake Kimberlybury</v>
      </c>
      <c r="G4937" t="str">
        <f t="shared" si="310"/>
        <v>IL</v>
      </c>
      <c r="H4937" t="str">
        <f t="shared" si="311"/>
        <v>64797</v>
      </c>
    </row>
    <row r="4938" spans="1:8" ht="30">
      <c r="A4938" s="1" t="s">
        <v>18944</v>
      </c>
      <c r="B4938" s="1" t="str">
        <f t="shared" si="308"/>
        <v>300 David Locks Suite 465;Hillchester, NM 54232</v>
      </c>
      <c r="C4938" s="1" t="s">
        <v>30669</v>
      </c>
      <c r="D4938" s="4" t="s">
        <v>40597</v>
      </c>
      <c r="E4938" s="4" t="s">
        <v>40598</v>
      </c>
      <c r="F4938" s="9" t="str">
        <f t="shared" si="309"/>
        <v>Hillchester</v>
      </c>
      <c r="G4938" t="str">
        <f t="shared" si="310"/>
        <v>NM</v>
      </c>
      <c r="H4938" t="str">
        <f t="shared" si="311"/>
        <v>54232</v>
      </c>
    </row>
    <row r="4939" spans="1:8" ht="45">
      <c r="A4939" s="1" t="s">
        <v>18948</v>
      </c>
      <c r="B4939" s="1" t="str">
        <f t="shared" si="308"/>
        <v>8331 Navarro Mountain Suite 921;Farrellmouth, KY 66326</v>
      </c>
      <c r="C4939" s="1" t="s">
        <v>30670</v>
      </c>
      <c r="D4939" s="4" t="s">
        <v>40599</v>
      </c>
      <c r="E4939" s="4" t="s">
        <v>40600</v>
      </c>
      <c r="F4939" s="9" t="str">
        <f t="shared" si="309"/>
        <v>Farrellmouth</v>
      </c>
      <c r="G4939" t="str">
        <f t="shared" si="310"/>
        <v>KY</v>
      </c>
      <c r="H4939" t="str">
        <f t="shared" si="311"/>
        <v>66326</v>
      </c>
    </row>
    <row r="4940" spans="1:8" ht="30">
      <c r="A4940" s="1" t="s">
        <v>18952</v>
      </c>
      <c r="B4940" s="1" t="str">
        <f t="shared" si="308"/>
        <v>270 Michelle Junctions;New Ryanchester, CO 38702</v>
      </c>
      <c r="C4940" s="1" t="s">
        <v>30671</v>
      </c>
      <c r="D4940" s="4" t="s">
        <v>40601</v>
      </c>
      <c r="E4940" s="4" t="s">
        <v>40602</v>
      </c>
      <c r="F4940" s="9" t="str">
        <f t="shared" si="309"/>
        <v>New Ryanchester</v>
      </c>
      <c r="G4940" t="str">
        <f t="shared" si="310"/>
        <v>CO</v>
      </c>
      <c r="H4940" t="str">
        <f t="shared" si="311"/>
        <v>38702</v>
      </c>
    </row>
    <row r="4941" spans="1:8" ht="30">
      <c r="A4941" s="1" t="s">
        <v>18956</v>
      </c>
      <c r="B4941" s="1" t="str">
        <f t="shared" si="308"/>
        <v>780 Christina Lane;East Brandiport, NJ 52393</v>
      </c>
      <c r="C4941" s="1" t="s">
        <v>30672</v>
      </c>
      <c r="D4941" s="4" t="s">
        <v>40603</v>
      </c>
      <c r="E4941" s="4" t="s">
        <v>40604</v>
      </c>
      <c r="F4941" s="9" t="str">
        <f t="shared" si="309"/>
        <v>East Brandiport</v>
      </c>
      <c r="G4941" t="str">
        <f t="shared" si="310"/>
        <v>NJ</v>
      </c>
      <c r="H4941" t="str">
        <f t="shared" si="311"/>
        <v>52393</v>
      </c>
    </row>
    <row r="4942" spans="1:8" ht="30">
      <c r="A4942" s="1" t="s">
        <v>18959</v>
      </c>
      <c r="B4942" s="1" t="str">
        <f t="shared" si="308"/>
        <v>31998 Jamie Flat;Johnside, NV 44432</v>
      </c>
      <c r="C4942" s="1" t="s">
        <v>30673</v>
      </c>
      <c r="D4942" s="4" t="s">
        <v>40605</v>
      </c>
      <c r="E4942" s="4" t="s">
        <v>40606</v>
      </c>
      <c r="F4942" s="9" t="str">
        <f t="shared" si="309"/>
        <v>Johnside</v>
      </c>
      <c r="G4942" t="str">
        <f t="shared" si="310"/>
        <v>NV</v>
      </c>
      <c r="H4942" t="str">
        <f t="shared" si="311"/>
        <v>44432</v>
      </c>
    </row>
    <row r="4943" spans="1:8" ht="30">
      <c r="A4943" s="1" t="s">
        <v>18963</v>
      </c>
      <c r="B4943" s="1" t="str">
        <f t="shared" si="308"/>
        <v>918 Brown Cove;West Dawn, KS 01949</v>
      </c>
      <c r="C4943" s="1" t="s">
        <v>30674</v>
      </c>
      <c r="D4943" s="4" t="s">
        <v>40607</v>
      </c>
      <c r="E4943" s="4" t="s">
        <v>40608</v>
      </c>
      <c r="F4943" s="9" t="str">
        <f t="shared" si="309"/>
        <v>West Dawn</v>
      </c>
      <c r="G4943" t="str">
        <f t="shared" si="310"/>
        <v>KS</v>
      </c>
      <c r="H4943" t="str">
        <f t="shared" si="311"/>
        <v>01949</v>
      </c>
    </row>
    <row r="4944" spans="1:8" ht="30">
      <c r="A4944" s="1" t="s">
        <v>18967</v>
      </c>
      <c r="B4944" s="1" t="str">
        <f t="shared" si="308"/>
        <v>3451 Jones Creek Apt. 444;South Brian, NY 32128</v>
      </c>
      <c r="C4944" s="1" t="s">
        <v>30675</v>
      </c>
      <c r="D4944" s="4" t="s">
        <v>40609</v>
      </c>
      <c r="E4944" s="4" t="s">
        <v>40610</v>
      </c>
      <c r="F4944" s="9" t="str">
        <f t="shared" si="309"/>
        <v>South Brian</v>
      </c>
      <c r="G4944" t="str">
        <f t="shared" si="310"/>
        <v>NY</v>
      </c>
      <c r="H4944" t="str">
        <f t="shared" si="311"/>
        <v>32128</v>
      </c>
    </row>
    <row r="4945" spans="1:8" ht="30">
      <c r="A4945" s="1" t="s">
        <v>18971</v>
      </c>
      <c r="B4945" s="1" t="str">
        <f t="shared" si="308"/>
        <v>1734 Kathryn Forges;Davidbury, ND 76877</v>
      </c>
      <c r="C4945" s="1" t="s">
        <v>30676</v>
      </c>
      <c r="D4945" s="4" t="s">
        <v>40611</v>
      </c>
      <c r="E4945" s="4" t="s">
        <v>40612</v>
      </c>
      <c r="F4945" s="9" t="str">
        <f t="shared" si="309"/>
        <v>Davidbury</v>
      </c>
      <c r="G4945" t="str">
        <f t="shared" si="310"/>
        <v>ND</v>
      </c>
      <c r="H4945" t="str">
        <f t="shared" si="311"/>
        <v>76877</v>
      </c>
    </row>
    <row r="4946" spans="1:8" ht="30">
      <c r="A4946" s="1" t="s">
        <v>18974</v>
      </c>
      <c r="B4946" s="1" t="str">
        <f t="shared" si="308"/>
        <v>31481 Lawson Stream Apt. 352;West Tina, NJ 47762</v>
      </c>
      <c r="C4946" s="1" t="s">
        <v>30677</v>
      </c>
      <c r="D4946" s="4" t="s">
        <v>40613</v>
      </c>
      <c r="E4946" s="4" t="s">
        <v>40614</v>
      </c>
      <c r="F4946" s="9" t="str">
        <f t="shared" si="309"/>
        <v>West Tina</v>
      </c>
      <c r="G4946" t="str">
        <f t="shared" si="310"/>
        <v>NJ</v>
      </c>
      <c r="H4946" t="str">
        <f t="shared" si="311"/>
        <v>47762</v>
      </c>
    </row>
    <row r="4947" spans="1:8" ht="30">
      <c r="A4947" s="1" t="s">
        <v>18978</v>
      </c>
      <c r="B4947" s="1" t="str">
        <f t="shared" si="308"/>
        <v>80146 Wright Harbors Suite 812;Kelleyview, VA 57330</v>
      </c>
      <c r="C4947" s="1" t="s">
        <v>30678</v>
      </c>
      <c r="D4947" s="4" t="s">
        <v>40615</v>
      </c>
      <c r="E4947" s="4" t="s">
        <v>40616</v>
      </c>
      <c r="F4947" s="9" t="str">
        <f t="shared" si="309"/>
        <v>Kelleyview</v>
      </c>
      <c r="G4947" t="str">
        <f t="shared" si="310"/>
        <v>VA</v>
      </c>
      <c r="H4947" t="str">
        <f t="shared" si="311"/>
        <v>57330</v>
      </c>
    </row>
    <row r="4948" spans="1:8" ht="30">
      <c r="A4948" s="1" t="s">
        <v>18982</v>
      </c>
      <c r="B4948" s="1" t="str">
        <f t="shared" si="308"/>
        <v>283 Taylor Circles;West Jonathanberg, CT 29187</v>
      </c>
      <c r="C4948" s="1" t="s">
        <v>30679</v>
      </c>
      <c r="D4948" s="4" t="s">
        <v>40617</v>
      </c>
      <c r="E4948" s="4" t="s">
        <v>40618</v>
      </c>
      <c r="F4948" s="9" t="str">
        <f t="shared" si="309"/>
        <v>West Jonathanberg</v>
      </c>
      <c r="G4948" t="str">
        <f t="shared" si="310"/>
        <v>CT</v>
      </c>
      <c r="H4948" t="str">
        <f t="shared" si="311"/>
        <v>29187</v>
      </c>
    </row>
    <row r="4949" spans="1:8" ht="30">
      <c r="A4949" s="1" t="s">
        <v>18986</v>
      </c>
      <c r="B4949" s="1" t="str">
        <f t="shared" si="308"/>
        <v>2441 Elliott Branch;West Patrick, VA 75770</v>
      </c>
      <c r="C4949" s="1" t="s">
        <v>30680</v>
      </c>
      <c r="D4949" s="4" t="s">
        <v>40619</v>
      </c>
      <c r="E4949" s="4" t="s">
        <v>40620</v>
      </c>
      <c r="F4949" s="9" t="str">
        <f t="shared" si="309"/>
        <v>West Patrick</v>
      </c>
      <c r="G4949" t="str">
        <f t="shared" si="310"/>
        <v>VA</v>
      </c>
      <c r="H4949" t="str">
        <f t="shared" si="311"/>
        <v>75770</v>
      </c>
    </row>
    <row r="4950" spans="1:8" ht="45">
      <c r="A4950" s="1" t="s">
        <v>18990</v>
      </c>
      <c r="B4950" s="1" t="str">
        <f t="shared" si="308"/>
        <v>26713 Colleen Fall Suite 378;Christopherfort, FL 34003</v>
      </c>
      <c r="C4950" s="1" t="s">
        <v>30681</v>
      </c>
      <c r="D4950" s="4" t="s">
        <v>40621</v>
      </c>
      <c r="E4950" s="4" t="s">
        <v>40622</v>
      </c>
      <c r="F4950" s="9" t="str">
        <f t="shared" si="309"/>
        <v>Christopherfort</v>
      </c>
      <c r="G4950" t="str">
        <f t="shared" si="310"/>
        <v>FL</v>
      </c>
      <c r="H4950" t="str">
        <f t="shared" si="311"/>
        <v>34003</v>
      </c>
    </row>
    <row r="4951" spans="1:8" ht="30">
      <c r="A4951" s="1" t="s">
        <v>18994</v>
      </c>
      <c r="B4951" s="1" t="str">
        <f t="shared" si="308"/>
        <v>218 Mary Forks;Lake Crystalville, AK 37833</v>
      </c>
      <c r="C4951" s="1" t="s">
        <v>30682</v>
      </c>
      <c r="D4951" s="4" t="s">
        <v>40623</v>
      </c>
      <c r="E4951" s="4" t="s">
        <v>40624</v>
      </c>
      <c r="F4951" s="9" t="str">
        <f t="shared" si="309"/>
        <v>Lake Crystalville</v>
      </c>
      <c r="G4951" t="str">
        <f t="shared" si="310"/>
        <v>AK</v>
      </c>
      <c r="H4951" t="str">
        <f t="shared" si="311"/>
        <v>37833</v>
      </c>
    </row>
    <row r="4952" spans="1:8" ht="30">
      <c r="A4952" s="1" t="s">
        <v>18998</v>
      </c>
      <c r="B4952" s="1" t="str">
        <f t="shared" si="308"/>
        <v>PSC 5592, Box 4023;APO AA 56976</v>
      </c>
      <c r="C4952" s="1" t="s">
        <v>30683</v>
      </c>
      <c r="D4952" s="4" t="s">
        <v>40625</v>
      </c>
      <c r="E4952" s="4" t="s">
        <v>40626</v>
      </c>
      <c r="F4952" s="9" t="str">
        <f t="shared" si="309"/>
        <v>APO</v>
      </c>
      <c r="G4952" t="str">
        <f t="shared" si="310"/>
        <v>AA</v>
      </c>
      <c r="H4952" t="str">
        <f t="shared" si="311"/>
        <v>56976</v>
      </c>
    </row>
    <row r="4953" spans="1:8" ht="30">
      <c r="A4953" s="1" t="s">
        <v>19002</v>
      </c>
      <c r="B4953" s="1" t="str">
        <f t="shared" si="308"/>
        <v>941 Clark Forges Suite 287;Aliciaside, TN 20924</v>
      </c>
      <c r="C4953" s="1" t="s">
        <v>30684</v>
      </c>
      <c r="D4953" s="4" t="s">
        <v>40627</v>
      </c>
      <c r="E4953" s="4" t="s">
        <v>40628</v>
      </c>
      <c r="F4953" s="9" t="str">
        <f t="shared" si="309"/>
        <v>Aliciaside</v>
      </c>
      <c r="G4953" t="str">
        <f t="shared" si="310"/>
        <v>TN</v>
      </c>
      <c r="H4953" t="str">
        <f t="shared" si="311"/>
        <v>20924</v>
      </c>
    </row>
    <row r="4954" spans="1:8" ht="45">
      <c r="A4954" s="1" t="s">
        <v>19006</v>
      </c>
      <c r="B4954" s="1" t="str">
        <f t="shared" si="308"/>
        <v>76771 Stacey Forge Apt. 150;East Angelatown, NH 84804</v>
      </c>
      <c r="C4954" s="1" t="s">
        <v>30685</v>
      </c>
      <c r="D4954" s="4" t="s">
        <v>40629</v>
      </c>
      <c r="E4954" s="4" t="s">
        <v>40630</v>
      </c>
      <c r="F4954" s="9" t="str">
        <f t="shared" si="309"/>
        <v>East Angelatown</v>
      </c>
      <c r="G4954" t="str">
        <f t="shared" si="310"/>
        <v>NH</v>
      </c>
      <c r="H4954" t="str">
        <f t="shared" si="311"/>
        <v>84804</v>
      </c>
    </row>
    <row r="4955" spans="1:8" ht="30">
      <c r="A4955" s="1" t="s">
        <v>19009</v>
      </c>
      <c r="B4955" s="1" t="str">
        <f t="shared" si="308"/>
        <v>3297 Gregory Port;Rileytown, RI 37995</v>
      </c>
      <c r="C4955" s="1" t="s">
        <v>30686</v>
      </c>
      <c r="D4955" s="4" t="s">
        <v>40631</v>
      </c>
      <c r="E4955" s="4" t="s">
        <v>40632</v>
      </c>
      <c r="F4955" s="9" t="str">
        <f t="shared" si="309"/>
        <v>Rileytown</v>
      </c>
      <c r="G4955" t="str">
        <f t="shared" si="310"/>
        <v>RI</v>
      </c>
      <c r="H4955" t="str">
        <f t="shared" si="311"/>
        <v>37995</v>
      </c>
    </row>
    <row r="4956" spans="1:8" ht="30">
      <c r="A4956" s="1" t="s">
        <v>19013</v>
      </c>
      <c r="B4956" s="1" t="str">
        <f t="shared" si="308"/>
        <v>104 Noah Pine Apt. 838;Lake Jamiehaven, KY 98885</v>
      </c>
      <c r="C4956" s="1" t="s">
        <v>30687</v>
      </c>
      <c r="D4956" s="4" t="s">
        <v>40633</v>
      </c>
      <c r="E4956" s="4" t="s">
        <v>40634</v>
      </c>
      <c r="F4956" s="9" t="str">
        <f t="shared" si="309"/>
        <v>Lake Jamiehaven</v>
      </c>
      <c r="G4956" t="str">
        <f t="shared" si="310"/>
        <v>KY</v>
      </c>
      <c r="H4956" t="str">
        <f t="shared" si="311"/>
        <v>98885</v>
      </c>
    </row>
    <row r="4957" spans="1:8" ht="30">
      <c r="A4957" s="1" t="s">
        <v>19017</v>
      </c>
      <c r="B4957" s="1" t="str">
        <f t="shared" si="308"/>
        <v>220 Hernandez Tunnel Apt. 372;North Tanner, AK 44494</v>
      </c>
      <c r="C4957" s="1" t="s">
        <v>30688</v>
      </c>
      <c r="D4957" s="4" t="s">
        <v>40635</v>
      </c>
      <c r="E4957" s="4" t="s">
        <v>40636</v>
      </c>
      <c r="F4957" s="9" t="str">
        <f t="shared" si="309"/>
        <v>North Tanner</v>
      </c>
      <c r="G4957" t="str">
        <f t="shared" si="310"/>
        <v>AK</v>
      </c>
      <c r="H4957" t="str">
        <f t="shared" si="311"/>
        <v>44494</v>
      </c>
    </row>
    <row r="4958" spans="1:8" ht="30">
      <c r="A4958" s="1" t="s">
        <v>19021</v>
      </c>
      <c r="B4958" s="1" t="str">
        <f t="shared" si="308"/>
        <v>030 Quinn Turnpike;Barryton, IN 18533</v>
      </c>
      <c r="C4958" s="1" t="s">
        <v>30689</v>
      </c>
      <c r="D4958" s="4" t="s">
        <v>40637</v>
      </c>
      <c r="E4958" s="4" t="s">
        <v>40638</v>
      </c>
      <c r="F4958" s="9" t="str">
        <f t="shared" si="309"/>
        <v>Barryton</v>
      </c>
      <c r="G4958" t="str">
        <f t="shared" si="310"/>
        <v>IN</v>
      </c>
      <c r="H4958" t="str">
        <f t="shared" si="311"/>
        <v>18533</v>
      </c>
    </row>
    <row r="4959" spans="1:8" ht="45">
      <c r="A4959" s="1" t="s">
        <v>19025</v>
      </c>
      <c r="B4959" s="1" t="str">
        <f t="shared" si="308"/>
        <v>857 Wesley Walks;Christiantown, GA 15715</v>
      </c>
      <c r="C4959" s="1" t="s">
        <v>30690</v>
      </c>
      <c r="D4959" s="4" t="s">
        <v>40639</v>
      </c>
      <c r="E4959" s="4" t="s">
        <v>40640</v>
      </c>
      <c r="F4959" s="9" t="str">
        <f t="shared" si="309"/>
        <v>Christiantown</v>
      </c>
      <c r="G4959" t="str">
        <f t="shared" si="310"/>
        <v>GA</v>
      </c>
      <c r="H4959" t="str">
        <f t="shared" si="311"/>
        <v>15715</v>
      </c>
    </row>
    <row r="4960" spans="1:8" ht="45">
      <c r="A4960" s="1" t="s">
        <v>19028</v>
      </c>
      <c r="B4960" s="1" t="str">
        <f t="shared" si="308"/>
        <v>9185 Thomas Stravenue Suite 010;North Justin, MI 08389</v>
      </c>
      <c r="C4960" s="1" t="s">
        <v>30691</v>
      </c>
      <c r="D4960" s="4" t="s">
        <v>40641</v>
      </c>
      <c r="E4960" s="4" t="s">
        <v>40642</v>
      </c>
      <c r="F4960" s="9" t="str">
        <f t="shared" si="309"/>
        <v>North Justin</v>
      </c>
      <c r="G4960" t="str">
        <f t="shared" si="310"/>
        <v>MI</v>
      </c>
      <c r="H4960" t="str">
        <f t="shared" si="311"/>
        <v>08389</v>
      </c>
    </row>
    <row r="4961" spans="1:8" ht="30">
      <c r="A4961" s="1" t="s">
        <v>19032</v>
      </c>
      <c r="B4961" s="1" t="str">
        <f t="shared" si="308"/>
        <v>Unit 0918 Box 2077;DPO AP 53069</v>
      </c>
      <c r="C4961" s="1" t="s">
        <v>30692</v>
      </c>
      <c r="D4961" s="4" t="s">
        <v>40643</v>
      </c>
      <c r="E4961" s="4" t="s">
        <v>40644</v>
      </c>
      <c r="F4961" s="9" t="str">
        <f t="shared" si="309"/>
        <v>DPO</v>
      </c>
      <c r="G4961" t="str">
        <f t="shared" si="310"/>
        <v>AP</v>
      </c>
      <c r="H4961" t="str">
        <f t="shared" si="311"/>
        <v>53069</v>
      </c>
    </row>
    <row r="4962" spans="1:8" ht="30">
      <c r="A4962" s="1" t="s">
        <v>19036</v>
      </c>
      <c r="B4962" s="1" t="str">
        <f t="shared" si="308"/>
        <v>42692 Amanda Village Apt. 570;Ochoaside, MI 89619</v>
      </c>
      <c r="C4962" s="1" t="s">
        <v>30693</v>
      </c>
      <c r="D4962" s="4" t="s">
        <v>40645</v>
      </c>
      <c r="E4962" s="4" t="s">
        <v>40646</v>
      </c>
      <c r="F4962" s="9" t="str">
        <f t="shared" si="309"/>
        <v>Ochoaside</v>
      </c>
      <c r="G4962" t="str">
        <f t="shared" si="310"/>
        <v>MI</v>
      </c>
      <c r="H4962" t="str">
        <f t="shared" si="311"/>
        <v>89619</v>
      </c>
    </row>
    <row r="4963" spans="1:8" ht="30">
      <c r="A4963" s="1" t="s">
        <v>19040</v>
      </c>
      <c r="B4963" s="1" t="str">
        <f t="shared" si="308"/>
        <v>217 Ann Dam;East Christinastad, GA 72284</v>
      </c>
      <c r="C4963" s="1" t="s">
        <v>30694</v>
      </c>
      <c r="D4963" s="4" t="s">
        <v>40647</v>
      </c>
      <c r="E4963" s="4" t="s">
        <v>40648</v>
      </c>
      <c r="F4963" s="9" t="str">
        <f t="shared" si="309"/>
        <v>East Christinastad</v>
      </c>
      <c r="G4963" t="str">
        <f t="shared" si="310"/>
        <v>GA</v>
      </c>
      <c r="H4963" t="str">
        <f t="shared" si="311"/>
        <v>72284</v>
      </c>
    </row>
    <row r="4964" spans="1:8" ht="30">
      <c r="A4964" s="1" t="s">
        <v>19044</v>
      </c>
      <c r="B4964" s="1" t="str">
        <f t="shared" si="308"/>
        <v>9489 Melissa Underpass;East Jamesville, NE 64404</v>
      </c>
      <c r="C4964" s="1" t="s">
        <v>30695</v>
      </c>
      <c r="D4964" s="4" t="s">
        <v>40649</v>
      </c>
      <c r="E4964" s="4" t="s">
        <v>40650</v>
      </c>
      <c r="F4964" s="9" t="str">
        <f t="shared" si="309"/>
        <v>East Jamesville</v>
      </c>
      <c r="G4964" t="str">
        <f t="shared" si="310"/>
        <v>NE</v>
      </c>
      <c r="H4964" t="str">
        <f t="shared" si="311"/>
        <v>64404</v>
      </c>
    </row>
    <row r="4965" spans="1:8" ht="45">
      <c r="A4965" s="1" t="s">
        <v>19048</v>
      </c>
      <c r="B4965" s="1" t="str">
        <f t="shared" si="308"/>
        <v>904 Tiffany Centers;Adamsfort, MS 33884</v>
      </c>
      <c r="C4965" s="1" t="s">
        <v>30696</v>
      </c>
      <c r="D4965" s="4" t="s">
        <v>40651</v>
      </c>
      <c r="E4965" s="4" t="s">
        <v>40652</v>
      </c>
      <c r="F4965" s="9" t="str">
        <f t="shared" si="309"/>
        <v>Adamsfort</v>
      </c>
      <c r="G4965" t="str">
        <f t="shared" si="310"/>
        <v>MS</v>
      </c>
      <c r="H4965" t="str">
        <f t="shared" si="311"/>
        <v>33884</v>
      </c>
    </row>
    <row r="4966" spans="1:8" ht="30">
      <c r="A4966" s="1" t="s">
        <v>19052</v>
      </c>
      <c r="B4966" s="1" t="str">
        <f t="shared" si="308"/>
        <v>17326 Lisa Locks Apt. 913;Brianville, DE 57863</v>
      </c>
      <c r="C4966" s="1" t="s">
        <v>30697</v>
      </c>
      <c r="D4966" s="4" t="s">
        <v>40653</v>
      </c>
      <c r="E4966" s="4" t="s">
        <v>40654</v>
      </c>
      <c r="F4966" s="9" t="str">
        <f t="shared" si="309"/>
        <v>Brianville</v>
      </c>
      <c r="G4966" t="str">
        <f t="shared" si="310"/>
        <v>DE</v>
      </c>
      <c r="H4966" t="str">
        <f t="shared" si="311"/>
        <v>57863</v>
      </c>
    </row>
    <row r="4967" spans="1:8" ht="45">
      <c r="A4967" s="1" t="s">
        <v>19056</v>
      </c>
      <c r="B4967" s="1" t="str">
        <f t="shared" si="308"/>
        <v>442 Livingston Drive Suite 302;South Brandon, AL 60128</v>
      </c>
      <c r="C4967" s="1" t="s">
        <v>30698</v>
      </c>
      <c r="D4967" s="4" t="s">
        <v>40655</v>
      </c>
      <c r="E4967" s="4" t="s">
        <v>40656</v>
      </c>
      <c r="F4967" s="9" t="str">
        <f t="shared" si="309"/>
        <v>South Brandon</v>
      </c>
      <c r="G4967" t="str">
        <f t="shared" si="310"/>
        <v>AL</v>
      </c>
      <c r="H4967" t="str">
        <f t="shared" si="311"/>
        <v>60128</v>
      </c>
    </row>
    <row r="4968" spans="1:8" ht="30">
      <c r="A4968" s="1" t="s">
        <v>19060</v>
      </c>
      <c r="B4968" s="1" t="str">
        <f t="shared" si="308"/>
        <v>07009 Charles Mount;Danielview, TN 91971</v>
      </c>
      <c r="C4968" s="1" t="s">
        <v>30699</v>
      </c>
      <c r="D4968" s="4" t="s">
        <v>40657</v>
      </c>
      <c r="E4968" s="4" t="s">
        <v>40658</v>
      </c>
      <c r="F4968" s="9" t="str">
        <f t="shared" si="309"/>
        <v>Danielview</v>
      </c>
      <c r="G4968" t="str">
        <f t="shared" si="310"/>
        <v>TN</v>
      </c>
      <c r="H4968" t="str">
        <f t="shared" si="311"/>
        <v>91971</v>
      </c>
    </row>
    <row r="4969" spans="1:8" ht="45">
      <c r="A4969" s="1" t="s">
        <v>19063</v>
      </c>
      <c r="B4969" s="1" t="str">
        <f t="shared" si="308"/>
        <v>5019 James Parkway;Bradyborough, RI 19848</v>
      </c>
      <c r="C4969" s="1" t="s">
        <v>30700</v>
      </c>
      <c r="D4969" s="4" t="s">
        <v>40659</v>
      </c>
      <c r="E4969" s="4" t="s">
        <v>40660</v>
      </c>
      <c r="F4969" s="9" t="str">
        <f t="shared" si="309"/>
        <v>Bradyborough</v>
      </c>
      <c r="G4969" t="str">
        <f t="shared" si="310"/>
        <v>RI</v>
      </c>
      <c r="H4969" t="str">
        <f t="shared" si="311"/>
        <v>19848</v>
      </c>
    </row>
    <row r="4970" spans="1:8" ht="30">
      <c r="A4970" s="1" t="s">
        <v>19067</v>
      </c>
      <c r="B4970" s="1" t="str">
        <f t="shared" si="308"/>
        <v>USNV Savage;FPO AP 69052</v>
      </c>
      <c r="C4970" s="1" t="s">
        <v>30701</v>
      </c>
      <c r="D4970" s="4" t="s">
        <v>40661</v>
      </c>
      <c r="E4970" s="4" t="s">
        <v>40662</v>
      </c>
      <c r="F4970" s="9" t="str">
        <f t="shared" si="309"/>
        <v>FPO</v>
      </c>
      <c r="G4970" t="str">
        <f t="shared" si="310"/>
        <v>AP</v>
      </c>
      <c r="H4970" t="str">
        <f t="shared" si="311"/>
        <v>69052</v>
      </c>
    </row>
    <row r="4971" spans="1:8" ht="30">
      <c r="A4971" s="1" t="s">
        <v>19070</v>
      </c>
      <c r="B4971" s="1" t="str">
        <f t="shared" si="308"/>
        <v>293 Pitts Lights;West Christopher, KY 75627</v>
      </c>
      <c r="C4971" s="1" t="s">
        <v>30702</v>
      </c>
      <c r="D4971" s="4" t="s">
        <v>40663</v>
      </c>
      <c r="E4971" s="4" t="s">
        <v>40664</v>
      </c>
      <c r="F4971" s="9" t="str">
        <f t="shared" si="309"/>
        <v>West Christopher</v>
      </c>
      <c r="G4971" t="str">
        <f t="shared" si="310"/>
        <v>KY</v>
      </c>
      <c r="H4971" t="str">
        <f t="shared" si="311"/>
        <v>75627</v>
      </c>
    </row>
    <row r="4972" spans="1:8" ht="45">
      <c r="A4972" s="1" t="s">
        <v>19073</v>
      </c>
      <c r="B4972" s="1" t="str">
        <f t="shared" si="308"/>
        <v>3165 Lopez Terrace Apt. 494;East Emilyhaven, IN 08980</v>
      </c>
      <c r="C4972" s="1" t="s">
        <v>30703</v>
      </c>
      <c r="D4972" s="4" t="s">
        <v>40665</v>
      </c>
      <c r="E4972" s="4" t="s">
        <v>40666</v>
      </c>
      <c r="F4972" s="9" t="str">
        <f t="shared" si="309"/>
        <v>East Emilyhaven</v>
      </c>
      <c r="G4972" t="str">
        <f t="shared" si="310"/>
        <v>IN</v>
      </c>
      <c r="H4972" t="str">
        <f t="shared" si="311"/>
        <v>08980</v>
      </c>
    </row>
    <row r="4973" spans="1:8" ht="30">
      <c r="A4973" s="1" t="s">
        <v>19077</v>
      </c>
      <c r="B4973" s="1" t="str">
        <f t="shared" si="308"/>
        <v>64274 Reynolds Course;Lake Alexisbury, SD 20057</v>
      </c>
      <c r="C4973" s="1" t="s">
        <v>30704</v>
      </c>
      <c r="D4973" s="4" t="s">
        <v>40667</v>
      </c>
      <c r="E4973" s="4" t="s">
        <v>40668</v>
      </c>
      <c r="F4973" s="9" t="str">
        <f t="shared" si="309"/>
        <v>Lake Alexisbury</v>
      </c>
      <c r="G4973" t="str">
        <f t="shared" si="310"/>
        <v>SD</v>
      </c>
      <c r="H4973" t="str">
        <f t="shared" si="311"/>
        <v>20057</v>
      </c>
    </row>
    <row r="4974" spans="1:8" ht="45">
      <c r="A4974" s="1" t="s">
        <v>19080</v>
      </c>
      <c r="B4974" s="1" t="str">
        <f t="shared" si="308"/>
        <v>2820 Chad Shore Apt. 230;Hodgesmouth, RI 75740</v>
      </c>
      <c r="C4974" s="1" t="s">
        <v>30705</v>
      </c>
      <c r="D4974" s="4" t="s">
        <v>40669</v>
      </c>
      <c r="E4974" s="4" t="s">
        <v>40670</v>
      </c>
      <c r="F4974" s="9" t="str">
        <f t="shared" si="309"/>
        <v>Hodgesmouth</v>
      </c>
      <c r="G4974" t="str">
        <f t="shared" si="310"/>
        <v>RI</v>
      </c>
      <c r="H4974" t="str">
        <f t="shared" si="311"/>
        <v>75740</v>
      </c>
    </row>
    <row r="4975" spans="1:8" ht="30">
      <c r="A4975" s="1" t="s">
        <v>19084</v>
      </c>
      <c r="B4975" s="1" t="str">
        <f t="shared" si="308"/>
        <v>20596 Stacy Hill;Lake Ashley, NJ 55345</v>
      </c>
      <c r="C4975" s="1" t="s">
        <v>30706</v>
      </c>
      <c r="D4975" s="4" t="s">
        <v>40671</v>
      </c>
      <c r="E4975" s="4" t="s">
        <v>40672</v>
      </c>
      <c r="F4975" s="9" t="str">
        <f t="shared" si="309"/>
        <v>Lake Ashley</v>
      </c>
      <c r="G4975" t="str">
        <f t="shared" si="310"/>
        <v>NJ</v>
      </c>
      <c r="H4975" t="str">
        <f t="shared" si="311"/>
        <v>55345</v>
      </c>
    </row>
    <row r="4976" spans="1:8" ht="30">
      <c r="A4976" s="1" t="s">
        <v>19088</v>
      </c>
      <c r="B4976" s="1" t="str">
        <f t="shared" si="308"/>
        <v>20763 Walls Ridges;South Rita, CT 47957</v>
      </c>
      <c r="C4976" s="1" t="s">
        <v>30707</v>
      </c>
      <c r="D4976" s="4" t="s">
        <v>40673</v>
      </c>
      <c r="E4976" s="4" t="s">
        <v>40674</v>
      </c>
      <c r="F4976" s="9" t="str">
        <f t="shared" si="309"/>
        <v>South Rita</v>
      </c>
      <c r="G4976" t="str">
        <f t="shared" si="310"/>
        <v>CT</v>
      </c>
      <c r="H4976" t="str">
        <f t="shared" si="311"/>
        <v>47957</v>
      </c>
    </row>
    <row r="4977" spans="1:8" ht="30">
      <c r="A4977" s="1" t="s">
        <v>19092</v>
      </c>
      <c r="B4977" s="1" t="str">
        <f t="shared" si="308"/>
        <v>1706 Dana Valleys Apt. 235;North Brittany, IL 16868</v>
      </c>
      <c r="C4977" s="1" t="s">
        <v>30708</v>
      </c>
      <c r="D4977" s="4" t="s">
        <v>40675</v>
      </c>
      <c r="E4977" s="4" t="s">
        <v>40676</v>
      </c>
      <c r="F4977" s="9" t="str">
        <f t="shared" si="309"/>
        <v>North Brittany</v>
      </c>
      <c r="G4977" t="str">
        <f t="shared" si="310"/>
        <v>IL</v>
      </c>
      <c r="H4977" t="str">
        <f t="shared" si="311"/>
        <v>16868</v>
      </c>
    </row>
    <row r="4978" spans="1:8" ht="45">
      <c r="A4978" s="1" t="s">
        <v>19096</v>
      </c>
      <c r="B4978" s="1" t="str">
        <f t="shared" si="308"/>
        <v>52957 Susan Way Apt. 374;Lake Edwardside, MO 88881</v>
      </c>
      <c r="C4978" s="1" t="s">
        <v>30709</v>
      </c>
      <c r="D4978" s="4" t="s">
        <v>40677</v>
      </c>
      <c r="E4978" s="4" t="s">
        <v>40678</v>
      </c>
      <c r="F4978" s="9" t="str">
        <f t="shared" si="309"/>
        <v>Lake Edwardside</v>
      </c>
      <c r="G4978" t="str">
        <f t="shared" si="310"/>
        <v>MO</v>
      </c>
      <c r="H4978" t="str">
        <f t="shared" si="311"/>
        <v>88881</v>
      </c>
    </row>
    <row r="4979" spans="1:8" ht="30">
      <c r="A4979" s="1" t="s">
        <v>19100</v>
      </c>
      <c r="B4979" s="1" t="str">
        <f t="shared" si="308"/>
        <v>Unit 2216 Box 0356;DPO AA 25883</v>
      </c>
      <c r="C4979" s="1" t="s">
        <v>30710</v>
      </c>
      <c r="D4979" s="4" t="s">
        <v>40679</v>
      </c>
      <c r="E4979" s="4" t="s">
        <v>40680</v>
      </c>
      <c r="F4979" s="9" t="str">
        <f t="shared" si="309"/>
        <v>DPO</v>
      </c>
      <c r="G4979" t="str">
        <f t="shared" si="310"/>
        <v>AA</v>
      </c>
      <c r="H4979" t="str">
        <f t="shared" si="311"/>
        <v>25883</v>
      </c>
    </row>
    <row r="4980" spans="1:8" ht="30">
      <c r="A4980" s="1" t="s">
        <v>19104</v>
      </c>
      <c r="B4980" s="1" t="str">
        <f t="shared" si="308"/>
        <v>48061 Alvarado Ports Suite 938;Jonchester, CT 65353</v>
      </c>
      <c r="C4980" s="1" t="s">
        <v>30711</v>
      </c>
      <c r="D4980" s="4" t="s">
        <v>40681</v>
      </c>
      <c r="E4980" s="4" t="s">
        <v>40682</v>
      </c>
      <c r="F4980" s="9" t="str">
        <f t="shared" si="309"/>
        <v>Jonchester</v>
      </c>
      <c r="G4980" t="str">
        <f t="shared" si="310"/>
        <v>CT</v>
      </c>
      <c r="H4980" t="str">
        <f t="shared" si="311"/>
        <v>65353</v>
      </c>
    </row>
    <row r="4981" spans="1:8" ht="30">
      <c r="A4981" s="1" t="s">
        <v>19108</v>
      </c>
      <c r="B4981" s="1" t="str">
        <f t="shared" si="308"/>
        <v>79092 Holly Plains;Port Chloeland, DE 32452</v>
      </c>
      <c r="C4981" s="1" t="s">
        <v>30712</v>
      </c>
      <c r="D4981" s="4" t="s">
        <v>40683</v>
      </c>
      <c r="E4981" s="4" t="s">
        <v>40684</v>
      </c>
      <c r="F4981" s="9" t="str">
        <f t="shared" si="309"/>
        <v>Port Chloeland</v>
      </c>
      <c r="G4981" t="str">
        <f t="shared" si="310"/>
        <v>DE</v>
      </c>
      <c r="H4981" t="str">
        <f t="shared" si="311"/>
        <v>32452</v>
      </c>
    </row>
    <row r="4982" spans="1:8" ht="30">
      <c r="A4982" s="1" t="s">
        <v>19112</v>
      </c>
      <c r="B4982" s="1" t="str">
        <f t="shared" si="308"/>
        <v>5468 Benjamin Flat Suite 653;Brianport, MT 97587</v>
      </c>
      <c r="C4982" s="1" t="s">
        <v>30713</v>
      </c>
      <c r="D4982" s="4" t="s">
        <v>40685</v>
      </c>
      <c r="E4982" s="4" t="s">
        <v>40686</v>
      </c>
      <c r="F4982" s="9" t="str">
        <f t="shared" si="309"/>
        <v>Brianport</v>
      </c>
      <c r="G4982" t="str">
        <f t="shared" si="310"/>
        <v>MT</v>
      </c>
      <c r="H4982" t="str">
        <f t="shared" si="311"/>
        <v>97587</v>
      </c>
    </row>
    <row r="4983" spans="1:8" ht="45">
      <c r="A4983" s="1" t="s">
        <v>19116</v>
      </c>
      <c r="B4983" s="1" t="str">
        <f t="shared" si="308"/>
        <v>0340 Sarah Meadows;Welchfurt, HI 94288</v>
      </c>
      <c r="C4983" s="1" t="s">
        <v>30714</v>
      </c>
      <c r="D4983" s="4" t="s">
        <v>40687</v>
      </c>
      <c r="E4983" s="4" t="s">
        <v>40688</v>
      </c>
      <c r="F4983" s="9" t="str">
        <f t="shared" si="309"/>
        <v>Welchfurt</v>
      </c>
      <c r="G4983" t="str">
        <f t="shared" si="310"/>
        <v>HI</v>
      </c>
      <c r="H4983" t="str">
        <f t="shared" si="311"/>
        <v>94288</v>
      </c>
    </row>
    <row r="4984" spans="1:8" ht="30">
      <c r="A4984" s="1" t="s">
        <v>19120</v>
      </c>
      <c r="B4984" s="1" t="str">
        <f t="shared" si="308"/>
        <v>08268 Tammy Forge Apt. 064;Travisbury, WA 86050</v>
      </c>
      <c r="C4984" s="1" t="s">
        <v>30715</v>
      </c>
      <c r="D4984" s="4" t="s">
        <v>40689</v>
      </c>
      <c r="E4984" s="4" t="s">
        <v>40690</v>
      </c>
      <c r="F4984" s="9" t="str">
        <f t="shared" si="309"/>
        <v>Travisbury</v>
      </c>
      <c r="G4984" t="str">
        <f t="shared" si="310"/>
        <v>WA</v>
      </c>
      <c r="H4984" t="str">
        <f t="shared" si="311"/>
        <v>86050</v>
      </c>
    </row>
    <row r="4985" spans="1:8" ht="45">
      <c r="A4985" s="1" t="s">
        <v>19124</v>
      </c>
      <c r="B4985" s="1" t="str">
        <f t="shared" si="308"/>
        <v>495 Timothy Mountain Suite 684;South Anthonychester, WA 94231</v>
      </c>
      <c r="C4985" s="1" t="s">
        <v>30716</v>
      </c>
      <c r="D4985" s="4" t="s">
        <v>40691</v>
      </c>
      <c r="E4985" s="4" t="s">
        <v>40692</v>
      </c>
      <c r="F4985" s="9" t="str">
        <f t="shared" si="309"/>
        <v>South Anthonychester</v>
      </c>
      <c r="G4985" t="str">
        <f t="shared" si="310"/>
        <v>WA</v>
      </c>
      <c r="H4985" t="str">
        <f t="shared" si="311"/>
        <v>94231</v>
      </c>
    </row>
    <row r="4986" spans="1:8" ht="45">
      <c r="A4986" s="1" t="s">
        <v>19127</v>
      </c>
      <c r="B4986" s="1" t="str">
        <f t="shared" si="308"/>
        <v>1777 John Parkways Suite 608;East Leslieside, WA 96979</v>
      </c>
      <c r="C4986" s="1" t="s">
        <v>30717</v>
      </c>
      <c r="D4986" s="4" t="s">
        <v>40693</v>
      </c>
      <c r="E4986" s="4" t="s">
        <v>40694</v>
      </c>
      <c r="F4986" s="9" t="str">
        <f t="shared" si="309"/>
        <v>East Leslieside</v>
      </c>
      <c r="G4986" t="str">
        <f t="shared" si="310"/>
        <v>WA</v>
      </c>
      <c r="H4986" t="str">
        <f t="shared" si="311"/>
        <v>96979</v>
      </c>
    </row>
    <row r="4987" spans="1:8" ht="30">
      <c r="A4987" s="1" t="s">
        <v>19130</v>
      </c>
      <c r="B4987" s="1" t="str">
        <f t="shared" si="308"/>
        <v>2671 Joanne Rapids Apt. 140;Boydtown, FL 89074</v>
      </c>
      <c r="C4987" s="1" t="s">
        <v>30718</v>
      </c>
      <c r="D4987" s="4" t="s">
        <v>40695</v>
      </c>
      <c r="E4987" s="4" t="s">
        <v>40696</v>
      </c>
      <c r="F4987" s="9" t="str">
        <f t="shared" si="309"/>
        <v>Boydtown</v>
      </c>
      <c r="G4987" t="str">
        <f t="shared" si="310"/>
        <v>FL</v>
      </c>
      <c r="H4987" t="str">
        <f t="shared" si="311"/>
        <v>89074</v>
      </c>
    </row>
    <row r="4988" spans="1:8" ht="30">
      <c r="A4988" s="1" t="s">
        <v>19134</v>
      </c>
      <c r="B4988" s="1" t="str">
        <f t="shared" si="308"/>
        <v>153 Simmons Drives;North Anthony, RI 09469</v>
      </c>
      <c r="C4988" s="1" t="s">
        <v>30719</v>
      </c>
      <c r="D4988" s="4" t="s">
        <v>40697</v>
      </c>
      <c r="E4988" s="4" t="s">
        <v>40698</v>
      </c>
      <c r="F4988" s="9" t="str">
        <f t="shared" si="309"/>
        <v>North Anthony</v>
      </c>
      <c r="G4988" t="str">
        <f t="shared" si="310"/>
        <v>RI</v>
      </c>
      <c r="H4988" t="str">
        <f t="shared" si="311"/>
        <v>09469</v>
      </c>
    </row>
    <row r="4989" spans="1:8" ht="30">
      <c r="A4989" s="1" t="s">
        <v>19138</v>
      </c>
      <c r="B4989" s="1" t="str">
        <f t="shared" si="308"/>
        <v>556 Davis Ramp Suite 491;South Kristen, PA 10663</v>
      </c>
      <c r="C4989" s="1" t="s">
        <v>30720</v>
      </c>
      <c r="D4989" s="4" t="s">
        <v>40699</v>
      </c>
      <c r="E4989" s="4" t="s">
        <v>40700</v>
      </c>
      <c r="F4989" s="9" t="str">
        <f t="shared" si="309"/>
        <v>South Kristen</v>
      </c>
      <c r="G4989" t="str">
        <f t="shared" si="310"/>
        <v>PA</v>
      </c>
      <c r="H4989" t="str">
        <f t="shared" si="311"/>
        <v>10663</v>
      </c>
    </row>
    <row r="4990" spans="1:8" ht="45">
      <c r="A4990" s="1" t="s">
        <v>19142</v>
      </c>
      <c r="B4990" s="1" t="str">
        <f t="shared" si="308"/>
        <v>4707 Matthew Rapid;Natalieshire, MD 01986</v>
      </c>
      <c r="C4990" s="1" t="s">
        <v>30721</v>
      </c>
      <c r="D4990" s="4" t="s">
        <v>40701</v>
      </c>
      <c r="E4990" s="4" t="s">
        <v>40702</v>
      </c>
      <c r="F4990" s="9" t="str">
        <f t="shared" si="309"/>
        <v>Natalieshire</v>
      </c>
      <c r="G4990" t="str">
        <f t="shared" si="310"/>
        <v>MD</v>
      </c>
      <c r="H4990" t="str">
        <f t="shared" si="311"/>
        <v>01986</v>
      </c>
    </row>
    <row r="4991" spans="1:8" ht="30">
      <c r="A4991" s="1" t="s">
        <v>19146</v>
      </c>
      <c r="B4991" s="1" t="str">
        <f t="shared" si="308"/>
        <v>75168 Jessica Tunnel;North Colleen, OR 72653</v>
      </c>
      <c r="C4991" s="1" t="s">
        <v>30722</v>
      </c>
      <c r="D4991" s="4" t="s">
        <v>40703</v>
      </c>
      <c r="E4991" s="4" t="s">
        <v>40704</v>
      </c>
      <c r="F4991" s="9" t="str">
        <f t="shared" si="309"/>
        <v>North Colleen</v>
      </c>
      <c r="G4991" t="str">
        <f t="shared" si="310"/>
        <v>OR</v>
      </c>
      <c r="H4991" t="str">
        <f t="shared" si="311"/>
        <v>72653</v>
      </c>
    </row>
    <row r="4992" spans="1:8" ht="30">
      <c r="A4992" s="1" t="s">
        <v>19150</v>
      </c>
      <c r="B4992" s="1" t="str">
        <f t="shared" si="308"/>
        <v>8790 Denise Glen Apt. 104;New Dianefort, HI 91645</v>
      </c>
      <c r="C4992" s="1" t="s">
        <v>30723</v>
      </c>
      <c r="D4992" s="4" t="s">
        <v>40705</v>
      </c>
      <c r="E4992" s="4" t="s">
        <v>40706</v>
      </c>
      <c r="F4992" s="9" t="str">
        <f t="shared" si="309"/>
        <v>New Dianefort</v>
      </c>
      <c r="G4992" t="str">
        <f t="shared" si="310"/>
        <v>HI</v>
      </c>
      <c r="H4992" t="str">
        <f t="shared" si="311"/>
        <v>91645</v>
      </c>
    </row>
    <row r="4993" spans="1:8" ht="45">
      <c r="A4993" s="1" t="s">
        <v>19154</v>
      </c>
      <c r="B4993" s="1" t="str">
        <f t="shared" si="308"/>
        <v>294 Jade Crest Suite 773;North Gwendolyn, VT 90371</v>
      </c>
      <c r="C4993" s="1" t="s">
        <v>30724</v>
      </c>
      <c r="D4993" s="4" t="s">
        <v>40707</v>
      </c>
      <c r="E4993" s="4" t="s">
        <v>40708</v>
      </c>
      <c r="F4993" s="9" t="str">
        <f t="shared" si="309"/>
        <v>North Gwendolyn</v>
      </c>
      <c r="G4993" t="str">
        <f t="shared" si="310"/>
        <v>VT</v>
      </c>
      <c r="H4993" t="str">
        <f t="shared" si="311"/>
        <v>90371</v>
      </c>
    </row>
    <row r="4994" spans="1:8" ht="30">
      <c r="A4994" s="1" t="s">
        <v>19156</v>
      </c>
      <c r="B4994" s="1" t="str">
        <f t="shared" si="308"/>
        <v>51574 Margaret Walks;New Paul, OR 18757</v>
      </c>
      <c r="C4994" s="1" t="s">
        <v>30725</v>
      </c>
      <c r="D4994" s="4" t="s">
        <v>40709</v>
      </c>
      <c r="E4994" s="4" t="s">
        <v>40710</v>
      </c>
      <c r="F4994" s="9" t="str">
        <f t="shared" si="309"/>
        <v>New Paul</v>
      </c>
      <c r="G4994" t="str">
        <f t="shared" si="310"/>
        <v>OR</v>
      </c>
      <c r="H4994" t="str">
        <f t="shared" si="311"/>
        <v>18757</v>
      </c>
    </row>
    <row r="4995" spans="1:8" ht="30">
      <c r="A4995" s="1" t="s">
        <v>19159</v>
      </c>
      <c r="B4995" s="1" t="str">
        <f t="shared" ref="B4995:B5001" si="312">SUBSTITUTE(A4995,CHAR(10),";")</f>
        <v>34694 Jacqueline Trace Apt. 820;Stevenchester, RI 32181</v>
      </c>
      <c r="C4995" s="1" t="s">
        <v>30726</v>
      </c>
      <c r="D4995" s="4" t="s">
        <v>40711</v>
      </c>
      <c r="E4995" s="4" t="s">
        <v>40712</v>
      </c>
      <c r="F4995" s="9" t="str">
        <f t="shared" ref="F4995:F5001" si="313">IF(RIGHT(LEFT(E4995,3),2)="PO",LEFT(E4995,3),LEFT(E4995,LEN(E4995)-10))</f>
        <v>Stevenchester</v>
      </c>
      <c r="G4995" t="str">
        <f t="shared" ref="G4995:G5001" si="314">LEFT(RIGHT(E4995, 8), 2)</f>
        <v>RI</v>
      </c>
      <c r="H4995" t="str">
        <f t="shared" ref="H4995:H5001" si="315">RIGHT(E4995, 5)</f>
        <v>32181</v>
      </c>
    </row>
    <row r="4996" spans="1:8" ht="30">
      <c r="A4996" s="1" t="s">
        <v>19163</v>
      </c>
      <c r="B4996" s="1" t="str">
        <f t="shared" si="312"/>
        <v>2044 Parker Pass;Port Ericburgh, IN 31134</v>
      </c>
      <c r="C4996" s="1" t="s">
        <v>30727</v>
      </c>
      <c r="D4996" s="4" t="s">
        <v>40713</v>
      </c>
      <c r="E4996" s="4" t="s">
        <v>40714</v>
      </c>
      <c r="F4996" s="9" t="str">
        <f t="shared" si="313"/>
        <v>Port Ericburgh</v>
      </c>
      <c r="G4996" t="str">
        <f t="shared" si="314"/>
        <v>IN</v>
      </c>
      <c r="H4996" t="str">
        <f t="shared" si="315"/>
        <v>31134</v>
      </c>
    </row>
    <row r="4997" spans="1:8" ht="30">
      <c r="A4997" s="1" t="s">
        <v>19167</v>
      </c>
      <c r="B4997" s="1" t="str">
        <f t="shared" si="312"/>
        <v>9356 Christian River Apt. 464;Brownstad, CT 87859</v>
      </c>
      <c r="C4997" s="1" t="s">
        <v>30728</v>
      </c>
      <c r="D4997" s="4" t="s">
        <v>40715</v>
      </c>
      <c r="E4997" s="4" t="s">
        <v>40716</v>
      </c>
      <c r="F4997" s="9" t="str">
        <f t="shared" si="313"/>
        <v>Brownstad</v>
      </c>
      <c r="G4997" t="str">
        <f t="shared" si="314"/>
        <v>CT</v>
      </c>
      <c r="H4997" t="str">
        <f t="shared" si="315"/>
        <v>87859</v>
      </c>
    </row>
    <row r="4998" spans="1:8" ht="45">
      <c r="A4998" s="1" t="s">
        <v>19171</v>
      </c>
      <c r="B4998" s="1" t="str">
        <f t="shared" si="312"/>
        <v>80252 Brandon Landing;Reynoldsbury, CO 79378</v>
      </c>
      <c r="C4998" s="1" t="s">
        <v>30729</v>
      </c>
      <c r="D4998" s="4" t="s">
        <v>40717</v>
      </c>
      <c r="E4998" s="4" t="s">
        <v>40718</v>
      </c>
      <c r="F4998" s="9" t="str">
        <f t="shared" si="313"/>
        <v>Reynoldsbury</v>
      </c>
      <c r="G4998" t="str">
        <f t="shared" si="314"/>
        <v>CO</v>
      </c>
      <c r="H4998" t="str">
        <f t="shared" si="315"/>
        <v>79378</v>
      </c>
    </row>
    <row r="4999" spans="1:8" ht="30">
      <c r="A4999" s="1" t="s">
        <v>19175</v>
      </c>
      <c r="B4999" s="1" t="str">
        <f t="shared" si="312"/>
        <v>3305 Richard Port Suite 320;Jenniferfort, WY 02728</v>
      </c>
      <c r="C4999" s="1" t="s">
        <v>30730</v>
      </c>
      <c r="D4999" s="4" t="s">
        <v>40719</v>
      </c>
      <c r="E4999" s="4" t="s">
        <v>40720</v>
      </c>
      <c r="F4999" s="9" t="str">
        <f t="shared" si="313"/>
        <v>Jenniferfort</v>
      </c>
      <c r="G4999" t="str">
        <f t="shared" si="314"/>
        <v>WY</v>
      </c>
      <c r="H4999" t="str">
        <f t="shared" si="315"/>
        <v>02728</v>
      </c>
    </row>
    <row r="5000" spans="1:8" ht="30">
      <c r="A5000" s="1" t="s">
        <v>19179</v>
      </c>
      <c r="B5000" s="1" t="str">
        <f t="shared" si="312"/>
        <v>70987 Erin Glens Apt. 414;Mcknightfort, NC 75693</v>
      </c>
      <c r="C5000" s="1" t="s">
        <v>30731</v>
      </c>
      <c r="D5000" s="4" t="s">
        <v>40721</v>
      </c>
      <c r="E5000" s="4" t="s">
        <v>40722</v>
      </c>
      <c r="F5000" s="9" t="str">
        <f t="shared" si="313"/>
        <v>Mcknightfort</v>
      </c>
      <c r="G5000" t="str">
        <f t="shared" si="314"/>
        <v>NC</v>
      </c>
      <c r="H5000" t="str">
        <f t="shared" si="315"/>
        <v>75693</v>
      </c>
    </row>
    <row r="5001" spans="1:8" ht="30">
      <c r="A5001" s="1" t="s">
        <v>19183</v>
      </c>
      <c r="B5001" s="1" t="str">
        <f t="shared" si="312"/>
        <v>10502 Paul Forge;New Nicholas, OH 83565</v>
      </c>
      <c r="C5001" s="1" t="s">
        <v>30732</v>
      </c>
      <c r="D5001" s="4" t="s">
        <v>40723</v>
      </c>
      <c r="E5001" s="4" t="s">
        <v>40724</v>
      </c>
      <c r="F5001" s="9" t="str">
        <f t="shared" si="313"/>
        <v>New Nicholas</v>
      </c>
      <c r="G5001" t="str">
        <f t="shared" si="314"/>
        <v>OH</v>
      </c>
      <c r="H5001" t="str">
        <f t="shared" si="315"/>
        <v>83565</v>
      </c>
    </row>
  </sheetData>
  <autoFilter ref="A1:H5001" xr:uid="{00000000-0001-0000-0200-000000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5001"/>
  <sheetViews>
    <sheetView workbookViewId="0">
      <selection activeCell="B2" sqref="B2:B7"/>
    </sheetView>
  </sheetViews>
  <sheetFormatPr defaultRowHeight="15"/>
  <cols>
    <col min="1" max="1" width="22.6640625" customWidth="1"/>
    <col min="2" max="2" width="23.109375" customWidth="1"/>
  </cols>
  <sheetData>
    <row r="1" spans="1:2" ht="16.5" thickBot="1">
      <c r="A1" s="3" t="s">
        <v>2</v>
      </c>
      <c r="B1" s="3" t="s">
        <v>40725</v>
      </c>
    </row>
    <row r="2" spans="1:2">
      <c r="A2" t="s">
        <v>40727</v>
      </c>
    </row>
    <row r="3" spans="1:2">
      <c r="A3" t="s">
        <v>40726</v>
      </c>
    </row>
    <row r="4" spans="1:2">
      <c r="A4" t="s">
        <v>40728</v>
      </c>
    </row>
    <row r="5" spans="1:2">
      <c r="A5" t="s">
        <v>40729</v>
      </c>
    </row>
    <row r="6" spans="1:2">
      <c r="A6" t="s">
        <v>40731</v>
      </c>
    </row>
    <row r="7" spans="1:2">
      <c r="A7" t="s">
        <v>40730</v>
      </c>
    </row>
    <row r="8" spans="1:2">
      <c r="A8">
        <f>1-172-50-3906</f>
        <v>-4127</v>
      </c>
    </row>
    <row r="9" spans="1:2">
      <c r="A9" t="s">
        <v>32</v>
      </c>
    </row>
    <row r="10" spans="1:2">
      <c r="A10" t="s">
        <v>36</v>
      </c>
    </row>
    <row r="11" spans="1:2">
      <c r="A11" t="s">
        <v>40</v>
      </c>
    </row>
    <row r="12" spans="1:2">
      <c r="A12" t="s">
        <v>44</v>
      </c>
    </row>
    <row r="13" spans="1:2">
      <c r="A13" t="s">
        <v>48</v>
      </c>
    </row>
    <row r="14" spans="1:2">
      <c r="A14" t="s">
        <v>52</v>
      </c>
    </row>
    <row r="15" spans="1:2">
      <c r="A15" t="s">
        <v>56</v>
      </c>
    </row>
    <row r="16" spans="1:2">
      <c r="A16" t="s">
        <v>60</v>
      </c>
    </row>
    <row r="17" spans="1:1">
      <c r="A17" t="s">
        <v>64</v>
      </c>
    </row>
    <row r="18" spans="1:1">
      <c r="A18" t="s">
        <v>68</v>
      </c>
    </row>
    <row r="19" spans="1:1">
      <c r="A19" t="s">
        <v>72</v>
      </c>
    </row>
    <row r="20" spans="1:1">
      <c r="A20">
        <v>2316829019</v>
      </c>
    </row>
    <row r="21" spans="1:1">
      <c r="A21" t="s">
        <v>79</v>
      </c>
    </row>
    <row r="22" spans="1:1">
      <c r="A22" t="s">
        <v>83</v>
      </c>
    </row>
    <row r="23" spans="1:1">
      <c r="A23" t="s">
        <v>87</v>
      </c>
    </row>
    <row r="24" spans="1:1">
      <c r="A24" t="s">
        <v>91</v>
      </c>
    </row>
    <row r="25" spans="1:1">
      <c r="A25">
        <v>7048616413</v>
      </c>
    </row>
    <row r="26" spans="1:1">
      <c r="A26" t="s">
        <v>98</v>
      </c>
    </row>
    <row r="27" spans="1:1">
      <c r="A27" t="s">
        <v>102</v>
      </c>
    </row>
    <row r="28" spans="1:1">
      <c r="A28" t="s">
        <v>106</v>
      </c>
    </row>
    <row r="29" spans="1:1">
      <c r="A29" t="s">
        <v>110</v>
      </c>
    </row>
    <row r="30" spans="1:1">
      <c r="A30">
        <v>4391562146</v>
      </c>
    </row>
    <row r="31" spans="1:1">
      <c r="A31" t="s">
        <v>117</v>
      </c>
    </row>
    <row r="32" spans="1:1">
      <c r="A32" t="s">
        <v>121</v>
      </c>
    </row>
    <row r="33" spans="1:1">
      <c r="A33" t="s">
        <v>125</v>
      </c>
    </row>
    <row r="34" spans="1:1">
      <c r="A34" t="s">
        <v>129</v>
      </c>
    </row>
    <row r="35" spans="1:1">
      <c r="A35" t="s">
        <v>133</v>
      </c>
    </row>
    <row r="36" spans="1:1">
      <c r="A36">
        <f>1-404-672-1256</f>
        <v>-2331</v>
      </c>
    </row>
    <row r="37" spans="1:1">
      <c r="A37" t="s">
        <v>140</v>
      </c>
    </row>
    <row r="38" spans="1:1">
      <c r="A38" t="s">
        <v>144</v>
      </c>
    </row>
    <row r="39" spans="1:1">
      <c r="A39" t="s">
        <v>148</v>
      </c>
    </row>
    <row r="40" spans="1:1">
      <c r="A40" t="s">
        <v>152</v>
      </c>
    </row>
    <row r="41" spans="1:1">
      <c r="A41">
        <f>1-64-495-6961</f>
        <v>-7519</v>
      </c>
    </row>
    <row r="42" spans="1:1">
      <c r="A42" t="s">
        <v>159</v>
      </c>
    </row>
    <row r="43" spans="1:1">
      <c r="A43" t="s">
        <v>163</v>
      </c>
    </row>
    <row r="44" spans="1:1">
      <c r="A44" t="s">
        <v>167</v>
      </c>
    </row>
    <row r="45" spans="1:1">
      <c r="A45" t="s">
        <v>171</v>
      </c>
    </row>
    <row r="46" spans="1:1">
      <c r="A46" t="s">
        <v>175</v>
      </c>
    </row>
    <row r="47" spans="1:1">
      <c r="A47" t="s">
        <v>179</v>
      </c>
    </row>
    <row r="48" spans="1:1">
      <c r="A48">
        <v>3458010092</v>
      </c>
    </row>
    <row r="49" spans="1:1">
      <c r="A49" t="s">
        <v>186</v>
      </c>
    </row>
    <row r="50" spans="1:1">
      <c r="A50">
        <f>1-761-65-9070</f>
        <v>-9895</v>
      </c>
    </row>
    <row r="51" spans="1:1">
      <c r="A51" t="s">
        <v>193</v>
      </c>
    </row>
    <row r="52" spans="1:1">
      <c r="A52" t="s">
        <v>197</v>
      </c>
    </row>
    <row r="53" spans="1:1">
      <c r="A53" t="s">
        <v>201</v>
      </c>
    </row>
    <row r="54" spans="1:1">
      <c r="A54" t="s">
        <v>205</v>
      </c>
    </row>
    <row r="55" spans="1:1">
      <c r="A55" t="s">
        <v>209</v>
      </c>
    </row>
    <row r="56" spans="1:1">
      <c r="A56" t="s">
        <v>213</v>
      </c>
    </row>
    <row r="57" spans="1:1">
      <c r="A57">
        <v>3227238398</v>
      </c>
    </row>
    <row r="58" spans="1:1">
      <c r="A58">
        <v>4523841222</v>
      </c>
    </row>
    <row r="59" spans="1:1">
      <c r="A59" t="s">
        <v>223</v>
      </c>
    </row>
    <row r="60" spans="1:1">
      <c r="A60" t="s">
        <v>227</v>
      </c>
    </row>
    <row r="61" spans="1:1">
      <c r="A61" t="s">
        <v>231</v>
      </c>
    </row>
    <row r="62" spans="1:1">
      <c r="A62" t="s">
        <v>235</v>
      </c>
    </row>
    <row r="63" spans="1:1">
      <c r="A63" t="s">
        <v>239</v>
      </c>
    </row>
    <row r="64" spans="1:1">
      <c r="A64" t="s">
        <v>243</v>
      </c>
    </row>
    <row r="65" spans="1:1">
      <c r="A65" t="s">
        <v>247</v>
      </c>
    </row>
    <row r="66" spans="1:1">
      <c r="A66" t="s">
        <v>251</v>
      </c>
    </row>
    <row r="67" spans="1:1">
      <c r="A67" t="s">
        <v>255</v>
      </c>
    </row>
    <row r="68" spans="1:1">
      <c r="A68" t="s">
        <v>259</v>
      </c>
    </row>
    <row r="69" spans="1:1">
      <c r="A69" t="s">
        <v>263</v>
      </c>
    </row>
    <row r="70" spans="1:1">
      <c r="A70" t="s">
        <v>267</v>
      </c>
    </row>
    <row r="71" spans="1:1">
      <c r="A71" t="s">
        <v>271</v>
      </c>
    </row>
    <row r="72" spans="1:1">
      <c r="A72" t="s">
        <v>275</v>
      </c>
    </row>
    <row r="73" spans="1:1">
      <c r="A73" t="s">
        <v>279</v>
      </c>
    </row>
    <row r="74" spans="1:1">
      <c r="A74" t="s">
        <v>283</v>
      </c>
    </row>
    <row r="75" spans="1:1">
      <c r="A75" t="s">
        <v>287</v>
      </c>
    </row>
    <row r="76" spans="1:1">
      <c r="A76" t="s">
        <v>291</v>
      </c>
    </row>
    <row r="77" spans="1:1">
      <c r="A77" t="s">
        <v>295</v>
      </c>
    </row>
    <row r="78" spans="1:1">
      <c r="A78" t="s">
        <v>299</v>
      </c>
    </row>
    <row r="79" spans="1:1">
      <c r="A79">
        <f>1-308-323-2554</f>
        <v>-3184</v>
      </c>
    </row>
    <row r="80" spans="1:1">
      <c r="A80" t="s">
        <v>306</v>
      </c>
    </row>
    <row r="81" spans="1:1">
      <c r="A81" t="s">
        <v>310</v>
      </c>
    </row>
    <row r="82" spans="1:1">
      <c r="A82" t="s">
        <v>314</v>
      </c>
    </row>
    <row r="83" spans="1:1">
      <c r="A83" t="s">
        <v>318</v>
      </c>
    </row>
    <row r="84" spans="1:1">
      <c r="A84" t="s">
        <v>322</v>
      </c>
    </row>
    <row r="85" spans="1:1">
      <c r="A85" t="s">
        <v>326</v>
      </c>
    </row>
    <row r="86" spans="1:1">
      <c r="A86" t="s">
        <v>330</v>
      </c>
    </row>
    <row r="87" spans="1:1">
      <c r="A87" t="s">
        <v>334</v>
      </c>
    </row>
    <row r="88" spans="1:1">
      <c r="A88" t="s">
        <v>338</v>
      </c>
    </row>
    <row r="89" spans="1:1">
      <c r="A89" t="s">
        <v>342</v>
      </c>
    </row>
    <row r="90" spans="1:1">
      <c r="A90" t="s">
        <v>346</v>
      </c>
    </row>
    <row r="91" spans="1:1">
      <c r="A91" t="s">
        <v>350</v>
      </c>
    </row>
    <row r="92" spans="1:1">
      <c r="A92" t="s">
        <v>354</v>
      </c>
    </row>
    <row r="93" spans="1:1">
      <c r="A93" t="s">
        <v>358</v>
      </c>
    </row>
    <row r="94" spans="1:1">
      <c r="A94" t="s">
        <v>362</v>
      </c>
    </row>
    <row r="95" spans="1:1">
      <c r="A95" t="s">
        <v>366</v>
      </c>
    </row>
    <row r="96" spans="1:1">
      <c r="A96" t="s">
        <v>370</v>
      </c>
    </row>
    <row r="97" spans="1:1">
      <c r="A97" t="s">
        <v>374</v>
      </c>
    </row>
    <row r="98" spans="1:1">
      <c r="A98" t="s">
        <v>378</v>
      </c>
    </row>
    <row r="99" spans="1:1">
      <c r="A99" t="s">
        <v>382</v>
      </c>
    </row>
    <row r="100" spans="1:1">
      <c r="A100" t="s">
        <v>386</v>
      </c>
    </row>
    <row r="101" spans="1:1">
      <c r="A101" t="s">
        <v>390</v>
      </c>
    </row>
    <row r="102" spans="1:1">
      <c r="A102" t="s">
        <v>394</v>
      </c>
    </row>
    <row r="103" spans="1:1">
      <c r="A103">
        <v>3932189491</v>
      </c>
    </row>
    <row r="104" spans="1:1">
      <c r="A104" t="s">
        <v>401</v>
      </c>
    </row>
    <row r="105" spans="1:1">
      <c r="A105" t="s">
        <v>405</v>
      </c>
    </row>
    <row r="106" spans="1:1">
      <c r="A106" t="s">
        <v>409</v>
      </c>
    </row>
    <row r="107" spans="1:1">
      <c r="A107" t="s">
        <v>413</v>
      </c>
    </row>
    <row r="108" spans="1:1">
      <c r="A108" t="s">
        <v>417</v>
      </c>
    </row>
    <row r="109" spans="1:1">
      <c r="A109" t="s">
        <v>421</v>
      </c>
    </row>
    <row r="110" spans="1:1">
      <c r="A110" t="s">
        <v>425</v>
      </c>
    </row>
    <row r="111" spans="1:1">
      <c r="A111" t="s">
        <v>429</v>
      </c>
    </row>
    <row r="112" spans="1:1">
      <c r="A112" t="s">
        <v>433</v>
      </c>
    </row>
    <row r="113" spans="1:1">
      <c r="A113" t="s">
        <v>437</v>
      </c>
    </row>
    <row r="114" spans="1:1">
      <c r="A114" t="s">
        <v>441</v>
      </c>
    </row>
    <row r="115" spans="1:1">
      <c r="A115" t="s">
        <v>445</v>
      </c>
    </row>
    <row r="116" spans="1:1">
      <c r="A116">
        <v>1240263365</v>
      </c>
    </row>
    <row r="117" spans="1:1">
      <c r="A117" t="s">
        <v>452</v>
      </c>
    </row>
    <row r="118" spans="1:1">
      <c r="A118" t="s">
        <v>456</v>
      </c>
    </row>
    <row r="119" spans="1:1">
      <c r="A119" t="s">
        <v>460</v>
      </c>
    </row>
    <row r="120" spans="1:1">
      <c r="A120" t="s">
        <v>464</v>
      </c>
    </row>
    <row r="121" spans="1:1">
      <c r="A121" t="s">
        <v>468</v>
      </c>
    </row>
    <row r="122" spans="1:1">
      <c r="A122" t="s">
        <v>472</v>
      </c>
    </row>
    <row r="123" spans="1:1">
      <c r="A123" t="s">
        <v>476</v>
      </c>
    </row>
    <row r="124" spans="1:1">
      <c r="A124" t="s">
        <v>480</v>
      </c>
    </row>
    <row r="125" spans="1:1">
      <c r="A125" t="s">
        <v>484</v>
      </c>
    </row>
    <row r="126" spans="1:1">
      <c r="A126" t="s">
        <v>488</v>
      </c>
    </row>
    <row r="127" spans="1:1">
      <c r="A127" t="s">
        <v>492</v>
      </c>
    </row>
    <row r="128" spans="1:1">
      <c r="A128" t="s">
        <v>496</v>
      </c>
    </row>
    <row r="129" spans="1:1">
      <c r="A129" t="s">
        <v>500</v>
      </c>
    </row>
    <row r="130" spans="1:1">
      <c r="A130" t="s">
        <v>504</v>
      </c>
    </row>
    <row r="131" spans="1:1">
      <c r="A131" t="s">
        <v>508</v>
      </c>
    </row>
    <row r="132" spans="1:1">
      <c r="A132" t="s">
        <v>512</v>
      </c>
    </row>
    <row r="133" spans="1:1">
      <c r="A133" t="s">
        <v>516</v>
      </c>
    </row>
    <row r="134" spans="1:1">
      <c r="A134">
        <f>1-314-521-6827</f>
        <v>-7661</v>
      </c>
    </row>
    <row r="135" spans="1:1">
      <c r="A135" t="s">
        <v>523</v>
      </c>
    </row>
    <row r="136" spans="1:1">
      <c r="A136" t="s">
        <v>527</v>
      </c>
    </row>
    <row r="137" spans="1:1">
      <c r="A137" t="s">
        <v>531</v>
      </c>
    </row>
    <row r="138" spans="1:1">
      <c r="A138" t="s">
        <v>535</v>
      </c>
    </row>
    <row r="139" spans="1:1">
      <c r="A139">
        <v>1540400493</v>
      </c>
    </row>
    <row r="140" spans="1:1">
      <c r="A140" t="s">
        <v>542</v>
      </c>
    </row>
    <row r="141" spans="1:1">
      <c r="A141">
        <f>1-935-308-9206</f>
        <v>-10448</v>
      </c>
    </row>
    <row r="142" spans="1:1">
      <c r="A142" t="s">
        <v>549</v>
      </c>
    </row>
    <row r="143" spans="1:1">
      <c r="A143" t="s">
        <v>553</v>
      </c>
    </row>
    <row r="144" spans="1:1">
      <c r="A144" t="s">
        <v>557</v>
      </c>
    </row>
    <row r="145" spans="1:1">
      <c r="A145" t="s">
        <v>561</v>
      </c>
    </row>
    <row r="146" spans="1:1">
      <c r="A146" t="s">
        <v>565</v>
      </c>
    </row>
    <row r="147" spans="1:1">
      <c r="A147" t="s">
        <v>569</v>
      </c>
    </row>
    <row r="148" spans="1:1">
      <c r="A148" t="s">
        <v>573</v>
      </c>
    </row>
    <row r="149" spans="1:1">
      <c r="A149" t="s">
        <v>577</v>
      </c>
    </row>
    <row r="150" spans="1:1">
      <c r="A150" t="s">
        <v>581</v>
      </c>
    </row>
    <row r="151" spans="1:1">
      <c r="A151" t="s">
        <v>585</v>
      </c>
    </row>
    <row r="152" spans="1:1">
      <c r="A152" t="s">
        <v>589</v>
      </c>
    </row>
    <row r="153" spans="1:1">
      <c r="A153" t="s">
        <v>593</v>
      </c>
    </row>
    <row r="154" spans="1:1">
      <c r="A154" t="s">
        <v>597</v>
      </c>
    </row>
    <row r="155" spans="1:1">
      <c r="A155" t="s">
        <v>601</v>
      </c>
    </row>
    <row r="156" spans="1:1">
      <c r="A156" t="s">
        <v>605</v>
      </c>
    </row>
    <row r="157" spans="1:1">
      <c r="A157" t="s">
        <v>609</v>
      </c>
    </row>
    <row r="158" spans="1:1">
      <c r="A158" t="s">
        <v>613</v>
      </c>
    </row>
    <row r="159" spans="1:1">
      <c r="A159" t="s">
        <v>617</v>
      </c>
    </row>
    <row r="160" spans="1:1">
      <c r="A160" t="s">
        <v>621</v>
      </c>
    </row>
    <row r="161" spans="1:1">
      <c r="A161" t="s">
        <v>625</v>
      </c>
    </row>
    <row r="162" spans="1:1">
      <c r="A162" t="s">
        <v>629</v>
      </c>
    </row>
    <row r="163" spans="1:1">
      <c r="A163" t="s">
        <v>633</v>
      </c>
    </row>
    <row r="164" spans="1:1">
      <c r="A164" t="s">
        <v>637</v>
      </c>
    </row>
    <row r="165" spans="1:1">
      <c r="A165">
        <v>173675418</v>
      </c>
    </row>
    <row r="166" spans="1:1">
      <c r="A166" t="s">
        <v>644</v>
      </c>
    </row>
    <row r="167" spans="1:1">
      <c r="A167">
        <f>1-897-933-8786</f>
        <v>-10615</v>
      </c>
    </row>
    <row r="168" spans="1:1">
      <c r="A168" t="s">
        <v>651</v>
      </c>
    </row>
    <row r="169" spans="1:1">
      <c r="A169" t="s">
        <v>655</v>
      </c>
    </row>
    <row r="170" spans="1:1">
      <c r="A170" t="s">
        <v>659</v>
      </c>
    </row>
    <row r="171" spans="1:1">
      <c r="A171">
        <f>1-115-522-8402</f>
        <v>-9038</v>
      </c>
    </row>
    <row r="172" spans="1:1">
      <c r="A172" t="s">
        <v>666</v>
      </c>
    </row>
    <row r="173" spans="1:1">
      <c r="A173" t="s">
        <v>670</v>
      </c>
    </row>
    <row r="174" spans="1:1">
      <c r="A174" t="s">
        <v>674</v>
      </c>
    </row>
    <row r="175" spans="1:1">
      <c r="A175">
        <v>5208192724</v>
      </c>
    </row>
    <row r="176" spans="1:1">
      <c r="A176" t="s">
        <v>681</v>
      </c>
    </row>
    <row r="177" spans="1:1">
      <c r="A177" t="s">
        <v>685</v>
      </c>
    </row>
    <row r="178" spans="1:1">
      <c r="A178" t="s">
        <v>689</v>
      </c>
    </row>
    <row r="179" spans="1:1">
      <c r="A179" t="s">
        <v>693</v>
      </c>
    </row>
    <row r="180" spans="1:1">
      <c r="A180" t="s">
        <v>697</v>
      </c>
    </row>
    <row r="181" spans="1:1">
      <c r="A181" t="s">
        <v>701</v>
      </c>
    </row>
    <row r="182" spans="1:1">
      <c r="A182" t="s">
        <v>705</v>
      </c>
    </row>
    <row r="183" spans="1:1">
      <c r="A183" t="s">
        <v>709</v>
      </c>
    </row>
    <row r="184" spans="1:1">
      <c r="A184" t="s">
        <v>713</v>
      </c>
    </row>
    <row r="185" spans="1:1">
      <c r="A185" t="s">
        <v>717</v>
      </c>
    </row>
    <row r="186" spans="1:1">
      <c r="A186" t="s">
        <v>721</v>
      </c>
    </row>
    <row r="187" spans="1:1">
      <c r="A187" t="s">
        <v>725</v>
      </c>
    </row>
    <row r="188" spans="1:1">
      <c r="A188" t="s">
        <v>729</v>
      </c>
    </row>
    <row r="189" spans="1:1">
      <c r="A189" t="s">
        <v>733</v>
      </c>
    </row>
    <row r="190" spans="1:1">
      <c r="A190" t="s">
        <v>737</v>
      </c>
    </row>
    <row r="191" spans="1:1">
      <c r="A191" t="s">
        <v>741</v>
      </c>
    </row>
    <row r="192" spans="1:1">
      <c r="A192" t="s">
        <v>745</v>
      </c>
    </row>
    <row r="193" spans="1:1">
      <c r="A193" t="s">
        <v>749</v>
      </c>
    </row>
    <row r="194" spans="1:1">
      <c r="A194" t="s">
        <v>753</v>
      </c>
    </row>
    <row r="195" spans="1:1">
      <c r="A195" t="s">
        <v>757</v>
      </c>
    </row>
    <row r="196" spans="1:1">
      <c r="A196" t="s">
        <v>761</v>
      </c>
    </row>
    <row r="197" spans="1:1">
      <c r="A197" t="s">
        <v>765</v>
      </c>
    </row>
    <row r="198" spans="1:1">
      <c r="A198">
        <v>4273510451</v>
      </c>
    </row>
    <row r="199" spans="1:1">
      <c r="A199" t="s">
        <v>772</v>
      </c>
    </row>
    <row r="200" spans="1:1">
      <c r="A200" t="s">
        <v>776</v>
      </c>
    </row>
    <row r="201" spans="1:1">
      <c r="A201">
        <v>9100455691</v>
      </c>
    </row>
    <row r="202" spans="1:1">
      <c r="A202" t="s">
        <v>783</v>
      </c>
    </row>
    <row r="203" spans="1:1">
      <c r="A203" t="s">
        <v>787</v>
      </c>
    </row>
    <row r="204" spans="1:1">
      <c r="A204" t="s">
        <v>791</v>
      </c>
    </row>
    <row r="205" spans="1:1">
      <c r="A205" t="s">
        <v>795</v>
      </c>
    </row>
    <row r="206" spans="1:1">
      <c r="A206" t="s">
        <v>799</v>
      </c>
    </row>
    <row r="207" spans="1:1">
      <c r="A207" t="s">
        <v>803</v>
      </c>
    </row>
    <row r="208" spans="1:1">
      <c r="A208" t="s">
        <v>807</v>
      </c>
    </row>
    <row r="209" spans="1:1">
      <c r="A209" t="s">
        <v>811</v>
      </c>
    </row>
    <row r="210" spans="1:1">
      <c r="A210" t="s">
        <v>815</v>
      </c>
    </row>
    <row r="211" spans="1:1">
      <c r="A211" t="s">
        <v>819</v>
      </c>
    </row>
    <row r="212" spans="1:1">
      <c r="A212">
        <v>2098532383</v>
      </c>
    </row>
    <row r="213" spans="1:1">
      <c r="A213" t="s">
        <v>826</v>
      </c>
    </row>
    <row r="214" spans="1:1">
      <c r="A214" t="s">
        <v>830</v>
      </c>
    </row>
    <row r="215" spans="1:1">
      <c r="A215" t="s">
        <v>834</v>
      </c>
    </row>
    <row r="216" spans="1:1">
      <c r="A216" t="s">
        <v>838</v>
      </c>
    </row>
    <row r="217" spans="1:1">
      <c r="A217" t="s">
        <v>842</v>
      </c>
    </row>
    <row r="218" spans="1:1">
      <c r="A218" t="s">
        <v>846</v>
      </c>
    </row>
    <row r="219" spans="1:1">
      <c r="A219" t="s">
        <v>850</v>
      </c>
    </row>
    <row r="220" spans="1:1">
      <c r="A220" t="s">
        <v>854</v>
      </c>
    </row>
    <row r="221" spans="1:1">
      <c r="A221" t="s">
        <v>858</v>
      </c>
    </row>
    <row r="222" spans="1:1">
      <c r="A222" t="s">
        <v>862</v>
      </c>
    </row>
    <row r="223" spans="1:1">
      <c r="A223" t="s">
        <v>866</v>
      </c>
    </row>
    <row r="224" spans="1:1">
      <c r="A224" t="s">
        <v>870</v>
      </c>
    </row>
    <row r="225" spans="1:1">
      <c r="A225" t="s">
        <v>874</v>
      </c>
    </row>
    <row r="226" spans="1:1">
      <c r="A226" t="s">
        <v>878</v>
      </c>
    </row>
    <row r="227" spans="1:1">
      <c r="A227" t="s">
        <v>882</v>
      </c>
    </row>
    <row r="228" spans="1:1">
      <c r="A228" t="s">
        <v>886</v>
      </c>
    </row>
    <row r="229" spans="1:1">
      <c r="A229" t="s">
        <v>890</v>
      </c>
    </row>
    <row r="230" spans="1:1">
      <c r="A230" t="s">
        <v>894</v>
      </c>
    </row>
    <row r="231" spans="1:1">
      <c r="A231" t="s">
        <v>898</v>
      </c>
    </row>
    <row r="232" spans="1:1">
      <c r="A232" t="s">
        <v>902</v>
      </c>
    </row>
    <row r="233" spans="1:1">
      <c r="A233" t="s">
        <v>906</v>
      </c>
    </row>
    <row r="234" spans="1:1">
      <c r="A234" t="s">
        <v>910</v>
      </c>
    </row>
    <row r="235" spans="1:1">
      <c r="A235" t="s">
        <v>914</v>
      </c>
    </row>
    <row r="236" spans="1:1">
      <c r="A236" t="s">
        <v>918</v>
      </c>
    </row>
    <row r="237" spans="1:1">
      <c r="A237" t="s">
        <v>922</v>
      </c>
    </row>
    <row r="238" spans="1:1">
      <c r="A238">
        <v>2799141957</v>
      </c>
    </row>
    <row r="239" spans="1:1">
      <c r="A239" t="s">
        <v>929</v>
      </c>
    </row>
    <row r="240" spans="1:1">
      <c r="A240" t="s">
        <v>933</v>
      </c>
    </row>
    <row r="241" spans="1:1">
      <c r="A241" t="s">
        <v>937</v>
      </c>
    </row>
    <row r="242" spans="1:1">
      <c r="A242" t="s">
        <v>941</v>
      </c>
    </row>
    <row r="243" spans="1:1">
      <c r="A243" t="s">
        <v>945</v>
      </c>
    </row>
    <row r="244" spans="1:1">
      <c r="A244" t="s">
        <v>949</v>
      </c>
    </row>
    <row r="245" spans="1:1">
      <c r="A245" t="s">
        <v>953</v>
      </c>
    </row>
    <row r="246" spans="1:1">
      <c r="A246" t="s">
        <v>957</v>
      </c>
    </row>
    <row r="247" spans="1:1">
      <c r="A247" t="s">
        <v>961</v>
      </c>
    </row>
    <row r="248" spans="1:1">
      <c r="A248" t="s">
        <v>965</v>
      </c>
    </row>
    <row r="249" spans="1:1">
      <c r="A249" t="s">
        <v>969</v>
      </c>
    </row>
    <row r="250" spans="1:1">
      <c r="A250">
        <v>5058827909</v>
      </c>
    </row>
    <row r="251" spans="1:1">
      <c r="A251" t="s">
        <v>976</v>
      </c>
    </row>
    <row r="252" spans="1:1">
      <c r="A252">
        <f>1-102-951-5157</f>
        <v>-6209</v>
      </c>
    </row>
    <row r="253" spans="1:1">
      <c r="A253" t="s">
        <v>983</v>
      </c>
    </row>
    <row r="254" spans="1:1">
      <c r="A254" t="s">
        <v>987</v>
      </c>
    </row>
    <row r="255" spans="1:1">
      <c r="A255" t="s">
        <v>991</v>
      </c>
    </row>
    <row r="256" spans="1:1">
      <c r="A256" t="s">
        <v>995</v>
      </c>
    </row>
    <row r="257" spans="1:1">
      <c r="A257" t="s">
        <v>999</v>
      </c>
    </row>
    <row r="258" spans="1:1">
      <c r="A258" t="s">
        <v>1003</v>
      </c>
    </row>
    <row r="259" spans="1:1">
      <c r="A259" t="s">
        <v>1007</v>
      </c>
    </row>
    <row r="260" spans="1:1">
      <c r="A260" t="s">
        <v>1011</v>
      </c>
    </row>
    <row r="261" spans="1:1">
      <c r="A261" t="s">
        <v>1015</v>
      </c>
    </row>
    <row r="262" spans="1:1">
      <c r="A262" t="s">
        <v>1019</v>
      </c>
    </row>
    <row r="263" spans="1:1">
      <c r="A263" t="s">
        <v>1023</v>
      </c>
    </row>
    <row r="264" spans="1:1">
      <c r="A264" t="s">
        <v>1027</v>
      </c>
    </row>
    <row r="265" spans="1:1">
      <c r="A265" t="s">
        <v>1031</v>
      </c>
    </row>
    <row r="266" spans="1:1">
      <c r="A266" t="s">
        <v>1035</v>
      </c>
    </row>
    <row r="267" spans="1:1">
      <c r="A267" t="s">
        <v>1039</v>
      </c>
    </row>
    <row r="268" spans="1:1">
      <c r="A268" t="s">
        <v>1043</v>
      </c>
    </row>
    <row r="269" spans="1:1">
      <c r="A269" t="s">
        <v>1047</v>
      </c>
    </row>
    <row r="270" spans="1:1">
      <c r="A270" t="s">
        <v>1051</v>
      </c>
    </row>
    <row r="271" spans="1:1">
      <c r="A271" t="s">
        <v>1055</v>
      </c>
    </row>
    <row r="272" spans="1:1">
      <c r="A272" t="s">
        <v>1059</v>
      </c>
    </row>
    <row r="273" spans="1:1">
      <c r="A273" t="s">
        <v>1063</v>
      </c>
    </row>
    <row r="274" spans="1:1">
      <c r="A274" t="s">
        <v>1067</v>
      </c>
    </row>
    <row r="275" spans="1:1">
      <c r="A275" t="s">
        <v>1071</v>
      </c>
    </row>
    <row r="276" spans="1:1">
      <c r="A276" t="s">
        <v>1075</v>
      </c>
    </row>
    <row r="277" spans="1:1">
      <c r="A277" t="s">
        <v>1079</v>
      </c>
    </row>
    <row r="278" spans="1:1">
      <c r="A278" t="s">
        <v>1083</v>
      </c>
    </row>
    <row r="279" spans="1:1">
      <c r="A279" t="s">
        <v>1087</v>
      </c>
    </row>
    <row r="280" spans="1:1">
      <c r="A280">
        <v>2809085950</v>
      </c>
    </row>
    <row r="281" spans="1:1">
      <c r="A281" t="s">
        <v>1094</v>
      </c>
    </row>
    <row r="282" spans="1:1">
      <c r="A282" t="s">
        <v>1098</v>
      </c>
    </row>
    <row r="283" spans="1:1">
      <c r="A283" t="s">
        <v>1102</v>
      </c>
    </row>
    <row r="284" spans="1:1">
      <c r="A284" t="s">
        <v>1106</v>
      </c>
    </row>
    <row r="285" spans="1:1">
      <c r="A285" t="s">
        <v>1110</v>
      </c>
    </row>
    <row r="286" spans="1:1">
      <c r="A286" t="s">
        <v>1114</v>
      </c>
    </row>
    <row r="287" spans="1:1">
      <c r="A287" t="s">
        <v>1118</v>
      </c>
    </row>
    <row r="288" spans="1:1">
      <c r="A288" t="s">
        <v>1122</v>
      </c>
    </row>
    <row r="289" spans="1:1">
      <c r="A289" t="s">
        <v>1126</v>
      </c>
    </row>
    <row r="290" spans="1:1">
      <c r="A290" t="s">
        <v>1130</v>
      </c>
    </row>
    <row r="291" spans="1:1">
      <c r="A291" t="s">
        <v>1134</v>
      </c>
    </row>
    <row r="292" spans="1:1">
      <c r="A292" t="s">
        <v>1138</v>
      </c>
    </row>
    <row r="293" spans="1:1">
      <c r="A293" t="s">
        <v>1142</v>
      </c>
    </row>
    <row r="294" spans="1:1">
      <c r="A294" t="s">
        <v>1146</v>
      </c>
    </row>
    <row r="295" spans="1:1">
      <c r="A295">
        <f>1-816-843-6695</f>
        <v>-8353</v>
      </c>
    </row>
    <row r="296" spans="1:1">
      <c r="A296" t="s">
        <v>1153</v>
      </c>
    </row>
    <row r="297" spans="1:1">
      <c r="A297" t="s">
        <v>1157</v>
      </c>
    </row>
    <row r="298" spans="1:1">
      <c r="A298" t="s">
        <v>1161</v>
      </c>
    </row>
    <row r="299" spans="1:1">
      <c r="A299" t="s">
        <v>1165</v>
      </c>
    </row>
    <row r="300" spans="1:1">
      <c r="A300" t="s">
        <v>1169</v>
      </c>
    </row>
    <row r="301" spans="1:1">
      <c r="A301" t="s">
        <v>1173</v>
      </c>
    </row>
    <row r="302" spans="1:1">
      <c r="A302" t="s">
        <v>1177</v>
      </c>
    </row>
    <row r="303" spans="1:1">
      <c r="A303" t="s">
        <v>1181</v>
      </c>
    </row>
    <row r="304" spans="1:1">
      <c r="A304" t="s">
        <v>1185</v>
      </c>
    </row>
    <row r="305" spans="1:1">
      <c r="A305" t="s">
        <v>1189</v>
      </c>
    </row>
    <row r="306" spans="1:1">
      <c r="A306" t="s">
        <v>1193</v>
      </c>
    </row>
    <row r="307" spans="1:1">
      <c r="A307" t="s">
        <v>1197</v>
      </c>
    </row>
    <row r="308" spans="1:1">
      <c r="A308">
        <v>9060620606</v>
      </c>
    </row>
    <row r="309" spans="1:1">
      <c r="A309" t="s">
        <v>1204</v>
      </c>
    </row>
    <row r="310" spans="1:1">
      <c r="A310">
        <v>6253752710</v>
      </c>
    </row>
    <row r="311" spans="1:1">
      <c r="A311" t="s">
        <v>1211</v>
      </c>
    </row>
    <row r="312" spans="1:1">
      <c r="A312">
        <v>2771312955</v>
      </c>
    </row>
    <row r="313" spans="1:1">
      <c r="A313" t="s">
        <v>1218</v>
      </c>
    </row>
    <row r="314" spans="1:1">
      <c r="A314" t="s">
        <v>1222</v>
      </c>
    </row>
    <row r="315" spans="1:1">
      <c r="A315" t="s">
        <v>1226</v>
      </c>
    </row>
    <row r="316" spans="1:1">
      <c r="A316" t="s">
        <v>1230</v>
      </c>
    </row>
    <row r="317" spans="1:1">
      <c r="A317" t="s">
        <v>1234</v>
      </c>
    </row>
    <row r="318" spans="1:1">
      <c r="A318" t="s">
        <v>1238</v>
      </c>
    </row>
    <row r="319" spans="1:1">
      <c r="A319">
        <v>8269032981</v>
      </c>
    </row>
    <row r="320" spans="1:1">
      <c r="A320" t="s">
        <v>1245</v>
      </c>
    </row>
    <row r="321" spans="1:1">
      <c r="A321" t="s">
        <v>1249</v>
      </c>
    </row>
    <row r="322" spans="1:1">
      <c r="A322" t="s">
        <v>1253</v>
      </c>
    </row>
    <row r="323" spans="1:1">
      <c r="A323" t="s">
        <v>1257</v>
      </c>
    </row>
    <row r="324" spans="1:1">
      <c r="A324" t="s">
        <v>1261</v>
      </c>
    </row>
    <row r="325" spans="1:1">
      <c r="A325" t="s">
        <v>1265</v>
      </c>
    </row>
    <row r="326" spans="1:1">
      <c r="A326" t="s">
        <v>1269</v>
      </c>
    </row>
    <row r="327" spans="1:1">
      <c r="A327" t="s">
        <v>1273</v>
      </c>
    </row>
    <row r="328" spans="1:1">
      <c r="A328" t="s">
        <v>1277</v>
      </c>
    </row>
    <row r="329" spans="1:1">
      <c r="A329" t="s">
        <v>1281</v>
      </c>
    </row>
    <row r="330" spans="1:1">
      <c r="A330" t="s">
        <v>1285</v>
      </c>
    </row>
    <row r="331" spans="1:1">
      <c r="A331" t="s">
        <v>1289</v>
      </c>
    </row>
    <row r="332" spans="1:1">
      <c r="A332" t="s">
        <v>1293</v>
      </c>
    </row>
    <row r="333" spans="1:1">
      <c r="A333" t="s">
        <v>1297</v>
      </c>
    </row>
    <row r="334" spans="1:1">
      <c r="A334">
        <v>3074466104</v>
      </c>
    </row>
    <row r="335" spans="1:1">
      <c r="A335" t="s">
        <v>1304</v>
      </c>
    </row>
    <row r="336" spans="1:1">
      <c r="A336" t="s">
        <v>1308</v>
      </c>
    </row>
    <row r="337" spans="1:1">
      <c r="A337" t="s">
        <v>1312</v>
      </c>
    </row>
    <row r="338" spans="1:1">
      <c r="A338" t="s">
        <v>1316</v>
      </c>
    </row>
    <row r="339" spans="1:1">
      <c r="A339" t="s">
        <v>1320</v>
      </c>
    </row>
    <row r="340" spans="1:1">
      <c r="A340" t="s">
        <v>1324</v>
      </c>
    </row>
    <row r="341" spans="1:1">
      <c r="A341" t="s">
        <v>1328</v>
      </c>
    </row>
    <row r="342" spans="1:1">
      <c r="A342" t="s">
        <v>1332</v>
      </c>
    </row>
    <row r="343" spans="1:1">
      <c r="A343" t="s">
        <v>1336</v>
      </c>
    </row>
    <row r="344" spans="1:1">
      <c r="A344" t="s">
        <v>1340</v>
      </c>
    </row>
    <row r="345" spans="1:1">
      <c r="A345" t="s">
        <v>1344</v>
      </c>
    </row>
    <row r="346" spans="1:1">
      <c r="A346" t="s">
        <v>1348</v>
      </c>
    </row>
    <row r="347" spans="1:1">
      <c r="A347">
        <v>8320754006</v>
      </c>
    </row>
    <row r="348" spans="1:1">
      <c r="A348" t="s">
        <v>1355</v>
      </c>
    </row>
    <row r="349" spans="1:1">
      <c r="A349" t="s">
        <v>1359</v>
      </c>
    </row>
    <row r="350" spans="1:1">
      <c r="A350">
        <v>954661858</v>
      </c>
    </row>
    <row r="351" spans="1:1">
      <c r="A351" t="s">
        <v>1366</v>
      </c>
    </row>
    <row r="352" spans="1:1">
      <c r="A352" t="s">
        <v>1370</v>
      </c>
    </row>
    <row r="353" spans="1:1">
      <c r="A353">
        <f>1-445-313-208</f>
        <v>-965</v>
      </c>
    </row>
    <row r="354" spans="1:1">
      <c r="A354" t="s">
        <v>1377</v>
      </c>
    </row>
    <row r="355" spans="1:1">
      <c r="A355" t="s">
        <v>1381</v>
      </c>
    </row>
    <row r="356" spans="1:1">
      <c r="A356">
        <f>1-976-239-5465</f>
        <v>-6679</v>
      </c>
    </row>
    <row r="357" spans="1:1">
      <c r="A357" t="s">
        <v>1388</v>
      </c>
    </row>
    <row r="358" spans="1:1">
      <c r="A358" t="s">
        <v>1392</v>
      </c>
    </row>
    <row r="359" spans="1:1">
      <c r="A359" t="s">
        <v>1396</v>
      </c>
    </row>
    <row r="360" spans="1:1">
      <c r="A360" t="s">
        <v>1400</v>
      </c>
    </row>
    <row r="361" spans="1:1">
      <c r="A361" t="s">
        <v>1404</v>
      </c>
    </row>
    <row r="362" spans="1:1">
      <c r="A362" t="s">
        <v>1408</v>
      </c>
    </row>
    <row r="363" spans="1:1">
      <c r="A363" t="s">
        <v>1412</v>
      </c>
    </row>
    <row r="364" spans="1:1">
      <c r="A364" t="s">
        <v>1416</v>
      </c>
    </row>
    <row r="365" spans="1:1">
      <c r="A365" t="s">
        <v>1420</v>
      </c>
    </row>
    <row r="366" spans="1:1">
      <c r="A366">
        <v>4182897765</v>
      </c>
    </row>
    <row r="367" spans="1:1">
      <c r="A367" t="s">
        <v>1427</v>
      </c>
    </row>
    <row r="368" spans="1:1">
      <c r="A368">
        <v>1260304667</v>
      </c>
    </row>
    <row r="369" spans="1:1">
      <c r="A369" t="s">
        <v>1434</v>
      </c>
    </row>
    <row r="370" spans="1:1">
      <c r="A370" t="s">
        <v>1438</v>
      </c>
    </row>
    <row r="371" spans="1:1">
      <c r="A371" t="s">
        <v>1442</v>
      </c>
    </row>
    <row r="372" spans="1:1">
      <c r="A372" t="s">
        <v>1446</v>
      </c>
    </row>
    <row r="373" spans="1:1">
      <c r="A373" t="s">
        <v>1450</v>
      </c>
    </row>
    <row r="374" spans="1:1">
      <c r="A374" t="s">
        <v>1454</v>
      </c>
    </row>
    <row r="375" spans="1:1">
      <c r="A375">
        <v>826984122</v>
      </c>
    </row>
    <row r="376" spans="1:1">
      <c r="A376" t="s">
        <v>1461</v>
      </c>
    </row>
    <row r="377" spans="1:1">
      <c r="A377" t="s">
        <v>1465</v>
      </c>
    </row>
    <row r="378" spans="1:1">
      <c r="A378" t="s">
        <v>1469</v>
      </c>
    </row>
    <row r="379" spans="1:1">
      <c r="A379" t="s">
        <v>1473</v>
      </c>
    </row>
    <row r="380" spans="1:1">
      <c r="A380" t="s">
        <v>1477</v>
      </c>
    </row>
    <row r="381" spans="1:1">
      <c r="A381" t="s">
        <v>1481</v>
      </c>
    </row>
    <row r="382" spans="1:1">
      <c r="A382" t="s">
        <v>1485</v>
      </c>
    </row>
    <row r="383" spans="1:1">
      <c r="A383" t="s">
        <v>1489</v>
      </c>
    </row>
    <row r="384" spans="1:1">
      <c r="A384" t="s">
        <v>1493</v>
      </c>
    </row>
    <row r="385" spans="1:1">
      <c r="A385" t="s">
        <v>1497</v>
      </c>
    </row>
    <row r="386" spans="1:1">
      <c r="A386" t="s">
        <v>1501</v>
      </c>
    </row>
    <row r="387" spans="1:1">
      <c r="A387" t="s">
        <v>1505</v>
      </c>
    </row>
    <row r="388" spans="1:1">
      <c r="A388" t="s">
        <v>1508</v>
      </c>
    </row>
    <row r="389" spans="1:1">
      <c r="A389" t="s">
        <v>1512</v>
      </c>
    </row>
    <row r="390" spans="1:1">
      <c r="A390" t="s">
        <v>1516</v>
      </c>
    </row>
    <row r="391" spans="1:1">
      <c r="A391" t="s">
        <v>1520</v>
      </c>
    </row>
    <row r="392" spans="1:1">
      <c r="A392" t="s">
        <v>1524</v>
      </c>
    </row>
    <row r="393" spans="1:1">
      <c r="A393" t="s">
        <v>1528</v>
      </c>
    </row>
    <row r="394" spans="1:1">
      <c r="A394" t="s">
        <v>1532</v>
      </c>
    </row>
    <row r="395" spans="1:1">
      <c r="A395">
        <v>9987364672</v>
      </c>
    </row>
    <row r="396" spans="1:1">
      <c r="A396" t="s">
        <v>1539</v>
      </c>
    </row>
    <row r="397" spans="1:1">
      <c r="A397" t="s">
        <v>1543</v>
      </c>
    </row>
    <row r="398" spans="1:1">
      <c r="A398" t="s">
        <v>1547</v>
      </c>
    </row>
    <row r="399" spans="1:1">
      <c r="A399" t="s">
        <v>1551</v>
      </c>
    </row>
    <row r="400" spans="1:1">
      <c r="A400" t="s">
        <v>1555</v>
      </c>
    </row>
    <row r="401" spans="1:1">
      <c r="A401" t="s">
        <v>1558</v>
      </c>
    </row>
    <row r="402" spans="1:1">
      <c r="A402" t="s">
        <v>1562</v>
      </c>
    </row>
    <row r="403" spans="1:1">
      <c r="A403" t="s">
        <v>1566</v>
      </c>
    </row>
    <row r="404" spans="1:1">
      <c r="A404" t="s">
        <v>1570</v>
      </c>
    </row>
    <row r="405" spans="1:1">
      <c r="A405">
        <v>7160869444</v>
      </c>
    </row>
    <row r="406" spans="1:1">
      <c r="A406" t="s">
        <v>1577</v>
      </c>
    </row>
    <row r="407" spans="1:1">
      <c r="A407" t="s">
        <v>1581</v>
      </c>
    </row>
    <row r="408" spans="1:1">
      <c r="A408" t="s">
        <v>1585</v>
      </c>
    </row>
    <row r="409" spans="1:1">
      <c r="A409" t="s">
        <v>1589</v>
      </c>
    </row>
    <row r="410" spans="1:1">
      <c r="A410" t="s">
        <v>1593</v>
      </c>
    </row>
    <row r="411" spans="1:1">
      <c r="A411">
        <v>7152393323</v>
      </c>
    </row>
    <row r="412" spans="1:1">
      <c r="A412" t="s">
        <v>1600</v>
      </c>
    </row>
    <row r="413" spans="1:1">
      <c r="A413" t="s">
        <v>1604</v>
      </c>
    </row>
    <row r="414" spans="1:1">
      <c r="A414" t="s">
        <v>1608</v>
      </c>
    </row>
    <row r="415" spans="1:1">
      <c r="A415" t="s">
        <v>1612</v>
      </c>
    </row>
    <row r="416" spans="1:1">
      <c r="A416" t="s">
        <v>1616</v>
      </c>
    </row>
    <row r="417" spans="1:1">
      <c r="A417" t="s">
        <v>1620</v>
      </c>
    </row>
    <row r="418" spans="1:1">
      <c r="A418" t="s">
        <v>1624</v>
      </c>
    </row>
    <row r="419" spans="1:1">
      <c r="A419" t="s">
        <v>1628</v>
      </c>
    </row>
    <row r="420" spans="1:1">
      <c r="A420" t="s">
        <v>1632</v>
      </c>
    </row>
    <row r="421" spans="1:1">
      <c r="A421" t="s">
        <v>1636</v>
      </c>
    </row>
    <row r="422" spans="1:1">
      <c r="A422" t="s">
        <v>1640</v>
      </c>
    </row>
    <row r="423" spans="1:1">
      <c r="A423">
        <v>4312225874</v>
      </c>
    </row>
    <row r="424" spans="1:1">
      <c r="A424" t="s">
        <v>1647</v>
      </c>
    </row>
    <row r="425" spans="1:1">
      <c r="A425">
        <f>1-118-247-9381</f>
        <v>-9745</v>
      </c>
    </row>
    <row r="426" spans="1:1">
      <c r="A426" t="s">
        <v>1654</v>
      </c>
    </row>
    <row r="427" spans="1:1">
      <c r="A427" t="s">
        <v>1658</v>
      </c>
    </row>
    <row r="428" spans="1:1">
      <c r="A428" t="s">
        <v>1662</v>
      </c>
    </row>
    <row r="429" spans="1:1">
      <c r="A429">
        <v>8230343090</v>
      </c>
    </row>
    <row r="430" spans="1:1">
      <c r="A430" t="s">
        <v>1669</v>
      </c>
    </row>
    <row r="431" spans="1:1">
      <c r="A431" t="s">
        <v>1673</v>
      </c>
    </row>
    <row r="432" spans="1:1">
      <c r="A432">
        <f>1-859-379-1203</f>
        <v>-2440</v>
      </c>
    </row>
    <row r="433" spans="1:1">
      <c r="A433" t="s">
        <v>1680</v>
      </c>
    </row>
    <row r="434" spans="1:1">
      <c r="A434" t="s">
        <v>1684</v>
      </c>
    </row>
    <row r="435" spans="1:1">
      <c r="A435" t="s">
        <v>1688</v>
      </c>
    </row>
    <row r="436" spans="1:1">
      <c r="A436" t="s">
        <v>1692</v>
      </c>
    </row>
    <row r="437" spans="1:1">
      <c r="A437" t="s">
        <v>1696</v>
      </c>
    </row>
    <row r="438" spans="1:1">
      <c r="A438" t="s">
        <v>1700</v>
      </c>
    </row>
    <row r="439" spans="1:1">
      <c r="A439" t="s">
        <v>1704</v>
      </c>
    </row>
    <row r="440" spans="1:1">
      <c r="A440" t="s">
        <v>1708</v>
      </c>
    </row>
    <row r="441" spans="1:1">
      <c r="A441" t="s">
        <v>1712</v>
      </c>
    </row>
    <row r="442" spans="1:1">
      <c r="A442" t="s">
        <v>1716</v>
      </c>
    </row>
    <row r="443" spans="1:1">
      <c r="A443" t="s">
        <v>1720</v>
      </c>
    </row>
    <row r="444" spans="1:1">
      <c r="A444" t="s">
        <v>1724</v>
      </c>
    </row>
    <row r="445" spans="1:1">
      <c r="A445" t="s">
        <v>1728</v>
      </c>
    </row>
    <row r="446" spans="1:1">
      <c r="A446" t="s">
        <v>1732</v>
      </c>
    </row>
    <row r="447" spans="1:1">
      <c r="A447" t="s">
        <v>1736</v>
      </c>
    </row>
    <row r="448" spans="1:1">
      <c r="A448" t="s">
        <v>1740</v>
      </c>
    </row>
    <row r="449" spans="1:1">
      <c r="A449" t="s">
        <v>1744</v>
      </c>
    </row>
    <row r="450" spans="1:1">
      <c r="A450">
        <f>1-282-697-751</f>
        <v>-1729</v>
      </c>
    </row>
    <row r="451" spans="1:1">
      <c r="A451">
        <f>1-69-458-1030</f>
        <v>-1556</v>
      </c>
    </row>
    <row r="452" spans="1:1">
      <c r="A452" t="s">
        <v>1753</v>
      </c>
    </row>
    <row r="453" spans="1:1">
      <c r="A453" t="s">
        <v>1757</v>
      </c>
    </row>
    <row r="454" spans="1:1">
      <c r="A454" t="s">
        <v>1761</v>
      </c>
    </row>
    <row r="455" spans="1:1">
      <c r="A455" t="s">
        <v>1765</v>
      </c>
    </row>
    <row r="456" spans="1:1">
      <c r="A456" t="s">
        <v>1769</v>
      </c>
    </row>
    <row r="457" spans="1:1">
      <c r="A457" t="s">
        <v>1773</v>
      </c>
    </row>
    <row r="458" spans="1:1">
      <c r="A458" t="s">
        <v>1777</v>
      </c>
    </row>
    <row r="459" spans="1:1">
      <c r="A459" t="s">
        <v>1781</v>
      </c>
    </row>
    <row r="460" spans="1:1">
      <c r="A460" t="s">
        <v>1785</v>
      </c>
    </row>
    <row r="461" spans="1:1">
      <c r="A461" t="s">
        <v>1789</v>
      </c>
    </row>
    <row r="462" spans="1:1">
      <c r="A462" t="s">
        <v>1793</v>
      </c>
    </row>
    <row r="463" spans="1:1">
      <c r="A463">
        <f>1-772-886-423</f>
        <v>-2080</v>
      </c>
    </row>
    <row r="464" spans="1:1">
      <c r="A464" t="s">
        <v>1800</v>
      </c>
    </row>
    <row r="465" spans="1:1">
      <c r="A465" t="s">
        <v>1804</v>
      </c>
    </row>
    <row r="466" spans="1:1">
      <c r="A466" t="s">
        <v>1808</v>
      </c>
    </row>
    <row r="467" spans="1:1">
      <c r="A467" t="s">
        <v>1812</v>
      </c>
    </row>
    <row r="468" spans="1:1">
      <c r="A468" t="s">
        <v>1816</v>
      </c>
    </row>
    <row r="469" spans="1:1">
      <c r="A469" t="s">
        <v>1820</v>
      </c>
    </row>
    <row r="470" spans="1:1">
      <c r="A470" t="s">
        <v>1824</v>
      </c>
    </row>
    <row r="471" spans="1:1">
      <c r="A471" t="s">
        <v>1828</v>
      </c>
    </row>
    <row r="472" spans="1:1">
      <c r="A472" t="s">
        <v>1832</v>
      </c>
    </row>
    <row r="473" spans="1:1">
      <c r="A473" t="s">
        <v>1836</v>
      </c>
    </row>
    <row r="474" spans="1:1">
      <c r="A474" t="s">
        <v>1840</v>
      </c>
    </row>
    <row r="475" spans="1:1">
      <c r="A475" t="s">
        <v>1844</v>
      </c>
    </row>
    <row r="476" spans="1:1">
      <c r="A476" t="s">
        <v>1848</v>
      </c>
    </row>
    <row r="477" spans="1:1">
      <c r="A477" t="s">
        <v>1852</v>
      </c>
    </row>
    <row r="478" spans="1:1">
      <c r="A478" t="s">
        <v>1856</v>
      </c>
    </row>
    <row r="479" spans="1:1">
      <c r="A479" t="s">
        <v>1860</v>
      </c>
    </row>
    <row r="480" spans="1:1">
      <c r="A480" t="s">
        <v>1864</v>
      </c>
    </row>
    <row r="481" spans="1:1">
      <c r="A481" t="s">
        <v>1868</v>
      </c>
    </row>
    <row r="482" spans="1:1">
      <c r="A482" t="s">
        <v>1872</v>
      </c>
    </row>
    <row r="483" spans="1:1">
      <c r="A483" t="s">
        <v>1876</v>
      </c>
    </row>
    <row r="484" spans="1:1">
      <c r="A484" t="s">
        <v>1880</v>
      </c>
    </row>
    <row r="485" spans="1:1">
      <c r="A485" t="s">
        <v>1884</v>
      </c>
    </row>
    <row r="486" spans="1:1">
      <c r="A486">
        <f>1-986-17-2002</f>
        <v>-3004</v>
      </c>
    </row>
    <row r="487" spans="1:1">
      <c r="A487" t="s">
        <v>1891</v>
      </c>
    </row>
    <row r="488" spans="1:1">
      <c r="A488">
        <f>1-176-786-1205</f>
        <v>-2166</v>
      </c>
    </row>
    <row r="489" spans="1:1">
      <c r="A489" t="s">
        <v>1898</v>
      </c>
    </row>
    <row r="490" spans="1:1">
      <c r="A490" t="s">
        <v>1902</v>
      </c>
    </row>
    <row r="491" spans="1:1">
      <c r="A491">
        <v>9161875124</v>
      </c>
    </row>
    <row r="492" spans="1:1">
      <c r="A492" t="s">
        <v>1909</v>
      </c>
    </row>
    <row r="493" spans="1:1">
      <c r="A493" t="s">
        <v>1913</v>
      </c>
    </row>
    <row r="494" spans="1:1">
      <c r="A494" t="s">
        <v>1917</v>
      </c>
    </row>
    <row r="495" spans="1:1">
      <c r="A495" t="s">
        <v>1921</v>
      </c>
    </row>
    <row r="496" spans="1:1">
      <c r="A496" t="s">
        <v>1925</v>
      </c>
    </row>
    <row r="497" spans="1:1">
      <c r="A497" t="s">
        <v>1929</v>
      </c>
    </row>
    <row r="498" spans="1:1">
      <c r="A498" t="s">
        <v>1933</v>
      </c>
    </row>
    <row r="499" spans="1:1">
      <c r="A499" t="s">
        <v>1937</v>
      </c>
    </row>
    <row r="500" spans="1:1">
      <c r="A500" t="s">
        <v>1941</v>
      </c>
    </row>
    <row r="501" spans="1:1">
      <c r="A501" t="s">
        <v>1945</v>
      </c>
    </row>
    <row r="502" spans="1:1">
      <c r="A502" t="s">
        <v>1949</v>
      </c>
    </row>
    <row r="503" spans="1:1">
      <c r="A503" t="s">
        <v>1953</v>
      </c>
    </row>
    <row r="504" spans="1:1">
      <c r="A504" t="s">
        <v>1957</v>
      </c>
    </row>
    <row r="505" spans="1:1">
      <c r="A505" t="s">
        <v>1961</v>
      </c>
    </row>
    <row r="506" spans="1:1">
      <c r="A506" t="s">
        <v>1965</v>
      </c>
    </row>
    <row r="507" spans="1:1">
      <c r="A507" t="s">
        <v>1969</v>
      </c>
    </row>
    <row r="508" spans="1:1">
      <c r="A508" t="s">
        <v>1973</v>
      </c>
    </row>
    <row r="509" spans="1:1">
      <c r="A509" t="s">
        <v>1977</v>
      </c>
    </row>
    <row r="510" spans="1:1">
      <c r="A510">
        <v>3053557667</v>
      </c>
    </row>
    <row r="511" spans="1:1">
      <c r="A511">
        <f>1-364-200-1290</f>
        <v>-1853</v>
      </c>
    </row>
    <row r="512" spans="1:1">
      <c r="A512" t="s">
        <v>1987</v>
      </c>
    </row>
    <row r="513" spans="1:1">
      <c r="A513" t="s">
        <v>1991</v>
      </c>
    </row>
    <row r="514" spans="1:1">
      <c r="A514" t="s">
        <v>1995</v>
      </c>
    </row>
    <row r="515" spans="1:1">
      <c r="A515" t="s">
        <v>1999</v>
      </c>
    </row>
    <row r="516" spans="1:1">
      <c r="A516" t="s">
        <v>2003</v>
      </c>
    </row>
    <row r="517" spans="1:1">
      <c r="A517" t="s">
        <v>2007</v>
      </c>
    </row>
    <row r="518" spans="1:1">
      <c r="A518" t="s">
        <v>2011</v>
      </c>
    </row>
    <row r="519" spans="1:1">
      <c r="A519" t="s">
        <v>2015</v>
      </c>
    </row>
    <row r="520" spans="1:1">
      <c r="A520" t="s">
        <v>2019</v>
      </c>
    </row>
    <row r="521" spans="1:1">
      <c r="A521" t="s">
        <v>2023</v>
      </c>
    </row>
    <row r="522" spans="1:1">
      <c r="A522" t="s">
        <v>2027</v>
      </c>
    </row>
    <row r="523" spans="1:1">
      <c r="A523" t="s">
        <v>2031</v>
      </c>
    </row>
    <row r="524" spans="1:1">
      <c r="A524" t="s">
        <v>2035</v>
      </c>
    </row>
    <row r="525" spans="1:1">
      <c r="A525" t="s">
        <v>2039</v>
      </c>
    </row>
    <row r="526" spans="1:1">
      <c r="A526" t="s">
        <v>2043</v>
      </c>
    </row>
    <row r="527" spans="1:1">
      <c r="A527" t="s">
        <v>2047</v>
      </c>
    </row>
    <row r="528" spans="1:1">
      <c r="A528" t="s">
        <v>2051</v>
      </c>
    </row>
    <row r="529" spans="1:1">
      <c r="A529" t="s">
        <v>2055</v>
      </c>
    </row>
    <row r="530" spans="1:1">
      <c r="A530" t="s">
        <v>2059</v>
      </c>
    </row>
    <row r="531" spans="1:1">
      <c r="A531" t="s">
        <v>2063</v>
      </c>
    </row>
    <row r="532" spans="1:1">
      <c r="A532" t="s">
        <v>2067</v>
      </c>
    </row>
    <row r="533" spans="1:1">
      <c r="A533" t="s">
        <v>2071</v>
      </c>
    </row>
    <row r="534" spans="1:1">
      <c r="A534" t="s">
        <v>2075</v>
      </c>
    </row>
    <row r="535" spans="1:1">
      <c r="A535" t="s">
        <v>2079</v>
      </c>
    </row>
    <row r="536" spans="1:1">
      <c r="A536" t="s">
        <v>2083</v>
      </c>
    </row>
    <row r="537" spans="1:1">
      <c r="A537">
        <f>1-727-539-7480</f>
        <v>-8745</v>
      </c>
    </row>
    <row r="538" spans="1:1">
      <c r="A538" t="s">
        <v>2090</v>
      </c>
    </row>
    <row r="539" spans="1:1">
      <c r="A539" t="s">
        <v>2094</v>
      </c>
    </row>
    <row r="540" spans="1:1">
      <c r="A540" t="s">
        <v>2098</v>
      </c>
    </row>
    <row r="541" spans="1:1">
      <c r="A541" t="s">
        <v>2102</v>
      </c>
    </row>
    <row r="542" spans="1:1">
      <c r="A542">
        <f>1-4-383-8509</f>
        <v>-8895</v>
      </c>
    </row>
    <row r="543" spans="1:1">
      <c r="A543" t="s">
        <v>2109</v>
      </c>
    </row>
    <row r="544" spans="1:1">
      <c r="A544" t="s">
        <v>2113</v>
      </c>
    </row>
    <row r="545" spans="1:1">
      <c r="A545" t="s">
        <v>2117</v>
      </c>
    </row>
    <row r="546" spans="1:1">
      <c r="A546" t="s">
        <v>2121</v>
      </c>
    </row>
    <row r="547" spans="1:1">
      <c r="A547" t="s">
        <v>2125</v>
      </c>
    </row>
    <row r="548" spans="1:1">
      <c r="A548">
        <f>1-484-126-8239</f>
        <v>-8848</v>
      </c>
    </row>
    <row r="549" spans="1:1">
      <c r="A549">
        <f>1-578-428-4128</f>
        <v>-5133</v>
      </c>
    </row>
    <row r="550" spans="1:1">
      <c r="A550" t="s">
        <v>2135</v>
      </c>
    </row>
    <row r="551" spans="1:1">
      <c r="A551" t="s">
        <v>2139</v>
      </c>
    </row>
    <row r="552" spans="1:1">
      <c r="A552" t="s">
        <v>2143</v>
      </c>
    </row>
    <row r="553" spans="1:1">
      <c r="A553" t="s">
        <v>2147</v>
      </c>
    </row>
    <row r="554" spans="1:1">
      <c r="A554" t="s">
        <v>2151</v>
      </c>
    </row>
    <row r="555" spans="1:1">
      <c r="A555" t="s">
        <v>2155</v>
      </c>
    </row>
    <row r="556" spans="1:1">
      <c r="A556" t="s">
        <v>2159</v>
      </c>
    </row>
    <row r="557" spans="1:1">
      <c r="A557" t="s">
        <v>2163</v>
      </c>
    </row>
    <row r="558" spans="1:1">
      <c r="A558" t="s">
        <v>2167</v>
      </c>
    </row>
    <row r="559" spans="1:1">
      <c r="A559" t="s">
        <v>2171</v>
      </c>
    </row>
    <row r="560" spans="1:1">
      <c r="A560" t="s">
        <v>2175</v>
      </c>
    </row>
    <row r="561" spans="1:1">
      <c r="A561" t="s">
        <v>2179</v>
      </c>
    </row>
    <row r="562" spans="1:1">
      <c r="A562">
        <f>1-99-135-5734</f>
        <v>-5967</v>
      </c>
    </row>
    <row r="563" spans="1:1">
      <c r="A563" t="s">
        <v>2186</v>
      </c>
    </row>
    <row r="564" spans="1:1">
      <c r="A564" t="s">
        <v>2190</v>
      </c>
    </row>
    <row r="565" spans="1:1">
      <c r="A565" t="s">
        <v>2194</v>
      </c>
    </row>
    <row r="566" spans="1:1">
      <c r="A566" t="s">
        <v>2198</v>
      </c>
    </row>
    <row r="567" spans="1:1">
      <c r="A567" t="s">
        <v>2202</v>
      </c>
    </row>
    <row r="568" spans="1:1">
      <c r="A568" t="s">
        <v>2206</v>
      </c>
    </row>
    <row r="569" spans="1:1">
      <c r="A569">
        <f>1-404-975-366</f>
        <v>-1744</v>
      </c>
    </row>
    <row r="570" spans="1:1">
      <c r="A570" t="s">
        <v>2213</v>
      </c>
    </row>
    <row r="571" spans="1:1">
      <c r="A571" t="s">
        <v>2217</v>
      </c>
    </row>
    <row r="572" spans="1:1">
      <c r="A572">
        <f>1-706-139-8686</f>
        <v>-9530</v>
      </c>
    </row>
    <row r="573" spans="1:1">
      <c r="A573" t="s">
        <v>2224</v>
      </c>
    </row>
    <row r="574" spans="1:1">
      <c r="A574" t="s">
        <v>2228</v>
      </c>
    </row>
    <row r="575" spans="1:1">
      <c r="A575" t="s">
        <v>2232</v>
      </c>
    </row>
    <row r="576" spans="1:1">
      <c r="A576" t="s">
        <v>2236</v>
      </c>
    </row>
    <row r="577" spans="1:1">
      <c r="A577" t="s">
        <v>2240</v>
      </c>
    </row>
    <row r="578" spans="1:1">
      <c r="A578" t="s">
        <v>2244</v>
      </c>
    </row>
    <row r="579" spans="1:1">
      <c r="A579" t="s">
        <v>2248</v>
      </c>
    </row>
    <row r="580" spans="1:1">
      <c r="A580" t="s">
        <v>2252</v>
      </c>
    </row>
    <row r="581" spans="1:1">
      <c r="A581" t="s">
        <v>2256</v>
      </c>
    </row>
    <row r="582" spans="1:1">
      <c r="A582" t="s">
        <v>2260</v>
      </c>
    </row>
    <row r="583" spans="1:1">
      <c r="A583" t="s">
        <v>2264</v>
      </c>
    </row>
    <row r="584" spans="1:1">
      <c r="A584" t="s">
        <v>2268</v>
      </c>
    </row>
    <row r="585" spans="1:1">
      <c r="A585" t="s">
        <v>2272</v>
      </c>
    </row>
    <row r="586" spans="1:1">
      <c r="A586">
        <f>1-862-559-8235</f>
        <v>-9655</v>
      </c>
    </row>
    <row r="587" spans="1:1">
      <c r="A587" t="s">
        <v>2279</v>
      </c>
    </row>
    <row r="588" spans="1:1">
      <c r="A588" t="s">
        <v>2283</v>
      </c>
    </row>
    <row r="589" spans="1:1">
      <c r="A589">
        <f>1-906-679-8255</f>
        <v>-9839</v>
      </c>
    </row>
    <row r="590" spans="1:1">
      <c r="A590" t="s">
        <v>2290</v>
      </c>
    </row>
    <row r="591" spans="1:1">
      <c r="A591" t="s">
        <v>2294</v>
      </c>
    </row>
    <row r="592" spans="1:1">
      <c r="A592" t="s">
        <v>2298</v>
      </c>
    </row>
    <row r="593" spans="1:1">
      <c r="A593" t="s">
        <v>2302</v>
      </c>
    </row>
    <row r="594" spans="1:1">
      <c r="A594" t="s">
        <v>2306</v>
      </c>
    </row>
    <row r="595" spans="1:1">
      <c r="A595" t="s">
        <v>2310</v>
      </c>
    </row>
    <row r="596" spans="1:1">
      <c r="A596" t="s">
        <v>2314</v>
      </c>
    </row>
    <row r="597" spans="1:1">
      <c r="A597">
        <v>4732455938</v>
      </c>
    </row>
    <row r="598" spans="1:1">
      <c r="A598">
        <f>1-104-735-26</f>
        <v>-864</v>
      </c>
    </row>
    <row r="599" spans="1:1">
      <c r="A599" t="s">
        <v>2324</v>
      </c>
    </row>
    <row r="600" spans="1:1">
      <c r="A600" t="s">
        <v>2328</v>
      </c>
    </row>
    <row r="601" spans="1:1">
      <c r="A601" t="s">
        <v>2332</v>
      </c>
    </row>
    <row r="602" spans="1:1">
      <c r="A602" t="s">
        <v>2336</v>
      </c>
    </row>
    <row r="603" spans="1:1">
      <c r="A603" t="s">
        <v>2340</v>
      </c>
    </row>
    <row r="604" spans="1:1">
      <c r="A604" t="s">
        <v>2344</v>
      </c>
    </row>
    <row r="605" spans="1:1">
      <c r="A605" t="s">
        <v>2347</v>
      </c>
    </row>
    <row r="606" spans="1:1">
      <c r="A606" t="s">
        <v>2351</v>
      </c>
    </row>
    <row r="607" spans="1:1">
      <c r="A607" t="s">
        <v>2355</v>
      </c>
    </row>
    <row r="608" spans="1:1">
      <c r="A608" t="s">
        <v>2359</v>
      </c>
    </row>
    <row r="609" spans="1:1">
      <c r="A609" t="s">
        <v>2363</v>
      </c>
    </row>
    <row r="610" spans="1:1">
      <c r="A610" t="s">
        <v>2367</v>
      </c>
    </row>
    <row r="611" spans="1:1">
      <c r="A611" t="s">
        <v>2371</v>
      </c>
    </row>
    <row r="612" spans="1:1">
      <c r="A612">
        <f>1-959-533-9776</f>
        <v>-11267</v>
      </c>
    </row>
    <row r="613" spans="1:1">
      <c r="A613" t="s">
        <v>2378</v>
      </c>
    </row>
    <row r="614" spans="1:1">
      <c r="A614" t="s">
        <v>2382</v>
      </c>
    </row>
    <row r="615" spans="1:1">
      <c r="A615" t="s">
        <v>2386</v>
      </c>
    </row>
    <row r="616" spans="1:1">
      <c r="A616" t="s">
        <v>2390</v>
      </c>
    </row>
    <row r="617" spans="1:1">
      <c r="A617" t="s">
        <v>2394</v>
      </c>
    </row>
    <row r="618" spans="1:1">
      <c r="A618" t="s">
        <v>2398</v>
      </c>
    </row>
    <row r="619" spans="1:1">
      <c r="A619" t="s">
        <v>2402</v>
      </c>
    </row>
    <row r="620" spans="1:1">
      <c r="A620">
        <v>5290120400</v>
      </c>
    </row>
    <row r="621" spans="1:1">
      <c r="A621" t="s">
        <v>2409</v>
      </c>
    </row>
    <row r="622" spans="1:1">
      <c r="A622" t="s">
        <v>2413</v>
      </c>
    </row>
    <row r="623" spans="1:1">
      <c r="A623" t="s">
        <v>2417</v>
      </c>
    </row>
    <row r="624" spans="1:1">
      <c r="A624" t="s">
        <v>2421</v>
      </c>
    </row>
    <row r="625" spans="1:1">
      <c r="A625" t="s">
        <v>2425</v>
      </c>
    </row>
    <row r="626" spans="1:1">
      <c r="A626">
        <v>5724376978</v>
      </c>
    </row>
    <row r="627" spans="1:1">
      <c r="A627" t="s">
        <v>2432</v>
      </c>
    </row>
    <row r="628" spans="1:1">
      <c r="A628" t="s">
        <v>2436</v>
      </c>
    </row>
    <row r="629" spans="1:1">
      <c r="A629" t="s">
        <v>2440</v>
      </c>
    </row>
    <row r="630" spans="1:1">
      <c r="A630" t="s">
        <v>2444</v>
      </c>
    </row>
    <row r="631" spans="1:1">
      <c r="A631" t="s">
        <v>2448</v>
      </c>
    </row>
    <row r="632" spans="1:1">
      <c r="A632" t="s">
        <v>2452</v>
      </c>
    </row>
    <row r="633" spans="1:1">
      <c r="A633" t="s">
        <v>2456</v>
      </c>
    </row>
    <row r="634" spans="1:1">
      <c r="A634" t="s">
        <v>2460</v>
      </c>
    </row>
    <row r="635" spans="1:1">
      <c r="A635" t="s">
        <v>2464</v>
      </c>
    </row>
    <row r="636" spans="1:1">
      <c r="A636">
        <v>3517059967</v>
      </c>
    </row>
    <row r="637" spans="1:1">
      <c r="A637" t="s">
        <v>2471</v>
      </c>
    </row>
    <row r="638" spans="1:1">
      <c r="A638" t="s">
        <v>2475</v>
      </c>
    </row>
    <row r="639" spans="1:1">
      <c r="A639" t="s">
        <v>2479</v>
      </c>
    </row>
    <row r="640" spans="1:1">
      <c r="A640" t="s">
        <v>2483</v>
      </c>
    </row>
    <row r="641" spans="1:1">
      <c r="A641" t="s">
        <v>2487</v>
      </c>
    </row>
    <row r="642" spans="1:1">
      <c r="A642">
        <f>1-118-323-3457</f>
        <v>-3897</v>
      </c>
    </row>
    <row r="643" spans="1:1">
      <c r="A643" t="s">
        <v>2494</v>
      </c>
    </row>
    <row r="644" spans="1:1">
      <c r="A644" t="s">
        <v>2498</v>
      </c>
    </row>
    <row r="645" spans="1:1">
      <c r="A645" t="s">
        <v>2502</v>
      </c>
    </row>
    <row r="646" spans="1:1">
      <c r="A646" t="s">
        <v>2506</v>
      </c>
    </row>
    <row r="647" spans="1:1">
      <c r="A647">
        <v>4928708161</v>
      </c>
    </row>
    <row r="648" spans="1:1">
      <c r="A648">
        <v>6802871850</v>
      </c>
    </row>
    <row r="649" spans="1:1">
      <c r="A649" t="s">
        <v>2516</v>
      </c>
    </row>
    <row r="650" spans="1:1">
      <c r="A650" t="s">
        <v>2520</v>
      </c>
    </row>
    <row r="651" spans="1:1">
      <c r="A651" t="s">
        <v>2524</v>
      </c>
    </row>
    <row r="652" spans="1:1">
      <c r="A652" t="s">
        <v>2528</v>
      </c>
    </row>
    <row r="653" spans="1:1">
      <c r="A653" t="s">
        <v>2532</v>
      </c>
    </row>
    <row r="654" spans="1:1">
      <c r="A654">
        <v>2849628793</v>
      </c>
    </row>
    <row r="655" spans="1:1">
      <c r="A655" t="s">
        <v>2539</v>
      </c>
    </row>
    <row r="656" spans="1:1">
      <c r="A656" t="s">
        <v>2543</v>
      </c>
    </row>
    <row r="657" spans="1:1">
      <c r="A657" t="s">
        <v>2547</v>
      </c>
    </row>
    <row r="658" spans="1:1">
      <c r="A658" t="s">
        <v>2551</v>
      </c>
    </row>
    <row r="659" spans="1:1">
      <c r="A659" t="s">
        <v>2555</v>
      </c>
    </row>
    <row r="660" spans="1:1">
      <c r="A660" t="s">
        <v>2559</v>
      </c>
    </row>
    <row r="661" spans="1:1">
      <c r="A661" t="s">
        <v>2563</v>
      </c>
    </row>
    <row r="662" spans="1:1">
      <c r="A662" t="s">
        <v>2567</v>
      </c>
    </row>
    <row r="663" spans="1:1">
      <c r="A663" t="s">
        <v>2571</v>
      </c>
    </row>
    <row r="664" spans="1:1">
      <c r="A664" t="s">
        <v>2575</v>
      </c>
    </row>
    <row r="665" spans="1:1">
      <c r="A665" t="s">
        <v>2579</v>
      </c>
    </row>
    <row r="666" spans="1:1">
      <c r="A666" t="s">
        <v>2583</v>
      </c>
    </row>
    <row r="667" spans="1:1">
      <c r="A667" t="s">
        <v>2587</v>
      </c>
    </row>
    <row r="668" spans="1:1">
      <c r="A668" t="s">
        <v>2591</v>
      </c>
    </row>
    <row r="669" spans="1:1">
      <c r="A669" t="s">
        <v>2595</v>
      </c>
    </row>
    <row r="670" spans="1:1">
      <c r="A670" t="s">
        <v>2599</v>
      </c>
    </row>
    <row r="671" spans="1:1">
      <c r="A671" t="s">
        <v>2603</v>
      </c>
    </row>
    <row r="672" spans="1:1">
      <c r="A672" t="s">
        <v>2607</v>
      </c>
    </row>
    <row r="673" spans="1:1">
      <c r="A673" t="s">
        <v>2611</v>
      </c>
    </row>
    <row r="674" spans="1:1">
      <c r="A674" t="s">
        <v>2615</v>
      </c>
    </row>
    <row r="675" spans="1:1">
      <c r="A675" t="s">
        <v>2619</v>
      </c>
    </row>
    <row r="676" spans="1:1">
      <c r="A676">
        <v>118750626</v>
      </c>
    </row>
    <row r="677" spans="1:1">
      <c r="A677" t="s">
        <v>2626</v>
      </c>
    </row>
    <row r="678" spans="1:1">
      <c r="A678" t="s">
        <v>2630</v>
      </c>
    </row>
    <row r="679" spans="1:1">
      <c r="A679" t="s">
        <v>2634</v>
      </c>
    </row>
    <row r="680" spans="1:1">
      <c r="A680" t="s">
        <v>2638</v>
      </c>
    </row>
    <row r="681" spans="1:1">
      <c r="A681" t="s">
        <v>2642</v>
      </c>
    </row>
    <row r="682" spans="1:1">
      <c r="A682" t="s">
        <v>2646</v>
      </c>
    </row>
    <row r="683" spans="1:1">
      <c r="A683" t="s">
        <v>2650</v>
      </c>
    </row>
    <row r="684" spans="1:1">
      <c r="A684" t="s">
        <v>2654</v>
      </c>
    </row>
    <row r="685" spans="1:1">
      <c r="A685" t="s">
        <v>2658</v>
      </c>
    </row>
    <row r="686" spans="1:1">
      <c r="A686" t="s">
        <v>2662</v>
      </c>
    </row>
    <row r="687" spans="1:1">
      <c r="A687" t="s">
        <v>2666</v>
      </c>
    </row>
    <row r="688" spans="1:1">
      <c r="A688" t="s">
        <v>2670</v>
      </c>
    </row>
    <row r="689" spans="1:1">
      <c r="A689" t="s">
        <v>2674</v>
      </c>
    </row>
    <row r="690" spans="1:1">
      <c r="A690" t="s">
        <v>2678</v>
      </c>
    </row>
    <row r="691" spans="1:1">
      <c r="A691" t="s">
        <v>2682</v>
      </c>
    </row>
    <row r="692" spans="1:1">
      <c r="A692" t="s">
        <v>2686</v>
      </c>
    </row>
    <row r="693" spans="1:1">
      <c r="A693" t="s">
        <v>2690</v>
      </c>
    </row>
    <row r="694" spans="1:1">
      <c r="A694">
        <f>1-593-382-7688</f>
        <v>-8662</v>
      </c>
    </row>
    <row r="695" spans="1:1">
      <c r="A695" t="s">
        <v>2697</v>
      </c>
    </row>
    <row r="696" spans="1:1">
      <c r="A696" t="s">
        <v>2701</v>
      </c>
    </row>
    <row r="697" spans="1:1">
      <c r="A697" t="s">
        <v>2705</v>
      </c>
    </row>
    <row r="698" spans="1:1">
      <c r="A698" t="s">
        <v>2709</v>
      </c>
    </row>
    <row r="699" spans="1:1">
      <c r="A699" t="s">
        <v>2713</v>
      </c>
    </row>
    <row r="700" spans="1:1">
      <c r="A700" t="s">
        <v>2717</v>
      </c>
    </row>
    <row r="701" spans="1:1">
      <c r="A701" t="s">
        <v>2721</v>
      </c>
    </row>
    <row r="702" spans="1:1">
      <c r="A702" t="s">
        <v>2725</v>
      </c>
    </row>
    <row r="703" spans="1:1">
      <c r="A703" t="s">
        <v>2729</v>
      </c>
    </row>
    <row r="704" spans="1:1">
      <c r="A704" t="s">
        <v>2733</v>
      </c>
    </row>
    <row r="705" spans="1:1">
      <c r="A705" t="s">
        <v>2737</v>
      </c>
    </row>
    <row r="706" spans="1:1">
      <c r="A706" t="s">
        <v>2741</v>
      </c>
    </row>
    <row r="707" spans="1:1">
      <c r="A707" t="s">
        <v>2745</v>
      </c>
    </row>
    <row r="708" spans="1:1">
      <c r="A708" t="s">
        <v>2749</v>
      </c>
    </row>
    <row r="709" spans="1:1">
      <c r="A709" t="s">
        <v>2753</v>
      </c>
    </row>
    <row r="710" spans="1:1">
      <c r="A710" t="s">
        <v>2757</v>
      </c>
    </row>
    <row r="711" spans="1:1">
      <c r="A711" t="s">
        <v>2761</v>
      </c>
    </row>
    <row r="712" spans="1:1">
      <c r="A712" t="s">
        <v>2765</v>
      </c>
    </row>
    <row r="713" spans="1:1">
      <c r="A713" t="s">
        <v>2769</v>
      </c>
    </row>
    <row r="714" spans="1:1">
      <c r="A714" t="s">
        <v>2773</v>
      </c>
    </row>
    <row r="715" spans="1:1">
      <c r="A715" t="s">
        <v>2777</v>
      </c>
    </row>
    <row r="716" spans="1:1">
      <c r="A716">
        <v>3836011774</v>
      </c>
    </row>
    <row r="717" spans="1:1">
      <c r="A717" t="s">
        <v>2784</v>
      </c>
    </row>
    <row r="718" spans="1:1">
      <c r="A718" t="s">
        <v>2788</v>
      </c>
    </row>
    <row r="719" spans="1:1">
      <c r="A719" t="s">
        <v>2792</v>
      </c>
    </row>
    <row r="720" spans="1:1">
      <c r="A720" t="s">
        <v>2796</v>
      </c>
    </row>
    <row r="721" spans="1:1">
      <c r="A721" t="s">
        <v>2800</v>
      </c>
    </row>
    <row r="722" spans="1:1">
      <c r="A722" t="s">
        <v>2804</v>
      </c>
    </row>
    <row r="723" spans="1:1">
      <c r="A723" t="s">
        <v>2808</v>
      </c>
    </row>
    <row r="724" spans="1:1">
      <c r="A724" t="s">
        <v>2812</v>
      </c>
    </row>
    <row r="725" spans="1:1">
      <c r="A725">
        <v>5527945118</v>
      </c>
    </row>
    <row r="726" spans="1:1">
      <c r="A726" t="s">
        <v>2819</v>
      </c>
    </row>
    <row r="727" spans="1:1">
      <c r="A727">
        <v>8929294629</v>
      </c>
    </row>
    <row r="728" spans="1:1">
      <c r="A728">
        <v>5918436250</v>
      </c>
    </row>
    <row r="729" spans="1:1">
      <c r="A729" t="s">
        <v>2829</v>
      </c>
    </row>
    <row r="730" spans="1:1">
      <c r="A730" t="s">
        <v>2833</v>
      </c>
    </row>
    <row r="731" spans="1:1">
      <c r="A731" t="s">
        <v>2837</v>
      </c>
    </row>
    <row r="732" spans="1:1">
      <c r="A732">
        <v>2985376737</v>
      </c>
    </row>
    <row r="733" spans="1:1">
      <c r="A733" t="s">
        <v>2844</v>
      </c>
    </row>
    <row r="734" spans="1:1">
      <c r="A734" t="s">
        <v>2848</v>
      </c>
    </row>
    <row r="735" spans="1:1">
      <c r="A735" t="s">
        <v>2852</v>
      </c>
    </row>
    <row r="736" spans="1:1">
      <c r="A736" t="s">
        <v>2856</v>
      </c>
    </row>
    <row r="737" spans="1:1">
      <c r="A737" t="s">
        <v>2860</v>
      </c>
    </row>
    <row r="738" spans="1:1">
      <c r="A738" t="s">
        <v>2864</v>
      </c>
    </row>
    <row r="739" spans="1:1">
      <c r="A739" t="s">
        <v>2868</v>
      </c>
    </row>
    <row r="740" spans="1:1">
      <c r="A740" t="s">
        <v>2872</v>
      </c>
    </row>
    <row r="741" spans="1:1">
      <c r="A741" t="s">
        <v>2876</v>
      </c>
    </row>
    <row r="742" spans="1:1">
      <c r="A742" t="s">
        <v>2880</v>
      </c>
    </row>
    <row r="743" spans="1:1">
      <c r="A743" t="s">
        <v>2884</v>
      </c>
    </row>
    <row r="744" spans="1:1">
      <c r="A744" t="s">
        <v>2888</v>
      </c>
    </row>
    <row r="745" spans="1:1">
      <c r="A745" t="s">
        <v>2892</v>
      </c>
    </row>
    <row r="746" spans="1:1">
      <c r="A746" t="s">
        <v>2896</v>
      </c>
    </row>
    <row r="747" spans="1:1">
      <c r="A747">
        <f>1-562-534-4248</f>
        <v>-5343</v>
      </c>
    </row>
    <row r="748" spans="1:1">
      <c r="A748" t="s">
        <v>2903</v>
      </c>
    </row>
    <row r="749" spans="1:1">
      <c r="A749" t="s">
        <v>2907</v>
      </c>
    </row>
    <row r="750" spans="1:1">
      <c r="A750" t="s">
        <v>2911</v>
      </c>
    </row>
    <row r="751" spans="1:1">
      <c r="A751" t="s">
        <v>2915</v>
      </c>
    </row>
    <row r="752" spans="1:1">
      <c r="A752" t="s">
        <v>2919</v>
      </c>
    </row>
    <row r="753" spans="1:1">
      <c r="A753" t="s">
        <v>2923</v>
      </c>
    </row>
    <row r="754" spans="1:1">
      <c r="A754" t="s">
        <v>2927</v>
      </c>
    </row>
    <row r="755" spans="1:1">
      <c r="A755" t="s">
        <v>2931</v>
      </c>
    </row>
    <row r="756" spans="1:1">
      <c r="A756" t="s">
        <v>2935</v>
      </c>
    </row>
    <row r="757" spans="1:1">
      <c r="A757" t="s">
        <v>2939</v>
      </c>
    </row>
    <row r="758" spans="1:1">
      <c r="A758" t="s">
        <v>2943</v>
      </c>
    </row>
    <row r="759" spans="1:1">
      <c r="A759" t="s">
        <v>2947</v>
      </c>
    </row>
    <row r="760" spans="1:1">
      <c r="A760" t="s">
        <v>2951</v>
      </c>
    </row>
    <row r="761" spans="1:1">
      <c r="A761">
        <v>6177225468</v>
      </c>
    </row>
    <row r="762" spans="1:1">
      <c r="A762">
        <v>6110188438</v>
      </c>
    </row>
    <row r="763" spans="1:1">
      <c r="A763" t="s">
        <v>2961</v>
      </c>
    </row>
    <row r="764" spans="1:1">
      <c r="A764" t="s">
        <v>2965</v>
      </c>
    </row>
    <row r="765" spans="1:1">
      <c r="A765" t="s">
        <v>2969</v>
      </c>
    </row>
    <row r="766" spans="1:1">
      <c r="A766" t="s">
        <v>2973</v>
      </c>
    </row>
    <row r="767" spans="1:1">
      <c r="A767" t="s">
        <v>2977</v>
      </c>
    </row>
    <row r="768" spans="1:1">
      <c r="A768" t="s">
        <v>2981</v>
      </c>
    </row>
    <row r="769" spans="1:1">
      <c r="A769" t="s">
        <v>2985</v>
      </c>
    </row>
    <row r="770" spans="1:1">
      <c r="A770" t="s">
        <v>2989</v>
      </c>
    </row>
    <row r="771" spans="1:1">
      <c r="A771" t="s">
        <v>2993</v>
      </c>
    </row>
    <row r="772" spans="1:1">
      <c r="A772" t="s">
        <v>2997</v>
      </c>
    </row>
    <row r="773" spans="1:1">
      <c r="A773" t="s">
        <v>3001</v>
      </c>
    </row>
    <row r="774" spans="1:1">
      <c r="A774" t="s">
        <v>3005</v>
      </c>
    </row>
    <row r="775" spans="1:1">
      <c r="A775" t="s">
        <v>3009</v>
      </c>
    </row>
    <row r="776" spans="1:1">
      <c r="A776" t="s">
        <v>3013</v>
      </c>
    </row>
    <row r="777" spans="1:1">
      <c r="A777" t="s">
        <v>3017</v>
      </c>
    </row>
    <row r="778" spans="1:1">
      <c r="A778" t="s">
        <v>3021</v>
      </c>
    </row>
    <row r="779" spans="1:1">
      <c r="A779" t="s">
        <v>3025</v>
      </c>
    </row>
    <row r="780" spans="1:1">
      <c r="A780" t="s">
        <v>3029</v>
      </c>
    </row>
    <row r="781" spans="1:1">
      <c r="A781" t="s">
        <v>3033</v>
      </c>
    </row>
    <row r="782" spans="1:1">
      <c r="A782" t="s">
        <v>3037</v>
      </c>
    </row>
    <row r="783" spans="1:1">
      <c r="A783" t="s">
        <v>3041</v>
      </c>
    </row>
    <row r="784" spans="1:1">
      <c r="A784" t="s">
        <v>3045</v>
      </c>
    </row>
    <row r="785" spans="1:1">
      <c r="A785" t="s">
        <v>3049</v>
      </c>
    </row>
    <row r="786" spans="1:1">
      <c r="A786" t="s">
        <v>3053</v>
      </c>
    </row>
    <row r="787" spans="1:1">
      <c r="A787" t="s">
        <v>3057</v>
      </c>
    </row>
    <row r="788" spans="1:1">
      <c r="A788" t="s">
        <v>3061</v>
      </c>
    </row>
    <row r="789" spans="1:1">
      <c r="A789" t="s">
        <v>3065</v>
      </c>
    </row>
    <row r="790" spans="1:1">
      <c r="A790" t="s">
        <v>3068</v>
      </c>
    </row>
    <row r="791" spans="1:1">
      <c r="A791" t="s">
        <v>3072</v>
      </c>
    </row>
    <row r="792" spans="1:1">
      <c r="A792" t="s">
        <v>3076</v>
      </c>
    </row>
    <row r="793" spans="1:1">
      <c r="A793" t="s">
        <v>3080</v>
      </c>
    </row>
    <row r="794" spans="1:1">
      <c r="A794">
        <f>1-31-373-6559</f>
        <v>-6962</v>
      </c>
    </row>
    <row r="795" spans="1:1">
      <c r="A795" t="s">
        <v>3087</v>
      </c>
    </row>
    <row r="796" spans="1:1">
      <c r="A796" t="s">
        <v>3091</v>
      </c>
    </row>
    <row r="797" spans="1:1">
      <c r="A797" t="s">
        <v>3095</v>
      </c>
    </row>
    <row r="798" spans="1:1">
      <c r="A798" t="s">
        <v>3099</v>
      </c>
    </row>
    <row r="799" spans="1:1">
      <c r="A799" t="s">
        <v>3103</v>
      </c>
    </row>
    <row r="800" spans="1:1">
      <c r="A800" t="s">
        <v>3107</v>
      </c>
    </row>
    <row r="801" spans="1:1">
      <c r="A801" t="s">
        <v>3111</v>
      </c>
    </row>
    <row r="802" spans="1:1">
      <c r="A802" t="s">
        <v>3115</v>
      </c>
    </row>
    <row r="803" spans="1:1">
      <c r="A803" t="s">
        <v>3119</v>
      </c>
    </row>
    <row r="804" spans="1:1">
      <c r="A804" t="s">
        <v>3123</v>
      </c>
    </row>
    <row r="805" spans="1:1">
      <c r="A805" t="s">
        <v>3127</v>
      </c>
    </row>
    <row r="806" spans="1:1">
      <c r="A806" t="s">
        <v>3131</v>
      </c>
    </row>
    <row r="807" spans="1:1">
      <c r="A807" t="s">
        <v>3135</v>
      </c>
    </row>
    <row r="808" spans="1:1">
      <c r="A808">
        <f>1-986-319-1167</f>
        <v>-2471</v>
      </c>
    </row>
    <row r="809" spans="1:1">
      <c r="A809" t="s">
        <v>3142</v>
      </c>
    </row>
    <row r="810" spans="1:1">
      <c r="A810" t="s">
        <v>3146</v>
      </c>
    </row>
    <row r="811" spans="1:1">
      <c r="A811" t="s">
        <v>3150</v>
      </c>
    </row>
    <row r="812" spans="1:1">
      <c r="A812" t="s">
        <v>3154</v>
      </c>
    </row>
    <row r="813" spans="1:1">
      <c r="A813" t="s">
        <v>3158</v>
      </c>
    </row>
    <row r="814" spans="1:1">
      <c r="A814" t="s">
        <v>3162</v>
      </c>
    </row>
    <row r="815" spans="1:1">
      <c r="A815" t="s">
        <v>3166</v>
      </c>
    </row>
    <row r="816" spans="1:1">
      <c r="A816" t="s">
        <v>3170</v>
      </c>
    </row>
    <row r="817" spans="1:1">
      <c r="A817" t="s">
        <v>3174</v>
      </c>
    </row>
    <row r="818" spans="1:1">
      <c r="A818" t="s">
        <v>3178</v>
      </c>
    </row>
    <row r="819" spans="1:1">
      <c r="A819">
        <v>5824504701</v>
      </c>
    </row>
    <row r="820" spans="1:1">
      <c r="A820" t="s">
        <v>3185</v>
      </c>
    </row>
    <row r="821" spans="1:1">
      <c r="A821" t="s">
        <v>3189</v>
      </c>
    </row>
    <row r="822" spans="1:1">
      <c r="A822" t="s">
        <v>3193</v>
      </c>
    </row>
    <row r="823" spans="1:1">
      <c r="A823" t="s">
        <v>3197</v>
      </c>
    </row>
    <row r="824" spans="1:1">
      <c r="A824" t="s">
        <v>3201</v>
      </c>
    </row>
    <row r="825" spans="1:1">
      <c r="A825">
        <f>1-304-56-1847</f>
        <v>-2206</v>
      </c>
    </row>
    <row r="826" spans="1:1">
      <c r="A826" t="s">
        <v>3208</v>
      </c>
    </row>
    <row r="827" spans="1:1">
      <c r="A827" t="s">
        <v>3212</v>
      </c>
    </row>
    <row r="828" spans="1:1">
      <c r="A828">
        <f>1-888-862-1365</f>
        <v>-3114</v>
      </c>
    </row>
    <row r="829" spans="1:1">
      <c r="A829">
        <f>1-643-811-7936</f>
        <v>-9389</v>
      </c>
    </row>
    <row r="830" spans="1:1">
      <c r="A830" t="s">
        <v>3222</v>
      </c>
    </row>
    <row r="831" spans="1:1">
      <c r="A831" t="s">
        <v>3226</v>
      </c>
    </row>
    <row r="832" spans="1:1">
      <c r="A832" t="s">
        <v>3230</v>
      </c>
    </row>
    <row r="833" spans="1:1">
      <c r="A833" t="s">
        <v>3234</v>
      </c>
    </row>
    <row r="834" spans="1:1">
      <c r="A834" t="s">
        <v>3238</v>
      </c>
    </row>
    <row r="835" spans="1:1">
      <c r="A835">
        <v>7091616828</v>
      </c>
    </row>
    <row r="836" spans="1:1">
      <c r="A836" t="s">
        <v>3245</v>
      </c>
    </row>
    <row r="837" spans="1:1">
      <c r="A837" t="s">
        <v>3249</v>
      </c>
    </row>
    <row r="838" spans="1:1">
      <c r="A838" t="s">
        <v>3253</v>
      </c>
    </row>
    <row r="839" spans="1:1">
      <c r="A839" t="s">
        <v>3257</v>
      </c>
    </row>
    <row r="840" spans="1:1">
      <c r="A840" t="s">
        <v>3261</v>
      </c>
    </row>
    <row r="841" spans="1:1">
      <c r="A841" t="s">
        <v>3265</v>
      </c>
    </row>
    <row r="842" spans="1:1">
      <c r="A842" t="s">
        <v>3269</v>
      </c>
    </row>
    <row r="843" spans="1:1">
      <c r="A843" t="s">
        <v>3273</v>
      </c>
    </row>
    <row r="844" spans="1:1">
      <c r="A844" t="s">
        <v>3277</v>
      </c>
    </row>
    <row r="845" spans="1:1">
      <c r="A845">
        <f>1-473-674-1758</f>
        <v>-2904</v>
      </c>
    </row>
    <row r="846" spans="1:1">
      <c r="A846" t="s">
        <v>3284</v>
      </c>
    </row>
    <row r="847" spans="1:1">
      <c r="A847" t="s">
        <v>3288</v>
      </c>
    </row>
    <row r="848" spans="1:1">
      <c r="A848">
        <v>2496548413</v>
      </c>
    </row>
    <row r="849" spans="1:1">
      <c r="A849" t="s">
        <v>3295</v>
      </c>
    </row>
    <row r="850" spans="1:1">
      <c r="A850" t="s">
        <v>3299</v>
      </c>
    </row>
    <row r="851" spans="1:1">
      <c r="A851" t="s">
        <v>3303</v>
      </c>
    </row>
    <row r="852" spans="1:1">
      <c r="A852" t="s">
        <v>3307</v>
      </c>
    </row>
    <row r="853" spans="1:1">
      <c r="A853" t="s">
        <v>3311</v>
      </c>
    </row>
    <row r="854" spans="1:1">
      <c r="A854" t="s">
        <v>3315</v>
      </c>
    </row>
    <row r="855" spans="1:1">
      <c r="A855" t="s">
        <v>3319</v>
      </c>
    </row>
    <row r="856" spans="1:1">
      <c r="A856" t="s">
        <v>3323</v>
      </c>
    </row>
    <row r="857" spans="1:1">
      <c r="A857">
        <v>4236212195</v>
      </c>
    </row>
    <row r="858" spans="1:1">
      <c r="A858" t="s">
        <v>3330</v>
      </c>
    </row>
    <row r="859" spans="1:1">
      <c r="A859" t="s">
        <v>3334</v>
      </c>
    </row>
    <row r="860" spans="1:1">
      <c r="A860" t="s">
        <v>3338</v>
      </c>
    </row>
    <row r="861" spans="1:1">
      <c r="A861" t="s">
        <v>3342</v>
      </c>
    </row>
    <row r="862" spans="1:1">
      <c r="A862" t="s">
        <v>3346</v>
      </c>
    </row>
    <row r="863" spans="1:1">
      <c r="A863">
        <f>1-125-184-7018</f>
        <v>-7326</v>
      </c>
    </row>
    <row r="864" spans="1:1">
      <c r="A864" t="s">
        <v>3353</v>
      </c>
    </row>
    <row r="865" spans="1:1">
      <c r="A865" t="s">
        <v>3357</v>
      </c>
    </row>
    <row r="866" spans="1:1">
      <c r="A866" t="s">
        <v>3361</v>
      </c>
    </row>
    <row r="867" spans="1:1">
      <c r="A867" t="s">
        <v>3365</v>
      </c>
    </row>
    <row r="868" spans="1:1">
      <c r="A868" t="s">
        <v>3369</v>
      </c>
    </row>
    <row r="869" spans="1:1">
      <c r="A869" t="s">
        <v>3373</v>
      </c>
    </row>
    <row r="870" spans="1:1">
      <c r="A870" t="s">
        <v>3377</v>
      </c>
    </row>
    <row r="871" spans="1:1">
      <c r="A871" t="s">
        <v>3381</v>
      </c>
    </row>
    <row r="872" spans="1:1">
      <c r="A872" t="s">
        <v>3384</v>
      </c>
    </row>
    <row r="873" spans="1:1">
      <c r="A873" t="s">
        <v>3388</v>
      </c>
    </row>
    <row r="874" spans="1:1">
      <c r="A874">
        <v>5028965369</v>
      </c>
    </row>
    <row r="875" spans="1:1">
      <c r="A875" t="s">
        <v>3394</v>
      </c>
    </row>
    <row r="876" spans="1:1">
      <c r="A876" t="s">
        <v>3398</v>
      </c>
    </row>
    <row r="877" spans="1:1">
      <c r="A877" t="s">
        <v>3402</v>
      </c>
    </row>
    <row r="878" spans="1:1">
      <c r="A878" t="s">
        <v>3406</v>
      </c>
    </row>
    <row r="879" spans="1:1">
      <c r="A879" t="s">
        <v>3410</v>
      </c>
    </row>
    <row r="880" spans="1:1">
      <c r="A880" t="s">
        <v>3414</v>
      </c>
    </row>
    <row r="881" spans="1:1">
      <c r="A881" t="s">
        <v>3418</v>
      </c>
    </row>
    <row r="882" spans="1:1">
      <c r="A882">
        <v>1864689225</v>
      </c>
    </row>
    <row r="883" spans="1:1">
      <c r="A883" t="s">
        <v>3425</v>
      </c>
    </row>
    <row r="884" spans="1:1">
      <c r="A884">
        <f>1-746-515-6999</f>
        <v>-8259</v>
      </c>
    </row>
    <row r="885" spans="1:1">
      <c r="A885" t="s">
        <v>3432</v>
      </c>
    </row>
    <row r="886" spans="1:1">
      <c r="A886" t="s">
        <v>3436</v>
      </c>
    </row>
    <row r="887" spans="1:1">
      <c r="A887" t="s">
        <v>3440</v>
      </c>
    </row>
    <row r="888" spans="1:1">
      <c r="A888" t="s">
        <v>3444</v>
      </c>
    </row>
    <row r="889" spans="1:1">
      <c r="A889" t="s">
        <v>3448</v>
      </c>
    </row>
    <row r="890" spans="1:1">
      <c r="A890" t="s">
        <v>3452</v>
      </c>
    </row>
    <row r="891" spans="1:1">
      <c r="A891" t="s">
        <v>3456</v>
      </c>
    </row>
    <row r="892" spans="1:1">
      <c r="A892" t="s">
        <v>3460</v>
      </c>
    </row>
    <row r="893" spans="1:1">
      <c r="A893" t="s">
        <v>3464</v>
      </c>
    </row>
    <row r="894" spans="1:1">
      <c r="A894" t="s">
        <v>3468</v>
      </c>
    </row>
    <row r="895" spans="1:1">
      <c r="A895" t="s">
        <v>3472</v>
      </c>
    </row>
    <row r="896" spans="1:1">
      <c r="A896" t="s">
        <v>3476</v>
      </c>
    </row>
    <row r="897" spans="1:1">
      <c r="A897">
        <v>9807061826</v>
      </c>
    </row>
    <row r="898" spans="1:1">
      <c r="A898" t="s">
        <v>3483</v>
      </c>
    </row>
    <row r="899" spans="1:1">
      <c r="A899" t="s">
        <v>3487</v>
      </c>
    </row>
    <row r="900" spans="1:1">
      <c r="A900" t="s">
        <v>3491</v>
      </c>
    </row>
    <row r="901" spans="1:1">
      <c r="A901" t="s">
        <v>3495</v>
      </c>
    </row>
    <row r="902" spans="1:1">
      <c r="A902" t="s">
        <v>3499</v>
      </c>
    </row>
    <row r="903" spans="1:1">
      <c r="A903" t="s">
        <v>3503</v>
      </c>
    </row>
    <row r="904" spans="1:1">
      <c r="A904" t="s">
        <v>3507</v>
      </c>
    </row>
    <row r="905" spans="1:1">
      <c r="A905" t="s">
        <v>3511</v>
      </c>
    </row>
    <row r="906" spans="1:1">
      <c r="A906" t="s">
        <v>3515</v>
      </c>
    </row>
    <row r="907" spans="1:1">
      <c r="A907" t="s">
        <v>3519</v>
      </c>
    </row>
    <row r="908" spans="1:1">
      <c r="A908" t="s">
        <v>3523</v>
      </c>
    </row>
    <row r="909" spans="1:1">
      <c r="A909" t="s">
        <v>3527</v>
      </c>
    </row>
    <row r="910" spans="1:1">
      <c r="A910">
        <v>8050064676</v>
      </c>
    </row>
    <row r="911" spans="1:1">
      <c r="A911" t="s">
        <v>3534</v>
      </c>
    </row>
    <row r="912" spans="1:1">
      <c r="A912">
        <f>1-506-701-8651</f>
        <v>-9857</v>
      </c>
    </row>
    <row r="913" spans="1:1">
      <c r="A913" t="s">
        <v>3541</v>
      </c>
    </row>
    <row r="914" spans="1:1">
      <c r="A914" t="s">
        <v>3545</v>
      </c>
    </row>
    <row r="915" spans="1:1">
      <c r="A915" t="s">
        <v>3549</v>
      </c>
    </row>
    <row r="916" spans="1:1">
      <c r="A916">
        <v>9333145308</v>
      </c>
    </row>
    <row r="917" spans="1:1">
      <c r="A917" t="s">
        <v>3556</v>
      </c>
    </row>
    <row r="918" spans="1:1">
      <c r="A918">
        <v>5067505339</v>
      </c>
    </row>
    <row r="919" spans="1:1">
      <c r="A919" t="s">
        <v>3563</v>
      </c>
    </row>
    <row r="920" spans="1:1">
      <c r="A920" t="s">
        <v>3567</v>
      </c>
    </row>
    <row r="921" spans="1:1">
      <c r="A921" t="s">
        <v>3571</v>
      </c>
    </row>
    <row r="922" spans="1:1">
      <c r="A922" t="s">
        <v>3575</v>
      </c>
    </row>
    <row r="923" spans="1:1">
      <c r="A923" t="s">
        <v>3579</v>
      </c>
    </row>
    <row r="924" spans="1:1">
      <c r="A924" t="s">
        <v>3583</v>
      </c>
    </row>
    <row r="925" spans="1:1">
      <c r="A925" t="s">
        <v>3586</v>
      </c>
    </row>
    <row r="926" spans="1:1">
      <c r="A926" t="s">
        <v>3590</v>
      </c>
    </row>
    <row r="927" spans="1:1">
      <c r="A927" t="s">
        <v>3594</v>
      </c>
    </row>
    <row r="928" spans="1:1">
      <c r="A928" t="s">
        <v>3598</v>
      </c>
    </row>
    <row r="929" spans="1:1">
      <c r="A929" t="s">
        <v>3602</v>
      </c>
    </row>
    <row r="930" spans="1:1">
      <c r="A930" t="s">
        <v>3606</v>
      </c>
    </row>
    <row r="931" spans="1:1">
      <c r="A931" t="s">
        <v>3610</v>
      </c>
    </row>
    <row r="932" spans="1:1">
      <c r="A932" t="s">
        <v>3614</v>
      </c>
    </row>
    <row r="933" spans="1:1">
      <c r="A933" t="s">
        <v>3618</v>
      </c>
    </row>
    <row r="934" spans="1:1">
      <c r="A934" t="s">
        <v>3622</v>
      </c>
    </row>
    <row r="935" spans="1:1">
      <c r="A935" t="s">
        <v>3626</v>
      </c>
    </row>
    <row r="936" spans="1:1">
      <c r="A936" t="s">
        <v>3630</v>
      </c>
    </row>
    <row r="937" spans="1:1">
      <c r="A937" t="s">
        <v>3633</v>
      </c>
    </row>
    <row r="938" spans="1:1">
      <c r="A938" t="s">
        <v>3637</v>
      </c>
    </row>
    <row r="939" spans="1:1">
      <c r="A939" t="s">
        <v>3641</v>
      </c>
    </row>
    <row r="940" spans="1:1">
      <c r="A940">
        <v>6223214805</v>
      </c>
    </row>
    <row r="941" spans="1:1">
      <c r="A941" t="s">
        <v>3648</v>
      </c>
    </row>
    <row r="942" spans="1:1">
      <c r="A942" t="s">
        <v>3652</v>
      </c>
    </row>
    <row r="943" spans="1:1">
      <c r="A943" t="s">
        <v>3656</v>
      </c>
    </row>
    <row r="944" spans="1:1">
      <c r="A944" t="s">
        <v>3660</v>
      </c>
    </row>
    <row r="945" spans="1:1">
      <c r="A945" t="s">
        <v>3664</v>
      </c>
    </row>
    <row r="946" spans="1:1">
      <c r="A946">
        <v>4463423605</v>
      </c>
    </row>
    <row r="947" spans="1:1">
      <c r="A947" t="s">
        <v>3671</v>
      </c>
    </row>
    <row r="948" spans="1:1">
      <c r="A948" t="s">
        <v>3675</v>
      </c>
    </row>
    <row r="949" spans="1:1">
      <c r="A949" t="s">
        <v>3679</v>
      </c>
    </row>
    <row r="950" spans="1:1">
      <c r="A950" t="s">
        <v>3683</v>
      </c>
    </row>
    <row r="951" spans="1:1">
      <c r="A951" t="s">
        <v>3687</v>
      </c>
    </row>
    <row r="952" spans="1:1">
      <c r="A952" t="s">
        <v>3691</v>
      </c>
    </row>
    <row r="953" spans="1:1">
      <c r="A953" t="s">
        <v>3695</v>
      </c>
    </row>
    <row r="954" spans="1:1">
      <c r="A954" t="s">
        <v>3699</v>
      </c>
    </row>
    <row r="955" spans="1:1">
      <c r="A955" t="s">
        <v>3703</v>
      </c>
    </row>
    <row r="956" spans="1:1">
      <c r="A956">
        <v>839664478</v>
      </c>
    </row>
    <row r="957" spans="1:1">
      <c r="A957" t="s">
        <v>3710</v>
      </c>
    </row>
    <row r="958" spans="1:1">
      <c r="A958" t="s">
        <v>3714</v>
      </c>
    </row>
    <row r="959" spans="1:1">
      <c r="A959" t="s">
        <v>3718</v>
      </c>
    </row>
    <row r="960" spans="1:1">
      <c r="A960" t="s">
        <v>3722</v>
      </c>
    </row>
    <row r="961" spans="1:1">
      <c r="A961" t="s">
        <v>3726</v>
      </c>
    </row>
    <row r="962" spans="1:1">
      <c r="A962" t="s">
        <v>3730</v>
      </c>
    </row>
    <row r="963" spans="1:1">
      <c r="A963" t="s">
        <v>3733</v>
      </c>
    </row>
    <row r="964" spans="1:1">
      <c r="A964" t="s">
        <v>3737</v>
      </c>
    </row>
    <row r="965" spans="1:1">
      <c r="A965" t="s">
        <v>3741</v>
      </c>
    </row>
    <row r="966" spans="1:1">
      <c r="A966" t="s">
        <v>3745</v>
      </c>
    </row>
    <row r="967" spans="1:1">
      <c r="A967" t="s">
        <v>3749</v>
      </c>
    </row>
    <row r="968" spans="1:1">
      <c r="A968" t="s">
        <v>3753</v>
      </c>
    </row>
    <row r="969" spans="1:1">
      <c r="A969" t="s">
        <v>3757</v>
      </c>
    </row>
    <row r="970" spans="1:1">
      <c r="A970" t="s">
        <v>3761</v>
      </c>
    </row>
    <row r="971" spans="1:1">
      <c r="A971" t="s">
        <v>3765</v>
      </c>
    </row>
    <row r="972" spans="1:1">
      <c r="A972" t="s">
        <v>3769</v>
      </c>
    </row>
    <row r="973" spans="1:1">
      <c r="A973" t="s">
        <v>3773</v>
      </c>
    </row>
    <row r="974" spans="1:1">
      <c r="A974" t="s">
        <v>3777</v>
      </c>
    </row>
    <row r="975" spans="1:1">
      <c r="A975" t="s">
        <v>3781</v>
      </c>
    </row>
    <row r="976" spans="1:1">
      <c r="A976" t="s">
        <v>3785</v>
      </c>
    </row>
    <row r="977" spans="1:1">
      <c r="A977" t="s">
        <v>3789</v>
      </c>
    </row>
    <row r="978" spans="1:1">
      <c r="A978" t="s">
        <v>3793</v>
      </c>
    </row>
    <row r="979" spans="1:1">
      <c r="A979" t="s">
        <v>3797</v>
      </c>
    </row>
    <row r="980" spans="1:1">
      <c r="A980" t="s">
        <v>3801</v>
      </c>
    </row>
    <row r="981" spans="1:1">
      <c r="A981" t="s">
        <v>3805</v>
      </c>
    </row>
    <row r="982" spans="1:1">
      <c r="A982">
        <v>6081491366</v>
      </c>
    </row>
    <row r="983" spans="1:1">
      <c r="A983" t="s">
        <v>3812</v>
      </c>
    </row>
    <row r="984" spans="1:1">
      <c r="A984" t="s">
        <v>3816</v>
      </c>
    </row>
    <row r="985" spans="1:1">
      <c r="A985" t="s">
        <v>3820</v>
      </c>
    </row>
    <row r="986" spans="1:1">
      <c r="A986" t="s">
        <v>3824</v>
      </c>
    </row>
    <row r="987" spans="1:1">
      <c r="A987">
        <v>1571038949</v>
      </c>
    </row>
    <row r="988" spans="1:1">
      <c r="A988" t="s">
        <v>3831</v>
      </c>
    </row>
    <row r="989" spans="1:1">
      <c r="A989" t="s">
        <v>3835</v>
      </c>
    </row>
    <row r="990" spans="1:1">
      <c r="A990" t="s">
        <v>3839</v>
      </c>
    </row>
    <row r="991" spans="1:1">
      <c r="A991" t="s">
        <v>3843</v>
      </c>
    </row>
    <row r="992" spans="1:1">
      <c r="A992" t="s">
        <v>3847</v>
      </c>
    </row>
    <row r="993" spans="1:1">
      <c r="A993">
        <v>2387244889</v>
      </c>
    </row>
    <row r="994" spans="1:1">
      <c r="A994" t="s">
        <v>3854</v>
      </c>
    </row>
    <row r="995" spans="1:1">
      <c r="A995" t="s">
        <v>3858</v>
      </c>
    </row>
    <row r="996" spans="1:1">
      <c r="A996" t="s">
        <v>3862</v>
      </c>
    </row>
    <row r="997" spans="1:1">
      <c r="A997" t="s">
        <v>3866</v>
      </c>
    </row>
    <row r="998" spans="1:1">
      <c r="A998" t="s">
        <v>3870</v>
      </c>
    </row>
    <row r="999" spans="1:1">
      <c r="A999" t="s">
        <v>3874</v>
      </c>
    </row>
    <row r="1000" spans="1:1">
      <c r="A1000" t="s">
        <v>3878</v>
      </c>
    </row>
    <row r="1001" spans="1:1">
      <c r="A1001" t="s">
        <v>3882</v>
      </c>
    </row>
    <row r="1002" spans="1:1">
      <c r="A1002" t="s">
        <v>3886</v>
      </c>
    </row>
    <row r="1003" spans="1:1">
      <c r="A1003" t="s">
        <v>3890</v>
      </c>
    </row>
    <row r="1004" spans="1:1">
      <c r="A1004" t="s">
        <v>3894</v>
      </c>
    </row>
    <row r="1005" spans="1:1">
      <c r="A1005">
        <f>1-335-477-3284</f>
        <v>-4095</v>
      </c>
    </row>
    <row r="1006" spans="1:1">
      <c r="A1006" t="s">
        <v>3901</v>
      </c>
    </row>
    <row r="1007" spans="1:1">
      <c r="A1007" t="s">
        <v>3905</v>
      </c>
    </row>
    <row r="1008" spans="1:1">
      <c r="A1008" t="s">
        <v>3909</v>
      </c>
    </row>
    <row r="1009" spans="1:1">
      <c r="A1009" t="s">
        <v>3913</v>
      </c>
    </row>
    <row r="1010" spans="1:1">
      <c r="A1010" t="s">
        <v>3917</v>
      </c>
    </row>
    <row r="1011" spans="1:1">
      <c r="A1011" t="s">
        <v>3921</v>
      </c>
    </row>
    <row r="1012" spans="1:1">
      <c r="A1012" t="s">
        <v>3925</v>
      </c>
    </row>
    <row r="1013" spans="1:1">
      <c r="A1013" t="s">
        <v>3929</v>
      </c>
    </row>
    <row r="1014" spans="1:1">
      <c r="A1014">
        <v>586078271</v>
      </c>
    </row>
    <row r="1015" spans="1:1">
      <c r="A1015" t="s">
        <v>3936</v>
      </c>
    </row>
    <row r="1016" spans="1:1">
      <c r="A1016" t="s">
        <v>3940</v>
      </c>
    </row>
    <row r="1017" spans="1:1">
      <c r="A1017" t="s">
        <v>3944</v>
      </c>
    </row>
    <row r="1018" spans="1:1">
      <c r="A1018">
        <v>7790485310</v>
      </c>
    </row>
    <row r="1019" spans="1:1">
      <c r="A1019" t="s">
        <v>3951</v>
      </c>
    </row>
    <row r="1020" spans="1:1">
      <c r="A1020" t="s">
        <v>3955</v>
      </c>
    </row>
    <row r="1021" spans="1:1">
      <c r="A1021" t="s">
        <v>3959</v>
      </c>
    </row>
    <row r="1022" spans="1:1">
      <c r="A1022" t="s">
        <v>3963</v>
      </c>
    </row>
    <row r="1023" spans="1:1">
      <c r="A1023" t="s">
        <v>3967</v>
      </c>
    </row>
    <row r="1024" spans="1:1">
      <c r="A1024" t="s">
        <v>3971</v>
      </c>
    </row>
    <row r="1025" spans="1:1">
      <c r="A1025" t="s">
        <v>3975</v>
      </c>
    </row>
    <row r="1026" spans="1:1">
      <c r="A1026" t="s">
        <v>3979</v>
      </c>
    </row>
    <row r="1027" spans="1:1">
      <c r="A1027" t="s">
        <v>3983</v>
      </c>
    </row>
    <row r="1028" spans="1:1">
      <c r="A1028">
        <v>82086636</v>
      </c>
    </row>
    <row r="1029" spans="1:1">
      <c r="A1029" t="s">
        <v>3990</v>
      </c>
    </row>
    <row r="1030" spans="1:1">
      <c r="A1030" t="s">
        <v>3994</v>
      </c>
    </row>
    <row r="1031" spans="1:1">
      <c r="A1031" t="s">
        <v>3998</v>
      </c>
    </row>
    <row r="1032" spans="1:1">
      <c r="A1032" t="s">
        <v>4002</v>
      </c>
    </row>
    <row r="1033" spans="1:1">
      <c r="A1033" t="s">
        <v>4006</v>
      </c>
    </row>
    <row r="1034" spans="1:1">
      <c r="A1034" t="s">
        <v>4010</v>
      </c>
    </row>
    <row r="1035" spans="1:1">
      <c r="A1035" t="s">
        <v>4014</v>
      </c>
    </row>
    <row r="1036" spans="1:1">
      <c r="A1036" t="s">
        <v>4018</v>
      </c>
    </row>
    <row r="1037" spans="1:1">
      <c r="A1037" t="s">
        <v>4022</v>
      </c>
    </row>
    <row r="1038" spans="1:1">
      <c r="A1038" t="s">
        <v>4026</v>
      </c>
    </row>
    <row r="1039" spans="1:1">
      <c r="A1039" t="s">
        <v>4030</v>
      </c>
    </row>
    <row r="1040" spans="1:1">
      <c r="A1040">
        <v>2260314058</v>
      </c>
    </row>
    <row r="1041" spans="1:1">
      <c r="A1041">
        <v>9801500620</v>
      </c>
    </row>
    <row r="1042" spans="1:1">
      <c r="A1042" t="s">
        <v>4040</v>
      </c>
    </row>
    <row r="1043" spans="1:1">
      <c r="A1043" t="s">
        <v>4044</v>
      </c>
    </row>
    <row r="1044" spans="1:1">
      <c r="A1044" t="s">
        <v>4048</v>
      </c>
    </row>
    <row r="1045" spans="1:1">
      <c r="A1045" t="s">
        <v>4052</v>
      </c>
    </row>
    <row r="1046" spans="1:1">
      <c r="A1046">
        <v>6791672913</v>
      </c>
    </row>
    <row r="1047" spans="1:1">
      <c r="A1047" t="s">
        <v>4059</v>
      </c>
    </row>
    <row r="1048" spans="1:1">
      <c r="A1048" t="s">
        <v>4063</v>
      </c>
    </row>
    <row r="1049" spans="1:1">
      <c r="A1049" t="s">
        <v>4067</v>
      </c>
    </row>
    <row r="1050" spans="1:1">
      <c r="A1050" t="s">
        <v>4071</v>
      </c>
    </row>
    <row r="1051" spans="1:1">
      <c r="A1051" t="s">
        <v>4075</v>
      </c>
    </row>
    <row r="1052" spans="1:1">
      <c r="A1052" t="s">
        <v>4079</v>
      </c>
    </row>
    <row r="1053" spans="1:1">
      <c r="A1053" t="s">
        <v>4083</v>
      </c>
    </row>
    <row r="1054" spans="1:1">
      <c r="A1054" t="s">
        <v>4087</v>
      </c>
    </row>
    <row r="1055" spans="1:1">
      <c r="A1055" t="s">
        <v>4091</v>
      </c>
    </row>
    <row r="1056" spans="1:1">
      <c r="A1056" t="s">
        <v>4095</v>
      </c>
    </row>
    <row r="1057" spans="1:1">
      <c r="A1057" t="s">
        <v>4099</v>
      </c>
    </row>
    <row r="1058" spans="1:1">
      <c r="A1058" t="s">
        <v>4103</v>
      </c>
    </row>
    <row r="1059" spans="1:1">
      <c r="A1059" t="s">
        <v>4107</v>
      </c>
    </row>
    <row r="1060" spans="1:1">
      <c r="A1060" t="s">
        <v>4111</v>
      </c>
    </row>
    <row r="1061" spans="1:1">
      <c r="A1061">
        <v>6626508373</v>
      </c>
    </row>
    <row r="1062" spans="1:1">
      <c r="A1062" t="s">
        <v>4118</v>
      </c>
    </row>
    <row r="1063" spans="1:1">
      <c r="A1063" t="s">
        <v>4122</v>
      </c>
    </row>
    <row r="1064" spans="1:1">
      <c r="A1064">
        <v>8933531809</v>
      </c>
    </row>
    <row r="1065" spans="1:1">
      <c r="A1065" t="s">
        <v>4129</v>
      </c>
    </row>
    <row r="1066" spans="1:1">
      <c r="A1066" t="s">
        <v>4133</v>
      </c>
    </row>
    <row r="1067" spans="1:1">
      <c r="A1067" t="s">
        <v>4137</v>
      </c>
    </row>
    <row r="1068" spans="1:1">
      <c r="A1068" t="s">
        <v>4141</v>
      </c>
    </row>
    <row r="1069" spans="1:1">
      <c r="A1069" t="s">
        <v>4145</v>
      </c>
    </row>
    <row r="1070" spans="1:1">
      <c r="A1070" t="s">
        <v>4149</v>
      </c>
    </row>
    <row r="1071" spans="1:1">
      <c r="A1071" t="s">
        <v>4153</v>
      </c>
    </row>
    <row r="1072" spans="1:1">
      <c r="A1072" t="s">
        <v>4157</v>
      </c>
    </row>
    <row r="1073" spans="1:1">
      <c r="A1073" t="s">
        <v>4161</v>
      </c>
    </row>
    <row r="1074" spans="1:1">
      <c r="A1074" t="s">
        <v>4165</v>
      </c>
    </row>
    <row r="1075" spans="1:1">
      <c r="A1075" t="s">
        <v>4169</v>
      </c>
    </row>
    <row r="1076" spans="1:1">
      <c r="A1076">
        <v>6010177950</v>
      </c>
    </row>
    <row r="1077" spans="1:1">
      <c r="A1077" t="s">
        <v>4176</v>
      </c>
    </row>
    <row r="1078" spans="1:1">
      <c r="A1078" t="s">
        <v>4180</v>
      </c>
    </row>
    <row r="1079" spans="1:1">
      <c r="A1079" t="s">
        <v>4184</v>
      </c>
    </row>
    <row r="1080" spans="1:1">
      <c r="A1080">
        <f>1-744-776-3324</f>
        <v>-4843</v>
      </c>
    </row>
    <row r="1081" spans="1:1">
      <c r="A1081" t="s">
        <v>4191</v>
      </c>
    </row>
    <row r="1082" spans="1:1">
      <c r="A1082">
        <f>1-738-425-5521</f>
        <v>-6683</v>
      </c>
    </row>
    <row r="1083" spans="1:1">
      <c r="A1083" t="s">
        <v>4198</v>
      </c>
    </row>
    <row r="1084" spans="1:1">
      <c r="A1084" t="s">
        <v>4202</v>
      </c>
    </row>
    <row r="1085" spans="1:1">
      <c r="A1085" t="s">
        <v>4206</v>
      </c>
    </row>
    <row r="1086" spans="1:1">
      <c r="A1086" t="s">
        <v>4210</v>
      </c>
    </row>
    <row r="1087" spans="1:1">
      <c r="A1087" t="s">
        <v>4214</v>
      </c>
    </row>
    <row r="1088" spans="1:1">
      <c r="A1088">
        <v>5955228987</v>
      </c>
    </row>
    <row r="1089" spans="1:1">
      <c r="A1089" t="s">
        <v>4221</v>
      </c>
    </row>
    <row r="1090" spans="1:1">
      <c r="A1090" t="s">
        <v>4225</v>
      </c>
    </row>
    <row r="1091" spans="1:1">
      <c r="A1091" t="s">
        <v>4229</v>
      </c>
    </row>
    <row r="1092" spans="1:1">
      <c r="A1092" t="s">
        <v>4233</v>
      </c>
    </row>
    <row r="1093" spans="1:1">
      <c r="A1093" t="s">
        <v>4237</v>
      </c>
    </row>
    <row r="1094" spans="1:1">
      <c r="A1094" t="s">
        <v>4241</v>
      </c>
    </row>
    <row r="1095" spans="1:1">
      <c r="A1095" t="s">
        <v>4245</v>
      </c>
    </row>
    <row r="1096" spans="1:1">
      <c r="A1096" t="s">
        <v>4249</v>
      </c>
    </row>
    <row r="1097" spans="1:1">
      <c r="A1097" t="s">
        <v>4253</v>
      </c>
    </row>
    <row r="1098" spans="1:1">
      <c r="A1098" t="s">
        <v>4257</v>
      </c>
    </row>
    <row r="1099" spans="1:1">
      <c r="A1099" t="s">
        <v>4261</v>
      </c>
    </row>
    <row r="1100" spans="1:1">
      <c r="A1100" t="s">
        <v>4265</v>
      </c>
    </row>
    <row r="1101" spans="1:1">
      <c r="A1101" t="s">
        <v>4269</v>
      </c>
    </row>
    <row r="1102" spans="1:1">
      <c r="A1102">
        <v>4482272227</v>
      </c>
    </row>
    <row r="1103" spans="1:1">
      <c r="A1103" t="s">
        <v>4276</v>
      </c>
    </row>
    <row r="1104" spans="1:1">
      <c r="A1104" t="s">
        <v>4280</v>
      </c>
    </row>
    <row r="1105" spans="1:1">
      <c r="A1105" t="s">
        <v>4284</v>
      </c>
    </row>
    <row r="1106" spans="1:1">
      <c r="A1106" t="s">
        <v>4288</v>
      </c>
    </row>
    <row r="1107" spans="1:1">
      <c r="A1107" t="s">
        <v>4292</v>
      </c>
    </row>
    <row r="1108" spans="1:1">
      <c r="A1108" t="s">
        <v>4296</v>
      </c>
    </row>
    <row r="1109" spans="1:1">
      <c r="A1109" t="s">
        <v>4300</v>
      </c>
    </row>
    <row r="1110" spans="1:1">
      <c r="A1110" t="s">
        <v>4304</v>
      </c>
    </row>
    <row r="1111" spans="1:1">
      <c r="A1111" t="s">
        <v>4308</v>
      </c>
    </row>
    <row r="1112" spans="1:1">
      <c r="A1112" t="s">
        <v>4312</v>
      </c>
    </row>
    <row r="1113" spans="1:1">
      <c r="A1113" t="s">
        <v>4316</v>
      </c>
    </row>
    <row r="1114" spans="1:1">
      <c r="A1114" t="s">
        <v>4320</v>
      </c>
    </row>
    <row r="1115" spans="1:1">
      <c r="A1115" t="s">
        <v>4324</v>
      </c>
    </row>
    <row r="1116" spans="1:1">
      <c r="A1116" t="s">
        <v>4328</v>
      </c>
    </row>
    <row r="1117" spans="1:1">
      <c r="A1117" t="s">
        <v>4332</v>
      </c>
    </row>
    <row r="1118" spans="1:1">
      <c r="A1118" t="s">
        <v>4336</v>
      </c>
    </row>
    <row r="1119" spans="1:1">
      <c r="A1119" t="s">
        <v>4340</v>
      </c>
    </row>
    <row r="1120" spans="1:1">
      <c r="A1120" t="s">
        <v>4344</v>
      </c>
    </row>
    <row r="1121" spans="1:1">
      <c r="A1121" t="s">
        <v>4348</v>
      </c>
    </row>
    <row r="1122" spans="1:1">
      <c r="A1122" t="s">
        <v>4352</v>
      </c>
    </row>
    <row r="1123" spans="1:1">
      <c r="A1123">
        <v>5281458234</v>
      </c>
    </row>
    <row r="1124" spans="1:1">
      <c r="A1124" t="s">
        <v>4359</v>
      </c>
    </row>
    <row r="1125" spans="1:1">
      <c r="A1125" t="s">
        <v>4363</v>
      </c>
    </row>
    <row r="1126" spans="1:1">
      <c r="A1126" t="s">
        <v>4367</v>
      </c>
    </row>
    <row r="1127" spans="1:1">
      <c r="A1127" t="s">
        <v>4371</v>
      </c>
    </row>
    <row r="1128" spans="1:1">
      <c r="A1128" t="s">
        <v>4375</v>
      </c>
    </row>
    <row r="1129" spans="1:1">
      <c r="A1129" t="s">
        <v>4379</v>
      </c>
    </row>
    <row r="1130" spans="1:1">
      <c r="A1130" t="s">
        <v>4383</v>
      </c>
    </row>
    <row r="1131" spans="1:1">
      <c r="A1131" t="s">
        <v>4387</v>
      </c>
    </row>
    <row r="1132" spans="1:1">
      <c r="A1132" t="s">
        <v>4391</v>
      </c>
    </row>
    <row r="1133" spans="1:1">
      <c r="A1133" t="s">
        <v>4395</v>
      </c>
    </row>
    <row r="1134" spans="1:1">
      <c r="A1134" t="s">
        <v>4399</v>
      </c>
    </row>
    <row r="1135" spans="1:1">
      <c r="A1135" t="s">
        <v>4403</v>
      </c>
    </row>
    <row r="1136" spans="1:1">
      <c r="A1136" t="s">
        <v>4407</v>
      </c>
    </row>
    <row r="1137" spans="1:1">
      <c r="A1137" t="s">
        <v>4411</v>
      </c>
    </row>
    <row r="1138" spans="1:1">
      <c r="A1138" t="s">
        <v>4415</v>
      </c>
    </row>
    <row r="1139" spans="1:1">
      <c r="A1139" t="s">
        <v>4419</v>
      </c>
    </row>
    <row r="1140" spans="1:1">
      <c r="A1140" t="s">
        <v>4423</v>
      </c>
    </row>
    <row r="1141" spans="1:1">
      <c r="A1141" t="s">
        <v>4427</v>
      </c>
    </row>
    <row r="1142" spans="1:1">
      <c r="A1142" t="s">
        <v>4431</v>
      </c>
    </row>
    <row r="1143" spans="1:1">
      <c r="A1143" t="s">
        <v>4435</v>
      </c>
    </row>
    <row r="1144" spans="1:1">
      <c r="A1144" t="s">
        <v>4439</v>
      </c>
    </row>
    <row r="1145" spans="1:1">
      <c r="A1145" t="s">
        <v>4443</v>
      </c>
    </row>
    <row r="1146" spans="1:1">
      <c r="A1146" t="s">
        <v>4447</v>
      </c>
    </row>
    <row r="1147" spans="1:1">
      <c r="A1147" t="s">
        <v>4451</v>
      </c>
    </row>
    <row r="1148" spans="1:1">
      <c r="A1148">
        <v>3090200597</v>
      </c>
    </row>
    <row r="1149" spans="1:1">
      <c r="A1149" t="s">
        <v>4458</v>
      </c>
    </row>
    <row r="1150" spans="1:1">
      <c r="A1150" t="s">
        <v>4462</v>
      </c>
    </row>
    <row r="1151" spans="1:1">
      <c r="A1151" t="s">
        <v>4466</v>
      </c>
    </row>
    <row r="1152" spans="1:1">
      <c r="A1152" t="s">
        <v>4470</v>
      </c>
    </row>
    <row r="1153" spans="1:1">
      <c r="A1153" t="s">
        <v>4474</v>
      </c>
    </row>
    <row r="1154" spans="1:1">
      <c r="A1154" t="s">
        <v>4478</v>
      </c>
    </row>
    <row r="1155" spans="1:1">
      <c r="A1155">
        <v>3808387128</v>
      </c>
    </row>
    <row r="1156" spans="1:1">
      <c r="A1156">
        <v>9654596471</v>
      </c>
    </row>
    <row r="1157" spans="1:1">
      <c r="A1157">
        <v>2381523597</v>
      </c>
    </row>
    <row r="1158" spans="1:1">
      <c r="A1158" t="s">
        <v>4491</v>
      </c>
    </row>
    <row r="1159" spans="1:1">
      <c r="A1159" t="s">
        <v>4495</v>
      </c>
    </row>
    <row r="1160" spans="1:1">
      <c r="A1160" t="s">
        <v>4499</v>
      </c>
    </row>
    <row r="1161" spans="1:1">
      <c r="A1161" t="s">
        <v>4503</v>
      </c>
    </row>
    <row r="1162" spans="1:1">
      <c r="A1162" t="s">
        <v>4507</v>
      </c>
    </row>
    <row r="1163" spans="1:1">
      <c r="A1163" t="s">
        <v>4511</v>
      </c>
    </row>
    <row r="1164" spans="1:1">
      <c r="A1164" t="s">
        <v>4515</v>
      </c>
    </row>
    <row r="1165" spans="1:1">
      <c r="A1165" t="s">
        <v>4518</v>
      </c>
    </row>
    <row r="1166" spans="1:1">
      <c r="A1166" t="s">
        <v>4522</v>
      </c>
    </row>
    <row r="1167" spans="1:1">
      <c r="A1167">
        <f>1-454-120-8507</f>
        <v>-9080</v>
      </c>
    </row>
    <row r="1168" spans="1:1">
      <c r="A1168" t="s">
        <v>4529</v>
      </c>
    </row>
    <row r="1169" spans="1:1">
      <c r="A1169" t="s">
        <v>4533</v>
      </c>
    </row>
    <row r="1170" spans="1:1">
      <c r="A1170" t="s">
        <v>4537</v>
      </c>
    </row>
    <row r="1171" spans="1:1">
      <c r="A1171" t="s">
        <v>4541</v>
      </c>
    </row>
    <row r="1172" spans="1:1">
      <c r="A1172" t="s">
        <v>4545</v>
      </c>
    </row>
    <row r="1173" spans="1:1">
      <c r="A1173" t="s">
        <v>4549</v>
      </c>
    </row>
    <row r="1174" spans="1:1">
      <c r="A1174" t="s">
        <v>4553</v>
      </c>
    </row>
    <row r="1175" spans="1:1">
      <c r="A1175" t="s">
        <v>4557</v>
      </c>
    </row>
    <row r="1176" spans="1:1">
      <c r="A1176" t="s">
        <v>4561</v>
      </c>
    </row>
    <row r="1177" spans="1:1">
      <c r="A1177" t="s">
        <v>4565</v>
      </c>
    </row>
    <row r="1178" spans="1:1">
      <c r="A1178" t="s">
        <v>4569</v>
      </c>
    </row>
    <row r="1179" spans="1:1">
      <c r="A1179" t="s">
        <v>4573</v>
      </c>
    </row>
    <row r="1180" spans="1:1">
      <c r="A1180" t="s">
        <v>4577</v>
      </c>
    </row>
    <row r="1181" spans="1:1">
      <c r="A1181" t="s">
        <v>4581</v>
      </c>
    </row>
    <row r="1182" spans="1:1">
      <c r="A1182" t="s">
        <v>4585</v>
      </c>
    </row>
    <row r="1183" spans="1:1">
      <c r="A1183" t="s">
        <v>4589</v>
      </c>
    </row>
    <row r="1184" spans="1:1">
      <c r="A1184" t="s">
        <v>4593</v>
      </c>
    </row>
    <row r="1185" spans="1:1">
      <c r="A1185" t="s">
        <v>4597</v>
      </c>
    </row>
    <row r="1186" spans="1:1">
      <c r="A1186" t="s">
        <v>4601</v>
      </c>
    </row>
    <row r="1187" spans="1:1">
      <c r="A1187" t="s">
        <v>4605</v>
      </c>
    </row>
    <row r="1188" spans="1:1">
      <c r="A1188" t="s">
        <v>4609</v>
      </c>
    </row>
    <row r="1189" spans="1:1">
      <c r="A1189" t="s">
        <v>4613</v>
      </c>
    </row>
    <row r="1190" spans="1:1">
      <c r="A1190">
        <v>7411970252</v>
      </c>
    </row>
    <row r="1191" spans="1:1">
      <c r="A1191" t="s">
        <v>4620</v>
      </c>
    </row>
    <row r="1192" spans="1:1">
      <c r="A1192" t="s">
        <v>4624</v>
      </c>
    </row>
    <row r="1193" spans="1:1">
      <c r="A1193" t="s">
        <v>4628</v>
      </c>
    </row>
    <row r="1194" spans="1:1">
      <c r="A1194" t="s">
        <v>4632</v>
      </c>
    </row>
    <row r="1195" spans="1:1">
      <c r="A1195" t="s">
        <v>4636</v>
      </c>
    </row>
    <row r="1196" spans="1:1">
      <c r="A1196">
        <f>1-127-416-7764</f>
        <v>-8306</v>
      </c>
    </row>
    <row r="1197" spans="1:1">
      <c r="A1197" t="s">
        <v>4643</v>
      </c>
    </row>
    <row r="1198" spans="1:1">
      <c r="A1198" t="s">
        <v>4647</v>
      </c>
    </row>
    <row r="1199" spans="1:1">
      <c r="A1199">
        <v>1267682335</v>
      </c>
    </row>
    <row r="1200" spans="1:1">
      <c r="A1200" t="s">
        <v>4654</v>
      </c>
    </row>
    <row r="1201" spans="1:1">
      <c r="A1201" t="s">
        <v>4658</v>
      </c>
    </row>
    <row r="1202" spans="1:1">
      <c r="A1202" t="s">
        <v>4662</v>
      </c>
    </row>
    <row r="1203" spans="1:1">
      <c r="A1203" t="s">
        <v>4666</v>
      </c>
    </row>
    <row r="1204" spans="1:1">
      <c r="A1204">
        <v>6996254512</v>
      </c>
    </row>
    <row r="1205" spans="1:1">
      <c r="A1205" t="s">
        <v>4673</v>
      </c>
    </row>
    <row r="1206" spans="1:1">
      <c r="A1206" t="s">
        <v>4677</v>
      </c>
    </row>
    <row r="1207" spans="1:1">
      <c r="A1207" t="s">
        <v>4681</v>
      </c>
    </row>
    <row r="1208" spans="1:1">
      <c r="A1208" t="s">
        <v>4685</v>
      </c>
    </row>
    <row r="1209" spans="1:1">
      <c r="A1209" t="s">
        <v>4689</v>
      </c>
    </row>
    <row r="1210" spans="1:1">
      <c r="A1210">
        <v>2032035678</v>
      </c>
    </row>
    <row r="1211" spans="1:1">
      <c r="A1211" t="s">
        <v>4696</v>
      </c>
    </row>
    <row r="1212" spans="1:1">
      <c r="A1212" t="s">
        <v>4700</v>
      </c>
    </row>
    <row r="1213" spans="1:1">
      <c r="A1213" t="s">
        <v>4704</v>
      </c>
    </row>
    <row r="1214" spans="1:1">
      <c r="A1214" t="s">
        <v>4708</v>
      </c>
    </row>
    <row r="1215" spans="1:1">
      <c r="A1215">
        <v>1187983808</v>
      </c>
    </row>
    <row r="1216" spans="1:1">
      <c r="A1216" t="s">
        <v>4715</v>
      </c>
    </row>
    <row r="1217" spans="1:1">
      <c r="A1217">
        <v>8502571140</v>
      </c>
    </row>
    <row r="1218" spans="1:1">
      <c r="A1218" t="s">
        <v>4722</v>
      </c>
    </row>
    <row r="1219" spans="1:1">
      <c r="A1219">
        <f>1-787-49-3643</f>
        <v>-4478</v>
      </c>
    </row>
    <row r="1220" spans="1:1">
      <c r="A1220" t="s">
        <v>4729</v>
      </c>
    </row>
    <row r="1221" spans="1:1">
      <c r="A1221" t="s">
        <v>4733</v>
      </c>
    </row>
    <row r="1222" spans="1:1">
      <c r="A1222" t="s">
        <v>4737</v>
      </c>
    </row>
    <row r="1223" spans="1:1">
      <c r="A1223" t="s">
        <v>4741</v>
      </c>
    </row>
    <row r="1224" spans="1:1">
      <c r="A1224" t="s">
        <v>4745</v>
      </c>
    </row>
    <row r="1225" spans="1:1">
      <c r="A1225" t="s">
        <v>4749</v>
      </c>
    </row>
    <row r="1226" spans="1:1">
      <c r="A1226" t="s">
        <v>4753</v>
      </c>
    </row>
    <row r="1227" spans="1:1">
      <c r="A1227" t="s">
        <v>4757</v>
      </c>
    </row>
    <row r="1228" spans="1:1">
      <c r="A1228">
        <f>1-374-110-1181</f>
        <v>-1664</v>
      </c>
    </row>
    <row r="1229" spans="1:1">
      <c r="A1229" t="s">
        <v>4764</v>
      </c>
    </row>
    <row r="1230" spans="1:1">
      <c r="A1230" t="s">
        <v>4768</v>
      </c>
    </row>
    <row r="1231" spans="1:1">
      <c r="A1231" t="s">
        <v>4772</v>
      </c>
    </row>
    <row r="1232" spans="1:1">
      <c r="A1232" t="s">
        <v>4776</v>
      </c>
    </row>
    <row r="1233" spans="1:1">
      <c r="A1233" t="s">
        <v>4780</v>
      </c>
    </row>
    <row r="1234" spans="1:1">
      <c r="A1234" t="s">
        <v>4784</v>
      </c>
    </row>
    <row r="1235" spans="1:1">
      <c r="A1235" t="s">
        <v>4788</v>
      </c>
    </row>
    <row r="1236" spans="1:1">
      <c r="A1236" t="s">
        <v>4792</v>
      </c>
    </row>
    <row r="1237" spans="1:1">
      <c r="A1237" t="s">
        <v>4796</v>
      </c>
    </row>
    <row r="1238" spans="1:1">
      <c r="A1238" t="s">
        <v>4800</v>
      </c>
    </row>
    <row r="1239" spans="1:1">
      <c r="A1239" t="s">
        <v>4804</v>
      </c>
    </row>
    <row r="1240" spans="1:1">
      <c r="A1240" t="s">
        <v>4808</v>
      </c>
    </row>
    <row r="1241" spans="1:1">
      <c r="A1241" t="s">
        <v>4812</v>
      </c>
    </row>
    <row r="1242" spans="1:1">
      <c r="A1242" t="s">
        <v>4816</v>
      </c>
    </row>
    <row r="1243" spans="1:1">
      <c r="A1243" t="s">
        <v>4820</v>
      </c>
    </row>
    <row r="1244" spans="1:1">
      <c r="A1244" t="s">
        <v>4824</v>
      </c>
    </row>
    <row r="1245" spans="1:1">
      <c r="A1245">
        <v>5928038302</v>
      </c>
    </row>
    <row r="1246" spans="1:1">
      <c r="A1246" t="s">
        <v>4831</v>
      </c>
    </row>
    <row r="1247" spans="1:1">
      <c r="A1247" t="s">
        <v>4835</v>
      </c>
    </row>
    <row r="1248" spans="1:1">
      <c r="A1248" t="s">
        <v>4839</v>
      </c>
    </row>
    <row r="1249" spans="1:1">
      <c r="A1249" t="s">
        <v>4843</v>
      </c>
    </row>
    <row r="1250" spans="1:1">
      <c r="A1250" t="s">
        <v>4847</v>
      </c>
    </row>
    <row r="1251" spans="1:1">
      <c r="A1251" t="s">
        <v>4850</v>
      </c>
    </row>
    <row r="1252" spans="1:1">
      <c r="A1252" t="s">
        <v>4854</v>
      </c>
    </row>
    <row r="1253" spans="1:1">
      <c r="A1253" t="s">
        <v>4858</v>
      </c>
    </row>
    <row r="1254" spans="1:1">
      <c r="A1254" t="s">
        <v>4862</v>
      </c>
    </row>
    <row r="1255" spans="1:1">
      <c r="A1255" t="s">
        <v>4866</v>
      </c>
    </row>
    <row r="1256" spans="1:1">
      <c r="A1256" t="s">
        <v>4869</v>
      </c>
    </row>
    <row r="1257" spans="1:1">
      <c r="A1257" t="s">
        <v>4873</v>
      </c>
    </row>
    <row r="1258" spans="1:1">
      <c r="A1258" t="s">
        <v>4877</v>
      </c>
    </row>
    <row r="1259" spans="1:1">
      <c r="A1259" t="s">
        <v>4881</v>
      </c>
    </row>
    <row r="1260" spans="1:1">
      <c r="A1260" t="s">
        <v>4885</v>
      </c>
    </row>
    <row r="1261" spans="1:1">
      <c r="A1261" t="s">
        <v>4889</v>
      </c>
    </row>
    <row r="1262" spans="1:1">
      <c r="A1262" t="s">
        <v>4893</v>
      </c>
    </row>
    <row r="1263" spans="1:1">
      <c r="A1263">
        <v>8003055544</v>
      </c>
    </row>
    <row r="1264" spans="1:1">
      <c r="A1264" t="s">
        <v>4900</v>
      </c>
    </row>
    <row r="1265" spans="1:1">
      <c r="A1265" t="s">
        <v>4904</v>
      </c>
    </row>
    <row r="1266" spans="1:1">
      <c r="A1266" t="s">
        <v>4908</v>
      </c>
    </row>
    <row r="1267" spans="1:1">
      <c r="A1267" t="s">
        <v>4912</v>
      </c>
    </row>
    <row r="1268" spans="1:1">
      <c r="A1268" t="s">
        <v>4916</v>
      </c>
    </row>
    <row r="1269" spans="1:1">
      <c r="A1269" t="s">
        <v>4920</v>
      </c>
    </row>
    <row r="1270" spans="1:1">
      <c r="A1270" t="s">
        <v>4924</v>
      </c>
    </row>
    <row r="1271" spans="1:1">
      <c r="A1271" t="s">
        <v>4928</v>
      </c>
    </row>
    <row r="1272" spans="1:1">
      <c r="A1272" t="s">
        <v>4931</v>
      </c>
    </row>
    <row r="1273" spans="1:1">
      <c r="A1273" t="s">
        <v>4935</v>
      </c>
    </row>
    <row r="1274" spans="1:1">
      <c r="A1274" t="s">
        <v>4939</v>
      </c>
    </row>
    <row r="1275" spans="1:1">
      <c r="A1275">
        <v>4669903166</v>
      </c>
    </row>
    <row r="1276" spans="1:1">
      <c r="A1276" t="s">
        <v>4945</v>
      </c>
    </row>
    <row r="1277" spans="1:1">
      <c r="A1277">
        <f>1-639-341-4263</f>
        <v>-5242</v>
      </c>
    </row>
    <row r="1278" spans="1:1">
      <c r="A1278">
        <v>1850566942</v>
      </c>
    </row>
    <row r="1279" spans="1:1">
      <c r="A1279">
        <f>1-483-474-7867</f>
        <v>-8823</v>
      </c>
    </row>
    <row r="1280" spans="1:1">
      <c r="A1280" t="s">
        <v>4958</v>
      </c>
    </row>
    <row r="1281" spans="1:1">
      <c r="A1281" t="s">
        <v>4962</v>
      </c>
    </row>
    <row r="1282" spans="1:1">
      <c r="A1282" t="s">
        <v>4966</v>
      </c>
    </row>
    <row r="1283" spans="1:1">
      <c r="A1283" t="s">
        <v>4970</v>
      </c>
    </row>
    <row r="1284" spans="1:1">
      <c r="A1284" t="s">
        <v>4974</v>
      </c>
    </row>
    <row r="1285" spans="1:1">
      <c r="A1285" t="s">
        <v>4978</v>
      </c>
    </row>
    <row r="1286" spans="1:1">
      <c r="A1286" t="s">
        <v>4982</v>
      </c>
    </row>
    <row r="1287" spans="1:1">
      <c r="A1287" t="s">
        <v>4986</v>
      </c>
    </row>
    <row r="1288" spans="1:1">
      <c r="A1288" t="s">
        <v>4990</v>
      </c>
    </row>
    <row r="1289" spans="1:1">
      <c r="A1289" t="s">
        <v>4994</v>
      </c>
    </row>
    <row r="1290" spans="1:1">
      <c r="A1290" t="s">
        <v>4998</v>
      </c>
    </row>
    <row r="1291" spans="1:1">
      <c r="A1291" t="s">
        <v>5001</v>
      </c>
    </row>
    <row r="1292" spans="1:1">
      <c r="A1292">
        <v>2777889256</v>
      </c>
    </row>
    <row r="1293" spans="1:1">
      <c r="A1293" t="s">
        <v>5008</v>
      </c>
    </row>
    <row r="1294" spans="1:1">
      <c r="A1294" t="s">
        <v>5012</v>
      </c>
    </row>
    <row r="1295" spans="1:1">
      <c r="A1295" t="s">
        <v>5016</v>
      </c>
    </row>
    <row r="1296" spans="1:1">
      <c r="A1296" t="s">
        <v>5020</v>
      </c>
    </row>
    <row r="1297" spans="1:1">
      <c r="A1297" t="s">
        <v>5024</v>
      </c>
    </row>
    <row r="1298" spans="1:1">
      <c r="A1298" t="s">
        <v>5028</v>
      </c>
    </row>
    <row r="1299" spans="1:1">
      <c r="A1299" t="s">
        <v>5032</v>
      </c>
    </row>
    <row r="1300" spans="1:1">
      <c r="A1300">
        <v>2262534250</v>
      </c>
    </row>
    <row r="1301" spans="1:1">
      <c r="A1301" t="s">
        <v>5039</v>
      </c>
    </row>
    <row r="1302" spans="1:1">
      <c r="A1302">
        <f>1-543-921-7311</f>
        <v>-8774</v>
      </c>
    </row>
    <row r="1303" spans="1:1">
      <c r="A1303" t="s">
        <v>5046</v>
      </c>
    </row>
    <row r="1304" spans="1:1">
      <c r="A1304" t="s">
        <v>5050</v>
      </c>
    </row>
    <row r="1305" spans="1:1">
      <c r="A1305">
        <v>5911629173</v>
      </c>
    </row>
    <row r="1306" spans="1:1">
      <c r="A1306" t="s">
        <v>5057</v>
      </c>
    </row>
    <row r="1307" spans="1:1">
      <c r="A1307" t="s">
        <v>5061</v>
      </c>
    </row>
    <row r="1308" spans="1:1">
      <c r="A1308" t="s">
        <v>5065</v>
      </c>
    </row>
    <row r="1309" spans="1:1">
      <c r="A1309" t="s">
        <v>5069</v>
      </c>
    </row>
    <row r="1310" spans="1:1">
      <c r="A1310" t="s">
        <v>5073</v>
      </c>
    </row>
    <row r="1311" spans="1:1">
      <c r="A1311" t="s">
        <v>5077</v>
      </c>
    </row>
    <row r="1312" spans="1:1">
      <c r="A1312" t="s">
        <v>5081</v>
      </c>
    </row>
    <row r="1313" spans="1:1">
      <c r="A1313" t="s">
        <v>5085</v>
      </c>
    </row>
    <row r="1314" spans="1:1">
      <c r="A1314">
        <v>1800030261</v>
      </c>
    </row>
    <row r="1315" spans="1:1">
      <c r="A1315" t="s">
        <v>5092</v>
      </c>
    </row>
    <row r="1316" spans="1:1">
      <c r="A1316" t="s">
        <v>5096</v>
      </c>
    </row>
    <row r="1317" spans="1:1">
      <c r="A1317">
        <f>1-370-18-99</f>
        <v>-486</v>
      </c>
    </row>
    <row r="1318" spans="1:1">
      <c r="A1318" t="s">
        <v>5103</v>
      </c>
    </row>
    <row r="1319" spans="1:1">
      <c r="A1319" t="s">
        <v>5107</v>
      </c>
    </row>
    <row r="1320" spans="1:1">
      <c r="A1320" t="s">
        <v>5111</v>
      </c>
    </row>
    <row r="1321" spans="1:1">
      <c r="A1321" t="s">
        <v>5115</v>
      </c>
    </row>
    <row r="1322" spans="1:1">
      <c r="A1322">
        <v>287062270</v>
      </c>
    </row>
    <row r="1323" spans="1:1">
      <c r="A1323" t="s">
        <v>5122</v>
      </c>
    </row>
    <row r="1324" spans="1:1">
      <c r="A1324" t="s">
        <v>5126</v>
      </c>
    </row>
    <row r="1325" spans="1:1">
      <c r="A1325" t="s">
        <v>5130</v>
      </c>
    </row>
    <row r="1326" spans="1:1">
      <c r="A1326" t="s">
        <v>5134</v>
      </c>
    </row>
    <row r="1327" spans="1:1">
      <c r="A1327">
        <v>8225461173</v>
      </c>
    </row>
    <row r="1328" spans="1:1">
      <c r="A1328" t="s">
        <v>5141</v>
      </c>
    </row>
    <row r="1329" spans="1:1">
      <c r="A1329" t="s">
        <v>5145</v>
      </c>
    </row>
    <row r="1330" spans="1:1">
      <c r="A1330" t="s">
        <v>5149</v>
      </c>
    </row>
    <row r="1331" spans="1:1">
      <c r="A1331">
        <v>7094226133</v>
      </c>
    </row>
    <row r="1332" spans="1:1">
      <c r="A1332" t="s">
        <v>5156</v>
      </c>
    </row>
    <row r="1333" spans="1:1">
      <c r="A1333" t="s">
        <v>5160</v>
      </c>
    </row>
    <row r="1334" spans="1:1">
      <c r="A1334" t="s">
        <v>5164</v>
      </c>
    </row>
    <row r="1335" spans="1:1">
      <c r="A1335">
        <v>4452769725</v>
      </c>
    </row>
    <row r="1336" spans="1:1">
      <c r="A1336" t="s">
        <v>5171</v>
      </c>
    </row>
    <row r="1337" spans="1:1">
      <c r="A1337" t="s">
        <v>5175</v>
      </c>
    </row>
    <row r="1338" spans="1:1">
      <c r="A1338" t="s">
        <v>5179</v>
      </c>
    </row>
    <row r="1339" spans="1:1">
      <c r="A1339" t="s">
        <v>5183</v>
      </c>
    </row>
    <row r="1340" spans="1:1">
      <c r="A1340" t="s">
        <v>5187</v>
      </c>
    </row>
    <row r="1341" spans="1:1">
      <c r="A1341" t="s">
        <v>5191</v>
      </c>
    </row>
    <row r="1342" spans="1:1">
      <c r="A1342" t="s">
        <v>5195</v>
      </c>
    </row>
    <row r="1343" spans="1:1">
      <c r="A1343" t="s">
        <v>5199</v>
      </c>
    </row>
    <row r="1344" spans="1:1">
      <c r="A1344" t="s">
        <v>5203</v>
      </c>
    </row>
    <row r="1345" spans="1:1">
      <c r="A1345" t="s">
        <v>5207</v>
      </c>
    </row>
    <row r="1346" spans="1:1">
      <c r="A1346" t="s">
        <v>5211</v>
      </c>
    </row>
    <row r="1347" spans="1:1">
      <c r="A1347" t="s">
        <v>5215</v>
      </c>
    </row>
    <row r="1348" spans="1:1">
      <c r="A1348" t="s">
        <v>5219</v>
      </c>
    </row>
    <row r="1349" spans="1:1">
      <c r="A1349" t="s">
        <v>5223</v>
      </c>
    </row>
    <row r="1350" spans="1:1">
      <c r="A1350" t="s">
        <v>5227</v>
      </c>
    </row>
    <row r="1351" spans="1:1">
      <c r="A1351" t="s">
        <v>5231</v>
      </c>
    </row>
    <row r="1352" spans="1:1">
      <c r="A1352" t="s">
        <v>5235</v>
      </c>
    </row>
    <row r="1353" spans="1:1">
      <c r="A1353" t="s">
        <v>5239</v>
      </c>
    </row>
    <row r="1354" spans="1:1">
      <c r="A1354">
        <v>477536273</v>
      </c>
    </row>
    <row r="1355" spans="1:1">
      <c r="A1355">
        <v>7976750920</v>
      </c>
    </row>
    <row r="1356" spans="1:1">
      <c r="A1356" t="s">
        <v>5249</v>
      </c>
    </row>
    <row r="1357" spans="1:1">
      <c r="A1357" t="s">
        <v>5253</v>
      </c>
    </row>
    <row r="1358" spans="1:1">
      <c r="A1358" t="s">
        <v>5257</v>
      </c>
    </row>
    <row r="1359" spans="1:1">
      <c r="A1359" t="s">
        <v>5261</v>
      </c>
    </row>
    <row r="1360" spans="1:1">
      <c r="A1360" t="s">
        <v>5265</v>
      </c>
    </row>
    <row r="1361" spans="1:1">
      <c r="A1361" t="s">
        <v>5269</v>
      </c>
    </row>
    <row r="1362" spans="1:1">
      <c r="A1362" t="s">
        <v>5273</v>
      </c>
    </row>
    <row r="1363" spans="1:1">
      <c r="A1363" t="s">
        <v>5277</v>
      </c>
    </row>
    <row r="1364" spans="1:1">
      <c r="A1364" t="s">
        <v>5281</v>
      </c>
    </row>
    <row r="1365" spans="1:1">
      <c r="A1365" t="s">
        <v>5285</v>
      </c>
    </row>
    <row r="1366" spans="1:1">
      <c r="A1366" t="s">
        <v>5289</v>
      </c>
    </row>
    <row r="1367" spans="1:1">
      <c r="A1367">
        <v>2772174372</v>
      </c>
    </row>
    <row r="1368" spans="1:1">
      <c r="A1368" t="s">
        <v>5296</v>
      </c>
    </row>
    <row r="1369" spans="1:1">
      <c r="A1369" t="s">
        <v>5300</v>
      </c>
    </row>
    <row r="1370" spans="1:1">
      <c r="A1370" t="s">
        <v>5304</v>
      </c>
    </row>
    <row r="1371" spans="1:1">
      <c r="A1371" t="s">
        <v>5308</v>
      </c>
    </row>
    <row r="1372" spans="1:1">
      <c r="A1372" t="s">
        <v>5312</v>
      </c>
    </row>
    <row r="1373" spans="1:1">
      <c r="A1373" t="s">
        <v>5316</v>
      </c>
    </row>
    <row r="1374" spans="1:1">
      <c r="A1374" t="s">
        <v>5320</v>
      </c>
    </row>
    <row r="1375" spans="1:1">
      <c r="A1375" t="s">
        <v>5324</v>
      </c>
    </row>
    <row r="1376" spans="1:1">
      <c r="A1376">
        <v>4977708272</v>
      </c>
    </row>
    <row r="1377" spans="1:1">
      <c r="A1377" t="s">
        <v>5331</v>
      </c>
    </row>
    <row r="1378" spans="1:1">
      <c r="A1378" t="s">
        <v>5335</v>
      </c>
    </row>
    <row r="1379" spans="1:1">
      <c r="A1379" t="s">
        <v>5339</v>
      </c>
    </row>
    <row r="1380" spans="1:1">
      <c r="A1380" t="s">
        <v>5343</v>
      </c>
    </row>
    <row r="1381" spans="1:1">
      <c r="A1381" t="s">
        <v>5347</v>
      </c>
    </row>
    <row r="1382" spans="1:1">
      <c r="A1382" t="s">
        <v>5351</v>
      </c>
    </row>
    <row r="1383" spans="1:1">
      <c r="A1383" t="s">
        <v>5355</v>
      </c>
    </row>
    <row r="1384" spans="1:1">
      <c r="A1384" t="s">
        <v>5359</v>
      </c>
    </row>
    <row r="1385" spans="1:1">
      <c r="A1385" t="s">
        <v>5363</v>
      </c>
    </row>
    <row r="1386" spans="1:1">
      <c r="A1386">
        <v>1963764243</v>
      </c>
    </row>
    <row r="1387" spans="1:1">
      <c r="A1387" t="s">
        <v>5370</v>
      </c>
    </row>
    <row r="1388" spans="1:1">
      <c r="A1388" t="s">
        <v>5374</v>
      </c>
    </row>
    <row r="1389" spans="1:1">
      <c r="A1389" t="s">
        <v>5377</v>
      </c>
    </row>
    <row r="1390" spans="1:1">
      <c r="A1390" t="s">
        <v>5381</v>
      </c>
    </row>
    <row r="1391" spans="1:1">
      <c r="A1391" t="s">
        <v>5385</v>
      </c>
    </row>
    <row r="1392" spans="1:1">
      <c r="A1392" t="s">
        <v>5389</v>
      </c>
    </row>
    <row r="1393" spans="1:1">
      <c r="A1393" t="s">
        <v>5393</v>
      </c>
    </row>
    <row r="1394" spans="1:1">
      <c r="A1394" t="s">
        <v>5397</v>
      </c>
    </row>
    <row r="1395" spans="1:1">
      <c r="A1395" t="s">
        <v>5401</v>
      </c>
    </row>
    <row r="1396" spans="1:1">
      <c r="A1396" t="s">
        <v>5405</v>
      </c>
    </row>
    <row r="1397" spans="1:1">
      <c r="A1397" t="s">
        <v>5409</v>
      </c>
    </row>
    <row r="1398" spans="1:1">
      <c r="A1398" t="s">
        <v>5413</v>
      </c>
    </row>
    <row r="1399" spans="1:1">
      <c r="A1399" t="s">
        <v>5417</v>
      </c>
    </row>
    <row r="1400" spans="1:1">
      <c r="A1400" t="s">
        <v>5421</v>
      </c>
    </row>
    <row r="1401" spans="1:1">
      <c r="A1401" t="s">
        <v>5425</v>
      </c>
    </row>
    <row r="1402" spans="1:1">
      <c r="A1402" t="s">
        <v>5429</v>
      </c>
    </row>
    <row r="1403" spans="1:1">
      <c r="A1403" t="s">
        <v>5432</v>
      </c>
    </row>
    <row r="1404" spans="1:1">
      <c r="A1404" t="s">
        <v>5436</v>
      </c>
    </row>
    <row r="1405" spans="1:1">
      <c r="A1405">
        <v>6076934726</v>
      </c>
    </row>
    <row r="1406" spans="1:1">
      <c r="A1406" t="s">
        <v>5443</v>
      </c>
    </row>
    <row r="1407" spans="1:1">
      <c r="A1407" t="s">
        <v>5447</v>
      </c>
    </row>
    <row r="1408" spans="1:1">
      <c r="A1408" t="s">
        <v>5451</v>
      </c>
    </row>
    <row r="1409" spans="1:1">
      <c r="A1409" t="s">
        <v>5455</v>
      </c>
    </row>
    <row r="1410" spans="1:1">
      <c r="A1410" t="s">
        <v>5459</v>
      </c>
    </row>
    <row r="1411" spans="1:1">
      <c r="A1411">
        <v>4416129546</v>
      </c>
    </row>
    <row r="1412" spans="1:1">
      <c r="A1412">
        <f>1-512-361-1213</f>
        <v>-2085</v>
      </c>
    </row>
    <row r="1413" spans="1:1">
      <c r="A1413" t="s">
        <v>5469</v>
      </c>
    </row>
    <row r="1414" spans="1:1">
      <c r="A1414" t="s">
        <v>5473</v>
      </c>
    </row>
    <row r="1415" spans="1:1">
      <c r="A1415" t="s">
        <v>5477</v>
      </c>
    </row>
    <row r="1416" spans="1:1">
      <c r="A1416" t="s">
        <v>5481</v>
      </c>
    </row>
    <row r="1417" spans="1:1">
      <c r="A1417" t="s">
        <v>5485</v>
      </c>
    </row>
    <row r="1418" spans="1:1">
      <c r="A1418" t="s">
        <v>5489</v>
      </c>
    </row>
    <row r="1419" spans="1:1">
      <c r="A1419" t="s">
        <v>5493</v>
      </c>
    </row>
    <row r="1420" spans="1:1">
      <c r="A1420" t="s">
        <v>5497</v>
      </c>
    </row>
    <row r="1421" spans="1:1">
      <c r="A1421" t="s">
        <v>5501</v>
      </c>
    </row>
    <row r="1422" spans="1:1">
      <c r="A1422" t="s">
        <v>5505</v>
      </c>
    </row>
    <row r="1423" spans="1:1">
      <c r="A1423" t="s">
        <v>5509</v>
      </c>
    </row>
    <row r="1424" spans="1:1">
      <c r="A1424" t="s">
        <v>5513</v>
      </c>
    </row>
    <row r="1425" spans="1:1">
      <c r="A1425" t="s">
        <v>5517</v>
      </c>
    </row>
    <row r="1426" spans="1:1">
      <c r="A1426" t="s">
        <v>5521</v>
      </c>
    </row>
    <row r="1427" spans="1:1">
      <c r="A1427" t="s">
        <v>5525</v>
      </c>
    </row>
    <row r="1428" spans="1:1">
      <c r="A1428" t="s">
        <v>5529</v>
      </c>
    </row>
    <row r="1429" spans="1:1">
      <c r="A1429" t="s">
        <v>5533</v>
      </c>
    </row>
    <row r="1430" spans="1:1">
      <c r="A1430" t="s">
        <v>5537</v>
      </c>
    </row>
    <row r="1431" spans="1:1">
      <c r="A1431">
        <f>1-11-624-8025</f>
        <v>-8659</v>
      </c>
    </row>
    <row r="1432" spans="1:1">
      <c r="A1432" t="s">
        <v>5544</v>
      </c>
    </row>
    <row r="1433" spans="1:1">
      <c r="A1433" t="s">
        <v>5548</v>
      </c>
    </row>
    <row r="1434" spans="1:1">
      <c r="A1434" t="s">
        <v>5552</v>
      </c>
    </row>
    <row r="1435" spans="1:1">
      <c r="A1435" t="s">
        <v>5556</v>
      </c>
    </row>
    <row r="1436" spans="1:1">
      <c r="A1436" t="s">
        <v>5560</v>
      </c>
    </row>
    <row r="1437" spans="1:1">
      <c r="A1437" t="s">
        <v>5564</v>
      </c>
    </row>
    <row r="1438" spans="1:1">
      <c r="A1438" t="s">
        <v>5568</v>
      </c>
    </row>
    <row r="1439" spans="1:1">
      <c r="A1439" t="s">
        <v>5572</v>
      </c>
    </row>
    <row r="1440" spans="1:1">
      <c r="A1440" t="s">
        <v>5576</v>
      </c>
    </row>
    <row r="1441" spans="1:1">
      <c r="A1441" t="s">
        <v>5580</v>
      </c>
    </row>
    <row r="1442" spans="1:1">
      <c r="A1442">
        <v>2955361546</v>
      </c>
    </row>
    <row r="1443" spans="1:1">
      <c r="A1443" t="s">
        <v>5587</v>
      </c>
    </row>
    <row r="1444" spans="1:1">
      <c r="A1444" t="s">
        <v>5591</v>
      </c>
    </row>
    <row r="1445" spans="1:1">
      <c r="A1445" t="s">
        <v>5595</v>
      </c>
    </row>
    <row r="1446" spans="1:1">
      <c r="A1446" t="s">
        <v>5599</v>
      </c>
    </row>
    <row r="1447" spans="1:1">
      <c r="A1447" t="s">
        <v>5603</v>
      </c>
    </row>
    <row r="1448" spans="1:1">
      <c r="A1448" t="s">
        <v>5607</v>
      </c>
    </row>
    <row r="1449" spans="1:1">
      <c r="A1449" t="s">
        <v>5611</v>
      </c>
    </row>
    <row r="1450" spans="1:1">
      <c r="A1450" t="s">
        <v>5615</v>
      </c>
    </row>
    <row r="1451" spans="1:1">
      <c r="A1451" t="s">
        <v>5619</v>
      </c>
    </row>
    <row r="1452" spans="1:1">
      <c r="A1452" t="s">
        <v>5623</v>
      </c>
    </row>
    <row r="1453" spans="1:1">
      <c r="A1453" t="s">
        <v>5627</v>
      </c>
    </row>
    <row r="1454" spans="1:1">
      <c r="A1454" t="s">
        <v>5631</v>
      </c>
    </row>
    <row r="1455" spans="1:1">
      <c r="A1455" t="s">
        <v>5635</v>
      </c>
    </row>
    <row r="1456" spans="1:1">
      <c r="A1456" t="s">
        <v>5639</v>
      </c>
    </row>
    <row r="1457" spans="1:1">
      <c r="A1457">
        <v>2907620608</v>
      </c>
    </row>
    <row r="1458" spans="1:1">
      <c r="A1458" t="s">
        <v>5646</v>
      </c>
    </row>
    <row r="1459" spans="1:1">
      <c r="A1459" t="s">
        <v>5649</v>
      </c>
    </row>
    <row r="1460" spans="1:1">
      <c r="A1460">
        <v>3994367577</v>
      </c>
    </row>
    <row r="1461" spans="1:1">
      <c r="A1461" t="s">
        <v>5656</v>
      </c>
    </row>
    <row r="1462" spans="1:1">
      <c r="A1462" t="s">
        <v>5660</v>
      </c>
    </row>
    <row r="1463" spans="1:1">
      <c r="A1463" t="s">
        <v>5664</v>
      </c>
    </row>
    <row r="1464" spans="1:1">
      <c r="A1464" t="s">
        <v>5668</v>
      </c>
    </row>
    <row r="1465" spans="1:1">
      <c r="A1465" t="s">
        <v>5672</v>
      </c>
    </row>
    <row r="1466" spans="1:1">
      <c r="A1466" t="s">
        <v>5676</v>
      </c>
    </row>
    <row r="1467" spans="1:1">
      <c r="A1467" t="s">
        <v>5679</v>
      </c>
    </row>
    <row r="1468" spans="1:1">
      <c r="A1468" t="s">
        <v>5683</v>
      </c>
    </row>
    <row r="1469" spans="1:1">
      <c r="A1469">
        <v>9616110552</v>
      </c>
    </row>
    <row r="1470" spans="1:1">
      <c r="A1470" t="s">
        <v>5690</v>
      </c>
    </row>
    <row r="1471" spans="1:1">
      <c r="A1471" t="s">
        <v>5694</v>
      </c>
    </row>
    <row r="1472" spans="1:1">
      <c r="A1472" t="s">
        <v>5698</v>
      </c>
    </row>
    <row r="1473" spans="1:1">
      <c r="A1473" t="s">
        <v>5702</v>
      </c>
    </row>
    <row r="1474" spans="1:1">
      <c r="A1474" t="s">
        <v>5706</v>
      </c>
    </row>
    <row r="1475" spans="1:1">
      <c r="A1475" t="s">
        <v>5710</v>
      </c>
    </row>
    <row r="1476" spans="1:1">
      <c r="A1476" t="s">
        <v>5714</v>
      </c>
    </row>
    <row r="1477" spans="1:1">
      <c r="A1477" t="s">
        <v>5718</v>
      </c>
    </row>
    <row r="1478" spans="1:1">
      <c r="A1478" t="s">
        <v>5722</v>
      </c>
    </row>
    <row r="1479" spans="1:1">
      <c r="A1479">
        <v>1687013851</v>
      </c>
    </row>
    <row r="1480" spans="1:1">
      <c r="A1480" t="s">
        <v>5729</v>
      </c>
    </row>
    <row r="1481" spans="1:1">
      <c r="A1481" t="s">
        <v>5733</v>
      </c>
    </row>
    <row r="1482" spans="1:1">
      <c r="A1482" t="s">
        <v>5737</v>
      </c>
    </row>
    <row r="1483" spans="1:1">
      <c r="A1483" t="s">
        <v>5741</v>
      </c>
    </row>
    <row r="1484" spans="1:1">
      <c r="A1484" t="s">
        <v>5745</v>
      </c>
    </row>
    <row r="1485" spans="1:1">
      <c r="A1485" t="s">
        <v>5749</v>
      </c>
    </row>
    <row r="1486" spans="1:1">
      <c r="A1486" t="s">
        <v>5753</v>
      </c>
    </row>
    <row r="1487" spans="1:1">
      <c r="A1487" t="s">
        <v>5757</v>
      </c>
    </row>
    <row r="1488" spans="1:1">
      <c r="A1488" t="s">
        <v>5761</v>
      </c>
    </row>
    <row r="1489" spans="1:1">
      <c r="A1489" t="s">
        <v>5765</v>
      </c>
    </row>
    <row r="1490" spans="1:1">
      <c r="A1490" t="s">
        <v>5769</v>
      </c>
    </row>
    <row r="1491" spans="1:1">
      <c r="A1491" t="s">
        <v>5773</v>
      </c>
    </row>
    <row r="1492" spans="1:1">
      <c r="A1492" t="s">
        <v>5777</v>
      </c>
    </row>
    <row r="1493" spans="1:1">
      <c r="A1493" t="s">
        <v>5781</v>
      </c>
    </row>
    <row r="1494" spans="1:1">
      <c r="A1494" t="s">
        <v>5785</v>
      </c>
    </row>
    <row r="1495" spans="1:1">
      <c r="A1495" t="s">
        <v>5789</v>
      </c>
    </row>
    <row r="1496" spans="1:1">
      <c r="A1496" t="s">
        <v>5793</v>
      </c>
    </row>
    <row r="1497" spans="1:1">
      <c r="A1497" t="s">
        <v>5797</v>
      </c>
    </row>
    <row r="1498" spans="1:1">
      <c r="A1498">
        <v>9557273371</v>
      </c>
    </row>
    <row r="1499" spans="1:1">
      <c r="A1499" t="s">
        <v>5804</v>
      </c>
    </row>
    <row r="1500" spans="1:1">
      <c r="A1500" t="s">
        <v>5808</v>
      </c>
    </row>
    <row r="1501" spans="1:1">
      <c r="A1501" t="s">
        <v>5812</v>
      </c>
    </row>
    <row r="1502" spans="1:1">
      <c r="A1502" t="s">
        <v>5816</v>
      </c>
    </row>
    <row r="1503" spans="1:1">
      <c r="A1503" t="s">
        <v>5820</v>
      </c>
    </row>
    <row r="1504" spans="1:1">
      <c r="A1504" t="s">
        <v>5824</v>
      </c>
    </row>
    <row r="1505" spans="1:1">
      <c r="A1505" t="s">
        <v>5828</v>
      </c>
    </row>
    <row r="1506" spans="1:1">
      <c r="A1506" t="s">
        <v>5832</v>
      </c>
    </row>
    <row r="1507" spans="1:1">
      <c r="A1507" t="s">
        <v>5836</v>
      </c>
    </row>
    <row r="1508" spans="1:1">
      <c r="A1508" t="s">
        <v>5840</v>
      </c>
    </row>
    <row r="1509" spans="1:1">
      <c r="A1509" t="s">
        <v>5844</v>
      </c>
    </row>
    <row r="1510" spans="1:1">
      <c r="A1510" t="s">
        <v>5848</v>
      </c>
    </row>
    <row r="1511" spans="1:1">
      <c r="A1511" t="s">
        <v>5852</v>
      </c>
    </row>
    <row r="1512" spans="1:1">
      <c r="A1512">
        <v>2729696053</v>
      </c>
    </row>
    <row r="1513" spans="1:1">
      <c r="A1513" t="s">
        <v>5859</v>
      </c>
    </row>
    <row r="1514" spans="1:1">
      <c r="A1514" t="s">
        <v>5863</v>
      </c>
    </row>
    <row r="1515" spans="1:1">
      <c r="A1515" t="s">
        <v>5867</v>
      </c>
    </row>
    <row r="1516" spans="1:1">
      <c r="A1516" t="s">
        <v>5871</v>
      </c>
    </row>
    <row r="1517" spans="1:1">
      <c r="A1517" t="s">
        <v>5875</v>
      </c>
    </row>
    <row r="1518" spans="1:1">
      <c r="A1518" t="s">
        <v>5879</v>
      </c>
    </row>
    <row r="1519" spans="1:1">
      <c r="A1519" t="s">
        <v>5883</v>
      </c>
    </row>
    <row r="1520" spans="1:1">
      <c r="A1520" t="s">
        <v>5887</v>
      </c>
    </row>
    <row r="1521" spans="1:1">
      <c r="A1521">
        <f>1-912-333-2165</f>
        <v>-3409</v>
      </c>
    </row>
    <row r="1522" spans="1:1">
      <c r="A1522">
        <v>7493429032</v>
      </c>
    </row>
    <row r="1523" spans="1:1">
      <c r="A1523" t="s">
        <v>5897</v>
      </c>
    </row>
    <row r="1524" spans="1:1">
      <c r="A1524" t="s">
        <v>5901</v>
      </c>
    </row>
    <row r="1525" spans="1:1">
      <c r="A1525" t="s">
        <v>5905</v>
      </c>
    </row>
    <row r="1526" spans="1:1">
      <c r="A1526" t="s">
        <v>5909</v>
      </c>
    </row>
    <row r="1527" spans="1:1">
      <c r="A1527">
        <f>1-84-831-386</f>
        <v>-1300</v>
      </c>
    </row>
    <row r="1528" spans="1:1">
      <c r="A1528" t="s">
        <v>5916</v>
      </c>
    </row>
    <row r="1529" spans="1:1">
      <c r="A1529" t="s">
        <v>5920</v>
      </c>
    </row>
    <row r="1530" spans="1:1">
      <c r="A1530">
        <v>8781726151</v>
      </c>
    </row>
    <row r="1531" spans="1:1">
      <c r="A1531" t="s">
        <v>5927</v>
      </c>
    </row>
    <row r="1532" spans="1:1">
      <c r="A1532" t="s">
        <v>5931</v>
      </c>
    </row>
    <row r="1533" spans="1:1">
      <c r="A1533" t="s">
        <v>5935</v>
      </c>
    </row>
    <row r="1534" spans="1:1">
      <c r="A1534" t="s">
        <v>5939</v>
      </c>
    </row>
    <row r="1535" spans="1:1">
      <c r="A1535" t="s">
        <v>5943</v>
      </c>
    </row>
    <row r="1536" spans="1:1">
      <c r="A1536" t="s">
        <v>5947</v>
      </c>
    </row>
    <row r="1537" spans="1:1">
      <c r="A1537" t="s">
        <v>5951</v>
      </c>
    </row>
    <row r="1538" spans="1:1">
      <c r="A1538" t="s">
        <v>5955</v>
      </c>
    </row>
    <row r="1539" spans="1:1">
      <c r="A1539" t="s">
        <v>5959</v>
      </c>
    </row>
    <row r="1540" spans="1:1">
      <c r="A1540" t="s">
        <v>5963</v>
      </c>
    </row>
    <row r="1541" spans="1:1">
      <c r="A1541">
        <f>1-930-564-4199</f>
        <v>-5692</v>
      </c>
    </row>
    <row r="1542" spans="1:1">
      <c r="A1542" t="s">
        <v>5970</v>
      </c>
    </row>
    <row r="1543" spans="1:1">
      <c r="A1543" t="s">
        <v>5974</v>
      </c>
    </row>
    <row r="1544" spans="1:1">
      <c r="A1544">
        <v>5225860876</v>
      </c>
    </row>
    <row r="1545" spans="1:1">
      <c r="A1545" t="s">
        <v>5981</v>
      </c>
    </row>
    <row r="1546" spans="1:1">
      <c r="A1546" t="s">
        <v>5985</v>
      </c>
    </row>
    <row r="1547" spans="1:1">
      <c r="A1547" t="s">
        <v>5989</v>
      </c>
    </row>
    <row r="1548" spans="1:1">
      <c r="A1548" t="s">
        <v>5993</v>
      </c>
    </row>
    <row r="1549" spans="1:1">
      <c r="A1549">
        <v>625212459</v>
      </c>
    </row>
    <row r="1550" spans="1:1">
      <c r="A1550" t="s">
        <v>6000</v>
      </c>
    </row>
    <row r="1551" spans="1:1">
      <c r="A1551" t="s">
        <v>6004</v>
      </c>
    </row>
    <row r="1552" spans="1:1">
      <c r="A1552" t="s">
        <v>6008</v>
      </c>
    </row>
    <row r="1553" spans="1:1">
      <c r="A1553" t="s">
        <v>6012</v>
      </c>
    </row>
    <row r="1554" spans="1:1">
      <c r="A1554" t="s">
        <v>6016</v>
      </c>
    </row>
    <row r="1555" spans="1:1">
      <c r="A1555" t="s">
        <v>6020</v>
      </c>
    </row>
    <row r="1556" spans="1:1">
      <c r="A1556" t="s">
        <v>6024</v>
      </c>
    </row>
    <row r="1557" spans="1:1">
      <c r="A1557" t="s">
        <v>6028</v>
      </c>
    </row>
    <row r="1558" spans="1:1">
      <c r="A1558" t="s">
        <v>6032</v>
      </c>
    </row>
    <row r="1559" spans="1:1">
      <c r="A1559" t="s">
        <v>6036</v>
      </c>
    </row>
    <row r="1560" spans="1:1">
      <c r="A1560" t="s">
        <v>6040</v>
      </c>
    </row>
    <row r="1561" spans="1:1">
      <c r="A1561" t="s">
        <v>6044</v>
      </c>
    </row>
    <row r="1562" spans="1:1">
      <c r="A1562">
        <f>1-222-169-5629</f>
        <v>-6019</v>
      </c>
    </row>
    <row r="1563" spans="1:1">
      <c r="A1563">
        <f>1-352-593-5754</f>
        <v>-6698</v>
      </c>
    </row>
    <row r="1564" spans="1:1">
      <c r="A1564" t="s">
        <v>6054</v>
      </c>
    </row>
    <row r="1565" spans="1:1">
      <c r="A1565" t="s">
        <v>6058</v>
      </c>
    </row>
    <row r="1566" spans="1:1">
      <c r="A1566">
        <f>1-307-411-5982</f>
        <v>-6699</v>
      </c>
    </row>
    <row r="1567" spans="1:1">
      <c r="A1567" t="s">
        <v>6065</v>
      </c>
    </row>
    <row r="1568" spans="1:1">
      <c r="A1568" t="s">
        <v>6069</v>
      </c>
    </row>
    <row r="1569" spans="1:1">
      <c r="A1569" t="s">
        <v>6073</v>
      </c>
    </row>
    <row r="1570" spans="1:1">
      <c r="A1570" t="s">
        <v>6077</v>
      </c>
    </row>
    <row r="1571" spans="1:1">
      <c r="A1571" t="s">
        <v>6081</v>
      </c>
    </row>
    <row r="1572" spans="1:1">
      <c r="A1572" t="s">
        <v>6085</v>
      </c>
    </row>
    <row r="1573" spans="1:1">
      <c r="A1573">
        <f>1-701-93-2007</f>
        <v>-2800</v>
      </c>
    </row>
    <row r="1574" spans="1:1">
      <c r="A1574" t="s">
        <v>6092</v>
      </c>
    </row>
    <row r="1575" spans="1:1">
      <c r="A1575" t="s">
        <v>6096</v>
      </c>
    </row>
    <row r="1576" spans="1:1">
      <c r="A1576" t="s">
        <v>6100</v>
      </c>
    </row>
    <row r="1577" spans="1:1">
      <c r="A1577" t="s">
        <v>6104</v>
      </c>
    </row>
    <row r="1578" spans="1:1">
      <c r="A1578" t="s">
        <v>6108</v>
      </c>
    </row>
    <row r="1579" spans="1:1">
      <c r="A1579" t="s">
        <v>6112</v>
      </c>
    </row>
    <row r="1580" spans="1:1">
      <c r="A1580">
        <v>4235064576</v>
      </c>
    </row>
    <row r="1581" spans="1:1">
      <c r="A1581" t="s">
        <v>6119</v>
      </c>
    </row>
    <row r="1582" spans="1:1">
      <c r="A1582" t="s">
        <v>6123</v>
      </c>
    </row>
    <row r="1583" spans="1:1">
      <c r="A1583" t="s">
        <v>6127</v>
      </c>
    </row>
    <row r="1584" spans="1:1">
      <c r="A1584" t="s">
        <v>6131</v>
      </c>
    </row>
    <row r="1585" spans="1:1">
      <c r="A1585" t="s">
        <v>6135</v>
      </c>
    </row>
    <row r="1586" spans="1:1">
      <c r="A1586" t="s">
        <v>6139</v>
      </c>
    </row>
    <row r="1587" spans="1:1">
      <c r="A1587" t="s">
        <v>6143</v>
      </c>
    </row>
    <row r="1588" spans="1:1">
      <c r="A1588">
        <v>2549146956</v>
      </c>
    </row>
    <row r="1589" spans="1:1">
      <c r="A1589" t="s">
        <v>6150</v>
      </c>
    </row>
    <row r="1590" spans="1:1">
      <c r="A1590" t="s">
        <v>6154</v>
      </c>
    </row>
    <row r="1591" spans="1:1">
      <c r="A1591" t="s">
        <v>6158</v>
      </c>
    </row>
    <row r="1592" spans="1:1">
      <c r="A1592" t="s">
        <v>6162</v>
      </c>
    </row>
    <row r="1593" spans="1:1">
      <c r="A1593" t="s">
        <v>6166</v>
      </c>
    </row>
    <row r="1594" spans="1:1">
      <c r="A1594" t="s">
        <v>6169</v>
      </c>
    </row>
    <row r="1595" spans="1:1">
      <c r="A1595" t="s">
        <v>6173</v>
      </c>
    </row>
    <row r="1596" spans="1:1">
      <c r="A1596" t="s">
        <v>6177</v>
      </c>
    </row>
    <row r="1597" spans="1:1">
      <c r="A1597" t="s">
        <v>6181</v>
      </c>
    </row>
    <row r="1598" spans="1:1">
      <c r="A1598" t="s">
        <v>6185</v>
      </c>
    </row>
    <row r="1599" spans="1:1">
      <c r="A1599" t="s">
        <v>6189</v>
      </c>
    </row>
    <row r="1600" spans="1:1">
      <c r="A1600" t="s">
        <v>6192</v>
      </c>
    </row>
    <row r="1601" spans="1:1">
      <c r="A1601" t="s">
        <v>6196</v>
      </c>
    </row>
    <row r="1602" spans="1:1">
      <c r="A1602" t="s">
        <v>6200</v>
      </c>
    </row>
    <row r="1603" spans="1:1">
      <c r="A1603" t="s">
        <v>6204</v>
      </c>
    </row>
    <row r="1604" spans="1:1">
      <c r="A1604" t="s">
        <v>6208</v>
      </c>
    </row>
    <row r="1605" spans="1:1">
      <c r="A1605" t="s">
        <v>6212</v>
      </c>
    </row>
    <row r="1606" spans="1:1">
      <c r="A1606" t="s">
        <v>6216</v>
      </c>
    </row>
    <row r="1607" spans="1:1">
      <c r="A1607" t="s">
        <v>6220</v>
      </c>
    </row>
    <row r="1608" spans="1:1">
      <c r="A1608" t="s">
        <v>6224</v>
      </c>
    </row>
    <row r="1609" spans="1:1">
      <c r="A1609" t="s">
        <v>6228</v>
      </c>
    </row>
    <row r="1610" spans="1:1">
      <c r="A1610" t="s">
        <v>6232</v>
      </c>
    </row>
    <row r="1611" spans="1:1">
      <c r="A1611" t="s">
        <v>6236</v>
      </c>
    </row>
    <row r="1612" spans="1:1">
      <c r="A1612" t="s">
        <v>6240</v>
      </c>
    </row>
    <row r="1613" spans="1:1">
      <c r="A1613" t="s">
        <v>6244</v>
      </c>
    </row>
    <row r="1614" spans="1:1">
      <c r="A1614" t="s">
        <v>6248</v>
      </c>
    </row>
    <row r="1615" spans="1:1">
      <c r="A1615" t="s">
        <v>6252</v>
      </c>
    </row>
    <row r="1616" spans="1:1">
      <c r="A1616" t="s">
        <v>6256</v>
      </c>
    </row>
    <row r="1617" spans="1:1">
      <c r="A1617" t="s">
        <v>6260</v>
      </c>
    </row>
    <row r="1618" spans="1:1">
      <c r="A1618" t="s">
        <v>6264</v>
      </c>
    </row>
    <row r="1619" spans="1:1">
      <c r="A1619" t="s">
        <v>6268</v>
      </c>
    </row>
    <row r="1620" spans="1:1">
      <c r="A1620" t="s">
        <v>6272</v>
      </c>
    </row>
    <row r="1621" spans="1:1">
      <c r="A1621" t="s">
        <v>6276</v>
      </c>
    </row>
    <row r="1622" spans="1:1">
      <c r="A1622" t="s">
        <v>6280</v>
      </c>
    </row>
    <row r="1623" spans="1:1">
      <c r="A1623" t="s">
        <v>6284</v>
      </c>
    </row>
    <row r="1624" spans="1:1">
      <c r="A1624" t="s">
        <v>6288</v>
      </c>
    </row>
    <row r="1625" spans="1:1">
      <c r="A1625" t="s">
        <v>6292</v>
      </c>
    </row>
    <row r="1626" spans="1:1">
      <c r="A1626" t="s">
        <v>6296</v>
      </c>
    </row>
    <row r="1627" spans="1:1">
      <c r="A1627" t="s">
        <v>6300</v>
      </c>
    </row>
    <row r="1628" spans="1:1">
      <c r="A1628" t="s">
        <v>6304</v>
      </c>
    </row>
    <row r="1629" spans="1:1">
      <c r="A1629" t="s">
        <v>6308</v>
      </c>
    </row>
    <row r="1630" spans="1:1">
      <c r="A1630" t="s">
        <v>6312</v>
      </c>
    </row>
    <row r="1631" spans="1:1">
      <c r="A1631" t="s">
        <v>6316</v>
      </c>
    </row>
    <row r="1632" spans="1:1">
      <c r="A1632" t="s">
        <v>6320</v>
      </c>
    </row>
    <row r="1633" spans="1:1">
      <c r="A1633" t="s">
        <v>6324</v>
      </c>
    </row>
    <row r="1634" spans="1:1">
      <c r="A1634" t="s">
        <v>6328</v>
      </c>
    </row>
    <row r="1635" spans="1:1">
      <c r="A1635" t="s">
        <v>6332</v>
      </c>
    </row>
    <row r="1636" spans="1:1">
      <c r="A1636">
        <f>1-313-11-2333</f>
        <v>-2656</v>
      </c>
    </row>
    <row r="1637" spans="1:1">
      <c r="A1637" t="s">
        <v>6339</v>
      </c>
    </row>
    <row r="1638" spans="1:1">
      <c r="A1638" t="s">
        <v>6343</v>
      </c>
    </row>
    <row r="1639" spans="1:1">
      <c r="A1639" t="s">
        <v>6347</v>
      </c>
    </row>
    <row r="1640" spans="1:1">
      <c r="A1640" t="s">
        <v>6351</v>
      </c>
    </row>
    <row r="1641" spans="1:1">
      <c r="A1641">
        <f>1-900-426-4810</f>
        <v>-6135</v>
      </c>
    </row>
    <row r="1642" spans="1:1">
      <c r="A1642" t="s">
        <v>6358</v>
      </c>
    </row>
    <row r="1643" spans="1:1">
      <c r="A1643" t="s">
        <v>6362</v>
      </c>
    </row>
    <row r="1644" spans="1:1">
      <c r="A1644" t="s">
        <v>6366</v>
      </c>
    </row>
    <row r="1645" spans="1:1">
      <c r="A1645" t="s">
        <v>6370</v>
      </c>
    </row>
    <row r="1646" spans="1:1">
      <c r="A1646" t="s">
        <v>6374</v>
      </c>
    </row>
    <row r="1647" spans="1:1">
      <c r="A1647">
        <v>7051484104</v>
      </c>
    </row>
    <row r="1648" spans="1:1">
      <c r="A1648" t="s">
        <v>6381</v>
      </c>
    </row>
    <row r="1649" spans="1:1">
      <c r="A1649">
        <v>5803554493</v>
      </c>
    </row>
    <row r="1650" spans="1:1">
      <c r="A1650">
        <v>1628993757</v>
      </c>
    </row>
    <row r="1651" spans="1:1">
      <c r="A1651" t="s">
        <v>6391</v>
      </c>
    </row>
    <row r="1652" spans="1:1">
      <c r="A1652" t="s">
        <v>6394</v>
      </c>
    </row>
    <row r="1653" spans="1:1">
      <c r="A1653" t="s">
        <v>6397</v>
      </c>
    </row>
    <row r="1654" spans="1:1">
      <c r="A1654" t="s">
        <v>6401</v>
      </c>
    </row>
    <row r="1655" spans="1:1">
      <c r="A1655" t="s">
        <v>6405</v>
      </c>
    </row>
    <row r="1656" spans="1:1">
      <c r="A1656" t="s">
        <v>6409</v>
      </c>
    </row>
    <row r="1657" spans="1:1">
      <c r="A1657" t="s">
        <v>6413</v>
      </c>
    </row>
    <row r="1658" spans="1:1">
      <c r="A1658">
        <f>1-523-400-1389</f>
        <v>-2311</v>
      </c>
    </row>
    <row r="1659" spans="1:1">
      <c r="A1659">
        <v>4506699161</v>
      </c>
    </row>
    <row r="1660" spans="1:1">
      <c r="A1660" t="s">
        <v>6423</v>
      </c>
    </row>
    <row r="1661" spans="1:1">
      <c r="A1661" t="s">
        <v>6427</v>
      </c>
    </row>
    <row r="1662" spans="1:1">
      <c r="A1662" t="s">
        <v>6431</v>
      </c>
    </row>
    <row r="1663" spans="1:1">
      <c r="A1663">
        <f>1-649-985-8259</f>
        <v>-9892</v>
      </c>
    </row>
    <row r="1664" spans="1:1">
      <c r="A1664" t="s">
        <v>6438</v>
      </c>
    </row>
    <row r="1665" spans="1:1">
      <c r="A1665" t="s">
        <v>6442</v>
      </c>
    </row>
    <row r="1666" spans="1:1">
      <c r="A1666" t="s">
        <v>6446</v>
      </c>
    </row>
    <row r="1667" spans="1:1">
      <c r="A1667" t="s">
        <v>6450</v>
      </c>
    </row>
    <row r="1668" spans="1:1">
      <c r="A1668" t="s">
        <v>6454</v>
      </c>
    </row>
    <row r="1669" spans="1:1">
      <c r="A1669" t="s">
        <v>6458</v>
      </c>
    </row>
    <row r="1670" spans="1:1">
      <c r="A1670" t="s">
        <v>6462</v>
      </c>
    </row>
    <row r="1671" spans="1:1">
      <c r="A1671" t="s">
        <v>6466</v>
      </c>
    </row>
    <row r="1672" spans="1:1">
      <c r="A1672" t="s">
        <v>6470</v>
      </c>
    </row>
    <row r="1673" spans="1:1">
      <c r="A1673" t="s">
        <v>6474</v>
      </c>
    </row>
    <row r="1674" spans="1:1">
      <c r="A1674" t="s">
        <v>6478</v>
      </c>
    </row>
    <row r="1675" spans="1:1">
      <c r="A1675" t="s">
        <v>6482</v>
      </c>
    </row>
    <row r="1676" spans="1:1">
      <c r="A1676" t="s">
        <v>6486</v>
      </c>
    </row>
    <row r="1677" spans="1:1">
      <c r="A1677" t="s">
        <v>6490</v>
      </c>
    </row>
    <row r="1678" spans="1:1">
      <c r="A1678" t="s">
        <v>6494</v>
      </c>
    </row>
    <row r="1679" spans="1:1">
      <c r="A1679" t="s">
        <v>6498</v>
      </c>
    </row>
    <row r="1680" spans="1:1">
      <c r="A1680" t="s">
        <v>6502</v>
      </c>
    </row>
    <row r="1681" spans="1:1">
      <c r="A1681" t="s">
        <v>6506</v>
      </c>
    </row>
    <row r="1682" spans="1:1">
      <c r="A1682" t="s">
        <v>6510</v>
      </c>
    </row>
    <row r="1683" spans="1:1">
      <c r="A1683" t="s">
        <v>6514</v>
      </c>
    </row>
    <row r="1684" spans="1:1">
      <c r="A1684" t="s">
        <v>6518</v>
      </c>
    </row>
    <row r="1685" spans="1:1">
      <c r="A1685" t="s">
        <v>6522</v>
      </c>
    </row>
    <row r="1686" spans="1:1">
      <c r="A1686" t="s">
        <v>6526</v>
      </c>
    </row>
    <row r="1687" spans="1:1">
      <c r="A1687" t="s">
        <v>6530</v>
      </c>
    </row>
    <row r="1688" spans="1:1">
      <c r="A1688" t="s">
        <v>6534</v>
      </c>
    </row>
    <row r="1689" spans="1:1">
      <c r="A1689">
        <v>515814305</v>
      </c>
    </row>
    <row r="1690" spans="1:1">
      <c r="A1690" t="s">
        <v>6541</v>
      </c>
    </row>
    <row r="1691" spans="1:1">
      <c r="A1691" t="s">
        <v>6544</v>
      </c>
    </row>
    <row r="1692" spans="1:1">
      <c r="A1692" t="s">
        <v>6548</v>
      </c>
    </row>
    <row r="1693" spans="1:1">
      <c r="A1693" t="s">
        <v>6552</v>
      </c>
    </row>
    <row r="1694" spans="1:1">
      <c r="A1694" t="s">
        <v>6556</v>
      </c>
    </row>
    <row r="1695" spans="1:1">
      <c r="A1695" t="s">
        <v>6560</v>
      </c>
    </row>
    <row r="1696" spans="1:1">
      <c r="A1696" t="s">
        <v>6564</v>
      </c>
    </row>
    <row r="1697" spans="1:1">
      <c r="A1697" t="s">
        <v>6568</v>
      </c>
    </row>
    <row r="1698" spans="1:1">
      <c r="A1698" t="s">
        <v>6572</v>
      </c>
    </row>
    <row r="1699" spans="1:1">
      <c r="A1699" t="s">
        <v>6576</v>
      </c>
    </row>
    <row r="1700" spans="1:1">
      <c r="A1700" t="s">
        <v>6580</v>
      </c>
    </row>
    <row r="1701" spans="1:1">
      <c r="A1701">
        <v>1685133174</v>
      </c>
    </row>
    <row r="1702" spans="1:1">
      <c r="A1702" t="s">
        <v>6587</v>
      </c>
    </row>
    <row r="1703" spans="1:1">
      <c r="A1703" t="s">
        <v>6591</v>
      </c>
    </row>
    <row r="1704" spans="1:1">
      <c r="A1704" t="s">
        <v>6595</v>
      </c>
    </row>
    <row r="1705" spans="1:1">
      <c r="A1705" t="s">
        <v>6599</v>
      </c>
    </row>
    <row r="1706" spans="1:1">
      <c r="A1706" t="s">
        <v>6603</v>
      </c>
    </row>
    <row r="1707" spans="1:1">
      <c r="A1707" t="s">
        <v>6607</v>
      </c>
    </row>
    <row r="1708" spans="1:1">
      <c r="A1708" t="s">
        <v>6611</v>
      </c>
    </row>
    <row r="1709" spans="1:1">
      <c r="A1709" t="s">
        <v>6615</v>
      </c>
    </row>
    <row r="1710" spans="1:1">
      <c r="A1710" t="s">
        <v>6619</v>
      </c>
    </row>
    <row r="1711" spans="1:1">
      <c r="A1711" t="s">
        <v>6623</v>
      </c>
    </row>
    <row r="1712" spans="1:1">
      <c r="A1712" t="s">
        <v>6627</v>
      </c>
    </row>
    <row r="1713" spans="1:1">
      <c r="A1713" t="s">
        <v>6631</v>
      </c>
    </row>
    <row r="1714" spans="1:1">
      <c r="A1714" t="s">
        <v>6635</v>
      </c>
    </row>
    <row r="1715" spans="1:1">
      <c r="A1715">
        <v>5212551106</v>
      </c>
    </row>
    <row r="1716" spans="1:1">
      <c r="A1716" t="s">
        <v>6642</v>
      </c>
    </row>
    <row r="1717" spans="1:1">
      <c r="A1717" t="s">
        <v>6646</v>
      </c>
    </row>
    <row r="1718" spans="1:1">
      <c r="A1718">
        <v>4677955965</v>
      </c>
    </row>
    <row r="1719" spans="1:1">
      <c r="A1719" t="s">
        <v>6653</v>
      </c>
    </row>
    <row r="1720" spans="1:1">
      <c r="A1720" t="s">
        <v>6657</v>
      </c>
    </row>
    <row r="1721" spans="1:1">
      <c r="A1721" t="s">
        <v>6661</v>
      </c>
    </row>
    <row r="1722" spans="1:1">
      <c r="A1722">
        <f>1-662-954-8537</f>
        <v>-10152</v>
      </c>
    </row>
    <row r="1723" spans="1:1">
      <c r="A1723" t="s">
        <v>6668</v>
      </c>
    </row>
    <row r="1724" spans="1:1">
      <c r="A1724" t="s">
        <v>6672</v>
      </c>
    </row>
    <row r="1725" spans="1:1">
      <c r="A1725" t="s">
        <v>6676</v>
      </c>
    </row>
    <row r="1726" spans="1:1">
      <c r="A1726">
        <v>7016971525</v>
      </c>
    </row>
    <row r="1727" spans="1:1">
      <c r="A1727" t="s">
        <v>6683</v>
      </c>
    </row>
    <row r="1728" spans="1:1">
      <c r="A1728" t="s">
        <v>6686</v>
      </c>
    </row>
    <row r="1729" spans="1:1">
      <c r="A1729" t="s">
        <v>6690</v>
      </c>
    </row>
    <row r="1730" spans="1:1">
      <c r="A1730" t="s">
        <v>6694</v>
      </c>
    </row>
    <row r="1731" spans="1:1">
      <c r="A1731" t="s">
        <v>6698</v>
      </c>
    </row>
    <row r="1732" spans="1:1">
      <c r="A1732" t="s">
        <v>6702</v>
      </c>
    </row>
    <row r="1733" spans="1:1">
      <c r="A1733" t="s">
        <v>6706</v>
      </c>
    </row>
    <row r="1734" spans="1:1">
      <c r="A1734" t="s">
        <v>6710</v>
      </c>
    </row>
    <row r="1735" spans="1:1">
      <c r="A1735" t="s">
        <v>6713</v>
      </c>
    </row>
    <row r="1736" spans="1:1">
      <c r="A1736">
        <v>1000085420</v>
      </c>
    </row>
    <row r="1737" spans="1:1">
      <c r="A1737" t="s">
        <v>6720</v>
      </c>
    </row>
    <row r="1738" spans="1:1">
      <c r="A1738" t="s">
        <v>6724</v>
      </c>
    </row>
    <row r="1739" spans="1:1">
      <c r="A1739" t="s">
        <v>6728</v>
      </c>
    </row>
    <row r="1740" spans="1:1">
      <c r="A1740" t="s">
        <v>6732</v>
      </c>
    </row>
    <row r="1741" spans="1:1">
      <c r="A1741" t="s">
        <v>6736</v>
      </c>
    </row>
    <row r="1742" spans="1:1">
      <c r="A1742" t="s">
        <v>6740</v>
      </c>
    </row>
    <row r="1743" spans="1:1">
      <c r="A1743" t="s">
        <v>6744</v>
      </c>
    </row>
    <row r="1744" spans="1:1">
      <c r="A1744" t="s">
        <v>6748</v>
      </c>
    </row>
    <row r="1745" spans="1:1">
      <c r="A1745">
        <v>2027353513</v>
      </c>
    </row>
    <row r="1746" spans="1:1">
      <c r="A1746" t="s">
        <v>6755</v>
      </c>
    </row>
    <row r="1747" spans="1:1">
      <c r="A1747" t="s">
        <v>6759</v>
      </c>
    </row>
    <row r="1748" spans="1:1">
      <c r="A1748" t="s">
        <v>6763</v>
      </c>
    </row>
    <row r="1749" spans="1:1">
      <c r="A1749" t="s">
        <v>6767</v>
      </c>
    </row>
    <row r="1750" spans="1:1">
      <c r="A1750" t="s">
        <v>6771</v>
      </c>
    </row>
    <row r="1751" spans="1:1">
      <c r="A1751" t="s">
        <v>6775</v>
      </c>
    </row>
    <row r="1752" spans="1:1">
      <c r="A1752" t="s">
        <v>6779</v>
      </c>
    </row>
    <row r="1753" spans="1:1">
      <c r="A1753" t="s">
        <v>6783</v>
      </c>
    </row>
    <row r="1754" spans="1:1">
      <c r="A1754" t="s">
        <v>6787</v>
      </c>
    </row>
    <row r="1755" spans="1:1">
      <c r="A1755" t="s">
        <v>6791</v>
      </c>
    </row>
    <row r="1756" spans="1:1">
      <c r="A1756" t="s">
        <v>6795</v>
      </c>
    </row>
    <row r="1757" spans="1:1">
      <c r="A1757" t="s">
        <v>6799</v>
      </c>
    </row>
    <row r="1758" spans="1:1">
      <c r="A1758" t="s">
        <v>6802</v>
      </c>
    </row>
    <row r="1759" spans="1:1">
      <c r="A1759" t="s">
        <v>6806</v>
      </c>
    </row>
    <row r="1760" spans="1:1">
      <c r="A1760">
        <f>1-308-844-6396</f>
        <v>-7547</v>
      </c>
    </row>
    <row r="1761" spans="1:1">
      <c r="A1761" t="s">
        <v>6813</v>
      </c>
    </row>
    <row r="1762" spans="1:1">
      <c r="A1762" t="s">
        <v>6817</v>
      </c>
    </row>
    <row r="1763" spans="1:1">
      <c r="A1763" t="s">
        <v>6821</v>
      </c>
    </row>
    <row r="1764" spans="1:1">
      <c r="A1764" t="s">
        <v>6825</v>
      </c>
    </row>
    <row r="1765" spans="1:1">
      <c r="A1765" t="s">
        <v>6829</v>
      </c>
    </row>
    <row r="1766" spans="1:1">
      <c r="A1766">
        <v>9941677020</v>
      </c>
    </row>
    <row r="1767" spans="1:1">
      <c r="A1767" t="s">
        <v>6836</v>
      </c>
    </row>
    <row r="1768" spans="1:1">
      <c r="A1768" t="s">
        <v>6840</v>
      </c>
    </row>
    <row r="1769" spans="1:1">
      <c r="A1769" t="s">
        <v>6844</v>
      </c>
    </row>
    <row r="1770" spans="1:1">
      <c r="A1770" t="s">
        <v>6848</v>
      </c>
    </row>
    <row r="1771" spans="1:1">
      <c r="A1771" t="s">
        <v>6852</v>
      </c>
    </row>
    <row r="1772" spans="1:1">
      <c r="A1772" t="s">
        <v>6856</v>
      </c>
    </row>
    <row r="1773" spans="1:1">
      <c r="A1773" t="s">
        <v>6860</v>
      </c>
    </row>
    <row r="1774" spans="1:1">
      <c r="A1774" t="s">
        <v>6864</v>
      </c>
    </row>
    <row r="1775" spans="1:1">
      <c r="A1775" t="s">
        <v>6868</v>
      </c>
    </row>
    <row r="1776" spans="1:1">
      <c r="A1776" t="s">
        <v>6872</v>
      </c>
    </row>
    <row r="1777" spans="1:1">
      <c r="A1777" t="s">
        <v>6876</v>
      </c>
    </row>
    <row r="1778" spans="1:1">
      <c r="A1778" t="s">
        <v>6880</v>
      </c>
    </row>
    <row r="1779" spans="1:1">
      <c r="A1779" t="s">
        <v>6884</v>
      </c>
    </row>
    <row r="1780" spans="1:1">
      <c r="A1780" t="s">
        <v>6888</v>
      </c>
    </row>
    <row r="1781" spans="1:1">
      <c r="A1781" t="s">
        <v>6892</v>
      </c>
    </row>
    <row r="1782" spans="1:1">
      <c r="A1782" t="s">
        <v>6896</v>
      </c>
    </row>
    <row r="1783" spans="1:1">
      <c r="A1783" t="s">
        <v>6900</v>
      </c>
    </row>
    <row r="1784" spans="1:1">
      <c r="A1784">
        <v>1271612630</v>
      </c>
    </row>
    <row r="1785" spans="1:1">
      <c r="A1785" t="s">
        <v>6907</v>
      </c>
    </row>
    <row r="1786" spans="1:1">
      <c r="A1786">
        <v>470005122</v>
      </c>
    </row>
    <row r="1787" spans="1:1">
      <c r="A1787" t="s">
        <v>6914</v>
      </c>
    </row>
    <row r="1788" spans="1:1">
      <c r="A1788" t="s">
        <v>6918</v>
      </c>
    </row>
    <row r="1789" spans="1:1">
      <c r="A1789" t="s">
        <v>6922</v>
      </c>
    </row>
    <row r="1790" spans="1:1">
      <c r="A1790" t="s">
        <v>6926</v>
      </c>
    </row>
    <row r="1791" spans="1:1">
      <c r="A1791" t="s">
        <v>6930</v>
      </c>
    </row>
    <row r="1792" spans="1:1">
      <c r="A1792" t="s">
        <v>6934</v>
      </c>
    </row>
    <row r="1793" spans="1:1">
      <c r="A1793" t="s">
        <v>6938</v>
      </c>
    </row>
    <row r="1794" spans="1:1">
      <c r="A1794" t="s">
        <v>6942</v>
      </c>
    </row>
    <row r="1795" spans="1:1">
      <c r="A1795" t="s">
        <v>6946</v>
      </c>
    </row>
    <row r="1796" spans="1:1">
      <c r="A1796" t="s">
        <v>6950</v>
      </c>
    </row>
    <row r="1797" spans="1:1">
      <c r="A1797" t="s">
        <v>6954</v>
      </c>
    </row>
    <row r="1798" spans="1:1">
      <c r="A1798">
        <f>1-169-561-3226</f>
        <v>-3955</v>
      </c>
    </row>
    <row r="1799" spans="1:1">
      <c r="A1799" t="s">
        <v>6961</v>
      </c>
    </row>
    <row r="1800" spans="1:1">
      <c r="A1800" t="s">
        <v>6965</v>
      </c>
    </row>
    <row r="1801" spans="1:1">
      <c r="A1801" t="s">
        <v>6969</v>
      </c>
    </row>
    <row r="1802" spans="1:1">
      <c r="A1802" t="s">
        <v>6973</v>
      </c>
    </row>
    <row r="1803" spans="1:1">
      <c r="A1803">
        <v>5098159674</v>
      </c>
    </row>
    <row r="1804" spans="1:1">
      <c r="A1804" t="s">
        <v>6980</v>
      </c>
    </row>
    <row r="1805" spans="1:1">
      <c r="A1805" t="s">
        <v>6984</v>
      </c>
    </row>
    <row r="1806" spans="1:1">
      <c r="A1806">
        <f>1-260-312-1576</f>
        <v>-2147</v>
      </c>
    </row>
    <row r="1807" spans="1:1">
      <c r="A1807" t="s">
        <v>6991</v>
      </c>
    </row>
    <row r="1808" spans="1:1">
      <c r="A1808" t="s">
        <v>6995</v>
      </c>
    </row>
    <row r="1809" spans="1:1">
      <c r="A1809">
        <f>1-964-80-258</f>
        <v>-1301</v>
      </c>
    </row>
    <row r="1810" spans="1:1">
      <c r="A1810" t="s">
        <v>7001</v>
      </c>
    </row>
    <row r="1811" spans="1:1">
      <c r="A1811" t="s">
        <v>7005</v>
      </c>
    </row>
    <row r="1812" spans="1:1">
      <c r="A1812" t="s">
        <v>7009</v>
      </c>
    </row>
    <row r="1813" spans="1:1">
      <c r="A1813" t="s">
        <v>7013</v>
      </c>
    </row>
    <row r="1814" spans="1:1">
      <c r="A1814" t="s">
        <v>7017</v>
      </c>
    </row>
    <row r="1815" spans="1:1">
      <c r="A1815" t="s">
        <v>7021</v>
      </c>
    </row>
    <row r="1816" spans="1:1">
      <c r="A1816" t="s">
        <v>7025</v>
      </c>
    </row>
    <row r="1817" spans="1:1">
      <c r="A1817" t="s">
        <v>7029</v>
      </c>
    </row>
    <row r="1818" spans="1:1">
      <c r="A1818">
        <v>3770196812</v>
      </c>
    </row>
    <row r="1819" spans="1:1">
      <c r="A1819" t="s">
        <v>7035</v>
      </c>
    </row>
    <row r="1820" spans="1:1">
      <c r="A1820" t="s">
        <v>7039</v>
      </c>
    </row>
    <row r="1821" spans="1:1">
      <c r="A1821" t="s">
        <v>7043</v>
      </c>
    </row>
    <row r="1822" spans="1:1">
      <c r="A1822" t="s">
        <v>7047</v>
      </c>
    </row>
    <row r="1823" spans="1:1">
      <c r="A1823" t="s">
        <v>7051</v>
      </c>
    </row>
    <row r="1824" spans="1:1">
      <c r="A1824" t="s">
        <v>7055</v>
      </c>
    </row>
    <row r="1825" spans="1:1">
      <c r="A1825" t="s">
        <v>7059</v>
      </c>
    </row>
    <row r="1826" spans="1:1">
      <c r="A1826" t="s">
        <v>7063</v>
      </c>
    </row>
    <row r="1827" spans="1:1">
      <c r="A1827" t="s">
        <v>7067</v>
      </c>
    </row>
    <row r="1828" spans="1:1">
      <c r="A1828">
        <v>2330749157</v>
      </c>
    </row>
    <row r="1829" spans="1:1">
      <c r="A1829" t="s">
        <v>7074</v>
      </c>
    </row>
    <row r="1830" spans="1:1">
      <c r="A1830" t="s">
        <v>7078</v>
      </c>
    </row>
    <row r="1831" spans="1:1">
      <c r="A1831" t="s">
        <v>7082</v>
      </c>
    </row>
    <row r="1832" spans="1:1">
      <c r="A1832" t="s">
        <v>7086</v>
      </c>
    </row>
    <row r="1833" spans="1:1">
      <c r="A1833" t="s">
        <v>7090</v>
      </c>
    </row>
    <row r="1834" spans="1:1">
      <c r="A1834">
        <v>3512863455</v>
      </c>
    </row>
    <row r="1835" spans="1:1">
      <c r="A1835" t="s">
        <v>7097</v>
      </c>
    </row>
    <row r="1836" spans="1:1">
      <c r="A1836" t="s">
        <v>7101</v>
      </c>
    </row>
    <row r="1837" spans="1:1">
      <c r="A1837" t="s">
        <v>7105</v>
      </c>
    </row>
    <row r="1838" spans="1:1">
      <c r="A1838" t="s">
        <v>7109</v>
      </c>
    </row>
    <row r="1839" spans="1:1">
      <c r="A1839" t="s">
        <v>7113</v>
      </c>
    </row>
    <row r="1840" spans="1:1">
      <c r="A1840" t="s">
        <v>7117</v>
      </c>
    </row>
    <row r="1841" spans="1:1">
      <c r="A1841" t="s">
        <v>7121</v>
      </c>
    </row>
    <row r="1842" spans="1:1">
      <c r="A1842" t="s">
        <v>7125</v>
      </c>
    </row>
    <row r="1843" spans="1:1">
      <c r="A1843">
        <f>1-697-212-1632</f>
        <v>-2540</v>
      </c>
    </row>
    <row r="1844" spans="1:1">
      <c r="A1844" t="s">
        <v>7132</v>
      </c>
    </row>
    <row r="1845" spans="1:1">
      <c r="A1845" t="s">
        <v>7136</v>
      </c>
    </row>
    <row r="1846" spans="1:1">
      <c r="A1846" t="s">
        <v>7140</v>
      </c>
    </row>
    <row r="1847" spans="1:1">
      <c r="A1847" t="s">
        <v>7144</v>
      </c>
    </row>
    <row r="1848" spans="1:1">
      <c r="A1848" t="s">
        <v>7148</v>
      </c>
    </row>
    <row r="1849" spans="1:1">
      <c r="A1849" t="s">
        <v>7152</v>
      </c>
    </row>
    <row r="1850" spans="1:1">
      <c r="A1850" t="s">
        <v>7156</v>
      </c>
    </row>
    <row r="1851" spans="1:1">
      <c r="A1851" t="s">
        <v>7160</v>
      </c>
    </row>
    <row r="1852" spans="1:1">
      <c r="A1852" t="s">
        <v>7164</v>
      </c>
    </row>
    <row r="1853" spans="1:1">
      <c r="A1853" t="s">
        <v>7168</v>
      </c>
    </row>
    <row r="1854" spans="1:1">
      <c r="A1854" t="s">
        <v>7172</v>
      </c>
    </row>
    <row r="1855" spans="1:1">
      <c r="A1855" t="s">
        <v>7176</v>
      </c>
    </row>
    <row r="1856" spans="1:1">
      <c r="A1856" t="s">
        <v>7180</v>
      </c>
    </row>
    <row r="1857" spans="1:1">
      <c r="A1857" t="s">
        <v>7184</v>
      </c>
    </row>
    <row r="1858" spans="1:1">
      <c r="A1858" t="s">
        <v>7188</v>
      </c>
    </row>
    <row r="1859" spans="1:1">
      <c r="A1859">
        <v>2863701832</v>
      </c>
    </row>
    <row r="1860" spans="1:1">
      <c r="A1860" t="s">
        <v>7195</v>
      </c>
    </row>
    <row r="1861" spans="1:1">
      <c r="A1861" t="s">
        <v>7199</v>
      </c>
    </row>
    <row r="1862" spans="1:1">
      <c r="A1862">
        <v>6102861507</v>
      </c>
    </row>
    <row r="1863" spans="1:1">
      <c r="A1863">
        <f>1-549-646-5516</f>
        <v>-6710</v>
      </c>
    </row>
    <row r="1864" spans="1:1">
      <c r="A1864" t="s">
        <v>7209</v>
      </c>
    </row>
    <row r="1865" spans="1:1">
      <c r="A1865" t="s">
        <v>7213</v>
      </c>
    </row>
    <row r="1866" spans="1:1">
      <c r="A1866" t="s">
        <v>7216</v>
      </c>
    </row>
    <row r="1867" spans="1:1">
      <c r="A1867" t="s">
        <v>7220</v>
      </c>
    </row>
    <row r="1868" spans="1:1">
      <c r="A1868" t="s">
        <v>7224</v>
      </c>
    </row>
    <row r="1869" spans="1:1">
      <c r="A1869" t="s">
        <v>7228</v>
      </c>
    </row>
    <row r="1870" spans="1:1">
      <c r="A1870" t="s">
        <v>7232</v>
      </c>
    </row>
    <row r="1871" spans="1:1">
      <c r="A1871" t="s">
        <v>7236</v>
      </c>
    </row>
    <row r="1872" spans="1:1">
      <c r="A1872" t="s">
        <v>7240</v>
      </c>
    </row>
    <row r="1873" spans="1:1">
      <c r="A1873" t="s">
        <v>7244</v>
      </c>
    </row>
    <row r="1874" spans="1:1">
      <c r="A1874" t="s">
        <v>7248</v>
      </c>
    </row>
    <row r="1875" spans="1:1">
      <c r="A1875" t="s">
        <v>7252</v>
      </c>
    </row>
    <row r="1876" spans="1:1">
      <c r="A1876">
        <v>4381555648</v>
      </c>
    </row>
    <row r="1877" spans="1:1">
      <c r="A1877" t="s">
        <v>7259</v>
      </c>
    </row>
    <row r="1878" spans="1:1">
      <c r="A1878" t="s">
        <v>7263</v>
      </c>
    </row>
    <row r="1879" spans="1:1">
      <c r="A1879">
        <f>1-859-353-856</f>
        <v>-2067</v>
      </c>
    </row>
    <row r="1880" spans="1:1">
      <c r="A1880" t="s">
        <v>7269</v>
      </c>
    </row>
    <row r="1881" spans="1:1">
      <c r="A1881" t="s">
        <v>7273</v>
      </c>
    </row>
    <row r="1882" spans="1:1">
      <c r="A1882">
        <v>6409734651</v>
      </c>
    </row>
    <row r="1883" spans="1:1">
      <c r="A1883">
        <v>5876353336</v>
      </c>
    </row>
    <row r="1884" spans="1:1">
      <c r="A1884" t="s">
        <v>7283</v>
      </c>
    </row>
    <row r="1885" spans="1:1">
      <c r="A1885" t="s">
        <v>7287</v>
      </c>
    </row>
    <row r="1886" spans="1:1">
      <c r="A1886" t="s">
        <v>7291</v>
      </c>
    </row>
    <row r="1887" spans="1:1">
      <c r="A1887">
        <v>8588710028</v>
      </c>
    </row>
    <row r="1888" spans="1:1">
      <c r="A1888" t="s">
        <v>7298</v>
      </c>
    </row>
    <row r="1889" spans="1:1">
      <c r="A1889" t="s">
        <v>7302</v>
      </c>
    </row>
    <row r="1890" spans="1:1">
      <c r="A1890" t="s">
        <v>7306</v>
      </c>
    </row>
    <row r="1891" spans="1:1">
      <c r="A1891">
        <v>1210409898</v>
      </c>
    </row>
    <row r="1892" spans="1:1">
      <c r="A1892" t="s">
        <v>7313</v>
      </c>
    </row>
    <row r="1893" spans="1:1">
      <c r="A1893">
        <f>1-683-297-9588</f>
        <v>-10567</v>
      </c>
    </row>
    <row r="1894" spans="1:1">
      <c r="A1894" t="s">
        <v>7320</v>
      </c>
    </row>
    <row r="1895" spans="1:1">
      <c r="A1895" t="s">
        <v>7324</v>
      </c>
    </row>
    <row r="1896" spans="1:1">
      <c r="A1896" t="s">
        <v>7328</v>
      </c>
    </row>
    <row r="1897" spans="1:1">
      <c r="A1897" t="s">
        <v>7332</v>
      </c>
    </row>
    <row r="1898" spans="1:1">
      <c r="A1898" t="s">
        <v>7336</v>
      </c>
    </row>
    <row r="1899" spans="1:1">
      <c r="A1899" t="s">
        <v>7340</v>
      </c>
    </row>
    <row r="1900" spans="1:1">
      <c r="A1900" t="s">
        <v>7344</v>
      </c>
    </row>
    <row r="1901" spans="1:1">
      <c r="A1901" t="s">
        <v>7348</v>
      </c>
    </row>
    <row r="1902" spans="1:1">
      <c r="A1902" t="s">
        <v>7352</v>
      </c>
    </row>
    <row r="1903" spans="1:1">
      <c r="A1903" t="s">
        <v>7356</v>
      </c>
    </row>
    <row r="1904" spans="1:1">
      <c r="A1904">
        <f>1-243-825-1101</f>
        <v>-2168</v>
      </c>
    </row>
    <row r="1905" spans="1:1">
      <c r="A1905" t="s">
        <v>7363</v>
      </c>
    </row>
    <row r="1906" spans="1:1">
      <c r="A1906" t="s">
        <v>7367</v>
      </c>
    </row>
    <row r="1907" spans="1:1">
      <c r="A1907" t="s">
        <v>7371</v>
      </c>
    </row>
    <row r="1908" spans="1:1">
      <c r="A1908" t="s">
        <v>7375</v>
      </c>
    </row>
    <row r="1909" spans="1:1">
      <c r="A1909" t="s">
        <v>7379</v>
      </c>
    </row>
    <row r="1910" spans="1:1">
      <c r="A1910" t="s">
        <v>7383</v>
      </c>
    </row>
    <row r="1911" spans="1:1">
      <c r="A1911" t="s">
        <v>7387</v>
      </c>
    </row>
    <row r="1912" spans="1:1">
      <c r="A1912" t="s">
        <v>7391</v>
      </c>
    </row>
    <row r="1913" spans="1:1">
      <c r="A1913" t="s">
        <v>7395</v>
      </c>
    </row>
    <row r="1914" spans="1:1">
      <c r="A1914" t="s">
        <v>7398</v>
      </c>
    </row>
    <row r="1915" spans="1:1">
      <c r="A1915" t="s">
        <v>7402</v>
      </c>
    </row>
    <row r="1916" spans="1:1">
      <c r="A1916" t="s">
        <v>7406</v>
      </c>
    </row>
    <row r="1917" spans="1:1">
      <c r="A1917" t="s">
        <v>7410</v>
      </c>
    </row>
    <row r="1918" spans="1:1">
      <c r="A1918" t="s">
        <v>7414</v>
      </c>
    </row>
    <row r="1919" spans="1:1">
      <c r="A1919" t="s">
        <v>7418</v>
      </c>
    </row>
    <row r="1920" spans="1:1">
      <c r="A1920" t="s">
        <v>7422</v>
      </c>
    </row>
    <row r="1921" spans="1:1">
      <c r="A1921">
        <f>1-731-498-8208</f>
        <v>-9436</v>
      </c>
    </row>
    <row r="1922" spans="1:1">
      <c r="A1922" t="s">
        <v>7429</v>
      </c>
    </row>
    <row r="1923" spans="1:1">
      <c r="A1923" t="s">
        <v>7433</v>
      </c>
    </row>
    <row r="1924" spans="1:1">
      <c r="A1924" t="s">
        <v>7437</v>
      </c>
    </row>
    <row r="1925" spans="1:1">
      <c r="A1925" t="s">
        <v>7441</v>
      </c>
    </row>
    <row r="1926" spans="1:1">
      <c r="A1926" t="s">
        <v>7445</v>
      </c>
    </row>
    <row r="1927" spans="1:1">
      <c r="A1927" t="s">
        <v>7449</v>
      </c>
    </row>
    <row r="1928" spans="1:1">
      <c r="A1928" t="s">
        <v>7453</v>
      </c>
    </row>
    <row r="1929" spans="1:1">
      <c r="A1929">
        <v>2852872140</v>
      </c>
    </row>
    <row r="1930" spans="1:1">
      <c r="A1930" t="s">
        <v>7460</v>
      </c>
    </row>
    <row r="1931" spans="1:1">
      <c r="A1931">
        <f>1-985-646-4880</f>
        <v>-6510</v>
      </c>
    </row>
    <row r="1932" spans="1:1">
      <c r="A1932">
        <v>6514541676</v>
      </c>
    </row>
    <row r="1933" spans="1:1">
      <c r="A1933" t="s">
        <v>7470</v>
      </c>
    </row>
    <row r="1934" spans="1:1">
      <c r="A1934" t="s">
        <v>7474</v>
      </c>
    </row>
    <row r="1935" spans="1:1">
      <c r="A1935" t="s">
        <v>7478</v>
      </c>
    </row>
    <row r="1936" spans="1:1">
      <c r="A1936" t="s">
        <v>7482</v>
      </c>
    </row>
    <row r="1937" spans="1:1">
      <c r="A1937" t="s">
        <v>7486</v>
      </c>
    </row>
    <row r="1938" spans="1:1">
      <c r="A1938" t="s">
        <v>7490</v>
      </c>
    </row>
    <row r="1939" spans="1:1">
      <c r="A1939" t="s">
        <v>7493</v>
      </c>
    </row>
    <row r="1940" spans="1:1">
      <c r="A1940" t="s">
        <v>7496</v>
      </c>
    </row>
    <row r="1941" spans="1:1">
      <c r="A1941">
        <f>1-709-222-9233</f>
        <v>-10163</v>
      </c>
    </row>
    <row r="1942" spans="1:1">
      <c r="A1942" t="s">
        <v>7503</v>
      </c>
    </row>
    <row r="1943" spans="1:1">
      <c r="A1943" t="s">
        <v>7507</v>
      </c>
    </row>
    <row r="1944" spans="1:1">
      <c r="A1944" t="s">
        <v>7511</v>
      </c>
    </row>
    <row r="1945" spans="1:1">
      <c r="A1945" t="s">
        <v>7515</v>
      </c>
    </row>
    <row r="1946" spans="1:1">
      <c r="A1946" t="s">
        <v>7519</v>
      </c>
    </row>
    <row r="1947" spans="1:1">
      <c r="A1947" t="s">
        <v>7523</v>
      </c>
    </row>
    <row r="1948" spans="1:1">
      <c r="A1948" t="s">
        <v>7527</v>
      </c>
    </row>
    <row r="1949" spans="1:1">
      <c r="A1949" t="s">
        <v>7531</v>
      </c>
    </row>
    <row r="1950" spans="1:1">
      <c r="A1950" t="s">
        <v>7535</v>
      </c>
    </row>
    <row r="1951" spans="1:1">
      <c r="A1951" t="s">
        <v>7539</v>
      </c>
    </row>
    <row r="1952" spans="1:1">
      <c r="A1952">
        <v>9286655469</v>
      </c>
    </row>
    <row r="1953" spans="1:1">
      <c r="A1953" t="s">
        <v>7546</v>
      </c>
    </row>
    <row r="1954" spans="1:1">
      <c r="A1954">
        <v>5426624934</v>
      </c>
    </row>
    <row r="1955" spans="1:1">
      <c r="A1955" t="s">
        <v>7553</v>
      </c>
    </row>
    <row r="1956" spans="1:1">
      <c r="A1956" t="s">
        <v>7557</v>
      </c>
    </row>
    <row r="1957" spans="1:1">
      <c r="A1957" t="s">
        <v>7561</v>
      </c>
    </row>
    <row r="1958" spans="1:1">
      <c r="A1958">
        <v>841004777</v>
      </c>
    </row>
    <row r="1959" spans="1:1">
      <c r="A1959" t="s">
        <v>7568</v>
      </c>
    </row>
    <row r="1960" spans="1:1">
      <c r="A1960">
        <v>3116360807</v>
      </c>
    </row>
    <row r="1961" spans="1:1">
      <c r="A1961" t="s">
        <v>7575</v>
      </c>
    </row>
    <row r="1962" spans="1:1">
      <c r="A1962" t="s">
        <v>7579</v>
      </c>
    </row>
    <row r="1963" spans="1:1">
      <c r="A1963" t="s">
        <v>7583</v>
      </c>
    </row>
    <row r="1964" spans="1:1">
      <c r="A1964" t="s">
        <v>7587</v>
      </c>
    </row>
    <row r="1965" spans="1:1">
      <c r="A1965">
        <v>1566496568</v>
      </c>
    </row>
    <row r="1966" spans="1:1">
      <c r="A1966" t="s">
        <v>7594</v>
      </c>
    </row>
    <row r="1967" spans="1:1">
      <c r="A1967" t="s">
        <v>7598</v>
      </c>
    </row>
    <row r="1968" spans="1:1">
      <c r="A1968" t="s">
        <v>7602</v>
      </c>
    </row>
    <row r="1969" spans="1:1">
      <c r="A1969" t="s">
        <v>7606</v>
      </c>
    </row>
    <row r="1970" spans="1:1">
      <c r="A1970" t="s">
        <v>7610</v>
      </c>
    </row>
    <row r="1971" spans="1:1">
      <c r="A1971" t="s">
        <v>7614</v>
      </c>
    </row>
    <row r="1972" spans="1:1">
      <c r="A1972" t="s">
        <v>7618</v>
      </c>
    </row>
    <row r="1973" spans="1:1">
      <c r="A1973" t="s">
        <v>7622</v>
      </c>
    </row>
    <row r="1974" spans="1:1">
      <c r="A1974" t="s">
        <v>7626</v>
      </c>
    </row>
    <row r="1975" spans="1:1">
      <c r="A1975">
        <v>7816253840</v>
      </c>
    </row>
    <row r="1976" spans="1:1">
      <c r="A1976" t="s">
        <v>7633</v>
      </c>
    </row>
    <row r="1977" spans="1:1">
      <c r="A1977" t="s">
        <v>7637</v>
      </c>
    </row>
    <row r="1978" spans="1:1">
      <c r="A1978" t="s">
        <v>7641</v>
      </c>
    </row>
    <row r="1979" spans="1:1">
      <c r="A1979">
        <v>3914726489</v>
      </c>
    </row>
    <row r="1980" spans="1:1">
      <c r="A1980" t="s">
        <v>7647</v>
      </c>
    </row>
    <row r="1981" spans="1:1">
      <c r="A1981" t="s">
        <v>7651</v>
      </c>
    </row>
    <row r="1982" spans="1:1">
      <c r="A1982" t="s">
        <v>7655</v>
      </c>
    </row>
    <row r="1983" spans="1:1">
      <c r="A1983" t="s">
        <v>7659</v>
      </c>
    </row>
    <row r="1984" spans="1:1">
      <c r="A1984" t="s">
        <v>7662</v>
      </c>
    </row>
    <row r="1985" spans="1:1">
      <c r="A1985" t="s">
        <v>7666</v>
      </c>
    </row>
    <row r="1986" spans="1:1">
      <c r="A1986" t="s">
        <v>7670</v>
      </c>
    </row>
    <row r="1987" spans="1:1">
      <c r="A1987" t="s">
        <v>7674</v>
      </c>
    </row>
    <row r="1988" spans="1:1">
      <c r="A1988" t="s">
        <v>7678</v>
      </c>
    </row>
    <row r="1989" spans="1:1">
      <c r="A1989" t="s">
        <v>7682</v>
      </c>
    </row>
    <row r="1990" spans="1:1">
      <c r="A1990" t="s">
        <v>7685</v>
      </c>
    </row>
    <row r="1991" spans="1:1">
      <c r="A1991" t="s">
        <v>7689</v>
      </c>
    </row>
    <row r="1992" spans="1:1">
      <c r="A1992">
        <v>5389406766</v>
      </c>
    </row>
    <row r="1993" spans="1:1">
      <c r="A1993" t="s">
        <v>7696</v>
      </c>
    </row>
    <row r="1994" spans="1:1">
      <c r="A1994" t="s">
        <v>7700</v>
      </c>
    </row>
    <row r="1995" spans="1:1">
      <c r="A1995" t="s">
        <v>7704</v>
      </c>
    </row>
    <row r="1996" spans="1:1">
      <c r="A1996" t="s">
        <v>7708</v>
      </c>
    </row>
    <row r="1997" spans="1:1">
      <c r="A1997" t="s">
        <v>7712</v>
      </c>
    </row>
    <row r="1998" spans="1:1">
      <c r="A1998">
        <v>6986195892</v>
      </c>
    </row>
    <row r="1999" spans="1:1">
      <c r="A1999" t="s">
        <v>7719</v>
      </c>
    </row>
    <row r="2000" spans="1:1">
      <c r="A2000" t="s">
        <v>7723</v>
      </c>
    </row>
    <row r="2001" spans="1:1">
      <c r="A2001" t="s">
        <v>7727</v>
      </c>
    </row>
    <row r="2002" spans="1:1">
      <c r="A2002">
        <f>1-602-393-7615</f>
        <v>-8609</v>
      </c>
    </row>
    <row r="2003" spans="1:1">
      <c r="A2003" t="s">
        <v>7734</v>
      </c>
    </row>
    <row r="2004" spans="1:1">
      <c r="A2004" t="s">
        <v>7738</v>
      </c>
    </row>
    <row r="2005" spans="1:1">
      <c r="A2005" t="s">
        <v>7742</v>
      </c>
    </row>
    <row r="2006" spans="1:1">
      <c r="A2006">
        <f>1-735-109-9660</f>
        <v>-10503</v>
      </c>
    </row>
    <row r="2007" spans="1:1">
      <c r="A2007" t="s">
        <v>7749</v>
      </c>
    </row>
    <row r="2008" spans="1:1">
      <c r="A2008" t="s">
        <v>7753</v>
      </c>
    </row>
    <row r="2009" spans="1:1">
      <c r="A2009" t="s">
        <v>7756</v>
      </c>
    </row>
    <row r="2010" spans="1:1">
      <c r="A2010" t="s">
        <v>7760</v>
      </c>
    </row>
    <row r="2011" spans="1:1">
      <c r="A2011" t="s">
        <v>7764</v>
      </c>
    </row>
    <row r="2012" spans="1:1">
      <c r="A2012" t="s">
        <v>7768</v>
      </c>
    </row>
    <row r="2013" spans="1:1">
      <c r="A2013" t="s">
        <v>7772</v>
      </c>
    </row>
    <row r="2014" spans="1:1">
      <c r="A2014" t="s">
        <v>7776</v>
      </c>
    </row>
    <row r="2015" spans="1:1">
      <c r="A2015" t="s">
        <v>7780</v>
      </c>
    </row>
    <row r="2016" spans="1:1">
      <c r="A2016" t="s">
        <v>7784</v>
      </c>
    </row>
    <row r="2017" spans="1:1">
      <c r="A2017" t="s">
        <v>7788</v>
      </c>
    </row>
    <row r="2018" spans="1:1">
      <c r="A2018" t="s">
        <v>7792</v>
      </c>
    </row>
    <row r="2019" spans="1:1">
      <c r="A2019" t="s">
        <v>7796</v>
      </c>
    </row>
    <row r="2020" spans="1:1">
      <c r="A2020" t="s">
        <v>7800</v>
      </c>
    </row>
    <row r="2021" spans="1:1">
      <c r="A2021" t="s">
        <v>7804</v>
      </c>
    </row>
    <row r="2022" spans="1:1">
      <c r="A2022" t="s">
        <v>7808</v>
      </c>
    </row>
    <row r="2023" spans="1:1">
      <c r="A2023" t="s">
        <v>7812</v>
      </c>
    </row>
    <row r="2024" spans="1:1">
      <c r="A2024" t="s">
        <v>7816</v>
      </c>
    </row>
    <row r="2025" spans="1:1">
      <c r="A2025" t="s">
        <v>7820</v>
      </c>
    </row>
    <row r="2026" spans="1:1">
      <c r="A2026" t="s">
        <v>7824</v>
      </c>
    </row>
    <row r="2027" spans="1:1">
      <c r="A2027" t="s">
        <v>7828</v>
      </c>
    </row>
    <row r="2028" spans="1:1">
      <c r="A2028" t="s">
        <v>7832</v>
      </c>
    </row>
    <row r="2029" spans="1:1">
      <c r="A2029" t="s">
        <v>7836</v>
      </c>
    </row>
    <row r="2030" spans="1:1">
      <c r="A2030" t="s">
        <v>7840</v>
      </c>
    </row>
    <row r="2031" spans="1:1">
      <c r="A2031" t="s">
        <v>7844</v>
      </c>
    </row>
    <row r="2032" spans="1:1">
      <c r="A2032" t="s">
        <v>7848</v>
      </c>
    </row>
    <row r="2033" spans="1:1">
      <c r="A2033" t="s">
        <v>7852</v>
      </c>
    </row>
    <row r="2034" spans="1:1">
      <c r="A2034" t="s">
        <v>7856</v>
      </c>
    </row>
    <row r="2035" spans="1:1">
      <c r="A2035">
        <v>8180215167</v>
      </c>
    </row>
    <row r="2036" spans="1:1">
      <c r="A2036" t="s">
        <v>7863</v>
      </c>
    </row>
    <row r="2037" spans="1:1">
      <c r="A2037" t="s">
        <v>7867</v>
      </c>
    </row>
    <row r="2038" spans="1:1">
      <c r="A2038" t="s">
        <v>7871</v>
      </c>
    </row>
    <row r="2039" spans="1:1">
      <c r="A2039" t="s">
        <v>7874</v>
      </c>
    </row>
    <row r="2040" spans="1:1">
      <c r="A2040" t="s">
        <v>7877</v>
      </c>
    </row>
    <row r="2041" spans="1:1">
      <c r="A2041" t="s">
        <v>7881</v>
      </c>
    </row>
    <row r="2042" spans="1:1">
      <c r="A2042" t="s">
        <v>7885</v>
      </c>
    </row>
    <row r="2043" spans="1:1">
      <c r="A2043" t="s">
        <v>7889</v>
      </c>
    </row>
    <row r="2044" spans="1:1">
      <c r="A2044" t="s">
        <v>7893</v>
      </c>
    </row>
    <row r="2045" spans="1:1">
      <c r="A2045">
        <v>7783162783</v>
      </c>
    </row>
    <row r="2046" spans="1:1">
      <c r="A2046" t="s">
        <v>7900</v>
      </c>
    </row>
    <row r="2047" spans="1:1">
      <c r="A2047" t="s">
        <v>7904</v>
      </c>
    </row>
    <row r="2048" spans="1:1">
      <c r="A2048" t="s">
        <v>7908</v>
      </c>
    </row>
    <row r="2049" spans="1:1">
      <c r="A2049" t="s">
        <v>7912</v>
      </c>
    </row>
    <row r="2050" spans="1:1">
      <c r="A2050" t="s">
        <v>7916</v>
      </c>
    </row>
    <row r="2051" spans="1:1">
      <c r="A2051" t="s">
        <v>7920</v>
      </c>
    </row>
    <row r="2052" spans="1:1">
      <c r="A2052" t="s">
        <v>7924</v>
      </c>
    </row>
    <row r="2053" spans="1:1">
      <c r="A2053" t="s">
        <v>7928</v>
      </c>
    </row>
    <row r="2054" spans="1:1">
      <c r="A2054" t="s">
        <v>7932</v>
      </c>
    </row>
    <row r="2055" spans="1:1">
      <c r="A2055" t="s">
        <v>7936</v>
      </c>
    </row>
    <row r="2056" spans="1:1">
      <c r="A2056" t="s">
        <v>7940</v>
      </c>
    </row>
    <row r="2057" spans="1:1">
      <c r="A2057" t="s">
        <v>7944</v>
      </c>
    </row>
    <row r="2058" spans="1:1">
      <c r="A2058" t="s">
        <v>7948</v>
      </c>
    </row>
    <row r="2059" spans="1:1">
      <c r="A2059" t="s">
        <v>7952</v>
      </c>
    </row>
    <row r="2060" spans="1:1">
      <c r="A2060" t="s">
        <v>7956</v>
      </c>
    </row>
    <row r="2061" spans="1:1">
      <c r="A2061" t="s">
        <v>7960</v>
      </c>
    </row>
    <row r="2062" spans="1:1">
      <c r="A2062" t="s">
        <v>7964</v>
      </c>
    </row>
    <row r="2063" spans="1:1">
      <c r="A2063" t="s">
        <v>7968</v>
      </c>
    </row>
    <row r="2064" spans="1:1">
      <c r="A2064" t="s">
        <v>7972</v>
      </c>
    </row>
    <row r="2065" spans="1:1">
      <c r="A2065" t="s">
        <v>7976</v>
      </c>
    </row>
    <row r="2066" spans="1:1">
      <c r="A2066" t="s">
        <v>7980</v>
      </c>
    </row>
    <row r="2067" spans="1:1">
      <c r="A2067" t="s">
        <v>7984</v>
      </c>
    </row>
    <row r="2068" spans="1:1">
      <c r="A2068" t="s">
        <v>7988</v>
      </c>
    </row>
    <row r="2069" spans="1:1">
      <c r="A2069" t="s">
        <v>7992</v>
      </c>
    </row>
    <row r="2070" spans="1:1">
      <c r="A2070">
        <f>1-443-343-3726</f>
        <v>-4511</v>
      </c>
    </row>
    <row r="2071" spans="1:1">
      <c r="A2071" t="s">
        <v>7999</v>
      </c>
    </row>
    <row r="2072" spans="1:1">
      <c r="A2072">
        <v>8204719464</v>
      </c>
    </row>
    <row r="2073" spans="1:1">
      <c r="A2073" t="s">
        <v>8006</v>
      </c>
    </row>
    <row r="2074" spans="1:1">
      <c r="A2074" t="s">
        <v>8010</v>
      </c>
    </row>
    <row r="2075" spans="1:1">
      <c r="A2075" t="s">
        <v>8014</v>
      </c>
    </row>
    <row r="2076" spans="1:1">
      <c r="A2076" t="s">
        <v>8018</v>
      </c>
    </row>
    <row r="2077" spans="1:1">
      <c r="A2077" t="s">
        <v>8022</v>
      </c>
    </row>
    <row r="2078" spans="1:1">
      <c r="A2078" t="s">
        <v>8026</v>
      </c>
    </row>
    <row r="2079" spans="1:1">
      <c r="A2079" t="s">
        <v>8030</v>
      </c>
    </row>
    <row r="2080" spans="1:1">
      <c r="A2080" t="s">
        <v>8034</v>
      </c>
    </row>
    <row r="2081" spans="1:1">
      <c r="A2081" t="s">
        <v>8038</v>
      </c>
    </row>
    <row r="2082" spans="1:1">
      <c r="A2082" t="s">
        <v>8042</v>
      </c>
    </row>
    <row r="2083" spans="1:1">
      <c r="A2083" t="s">
        <v>8046</v>
      </c>
    </row>
    <row r="2084" spans="1:1">
      <c r="A2084" t="s">
        <v>8050</v>
      </c>
    </row>
    <row r="2085" spans="1:1">
      <c r="A2085" t="s">
        <v>8054</v>
      </c>
    </row>
    <row r="2086" spans="1:1">
      <c r="A2086" t="s">
        <v>8058</v>
      </c>
    </row>
    <row r="2087" spans="1:1">
      <c r="A2087" t="s">
        <v>8062</v>
      </c>
    </row>
    <row r="2088" spans="1:1">
      <c r="A2088" t="s">
        <v>8066</v>
      </c>
    </row>
    <row r="2089" spans="1:1">
      <c r="A2089" t="s">
        <v>8070</v>
      </c>
    </row>
    <row r="2090" spans="1:1">
      <c r="A2090" t="s">
        <v>8074</v>
      </c>
    </row>
    <row r="2091" spans="1:1">
      <c r="A2091" t="s">
        <v>8078</v>
      </c>
    </row>
    <row r="2092" spans="1:1">
      <c r="A2092" t="s">
        <v>8082</v>
      </c>
    </row>
    <row r="2093" spans="1:1">
      <c r="A2093" t="s">
        <v>8086</v>
      </c>
    </row>
    <row r="2094" spans="1:1">
      <c r="A2094" t="s">
        <v>8090</v>
      </c>
    </row>
    <row r="2095" spans="1:1">
      <c r="A2095" t="s">
        <v>8094</v>
      </c>
    </row>
    <row r="2096" spans="1:1">
      <c r="A2096" t="s">
        <v>8098</v>
      </c>
    </row>
    <row r="2097" spans="1:1">
      <c r="A2097">
        <v>8180844835</v>
      </c>
    </row>
    <row r="2098" spans="1:1">
      <c r="A2098" t="s">
        <v>8105</v>
      </c>
    </row>
    <row r="2099" spans="1:1">
      <c r="A2099" t="s">
        <v>8109</v>
      </c>
    </row>
    <row r="2100" spans="1:1">
      <c r="A2100" t="s">
        <v>8113</v>
      </c>
    </row>
    <row r="2101" spans="1:1">
      <c r="A2101">
        <v>7375437329</v>
      </c>
    </row>
    <row r="2102" spans="1:1">
      <c r="A2102" t="s">
        <v>8120</v>
      </c>
    </row>
    <row r="2103" spans="1:1">
      <c r="A2103" t="s">
        <v>8124</v>
      </c>
    </row>
    <row r="2104" spans="1:1">
      <c r="A2104" t="s">
        <v>8128</v>
      </c>
    </row>
    <row r="2105" spans="1:1">
      <c r="A2105" t="s">
        <v>8132</v>
      </c>
    </row>
    <row r="2106" spans="1:1">
      <c r="A2106">
        <v>4594930845</v>
      </c>
    </row>
    <row r="2107" spans="1:1">
      <c r="A2107">
        <v>123288530</v>
      </c>
    </row>
    <row r="2108" spans="1:1">
      <c r="A2108">
        <f>1-15-483-2482</f>
        <v>-2979</v>
      </c>
    </row>
    <row r="2109" spans="1:1">
      <c r="A2109" t="s">
        <v>8145</v>
      </c>
    </row>
    <row r="2110" spans="1:1">
      <c r="A2110" t="s">
        <v>8149</v>
      </c>
    </row>
    <row r="2111" spans="1:1">
      <c r="A2111" t="s">
        <v>8153</v>
      </c>
    </row>
    <row r="2112" spans="1:1">
      <c r="A2112" t="s">
        <v>8157</v>
      </c>
    </row>
    <row r="2113" spans="1:1">
      <c r="A2113" t="s">
        <v>8161</v>
      </c>
    </row>
    <row r="2114" spans="1:1">
      <c r="A2114" t="s">
        <v>8165</v>
      </c>
    </row>
    <row r="2115" spans="1:1">
      <c r="A2115" t="s">
        <v>8169</v>
      </c>
    </row>
    <row r="2116" spans="1:1">
      <c r="A2116" t="s">
        <v>8173</v>
      </c>
    </row>
    <row r="2117" spans="1:1">
      <c r="A2117" t="s">
        <v>8177</v>
      </c>
    </row>
    <row r="2118" spans="1:1">
      <c r="A2118" t="s">
        <v>8181</v>
      </c>
    </row>
    <row r="2119" spans="1:1">
      <c r="A2119" t="s">
        <v>8185</v>
      </c>
    </row>
    <row r="2120" spans="1:1">
      <c r="A2120" t="s">
        <v>8189</v>
      </c>
    </row>
    <row r="2121" spans="1:1">
      <c r="A2121" t="s">
        <v>8193</v>
      </c>
    </row>
    <row r="2122" spans="1:1">
      <c r="A2122" t="s">
        <v>8197</v>
      </c>
    </row>
    <row r="2123" spans="1:1">
      <c r="A2123" t="s">
        <v>8201</v>
      </c>
    </row>
    <row r="2124" spans="1:1">
      <c r="A2124" t="s">
        <v>8205</v>
      </c>
    </row>
    <row r="2125" spans="1:1">
      <c r="A2125" t="s">
        <v>8209</v>
      </c>
    </row>
    <row r="2126" spans="1:1">
      <c r="A2126" t="s">
        <v>8213</v>
      </c>
    </row>
    <row r="2127" spans="1:1">
      <c r="A2127" t="s">
        <v>8217</v>
      </c>
    </row>
    <row r="2128" spans="1:1">
      <c r="A2128" t="s">
        <v>8221</v>
      </c>
    </row>
    <row r="2129" spans="1:1">
      <c r="A2129" t="s">
        <v>8225</v>
      </c>
    </row>
    <row r="2130" spans="1:1">
      <c r="A2130" t="s">
        <v>8229</v>
      </c>
    </row>
    <row r="2131" spans="1:1">
      <c r="A2131" t="s">
        <v>8233</v>
      </c>
    </row>
    <row r="2132" spans="1:1">
      <c r="A2132" t="s">
        <v>8237</v>
      </c>
    </row>
    <row r="2133" spans="1:1">
      <c r="A2133" t="s">
        <v>8241</v>
      </c>
    </row>
    <row r="2134" spans="1:1">
      <c r="A2134">
        <v>4112182408</v>
      </c>
    </row>
    <row r="2135" spans="1:1">
      <c r="A2135" t="s">
        <v>8248</v>
      </c>
    </row>
    <row r="2136" spans="1:1">
      <c r="A2136" t="s">
        <v>8252</v>
      </c>
    </row>
    <row r="2137" spans="1:1">
      <c r="A2137" t="s">
        <v>8256</v>
      </c>
    </row>
    <row r="2138" spans="1:1">
      <c r="A2138" t="s">
        <v>8260</v>
      </c>
    </row>
    <row r="2139" spans="1:1">
      <c r="A2139" t="s">
        <v>8264</v>
      </c>
    </row>
    <row r="2140" spans="1:1">
      <c r="A2140" t="s">
        <v>8268</v>
      </c>
    </row>
    <row r="2141" spans="1:1">
      <c r="A2141" t="s">
        <v>8272</v>
      </c>
    </row>
    <row r="2142" spans="1:1">
      <c r="A2142" t="s">
        <v>8276</v>
      </c>
    </row>
    <row r="2143" spans="1:1">
      <c r="A2143" t="s">
        <v>8280</v>
      </c>
    </row>
    <row r="2144" spans="1:1">
      <c r="A2144" t="s">
        <v>8284</v>
      </c>
    </row>
    <row r="2145" spans="1:1">
      <c r="A2145" t="s">
        <v>8288</v>
      </c>
    </row>
    <row r="2146" spans="1:1">
      <c r="A2146" t="s">
        <v>8292</v>
      </c>
    </row>
    <row r="2147" spans="1:1">
      <c r="A2147" t="s">
        <v>8296</v>
      </c>
    </row>
    <row r="2148" spans="1:1">
      <c r="A2148">
        <f>1-31-72-2433</f>
        <v>-2535</v>
      </c>
    </row>
    <row r="2149" spans="1:1">
      <c r="A2149" t="s">
        <v>8303</v>
      </c>
    </row>
    <row r="2150" spans="1:1">
      <c r="A2150" t="s">
        <v>8307</v>
      </c>
    </row>
    <row r="2151" spans="1:1">
      <c r="A2151">
        <f>1-856-826-4387</f>
        <v>-6068</v>
      </c>
    </row>
    <row r="2152" spans="1:1">
      <c r="A2152" t="s">
        <v>8313</v>
      </c>
    </row>
    <row r="2153" spans="1:1">
      <c r="A2153" t="s">
        <v>8317</v>
      </c>
    </row>
    <row r="2154" spans="1:1">
      <c r="A2154" t="s">
        <v>8321</v>
      </c>
    </row>
    <row r="2155" spans="1:1">
      <c r="A2155" t="s">
        <v>8325</v>
      </c>
    </row>
    <row r="2156" spans="1:1">
      <c r="A2156" t="s">
        <v>8329</v>
      </c>
    </row>
    <row r="2157" spans="1:1">
      <c r="A2157" t="s">
        <v>8333</v>
      </c>
    </row>
    <row r="2158" spans="1:1">
      <c r="A2158" t="s">
        <v>8337</v>
      </c>
    </row>
    <row r="2159" spans="1:1">
      <c r="A2159" t="s">
        <v>8341</v>
      </c>
    </row>
    <row r="2160" spans="1:1">
      <c r="A2160" t="s">
        <v>8345</v>
      </c>
    </row>
    <row r="2161" spans="1:1">
      <c r="A2161">
        <f>1-370-905-3972</f>
        <v>-5246</v>
      </c>
    </row>
    <row r="2162" spans="1:1">
      <c r="A2162" t="s">
        <v>8352</v>
      </c>
    </row>
    <row r="2163" spans="1:1">
      <c r="A2163" t="s">
        <v>8356</v>
      </c>
    </row>
    <row r="2164" spans="1:1">
      <c r="A2164" t="s">
        <v>8360</v>
      </c>
    </row>
    <row r="2165" spans="1:1">
      <c r="A2165" t="s">
        <v>8364</v>
      </c>
    </row>
    <row r="2166" spans="1:1">
      <c r="A2166" t="s">
        <v>8368</v>
      </c>
    </row>
    <row r="2167" spans="1:1">
      <c r="A2167" t="s">
        <v>8372</v>
      </c>
    </row>
    <row r="2168" spans="1:1">
      <c r="A2168" t="s">
        <v>8376</v>
      </c>
    </row>
    <row r="2169" spans="1:1">
      <c r="A2169" t="s">
        <v>8380</v>
      </c>
    </row>
    <row r="2170" spans="1:1">
      <c r="A2170">
        <f>1-231-123-9265</f>
        <v>-9618</v>
      </c>
    </row>
    <row r="2171" spans="1:1">
      <c r="A2171" t="s">
        <v>8387</v>
      </c>
    </row>
    <row r="2172" spans="1:1">
      <c r="A2172" t="s">
        <v>8390</v>
      </c>
    </row>
    <row r="2173" spans="1:1">
      <c r="A2173" t="s">
        <v>8394</v>
      </c>
    </row>
    <row r="2174" spans="1:1">
      <c r="A2174">
        <v>8954163774</v>
      </c>
    </row>
    <row r="2175" spans="1:1">
      <c r="A2175" t="s">
        <v>8401</v>
      </c>
    </row>
    <row r="2176" spans="1:1">
      <c r="A2176">
        <f>1-199-85-7905</f>
        <v>-8188</v>
      </c>
    </row>
    <row r="2177" spans="1:1">
      <c r="A2177" t="s">
        <v>8408</v>
      </c>
    </row>
    <row r="2178" spans="1:1">
      <c r="A2178" t="s">
        <v>8412</v>
      </c>
    </row>
    <row r="2179" spans="1:1">
      <c r="A2179" t="s">
        <v>8416</v>
      </c>
    </row>
    <row r="2180" spans="1:1">
      <c r="A2180" t="s">
        <v>8420</v>
      </c>
    </row>
    <row r="2181" spans="1:1">
      <c r="A2181">
        <v>939710344</v>
      </c>
    </row>
    <row r="2182" spans="1:1">
      <c r="A2182" t="s">
        <v>8426</v>
      </c>
    </row>
    <row r="2183" spans="1:1">
      <c r="A2183" t="s">
        <v>8430</v>
      </c>
    </row>
    <row r="2184" spans="1:1">
      <c r="A2184" t="s">
        <v>8434</v>
      </c>
    </row>
    <row r="2185" spans="1:1">
      <c r="A2185" t="s">
        <v>8438</v>
      </c>
    </row>
    <row r="2186" spans="1:1">
      <c r="A2186" t="s">
        <v>8442</v>
      </c>
    </row>
    <row r="2187" spans="1:1">
      <c r="A2187">
        <v>7044373593</v>
      </c>
    </row>
    <row r="2188" spans="1:1">
      <c r="A2188" t="s">
        <v>8449</v>
      </c>
    </row>
    <row r="2189" spans="1:1">
      <c r="A2189">
        <v>4717477286</v>
      </c>
    </row>
    <row r="2190" spans="1:1">
      <c r="A2190" t="s">
        <v>8456</v>
      </c>
    </row>
    <row r="2191" spans="1:1">
      <c r="A2191" t="s">
        <v>8460</v>
      </c>
    </row>
    <row r="2192" spans="1:1">
      <c r="A2192" t="s">
        <v>8464</v>
      </c>
    </row>
    <row r="2193" spans="1:1">
      <c r="A2193" t="s">
        <v>8468</v>
      </c>
    </row>
    <row r="2194" spans="1:1">
      <c r="A2194" t="s">
        <v>8472</v>
      </c>
    </row>
    <row r="2195" spans="1:1">
      <c r="A2195">
        <v>358468329</v>
      </c>
    </row>
    <row r="2196" spans="1:1">
      <c r="A2196" t="s">
        <v>8479</v>
      </c>
    </row>
    <row r="2197" spans="1:1">
      <c r="A2197" t="s">
        <v>8483</v>
      </c>
    </row>
    <row r="2198" spans="1:1">
      <c r="A2198">
        <f>1-953-986-6085</f>
        <v>-8023</v>
      </c>
    </row>
    <row r="2199" spans="1:1">
      <c r="A2199" t="s">
        <v>8490</v>
      </c>
    </row>
    <row r="2200" spans="1:1">
      <c r="A2200" t="s">
        <v>8493</v>
      </c>
    </row>
    <row r="2201" spans="1:1">
      <c r="A2201" t="s">
        <v>8497</v>
      </c>
    </row>
    <row r="2202" spans="1:1">
      <c r="A2202" t="s">
        <v>8501</v>
      </c>
    </row>
    <row r="2203" spans="1:1">
      <c r="A2203" t="s">
        <v>8505</v>
      </c>
    </row>
    <row r="2204" spans="1:1">
      <c r="A2204">
        <v>4000201093</v>
      </c>
    </row>
    <row r="2205" spans="1:1">
      <c r="A2205" t="s">
        <v>8512</v>
      </c>
    </row>
    <row r="2206" spans="1:1">
      <c r="A2206" t="s">
        <v>8516</v>
      </c>
    </row>
    <row r="2207" spans="1:1">
      <c r="A2207" t="s">
        <v>8520</v>
      </c>
    </row>
    <row r="2208" spans="1:1">
      <c r="A2208" t="s">
        <v>8524</v>
      </c>
    </row>
    <row r="2209" spans="1:1">
      <c r="A2209" t="s">
        <v>8528</v>
      </c>
    </row>
    <row r="2210" spans="1:1">
      <c r="A2210" t="s">
        <v>8532</v>
      </c>
    </row>
    <row r="2211" spans="1:1">
      <c r="A2211" t="s">
        <v>8536</v>
      </c>
    </row>
    <row r="2212" spans="1:1">
      <c r="A2212" t="s">
        <v>8540</v>
      </c>
    </row>
    <row r="2213" spans="1:1">
      <c r="A2213" t="s">
        <v>8544</v>
      </c>
    </row>
    <row r="2214" spans="1:1">
      <c r="A2214" t="s">
        <v>8548</v>
      </c>
    </row>
    <row r="2215" spans="1:1">
      <c r="A2215" t="s">
        <v>8552</v>
      </c>
    </row>
    <row r="2216" spans="1:1">
      <c r="A2216" t="s">
        <v>8556</v>
      </c>
    </row>
    <row r="2217" spans="1:1">
      <c r="A2217">
        <f>1-152-100-1573</f>
        <v>-1824</v>
      </c>
    </row>
    <row r="2218" spans="1:1">
      <c r="A2218" t="s">
        <v>8563</v>
      </c>
    </row>
    <row r="2219" spans="1:1">
      <c r="A2219" t="s">
        <v>8567</v>
      </c>
    </row>
    <row r="2220" spans="1:1">
      <c r="A2220" t="s">
        <v>8571</v>
      </c>
    </row>
    <row r="2221" spans="1:1">
      <c r="A2221" t="s">
        <v>8575</v>
      </c>
    </row>
    <row r="2222" spans="1:1">
      <c r="A2222" t="s">
        <v>8579</v>
      </c>
    </row>
    <row r="2223" spans="1:1">
      <c r="A2223" t="s">
        <v>8583</v>
      </c>
    </row>
    <row r="2224" spans="1:1">
      <c r="A2224" t="s">
        <v>8587</v>
      </c>
    </row>
    <row r="2225" spans="1:1">
      <c r="A2225" t="s">
        <v>8591</v>
      </c>
    </row>
    <row r="2226" spans="1:1">
      <c r="A2226" t="s">
        <v>8595</v>
      </c>
    </row>
    <row r="2227" spans="1:1">
      <c r="A2227">
        <v>7671410538</v>
      </c>
    </row>
    <row r="2228" spans="1:1">
      <c r="A2228" t="s">
        <v>8602</v>
      </c>
    </row>
    <row r="2229" spans="1:1">
      <c r="A2229" t="s">
        <v>8606</v>
      </c>
    </row>
    <row r="2230" spans="1:1">
      <c r="A2230" t="s">
        <v>8610</v>
      </c>
    </row>
    <row r="2231" spans="1:1">
      <c r="A2231" t="s">
        <v>8614</v>
      </c>
    </row>
    <row r="2232" spans="1:1">
      <c r="A2232" t="s">
        <v>8618</v>
      </c>
    </row>
    <row r="2233" spans="1:1">
      <c r="A2233" t="s">
        <v>8622</v>
      </c>
    </row>
    <row r="2234" spans="1:1">
      <c r="A2234">
        <f>1-261-800-6549</f>
        <v>-7609</v>
      </c>
    </row>
    <row r="2235" spans="1:1">
      <c r="A2235" t="s">
        <v>8628</v>
      </c>
    </row>
    <row r="2236" spans="1:1">
      <c r="A2236" t="s">
        <v>8632</v>
      </c>
    </row>
    <row r="2237" spans="1:1">
      <c r="A2237" t="s">
        <v>8636</v>
      </c>
    </row>
    <row r="2238" spans="1:1">
      <c r="A2238" t="s">
        <v>8640</v>
      </c>
    </row>
    <row r="2239" spans="1:1">
      <c r="A2239" t="s">
        <v>8644</v>
      </c>
    </row>
    <row r="2240" spans="1:1">
      <c r="A2240" t="s">
        <v>8647</v>
      </c>
    </row>
    <row r="2241" spans="1:1">
      <c r="A2241" t="s">
        <v>8651</v>
      </c>
    </row>
    <row r="2242" spans="1:1">
      <c r="A2242" t="s">
        <v>8655</v>
      </c>
    </row>
    <row r="2243" spans="1:1">
      <c r="A2243" t="s">
        <v>8659</v>
      </c>
    </row>
    <row r="2244" spans="1:1">
      <c r="A2244">
        <v>156352937</v>
      </c>
    </row>
    <row r="2245" spans="1:1">
      <c r="A2245" t="s">
        <v>8666</v>
      </c>
    </row>
    <row r="2246" spans="1:1">
      <c r="A2246" t="s">
        <v>8670</v>
      </c>
    </row>
    <row r="2247" spans="1:1">
      <c r="A2247" t="s">
        <v>8674</v>
      </c>
    </row>
    <row r="2248" spans="1:1">
      <c r="A2248" t="s">
        <v>8678</v>
      </c>
    </row>
    <row r="2249" spans="1:1">
      <c r="A2249" t="s">
        <v>8682</v>
      </c>
    </row>
    <row r="2250" spans="1:1">
      <c r="A2250" t="s">
        <v>8686</v>
      </c>
    </row>
    <row r="2251" spans="1:1">
      <c r="A2251" t="s">
        <v>8690</v>
      </c>
    </row>
    <row r="2252" spans="1:1">
      <c r="A2252" t="s">
        <v>8694</v>
      </c>
    </row>
    <row r="2253" spans="1:1">
      <c r="A2253">
        <v>4637908811</v>
      </c>
    </row>
    <row r="2254" spans="1:1">
      <c r="A2254" t="s">
        <v>8701</v>
      </c>
    </row>
    <row r="2255" spans="1:1">
      <c r="A2255" t="s">
        <v>8705</v>
      </c>
    </row>
    <row r="2256" spans="1:1">
      <c r="A2256" t="s">
        <v>8709</v>
      </c>
    </row>
    <row r="2257" spans="1:1">
      <c r="A2257" t="s">
        <v>8712</v>
      </c>
    </row>
    <row r="2258" spans="1:1">
      <c r="A2258" t="s">
        <v>8716</v>
      </c>
    </row>
    <row r="2259" spans="1:1">
      <c r="A2259" t="s">
        <v>8720</v>
      </c>
    </row>
    <row r="2260" spans="1:1">
      <c r="A2260" t="s">
        <v>8724</v>
      </c>
    </row>
    <row r="2261" spans="1:1">
      <c r="A2261" t="s">
        <v>8728</v>
      </c>
    </row>
    <row r="2262" spans="1:1">
      <c r="A2262" t="s">
        <v>8732</v>
      </c>
    </row>
    <row r="2263" spans="1:1">
      <c r="A2263">
        <v>5552131817</v>
      </c>
    </row>
    <row r="2264" spans="1:1">
      <c r="A2264" t="s">
        <v>8739</v>
      </c>
    </row>
    <row r="2265" spans="1:1">
      <c r="A2265" t="s">
        <v>8743</v>
      </c>
    </row>
    <row r="2266" spans="1:1">
      <c r="A2266" t="s">
        <v>8746</v>
      </c>
    </row>
    <row r="2267" spans="1:1">
      <c r="A2267" t="s">
        <v>8750</v>
      </c>
    </row>
    <row r="2268" spans="1:1">
      <c r="A2268" t="s">
        <v>8754</v>
      </c>
    </row>
    <row r="2269" spans="1:1">
      <c r="A2269" t="s">
        <v>8758</v>
      </c>
    </row>
    <row r="2270" spans="1:1">
      <c r="A2270" t="s">
        <v>8762</v>
      </c>
    </row>
    <row r="2271" spans="1:1">
      <c r="A2271" t="s">
        <v>8766</v>
      </c>
    </row>
    <row r="2272" spans="1:1">
      <c r="A2272" t="s">
        <v>8770</v>
      </c>
    </row>
    <row r="2273" spans="1:1">
      <c r="A2273" t="s">
        <v>8774</v>
      </c>
    </row>
    <row r="2274" spans="1:1">
      <c r="A2274" t="s">
        <v>8778</v>
      </c>
    </row>
    <row r="2275" spans="1:1">
      <c r="A2275" t="s">
        <v>8782</v>
      </c>
    </row>
    <row r="2276" spans="1:1">
      <c r="A2276">
        <v>652731307</v>
      </c>
    </row>
    <row r="2277" spans="1:1">
      <c r="A2277" t="s">
        <v>8788</v>
      </c>
    </row>
    <row r="2278" spans="1:1">
      <c r="A2278" t="s">
        <v>8792</v>
      </c>
    </row>
    <row r="2279" spans="1:1">
      <c r="A2279" t="s">
        <v>8796</v>
      </c>
    </row>
    <row r="2280" spans="1:1">
      <c r="A2280" t="s">
        <v>8800</v>
      </c>
    </row>
    <row r="2281" spans="1:1">
      <c r="A2281" t="s">
        <v>8804</v>
      </c>
    </row>
    <row r="2282" spans="1:1">
      <c r="A2282" t="s">
        <v>8808</v>
      </c>
    </row>
    <row r="2283" spans="1:1">
      <c r="A2283" t="s">
        <v>8812</v>
      </c>
    </row>
    <row r="2284" spans="1:1">
      <c r="A2284" t="s">
        <v>8816</v>
      </c>
    </row>
    <row r="2285" spans="1:1">
      <c r="A2285">
        <v>7974061371</v>
      </c>
    </row>
    <row r="2286" spans="1:1">
      <c r="A2286" t="s">
        <v>8823</v>
      </c>
    </row>
    <row r="2287" spans="1:1">
      <c r="A2287" t="s">
        <v>8827</v>
      </c>
    </row>
    <row r="2288" spans="1:1">
      <c r="A2288" t="s">
        <v>8831</v>
      </c>
    </row>
    <row r="2289" spans="1:1">
      <c r="A2289" t="s">
        <v>8835</v>
      </c>
    </row>
    <row r="2290" spans="1:1">
      <c r="A2290" t="s">
        <v>8839</v>
      </c>
    </row>
    <row r="2291" spans="1:1">
      <c r="A2291">
        <v>9775986613</v>
      </c>
    </row>
    <row r="2292" spans="1:1">
      <c r="A2292" t="s">
        <v>8846</v>
      </c>
    </row>
    <row r="2293" spans="1:1">
      <c r="A2293">
        <v>7136965019</v>
      </c>
    </row>
    <row r="2294" spans="1:1">
      <c r="A2294" t="s">
        <v>8853</v>
      </c>
    </row>
    <row r="2295" spans="1:1">
      <c r="A2295">
        <v>2956430405</v>
      </c>
    </row>
    <row r="2296" spans="1:1">
      <c r="A2296" t="s">
        <v>8859</v>
      </c>
    </row>
    <row r="2297" spans="1:1">
      <c r="A2297" t="s">
        <v>8863</v>
      </c>
    </row>
    <row r="2298" spans="1:1">
      <c r="A2298" t="s">
        <v>8866</v>
      </c>
    </row>
    <row r="2299" spans="1:1">
      <c r="A2299" t="s">
        <v>8870</v>
      </c>
    </row>
    <row r="2300" spans="1:1">
      <c r="A2300">
        <f>1-263-167-5666</f>
        <v>-6095</v>
      </c>
    </row>
    <row r="2301" spans="1:1">
      <c r="A2301" t="s">
        <v>8877</v>
      </c>
    </row>
    <row r="2302" spans="1:1">
      <c r="A2302" t="s">
        <v>8881</v>
      </c>
    </row>
    <row r="2303" spans="1:1">
      <c r="A2303" t="s">
        <v>8885</v>
      </c>
    </row>
    <row r="2304" spans="1:1">
      <c r="A2304" t="s">
        <v>8889</v>
      </c>
    </row>
    <row r="2305" spans="1:1">
      <c r="A2305" t="s">
        <v>8893</v>
      </c>
    </row>
    <row r="2306" spans="1:1">
      <c r="A2306" t="s">
        <v>8897</v>
      </c>
    </row>
    <row r="2307" spans="1:1">
      <c r="A2307" t="s">
        <v>8901</v>
      </c>
    </row>
    <row r="2308" spans="1:1">
      <c r="A2308" t="s">
        <v>8905</v>
      </c>
    </row>
    <row r="2309" spans="1:1">
      <c r="A2309" t="s">
        <v>8909</v>
      </c>
    </row>
    <row r="2310" spans="1:1">
      <c r="A2310" t="s">
        <v>8913</v>
      </c>
    </row>
    <row r="2311" spans="1:1">
      <c r="A2311">
        <f>1-748-848-4421</f>
        <v>-6016</v>
      </c>
    </row>
    <row r="2312" spans="1:1">
      <c r="A2312" t="s">
        <v>8920</v>
      </c>
    </row>
    <row r="2313" spans="1:1">
      <c r="A2313">
        <f>1-828-473-9697</f>
        <v>-10997</v>
      </c>
    </row>
    <row r="2314" spans="1:1">
      <c r="A2314" t="s">
        <v>8927</v>
      </c>
    </row>
    <row r="2315" spans="1:1">
      <c r="A2315" t="s">
        <v>8931</v>
      </c>
    </row>
    <row r="2316" spans="1:1">
      <c r="A2316" t="s">
        <v>8935</v>
      </c>
    </row>
    <row r="2317" spans="1:1">
      <c r="A2317" t="s">
        <v>8939</v>
      </c>
    </row>
    <row r="2318" spans="1:1">
      <c r="A2318" t="s">
        <v>8943</v>
      </c>
    </row>
    <row r="2319" spans="1:1">
      <c r="A2319" t="s">
        <v>8946</v>
      </c>
    </row>
    <row r="2320" spans="1:1">
      <c r="A2320" t="s">
        <v>8950</v>
      </c>
    </row>
    <row r="2321" spans="1:1">
      <c r="A2321" t="s">
        <v>8954</v>
      </c>
    </row>
    <row r="2322" spans="1:1">
      <c r="A2322" t="s">
        <v>8958</v>
      </c>
    </row>
    <row r="2323" spans="1:1">
      <c r="A2323" t="s">
        <v>8962</v>
      </c>
    </row>
    <row r="2324" spans="1:1">
      <c r="A2324">
        <f>1-845-932-9636</f>
        <v>-11412</v>
      </c>
    </row>
    <row r="2325" spans="1:1">
      <c r="A2325">
        <v>6892021814</v>
      </c>
    </row>
    <row r="2326" spans="1:1">
      <c r="A2326" t="s">
        <v>8972</v>
      </c>
    </row>
    <row r="2327" spans="1:1">
      <c r="A2327" t="s">
        <v>8976</v>
      </c>
    </row>
    <row r="2328" spans="1:1">
      <c r="A2328" t="s">
        <v>8980</v>
      </c>
    </row>
    <row r="2329" spans="1:1">
      <c r="A2329" t="s">
        <v>8984</v>
      </c>
    </row>
    <row r="2330" spans="1:1">
      <c r="A2330" t="s">
        <v>8988</v>
      </c>
    </row>
    <row r="2331" spans="1:1">
      <c r="A2331" t="s">
        <v>8992</v>
      </c>
    </row>
    <row r="2332" spans="1:1">
      <c r="A2332" t="s">
        <v>8996</v>
      </c>
    </row>
    <row r="2333" spans="1:1">
      <c r="A2333" t="s">
        <v>9000</v>
      </c>
    </row>
    <row r="2334" spans="1:1">
      <c r="A2334" t="s">
        <v>9004</v>
      </c>
    </row>
    <row r="2335" spans="1:1">
      <c r="A2335" t="s">
        <v>9008</v>
      </c>
    </row>
    <row r="2336" spans="1:1">
      <c r="A2336" t="s">
        <v>9011</v>
      </c>
    </row>
    <row r="2337" spans="1:1">
      <c r="A2337" t="s">
        <v>9015</v>
      </c>
    </row>
    <row r="2338" spans="1:1">
      <c r="A2338" t="s">
        <v>9018</v>
      </c>
    </row>
    <row r="2339" spans="1:1">
      <c r="A2339" t="s">
        <v>9022</v>
      </c>
    </row>
    <row r="2340" spans="1:1">
      <c r="A2340" t="s">
        <v>9026</v>
      </c>
    </row>
    <row r="2341" spans="1:1">
      <c r="A2341" t="s">
        <v>9030</v>
      </c>
    </row>
    <row r="2342" spans="1:1">
      <c r="A2342" t="s">
        <v>9034</v>
      </c>
    </row>
    <row r="2343" spans="1:1">
      <c r="A2343" t="s">
        <v>9038</v>
      </c>
    </row>
    <row r="2344" spans="1:1">
      <c r="A2344" t="s">
        <v>9042</v>
      </c>
    </row>
    <row r="2345" spans="1:1">
      <c r="A2345" t="s">
        <v>9046</v>
      </c>
    </row>
    <row r="2346" spans="1:1">
      <c r="A2346">
        <f>1-824-172-5586</f>
        <v>-6581</v>
      </c>
    </row>
    <row r="2347" spans="1:1">
      <c r="A2347" t="s">
        <v>9053</v>
      </c>
    </row>
    <row r="2348" spans="1:1">
      <c r="A2348" t="s">
        <v>9057</v>
      </c>
    </row>
    <row r="2349" spans="1:1">
      <c r="A2349" t="s">
        <v>9061</v>
      </c>
    </row>
    <row r="2350" spans="1:1">
      <c r="A2350" t="s">
        <v>9065</v>
      </c>
    </row>
    <row r="2351" spans="1:1">
      <c r="A2351" t="s">
        <v>9069</v>
      </c>
    </row>
    <row r="2352" spans="1:1">
      <c r="A2352" t="s">
        <v>9073</v>
      </c>
    </row>
    <row r="2353" spans="1:1">
      <c r="A2353" t="s">
        <v>9077</v>
      </c>
    </row>
    <row r="2354" spans="1:1">
      <c r="A2354" t="s">
        <v>9081</v>
      </c>
    </row>
    <row r="2355" spans="1:1">
      <c r="A2355" t="s">
        <v>9085</v>
      </c>
    </row>
    <row r="2356" spans="1:1">
      <c r="A2356" t="s">
        <v>9089</v>
      </c>
    </row>
    <row r="2357" spans="1:1">
      <c r="A2357" t="s">
        <v>9093</v>
      </c>
    </row>
    <row r="2358" spans="1:1">
      <c r="A2358" t="s">
        <v>9097</v>
      </c>
    </row>
    <row r="2359" spans="1:1">
      <c r="A2359" t="s">
        <v>9101</v>
      </c>
    </row>
    <row r="2360" spans="1:1">
      <c r="A2360" t="s">
        <v>9105</v>
      </c>
    </row>
    <row r="2361" spans="1:1">
      <c r="A2361" t="s">
        <v>9109</v>
      </c>
    </row>
    <row r="2362" spans="1:1">
      <c r="A2362" t="s">
        <v>9113</v>
      </c>
    </row>
    <row r="2363" spans="1:1">
      <c r="A2363" t="s">
        <v>9117</v>
      </c>
    </row>
    <row r="2364" spans="1:1">
      <c r="A2364">
        <f>1-534-681-1642</f>
        <v>-2856</v>
      </c>
    </row>
    <row r="2365" spans="1:1">
      <c r="A2365" t="s">
        <v>9124</v>
      </c>
    </row>
    <row r="2366" spans="1:1">
      <c r="A2366" t="s">
        <v>9128</v>
      </c>
    </row>
    <row r="2367" spans="1:1">
      <c r="A2367">
        <v>5917017906</v>
      </c>
    </row>
    <row r="2368" spans="1:1">
      <c r="A2368">
        <f>1-196-245-8058</f>
        <v>-8498</v>
      </c>
    </row>
    <row r="2369" spans="1:1">
      <c r="A2369" t="s">
        <v>9138</v>
      </c>
    </row>
    <row r="2370" spans="1:1">
      <c r="A2370" t="s">
        <v>9142</v>
      </c>
    </row>
    <row r="2371" spans="1:1">
      <c r="A2371" t="s">
        <v>9146</v>
      </c>
    </row>
    <row r="2372" spans="1:1">
      <c r="A2372" t="s">
        <v>9150</v>
      </c>
    </row>
    <row r="2373" spans="1:1">
      <c r="A2373" t="s">
        <v>9154</v>
      </c>
    </row>
    <row r="2374" spans="1:1">
      <c r="A2374">
        <v>6205016652</v>
      </c>
    </row>
    <row r="2375" spans="1:1">
      <c r="A2375" t="s">
        <v>9161</v>
      </c>
    </row>
    <row r="2376" spans="1:1">
      <c r="A2376" t="s">
        <v>9165</v>
      </c>
    </row>
    <row r="2377" spans="1:1">
      <c r="A2377" t="s">
        <v>9169</v>
      </c>
    </row>
    <row r="2378" spans="1:1">
      <c r="A2378" t="s">
        <v>9173</v>
      </c>
    </row>
    <row r="2379" spans="1:1">
      <c r="A2379" t="s">
        <v>9177</v>
      </c>
    </row>
    <row r="2380" spans="1:1">
      <c r="A2380" t="s">
        <v>9181</v>
      </c>
    </row>
    <row r="2381" spans="1:1">
      <c r="A2381" t="s">
        <v>9185</v>
      </c>
    </row>
    <row r="2382" spans="1:1">
      <c r="A2382" t="s">
        <v>9189</v>
      </c>
    </row>
    <row r="2383" spans="1:1">
      <c r="A2383" t="s">
        <v>9193</v>
      </c>
    </row>
    <row r="2384" spans="1:1">
      <c r="A2384" t="s">
        <v>9197</v>
      </c>
    </row>
    <row r="2385" spans="1:1">
      <c r="A2385" t="s">
        <v>9201</v>
      </c>
    </row>
    <row r="2386" spans="1:1">
      <c r="A2386" t="s">
        <v>9205</v>
      </c>
    </row>
    <row r="2387" spans="1:1">
      <c r="A2387" t="s">
        <v>9209</v>
      </c>
    </row>
    <row r="2388" spans="1:1">
      <c r="A2388">
        <v>5459644582</v>
      </c>
    </row>
    <row r="2389" spans="1:1">
      <c r="A2389" t="s">
        <v>9216</v>
      </c>
    </row>
    <row r="2390" spans="1:1">
      <c r="A2390" t="s">
        <v>9220</v>
      </c>
    </row>
    <row r="2391" spans="1:1">
      <c r="A2391" t="s">
        <v>9224</v>
      </c>
    </row>
    <row r="2392" spans="1:1">
      <c r="A2392" t="s">
        <v>9228</v>
      </c>
    </row>
    <row r="2393" spans="1:1">
      <c r="A2393">
        <v>9379861116</v>
      </c>
    </row>
    <row r="2394" spans="1:1">
      <c r="A2394" t="s">
        <v>9234</v>
      </c>
    </row>
    <row r="2395" spans="1:1">
      <c r="A2395" t="s">
        <v>9238</v>
      </c>
    </row>
    <row r="2396" spans="1:1">
      <c r="A2396" t="s">
        <v>9242</v>
      </c>
    </row>
    <row r="2397" spans="1:1">
      <c r="A2397" t="s">
        <v>9246</v>
      </c>
    </row>
    <row r="2398" spans="1:1">
      <c r="A2398" t="s">
        <v>9250</v>
      </c>
    </row>
    <row r="2399" spans="1:1">
      <c r="A2399" t="s">
        <v>9254</v>
      </c>
    </row>
    <row r="2400" spans="1:1">
      <c r="A2400" t="s">
        <v>9258</v>
      </c>
    </row>
    <row r="2401" spans="1:1">
      <c r="A2401" t="s">
        <v>9262</v>
      </c>
    </row>
    <row r="2402" spans="1:1">
      <c r="A2402" t="s">
        <v>9266</v>
      </c>
    </row>
    <row r="2403" spans="1:1">
      <c r="A2403" t="s">
        <v>9270</v>
      </c>
    </row>
    <row r="2404" spans="1:1">
      <c r="A2404">
        <f>1-646-237-7414</f>
        <v>-8296</v>
      </c>
    </row>
    <row r="2405" spans="1:1">
      <c r="A2405" t="s">
        <v>9277</v>
      </c>
    </row>
    <row r="2406" spans="1:1">
      <c r="A2406" t="s">
        <v>9281</v>
      </c>
    </row>
    <row r="2407" spans="1:1">
      <c r="A2407" t="s">
        <v>9285</v>
      </c>
    </row>
    <row r="2408" spans="1:1">
      <c r="A2408" t="s">
        <v>9289</v>
      </c>
    </row>
    <row r="2409" spans="1:1">
      <c r="A2409" t="s">
        <v>9293</v>
      </c>
    </row>
    <row r="2410" spans="1:1">
      <c r="A2410" t="s">
        <v>9297</v>
      </c>
    </row>
    <row r="2411" spans="1:1">
      <c r="A2411" t="s">
        <v>9301</v>
      </c>
    </row>
    <row r="2412" spans="1:1">
      <c r="A2412" t="s">
        <v>9305</v>
      </c>
    </row>
    <row r="2413" spans="1:1">
      <c r="A2413" t="s">
        <v>9309</v>
      </c>
    </row>
    <row r="2414" spans="1:1">
      <c r="A2414" t="s">
        <v>9313</v>
      </c>
    </row>
    <row r="2415" spans="1:1">
      <c r="A2415" t="s">
        <v>9317</v>
      </c>
    </row>
    <row r="2416" spans="1:1">
      <c r="A2416" t="s">
        <v>9321</v>
      </c>
    </row>
    <row r="2417" spans="1:1">
      <c r="A2417" t="s">
        <v>9325</v>
      </c>
    </row>
    <row r="2418" spans="1:1">
      <c r="A2418" t="s">
        <v>9329</v>
      </c>
    </row>
    <row r="2419" spans="1:1">
      <c r="A2419" t="s">
        <v>9333</v>
      </c>
    </row>
    <row r="2420" spans="1:1">
      <c r="A2420" t="s">
        <v>9337</v>
      </c>
    </row>
    <row r="2421" spans="1:1">
      <c r="A2421" t="s">
        <v>9341</v>
      </c>
    </row>
    <row r="2422" spans="1:1">
      <c r="A2422">
        <v>188683538</v>
      </c>
    </row>
    <row r="2423" spans="1:1">
      <c r="A2423">
        <v>9116706467</v>
      </c>
    </row>
    <row r="2424" spans="1:1">
      <c r="A2424" t="s">
        <v>9350</v>
      </c>
    </row>
    <row r="2425" spans="1:1">
      <c r="A2425" t="s">
        <v>9354</v>
      </c>
    </row>
    <row r="2426" spans="1:1">
      <c r="A2426" t="s">
        <v>9358</v>
      </c>
    </row>
    <row r="2427" spans="1:1">
      <c r="A2427" t="s">
        <v>9362</v>
      </c>
    </row>
    <row r="2428" spans="1:1">
      <c r="A2428" t="s">
        <v>9366</v>
      </c>
    </row>
    <row r="2429" spans="1:1">
      <c r="A2429" t="s">
        <v>9370</v>
      </c>
    </row>
    <row r="2430" spans="1:1">
      <c r="A2430" t="s">
        <v>9374</v>
      </c>
    </row>
    <row r="2431" spans="1:1">
      <c r="A2431" t="s">
        <v>9378</v>
      </c>
    </row>
    <row r="2432" spans="1:1">
      <c r="A2432" t="s">
        <v>9382</v>
      </c>
    </row>
    <row r="2433" spans="1:1">
      <c r="A2433" t="s">
        <v>9386</v>
      </c>
    </row>
    <row r="2434" spans="1:1">
      <c r="A2434" t="s">
        <v>9390</v>
      </c>
    </row>
    <row r="2435" spans="1:1">
      <c r="A2435" t="s">
        <v>9394</v>
      </c>
    </row>
    <row r="2436" spans="1:1">
      <c r="A2436" t="s">
        <v>9398</v>
      </c>
    </row>
    <row r="2437" spans="1:1">
      <c r="A2437" t="s">
        <v>9402</v>
      </c>
    </row>
    <row r="2438" spans="1:1">
      <c r="A2438" t="s">
        <v>9406</v>
      </c>
    </row>
    <row r="2439" spans="1:1">
      <c r="A2439" t="s">
        <v>9410</v>
      </c>
    </row>
    <row r="2440" spans="1:1">
      <c r="A2440" t="s">
        <v>9414</v>
      </c>
    </row>
    <row r="2441" spans="1:1">
      <c r="A2441" t="s">
        <v>9418</v>
      </c>
    </row>
    <row r="2442" spans="1:1">
      <c r="A2442" t="s">
        <v>9422</v>
      </c>
    </row>
    <row r="2443" spans="1:1">
      <c r="A2443" t="s">
        <v>9426</v>
      </c>
    </row>
    <row r="2444" spans="1:1">
      <c r="A2444" t="s">
        <v>9430</v>
      </c>
    </row>
    <row r="2445" spans="1:1">
      <c r="A2445" t="s">
        <v>9434</v>
      </c>
    </row>
    <row r="2446" spans="1:1">
      <c r="A2446" t="s">
        <v>9438</v>
      </c>
    </row>
    <row r="2447" spans="1:1">
      <c r="A2447" t="s">
        <v>9442</v>
      </c>
    </row>
    <row r="2448" spans="1:1">
      <c r="A2448" t="s">
        <v>9446</v>
      </c>
    </row>
    <row r="2449" spans="1:1">
      <c r="A2449" t="s">
        <v>9450</v>
      </c>
    </row>
    <row r="2450" spans="1:1">
      <c r="A2450" t="s">
        <v>9454</v>
      </c>
    </row>
    <row r="2451" spans="1:1">
      <c r="A2451" t="s">
        <v>9457</v>
      </c>
    </row>
    <row r="2452" spans="1:1">
      <c r="A2452" t="s">
        <v>9461</v>
      </c>
    </row>
    <row r="2453" spans="1:1">
      <c r="A2453" t="s">
        <v>9465</v>
      </c>
    </row>
    <row r="2454" spans="1:1">
      <c r="A2454" t="s">
        <v>9469</v>
      </c>
    </row>
    <row r="2455" spans="1:1">
      <c r="A2455" t="s">
        <v>9473</v>
      </c>
    </row>
    <row r="2456" spans="1:1">
      <c r="A2456" t="s">
        <v>9477</v>
      </c>
    </row>
    <row r="2457" spans="1:1">
      <c r="A2457" t="s">
        <v>9481</v>
      </c>
    </row>
    <row r="2458" spans="1:1">
      <c r="A2458" t="s">
        <v>9485</v>
      </c>
    </row>
    <row r="2459" spans="1:1">
      <c r="A2459">
        <v>9634463803</v>
      </c>
    </row>
    <row r="2460" spans="1:1">
      <c r="A2460" t="s">
        <v>9492</v>
      </c>
    </row>
    <row r="2461" spans="1:1">
      <c r="A2461" t="s">
        <v>9496</v>
      </c>
    </row>
    <row r="2462" spans="1:1">
      <c r="A2462" t="s">
        <v>9500</v>
      </c>
    </row>
    <row r="2463" spans="1:1">
      <c r="A2463" t="s">
        <v>9504</v>
      </c>
    </row>
    <row r="2464" spans="1:1">
      <c r="A2464" t="s">
        <v>9508</v>
      </c>
    </row>
    <row r="2465" spans="1:1">
      <c r="A2465" t="s">
        <v>9512</v>
      </c>
    </row>
    <row r="2466" spans="1:1">
      <c r="A2466" t="s">
        <v>9516</v>
      </c>
    </row>
    <row r="2467" spans="1:1">
      <c r="A2467" t="s">
        <v>9519</v>
      </c>
    </row>
    <row r="2468" spans="1:1">
      <c r="A2468" t="s">
        <v>9523</v>
      </c>
    </row>
    <row r="2469" spans="1:1">
      <c r="A2469" t="s">
        <v>9527</v>
      </c>
    </row>
    <row r="2470" spans="1:1">
      <c r="A2470" t="s">
        <v>9531</v>
      </c>
    </row>
    <row r="2471" spans="1:1">
      <c r="A2471" t="s">
        <v>9535</v>
      </c>
    </row>
    <row r="2472" spans="1:1">
      <c r="A2472" t="s">
        <v>9539</v>
      </c>
    </row>
    <row r="2473" spans="1:1">
      <c r="A2473" t="s">
        <v>9543</v>
      </c>
    </row>
    <row r="2474" spans="1:1">
      <c r="A2474" t="s">
        <v>9547</v>
      </c>
    </row>
    <row r="2475" spans="1:1">
      <c r="A2475" t="s">
        <v>9551</v>
      </c>
    </row>
    <row r="2476" spans="1:1">
      <c r="A2476">
        <v>4053881914</v>
      </c>
    </row>
    <row r="2477" spans="1:1">
      <c r="A2477" t="s">
        <v>9558</v>
      </c>
    </row>
    <row r="2478" spans="1:1">
      <c r="A2478" t="s">
        <v>9562</v>
      </c>
    </row>
    <row r="2479" spans="1:1">
      <c r="A2479" t="s">
        <v>9566</v>
      </c>
    </row>
    <row r="2480" spans="1:1">
      <c r="A2480" t="s">
        <v>9570</v>
      </c>
    </row>
    <row r="2481" spans="1:1">
      <c r="A2481" t="s">
        <v>9574</v>
      </c>
    </row>
    <row r="2482" spans="1:1">
      <c r="A2482" t="s">
        <v>9578</v>
      </c>
    </row>
    <row r="2483" spans="1:1">
      <c r="A2483" t="s">
        <v>9582</v>
      </c>
    </row>
    <row r="2484" spans="1:1">
      <c r="A2484">
        <v>9614918012</v>
      </c>
    </row>
    <row r="2485" spans="1:1">
      <c r="A2485" t="s">
        <v>9589</v>
      </c>
    </row>
    <row r="2486" spans="1:1">
      <c r="A2486" t="s">
        <v>9593</v>
      </c>
    </row>
    <row r="2487" spans="1:1">
      <c r="A2487" t="s">
        <v>9597</v>
      </c>
    </row>
    <row r="2488" spans="1:1">
      <c r="A2488" t="s">
        <v>9601</v>
      </c>
    </row>
    <row r="2489" spans="1:1">
      <c r="A2489" t="s">
        <v>9605</v>
      </c>
    </row>
    <row r="2490" spans="1:1">
      <c r="A2490" t="s">
        <v>9609</v>
      </c>
    </row>
    <row r="2491" spans="1:1">
      <c r="A2491" t="s">
        <v>9613</v>
      </c>
    </row>
    <row r="2492" spans="1:1">
      <c r="A2492" t="s">
        <v>9616</v>
      </c>
    </row>
    <row r="2493" spans="1:1">
      <c r="A2493" t="s">
        <v>9620</v>
      </c>
    </row>
    <row r="2494" spans="1:1">
      <c r="A2494" t="s">
        <v>9624</v>
      </c>
    </row>
    <row r="2495" spans="1:1">
      <c r="A2495" t="s">
        <v>9628</v>
      </c>
    </row>
    <row r="2496" spans="1:1">
      <c r="A2496">
        <v>7217120705</v>
      </c>
    </row>
    <row r="2497" spans="1:1">
      <c r="A2497">
        <v>5737323003</v>
      </c>
    </row>
    <row r="2498" spans="1:1">
      <c r="A2498" t="s">
        <v>9638</v>
      </c>
    </row>
    <row r="2499" spans="1:1">
      <c r="A2499" t="s">
        <v>9642</v>
      </c>
    </row>
    <row r="2500" spans="1:1">
      <c r="A2500" t="s">
        <v>9646</v>
      </c>
    </row>
    <row r="2501" spans="1:1">
      <c r="A2501" t="s">
        <v>9650</v>
      </c>
    </row>
    <row r="2502" spans="1:1">
      <c r="A2502" t="s">
        <v>9654</v>
      </c>
    </row>
    <row r="2503" spans="1:1">
      <c r="A2503" t="s">
        <v>9658</v>
      </c>
    </row>
    <row r="2504" spans="1:1">
      <c r="A2504">
        <v>2016223224</v>
      </c>
    </row>
    <row r="2505" spans="1:1">
      <c r="A2505" t="s">
        <v>9665</v>
      </c>
    </row>
    <row r="2506" spans="1:1">
      <c r="A2506" t="s">
        <v>9669</v>
      </c>
    </row>
    <row r="2507" spans="1:1">
      <c r="A2507" t="s">
        <v>9673</v>
      </c>
    </row>
    <row r="2508" spans="1:1">
      <c r="A2508" t="s">
        <v>9677</v>
      </c>
    </row>
    <row r="2509" spans="1:1">
      <c r="A2509">
        <f>1-446-897-4894</f>
        <v>-6236</v>
      </c>
    </row>
    <row r="2510" spans="1:1">
      <c r="A2510" t="s">
        <v>9684</v>
      </c>
    </row>
    <row r="2511" spans="1:1">
      <c r="A2511" t="s">
        <v>9688</v>
      </c>
    </row>
    <row r="2512" spans="1:1">
      <c r="A2512" t="s">
        <v>9692</v>
      </c>
    </row>
    <row r="2513" spans="1:1">
      <c r="A2513" t="s">
        <v>9696</v>
      </c>
    </row>
    <row r="2514" spans="1:1">
      <c r="A2514" t="s">
        <v>9700</v>
      </c>
    </row>
    <row r="2515" spans="1:1">
      <c r="A2515" t="s">
        <v>9704</v>
      </c>
    </row>
    <row r="2516" spans="1:1">
      <c r="A2516" t="s">
        <v>9708</v>
      </c>
    </row>
    <row r="2517" spans="1:1">
      <c r="A2517" t="s">
        <v>9712</v>
      </c>
    </row>
    <row r="2518" spans="1:1">
      <c r="A2518" t="s">
        <v>9716</v>
      </c>
    </row>
    <row r="2519" spans="1:1">
      <c r="A2519" t="s">
        <v>9720</v>
      </c>
    </row>
    <row r="2520" spans="1:1">
      <c r="A2520" t="s">
        <v>9724</v>
      </c>
    </row>
    <row r="2521" spans="1:1">
      <c r="A2521">
        <v>8298022450</v>
      </c>
    </row>
    <row r="2522" spans="1:1">
      <c r="A2522" t="s">
        <v>9731</v>
      </c>
    </row>
    <row r="2523" spans="1:1">
      <c r="A2523" t="s">
        <v>9735</v>
      </c>
    </row>
    <row r="2524" spans="1:1">
      <c r="A2524" t="s">
        <v>9739</v>
      </c>
    </row>
    <row r="2525" spans="1:1">
      <c r="A2525" t="s">
        <v>9743</v>
      </c>
    </row>
    <row r="2526" spans="1:1">
      <c r="A2526" t="s">
        <v>9747</v>
      </c>
    </row>
    <row r="2527" spans="1:1">
      <c r="A2527" t="s">
        <v>9751</v>
      </c>
    </row>
    <row r="2528" spans="1:1">
      <c r="A2528" t="s">
        <v>9755</v>
      </c>
    </row>
    <row r="2529" spans="1:1">
      <c r="A2529" t="s">
        <v>9759</v>
      </c>
    </row>
    <row r="2530" spans="1:1">
      <c r="A2530">
        <f>1-268-323-6524</f>
        <v>-7114</v>
      </c>
    </row>
    <row r="2531" spans="1:1">
      <c r="A2531" t="s">
        <v>9766</v>
      </c>
    </row>
    <row r="2532" spans="1:1">
      <c r="A2532" t="s">
        <v>9769</v>
      </c>
    </row>
    <row r="2533" spans="1:1">
      <c r="A2533" t="s">
        <v>9773</v>
      </c>
    </row>
    <row r="2534" spans="1:1">
      <c r="A2534">
        <f>1-734-443-2080</f>
        <v>-3256</v>
      </c>
    </row>
    <row r="2535" spans="1:1">
      <c r="A2535" t="s">
        <v>9780</v>
      </c>
    </row>
    <row r="2536" spans="1:1">
      <c r="A2536" t="s">
        <v>9784</v>
      </c>
    </row>
    <row r="2537" spans="1:1">
      <c r="A2537" t="s">
        <v>9788</v>
      </c>
    </row>
    <row r="2538" spans="1:1">
      <c r="A2538" t="s">
        <v>9792</v>
      </c>
    </row>
    <row r="2539" spans="1:1">
      <c r="A2539" t="s">
        <v>9796</v>
      </c>
    </row>
    <row r="2540" spans="1:1">
      <c r="A2540" t="s">
        <v>9800</v>
      </c>
    </row>
    <row r="2541" spans="1:1">
      <c r="A2541" t="s">
        <v>9804</v>
      </c>
    </row>
    <row r="2542" spans="1:1">
      <c r="A2542" t="s">
        <v>9808</v>
      </c>
    </row>
    <row r="2543" spans="1:1">
      <c r="A2543" t="s">
        <v>9812</v>
      </c>
    </row>
    <row r="2544" spans="1:1">
      <c r="A2544" t="s">
        <v>9816</v>
      </c>
    </row>
    <row r="2545" spans="1:1">
      <c r="A2545" t="s">
        <v>9820</v>
      </c>
    </row>
    <row r="2546" spans="1:1">
      <c r="A2546" t="s">
        <v>9824</v>
      </c>
    </row>
    <row r="2547" spans="1:1">
      <c r="A2547" t="s">
        <v>9828</v>
      </c>
    </row>
    <row r="2548" spans="1:1">
      <c r="A2548" t="s">
        <v>9832</v>
      </c>
    </row>
    <row r="2549" spans="1:1">
      <c r="A2549">
        <v>523195779</v>
      </c>
    </row>
    <row r="2550" spans="1:1">
      <c r="A2550" t="s">
        <v>9839</v>
      </c>
    </row>
    <row r="2551" spans="1:1">
      <c r="A2551" t="s">
        <v>9843</v>
      </c>
    </row>
    <row r="2552" spans="1:1">
      <c r="A2552" t="s">
        <v>9847</v>
      </c>
    </row>
    <row r="2553" spans="1:1">
      <c r="A2553" t="s">
        <v>9851</v>
      </c>
    </row>
    <row r="2554" spans="1:1">
      <c r="A2554" t="s">
        <v>9855</v>
      </c>
    </row>
    <row r="2555" spans="1:1">
      <c r="A2555" t="s">
        <v>9859</v>
      </c>
    </row>
    <row r="2556" spans="1:1">
      <c r="A2556" t="s">
        <v>9863</v>
      </c>
    </row>
    <row r="2557" spans="1:1">
      <c r="A2557" t="s">
        <v>9867</v>
      </c>
    </row>
    <row r="2558" spans="1:1">
      <c r="A2558" t="s">
        <v>9871</v>
      </c>
    </row>
    <row r="2559" spans="1:1">
      <c r="A2559" t="s">
        <v>9875</v>
      </c>
    </row>
    <row r="2560" spans="1:1">
      <c r="A2560" t="s">
        <v>9879</v>
      </c>
    </row>
    <row r="2561" spans="1:1">
      <c r="A2561" t="s">
        <v>9883</v>
      </c>
    </row>
    <row r="2562" spans="1:1">
      <c r="A2562">
        <v>1760190349</v>
      </c>
    </row>
    <row r="2563" spans="1:1">
      <c r="A2563" t="s">
        <v>9890</v>
      </c>
    </row>
    <row r="2564" spans="1:1">
      <c r="A2564" t="s">
        <v>9894</v>
      </c>
    </row>
    <row r="2565" spans="1:1">
      <c r="A2565" t="s">
        <v>9898</v>
      </c>
    </row>
    <row r="2566" spans="1:1">
      <c r="A2566" t="s">
        <v>9902</v>
      </c>
    </row>
    <row r="2567" spans="1:1">
      <c r="A2567">
        <v>7009044670</v>
      </c>
    </row>
    <row r="2568" spans="1:1">
      <c r="A2568" t="s">
        <v>9909</v>
      </c>
    </row>
    <row r="2569" spans="1:1">
      <c r="A2569" t="s">
        <v>9913</v>
      </c>
    </row>
    <row r="2570" spans="1:1">
      <c r="A2570" t="s">
        <v>9917</v>
      </c>
    </row>
    <row r="2571" spans="1:1">
      <c r="A2571" t="s">
        <v>9921</v>
      </c>
    </row>
    <row r="2572" spans="1:1">
      <c r="A2572" t="s">
        <v>9925</v>
      </c>
    </row>
    <row r="2573" spans="1:1">
      <c r="A2573" t="s">
        <v>9929</v>
      </c>
    </row>
    <row r="2574" spans="1:1">
      <c r="A2574" t="s">
        <v>9932</v>
      </c>
    </row>
    <row r="2575" spans="1:1">
      <c r="A2575" t="s">
        <v>9936</v>
      </c>
    </row>
    <row r="2576" spans="1:1">
      <c r="A2576" t="s">
        <v>9940</v>
      </c>
    </row>
    <row r="2577" spans="1:1">
      <c r="A2577" t="s">
        <v>9944</v>
      </c>
    </row>
    <row r="2578" spans="1:1">
      <c r="A2578">
        <v>7620868599</v>
      </c>
    </row>
    <row r="2579" spans="1:1">
      <c r="A2579" t="s">
        <v>9951</v>
      </c>
    </row>
    <row r="2580" spans="1:1">
      <c r="A2580" t="s">
        <v>9955</v>
      </c>
    </row>
    <row r="2581" spans="1:1">
      <c r="A2581" t="s">
        <v>9959</v>
      </c>
    </row>
    <row r="2582" spans="1:1">
      <c r="A2582" t="s">
        <v>9963</v>
      </c>
    </row>
    <row r="2583" spans="1:1">
      <c r="A2583" t="s">
        <v>9967</v>
      </c>
    </row>
    <row r="2584" spans="1:1">
      <c r="A2584" t="s">
        <v>9971</v>
      </c>
    </row>
    <row r="2585" spans="1:1">
      <c r="A2585" t="s">
        <v>9975</v>
      </c>
    </row>
    <row r="2586" spans="1:1">
      <c r="A2586" t="s">
        <v>9979</v>
      </c>
    </row>
    <row r="2587" spans="1:1">
      <c r="A2587" t="s">
        <v>9983</v>
      </c>
    </row>
    <row r="2588" spans="1:1">
      <c r="A2588" t="s">
        <v>9986</v>
      </c>
    </row>
    <row r="2589" spans="1:1">
      <c r="A2589" t="s">
        <v>9990</v>
      </c>
    </row>
    <row r="2590" spans="1:1">
      <c r="A2590" t="s">
        <v>9994</v>
      </c>
    </row>
    <row r="2591" spans="1:1">
      <c r="A2591" t="s">
        <v>9998</v>
      </c>
    </row>
    <row r="2592" spans="1:1">
      <c r="A2592" t="s">
        <v>10002</v>
      </c>
    </row>
    <row r="2593" spans="1:1">
      <c r="A2593" t="s">
        <v>10006</v>
      </c>
    </row>
    <row r="2594" spans="1:1">
      <c r="A2594">
        <v>3040272107</v>
      </c>
    </row>
    <row r="2595" spans="1:1">
      <c r="A2595" t="s">
        <v>10013</v>
      </c>
    </row>
    <row r="2596" spans="1:1">
      <c r="A2596">
        <v>8066921013</v>
      </c>
    </row>
    <row r="2597" spans="1:1">
      <c r="A2597" t="s">
        <v>10020</v>
      </c>
    </row>
    <row r="2598" spans="1:1">
      <c r="A2598" t="s">
        <v>10024</v>
      </c>
    </row>
    <row r="2599" spans="1:1">
      <c r="A2599" t="s">
        <v>10028</v>
      </c>
    </row>
    <row r="2600" spans="1:1">
      <c r="A2600" t="s">
        <v>10032</v>
      </c>
    </row>
    <row r="2601" spans="1:1">
      <c r="A2601" t="s">
        <v>10036</v>
      </c>
    </row>
    <row r="2602" spans="1:1">
      <c r="A2602" t="s">
        <v>10040</v>
      </c>
    </row>
    <row r="2603" spans="1:1">
      <c r="A2603" t="s">
        <v>10044</v>
      </c>
    </row>
    <row r="2604" spans="1:1">
      <c r="A2604" t="s">
        <v>10048</v>
      </c>
    </row>
    <row r="2605" spans="1:1">
      <c r="A2605" t="s">
        <v>10052</v>
      </c>
    </row>
    <row r="2606" spans="1:1">
      <c r="A2606" t="s">
        <v>10056</v>
      </c>
    </row>
    <row r="2607" spans="1:1">
      <c r="A2607" t="s">
        <v>10060</v>
      </c>
    </row>
    <row r="2608" spans="1:1">
      <c r="A2608" t="s">
        <v>10064</v>
      </c>
    </row>
    <row r="2609" spans="1:1">
      <c r="A2609" t="s">
        <v>10068</v>
      </c>
    </row>
    <row r="2610" spans="1:1">
      <c r="A2610" t="s">
        <v>10072</v>
      </c>
    </row>
    <row r="2611" spans="1:1">
      <c r="A2611" t="s">
        <v>10076</v>
      </c>
    </row>
    <row r="2612" spans="1:1">
      <c r="A2612" t="s">
        <v>10080</v>
      </c>
    </row>
    <row r="2613" spans="1:1">
      <c r="A2613" t="s">
        <v>10084</v>
      </c>
    </row>
    <row r="2614" spans="1:1">
      <c r="A2614" t="s">
        <v>10087</v>
      </c>
    </row>
    <row r="2615" spans="1:1">
      <c r="A2615" t="s">
        <v>10091</v>
      </c>
    </row>
    <row r="2616" spans="1:1">
      <c r="A2616" t="s">
        <v>10095</v>
      </c>
    </row>
    <row r="2617" spans="1:1">
      <c r="A2617" t="s">
        <v>10099</v>
      </c>
    </row>
    <row r="2618" spans="1:1">
      <c r="A2618" t="s">
        <v>10103</v>
      </c>
    </row>
    <row r="2619" spans="1:1">
      <c r="A2619" t="s">
        <v>10107</v>
      </c>
    </row>
    <row r="2620" spans="1:1">
      <c r="A2620" t="s">
        <v>10111</v>
      </c>
    </row>
    <row r="2621" spans="1:1">
      <c r="A2621" t="s">
        <v>10115</v>
      </c>
    </row>
    <row r="2622" spans="1:1">
      <c r="A2622" t="s">
        <v>10118</v>
      </c>
    </row>
    <row r="2623" spans="1:1">
      <c r="A2623" t="s">
        <v>10122</v>
      </c>
    </row>
    <row r="2624" spans="1:1">
      <c r="A2624" t="s">
        <v>10126</v>
      </c>
    </row>
    <row r="2625" spans="1:1">
      <c r="A2625" t="s">
        <v>10130</v>
      </c>
    </row>
    <row r="2626" spans="1:1">
      <c r="A2626" t="s">
        <v>10134</v>
      </c>
    </row>
    <row r="2627" spans="1:1">
      <c r="A2627" t="s">
        <v>10138</v>
      </c>
    </row>
    <row r="2628" spans="1:1">
      <c r="A2628" t="s">
        <v>10142</v>
      </c>
    </row>
    <row r="2629" spans="1:1">
      <c r="A2629" t="s">
        <v>10146</v>
      </c>
    </row>
    <row r="2630" spans="1:1">
      <c r="A2630" t="s">
        <v>10150</v>
      </c>
    </row>
    <row r="2631" spans="1:1">
      <c r="A2631" t="s">
        <v>10154</v>
      </c>
    </row>
    <row r="2632" spans="1:1">
      <c r="A2632" t="s">
        <v>10158</v>
      </c>
    </row>
    <row r="2633" spans="1:1">
      <c r="A2633" t="s">
        <v>10162</v>
      </c>
    </row>
    <row r="2634" spans="1:1">
      <c r="A2634" t="s">
        <v>10166</v>
      </c>
    </row>
    <row r="2635" spans="1:1">
      <c r="A2635" t="s">
        <v>10170</v>
      </c>
    </row>
    <row r="2636" spans="1:1">
      <c r="A2636">
        <v>88085455</v>
      </c>
    </row>
    <row r="2637" spans="1:1">
      <c r="A2637" t="s">
        <v>10176</v>
      </c>
    </row>
    <row r="2638" spans="1:1">
      <c r="A2638" t="s">
        <v>10180</v>
      </c>
    </row>
    <row r="2639" spans="1:1">
      <c r="A2639" t="s">
        <v>10184</v>
      </c>
    </row>
    <row r="2640" spans="1:1">
      <c r="A2640" t="s">
        <v>10188</v>
      </c>
    </row>
    <row r="2641" spans="1:1">
      <c r="A2641" t="s">
        <v>10191</v>
      </c>
    </row>
    <row r="2642" spans="1:1">
      <c r="A2642" t="s">
        <v>10195</v>
      </c>
    </row>
    <row r="2643" spans="1:1">
      <c r="A2643" t="s">
        <v>10199</v>
      </c>
    </row>
    <row r="2644" spans="1:1">
      <c r="A2644" t="s">
        <v>10203</v>
      </c>
    </row>
    <row r="2645" spans="1:1">
      <c r="A2645" t="s">
        <v>10207</v>
      </c>
    </row>
    <row r="2646" spans="1:1">
      <c r="A2646" t="s">
        <v>10211</v>
      </c>
    </row>
    <row r="2647" spans="1:1">
      <c r="A2647" t="s">
        <v>10215</v>
      </c>
    </row>
    <row r="2648" spans="1:1">
      <c r="A2648" t="s">
        <v>10219</v>
      </c>
    </row>
    <row r="2649" spans="1:1">
      <c r="A2649" t="s">
        <v>10223</v>
      </c>
    </row>
    <row r="2650" spans="1:1">
      <c r="A2650" t="s">
        <v>10227</v>
      </c>
    </row>
    <row r="2651" spans="1:1">
      <c r="A2651" t="s">
        <v>10231</v>
      </c>
    </row>
    <row r="2652" spans="1:1">
      <c r="A2652">
        <v>8245868955</v>
      </c>
    </row>
    <row r="2653" spans="1:1">
      <c r="A2653">
        <v>7409945362</v>
      </c>
    </row>
    <row r="2654" spans="1:1">
      <c r="A2654" t="s">
        <v>10241</v>
      </c>
    </row>
    <row r="2655" spans="1:1">
      <c r="A2655" t="s">
        <v>10245</v>
      </c>
    </row>
    <row r="2656" spans="1:1">
      <c r="A2656" t="s">
        <v>10249</v>
      </c>
    </row>
    <row r="2657" spans="1:1">
      <c r="A2657" t="s">
        <v>10253</v>
      </c>
    </row>
    <row r="2658" spans="1:1">
      <c r="A2658">
        <v>2516597242</v>
      </c>
    </row>
    <row r="2659" spans="1:1">
      <c r="A2659" t="s">
        <v>10260</v>
      </c>
    </row>
    <row r="2660" spans="1:1">
      <c r="A2660" t="s">
        <v>10264</v>
      </c>
    </row>
    <row r="2661" spans="1:1">
      <c r="A2661">
        <f>1-382-350-3028</f>
        <v>-3759</v>
      </c>
    </row>
    <row r="2662" spans="1:1">
      <c r="A2662" t="s">
        <v>10271</v>
      </c>
    </row>
    <row r="2663" spans="1:1">
      <c r="A2663" t="s">
        <v>10275</v>
      </c>
    </row>
    <row r="2664" spans="1:1">
      <c r="A2664" t="s">
        <v>10279</v>
      </c>
    </row>
    <row r="2665" spans="1:1">
      <c r="A2665" t="s">
        <v>10282</v>
      </c>
    </row>
    <row r="2666" spans="1:1">
      <c r="A2666" t="s">
        <v>10286</v>
      </c>
    </row>
    <row r="2667" spans="1:1">
      <c r="A2667" t="s">
        <v>10289</v>
      </c>
    </row>
    <row r="2668" spans="1:1">
      <c r="A2668" t="s">
        <v>10293</v>
      </c>
    </row>
    <row r="2669" spans="1:1">
      <c r="A2669" t="s">
        <v>10297</v>
      </c>
    </row>
    <row r="2670" spans="1:1">
      <c r="A2670" t="s">
        <v>10301</v>
      </c>
    </row>
    <row r="2671" spans="1:1">
      <c r="A2671" t="s">
        <v>10305</v>
      </c>
    </row>
    <row r="2672" spans="1:1">
      <c r="A2672" t="s">
        <v>10309</v>
      </c>
    </row>
    <row r="2673" spans="1:1">
      <c r="A2673" t="s">
        <v>10313</v>
      </c>
    </row>
    <row r="2674" spans="1:1">
      <c r="A2674" t="s">
        <v>10317</v>
      </c>
    </row>
    <row r="2675" spans="1:1">
      <c r="A2675" t="s">
        <v>10321</v>
      </c>
    </row>
    <row r="2676" spans="1:1">
      <c r="A2676" t="s">
        <v>10325</v>
      </c>
    </row>
    <row r="2677" spans="1:1">
      <c r="A2677" t="s">
        <v>10329</v>
      </c>
    </row>
    <row r="2678" spans="1:1">
      <c r="A2678">
        <v>518082110</v>
      </c>
    </row>
    <row r="2679" spans="1:1">
      <c r="A2679" t="s">
        <v>10336</v>
      </c>
    </row>
    <row r="2680" spans="1:1">
      <c r="A2680" t="s">
        <v>10340</v>
      </c>
    </row>
    <row r="2681" spans="1:1">
      <c r="A2681" t="s">
        <v>10344</v>
      </c>
    </row>
    <row r="2682" spans="1:1">
      <c r="A2682" t="s">
        <v>10348</v>
      </c>
    </row>
    <row r="2683" spans="1:1">
      <c r="A2683" t="s">
        <v>10352</v>
      </c>
    </row>
    <row r="2684" spans="1:1">
      <c r="A2684" t="s">
        <v>10356</v>
      </c>
    </row>
    <row r="2685" spans="1:1">
      <c r="A2685" t="s">
        <v>10360</v>
      </c>
    </row>
    <row r="2686" spans="1:1">
      <c r="A2686" t="s">
        <v>10364</v>
      </c>
    </row>
    <row r="2687" spans="1:1">
      <c r="A2687" t="s">
        <v>10368</v>
      </c>
    </row>
    <row r="2688" spans="1:1">
      <c r="A2688" t="s">
        <v>10372</v>
      </c>
    </row>
    <row r="2689" spans="1:1">
      <c r="A2689" t="s">
        <v>10376</v>
      </c>
    </row>
    <row r="2690" spans="1:1">
      <c r="A2690" t="s">
        <v>10380</v>
      </c>
    </row>
    <row r="2691" spans="1:1">
      <c r="A2691" t="s">
        <v>10384</v>
      </c>
    </row>
    <row r="2692" spans="1:1">
      <c r="A2692">
        <v>6872755823</v>
      </c>
    </row>
    <row r="2693" spans="1:1">
      <c r="A2693" t="s">
        <v>10391</v>
      </c>
    </row>
    <row r="2694" spans="1:1">
      <c r="A2694" t="s">
        <v>10395</v>
      </c>
    </row>
    <row r="2695" spans="1:1">
      <c r="A2695" t="s">
        <v>10399</v>
      </c>
    </row>
    <row r="2696" spans="1:1">
      <c r="A2696" t="s">
        <v>10403</v>
      </c>
    </row>
    <row r="2697" spans="1:1">
      <c r="A2697" t="s">
        <v>10407</v>
      </c>
    </row>
    <row r="2698" spans="1:1">
      <c r="A2698" t="s">
        <v>10411</v>
      </c>
    </row>
    <row r="2699" spans="1:1">
      <c r="A2699" t="s">
        <v>10415</v>
      </c>
    </row>
    <row r="2700" spans="1:1">
      <c r="A2700">
        <v>3610170212</v>
      </c>
    </row>
    <row r="2701" spans="1:1">
      <c r="A2701" t="s">
        <v>10422</v>
      </c>
    </row>
    <row r="2702" spans="1:1">
      <c r="A2702" t="s">
        <v>10426</v>
      </c>
    </row>
    <row r="2703" spans="1:1">
      <c r="A2703" t="s">
        <v>10430</v>
      </c>
    </row>
    <row r="2704" spans="1:1">
      <c r="A2704" t="s">
        <v>10434</v>
      </c>
    </row>
    <row r="2705" spans="1:1">
      <c r="A2705" t="s">
        <v>10437</v>
      </c>
    </row>
    <row r="2706" spans="1:1">
      <c r="A2706" t="s">
        <v>10441</v>
      </c>
    </row>
    <row r="2707" spans="1:1">
      <c r="A2707">
        <v>5538716472</v>
      </c>
    </row>
    <row r="2708" spans="1:1">
      <c r="A2708" t="s">
        <v>10448</v>
      </c>
    </row>
    <row r="2709" spans="1:1">
      <c r="A2709" t="s">
        <v>10452</v>
      </c>
    </row>
    <row r="2710" spans="1:1">
      <c r="A2710" t="s">
        <v>10456</v>
      </c>
    </row>
    <row r="2711" spans="1:1">
      <c r="A2711" t="s">
        <v>10460</v>
      </c>
    </row>
    <row r="2712" spans="1:1">
      <c r="A2712" t="s">
        <v>10464</v>
      </c>
    </row>
    <row r="2713" spans="1:1">
      <c r="A2713" t="s">
        <v>10468</v>
      </c>
    </row>
    <row r="2714" spans="1:1">
      <c r="A2714">
        <f>1-281-78-2649</f>
        <v>-3007</v>
      </c>
    </row>
    <row r="2715" spans="1:1">
      <c r="A2715" t="s">
        <v>10475</v>
      </c>
    </row>
    <row r="2716" spans="1:1">
      <c r="A2716" t="s">
        <v>10479</v>
      </c>
    </row>
    <row r="2717" spans="1:1">
      <c r="A2717">
        <v>2039749812</v>
      </c>
    </row>
    <row r="2718" spans="1:1">
      <c r="A2718" t="s">
        <v>10486</v>
      </c>
    </row>
    <row r="2719" spans="1:1">
      <c r="A2719" t="s">
        <v>10490</v>
      </c>
    </row>
    <row r="2720" spans="1:1">
      <c r="A2720" t="s">
        <v>10494</v>
      </c>
    </row>
    <row r="2721" spans="1:1">
      <c r="A2721" t="s">
        <v>10498</v>
      </c>
    </row>
    <row r="2722" spans="1:1">
      <c r="A2722" t="s">
        <v>10502</v>
      </c>
    </row>
    <row r="2723" spans="1:1">
      <c r="A2723" t="s">
        <v>10506</v>
      </c>
    </row>
    <row r="2724" spans="1:1">
      <c r="A2724">
        <v>7050436333</v>
      </c>
    </row>
    <row r="2725" spans="1:1">
      <c r="A2725" t="s">
        <v>10513</v>
      </c>
    </row>
    <row r="2726" spans="1:1">
      <c r="A2726" t="s">
        <v>10517</v>
      </c>
    </row>
    <row r="2727" spans="1:1">
      <c r="A2727" t="s">
        <v>10520</v>
      </c>
    </row>
    <row r="2728" spans="1:1">
      <c r="A2728" t="s">
        <v>10524</v>
      </c>
    </row>
    <row r="2729" spans="1:1">
      <c r="A2729" t="s">
        <v>10528</v>
      </c>
    </row>
    <row r="2730" spans="1:1">
      <c r="A2730" t="s">
        <v>10532</v>
      </c>
    </row>
    <row r="2731" spans="1:1">
      <c r="A2731" t="s">
        <v>10536</v>
      </c>
    </row>
    <row r="2732" spans="1:1">
      <c r="A2732" t="s">
        <v>10540</v>
      </c>
    </row>
    <row r="2733" spans="1:1">
      <c r="A2733" t="s">
        <v>10544</v>
      </c>
    </row>
    <row r="2734" spans="1:1">
      <c r="A2734" t="s">
        <v>10548</v>
      </c>
    </row>
    <row r="2735" spans="1:1">
      <c r="A2735" t="s">
        <v>10552</v>
      </c>
    </row>
    <row r="2736" spans="1:1">
      <c r="A2736" t="s">
        <v>10556</v>
      </c>
    </row>
    <row r="2737" spans="1:1">
      <c r="A2737" t="s">
        <v>10560</v>
      </c>
    </row>
    <row r="2738" spans="1:1">
      <c r="A2738" t="s">
        <v>10564</v>
      </c>
    </row>
    <row r="2739" spans="1:1">
      <c r="A2739" t="s">
        <v>10568</v>
      </c>
    </row>
    <row r="2740" spans="1:1">
      <c r="A2740" t="s">
        <v>10572</v>
      </c>
    </row>
    <row r="2741" spans="1:1">
      <c r="A2741" t="s">
        <v>10576</v>
      </c>
    </row>
    <row r="2742" spans="1:1">
      <c r="A2742" t="s">
        <v>10580</v>
      </c>
    </row>
    <row r="2743" spans="1:1">
      <c r="A2743" t="s">
        <v>10584</v>
      </c>
    </row>
    <row r="2744" spans="1:1">
      <c r="A2744" t="s">
        <v>10588</v>
      </c>
    </row>
    <row r="2745" spans="1:1">
      <c r="A2745" t="s">
        <v>10592</v>
      </c>
    </row>
    <row r="2746" spans="1:1">
      <c r="A2746" t="s">
        <v>10596</v>
      </c>
    </row>
    <row r="2747" spans="1:1">
      <c r="A2747" t="s">
        <v>10600</v>
      </c>
    </row>
    <row r="2748" spans="1:1">
      <c r="A2748" t="s">
        <v>10604</v>
      </c>
    </row>
    <row r="2749" spans="1:1">
      <c r="A2749">
        <v>126963324</v>
      </c>
    </row>
    <row r="2750" spans="1:1">
      <c r="A2750" t="s">
        <v>10611</v>
      </c>
    </row>
    <row r="2751" spans="1:1">
      <c r="A2751" t="s">
        <v>10615</v>
      </c>
    </row>
    <row r="2752" spans="1:1">
      <c r="A2752" t="s">
        <v>10619</v>
      </c>
    </row>
    <row r="2753" spans="1:1">
      <c r="A2753" t="s">
        <v>10623</v>
      </c>
    </row>
    <row r="2754" spans="1:1">
      <c r="A2754" t="s">
        <v>10627</v>
      </c>
    </row>
    <row r="2755" spans="1:1">
      <c r="A2755" t="s">
        <v>10631</v>
      </c>
    </row>
    <row r="2756" spans="1:1">
      <c r="A2756" t="s">
        <v>10634</v>
      </c>
    </row>
    <row r="2757" spans="1:1">
      <c r="A2757" t="s">
        <v>10638</v>
      </c>
    </row>
    <row r="2758" spans="1:1">
      <c r="A2758" t="s">
        <v>10642</v>
      </c>
    </row>
    <row r="2759" spans="1:1">
      <c r="A2759">
        <f>1-58-434-7750</f>
        <v>-8241</v>
      </c>
    </row>
    <row r="2760" spans="1:1">
      <c r="A2760" t="s">
        <v>10647</v>
      </c>
    </row>
    <row r="2761" spans="1:1">
      <c r="A2761" t="s">
        <v>10651</v>
      </c>
    </row>
    <row r="2762" spans="1:1">
      <c r="A2762" t="s">
        <v>10655</v>
      </c>
    </row>
    <row r="2763" spans="1:1">
      <c r="A2763" t="s">
        <v>10659</v>
      </c>
    </row>
    <row r="2764" spans="1:1">
      <c r="A2764" t="s">
        <v>10663</v>
      </c>
    </row>
    <row r="2765" spans="1:1">
      <c r="A2765">
        <v>176918203</v>
      </c>
    </row>
    <row r="2766" spans="1:1">
      <c r="A2766">
        <f>1-389-242-7981</f>
        <v>-8611</v>
      </c>
    </row>
    <row r="2767" spans="1:1">
      <c r="A2767" t="s">
        <v>10673</v>
      </c>
    </row>
    <row r="2768" spans="1:1">
      <c r="A2768" t="s">
        <v>10677</v>
      </c>
    </row>
    <row r="2769" spans="1:1">
      <c r="A2769" t="s">
        <v>10681</v>
      </c>
    </row>
    <row r="2770" spans="1:1">
      <c r="A2770" t="s">
        <v>10685</v>
      </c>
    </row>
    <row r="2771" spans="1:1">
      <c r="A2771" t="s">
        <v>10689</v>
      </c>
    </row>
    <row r="2772" spans="1:1">
      <c r="A2772" t="s">
        <v>10692</v>
      </c>
    </row>
    <row r="2773" spans="1:1">
      <c r="A2773" t="s">
        <v>10696</v>
      </c>
    </row>
    <row r="2774" spans="1:1">
      <c r="A2774" t="s">
        <v>10700</v>
      </c>
    </row>
    <row r="2775" spans="1:1">
      <c r="A2775" t="s">
        <v>10704</v>
      </c>
    </row>
    <row r="2776" spans="1:1">
      <c r="A2776" t="s">
        <v>10708</v>
      </c>
    </row>
    <row r="2777" spans="1:1">
      <c r="A2777" t="s">
        <v>10712</v>
      </c>
    </row>
    <row r="2778" spans="1:1">
      <c r="A2778" t="s">
        <v>10716</v>
      </c>
    </row>
    <row r="2779" spans="1:1">
      <c r="A2779" t="s">
        <v>10720</v>
      </c>
    </row>
    <row r="2780" spans="1:1">
      <c r="A2780" t="s">
        <v>10724</v>
      </c>
    </row>
    <row r="2781" spans="1:1">
      <c r="A2781" t="s">
        <v>10728</v>
      </c>
    </row>
    <row r="2782" spans="1:1">
      <c r="A2782" t="s">
        <v>10732</v>
      </c>
    </row>
    <row r="2783" spans="1:1">
      <c r="A2783" t="s">
        <v>10736</v>
      </c>
    </row>
    <row r="2784" spans="1:1">
      <c r="A2784" t="s">
        <v>10740</v>
      </c>
    </row>
    <row r="2785" spans="1:1">
      <c r="A2785">
        <f>1-489-443-8070</f>
        <v>-9001</v>
      </c>
    </row>
    <row r="2786" spans="1:1">
      <c r="A2786" t="s">
        <v>10747</v>
      </c>
    </row>
    <row r="2787" spans="1:1">
      <c r="A2787">
        <v>1201376557</v>
      </c>
    </row>
    <row r="2788" spans="1:1">
      <c r="A2788" t="s">
        <v>10754</v>
      </c>
    </row>
    <row r="2789" spans="1:1">
      <c r="A2789" t="s">
        <v>10758</v>
      </c>
    </row>
    <row r="2790" spans="1:1">
      <c r="A2790" t="s">
        <v>10762</v>
      </c>
    </row>
    <row r="2791" spans="1:1">
      <c r="A2791">
        <v>2555241257</v>
      </c>
    </row>
    <row r="2792" spans="1:1">
      <c r="A2792" t="s">
        <v>10769</v>
      </c>
    </row>
    <row r="2793" spans="1:1">
      <c r="A2793" t="s">
        <v>10773</v>
      </c>
    </row>
    <row r="2794" spans="1:1">
      <c r="A2794" t="s">
        <v>10777</v>
      </c>
    </row>
    <row r="2795" spans="1:1">
      <c r="A2795" t="s">
        <v>10781</v>
      </c>
    </row>
    <row r="2796" spans="1:1">
      <c r="A2796" t="s">
        <v>10785</v>
      </c>
    </row>
    <row r="2797" spans="1:1">
      <c r="A2797" t="s">
        <v>10789</v>
      </c>
    </row>
    <row r="2798" spans="1:1">
      <c r="A2798" t="s">
        <v>10793</v>
      </c>
    </row>
    <row r="2799" spans="1:1">
      <c r="A2799">
        <v>1545712668</v>
      </c>
    </row>
    <row r="2800" spans="1:1">
      <c r="A2800" t="s">
        <v>10799</v>
      </c>
    </row>
    <row r="2801" spans="1:1">
      <c r="A2801" t="s">
        <v>10802</v>
      </c>
    </row>
    <row r="2802" spans="1:1">
      <c r="A2802" t="s">
        <v>10806</v>
      </c>
    </row>
    <row r="2803" spans="1:1">
      <c r="A2803" t="s">
        <v>10810</v>
      </c>
    </row>
    <row r="2804" spans="1:1">
      <c r="A2804" t="s">
        <v>10814</v>
      </c>
    </row>
    <row r="2805" spans="1:1">
      <c r="A2805" t="s">
        <v>10817</v>
      </c>
    </row>
    <row r="2806" spans="1:1">
      <c r="A2806" t="s">
        <v>10820</v>
      </c>
    </row>
    <row r="2807" spans="1:1">
      <c r="A2807" t="s">
        <v>10824</v>
      </c>
    </row>
    <row r="2808" spans="1:1">
      <c r="A2808" t="s">
        <v>10828</v>
      </c>
    </row>
    <row r="2809" spans="1:1">
      <c r="A2809" t="s">
        <v>10832</v>
      </c>
    </row>
    <row r="2810" spans="1:1">
      <c r="A2810">
        <v>1717953856</v>
      </c>
    </row>
    <row r="2811" spans="1:1">
      <c r="A2811" t="s">
        <v>10839</v>
      </c>
    </row>
    <row r="2812" spans="1:1">
      <c r="A2812" t="s">
        <v>10843</v>
      </c>
    </row>
    <row r="2813" spans="1:1">
      <c r="A2813" t="s">
        <v>10847</v>
      </c>
    </row>
    <row r="2814" spans="1:1">
      <c r="A2814">
        <v>3819899032</v>
      </c>
    </row>
    <row r="2815" spans="1:1">
      <c r="A2815" t="s">
        <v>10854</v>
      </c>
    </row>
    <row r="2816" spans="1:1">
      <c r="A2816" t="s">
        <v>10858</v>
      </c>
    </row>
    <row r="2817" spans="1:1">
      <c r="A2817" t="s">
        <v>10861</v>
      </c>
    </row>
    <row r="2818" spans="1:1">
      <c r="A2818" t="s">
        <v>10865</v>
      </c>
    </row>
    <row r="2819" spans="1:1">
      <c r="A2819">
        <v>1364324766</v>
      </c>
    </row>
    <row r="2820" spans="1:1">
      <c r="A2820" t="s">
        <v>10872</v>
      </c>
    </row>
    <row r="2821" spans="1:1">
      <c r="A2821" t="s">
        <v>10876</v>
      </c>
    </row>
    <row r="2822" spans="1:1">
      <c r="A2822" t="s">
        <v>10880</v>
      </c>
    </row>
    <row r="2823" spans="1:1">
      <c r="A2823" t="s">
        <v>10884</v>
      </c>
    </row>
    <row r="2824" spans="1:1">
      <c r="A2824" t="s">
        <v>10888</v>
      </c>
    </row>
    <row r="2825" spans="1:1">
      <c r="A2825">
        <v>5168177875</v>
      </c>
    </row>
    <row r="2826" spans="1:1">
      <c r="A2826" t="s">
        <v>10895</v>
      </c>
    </row>
    <row r="2827" spans="1:1">
      <c r="A2827">
        <v>7940011206</v>
      </c>
    </row>
    <row r="2828" spans="1:1">
      <c r="A2828" t="s">
        <v>10902</v>
      </c>
    </row>
    <row r="2829" spans="1:1">
      <c r="A2829" t="s">
        <v>10905</v>
      </c>
    </row>
    <row r="2830" spans="1:1">
      <c r="A2830" t="s">
        <v>10909</v>
      </c>
    </row>
    <row r="2831" spans="1:1">
      <c r="A2831" t="s">
        <v>10912</v>
      </c>
    </row>
    <row r="2832" spans="1:1">
      <c r="A2832" t="s">
        <v>10916</v>
      </c>
    </row>
    <row r="2833" spans="1:1">
      <c r="A2833" t="s">
        <v>10920</v>
      </c>
    </row>
    <row r="2834" spans="1:1">
      <c r="A2834">
        <v>8497487622</v>
      </c>
    </row>
    <row r="2835" spans="1:1">
      <c r="A2835" t="s">
        <v>10927</v>
      </c>
    </row>
    <row r="2836" spans="1:1">
      <c r="A2836" t="s">
        <v>10931</v>
      </c>
    </row>
    <row r="2837" spans="1:1">
      <c r="A2837" t="s">
        <v>10935</v>
      </c>
    </row>
    <row r="2838" spans="1:1">
      <c r="A2838" t="s">
        <v>10939</v>
      </c>
    </row>
    <row r="2839" spans="1:1">
      <c r="A2839" t="s">
        <v>10942</v>
      </c>
    </row>
    <row r="2840" spans="1:1">
      <c r="A2840" t="s">
        <v>10946</v>
      </c>
    </row>
    <row r="2841" spans="1:1">
      <c r="A2841" t="s">
        <v>10950</v>
      </c>
    </row>
    <row r="2842" spans="1:1">
      <c r="A2842">
        <v>216311493</v>
      </c>
    </row>
    <row r="2843" spans="1:1">
      <c r="A2843" t="s">
        <v>10957</v>
      </c>
    </row>
    <row r="2844" spans="1:1">
      <c r="A2844" t="s">
        <v>10961</v>
      </c>
    </row>
    <row r="2845" spans="1:1">
      <c r="A2845" t="s">
        <v>10964</v>
      </c>
    </row>
    <row r="2846" spans="1:1">
      <c r="A2846">
        <f>1-97-231-8205</f>
        <v>-8532</v>
      </c>
    </row>
    <row r="2847" spans="1:1">
      <c r="A2847" t="s">
        <v>10971</v>
      </c>
    </row>
    <row r="2848" spans="1:1">
      <c r="A2848" t="s">
        <v>10975</v>
      </c>
    </row>
    <row r="2849" spans="1:1">
      <c r="A2849" t="s">
        <v>10979</v>
      </c>
    </row>
    <row r="2850" spans="1:1">
      <c r="A2850" t="s">
        <v>10983</v>
      </c>
    </row>
    <row r="2851" spans="1:1">
      <c r="A2851" t="s">
        <v>10987</v>
      </c>
    </row>
    <row r="2852" spans="1:1">
      <c r="A2852" t="s">
        <v>10991</v>
      </c>
    </row>
    <row r="2853" spans="1:1">
      <c r="A2853" t="s">
        <v>10995</v>
      </c>
    </row>
    <row r="2854" spans="1:1">
      <c r="A2854" t="s">
        <v>10999</v>
      </c>
    </row>
    <row r="2855" spans="1:1">
      <c r="A2855" t="s">
        <v>11003</v>
      </c>
    </row>
    <row r="2856" spans="1:1">
      <c r="A2856">
        <f>1-924-142-107</f>
        <v>-1172</v>
      </c>
    </row>
    <row r="2857" spans="1:1">
      <c r="A2857" t="s">
        <v>11010</v>
      </c>
    </row>
    <row r="2858" spans="1:1">
      <c r="A2858" t="s">
        <v>11014</v>
      </c>
    </row>
    <row r="2859" spans="1:1">
      <c r="A2859" t="s">
        <v>11018</v>
      </c>
    </row>
    <row r="2860" spans="1:1">
      <c r="A2860">
        <f>1-367-853-7079</f>
        <v>-8298</v>
      </c>
    </row>
    <row r="2861" spans="1:1">
      <c r="A2861" t="s">
        <v>11025</v>
      </c>
    </row>
    <row r="2862" spans="1:1">
      <c r="A2862" t="s">
        <v>11029</v>
      </c>
    </row>
    <row r="2863" spans="1:1">
      <c r="A2863" t="s">
        <v>11033</v>
      </c>
    </row>
    <row r="2864" spans="1:1">
      <c r="A2864" t="s">
        <v>11037</v>
      </c>
    </row>
    <row r="2865" spans="1:1">
      <c r="A2865">
        <v>6859967025</v>
      </c>
    </row>
    <row r="2866" spans="1:1">
      <c r="A2866" t="s">
        <v>11044</v>
      </c>
    </row>
    <row r="2867" spans="1:1">
      <c r="A2867" t="s">
        <v>11048</v>
      </c>
    </row>
    <row r="2868" spans="1:1">
      <c r="A2868" t="s">
        <v>11052</v>
      </c>
    </row>
    <row r="2869" spans="1:1">
      <c r="A2869" t="s">
        <v>11056</v>
      </c>
    </row>
    <row r="2870" spans="1:1">
      <c r="A2870">
        <v>9615325217</v>
      </c>
    </row>
    <row r="2871" spans="1:1">
      <c r="A2871" t="s">
        <v>11063</v>
      </c>
    </row>
    <row r="2872" spans="1:1">
      <c r="A2872" t="s">
        <v>11067</v>
      </c>
    </row>
    <row r="2873" spans="1:1">
      <c r="A2873" t="s">
        <v>11071</v>
      </c>
    </row>
    <row r="2874" spans="1:1">
      <c r="A2874" t="s">
        <v>11075</v>
      </c>
    </row>
    <row r="2875" spans="1:1">
      <c r="A2875" t="s">
        <v>11079</v>
      </c>
    </row>
    <row r="2876" spans="1:1">
      <c r="A2876" t="s">
        <v>11083</v>
      </c>
    </row>
    <row r="2877" spans="1:1">
      <c r="A2877" t="s">
        <v>11087</v>
      </c>
    </row>
    <row r="2878" spans="1:1">
      <c r="A2878" t="s">
        <v>11091</v>
      </c>
    </row>
    <row r="2879" spans="1:1">
      <c r="A2879">
        <v>6810312670</v>
      </c>
    </row>
    <row r="2880" spans="1:1">
      <c r="A2880">
        <f>1-466-214-8413</f>
        <v>-9092</v>
      </c>
    </row>
    <row r="2881" spans="1:1">
      <c r="A2881" t="s">
        <v>11101</v>
      </c>
    </row>
    <row r="2882" spans="1:1">
      <c r="A2882" t="s">
        <v>11105</v>
      </c>
    </row>
    <row r="2883" spans="1:1">
      <c r="A2883" t="s">
        <v>11109</v>
      </c>
    </row>
    <row r="2884" spans="1:1">
      <c r="A2884" t="s">
        <v>11113</v>
      </c>
    </row>
    <row r="2885" spans="1:1">
      <c r="A2885" t="s">
        <v>11117</v>
      </c>
    </row>
    <row r="2886" spans="1:1">
      <c r="A2886">
        <v>8477556935</v>
      </c>
    </row>
    <row r="2887" spans="1:1">
      <c r="A2887">
        <v>7430103724</v>
      </c>
    </row>
    <row r="2888" spans="1:1">
      <c r="A2888" t="s">
        <v>11127</v>
      </c>
    </row>
    <row r="2889" spans="1:1">
      <c r="A2889" t="s">
        <v>11130</v>
      </c>
    </row>
    <row r="2890" spans="1:1">
      <c r="A2890" t="s">
        <v>11134</v>
      </c>
    </row>
    <row r="2891" spans="1:1">
      <c r="A2891" t="s">
        <v>11138</v>
      </c>
    </row>
    <row r="2892" spans="1:1">
      <c r="A2892" t="s">
        <v>11142</v>
      </c>
    </row>
    <row r="2893" spans="1:1">
      <c r="A2893">
        <f>1-152-412-8389</f>
        <v>-8952</v>
      </c>
    </row>
    <row r="2894" spans="1:1">
      <c r="A2894" t="s">
        <v>11148</v>
      </c>
    </row>
    <row r="2895" spans="1:1">
      <c r="A2895" t="s">
        <v>11152</v>
      </c>
    </row>
    <row r="2896" spans="1:1">
      <c r="A2896" t="s">
        <v>11155</v>
      </c>
    </row>
    <row r="2897" spans="1:1">
      <c r="A2897">
        <f>1-541-847-1126</f>
        <v>-2513</v>
      </c>
    </row>
    <row r="2898" spans="1:1">
      <c r="A2898" t="s">
        <v>11162</v>
      </c>
    </row>
    <row r="2899" spans="1:1">
      <c r="A2899" t="s">
        <v>11166</v>
      </c>
    </row>
    <row r="2900" spans="1:1">
      <c r="A2900" t="s">
        <v>11170</v>
      </c>
    </row>
    <row r="2901" spans="1:1">
      <c r="A2901">
        <v>4804755881</v>
      </c>
    </row>
    <row r="2902" spans="1:1">
      <c r="A2902" t="s">
        <v>11177</v>
      </c>
    </row>
    <row r="2903" spans="1:1">
      <c r="A2903" t="s">
        <v>11181</v>
      </c>
    </row>
    <row r="2904" spans="1:1">
      <c r="A2904" t="s">
        <v>11185</v>
      </c>
    </row>
    <row r="2905" spans="1:1">
      <c r="A2905" t="s">
        <v>11189</v>
      </c>
    </row>
    <row r="2906" spans="1:1">
      <c r="A2906">
        <v>6778551266</v>
      </c>
    </row>
    <row r="2907" spans="1:1">
      <c r="A2907" t="s">
        <v>11196</v>
      </c>
    </row>
    <row r="2908" spans="1:1">
      <c r="A2908" t="s">
        <v>11200</v>
      </c>
    </row>
    <row r="2909" spans="1:1">
      <c r="A2909">
        <f>1-36-308-5233</f>
        <v>-5576</v>
      </c>
    </row>
    <row r="2910" spans="1:1">
      <c r="A2910" t="s">
        <v>11207</v>
      </c>
    </row>
    <row r="2911" spans="1:1">
      <c r="A2911" t="s">
        <v>11210</v>
      </c>
    </row>
    <row r="2912" spans="1:1">
      <c r="A2912" t="s">
        <v>11214</v>
      </c>
    </row>
    <row r="2913" spans="1:1">
      <c r="A2913" t="s">
        <v>11218</v>
      </c>
    </row>
    <row r="2914" spans="1:1">
      <c r="A2914" t="s">
        <v>11222</v>
      </c>
    </row>
    <row r="2915" spans="1:1">
      <c r="A2915">
        <v>3762198403</v>
      </c>
    </row>
    <row r="2916" spans="1:1">
      <c r="A2916" t="s">
        <v>11229</v>
      </c>
    </row>
    <row r="2917" spans="1:1">
      <c r="A2917" t="s">
        <v>11233</v>
      </c>
    </row>
    <row r="2918" spans="1:1">
      <c r="A2918" t="s">
        <v>11237</v>
      </c>
    </row>
    <row r="2919" spans="1:1">
      <c r="A2919" t="s">
        <v>11241</v>
      </c>
    </row>
    <row r="2920" spans="1:1">
      <c r="A2920">
        <v>3802316897</v>
      </c>
    </row>
    <row r="2921" spans="1:1">
      <c r="A2921" t="s">
        <v>11248</v>
      </c>
    </row>
    <row r="2922" spans="1:1">
      <c r="A2922">
        <v>2005863433</v>
      </c>
    </row>
    <row r="2923" spans="1:1">
      <c r="A2923" t="s">
        <v>11255</v>
      </c>
    </row>
    <row r="2924" spans="1:1">
      <c r="A2924" t="s">
        <v>11259</v>
      </c>
    </row>
    <row r="2925" spans="1:1">
      <c r="A2925">
        <v>9032669530</v>
      </c>
    </row>
    <row r="2926" spans="1:1">
      <c r="A2926" t="s">
        <v>11266</v>
      </c>
    </row>
    <row r="2927" spans="1:1">
      <c r="A2927" t="s">
        <v>11270</v>
      </c>
    </row>
    <row r="2928" spans="1:1">
      <c r="A2928" t="s">
        <v>11274</v>
      </c>
    </row>
    <row r="2929" spans="1:1">
      <c r="A2929">
        <v>376541974</v>
      </c>
    </row>
    <row r="2930" spans="1:1">
      <c r="A2930">
        <f>1-388-39-1721</f>
        <v>-2147</v>
      </c>
    </row>
    <row r="2931" spans="1:1">
      <c r="A2931" t="s">
        <v>11284</v>
      </c>
    </row>
    <row r="2932" spans="1:1">
      <c r="A2932">
        <v>4860536392</v>
      </c>
    </row>
    <row r="2933" spans="1:1">
      <c r="A2933" t="s">
        <v>11291</v>
      </c>
    </row>
    <row r="2934" spans="1:1">
      <c r="A2934" t="s">
        <v>11295</v>
      </c>
    </row>
    <row r="2935" spans="1:1">
      <c r="A2935" t="s">
        <v>11299</v>
      </c>
    </row>
    <row r="2936" spans="1:1">
      <c r="A2936" t="s">
        <v>11303</v>
      </c>
    </row>
    <row r="2937" spans="1:1">
      <c r="A2937" t="s">
        <v>11307</v>
      </c>
    </row>
    <row r="2938" spans="1:1">
      <c r="A2938" t="s">
        <v>11311</v>
      </c>
    </row>
    <row r="2939" spans="1:1">
      <c r="A2939">
        <f>1-407-705-1675</f>
        <v>-2786</v>
      </c>
    </row>
    <row r="2940" spans="1:1">
      <c r="A2940" t="s">
        <v>11318</v>
      </c>
    </row>
    <row r="2941" spans="1:1">
      <c r="A2941" t="s">
        <v>11322</v>
      </c>
    </row>
    <row r="2942" spans="1:1">
      <c r="A2942" t="s">
        <v>11326</v>
      </c>
    </row>
    <row r="2943" spans="1:1">
      <c r="A2943" t="s">
        <v>11330</v>
      </c>
    </row>
    <row r="2944" spans="1:1">
      <c r="A2944" t="s">
        <v>11334</v>
      </c>
    </row>
    <row r="2945" spans="1:1">
      <c r="A2945" t="s">
        <v>11338</v>
      </c>
    </row>
    <row r="2946" spans="1:1">
      <c r="A2946" t="s">
        <v>11342</v>
      </c>
    </row>
    <row r="2947" spans="1:1">
      <c r="A2947" t="s">
        <v>11346</v>
      </c>
    </row>
    <row r="2948" spans="1:1">
      <c r="A2948">
        <v>2747855370</v>
      </c>
    </row>
    <row r="2949" spans="1:1">
      <c r="A2949" t="s">
        <v>11353</v>
      </c>
    </row>
    <row r="2950" spans="1:1">
      <c r="A2950" t="s">
        <v>11357</v>
      </c>
    </row>
    <row r="2951" spans="1:1">
      <c r="A2951" t="s">
        <v>11361</v>
      </c>
    </row>
    <row r="2952" spans="1:1">
      <c r="A2952" t="s">
        <v>11365</v>
      </c>
    </row>
    <row r="2953" spans="1:1">
      <c r="A2953" t="s">
        <v>11369</v>
      </c>
    </row>
    <row r="2954" spans="1:1">
      <c r="A2954" t="s">
        <v>11373</v>
      </c>
    </row>
    <row r="2955" spans="1:1">
      <c r="A2955" t="s">
        <v>11377</v>
      </c>
    </row>
    <row r="2956" spans="1:1">
      <c r="A2956" t="s">
        <v>11381</v>
      </c>
    </row>
    <row r="2957" spans="1:1">
      <c r="A2957" t="s">
        <v>11385</v>
      </c>
    </row>
    <row r="2958" spans="1:1">
      <c r="A2958" t="s">
        <v>11389</v>
      </c>
    </row>
    <row r="2959" spans="1:1">
      <c r="A2959" t="s">
        <v>11393</v>
      </c>
    </row>
    <row r="2960" spans="1:1">
      <c r="A2960">
        <f>1-789-669-5106</f>
        <v>-6563</v>
      </c>
    </row>
    <row r="2961" spans="1:1">
      <c r="A2961" t="s">
        <v>11400</v>
      </c>
    </row>
    <row r="2962" spans="1:1">
      <c r="A2962" t="s">
        <v>11404</v>
      </c>
    </row>
    <row r="2963" spans="1:1">
      <c r="A2963" t="s">
        <v>11408</v>
      </c>
    </row>
    <row r="2964" spans="1:1">
      <c r="A2964" t="s">
        <v>11412</v>
      </c>
    </row>
    <row r="2965" spans="1:1">
      <c r="A2965" t="s">
        <v>11416</v>
      </c>
    </row>
    <row r="2966" spans="1:1">
      <c r="A2966">
        <f>1-949-100-3625</f>
        <v>-4673</v>
      </c>
    </row>
    <row r="2967" spans="1:1">
      <c r="A2967" t="s">
        <v>11422</v>
      </c>
    </row>
    <row r="2968" spans="1:1">
      <c r="A2968" t="s">
        <v>11425</v>
      </c>
    </row>
    <row r="2969" spans="1:1">
      <c r="A2969" t="s">
        <v>11429</v>
      </c>
    </row>
    <row r="2970" spans="1:1">
      <c r="A2970" t="s">
        <v>11433</v>
      </c>
    </row>
    <row r="2971" spans="1:1">
      <c r="A2971" t="s">
        <v>11437</v>
      </c>
    </row>
    <row r="2972" spans="1:1">
      <c r="A2972">
        <v>1463017552</v>
      </c>
    </row>
    <row r="2973" spans="1:1">
      <c r="A2973" t="s">
        <v>11443</v>
      </c>
    </row>
    <row r="2974" spans="1:1">
      <c r="A2974" t="s">
        <v>11447</v>
      </c>
    </row>
    <row r="2975" spans="1:1">
      <c r="A2975" t="s">
        <v>11451</v>
      </c>
    </row>
    <row r="2976" spans="1:1">
      <c r="A2976" t="s">
        <v>11455</v>
      </c>
    </row>
    <row r="2977" spans="1:1">
      <c r="A2977" t="s">
        <v>11459</v>
      </c>
    </row>
    <row r="2978" spans="1:1">
      <c r="A2978" t="s">
        <v>11463</v>
      </c>
    </row>
    <row r="2979" spans="1:1">
      <c r="A2979" t="s">
        <v>11467</v>
      </c>
    </row>
    <row r="2980" spans="1:1">
      <c r="A2980" t="s">
        <v>11471</v>
      </c>
    </row>
    <row r="2981" spans="1:1">
      <c r="A2981">
        <f>1-837-767-1434</f>
        <v>-3037</v>
      </c>
    </row>
    <row r="2982" spans="1:1">
      <c r="A2982">
        <v>919026927</v>
      </c>
    </row>
    <row r="2983" spans="1:1">
      <c r="A2983" t="s">
        <v>11481</v>
      </c>
    </row>
    <row r="2984" spans="1:1">
      <c r="A2984" t="s">
        <v>11485</v>
      </c>
    </row>
    <row r="2985" spans="1:1">
      <c r="A2985" t="s">
        <v>11488</v>
      </c>
    </row>
    <row r="2986" spans="1:1">
      <c r="A2986" t="s">
        <v>11492</v>
      </c>
    </row>
    <row r="2987" spans="1:1">
      <c r="A2987" t="s">
        <v>11496</v>
      </c>
    </row>
    <row r="2988" spans="1:1">
      <c r="A2988" t="s">
        <v>11500</v>
      </c>
    </row>
    <row r="2989" spans="1:1">
      <c r="A2989" t="s">
        <v>11504</v>
      </c>
    </row>
    <row r="2990" spans="1:1">
      <c r="A2990" t="s">
        <v>11508</v>
      </c>
    </row>
    <row r="2991" spans="1:1">
      <c r="A2991" t="s">
        <v>11512</v>
      </c>
    </row>
    <row r="2992" spans="1:1">
      <c r="A2992" t="s">
        <v>11516</v>
      </c>
    </row>
    <row r="2993" spans="1:1">
      <c r="A2993" t="s">
        <v>11520</v>
      </c>
    </row>
    <row r="2994" spans="1:1">
      <c r="A2994" t="s">
        <v>11524</v>
      </c>
    </row>
    <row r="2995" spans="1:1">
      <c r="A2995" t="s">
        <v>11528</v>
      </c>
    </row>
    <row r="2996" spans="1:1">
      <c r="A2996" t="s">
        <v>11532</v>
      </c>
    </row>
    <row r="2997" spans="1:1">
      <c r="A2997" t="s">
        <v>11536</v>
      </c>
    </row>
    <row r="2998" spans="1:1">
      <c r="A2998" t="s">
        <v>11540</v>
      </c>
    </row>
    <row r="2999" spans="1:1">
      <c r="A2999" t="s">
        <v>11544</v>
      </c>
    </row>
    <row r="3000" spans="1:1">
      <c r="A3000">
        <v>7786461414</v>
      </c>
    </row>
    <row r="3001" spans="1:1">
      <c r="A3001" t="s">
        <v>11551</v>
      </c>
    </row>
    <row r="3002" spans="1:1">
      <c r="A3002" t="s">
        <v>11555</v>
      </c>
    </row>
    <row r="3003" spans="1:1">
      <c r="A3003" t="s">
        <v>11559</v>
      </c>
    </row>
    <row r="3004" spans="1:1">
      <c r="A3004">
        <v>5223181433</v>
      </c>
    </row>
    <row r="3005" spans="1:1">
      <c r="A3005" t="s">
        <v>11566</v>
      </c>
    </row>
    <row r="3006" spans="1:1">
      <c r="A3006" t="s">
        <v>11570</v>
      </c>
    </row>
    <row r="3007" spans="1:1">
      <c r="A3007" t="s">
        <v>11574</v>
      </c>
    </row>
    <row r="3008" spans="1:1">
      <c r="A3008" t="s">
        <v>11578</v>
      </c>
    </row>
    <row r="3009" spans="1:1">
      <c r="A3009" t="s">
        <v>11582</v>
      </c>
    </row>
    <row r="3010" spans="1:1">
      <c r="A3010" t="s">
        <v>11586</v>
      </c>
    </row>
    <row r="3011" spans="1:1">
      <c r="A3011" t="s">
        <v>11590</v>
      </c>
    </row>
    <row r="3012" spans="1:1">
      <c r="A3012" t="s">
        <v>11594</v>
      </c>
    </row>
    <row r="3013" spans="1:1">
      <c r="A3013" t="s">
        <v>11598</v>
      </c>
    </row>
    <row r="3014" spans="1:1">
      <c r="A3014" t="s">
        <v>11602</v>
      </c>
    </row>
    <row r="3015" spans="1:1">
      <c r="A3015" t="s">
        <v>11606</v>
      </c>
    </row>
    <row r="3016" spans="1:1">
      <c r="A3016" t="s">
        <v>11610</v>
      </c>
    </row>
    <row r="3017" spans="1:1">
      <c r="A3017">
        <f>1-780-861-9836</f>
        <v>-11476</v>
      </c>
    </row>
    <row r="3018" spans="1:1">
      <c r="A3018" t="s">
        <v>11617</v>
      </c>
    </row>
    <row r="3019" spans="1:1">
      <c r="A3019" t="s">
        <v>11621</v>
      </c>
    </row>
    <row r="3020" spans="1:1">
      <c r="A3020" t="s">
        <v>11625</v>
      </c>
    </row>
    <row r="3021" spans="1:1">
      <c r="A3021" t="s">
        <v>11629</v>
      </c>
    </row>
    <row r="3022" spans="1:1">
      <c r="A3022" t="s">
        <v>11633</v>
      </c>
    </row>
    <row r="3023" spans="1:1">
      <c r="A3023" t="s">
        <v>11637</v>
      </c>
    </row>
    <row r="3024" spans="1:1">
      <c r="A3024" t="s">
        <v>11641</v>
      </c>
    </row>
    <row r="3025" spans="1:1">
      <c r="A3025" t="s">
        <v>11645</v>
      </c>
    </row>
    <row r="3026" spans="1:1">
      <c r="A3026" t="s">
        <v>11649</v>
      </c>
    </row>
    <row r="3027" spans="1:1">
      <c r="A3027" t="s">
        <v>11653</v>
      </c>
    </row>
    <row r="3028" spans="1:1">
      <c r="A3028" t="s">
        <v>11657</v>
      </c>
    </row>
    <row r="3029" spans="1:1">
      <c r="A3029" t="s">
        <v>11661</v>
      </c>
    </row>
    <row r="3030" spans="1:1">
      <c r="A3030" t="s">
        <v>11665</v>
      </c>
    </row>
    <row r="3031" spans="1:1">
      <c r="A3031">
        <v>1761923352</v>
      </c>
    </row>
    <row r="3032" spans="1:1">
      <c r="A3032" t="s">
        <v>11672</v>
      </c>
    </row>
    <row r="3033" spans="1:1">
      <c r="A3033" t="s">
        <v>11676</v>
      </c>
    </row>
    <row r="3034" spans="1:1">
      <c r="A3034" t="s">
        <v>11680</v>
      </c>
    </row>
    <row r="3035" spans="1:1">
      <c r="A3035" t="s">
        <v>11684</v>
      </c>
    </row>
    <row r="3036" spans="1:1">
      <c r="A3036" t="s">
        <v>11688</v>
      </c>
    </row>
    <row r="3037" spans="1:1">
      <c r="A3037" t="s">
        <v>11692</v>
      </c>
    </row>
    <row r="3038" spans="1:1">
      <c r="A3038" t="s">
        <v>11695</v>
      </c>
    </row>
    <row r="3039" spans="1:1">
      <c r="A3039">
        <f>1-721-20-1071</f>
        <v>-1811</v>
      </c>
    </row>
    <row r="3040" spans="1:1">
      <c r="A3040" t="s">
        <v>11702</v>
      </c>
    </row>
    <row r="3041" spans="1:1">
      <c r="A3041" t="s">
        <v>11706</v>
      </c>
    </row>
    <row r="3042" spans="1:1">
      <c r="A3042" t="s">
        <v>11710</v>
      </c>
    </row>
    <row r="3043" spans="1:1">
      <c r="A3043" t="s">
        <v>11713</v>
      </c>
    </row>
    <row r="3044" spans="1:1">
      <c r="A3044">
        <v>4828903073</v>
      </c>
    </row>
    <row r="3045" spans="1:1">
      <c r="A3045" t="s">
        <v>11720</v>
      </c>
    </row>
    <row r="3046" spans="1:1">
      <c r="A3046" t="s">
        <v>11724</v>
      </c>
    </row>
    <row r="3047" spans="1:1">
      <c r="A3047">
        <v>9214838624</v>
      </c>
    </row>
    <row r="3048" spans="1:1">
      <c r="A3048" t="s">
        <v>11731</v>
      </c>
    </row>
    <row r="3049" spans="1:1">
      <c r="A3049" t="s">
        <v>11735</v>
      </c>
    </row>
    <row r="3050" spans="1:1">
      <c r="A3050" t="s">
        <v>11739</v>
      </c>
    </row>
    <row r="3051" spans="1:1">
      <c r="A3051" t="s">
        <v>11743</v>
      </c>
    </row>
    <row r="3052" spans="1:1">
      <c r="A3052" t="s">
        <v>11747</v>
      </c>
    </row>
    <row r="3053" spans="1:1">
      <c r="A3053" t="s">
        <v>11751</v>
      </c>
    </row>
    <row r="3054" spans="1:1">
      <c r="A3054" t="s">
        <v>11755</v>
      </c>
    </row>
    <row r="3055" spans="1:1">
      <c r="A3055">
        <v>2099622826</v>
      </c>
    </row>
    <row r="3056" spans="1:1">
      <c r="A3056" t="s">
        <v>11762</v>
      </c>
    </row>
    <row r="3057" spans="1:1">
      <c r="A3057" t="s">
        <v>11766</v>
      </c>
    </row>
    <row r="3058" spans="1:1">
      <c r="A3058" t="s">
        <v>11770</v>
      </c>
    </row>
    <row r="3059" spans="1:1">
      <c r="A3059" t="s">
        <v>11774</v>
      </c>
    </row>
    <row r="3060" spans="1:1">
      <c r="A3060" t="s">
        <v>11778</v>
      </c>
    </row>
    <row r="3061" spans="1:1">
      <c r="A3061" t="s">
        <v>11782</v>
      </c>
    </row>
    <row r="3062" spans="1:1">
      <c r="A3062" t="s">
        <v>11786</v>
      </c>
    </row>
    <row r="3063" spans="1:1">
      <c r="A3063" t="s">
        <v>11790</v>
      </c>
    </row>
    <row r="3064" spans="1:1">
      <c r="A3064" t="s">
        <v>11794</v>
      </c>
    </row>
    <row r="3065" spans="1:1">
      <c r="A3065" t="s">
        <v>11797</v>
      </c>
    </row>
    <row r="3066" spans="1:1">
      <c r="A3066" t="s">
        <v>11801</v>
      </c>
    </row>
    <row r="3067" spans="1:1">
      <c r="A3067" t="s">
        <v>11805</v>
      </c>
    </row>
    <row r="3068" spans="1:1">
      <c r="A3068" t="s">
        <v>11809</v>
      </c>
    </row>
    <row r="3069" spans="1:1">
      <c r="A3069" t="s">
        <v>11813</v>
      </c>
    </row>
    <row r="3070" spans="1:1">
      <c r="A3070" t="s">
        <v>11817</v>
      </c>
    </row>
    <row r="3071" spans="1:1">
      <c r="A3071" t="s">
        <v>11821</v>
      </c>
    </row>
    <row r="3072" spans="1:1">
      <c r="A3072" t="s">
        <v>11824</v>
      </c>
    </row>
    <row r="3073" spans="1:1">
      <c r="A3073">
        <f>1-309-497-5824</f>
        <v>-6629</v>
      </c>
    </row>
    <row r="3074" spans="1:1">
      <c r="A3074" t="s">
        <v>11831</v>
      </c>
    </row>
    <row r="3075" spans="1:1">
      <c r="A3075" t="s">
        <v>11835</v>
      </c>
    </row>
    <row r="3076" spans="1:1">
      <c r="A3076" t="s">
        <v>11838</v>
      </c>
    </row>
    <row r="3077" spans="1:1">
      <c r="A3077">
        <v>4235733136</v>
      </c>
    </row>
    <row r="3078" spans="1:1">
      <c r="A3078" t="s">
        <v>11845</v>
      </c>
    </row>
    <row r="3079" spans="1:1">
      <c r="A3079" t="s">
        <v>11849</v>
      </c>
    </row>
    <row r="3080" spans="1:1">
      <c r="A3080" t="s">
        <v>11853</v>
      </c>
    </row>
    <row r="3081" spans="1:1">
      <c r="A3081">
        <v>6237584552</v>
      </c>
    </row>
    <row r="3082" spans="1:1">
      <c r="A3082" t="s">
        <v>11860</v>
      </c>
    </row>
    <row r="3083" spans="1:1">
      <c r="A3083">
        <v>6557233081</v>
      </c>
    </row>
    <row r="3084" spans="1:1">
      <c r="A3084">
        <v>2889567899</v>
      </c>
    </row>
    <row r="3085" spans="1:1">
      <c r="A3085" t="s">
        <v>11869</v>
      </c>
    </row>
    <row r="3086" spans="1:1">
      <c r="A3086" t="s">
        <v>11873</v>
      </c>
    </row>
    <row r="3087" spans="1:1">
      <c r="A3087">
        <v>8872160878</v>
      </c>
    </row>
    <row r="3088" spans="1:1">
      <c r="A3088" t="s">
        <v>11880</v>
      </c>
    </row>
    <row r="3089" spans="1:1">
      <c r="A3089" t="s">
        <v>11884</v>
      </c>
    </row>
    <row r="3090" spans="1:1">
      <c r="A3090" t="s">
        <v>11888</v>
      </c>
    </row>
    <row r="3091" spans="1:1">
      <c r="A3091" t="s">
        <v>11892</v>
      </c>
    </row>
    <row r="3092" spans="1:1">
      <c r="A3092" t="s">
        <v>11896</v>
      </c>
    </row>
    <row r="3093" spans="1:1">
      <c r="A3093">
        <v>5977360649</v>
      </c>
    </row>
    <row r="3094" spans="1:1">
      <c r="A3094" t="s">
        <v>11903</v>
      </c>
    </row>
    <row r="3095" spans="1:1">
      <c r="A3095" t="s">
        <v>11907</v>
      </c>
    </row>
    <row r="3096" spans="1:1">
      <c r="A3096" t="s">
        <v>11911</v>
      </c>
    </row>
    <row r="3097" spans="1:1">
      <c r="A3097" t="s">
        <v>11915</v>
      </c>
    </row>
    <row r="3098" spans="1:1">
      <c r="A3098" t="s">
        <v>11919</v>
      </c>
    </row>
    <row r="3099" spans="1:1">
      <c r="A3099" t="s">
        <v>11923</v>
      </c>
    </row>
    <row r="3100" spans="1:1">
      <c r="A3100">
        <f>1-715-174-2611</f>
        <v>-3499</v>
      </c>
    </row>
    <row r="3101" spans="1:1">
      <c r="A3101" t="s">
        <v>11930</v>
      </c>
    </row>
    <row r="3102" spans="1:1">
      <c r="A3102">
        <v>9549324449</v>
      </c>
    </row>
    <row r="3103" spans="1:1">
      <c r="A3103" t="s">
        <v>11936</v>
      </c>
    </row>
    <row r="3104" spans="1:1">
      <c r="A3104" t="s">
        <v>11940</v>
      </c>
    </row>
    <row r="3105" spans="1:1">
      <c r="A3105" t="s">
        <v>11944</v>
      </c>
    </row>
    <row r="3106" spans="1:1">
      <c r="A3106" t="s">
        <v>11948</v>
      </c>
    </row>
    <row r="3107" spans="1:1">
      <c r="A3107">
        <f>1-118-88-7710</f>
        <v>-7915</v>
      </c>
    </row>
    <row r="3108" spans="1:1">
      <c r="A3108" t="s">
        <v>11955</v>
      </c>
    </row>
    <row r="3109" spans="1:1">
      <c r="A3109" t="s">
        <v>11959</v>
      </c>
    </row>
    <row r="3110" spans="1:1">
      <c r="A3110" t="s">
        <v>11963</v>
      </c>
    </row>
    <row r="3111" spans="1:1">
      <c r="A3111" t="s">
        <v>11967</v>
      </c>
    </row>
    <row r="3112" spans="1:1">
      <c r="A3112" t="s">
        <v>11971</v>
      </c>
    </row>
    <row r="3113" spans="1:1">
      <c r="A3113" t="s">
        <v>11975</v>
      </c>
    </row>
    <row r="3114" spans="1:1">
      <c r="A3114" t="s">
        <v>11979</v>
      </c>
    </row>
    <row r="3115" spans="1:1">
      <c r="A3115" t="s">
        <v>11983</v>
      </c>
    </row>
    <row r="3116" spans="1:1">
      <c r="A3116" t="s">
        <v>11987</v>
      </c>
    </row>
    <row r="3117" spans="1:1">
      <c r="A3117" t="s">
        <v>11991</v>
      </c>
    </row>
    <row r="3118" spans="1:1">
      <c r="A3118" t="s">
        <v>11994</v>
      </c>
    </row>
    <row r="3119" spans="1:1">
      <c r="A3119" t="s">
        <v>11998</v>
      </c>
    </row>
    <row r="3120" spans="1:1">
      <c r="A3120" t="s">
        <v>12002</v>
      </c>
    </row>
    <row r="3121" spans="1:1">
      <c r="A3121" t="s">
        <v>12006</v>
      </c>
    </row>
    <row r="3122" spans="1:1">
      <c r="A3122" t="s">
        <v>12010</v>
      </c>
    </row>
    <row r="3123" spans="1:1">
      <c r="A3123">
        <v>9553597359</v>
      </c>
    </row>
    <row r="3124" spans="1:1">
      <c r="A3124">
        <v>757784865</v>
      </c>
    </row>
    <row r="3125" spans="1:1">
      <c r="A3125" t="s">
        <v>12020</v>
      </c>
    </row>
    <row r="3126" spans="1:1">
      <c r="A3126" t="s">
        <v>12024</v>
      </c>
    </row>
    <row r="3127" spans="1:1">
      <c r="A3127" t="s">
        <v>12028</v>
      </c>
    </row>
    <row r="3128" spans="1:1">
      <c r="A3128">
        <f>1-29-845-4516</f>
        <v>-5389</v>
      </c>
    </row>
    <row r="3129" spans="1:1">
      <c r="A3129" t="s">
        <v>12035</v>
      </c>
    </row>
    <row r="3130" spans="1:1">
      <c r="A3130" t="s">
        <v>12039</v>
      </c>
    </row>
    <row r="3131" spans="1:1">
      <c r="A3131" t="s">
        <v>12043</v>
      </c>
    </row>
    <row r="3132" spans="1:1">
      <c r="A3132" t="s">
        <v>12047</v>
      </c>
    </row>
    <row r="3133" spans="1:1">
      <c r="A3133">
        <v>7247327875</v>
      </c>
    </row>
    <row r="3134" spans="1:1">
      <c r="A3134" t="s">
        <v>12054</v>
      </c>
    </row>
    <row r="3135" spans="1:1">
      <c r="A3135">
        <f>1-994-49-7927</f>
        <v>-8969</v>
      </c>
    </row>
    <row r="3136" spans="1:1">
      <c r="A3136" t="s">
        <v>12061</v>
      </c>
    </row>
    <row r="3137" spans="1:1">
      <c r="A3137" t="s">
        <v>12065</v>
      </c>
    </row>
    <row r="3138" spans="1:1">
      <c r="A3138" t="s">
        <v>12069</v>
      </c>
    </row>
    <row r="3139" spans="1:1">
      <c r="A3139" t="s">
        <v>12073</v>
      </c>
    </row>
    <row r="3140" spans="1:1">
      <c r="A3140" t="s">
        <v>12077</v>
      </c>
    </row>
    <row r="3141" spans="1:1">
      <c r="A3141" t="s">
        <v>12081</v>
      </c>
    </row>
    <row r="3142" spans="1:1">
      <c r="A3142" t="s">
        <v>12085</v>
      </c>
    </row>
    <row r="3143" spans="1:1">
      <c r="A3143" t="s">
        <v>12089</v>
      </c>
    </row>
    <row r="3144" spans="1:1">
      <c r="A3144" t="s">
        <v>12093</v>
      </c>
    </row>
    <row r="3145" spans="1:1">
      <c r="A3145" t="s">
        <v>12097</v>
      </c>
    </row>
    <row r="3146" spans="1:1">
      <c r="A3146" t="s">
        <v>12101</v>
      </c>
    </row>
    <row r="3147" spans="1:1">
      <c r="A3147" t="s">
        <v>12105</v>
      </c>
    </row>
    <row r="3148" spans="1:1">
      <c r="A3148" t="s">
        <v>12109</v>
      </c>
    </row>
    <row r="3149" spans="1:1">
      <c r="A3149" t="s">
        <v>12113</v>
      </c>
    </row>
    <row r="3150" spans="1:1">
      <c r="A3150">
        <v>6131231715</v>
      </c>
    </row>
    <row r="3151" spans="1:1">
      <c r="A3151">
        <f>1-172-658-7796</f>
        <v>-8625</v>
      </c>
    </row>
    <row r="3152" spans="1:1">
      <c r="A3152" t="s">
        <v>12123</v>
      </c>
    </row>
    <row r="3153" spans="1:1">
      <c r="A3153" t="s">
        <v>12127</v>
      </c>
    </row>
    <row r="3154" spans="1:1">
      <c r="A3154" t="s">
        <v>12131</v>
      </c>
    </row>
    <row r="3155" spans="1:1">
      <c r="A3155" t="s">
        <v>12135</v>
      </c>
    </row>
    <row r="3156" spans="1:1">
      <c r="A3156" t="s">
        <v>12139</v>
      </c>
    </row>
    <row r="3157" spans="1:1">
      <c r="A3157">
        <v>1052728742</v>
      </c>
    </row>
    <row r="3158" spans="1:1">
      <c r="A3158">
        <f>1-219-475-5113</f>
        <v>-5806</v>
      </c>
    </row>
    <row r="3159" spans="1:1">
      <c r="A3159" t="s">
        <v>12149</v>
      </c>
    </row>
    <row r="3160" spans="1:1">
      <c r="A3160" t="s">
        <v>12153</v>
      </c>
    </row>
    <row r="3161" spans="1:1">
      <c r="A3161" t="s">
        <v>12157</v>
      </c>
    </row>
    <row r="3162" spans="1:1">
      <c r="A3162" t="s">
        <v>12161</v>
      </c>
    </row>
    <row r="3163" spans="1:1">
      <c r="A3163" t="s">
        <v>12165</v>
      </c>
    </row>
    <row r="3164" spans="1:1">
      <c r="A3164" t="s">
        <v>12169</v>
      </c>
    </row>
    <row r="3165" spans="1:1">
      <c r="A3165" t="s">
        <v>12173</v>
      </c>
    </row>
    <row r="3166" spans="1:1">
      <c r="A3166" t="s">
        <v>12177</v>
      </c>
    </row>
    <row r="3167" spans="1:1">
      <c r="A3167" t="s">
        <v>12181</v>
      </c>
    </row>
    <row r="3168" spans="1:1">
      <c r="A3168" t="s">
        <v>12185</v>
      </c>
    </row>
    <row r="3169" spans="1:1">
      <c r="A3169" t="s">
        <v>12189</v>
      </c>
    </row>
    <row r="3170" spans="1:1">
      <c r="A3170" t="s">
        <v>12193</v>
      </c>
    </row>
    <row r="3171" spans="1:1">
      <c r="A3171" t="s">
        <v>12196</v>
      </c>
    </row>
    <row r="3172" spans="1:1">
      <c r="A3172" t="s">
        <v>12200</v>
      </c>
    </row>
    <row r="3173" spans="1:1">
      <c r="A3173" t="s">
        <v>12204</v>
      </c>
    </row>
    <row r="3174" spans="1:1">
      <c r="A3174" t="s">
        <v>12208</v>
      </c>
    </row>
    <row r="3175" spans="1:1">
      <c r="A3175" t="s">
        <v>12212</v>
      </c>
    </row>
    <row r="3176" spans="1:1">
      <c r="A3176" t="s">
        <v>12216</v>
      </c>
    </row>
    <row r="3177" spans="1:1">
      <c r="A3177" t="s">
        <v>12220</v>
      </c>
    </row>
    <row r="3178" spans="1:1">
      <c r="A3178" t="s">
        <v>12224</v>
      </c>
    </row>
    <row r="3179" spans="1:1">
      <c r="A3179">
        <f>1-265-526-3916</f>
        <v>-4706</v>
      </c>
    </row>
    <row r="3180" spans="1:1">
      <c r="A3180" t="s">
        <v>12231</v>
      </c>
    </row>
    <row r="3181" spans="1:1">
      <c r="A3181" t="s">
        <v>12235</v>
      </c>
    </row>
    <row r="3182" spans="1:1">
      <c r="A3182" t="s">
        <v>12239</v>
      </c>
    </row>
    <row r="3183" spans="1:1">
      <c r="A3183" t="s">
        <v>12242</v>
      </c>
    </row>
    <row r="3184" spans="1:1">
      <c r="A3184">
        <v>8346786599</v>
      </c>
    </row>
    <row r="3185" spans="1:1">
      <c r="A3185" t="s">
        <v>12249</v>
      </c>
    </row>
    <row r="3186" spans="1:1">
      <c r="A3186" t="s">
        <v>12253</v>
      </c>
    </row>
    <row r="3187" spans="1:1">
      <c r="A3187" t="s">
        <v>12257</v>
      </c>
    </row>
    <row r="3188" spans="1:1">
      <c r="A3188" t="s">
        <v>12261</v>
      </c>
    </row>
    <row r="3189" spans="1:1">
      <c r="A3189" t="s">
        <v>12265</v>
      </c>
    </row>
    <row r="3190" spans="1:1">
      <c r="A3190" t="s">
        <v>12269</v>
      </c>
    </row>
    <row r="3191" spans="1:1">
      <c r="A3191" t="s">
        <v>12273</v>
      </c>
    </row>
    <row r="3192" spans="1:1">
      <c r="A3192" t="s">
        <v>12277</v>
      </c>
    </row>
    <row r="3193" spans="1:1">
      <c r="A3193" t="s">
        <v>12281</v>
      </c>
    </row>
    <row r="3194" spans="1:1">
      <c r="A3194" t="s">
        <v>12285</v>
      </c>
    </row>
    <row r="3195" spans="1:1">
      <c r="A3195" t="s">
        <v>12289</v>
      </c>
    </row>
    <row r="3196" spans="1:1">
      <c r="A3196" t="s">
        <v>12293</v>
      </c>
    </row>
    <row r="3197" spans="1:1">
      <c r="A3197" t="s">
        <v>12297</v>
      </c>
    </row>
    <row r="3198" spans="1:1">
      <c r="A3198" t="s">
        <v>12301</v>
      </c>
    </row>
    <row r="3199" spans="1:1">
      <c r="A3199" t="s">
        <v>12305</v>
      </c>
    </row>
    <row r="3200" spans="1:1">
      <c r="A3200" t="s">
        <v>12309</v>
      </c>
    </row>
    <row r="3201" spans="1:1">
      <c r="A3201">
        <v>6270065053</v>
      </c>
    </row>
    <row r="3202" spans="1:1">
      <c r="A3202" t="s">
        <v>12316</v>
      </c>
    </row>
    <row r="3203" spans="1:1">
      <c r="A3203" t="s">
        <v>12320</v>
      </c>
    </row>
    <row r="3204" spans="1:1">
      <c r="A3204" t="s">
        <v>12324</v>
      </c>
    </row>
    <row r="3205" spans="1:1">
      <c r="A3205" t="s">
        <v>12328</v>
      </c>
    </row>
    <row r="3206" spans="1:1">
      <c r="A3206">
        <v>9232856690</v>
      </c>
    </row>
    <row r="3207" spans="1:1">
      <c r="A3207" t="s">
        <v>12335</v>
      </c>
    </row>
    <row r="3208" spans="1:1">
      <c r="A3208" t="s">
        <v>12339</v>
      </c>
    </row>
    <row r="3209" spans="1:1">
      <c r="A3209" t="s">
        <v>12343</v>
      </c>
    </row>
    <row r="3210" spans="1:1">
      <c r="A3210">
        <v>9236388152</v>
      </c>
    </row>
    <row r="3211" spans="1:1">
      <c r="A3211" t="s">
        <v>12349</v>
      </c>
    </row>
    <row r="3212" spans="1:1">
      <c r="A3212" t="s">
        <v>12353</v>
      </c>
    </row>
    <row r="3213" spans="1:1">
      <c r="A3213" t="s">
        <v>12357</v>
      </c>
    </row>
    <row r="3214" spans="1:1">
      <c r="A3214" t="s">
        <v>12361</v>
      </c>
    </row>
    <row r="3215" spans="1:1">
      <c r="A3215" t="s">
        <v>12365</v>
      </c>
    </row>
    <row r="3216" spans="1:1">
      <c r="A3216" t="s">
        <v>12369</v>
      </c>
    </row>
    <row r="3217" spans="1:1">
      <c r="A3217" t="s">
        <v>12373</v>
      </c>
    </row>
    <row r="3218" spans="1:1">
      <c r="A3218" t="s">
        <v>12377</v>
      </c>
    </row>
    <row r="3219" spans="1:1">
      <c r="A3219" t="s">
        <v>12381</v>
      </c>
    </row>
    <row r="3220" spans="1:1">
      <c r="A3220" t="s">
        <v>12385</v>
      </c>
    </row>
    <row r="3221" spans="1:1">
      <c r="A3221" t="s">
        <v>12389</v>
      </c>
    </row>
    <row r="3222" spans="1:1">
      <c r="A3222" t="s">
        <v>12393</v>
      </c>
    </row>
    <row r="3223" spans="1:1">
      <c r="A3223" t="s">
        <v>12397</v>
      </c>
    </row>
    <row r="3224" spans="1:1">
      <c r="A3224" t="s">
        <v>12401</v>
      </c>
    </row>
    <row r="3225" spans="1:1">
      <c r="A3225" t="s">
        <v>12405</v>
      </c>
    </row>
    <row r="3226" spans="1:1">
      <c r="A3226" t="s">
        <v>12409</v>
      </c>
    </row>
    <row r="3227" spans="1:1">
      <c r="A3227" t="s">
        <v>12413</v>
      </c>
    </row>
    <row r="3228" spans="1:1">
      <c r="A3228" t="s">
        <v>12417</v>
      </c>
    </row>
    <row r="3229" spans="1:1">
      <c r="A3229" t="s">
        <v>12421</v>
      </c>
    </row>
    <row r="3230" spans="1:1">
      <c r="A3230" t="s">
        <v>12425</v>
      </c>
    </row>
    <row r="3231" spans="1:1">
      <c r="A3231" t="s">
        <v>12429</v>
      </c>
    </row>
    <row r="3232" spans="1:1">
      <c r="A3232" t="s">
        <v>12433</v>
      </c>
    </row>
    <row r="3233" spans="1:1">
      <c r="A3233" t="s">
        <v>12437</v>
      </c>
    </row>
    <row r="3234" spans="1:1">
      <c r="A3234" t="s">
        <v>12441</v>
      </c>
    </row>
    <row r="3235" spans="1:1">
      <c r="A3235">
        <v>688023449</v>
      </c>
    </row>
    <row r="3236" spans="1:1">
      <c r="A3236" t="s">
        <v>12448</v>
      </c>
    </row>
    <row r="3237" spans="1:1">
      <c r="A3237" t="s">
        <v>12452</v>
      </c>
    </row>
    <row r="3238" spans="1:1">
      <c r="A3238" t="s">
        <v>12456</v>
      </c>
    </row>
    <row r="3239" spans="1:1">
      <c r="A3239" t="s">
        <v>12460</v>
      </c>
    </row>
    <row r="3240" spans="1:1">
      <c r="A3240" t="s">
        <v>12464</v>
      </c>
    </row>
    <row r="3241" spans="1:1">
      <c r="A3241">
        <v>7052307786</v>
      </c>
    </row>
    <row r="3242" spans="1:1">
      <c r="A3242" t="s">
        <v>12471</v>
      </c>
    </row>
    <row r="3243" spans="1:1">
      <c r="A3243" t="s">
        <v>12475</v>
      </c>
    </row>
    <row r="3244" spans="1:1">
      <c r="A3244" t="s">
        <v>12479</v>
      </c>
    </row>
    <row r="3245" spans="1:1">
      <c r="A3245" t="s">
        <v>12483</v>
      </c>
    </row>
    <row r="3246" spans="1:1">
      <c r="A3246">
        <v>4593988858</v>
      </c>
    </row>
    <row r="3247" spans="1:1">
      <c r="A3247" t="s">
        <v>12490</v>
      </c>
    </row>
    <row r="3248" spans="1:1">
      <c r="A3248" t="s">
        <v>12493</v>
      </c>
    </row>
    <row r="3249" spans="1:1">
      <c r="A3249" t="s">
        <v>12497</v>
      </c>
    </row>
    <row r="3250" spans="1:1">
      <c r="A3250" t="s">
        <v>12501</v>
      </c>
    </row>
    <row r="3251" spans="1:1">
      <c r="A3251" t="s">
        <v>12505</v>
      </c>
    </row>
    <row r="3252" spans="1:1">
      <c r="A3252" t="s">
        <v>12509</v>
      </c>
    </row>
    <row r="3253" spans="1:1">
      <c r="A3253" t="s">
        <v>12513</v>
      </c>
    </row>
    <row r="3254" spans="1:1">
      <c r="A3254" t="s">
        <v>12517</v>
      </c>
    </row>
    <row r="3255" spans="1:1">
      <c r="A3255" t="s">
        <v>12521</v>
      </c>
    </row>
    <row r="3256" spans="1:1">
      <c r="A3256" t="s">
        <v>12525</v>
      </c>
    </row>
    <row r="3257" spans="1:1">
      <c r="A3257" t="s">
        <v>12529</v>
      </c>
    </row>
    <row r="3258" spans="1:1">
      <c r="A3258" t="s">
        <v>12533</v>
      </c>
    </row>
    <row r="3259" spans="1:1">
      <c r="A3259" t="s">
        <v>12537</v>
      </c>
    </row>
    <row r="3260" spans="1:1">
      <c r="A3260" t="s">
        <v>12541</v>
      </c>
    </row>
    <row r="3261" spans="1:1">
      <c r="A3261" t="s">
        <v>12545</v>
      </c>
    </row>
    <row r="3262" spans="1:1">
      <c r="A3262" t="s">
        <v>12549</v>
      </c>
    </row>
    <row r="3263" spans="1:1">
      <c r="A3263" t="s">
        <v>12553</v>
      </c>
    </row>
    <row r="3264" spans="1:1">
      <c r="A3264" t="s">
        <v>12557</v>
      </c>
    </row>
    <row r="3265" spans="1:1">
      <c r="A3265" t="s">
        <v>12560</v>
      </c>
    </row>
    <row r="3266" spans="1:1">
      <c r="A3266" t="s">
        <v>12564</v>
      </c>
    </row>
    <row r="3267" spans="1:1">
      <c r="A3267" t="s">
        <v>12568</v>
      </c>
    </row>
    <row r="3268" spans="1:1">
      <c r="A3268" t="s">
        <v>12572</v>
      </c>
    </row>
    <row r="3269" spans="1:1">
      <c r="A3269" t="s">
        <v>12576</v>
      </c>
    </row>
    <row r="3270" spans="1:1">
      <c r="A3270" t="s">
        <v>12580</v>
      </c>
    </row>
    <row r="3271" spans="1:1">
      <c r="A3271" t="s">
        <v>12583</v>
      </c>
    </row>
    <row r="3272" spans="1:1">
      <c r="A3272" t="s">
        <v>12587</v>
      </c>
    </row>
    <row r="3273" spans="1:1">
      <c r="A3273">
        <f>1-337-24-7084</f>
        <v>-7444</v>
      </c>
    </row>
    <row r="3274" spans="1:1">
      <c r="A3274" t="s">
        <v>12594</v>
      </c>
    </row>
    <row r="3275" spans="1:1">
      <c r="A3275" t="s">
        <v>12597</v>
      </c>
    </row>
    <row r="3276" spans="1:1">
      <c r="A3276" t="s">
        <v>12601</v>
      </c>
    </row>
    <row r="3277" spans="1:1">
      <c r="A3277">
        <v>4226754084</v>
      </c>
    </row>
    <row r="3278" spans="1:1">
      <c r="A3278" t="s">
        <v>12608</v>
      </c>
    </row>
    <row r="3279" spans="1:1">
      <c r="A3279" t="s">
        <v>12612</v>
      </c>
    </row>
    <row r="3280" spans="1:1">
      <c r="A3280" t="s">
        <v>12616</v>
      </c>
    </row>
    <row r="3281" spans="1:1">
      <c r="A3281" t="s">
        <v>12620</v>
      </c>
    </row>
    <row r="3282" spans="1:1">
      <c r="A3282" t="s">
        <v>12624</v>
      </c>
    </row>
    <row r="3283" spans="1:1">
      <c r="A3283" t="s">
        <v>12628</v>
      </c>
    </row>
    <row r="3284" spans="1:1">
      <c r="A3284" t="s">
        <v>12632</v>
      </c>
    </row>
    <row r="3285" spans="1:1">
      <c r="A3285" t="s">
        <v>12636</v>
      </c>
    </row>
    <row r="3286" spans="1:1">
      <c r="A3286" t="s">
        <v>12640</v>
      </c>
    </row>
    <row r="3287" spans="1:1">
      <c r="A3287" t="s">
        <v>12644</v>
      </c>
    </row>
    <row r="3288" spans="1:1">
      <c r="A3288" t="s">
        <v>12648</v>
      </c>
    </row>
    <row r="3289" spans="1:1">
      <c r="A3289">
        <v>8945211686</v>
      </c>
    </row>
    <row r="3290" spans="1:1">
      <c r="A3290" t="s">
        <v>12655</v>
      </c>
    </row>
    <row r="3291" spans="1:1">
      <c r="A3291" t="s">
        <v>12659</v>
      </c>
    </row>
    <row r="3292" spans="1:1">
      <c r="A3292" t="s">
        <v>12662</v>
      </c>
    </row>
    <row r="3293" spans="1:1">
      <c r="A3293" t="s">
        <v>12666</v>
      </c>
    </row>
    <row r="3294" spans="1:1">
      <c r="A3294" t="s">
        <v>12670</v>
      </c>
    </row>
    <row r="3295" spans="1:1">
      <c r="A3295" t="s">
        <v>12674</v>
      </c>
    </row>
    <row r="3296" spans="1:1">
      <c r="A3296" t="s">
        <v>12678</v>
      </c>
    </row>
    <row r="3297" spans="1:1">
      <c r="A3297" t="s">
        <v>12682</v>
      </c>
    </row>
    <row r="3298" spans="1:1">
      <c r="A3298">
        <v>1567316122</v>
      </c>
    </row>
    <row r="3299" spans="1:1">
      <c r="A3299">
        <f>1-645-618-9801</f>
        <v>-11063</v>
      </c>
    </row>
    <row r="3300" spans="1:1">
      <c r="A3300" t="s">
        <v>12692</v>
      </c>
    </row>
    <row r="3301" spans="1:1">
      <c r="A3301" t="s">
        <v>12696</v>
      </c>
    </row>
    <row r="3302" spans="1:1">
      <c r="A3302" t="s">
        <v>12700</v>
      </c>
    </row>
    <row r="3303" spans="1:1">
      <c r="A3303" t="s">
        <v>12704</v>
      </c>
    </row>
    <row r="3304" spans="1:1">
      <c r="A3304" t="s">
        <v>12708</v>
      </c>
    </row>
    <row r="3305" spans="1:1">
      <c r="A3305">
        <v>5739551068</v>
      </c>
    </row>
    <row r="3306" spans="1:1">
      <c r="A3306" t="s">
        <v>12715</v>
      </c>
    </row>
    <row r="3307" spans="1:1">
      <c r="A3307" t="s">
        <v>12719</v>
      </c>
    </row>
    <row r="3308" spans="1:1">
      <c r="A3308">
        <v>6710108675</v>
      </c>
    </row>
    <row r="3309" spans="1:1">
      <c r="A3309" t="s">
        <v>12725</v>
      </c>
    </row>
    <row r="3310" spans="1:1">
      <c r="A3310">
        <v>9276312188</v>
      </c>
    </row>
    <row r="3311" spans="1:1">
      <c r="A3311" t="s">
        <v>12732</v>
      </c>
    </row>
    <row r="3312" spans="1:1">
      <c r="A3312" t="s">
        <v>12736</v>
      </c>
    </row>
    <row r="3313" spans="1:1">
      <c r="A3313">
        <v>6776483170</v>
      </c>
    </row>
    <row r="3314" spans="1:1">
      <c r="A3314" t="s">
        <v>12743</v>
      </c>
    </row>
    <row r="3315" spans="1:1">
      <c r="A3315" t="s">
        <v>12747</v>
      </c>
    </row>
    <row r="3316" spans="1:1">
      <c r="A3316">
        <v>5271902962</v>
      </c>
    </row>
    <row r="3317" spans="1:1">
      <c r="A3317" t="s">
        <v>12754</v>
      </c>
    </row>
    <row r="3318" spans="1:1">
      <c r="A3318" t="s">
        <v>12758</v>
      </c>
    </row>
    <row r="3319" spans="1:1">
      <c r="A3319" t="s">
        <v>12762</v>
      </c>
    </row>
    <row r="3320" spans="1:1">
      <c r="A3320" t="s">
        <v>12766</v>
      </c>
    </row>
    <row r="3321" spans="1:1">
      <c r="A3321" t="s">
        <v>12770</v>
      </c>
    </row>
    <row r="3322" spans="1:1">
      <c r="A3322" t="s">
        <v>12774</v>
      </c>
    </row>
    <row r="3323" spans="1:1">
      <c r="A3323" t="s">
        <v>12778</v>
      </c>
    </row>
    <row r="3324" spans="1:1">
      <c r="A3324" t="s">
        <v>12782</v>
      </c>
    </row>
    <row r="3325" spans="1:1">
      <c r="A3325" t="s">
        <v>12786</v>
      </c>
    </row>
    <row r="3326" spans="1:1">
      <c r="A3326" t="s">
        <v>12790</v>
      </c>
    </row>
    <row r="3327" spans="1:1">
      <c r="A3327">
        <f>1-392-847-2176</f>
        <v>-3414</v>
      </c>
    </row>
    <row r="3328" spans="1:1">
      <c r="A3328" t="s">
        <v>12797</v>
      </c>
    </row>
    <row r="3329" spans="1:1">
      <c r="A3329" t="s">
        <v>12801</v>
      </c>
    </row>
    <row r="3330" spans="1:1">
      <c r="A3330" t="s">
        <v>12805</v>
      </c>
    </row>
    <row r="3331" spans="1:1">
      <c r="A3331" t="s">
        <v>12809</v>
      </c>
    </row>
    <row r="3332" spans="1:1">
      <c r="A3332" t="s">
        <v>12813</v>
      </c>
    </row>
    <row r="3333" spans="1:1">
      <c r="A3333" t="s">
        <v>12817</v>
      </c>
    </row>
    <row r="3334" spans="1:1">
      <c r="A3334" t="s">
        <v>12821</v>
      </c>
    </row>
    <row r="3335" spans="1:1">
      <c r="A3335" t="s">
        <v>12824</v>
      </c>
    </row>
    <row r="3336" spans="1:1">
      <c r="A3336" t="s">
        <v>12828</v>
      </c>
    </row>
    <row r="3337" spans="1:1">
      <c r="A3337" t="s">
        <v>12832</v>
      </c>
    </row>
    <row r="3338" spans="1:1">
      <c r="A3338" t="s">
        <v>12836</v>
      </c>
    </row>
    <row r="3339" spans="1:1">
      <c r="A3339">
        <v>8333250183</v>
      </c>
    </row>
    <row r="3340" spans="1:1">
      <c r="A3340" t="s">
        <v>12843</v>
      </c>
    </row>
    <row r="3341" spans="1:1">
      <c r="A3341" t="s">
        <v>12847</v>
      </c>
    </row>
    <row r="3342" spans="1:1">
      <c r="A3342" t="s">
        <v>12851</v>
      </c>
    </row>
    <row r="3343" spans="1:1">
      <c r="A3343" t="s">
        <v>12855</v>
      </c>
    </row>
    <row r="3344" spans="1:1">
      <c r="A3344" t="s">
        <v>12859</v>
      </c>
    </row>
    <row r="3345" spans="1:1">
      <c r="A3345" t="s">
        <v>12863</v>
      </c>
    </row>
    <row r="3346" spans="1:1">
      <c r="A3346" t="s">
        <v>12867</v>
      </c>
    </row>
    <row r="3347" spans="1:1">
      <c r="A3347" t="s">
        <v>12870</v>
      </c>
    </row>
    <row r="3348" spans="1:1">
      <c r="A3348" t="s">
        <v>12874</v>
      </c>
    </row>
    <row r="3349" spans="1:1">
      <c r="A3349" t="s">
        <v>12878</v>
      </c>
    </row>
    <row r="3350" spans="1:1">
      <c r="A3350" t="s">
        <v>12882</v>
      </c>
    </row>
    <row r="3351" spans="1:1">
      <c r="A3351" t="s">
        <v>12886</v>
      </c>
    </row>
    <row r="3352" spans="1:1">
      <c r="A3352">
        <v>7312667006</v>
      </c>
    </row>
    <row r="3353" spans="1:1">
      <c r="A3353" t="s">
        <v>12893</v>
      </c>
    </row>
    <row r="3354" spans="1:1">
      <c r="A3354" t="s">
        <v>12897</v>
      </c>
    </row>
    <row r="3355" spans="1:1">
      <c r="A3355" t="s">
        <v>12901</v>
      </c>
    </row>
    <row r="3356" spans="1:1">
      <c r="A3356" t="s">
        <v>12905</v>
      </c>
    </row>
    <row r="3357" spans="1:1">
      <c r="A3357" t="s">
        <v>12909</v>
      </c>
    </row>
    <row r="3358" spans="1:1">
      <c r="A3358" t="s">
        <v>12913</v>
      </c>
    </row>
    <row r="3359" spans="1:1">
      <c r="A3359" t="s">
        <v>12917</v>
      </c>
    </row>
    <row r="3360" spans="1:1">
      <c r="A3360" t="s">
        <v>12921</v>
      </c>
    </row>
    <row r="3361" spans="1:1">
      <c r="A3361" t="s">
        <v>12925</v>
      </c>
    </row>
    <row r="3362" spans="1:1">
      <c r="A3362" t="s">
        <v>12929</v>
      </c>
    </row>
    <row r="3363" spans="1:1">
      <c r="A3363" t="s">
        <v>12933</v>
      </c>
    </row>
    <row r="3364" spans="1:1">
      <c r="A3364" t="s">
        <v>12937</v>
      </c>
    </row>
    <row r="3365" spans="1:1">
      <c r="A3365" t="s">
        <v>12941</v>
      </c>
    </row>
    <row r="3366" spans="1:1">
      <c r="A3366" t="s">
        <v>12945</v>
      </c>
    </row>
    <row r="3367" spans="1:1">
      <c r="A3367" t="s">
        <v>12949</v>
      </c>
    </row>
    <row r="3368" spans="1:1">
      <c r="A3368" t="s">
        <v>12953</v>
      </c>
    </row>
    <row r="3369" spans="1:1">
      <c r="A3369">
        <f>1-702-905-4572</f>
        <v>-6178</v>
      </c>
    </row>
    <row r="3370" spans="1:1">
      <c r="A3370" t="s">
        <v>12960</v>
      </c>
    </row>
    <row r="3371" spans="1:1">
      <c r="A3371" t="s">
        <v>12964</v>
      </c>
    </row>
    <row r="3372" spans="1:1">
      <c r="A3372" t="s">
        <v>12968</v>
      </c>
    </row>
    <row r="3373" spans="1:1">
      <c r="A3373">
        <v>1664404867</v>
      </c>
    </row>
    <row r="3374" spans="1:1">
      <c r="A3374">
        <v>7829589908</v>
      </c>
    </row>
    <row r="3375" spans="1:1">
      <c r="A3375" t="s">
        <v>12976</v>
      </c>
    </row>
    <row r="3376" spans="1:1">
      <c r="A3376" t="s">
        <v>12980</v>
      </c>
    </row>
    <row r="3377" spans="1:1">
      <c r="A3377" t="s">
        <v>12984</v>
      </c>
    </row>
    <row r="3378" spans="1:1">
      <c r="A3378" t="s">
        <v>12988</v>
      </c>
    </row>
    <row r="3379" spans="1:1">
      <c r="A3379" t="s">
        <v>12992</v>
      </c>
    </row>
    <row r="3380" spans="1:1">
      <c r="A3380" t="s">
        <v>12996</v>
      </c>
    </row>
    <row r="3381" spans="1:1">
      <c r="A3381" t="s">
        <v>13000</v>
      </c>
    </row>
    <row r="3382" spans="1:1">
      <c r="A3382" t="s">
        <v>13004</v>
      </c>
    </row>
    <row r="3383" spans="1:1">
      <c r="A3383" t="s">
        <v>13008</v>
      </c>
    </row>
    <row r="3384" spans="1:1">
      <c r="A3384" t="s">
        <v>13012</v>
      </c>
    </row>
    <row r="3385" spans="1:1">
      <c r="A3385" t="s">
        <v>13016</v>
      </c>
    </row>
    <row r="3386" spans="1:1">
      <c r="A3386" t="s">
        <v>13020</v>
      </c>
    </row>
    <row r="3387" spans="1:1">
      <c r="A3387" t="s">
        <v>13024</v>
      </c>
    </row>
    <row r="3388" spans="1:1">
      <c r="A3388" t="s">
        <v>13028</v>
      </c>
    </row>
    <row r="3389" spans="1:1">
      <c r="A3389" t="s">
        <v>13032</v>
      </c>
    </row>
    <row r="3390" spans="1:1">
      <c r="A3390">
        <v>3749473437</v>
      </c>
    </row>
    <row r="3391" spans="1:1">
      <c r="A3391" t="s">
        <v>13039</v>
      </c>
    </row>
    <row r="3392" spans="1:1">
      <c r="A3392" t="s">
        <v>13043</v>
      </c>
    </row>
    <row r="3393" spans="1:1">
      <c r="A3393" t="s">
        <v>13047</v>
      </c>
    </row>
    <row r="3394" spans="1:1">
      <c r="A3394" t="s">
        <v>13051</v>
      </c>
    </row>
    <row r="3395" spans="1:1">
      <c r="A3395" t="s">
        <v>13055</v>
      </c>
    </row>
    <row r="3396" spans="1:1">
      <c r="A3396" t="s">
        <v>13059</v>
      </c>
    </row>
    <row r="3397" spans="1:1">
      <c r="A3397" t="s">
        <v>13062</v>
      </c>
    </row>
    <row r="3398" spans="1:1">
      <c r="A3398" t="s">
        <v>13066</v>
      </c>
    </row>
    <row r="3399" spans="1:1">
      <c r="A3399" t="s">
        <v>13070</v>
      </c>
    </row>
    <row r="3400" spans="1:1">
      <c r="A3400" t="s">
        <v>13074</v>
      </c>
    </row>
    <row r="3401" spans="1:1">
      <c r="A3401" t="s">
        <v>13077</v>
      </c>
    </row>
    <row r="3402" spans="1:1">
      <c r="A3402" t="s">
        <v>13081</v>
      </c>
    </row>
    <row r="3403" spans="1:1">
      <c r="A3403" t="s">
        <v>13085</v>
      </c>
    </row>
    <row r="3404" spans="1:1">
      <c r="A3404" t="s">
        <v>13089</v>
      </c>
    </row>
    <row r="3405" spans="1:1">
      <c r="A3405" t="s">
        <v>13093</v>
      </c>
    </row>
    <row r="3406" spans="1:1">
      <c r="A3406" t="s">
        <v>13097</v>
      </c>
    </row>
    <row r="3407" spans="1:1">
      <c r="A3407" t="s">
        <v>13101</v>
      </c>
    </row>
    <row r="3408" spans="1:1">
      <c r="A3408" t="s">
        <v>13105</v>
      </c>
    </row>
    <row r="3409" spans="1:1">
      <c r="A3409" t="s">
        <v>13109</v>
      </c>
    </row>
    <row r="3410" spans="1:1">
      <c r="A3410" t="s">
        <v>13113</v>
      </c>
    </row>
    <row r="3411" spans="1:1">
      <c r="A3411" t="s">
        <v>13117</v>
      </c>
    </row>
    <row r="3412" spans="1:1">
      <c r="A3412" t="s">
        <v>13121</v>
      </c>
    </row>
    <row r="3413" spans="1:1">
      <c r="A3413" t="s">
        <v>13125</v>
      </c>
    </row>
    <row r="3414" spans="1:1">
      <c r="A3414" t="s">
        <v>13128</v>
      </c>
    </row>
    <row r="3415" spans="1:1">
      <c r="A3415" t="s">
        <v>13132</v>
      </c>
    </row>
    <row r="3416" spans="1:1">
      <c r="A3416" t="s">
        <v>13136</v>
      </c>
    </row>
    <row r="3417" spans="1:1">
      <c r="A3417" t="s">
        <v>13140</v>
      </c>
    </row>
    <row r="3418" spans="1:1">
      <c r="A3418" t="s">
        <v>13144</v>
      </c>
    </row>
    <row r="3419" spans="1:1">
      <c r="A3419" t="s">
        <v>13148</v>
      </c>
    </row>
    <row r="3420" spans="1:1">
      <c r="A3420">
        <f>1-474-856-5781</f>
        <v>-7110</v>
      </c>
    </row>
    <row r="3421" spans="1:1">
      <c r="A3421" t="s">
        <v>13155</v>
      </c>
    </row>
    <row r="3422" spans="1:1">
      <c r="A3422" t="s">
        <v>13159</v>
      </c>
    </row>
    <row r="3423" spans="1:1">
      <c r="A3423" t="s">
        <v>13163</v>
      </c>
    </row>
    <row r="3424" spans="1:1">
      <c r="A3424" t="s">
        <v>13167</v>
      </c>
    </row>
    <row r="3425" spans="1:1">
      <c r="A3425" t="s">
        <v>13171</v>
      </c>
    </row>
    <row r="3426" spans="1:1">
      <c r="A3426" t="s">
        <v>13175</v>
      </c>
    </row>
    <row r="3427" spans="1:1">
      <c r="A3427" t="s">
        <v>13179</v>
      </c>
    </row>
    <row r="3428" spans="1:1">
      <c r="A3428" t="s">
        <v>13183</v>
      </c>
    </row>
    <row r="3429" spans="1:1">
      <c r="A3429" t="s">
        <v>13187</v>
      </c>
    </row>
    <row r="3430" spans="1:1">
      <c r="A3430" t="s">
        <v>13191</v>
      </c>
    </row>
    <row r="3431" spans="1:1">
      <c r="A3431" t="s">
        <v>13195</v>
      </c>
    </row>
    <row r="3432" spans="1:1">
      <c r="A3432" t="s">
        <v>13199</v>
      </c>
    </row>
    <row r="3433" spans="1:1">
      <c r="A3433" t="s">
        <v>13202</v>
      </c>
    </row>
    <row r="3434" spans="1:1">
      <c r="A3434" t="s">
        <v>13206</v>
      </c>
    </row>
    <row r="3435" spans="1:1">
      <c r="A3435" t="s">
        <v>13210</v>
      </c>
    </row>
    <row r="3436" spans="1:1">
      <c r="A3436" t="s">
        <v>13214</v>
      </c>
    </row>
    <row r="3437" spans="1:1">
      <c r="A3437" t="s">
        <v>13218</v>
      </c>
    </row>
    <row r="3438" spans="1:1">
      <c r="A3438" t="s">
        <v>13222</v>
      </c>
    </row>
    <row r="3439" spans="1:1">
      <c r="A3439" t="s">
        <v>13226</v>
      </c>
    </row>
    <row r="3440" spans="1:1">
      <c r="A3440" t="s">
        <v>13230</v>
      </c>
    </row>
    <row r="3441" spans="1:1">
      <c r="A3441" t="s">
        <v>13234</v>
      </c>
    </row>
    <row r="3442" spans="1:1">
      <c r="A3442" t="s">
        <v>13238</v>
      </c>
    </row>
    <row r="3443" spans="1:1">
      <c r="A3443">
        <f>1-346-975-3950</f>
        <v>-5270</v>
      </c>
    </row>
    <row r="3444" spans="1:1">
      <c r="A3444" t="s">
        <v>13245</v>
      </c>
    </row>
    <row r="3445" spans="1:1">
      <c r="A3445">
        <v>6506061379</v>
      </c>
    </row>
    <row r="3446" spans="1:1">
      <c r="A3446" t="s">
        <v>13252</v>
      </c>
    </row>
    <row r="3447" spans="1:1">
      <c r="A3447" t="s">
        <v>13256</v>
      </c>
    </row>
    <row r="3448" spans="1:1">
      <c r="A3448" t="s">
        <v>13260</v>
      </c>
    </row>
    <row r="3449" spans="1:1">
      <c r="A3449" t="s">
        <v>13264</v>
      </c>
    </row>
    <row r="3450" spans="1:1">
      <c r="A3450" t="s">
        <v>13268</v>
      </c>
    </row>
    <row r="3451" spans="1:1">
      <c r="A3451" t="s">
        <v>13272</v>
      </c>
    </row>
    <row r="3452" spans="1:1">
      <c r="A3452">
        <f>1-967-487-9290</f>
        <v>-10743</v>
      </c>
    </row>
    <row r="3453" spans="1:1">
      <c r="A3453" t="s">
        <v>13279</v>
      </c>
    </row>
    <row r="3454" spans="1:1">
      <c r="A3454" t="s">
        <v>13283</v>
      </c>
    </row>
    <row r="3455" spans="1:1">
      <c r="A3455" t="s">
        <v>13287</v>
      </c>
    </row>
    <row r="3456" spans="1:1">
      <c r="A3456" t="s">
        <v>13291</v>
      </c>
    </row>
    <row r="3457" spans="1:1">
      <c r="A3457" t="s">
        <v>13295</v>
      </c>
    </row>
    <row r="3458" spans="1:1">
      <c r="A3458" t="s">
        <v>13299</v>
      </c>
    </row>
    <row r="3459" spans="1:1">
      <c r="A3459" t="s">
        <v>13303</v>
      </c>
    </row>
    <row r="3460" spans="1:1">
      <c r="A3460" t="s">
        <v>13307</v>
      </c>
    </row>
    <row r="3461" spans="1:1">
      <c r="A3461" t="s">
        <v>13311</v>
      </c>
    </row>
    <row r="3462" spans="1:1">
      <c r="A3462" t="s">
        <v>13315</v>
      </c>
    </row>
    <row r="3463" spans="1:1">
      <c r="A3463" t="s">
        <v>13319</v>
      </c>
    </row>
    <row r="3464" spans="1:1">
      <c r="A3464">
        <v>9819212116</v>
      </c>
    </row>
    <row r="3465" spans="1:1">
      <c r="A3465" t="s">
        <v>13326</v>
      </c>
    </row>
    <row r="3466" spans="1:1">
      <c r="A3466" t="s">
        <v>13330</v>
      </c>
    </row>
    <row r="3467" spans="1:1">
      <c r="A3467">
        <f>1-949-965-5482</f>
        <v>-7395</v>
      </c>
    </row>
    <row r="3468" spans="1:1">
      <c r="A3468" t="s">
        <v>13337</v>
      </c>
    </row>
    <row r="3469" spans="1:1">
      <c r="A3469" t="s">
        <v>13341</v>
      </c>
    </row>
    <row r="3470" spans="1:1">
      <c r="A3470" t="s">
        <v>13345</v>
      </c>
    </row>
    <row r="3471" spans="1:1">
      <c r="A3471" t="s">
        <v>13349</v>
      </c>
    </row>
    <row r="3472" spans="1:1">
      <c r="A3472" t="s">
        <v>13352</v>
      </c>
    </row>
    <row r="3473" spans="1:1">
      <c r="A3473" t="s">
        <v>13356</v>
      </c>
    </row>
    <row r="3474" spans="1:1">
      <c r="A3474" t="s">
        <v>13360</v>
      </c>
    </row>
    <row r="3475" spans="1:1">
      <c r="A3475" t="s">
        <v>13364</v>
      </c>
    </row>
    <row r="3476" spans="1:1">
      <c r="A3476" t="s">
        <v>13368</v>
      </c>
    </row>
    <row r="3477" spans="1:1">
      <c r="A3477" t="s">
        <v>13372</v>
      </c>
    </row>
    <row r="3478" spans="1:1">
      <c r="A3478" t="s">
        <v>13376</v>
      </c>
    </row>
    <row r="3479" spans="1:1">
      <c r="A3479" t="s">
        <v>13380</v>
      </c>
    </row>
    <row r="3480" spans="1:1">
      <c r="A3480" t="s">
        <v>13384</v>
      </c>
    </row>
    <row r="3481" spans="1:1">
      <c r="A3481" t="s">
        <v>13388</v>
      </c>
    </row>
    <row r="3482" spans="1:1">
      <c r="A3482" t="s">
        <v>13392</v>
      </c>
    </row>
    <row r="3483" spans="1:1">
      <c r="A3483" t="s">
        <v>13396</v>
      </c>
    </row>
    <row r="3484" spans="1:1">
      <c r="A3484" t="s">
        <v>13400</v>
      </c>
    </row>
    <row r="3485" spans="1:1">
      <c r="A3485" t="s">
        <v>13404</v>
      </c>
    </row>
    <row r="3486" spans="1:1">
      <c r="A3486" t="s">
        <v>13408</v>
      </c>
    </row>
    <row r="3487" spans="1:1">
      <c r="A3487" t="s">
        <v>13412</v>
      </c>
    </row>
    <row r="3488" spans="1:1">
      <c r="A3488" t="s">
        <v>13416</v>
      </c>
    </row>
    <row r="3489" spans="1:1">
      <c r="A3489" t="s">
        <v>13420</v>
      </c>
    </row>
    <row r="3490" spans="1:1">
      <c r="A3490">
        <f>1-257-601-8478</f>
        <v>-9335</v>
      </c>
    </row>
    <row r="3491" spans="1:1">
      <c r="A3491" t="s">
        <v>13427</v>
      </c>
    </row>
    <row r="3492" spans="1:1">
      <c r="A3492" t="s">
        <v>13431</v>
      </c>
    </row>
    <row r="3493" spans="1:1">
      <c r="A3493" t="s">
        <v>13435</v>
      </c>
    </row>
    <row r="3494" spans="1:1">
      <c r="A3494" t="s">
        <v>13439</v>
      </c>
    </row>
    <row r="3495" spans="1:1">
      <c r="A3495" t="s">
        <v>13443</v>
      </c>
    </row>
    <row r="3496" spans="1:1">
      <c r="A3496" t="s">
        <v>13447</v>
      </c>
    </row>
    <row r="3497" spans="1:1">
      <c r="A3497" t="s">
        <v>13451</v>
      </c>
    </row>
    <row r="3498" spans="1:1">
      <c r="A3498" t="s">
        <v>13455</v>
      </c>
    </row>
    <row r="3499" spans="1:1">
      <c r="A3499" t="s">
        <v>13459</v>
      </c>
    </row>
    <row r="3500" spans="1:1">
      <c r="A3500" t="s">
        <v>13463</v>
      </c>
    </row>
    <row r="3501" spans="1:1">
      <c r="A3501" t="s">
        <v>13467</v>
      </c>
    </row>
    <row r="3502" spans="1:1">
      <c r="A3502" t="s">
        <v>13471</v>
      </c>
    </row>
    <row r="3503" spans="1:1">
      <c r="A3503" t="s">
        <v>13474</v>
      </c>
    </row>
    <row r="3504" spans="1:1">
      <c r="A3504" t="s">
        <v>13478</v>
      </c>
    </row>
    <row r="3505" spans="1:1">
      <c r="A3505" t="s">
        <v>13482</v>
      </c>
    </row>
    <row r="3506" spans="1:1">
      <c r="A3506" t="s">
        <v>13485</v>
      </c>
    </row>
    <row r="3507" spans="1:1">
      <c r="A3507" t="s">
        <v>13489</v>
      </c>
    </row>
    <row r="3508" spans="1:1">
      <c r="A3508" t="s">
        <v>13493</v>
      </c>
    </row>
    <row r="3509" spans="1:1">
      <c r="A3509">
        <f>1-419-662-303</f>
        <v>-1383</v>
      </c>
    </row>
    <row r="3510" spans="1:1">
      <c r="A3510" t="s">
        <v>13500</v>
      </c>
    </row>
    <row r="3511" spans="1:1">
      <c r="A3511" t="s">
        <v>13504</v>
      </c>
    </row>
    <row r="3512" spans="1:1">
      <c r="A3512" t="s">
        <v>13508</v>
      </c>
    </row>
    <row r="3513" spans="1:1">
      <c r="A3513" t="s">
        <v>13512</v>
      </c>
    </row>
    <row r="3514" spans="1:1">
      <c r="A3514" t="s">
        <v>13516</v>
      </c>
    </row>
    <row r="3515" spans="1:1">
      <c r="A3515">
        <v>6247970175</v>
      </c>
    </row>
    <row r="3516" spans="1:1">
      <c r="A3516">
        <f>1-44-78-8148</f>
        <v>-8269</v>
      </c>
    </row>
    <row r="3517" spans="1:1">
      <c r="A3517" t="s">
        <v>13525</v>
      </c>
    </row>
    <row r="3518" spans="1:1">
      <c r="A3518" t="s">
        <v>13529</v>
      </c>
    </row>
    <row r="3519" spans="1:1">
      <c r="A3519" t="s">
        <v>13533</v>
      </c>
    </row>
    <row r="3520" spans="1:1">
      <c r="A3520">
        <f>1-706-785-3352</f>
        <v>-4842</v>
      </c>
    </row>
    <row r="3521" spans="1:1">
      <c r="A3521" t="s">
        <v>13539</v>
      </c>
    </row>
    <row r="3522" spans="1:1">
      <c r="A3522" t="s">
        <v>13543</v>
      </c>
    </row>
    <row r="3523" spans="1:1">
      <c r="A3523" t="s">
        <v>13547</v>
      </c>
    </row>
    <row r="3524" spans="1:1">
      <c r="A3524" t="s">
        <v>13551</v>
      </c>
    </row>
    <row r="3525" spans="1:1">
      <c r="A3525" t="s">
        <v>13555</v>
      </c>
    </row>
    <row r="3526" spans="1:1">
      <c r="A3526" t="s">
        <v>13559</v>
      </c>
    </row>
    <row r="3527" spans="1:1">
      <c r="A3527" t="s">
        <v>13563</v>
      </c>
    </row>
    <row r="3528" spans="1:1">
      <c r="A3528" t="s">
        <v>13567</v>
      </c>
    </row>
    <row r="3529" spans="1:1">
      <c r="A3529" t="s">
        <v>13571</v>
      </c>
    </row>
    <row r="3530" spans="1:1">
      <c r="A3530" t="s">
        <v>13575</v>
      </c>
    </row>
    <row r="3531" spans="1:1">
      <c r="A3531" t="s">
        <v>13579</v>
      </c>
    </row>
    <row r="3532" spans="1:1">
      <c r="A3532" t="s">
        <v>13583</v>
      </c>
    </row>
    <row r="3533" spans="1:1">
      <c r="A3533" t="s">
        <v>13587</v>
      </c>
    </row>
    <row r="3534" spans="1:1">
      <c r="A3534" t="s">
        <v>13591</v>
      </c>
    </row>
    <row r="3535" spans="1:1">
      <c r="A3535" t="s">
        <v>13595</v>
      </c>
    </row>
    <row r="3536" spans="1:1">
      <c r="A3536" t="s">
        <v>13599</v>
      </c>
    </row>
    <row r="3537" spans="1:1">
      <c r="A3537" t="s">
        <v>13603</v>
      </c>
    </row>
    <row r="3538" spans="1:1">
      <c r="A3538" t="s">
        <v>13606</v>
      </c>
    </row>
    <row r="3539" spans="1:1">
      <c r="A3539" t="s">
        <v>13610</v>
      </c>
    </row>
    <row r="3540" spans="1:1">
      <c r="A3540" t="s">
        <v>13614</v>
      </c>
    </row>
    <row r="3541" spans="1:1">
      <c r="A3541">
        <f>1-796-126-8433</f>
        <v>-9354</v>
      </c>
    </row>
    <row r="3542" spans="1:1">
      <c r="A3542" t="s">
        <v>13621</v>
      </c>
    </row>
    <row r="3543" spans="1:1">
      <c r="A3543" t="s">
        <v>13625</v>
      </c>
    </row>
    <row r="3544" spans="1:1">
      <c r="A3544" t="s">
        <v>13628</v>
      </c>
    </row>
    <row r="3545" spans="1:1">
      <c r="A3545" t="s">
        <v>13632</v>
      </c>
    </row>
    <row r="3546" spans="1:1">
      <c r="A3546" t="s">
        <v>13635</v>
      </c>
    </row>
    <row r="3547" spans="1:1">
      <c r="A3547" t="s">
        <v>13639</v>
      </c>
    </row>
    <row r="3548" spans="1:1">
      <c r="A3548" t="s">
        <v>13643</v>
      </c>
    </row>
    <row r="3549" spans="1:1">
      <c r="A3549" t="s">
        <v>13647</v>
      </c>
    </row>
    <row r="3550" spans="1:1">
      <c r="A3550">
        <v>8352950515</v>
      </c>
    </row>
    <row r="3551" spans="1:1">
      <c r="A3551">
        <v>1885601681</v>
      </c>
    </row>
    <row r="3552" spans="1:1">
      <c r="A3552" t="s">
        <v>13657</v>
      </c>
    </row>
    <row r="3553" spans="1:1">
      <c r="A3553" t="s">
        <v>13661</v>
      </c>
    </row>
    <row r="3554" spans="1:1">
      <c r="A3554">
        <v>7126613108</v>
      </c>
    </row>
    <row r="3555" spans="1:1">
      <c r="A3555" t="s">
        <v>13668</v>
      </c>
    </row>
    <row r="3556" spans="1:1">
      <c r="A3556" t="s">
        <v>13672</v>
      </c>
    </row>
    <row r="3557" spans="1:1">
      <c r="A3557" t="s">
        <v>13676</v>
      </c>
    </row>
    <row r="3558" spans="1:1">
      <c r="A3558" t="s">
        <v>13680</v>
      </c>
    </row>
    <row r="3559" spans="1:1">
      <c r="A3559" t="s">
        <v>13684</v>
      </c>
    </row>
    <row r="3560" spans="1:1">
      <c r="A3560" t="s">
        <v>13688</v>
      </c>
    </row>
    <row r="3561" spans="1:1">
      <c r="A3561" t="s">
        <v>13692</v>
      </c>
    </row>
    <row r="3562" spans="1:1">
      <c r="A3562" t="s">
        <v>13696</v>
      </c>
    </row>
    <row r="3563" spans="1:1">
      <c r="A3563" t="s">
        <v>13700</v>
      </c>
    </row>
    <row r="3564" spans="1:1">
      <c r="A3564" t="s">
        <v>13704</v>
      </c>
    </row>
    <row r="3565" spans="1:1">
      <c r="A3565" t="s">
        <v>13708</v>
      </c>
    </row>
    <row r="3566" spans="1:1">
      <c r="A3566" t="s">
        <v>13712</v>
      </c>
    </row>
    <row r="3567" spans="1:1">
      <c r="A3567" t="s">
        <v>13716</v>
      </c>
    </row>
    <row r="3568" spans="1:1">
      <c r="A3568" t="s">
        <v>13720</v>
      </c>
    </row>
    <row r="3569" spans="1:1">
      <c r="A3569" t="s">
        <v>13724</v>
      </c>
    </row>
    <row r="3570" spans="1:1">
      <c r="A3570">
        <v>2160541807</v>
      </c>
    </row>
    <row r="3571" spans="1:1">
      <c r="A3571" t="s">
        <v>13731</v>
      </c>
    </row>
    <row r="3572" spans="1:1">
      <c r="A3572" t="s">
        <v>13735</v>
      </c>
    </row>
    <row r="3573" spans="1:1">
      <c r="A3573" t="s">
        <v>13739</v>
      </c>
    </row>
    <row r="3574" spans="1:1">
      <c r="A3574">
        <v>1751285399</v>
      </c>
    </row>
    <row r="3575" spans="1:1">
      <c r="A3575" t="s">
        <v>13746</v>
      </c>
    </row>
    <row r="3576" spans="1:1">
      <c r="A3576" t="s">
        <v>13750</v>
      </c>
    </row>
    <row r="3577" spans="1:1">
      <c r="A3577">
        <v>1668308685</v>
      </c>
    </row>
    <row r="3578" spans="1:1">
      <c r="A3578" t="s">
        <v>13757</v>
      </c>
    </row>
    <row r="3579" spans="1:1">
      <c r="A3579" t="s">
        <v>13761</v>
      </c>
    </row>
    <row r="3580" spans="1:1">
      <c r="A3580" t="s">
        <v>13765</v>
      </c>
    </row>
    <row r="3581" spans="1:1">
      <c r="A3581" t="s">
        <v>13768</v>
      </c>
    </row>
    <row r="3582" spans="1:1">
      <c r="A3582" t="s">
        <v>13772</v>
      </c>
    </row>
    <row r="3583" spans="1:1">
      <c r="A3583" t="s">
        <v>13776</v>
      </c>
    </row>
    <row r="3584" spans="1:1">
      <c r="A3584" t="s">
        <v>13780</v>
      </c>
    </row>
    <row r="3585" spans="1:1">
      <c r="A3585" t="s">
        <v>13784</v>
      </c>
    </row>
    <row r="3586" spans="1:1">
      <c r="A3586" t="s">
        <v>13788</v>
      </c>
    </row>
    <row r="3587" spans="1:1">
      <c r="A3587" t="s">
        <v>13792</v>
      </c>
    </row>
    <row r="3588" spans="1:1">
      <c r="A3588" t="s">
        <v>13796</v>
      </c>
    </row>
    <row r="3589" spans="1:1">
      <c r="A3589" t="s">
        <v>13800</v>
      </c>
    </row>
    <row r="3590" spans="1:1">
      <c r="A3590" t="s">
        <v>13804</v>
      </c>
    </row>
    <row r="3591" spans="1:1">
      <c r="A3591" t="s">
        <v>13808</v>
      </c>
    </row>
    <row r="3592" spans="1:1">
      <c r="A3592" t="s">
        <v>13812</v>
      </c>
    </row>
    <row r="3593" spans="1:1">
      <c r="A3593" t="s">
        <v>13816</v>
      </c>
    </row>
    <row r="3594" spans="1:1">
      <c r="A3594" t="s">
        <v>13820</v>
      </c>
    </row>
    <row r="3595" spans="1:1">
      <c r="A3595" t="s">
        <v>13824</v>
      </c>
    </row>
    <row r="3596" spans="1:1">
      <c r="A3596" t="s">
        <v>13828</v>
      </c>
    </row>
    <row r="3597" spans="1:1">
      <c r="A3597" t="s">
        <v>13832</v>
      </c>
    </row>
    <row r="3598" spans="1:1">
      <c r="A3598" t="s">
        <v>13836</v>
      </c>
    </row>
    <row r="3599" spans="1:1">
      <c r="A3599" t="s">
        <v>13840</v>
      </c>
    </row>
    <row r="3600" spans="1:1">
      <c r="A3600" t="s">
        <v>13844</v>
      </c>
    </row>
    <row r="3601" spans="1:1">
      <c r="A3601" t="s">
        <v>13848</v>
      </c>
    </row>
    <row r="3602" spans="1:1">
      <c r="A3602" t="s">
        <v>13852</v>
      </c>
    </row>
    <row r="3603" spans="1:1">
      <c r="A3603" t="s">
        <v>13856</v>
      </c>
    </row>
    <row r="3604" spans="1:1">
      <c r="A3604" t="s">
        <v>13860</v>
      </c>
    </row>
    <row r="3605" spans="1:1">
      <c r="A3605">
        <v>8762408969</v>
      </c>
    </row>
    <row r="3606" spans="1:1">
      <c r="A3606" t="s">
        <v>13866</v>
      </c>
    </row>
    <row r="3607" spans="1:1">
      <c r="A3607" t="s">
        <v>13870</v>
      </c>
    </row>
    <row r="3608" spans="1:1">
      <c r="A3608" t="s">
        <v>13874</v>
      </c>
    </row>
    <row r="3609" spans="1:1">
      <c r="A3609" t="s">
        <v>13878</v>
      </c>
    </row>
    <row r="3610" spans="1:1">
      <c r="A3610" t="s">
        <v>13882</v>
      </c>
    </row>
    <row r="3611" spans="1:1">
      <c r="A3611" t="s">
        <v>13885</v>
      </c>
    </row>
    <row r="3612" spans="1:1">
      <c r="A3612" t="s">
        <v>13889</v>
      </c>
    </row>
    <row r="3613" spans="1:1">
      <c r="A3613" t="s">
        <v>13893</v>
      </c>
    </row>
    <row r="3614" spans="1:1">
      <c r="A3614" t="s">
        <v>13897</v>
      </c>
    </row>
    <row r="3615" spans="1:1">
      <c r="A3615" t="s">
        <v>13901</v>
      </c>
    </row>
    <row r="3616" spans="1:1">
      <c r="A3616">
        <f>1-283-964-8261</f>
        <v>-9507</v>
      </c>
    </row>
    <row r="3617" spans="1:1">
      <c r="A3617" t="s">
        <v>13908</v>
      </c>
    </row>
    <row r="3618" spans="1:1">
      <c r="A3618" t="s">
        <v>13911</v>
      </c>
    </row>
    <row r="3619" spans="1:1">
      <c r="A3619">
        <f>1-765-760-5377</f>
        <v>-6901</v>
      </c>
    </row>
    <row r="3620" spans="1:1">
      <c r="A3620" t="s">
        <v>13918</v>
      </c>
    </row>
    <row r="3621" spans="1:1">
      <c r="A3621" t="s">
        <v>13922</v>
      </c>
    </row>
    <row r="3622" spans="1:1">
      <c r="A3622" t="s">
        <v>13926</v>
      </c>
    </row>
    <row r="3623" spans="1:1">
      <c r="A3623" t="s">
        <v>13930</v>
      </c>
    </row>
    <row r="3624" spans="1:1">
      <c r="A3624" t="s">
        <v>13934</v>
      </c>
    </row>
    <row r="3625" spans="1:1">
      <c r="A3625" t="s">
        <v>13938</v>
      </c>
    </row>
    <row r="3626" spans="1:1">
      <c r="A3626" t="s">
        <v>13942</v>
      </c>
    </row>
    <row r="3627" spans="1:1">
      <c r="A3627">
        <v>1393956059</v>
      </c>
    </row>
    <row r="3628" spans="1:1">
      <c r="A3628" t="s">
        <v>13949</v>
      </c>
    </row>
    <row r="3629" spans="1:1">
      <c r="A3629" t="s">
        <v>13953</v>
      </c>
    </row>
    <row r="3630" spans="1:1">
      <c r="A3630" t="s">
        <v>13957</v>
      </c>
    </row>
    <row r="3631" spans="1:1">
      <c r="A3631" t="s">
        <v>13961</v>
      </c>
    </row>
    <row r="3632" spans="1:1">
      <c r="A3632" t="s">
        <v>13964</v>
      </c>
    </row>
    <row r="3633" spans="1:1">
      <c r="A3633" t="s">
        <v>13968</v>
      </c>
    </row>
    <row r="3634" spans="1:1">
      <c r="A3634" t="s">
        <v>13972</v>
      </c>
    </row>
    <row r="3635" spans="1:1">
      <c r="A3635" t="s">
        <v>13976</v>
      </c>
    </row>
    <row r="3636" spans="1:1">
      <c r="A3636" t="s">
        <v>13980</v>
      </c>
    </row>
    <row r="3637" spans="1:1">
      <c r="A3637" t="s">
        <v>13984</v>
      </c>
    </row>
    <row r="3638" spans="1:1">
      <c r="A3638" t="s">
        <v>13988</v>
      </c>
    </row>
    <row r="3639" spans="1:1">
      <c r="A3639" t="s">
        <v>13992</v>
      </c>
    </row>
    <row r="3640" spans="1:1">
      <c r="A3640" t="s">
        <v>13996</v>
      </c>
    </row>
    <row r="3641" spans="1:1">
      <c r="A3641" t="s">
        <v>14000</v>
      </c>
    </row>
    <row r="3642" spans="1:1">
      <c r="A3642" t="s">
        <v>14004</v>
      </c>
    </row>
    <row r="3643" spans="1:1">
      <c r="A3643" t="s">
        <v>14008</v>
      </c>
    </row>
    <row r="3644" spans="1:1">
      <c r="A3644">
        <v>1523277006</v>
      </c>
    </row>
    <row r="3645" spans="1:1">
      <c r="A3645" t="s">
        <v>14015</v>
      </c>
    </row>
    <row r="3646" spans="1:1">
      <c r="A3646">
        <v>8285058750</v>
      </c>
    </row>
    <row r="3647" spans="1:1">
      <c r="A3647" t="s">
        <v>14022</v>
      </c>
    </row>
    <row r="3648" spans="1:1">
      <c r="A3648" t="s">
        <v>14026</v>
      </c>
    </row>
    <row r="3649" spans="1:1">
      <c r="A3649" t="s">
        <v>14030</v>
      </c>
    </row>
    <row r="3650" spans="1:1">
      <c r="A3650" t="s">
        <v>14034</v>
      </c>
    </row>
    <row r="3651" spans="1:1">
      <c r="A3651" t="s">
        <v>14038</v>
      </c>
    </row>
    <row r="3652" spans="1:1">
      <c r="A3652" t="s">
        <v>14042</v>
      </c>
    </row>
    <row r="3653" spans="1:1">
      <c r="A3653" t="s">
        <v>14046</v>
      </c>
    </row>
    <row r="3654" spans="1:1">
      <c r="A3654" t="s">
        <v>14050</v>
      </c>
    </row>
    <row r="3655" spans="1:1">
      <c r="A3655" t="s">
        <v>14054</v>
      </c>
    </row>
    <row r="3656" spans="1:1">
      <c r="A3656">
        <v>5369612083</v>
      </c>
    </row>
    <row r="3657" spans="1:1">
      <c r="A3657" t="s">
        <v>14061</v>
      </c>
    </row>
    <row r="3658" spans="1:1">
      <c r="A3658" t="s">
        <v>14065</v>
      </c>
    </row>
    <row r="3659" spans="1:1">
      <c r="A3659" t="s">
        <v>14069</v>
      </c>
    </row>
    <row r="3660" spans="1:1">
      <c r="A3660" t="s">
        <v>14073</v>
      </c>
    </row>
    <row r="3661" spans="1:1">
      <c r="A3661" t="s">
        <v>14077</v>
      </c>
    </row>
    <row r="3662" spans="1:1">
      <c r="A3662" t="s">
        <v>14081</v>
      </c>
    </row>
    <row r="3663" spans="1:1">
      <c r="A3663" t="s">
        <v>14085</v>
      </c>
    </row>
    <row r="3664" spans="1:1">
      <c r="A3664">
        <v>3675030912</v>
      </c>
    </row>
    <row r="3665" spans="1:1">
      <c r="A3665" t="s">
        <v>14092</v>
      </c>
    </row>
    <row r="3666" spans="1:1">
      <c r="A3666" t="s">
        <v>14096</v>
      </c>
    </row>
    <row r="3667" spans="1:1">
      <c r="A3667" t="s">
        <v>14100</v>
      </c>
    </row>
    <row r="3668" spans="1:1">
      <c r="A3668" t="s">
        <v>14104</v>
      </c>
    </row>
    <row r="3669" spans="1:1">
      <c r="A3669" t="s">
        <v>14108</v>
      </c>
    </row>
    <row r="3670" spans="1:1">
      <c r="A3670" t="s">
        <v>14112</v>
      </c>
    </row>
    <row r="3671" spans="1:1">
      <c r="A3671" t="s">
        <v>14116</v>
      </c>
    </row>
    <row r="3672" spans="1:1">
      <c r="A3672">
        <v>5027306362</v>
      </c>
    </row>
    <row r="3673" spans="1:1">
      <c r="A3673" t="s">
        <v>14123</v>
      </c>
    </row>
    <row r="3674" spans="1:1">
      <c r="A3674" t="s">
        <v>14127</v>
      </c>
    </row>
    <row r="3675" spans="1:1">
      <c r="A3675" t="s">
        <v>14131</v>
      </c>
    </row>
    <row r="3676" spans="1:1">
      <c r="A3676" t="s">
        <v>14134</v>
      </c>
    </row>
    <row r="3677" spans="1:1">
      <c r="A3677" t="s">
        <v>14138</v>
      </c>
    </row>
    <row r="3678" spans="1:1">
      <c r="A3678" t="s">
        <v>14142</v>
      </c>
    </row>
    <row r="3679" spans="1:1">
      <c r="A3679" t="s">
        <v>14145</v>
      </c>
    </row>
    <row r="3680" spans="1:1">
      <c r="A3680" t="s">
        <v>14149</v>
      </c>
    </row>
    <row r="3681" spans="1:1">
      <c r="A3681" t="s">
        <v>14153</v>
      </c>
    </row>
    <row r="3682" spans="1:1">
      <c r="A3682" t="s">
        <v>14157</v>
      </c>
    </row>
    <row r="3683" spans="1:1">
      <c r="A3683" t="s">
        <v>14161</v>
      </c>
    </row>
    <row r="3684" spans="1:1">
      <c r="A3684" t="s">
        <v>14165</v>
      </c>
    </row>
    <row r="3685" spans="1:1">
      <c r="A3685" t="s">
        <v>14169</v>
      </c>
    </row>
    <row r="3686" spans="1:1">
      <c r="A3686" t="s">
        <v>14173</v>
      </c>
    </row>
    <row r="3687" spans="1:1">
      <c r="A3687">
        <v>7640610048</v>
      </c>
    </row>
    <row r="3688" spans="1:1">
      <c r="A3688">
        <v>6861204452</v>
      </c>
    </row>
    <row r="3689" spans="1:1">
      <c r="A3689" t="s">
        <v>14183</v>
      </c>
    </row>
    <row r="3690" spans="1:1">
      <c r="A3690" t="s">
        <v>14187</v>
      </c>
    </row>
    <row r="3691" spans="1:1">
      <c r="A3691" t="s">
        <v>14191</v>
      </c>
    </row>
    <row r="3692" spans="1:1">
      <c r="A3692" t="s">
        <v>14195</v>
      </c>
    </row>
    <row r="3693" spans="1:1">
      <c r="A3693" t="s">
        <v>14199</v>
      </c>
    </row>
    <row r="3694" spans="1:1">
      <c r="A3694" t="s">
        <v>14203</v>
      </c>
    </row>
    <row r="3695" spans="1:1">
      <c r="A3695" t="s">
        <v>14207</v>
      </c>
    </row>
    <row r="3696" spans="1:1">
      <c r="A3696" t="s">
        <v>14211</v>
      </c>
    </row>
    <row r="3697" spans="1:1">
      <c r="A3697" t="s">
        <v>14215</v>
      </c>
    </row>
    <row r="3698" spans="1:1">
      <c r="A3698" t="s">
        <v>14219</v>
      </c>
    </row>
    <row r="3699" spans="1:1">
      <c r="A3699" t="s">
        <v>14223</v>
      </c>
    </row>
    <row r="3700" spans="1:1">
      <c r="A3700" t="s">
        <v>14227</v>
      </c>
    </row>
    <row r="3701" spans="1:1">
      <c r="A3701" t="s">
        <v>14231</v>
      </c>
    </row>
    <row r="3702" spans="1:1">
      <c r="A3702" t="s">
        <v>14235</v>
      </c>
    </row>
    <row r="3703" spans="1:1">
      <c r="A3703" t="s">
        <v>14239</v>
      </c>
    </row>
    <row r="3704" spans="1:1">
      <c r="A3704" t="s">
        <v>14243</v>
      </c>
    </row>
    <row r="3705" spans="1:1">
      <c r="A3705" t="s">
        <v>14247</v>
      </c>
    </row>
    <row r="3706" spans="1:1">
      <c r="A3706" t="s">
        <v>14251</v>
      </c>
    </row>
    <row r="3707" spans="1:1">
      <c r="A3707" t="s">
        <v>14255</v>
      </c>
    </row>
    <row r="3708" spans="1:1">
      <c r="A3708" t="s">
        <v>14259</v>
      </c>
    </row>
    <row r="3709" spans="1:1">
      <c r="A3709" t="s">
        <v>14263</v>
      </c>
    </row>
    <row r="3710" spans="1:1">
      <c r="A3710" t="s">
        <v>14267</v>
      </c>
    </row>
    <row r="3711" spans="1:1">
      <c r="A3711" t="s">
        <v>14271</v>
      </c>
    </row>
    <row r="3712" spans="1:1">
      <c r="A3712" t="s">
        <v>14275</v>
      </c>
    </row>
    <row r="3713" spans="1:1">
      <c r="A3713" t="s">
        <v>14279</v>
      </c>
    </row>
    <row r="3714" spans="1:1">
      <c r="A3714" t="s">
        <v>14283</v>
      </c>
    </row>
    <row r="3715" spans="1:1">
      <c r="A3715">
        <f>1-665-107-2772</f>
        <v>-3543</v>
      </c>
    </row>
    <row r="3716" spans="1:1">
      <c r="A3716" t="s">
        <v>14290</v>
      </c>
    </row>
    <row r="3717" spans="1:1">
      <c r="A3717" t="s">
        <v>14294</v>
      </c>
    </row>
    <row r="3718" spans="1:1">
      <c r="A3718" t="s">
        <v>14298</v>
      </c>
    </row>
    <row r="3719" spans="1:1">
      <c r="A3719" t="s">
        <v>14302</v>
      </c>
    </row>
    <row r="3720" spans="1:1">
      <c r="A3720" t="s">
        <v>14306</v>
      </c>
    </row>
    <row r="3721" spans="1:1">
      <c r="A3721" t="s">
        <v>14310</v>
      </c>
    </row>
    <row r="3722" spans="1:1">
      <c r="A3722" t="s">
        <v>14314</v>
      </c>
    </row>
    <row r="3723" spans="1:1">
      <c r="A3723" t="s">
        <v>14318</v>
      </c>
    </row>
    <row r="3724" spans="1:1">
      <c r="A3724" t="s">
        <v>14322</v>
      </c>
    </row>
    <row r="3725" spans="1:1">
      <c r="A3725" t="s">
        <v>14325</v>
      </c>
    </row>
    <row r="3726" spans="1:1">
      <c r="A3726" t="s">
        <v>14329</v>
      </c>
    </row>
    <row r="3727" spans="1:1">
      <c r="A3727" t="s">
        <v>14333</v>
      </c>
    </row>
    <row r="3728" spans="1:1">
      <c r="A3728" t="s">
        <v>14337</v>
      </c>
    </row>
    <row r="3729" spans="1:1">
      <c r="A3729" t="s">
        <v>14341</v>
      </c>
    </row>
    <row r="3730" spans="1:1">
      <c r="A3730" t="s">
        <v>14345</v>
      </c>
    </row>
    <row r="3731" spans="1:1">
      <c r="A3731">
        <v>8056499808</v>
      </c>
    </row>
    <row r="3732" spans="1:1">
      <c r="A3732">
        <f>1-771-17-9849</f>
        <v>-10636</v>
      </c>
    </row>
    <row r="3733" spans="1:1">
      <c r="A3733" t="s">
        <v>14355</v>
      </c>
    </row>
    <row r="3734" spans="1:1">
      <c r="A3734" t="s">
        <v>14359</v>
      </c>
    </row>
    <row r="3735" spans="1:1">
      <c r="A3735" t="s">
        <v>14363</v>
      </c>
    </row>
    <row r="3736" spans="1:1">
      <c r="A3736" t="s">
        <v>14367</v>
      </c>
    </row>
    <row r="3737" spans="1:1">
      <c r="A3737">
        <v>1215622523</v>
      </c>
    </row>
    <row r="3738" spans="1:1">
      <c r="A3738" t="s">
        <v>14374</v>
      </c>
    </row>
    <row r="3739" spans="1:1">
      <c r="A3739" t="s">
        <v>14378</v>
      </c>
    </row>
    <row r="3740" spans="1:1">
      <c r="A3740" t="s">
        <v>14382</v>
      </c>
    </row>
    <row r="3741" spans="1:1">
      <c r="A3741" t="s">
        <v>14386</v>
      </c>
    </row>
    <row r="3742" spans="1:1">
      <c r="A3742" t="s">
        <v>14390</v>
      </c>
    </row>
    <row r="3743" spans="1:1">
      <c r="A3743" t="s">
        <v>14394</v>
      </c>
    </row>
    <row r="3744" spans="1:1">
      <c r="A3744" t="s">
        <v>14398</v>
      </c>
    </row>
    <row r="3745" spans="1:1">
      <c r="A3745">
        <v>5120804509</v>
      </c>
    </row>
    <row r="3746" spans="1:1">
      <c r="A3746" t="s">
        <v>14405</v>
      </c>
    </row>
    <row r="3747" spans="1:1">
      <c r="A3747" t="s">
        <v>14409</v>
      </c>
    </row>
    <row r="3748" spans="1:1">
      <c r="A3748" t="s">
        <v>14413</v>
      </c>
    </row>
    <row r="3749" spans="1:1">
      <c r="A3749" t="s">
        <v>14417</v>
      </c>
    </row>
    <row r="3750" spans="1:1">
      <c r="A3750" t="s">
        <v>14421</v>
      </c>
    </row>
    <row r="3751" spans="1:1">
      <c r="A3751" t="s">
        <v>14425</v>
      </c>
    </row>
    <row r="3752" spans="1:1">
      <c r="A3752" t="s">
        <v>14429</v>
      </c>
    </row>
    <row r="3753" spans="1:1">
      <c r="A3753" t="s">
        <v>14433</v>
      </c>
    </row>
    <row r="3754" spans="1:1">
      <c r="A3754" t="s">
        <v>14437</v>
      </c>
    </row>
    <row r="3755" spans="1:1">
      <c r="A3755" t="s">
        <v>14441</v>
      </c>
    </row>
    <row r="3756" spans="1:1">
      <c r="A3756">
        <v>2468400233</v>
      </c>
    </row>
    <row r="3757" spans="1:1">
      <c r="A3757" t="s">
        <v>14448</v>
      </c>
    </row>
    <row r="3758" spans="1:1">
      <c r="A3758" t="s">
        <v>14452</v>
      </c>
    </row>
    <row r="3759" spans="1:1">
      <c r="A3759" t="s">
        <v>14456</v>
      </c>
    </row>
    <row r="3760" spans="1:1">
      <c r="A3760">
        <v>5141757901</v>
      </c>
    </row>
    <row r="3761" spans="1:1">
      <c r="A3761" t="s">
        <v>14463</v>
      </c>
    </row>
    <row r="3762" spans="1:1">
      <c r="A3762" t="s">
        <v>14467</v>
      </c>
    </row>
    <row r="3763" spans="1:1">
      <c r="A3763" t="s">
        <v>14471</v>
      </c>
    </row>
    <row r="3764" spans="1:1">
      <c r="A3764" t="s">
        <v>14475</v>
      </c>
    </row>
    <row r="3765" spans="1:1">
      <c r="A3765" t="s">
        <v>14479</v>
      </c>
    </row>
    <row r="3766" spans="1:1">
      <c r="A3766" t="s">
        <v>14483</v>
      </c>
    </row>
    <row r="3767" spans="1:1">
      <c r="A3767" t="s">
        <v>14487</v>
      </c>
    </row>
    <row r="3768" spans="1:1">
      <c r="A3768">
        <v>2147135245</v>
      </c>
    </row>
    <row r="3769" spans="1:1">
      <c r="A3769" t="s">
        <v>14494</v>
      </c>
    </row>
    <row r="3770" spans="1:1">
      <c r="A3770" t="s">
        <v>14498</v>
      </c>
    </row>
    <row r="3771" spans="1:1">
      <c r="A3771">
        <f>1-709-729-1612</f>
        <v>-3049</v>
      </c>
    </row>
    <row r="3772" spans="1:1">
      <c r="A3772" t="s">
        <v>14505</v>
      </c>
    </row>
    <row r="3773" spans="1:1">
      <c r="A3773" t="s">
        <v>14509</v>
      </c>
    </row>
    <row r="3774" spans="1:1">
      <c r="A3774" t="s">
        <v>14513</v>
      </c>
    </row>
    <row r="3775" spans="1:1">
      <c r="A3775">
        <v>1464876810</v>
      </c>
    </row>
    <row r="3776" spans="1:1">
      <c r="A3776" t="s">
        <v>14520</v>
      </c>
    </row>
    <row r="3777" spans="1:1">
      <c r="A3777" t="s">
        <v>14524</v>
      </c>
    </row>
    <row r="3778" spans="1:1">
      <c r="A3778" t="s">
        <v>14528</v>
      </c>
    </row>
    <row r="3779" spans="1:1">
      <c r="A3779" t="s">
        <v>14532</v>
      </c>
    </row>
    <row r="3780" spans="1:1">
      <c r="A3780" t="s">
        <v>14536</v>
      </c>
    </row>
    <row r="3781" spans="1:1">
      <c r="A3781" t="s">
        <v>14540</v>
      </c>
    </row>
    <row r="3782" spans="1:1">
      <c r="A3782" t="s">
        <v>14544</v>
      </c>
    </row>
    <row r="3783" spans="1:1">
      <c r="A3783" t="s">
        <v>14548</v>
      </c>
    </row>
    <row r="3784" spans="1:1">
      <c r="A3784" t="s">
        <v>14551</v>
      </c>
    </row>
    <row r="3785" spans="1:1">
      <c r="A3785">
        <v>504687115</v>
      </c>
    </row>
    <row r="3786" spans="1:1">
      <c r="A3786" t="s">
        <v>14558</v>
      </c>
    </row>
    <row r="3787" spans="1:1">
      <c r="A3787" t="s">
        <v>14562</v>
      </c>
    </row>
    <row r="3788" spans="1:1">
      <c r="A3788" t="s">
        <v>14566</v>
      </c>
    </row>
    <row r="3789" spans="1:1">
      <c r="A3789" t="s">
        <v>14570</v>
      </c>
    </row>
    <row r="3790" spans="1:1">
      <c r="A3790" t="s">
        <v>14574</v>
      </c>
    </row>
    <row r="3791" spans="1:1">
      <c r="A3791" t="s">
        <v>14577</v>
      </c>
    </row>
    <row r="3792" spans="1:1">
      <c r="A3792" t="s">
        <v>14581</v>
      </c>
    </row>
    <row r="3793" spans="1:1">
      <c r="A3793" t="s">
        <v>14585</v>
      </c>
    </row>
    <row r="3794" spans="1:1">
      <c r="A3794" t="s">
        <v>14589</v>
      </c>
    </row>
    <row r="3795" spans="1:1">
      <c r="A3795" t="s">
        <v>14592</v>
      </c>
    </row>
    <row r="3796" spans="1:1">
      <c r="A3796" t="s">
        <v>14596</v>
      </c>
    </row>
    <row r="3797" spans="1:1">
      <c r="A3797" t="s">
        <v>14600</v>
      </c>
    </row>
    <row r="3798" spans="1:1">
      <c r="A3798" t="s">
        <v>14604</v>
      </c>
    </row>
    <row r="3799" spans="1:1">
      <c r="A3799" t="s">
        <v>14608</v>
      </c>
    </row>
    <row r="3800" spans="1:1">
      <c r="A3800" t="s">
        <v>14612</v>
      </c>
    </row>
    <row r="3801" spans="1:1">
      <c r="A3801" t="s">
        <v>14616</v>
      </c>
    </row>
    <row r="3802" spans="1:1">
      <c r="A3802" t="s">
        <v>14620</v>
      </c>
    </row>
    <row r="3803" spans="1:1">
      <c r="A3803" t="s">
        <v>14624</v>
      </c>
    </row>
    <row r="3804" spans="1:1">
      <c r="A3804" t="s">
        <v>14628</v>
      </c>
    </row>
    <row r="3805" spans="1:1">
      <c r="A3805" t="s">
        <v>14632</v>
      </c>
    </row>
    <row r="3806" spans="1:1">
      <c r="A3806" t="s">
        <v>14636</v>
      </c>
    </row>
    <row r="3807" spans="1:1">
      <c r="A3807" t="s">
        <v>14640</v>
      </c>
    </row>
    <row r="3808" spans="1:1">
      <c r="A3808" t="s">
        <v>14644</v>
      </c>
    </row>
    <row r="3809" spans="1:1">
      <c r="A3809">
        <f>1-630-261-2746</f>
        <v>-3636</v>
      </c>
    </row>
    <row r="3810" spans="1:1">
      <c r="A3810" t="s">
        <v>14651</v>
      </c>
    </row>
    <row r="3811" spans="1:1">
      <c r="A3811">
        <f>1-45-652-3394</f>
        <v>-4090</v>
      </c>
    </row>
    <row r="3812" spans="1:1">
      <c r="A3812" t="s">
        <v>14658</v>
      </c>
    </row>
    <row r="3813" spans="1:1">
      <c r="A3813" t="s">
        <v>14662</v>
      </c>
    </row>
    <row r="3814" spans="1:1">
      <c r="A3814" t="s">
        <v>14666</v>
      </c>
    </row>
    <row r="3815" spans="1:1">
      <c r="A3815">
        <f>1-828-355-9705</f>
        <v>-10887</v>
      </c>
    </row>
    <row r="3816" spans="1:1">
      <c r="A3816">
        <v>1859737985</v>
      </c>
    </row>
    <row r="3817" spans="1:1">
      <c r="A3817" t="s">
        <v>14676</v>
      </c>
    </row>
    <row r="3818" spans="1:1">
      <c r="A3818" t="s">
        <v>14680</v>
      </c>
    </row>
    <row r="3819" spans="1:1">
      <c r="A3819" t="s">
        <v>14684</v>
      </c>
    </row>
    <row r="3820" spans="1:1">
      <c r="A3820">
        <v>6386207360</v>
      </c>
    </row>
    <row r="3821" spans="1:1">
      <c r="A3821" t="s">
        <v>14690</v>
      </c>
    </row>
    <row r="3822" spans="1:1">
      <c r="A3822">
        <v>1181423468</v>
      </c>
    </row>
    <row r="3823" spans="1:1">
      <c r="A3823">
        <f>1-281-98-7738</f>
        <v>-8116</v>
      </c>
    </row>
    <row r="3824" spans="1:1">
      <c r="A3824" t="s">
        <v>14700</v>
      </c>
    </row>
    <row r="3825" spans="1:1">
      <c r="A3825" t="s">
        <v>14704</v>
      </c>
    </row>
    <row r="3826" spans="1:1">
      <c r="A3826" t="s">
        <v>14708</v>
      </c>
    </row>
    <row r="3827" spans="1:1">
      <c r="A3827">
        <v>44201722</v>
      </c>
    </row>
    <row r="3828" spans="1:1">
      <c r="A3828" t="s">
        <v>14714</v>
      </c>
    </row>
    <row r="3829" spans="1:1">
      <c r="A3829">
        <f>1-260-708-4904</f>
        <v>-5871</v>
      </c>
    </row>
    <row r="3830" spans="1:1">
      <c r="A3830" t="s">
        <v>14721</v>
      </c>
    </row>
    <row r="3831" spans="1:1">
      <c r="A3831" t="s">
        <v>14725</v>
      </c>
    </row>
    <row r="3832" spans="1:1">
      <c r="A3832" t="s">
        <v>14729</v>
      </c>
    </row>
    <row r="3833" spans="1:1">
      <c r="A3833" t="s">
        <v>14733</v>
      </c>
    </row>
    <row r="3834" spans="1:1">
      <c r="A3834" t="s">
        <v>14737</v>
      </c>
    </row>
    <row r="3835" spans="1:1">
      <c r="A3835" t="s">
        <v>14741</v>
      </c>
    </row>
    <row r="3836" spans="1:1">
      <c r="A3836">
        <f>1-163-353-4424</f>
        <v>-4939</v>
      </c>
    </row>
    <row r="3837" spans="1:1">
      <c r="A3837" t="s">
        <v>14747</v>
      </c>
    </row>
    <row r="3838" spans="1:1">
      <c r="A3838" t="s">
        <v>14751</v>
      </c>
    </row>
    <row r="3839" spans="1:1">
      <c r="A3839" t="s">
        <v>14755</v>
      </c>
    </row>
    <row r="3840" spans="1:1">
      <c r="A3840" t="s">
        <v>14759</v>
      </c>
    </row>
    <row r="3841" spans="1:1">
      <c r="A3841" t="s">
        <v>14763</v>
      </c>
    </row>
    <row r="3842" spans="1:1">
      <c r="A3842" t="s">
        <v>14767</v>
      </c>
    </row>
    <row r="3843" spans="1:1">
      <c r="A3843" t="s">
        <v>14770</v>
      </c>
    </row>
    <row r="3844" spans="1:1">
      <c r="A3844" t="s">
        <v>14774</v>
      </c>
    </row>
    <row r="3845" spans="1:1">
      <c r="A3845" t="s">
        <v>14778</v>
      </c>
    </row>
    <row r="3846" spans="1:1">
      <c r="A3846">
        <f>1-231-55-7592</f>
        <v>-7877</v>
      </c>
    </row>
    <row r="3847" spans="1:1">
      <c r="A3847" t="s">
        <v>14785</v>
      </c>
    </row>
    <row r="3848" spans="1:1">
      <c r="A3848" t="s">
        <v>14789</v>
      </c>
    </row>
    <row r="3849" spans="1:1">
      <c r="A3849" t="s">
        <v>14793</v>
      </c>
    </row>
    <row r="3850" spans="1:1">
      <c r="A3850" t="s">
        <v>14797</v>
      </c>
    </row>
    <row r="3851" spans="1:1">
      <c r="A3851" t="s">
        <v>14801</v>
      </c>
    </row>
    <row r="3852" spans="1:1">
      <c r="A3852" t="s">
        <v>14804</v>
      </c>
    </row>
    <row r="3853" spans="1:1">
      <c r="A3853" t="s">
        <v>14808</v>
      </c>
    </row>
    <row r="3854" spans="1:1">
      <c r="A3854" t="s">
        <v>14812</v>
      </c>
    </row>
    <row r="3855" spans="1:1">
      <c r="A3855" t="s">
        <v>14816</v>
      </c>
    </row>
    <row r="3856" spans="1:1">
      <c r="A3856" t="s">
        <v>14820</v>
      </c>
    </row>
    <row r="3857" spans="1:1">
      <c r="A3857" t="s">
        <v>14824</v>
      </c>
    </row>
    <row r="3858" spans="1:1">
      <c r="A3858" t="s">
        <v>14828</v>
      </c>
    </row>
    <row r="3859" spans="1:1">
      <c r="A3859" t="s">
        <v>14831</v>
      </c>
    </row>
    <row r="3860" spans="1:1">
      <c r="A3860" t="s">
        <v>14835</v>
      </c>
    </row>
    <row r="3861" spans="1:1">
      <c r="A3861" t="s">
        <v>14839</v>
      </c>
    </row>
    <row r="3862" spans="1:1">
      <c r="A3862">
        <f>1-421-297-7539</f>
        <v>-8256</v>
      </c>
    </row>
    <row r="3863" spans="1:1">
      <c r="A3863" t="s">
        <v>14846</v>
      </c>
    </row>
    <row r="3864" spans="1:1">
      <c r="A3864" t="s">
        <v>14850</v>
      </c>
    </row>
    <row r="3865" spans="1:1">
      <c r="A3865" t="s">
        <v>14854</v>
      </c>
    </row>
    <row r="3866" spans="1:1">
      <c r="A3866" t="s">
        <v>14858</v>
      </c>
    </row>
    <row r="3867" spans="1:1">
      <c r="A3867" t="s">
        <v>14862</v>
      </c>
    </row>
    <row r="3868" spans="1:1">
      <c r="A3868" t="s">
        <v>14866</v>
      </c>
    </row>
    <row r="3869" spans="1:1">
      <c r="A3869" t="s">
        <v>14870</v>
      </c>
    </row>
    <row r="3870" spans="1:1">
      <c r="A3870" t="s">
        <v>14874</v>
      </c>
    </row>
    <row r="3871" spans="1:1">
      <c r="A3871" t="s">
        <v>14878</v>
      </c>
    </row>
    <row r="3872" spans="1:1">
      <c r="A3872" t="s">
        <v>14882</v>
      </c>
    </row>
    <row r="3873" spans="1:1">
      <c r="A3873" t="s">
        <v>14886</v>
      </c>
    </row>
    <row r="3874" spans="1:1">
      <c r="A3874" t="s">
        <v>14890</v>
      </c>
    </row>
    <row r="3875" spans="1:1">
      <c r="A3875">
        <v>3993627700</v>
      </c>
    </row>
    <row r="3876" spans="1:1">
      <c r="A3876" t="s">
        <v>14897</v>
      </c>
    </row>
    <row r="3877" spans="1:1">
      <c r="A3877" t="s">
        <v>14901</v>
      </c>
    </row>
    <row r="3878" spans="1:1">
      <c r="A3878" t="s">
        <v>14905</v>
      </c>
    </row>
    <row r="3879" spans="1:1">
      <c r="A3879">
        <f>1-360-862-3753</f>
        <v>-4974</v>
      </c>
    </row>
    <row r="3880" spans="1:1">
      <c r="A3880" t="s">
        <v>14912</v>
      </c>
    </row>
    <row r="3881" spans="1:1">
      <c r="A3881">
        <v>384321661</v>
      </c>
    </row>
    <row r="3882" spans="1:1">
      <c r="A3882" t="s">
        <v>14919</v>
      </c>
    </row>
    <row r="3883" spans="1:1">
      <c r="A3883" t="s">
        <v>14923</v>
      </c>
    </row>
    <row r="3884" spans="1:1">
      <c r="A3884">
        <v>3077774882</v>
      </c>
    </row>
    <row r="3885" spans="1:1">
      <c r="A3885" t="s">
        <v>14930</v>
      </c>
    </row>
    <row r="3886" spans="1:1">
      <c r="A3886">
        <v>2844317626</v>
      </c>
    </row>
    <row r="3887" spans="1:1">
      <c r="A3887" t="s">
        <v>14937</v>
      </c>
    </row>
    <row r="3888" spans="1:1">
      <c r="A3888" t="s">
        <v>14941</v>
      </c>
    </row>
    <row r="3889" spans="1:1">
      <c r="A3889" t="s">
        <v>14945</v>
      </c>
    </row>
    <row r="3890" spans="1:1">
      <c r="A3890" t="s">
        <v>14949</v>
      </c>
    </row>
    <row r="3891" spans="1:1">
      <c r="A3891" t="s">
        <v>14953</v>
      </c>
    </row>
    <row r="3892" spans="1:1">
      <c r="A3892" t="s">
        <v>14956</v>
      </c>
    </row>
    <row r="3893" spans="1:1">
      <c r="A3893" t="s">
        <v>14960</v>
      </c>
    </row>
    <row r="3894" spans="1:1">
      <c r="A3894" t="s">
        <v>14964</v>
      </c>
    </row>
    <row r="3895" spans="1:1">
      <c r="A3895" t="s">
        <v>14968</v>
      </c>
    </row>
    <row r="3896" spans="1:1">
      <c r="A3896" t="s">
        <v>14972</v>
      </c>
    </row>
    <row r="3897" spans="1:1">
      <c r="A3897" t="s">
        <v>14976</v>
      </c>
    </row>
    <row r="3898" spans="1:1">
      <c r="A3898" t="s">
        <v>14980</v>
      </c>
    </row>
    <row r="3899" spans="1:1">
      <c r="A3899" t="s">
        <v>14984</v>
      </c>
    </row>
    <row r="3900" spans="1:1">
      <c r="A3900" t="s">
        <v>14987</v>
      </c>
    </row>
    <row r="3901" spans="1:1">
      <c r="A3901" t="s">
        <v>14990</v>
      </c>
    </row>
    <row r="3902" spans="1:1">
      <c r="A3902">
        <v>2454879480</v>
      </c>
    </row>
    <row r="3903" spans="1:1">
      <c r="A3903" t="s">
        <v>14997</v>
      </c>
    </row>
    <row r="3904" spans="1:1">
      <c r="A3904" t="s">
        <v>15001</v>
      </c>
    </row>
    <row r="3905" spans="1:1">
      <c r="A3905" t="s">
        <v>15005</v>
      </c>
    </row>
    <row r="3906" spans="1:1">
      <c r="A3906">
        <v>9815768664</v>
      </c>
    </row>
    <row r="3907" spans="1:1">
      <c r="A3907" t="s">
        <v>15010</v>
      </c>
    </row>
    <row r="3908" spans="1:1">
      <c r="A3908" t="s">
        <v>15014</v>
      </c>
    </row>
    <row r="3909" spans="1:1">
      <c r="A3909" t="s">
        <v>15018</v>
      </c>
    </row>
    <row r="3910" spans="1:1">
      <c r="A3910" t="s">
        <v>15022</v>
      </c>
    </row>
    <row r="3911" spans="1:1">
      <c r="A3911" t="s">
        <v>15026</v>
      </c>
    </row>
    <row r="3912" spans="1:1">
      <c r="A3912" t="s">
        <v>15029</v>
      </c>
    </row>
    <row r="3913" spans="1:1">
      <c r="A3913" t="s">
        <v>15033</v>
      </c>
    </row>
    <row r="3914" spans="1:1">
      <c r="A3914" t="s">
        <v>15037</v>
      </c>
    </row>
    <row r="3915" spans="1:1">
      <c r="A3915">
        <v>4830318804</v>
      </c>
    </row>
    <row r="3916" spans="1:1">
      <c r="A3916" t="s">
        <v>15044</v>
      </c>
    </row>
    <row r="3917" spans="1:1">
      <c r="A3917" t="s">
        <v>15048</v>
      </c>
    </row>
    <row r="3918" spans="1:1">
      <c r="A3918" t="s">
        <v>15052</v>
      </c>
    </row>
    <row r="3919" spans="1:1">
      <c r="A3919">
        <f>1-770-996-1377</f>
        <v>-3142</v>
      </c>
    </row>
    <row r="3920" spans="1:1">
      <c r="A3920" t="s">
        <v>15059</v>
      </c>
    </row>
    <row r="3921" spans="1:1">
      <c r="A3921" t="s">
        <v>15063</v>
      </c>
    </row>
    <row r="3922" spans="1:1">
      <c r="A3922" t="s">
        <v>15067</v>
      </c>
    </row>
    <row r="3923" spans="1:1">
      <c r="A3923" t="s">
        <v>15071</v>
      </c>
    </row>
    <row r="3924" spans="1:1">
      <c r="A3924" t="s">
        <v>15075</v>
      </c>
    </row>
    <row r="3925" spans="1:1">
      <c r="A3925">
        <v>1864802369</v>
      </c>
    </row>
    <row r="3926" spans="1:1">
      <c r="A3926" t="s">
        <v>15082</v>
      </c>
    </row>
    <row r="3927" spans="1:1">
      <c r="A3927" t="s">
        <v>15086</v>
      </c>
    </row>
    <row r="3928" spans="1:1">
      <c r="A3928" t="s">
        <v>15090</v>
      </c>
    </row>
    <row r="3929" spans="1:1">
      <c r="A3929" t="s">
        <v>15094</v>
      </c>
    </row>
    <row r="3930" spans="1:1">
      <c r="A3930" t="s">
        <v>15098</v>
      </c>
    </row>
    <row r="3931" spans="1:1">
      <c r="A3931" t="s">
        <v>15102</v>
      </c>
    </row>
    <row r="3932" spans="1:1">
      <c r="A3932" t="s">
        <v>15106</v>
      </c>
    </row>
    <row r="3933" spans="1:1">
      <c r="A3933" t="s">
        <v>15110</v>
      </c>
    </row>
    <row r="3934" spans="1:1">
      <c r="A3934" t="s">
        <v>15114</v>
      </c>
    </row>
    <row r="3935" spans="1:1">
      <c r="A3935" t="s">
        <v>15118</v>
      </c>
    </row>
    <row r="3936" spans="1:1">
      <c r="A3936" t="s">
        <v>15122</v>
      </c>
    </row>
    <row r="3937" spans="1:1">
      <c r="A3937" t="s">
        <v>15126</v>
      </c>
    </row>
    <row r="3938" spans="1:1">
      <c r="A3938">
        <v>7472612041</v>
      </c>
    </row>
    <row r="3939" spans="1:1">
      <c r="A3939" t="s">
        <v>15133</v>
      </c>
    </row>
    <row r="3940" spans="1:1">
      <c r="A3940" t="s">
        <v>15137</v>
      </c>
    </row>
    <row r="3941" spans="1:1">
      <c r="A3941" t="s">
        <v>15141</v>
      </c>
    </row>
    <row r="3942" spans="1:1">
      <c r="A3942" t="s">
        <v>15145</v>
      </c>
    </row>
    <row r="3943" spans="1:1">
      <c r="A3943" t="s">
        <v>15149</v>
      </c>
    </row>
    <row r="3944" spans="1:1">
      <c r="A3944">
        <f>1-30-230-1935</f>
        <v>-2194</v>
      </c>
    </row>
    <row r="3945" spans="1:1">
      <c r="A3945" t="s">
        <v>15156</v>
      </c>
    </row>
    <row r="3946" spans="1:1">
      <c r="A3946" t="s">
        <v>15160</v>
      </c>
    </row>
    <row r="3947" spans="1:1">
      <c r="A3947" t="s">
        <v>15164</v>
      </c>
    </row>
    <row r="3948" spans="1:1">
      <c r="A3948" t="s">
        <v>15168</v>
      </c>
    </row>
    <row r="3949" spans="1:1">
      <c r="A3949" t="s">
        <v>15172</v>
      </c>
    </row>
    <row r="3950" spans="1:1">
      <c r="A3950">
        <f>1-885-674-137</f>
        <v>-1695</v>
      </c>
    </row>
    <row r="3951" spans="1:1">
      <c r="A3951" t="s">
        <v>15179</v>
      </c>
    </row>
    <row r="3952" spans="1:1">
      <c r="A3952" t="s">
        <v>15183</v>
      </c>
    </row>
    <row r="3953" spans="1:1">
      <c r="A3953" t="s">
        <v>15187</v>
      </c>
    </row>
    <row r="3954" spans="1:1">
      <c r="A3954">
        <f>1-962-468-6437</f>
        <v>-7866</v>
      </c>
    </row>
    <row r="3955" spans="1:1">
      <c r="A3955" t="s">
        <v>15194</v>
      </c>
    </row>
    <row r="3956" spans="1:1">
      <c r="A3956" t="s">
        <v>15198</v>
      </c>
    </row>
    <row r="3957" spans="1:1">
      <c r="A3957" t="s">
        <v>15202</v>
      </c>
    </row>
    <row r="3958" spans="1:1">
      <c r="A3958" t="s">
        <v>15206</v>
      </c>
    </row>
    <row r="3959" spans="1:1">
      <c r="A3959">
        <v>5220728393</v>
      </c>
    </row>
    <row r="3960" spans="1:1">
      <c r="A3960" t="s">
        <v>15213</v>
      </c>
    </row>
    <row r="3961" spans="1:1">
      <c r="A3961" t="s">
        <v>15217</v>
      </c>
    </row>
    <row r="3962" spans="1:1">
      <c r="A3962" t="s">
        <v>15221</v>
      </c>
    </row>
    <row r="3963" spans="1:1">
      <c r="A3963" t="s">
        <v>15225</v>
      </c>
    </row>
    <row r="3964" spans="1:1">
      <c r="A3964" t="s">
        <v>15229</v>
      </c>
    </row>
    <row r="3965" spans="1:1">
      <c r="A3965" t="s">
        <v>15233</v>
      </c>
    </row>
    <row r="3966" spans="1:1">
      <c r="A3966" t="s">
        <v>15237</v>
      </c>
    </row>
    <row r="3967" spans="1:1">
      <c r="A3967" t="s">
        <v>15241</v>
      </c>
    </row>
    <row r="3968" spans="1:1">
      <c r="A3968" t="s">
        <v>15245</v>
      </c>
    </row>
    <row r="3969" spans="1:1">
      <c r="A3969" t="s">
        <v>15249</v>
      </c>
    </row>
    <row r="3970" spans="1:1">
      <c r="A3970" t="s">
        <v>15253</v>
      </c>
    </row>
    <row r="3971" spans="1:1">
      <c r="A3971" t="s">
        <v>15257</v>
      </c>
    </row>
    <row r="3972" spans="1:1">
      <c r="A3972" t="s">
        <v>15261</v>
      </c>
    </row>
    <row r="3973" spans="1:1">
      <c r="A3973" t="s">
        <v>15265</v>
      </c>
    </row>
    <row r="3974" spans="1:1">
      <c r="A3974" t="s">
        <v>15269</v>
      </c>
    </row>
    <row r="3975" spans="1:1">
      <c r="A3975" t="s">
        <v>15273</v>
      </c>
    </row>
    <row r="3976" spans="1:1">
      <c r="A3976" t="s">
        <v>15277</v>
      </c>
    </row>
    <row r="3977" spans="1:1">
      <c r="A3977">
        <v>1252816268</v>
      </c>
    </row>
    <row r="3978" spans="1:1">
      <c r="A3978" t="s">
        <v>15284</v>
      </c>
    </row>
    <row r="3979" spans="1:1">
      <c r="A3979" t="s">
        <v>15288</v>
      </c>
    </row>
    <row r="3980" spans="1:1">
      <c r="A3980" t="s">
        <v>15292</v>
      </c>
    </row>
    <row r="3981" spans="1:1">
      <c r="A3981">
        <v>72639494</v>
      </c>
    </row>
    <row r="3982" spans="1:1">
      <c r="A3982" t="s">
        <v>15299</v>
      </c>
    </row>
    <row r="3983" spans="1:1">
      <c r="A3983" t="s">
        <v>15303</v>
      </c>
    </row>
    <row r="3984" spans="1:1">
      <c r="A3984" t="s">
        <v>15307</v>
      </c>
    </row>
    <row r="3985" spans="1:1">
      <c r="A3985" t="s">
        <v>15311</v>
      </c>
    </row>
    <row r="3986" spans="1:1">
      <c r="A3986" t="s">
        <v>15315</v>
      </c>
    </row>
    <row r="3987" spans="1:1">
      <c r="A3987" t="s">
        <v>15319</v>
      </c>
    </row>
    <row r="3988" spans="1:1">
      <c r="A3988" t="s">
        <v>15323</v>
      </c>
    </row>
    <row r="3989" spans="1:1">
      <c r="A3989">
        <v>5357979800</v>
      </c>
    </row>
    <row r="3990" spans="1:1">
      <c r="A3990" t="s">
        <v>15330</v>
      </c>
    </row>
    <row r="3991" spans="1:1">
      <c r="A3991" t="s">
        <v>15334</v>
      </c>
    </row>
    <row r="3992" spans="1:1">
      <c r="A3992" t="s">
        <v>15338</v>
      </c>
    </row>
    <row r="3993" spans="1:1">
      <c r="A3993" t="s">
        <v>15342</v>
      </c>
    </row>
    <row r="3994" spans="1:1">
      <c r="A3994" t="s">
        <v>15346</v>
      </c>
    </row>
    <row r="3995" spans="1:1">
      <c r="A3995" t="s">
        <v>15350</v>
      </c>
    </row>
    <row r="3996" spans="1:1">
      <c r="A3996" t="s">
        <v>15354</v>
      </c>
    </row>
    <row r="3997" spans="1:1">
      <c r="A3997" t="s">
        <v>15358</v>
      </c>
    </row>
    <row r="3998" spans="1:1">
      <c r="A3998" t="s">
        <v>15362</v>
      </c>
    </row>
    <row r="3999" spans="1:1">
      <c r="A3999" t="s">
        <v>15366</v>
      </c>
    </row>
    <row r="4000" spans="1:1">
      <c r="A4000" t="s">
        <v>15370</v>
      </c>
    </row>
    <row r="4001" spans="1:1">
      <c r="A4001" t="s">
        <v>15374</v>
      </c>
    </row>
    <row r="4002" spans="1:1">
      <c r="A4002" t="s">
        <v>15378</v>
      </c>
    </row>
    <row r="4003" spans="1:1">
      <c r="A4003" t="s">
        <v>15381</v>
      </c>
    </row>
    <row r="4004" spans="1:1">
      <c r="A4004" t="s">
        <v>15385</v>
      </c>
    </row>
    <row r="4005" spans="1:1">
      <c r="A4005" t="s">
        <v>15389</v>
      </c>
    </row>
    <row r="4006" spans="1:1">
      <c r="A4006" t="s">
        <v>15393</v>
      </c>
    </row>
    <row r="4007" spans="1:1">
      <c r="A4007" t="s">
        <v>15397</v>
      </c>
    </row>
    <row r="4008" spans="1:1">
      <c r="A4008" t="s">
        <v>15401</v>
      </c>
    </row>
    <row r="4009" spans="1:1">
      <c r="A4009" t="s">
        <v>15405</v>
      </c>
    </row>
    <row r="4010" spans="1:1">
      <c r="A4010" t="s">
        <v>15409</v>
      </c>
    </row>
    <row r="4011" spans="1:1">
      <c r="A4011" t="s">
        <v>15413</v>
      </c>
    </row>
    <row r="4012" spans="1:1">
      <c r="A4012" t="s">
        <v>15417</v>
      </c>
    </row>
    <row r="4013" spans="1:1">
      <c r="A4013" t="s">
        <v>15421</v>
      </c>
    </row>
    <row r="4014" spans="1:1">
      <c r="A4014" t="s">
        <v>15425</v>
      </c>
    </row>
    <row r="4015" spans="1:1">
      <c r="A4015" t="s">
        <v>15429</v>
      </c>
    </row>
    <row r="4016" spans="1:1">
      <c r="A4016" t="s">
        <v>15433</v>
      </c>
    </row>
    <row r="4017" spans="1:1">
      <c r="A4017" t="s">
        <v>15436</v>
      </c>
    </row>
    <row r="4018" spans="1:1">
      <c r="A4018" t="s">
        <v>15440</v>
      </c>
    </row>
    <row r="4019" spans="1:1">
      <c r="A4019" t="s">
        <v>15444</v>
      </c>
    </row>
    <row r="4020" spans="1:1">
      <c r="A4020" t="s">
        <v>15447</v>
      </c>
    </row>
    <row r="4021" spans="1:1">
      <c r="A4021" t="s">
        <v>15451</v>
      </c>
    </row>
    <row r="4022" spans="1:1">
      <c r="A4022" t="s">
        <v>15455</v>
      </c>
    </row>
    <row r="4023" spans="1:1">
      <c r="A4023" t="s">
        <v>15459</v>
      </c>
    </row>
    <row r="4024" spans="1:1">
      <c r="A4024" t="s">
        <v>15463</v>
      </c>
    </row>
    <row r="4025" spans="1:1">
      <c r="A4025" t="s">
        <v>15467</v>
      </c>
    </row>
    <row r="4026" spans="1:1">
      <c r="A4026" t="s">
        <v>15471</v>
      </c>
    </row>
    <row r="4027" spans="1:1">
      <c r="A4027" t="s">
        <v>15475</v>
      </c>
    </row>
    <row r="4028" spans="1:1">
      <c r="A4028" t="s">
        <v>15479</v>
      </c>
    </row>
    <row r="4029" spans="1:1">
      <c r="A4029" t="s">
        <v>15483</v>
      </c>
    </row>
    <row r="4030" spans="1:1">
      <c r="A4030" t="s">
        <v>15486</v>
      </c>
    </row>
    <row r="4031" spans="1:1">
      <c r="A4031" t="s">
        <v>15490</v>
      </c>
    </row>
    <row r="4032" spans="1:1">
      <c r="A4032">
        <f>1-784-290-2588</f>
        <v>-3661</v>
      </c>
    </row>
    <row r="4033" spans="1:1">
      <c r="A4033" t="s">
        <v>15497</v>
      </c>
    </row>
    <row r="4034" spans="1:1">
      <c r="A4034" t="s">
        <v>15501</v>
      </c>
    </row>
    <row r="4035" spans="1:1">
      <c r="A4035" t="s">
        <v>15505</v>
      </c>
    </row>
    <row r="4036" spans="1:1">
      <c r="A4036" t="s">
        <v>15509</v>
      </c>
    </row>
    <row r="4037" spans="1:1">
      <c r="A4037" t="s">
        <v>15513</v>
      </c>
    </row>
    <row r="4038" spans="1:1">
      <c r="A4038" t="s">
        <v>15517</v>
      </c>
    </row>
    <row r="4039" spans="1:1">
      <c r="A4039" t="s">
        <v>15521</v>
      </c>
    </row>
    <row r="4040" spans="1:1">
      <c r="A4040" t="s">
        <v>15525</v>
      </c>
    </row>
    <row r="4041" spans="1:1">
      <c r="A4041" t="s">
        <v>15529</v>
      </c>
    </row>
    <row r="4042" spans="1:1">
      <c r="A4042" t="s">
        <v>15533</v>
      </c>
    </row>
    <row r="4043" spans="1:1">
      <c r="A4043" t="s">
        <v>15537</v>
      </c>
    </row>
    <row r="4044" spans="1:1">
      <c r="A4044" t="s">
        <v>15541</v>
      </c>
    </row>
    <row r="4045" spans="1:1">
      <c r="A4045" t="s">
        <v>15545</v>
      </c>
    </row>
    <row r="4046" spans="1:1">
      <c r="A4046" t="s">
        <v>15549</v>
      </c>
    </row>
    <row r="4047" spans="1:1">
      <c r="A4047">
        <f>1-237-680-9004</f>
        <v>-9920</v>
      </c>
    </row>
    <row r="4048" spans="1:1">
      <c r="A4048" t="s">
        <v>15556</v>
      </c>
    </row>
    <row r="4049" spans="1:1">
      <c r="A4049" t="s">
        <v>15560</v>
      </c>
    </row>
    <row r="4050" spans="1:1">
      <c r="A4050" t="s">
        <v>15564</v>
      </c>
    </row>
    <row r="4051" spans="1:1">
      <c r="A4051" t="s">
        <v>15568</v>
      </c>
    </row>
    <row r="4052" spans="1:1">
      <c r="A4052" t="s">
        <v>15572</v>
      </c>
    </row>
    <row r="4053" spans="1:1">
      <c r="A4053" t="s">
        <v>15576</v>
      </c>
    </row>
    <row r="4054" spans="1:1">
      <c r="A4054" t="s">
        <v>15580</v>
      </c>
    </row>
    <row r="4055" spans="1:1">
      <c r="A4055" t="s">
        <v>15584</v>
      </c>
    </row>
    <row r="4056" spans="1:1">
      <c r="A4056" t="s">
        <v>15588</v>
      </c>
    </row>
    <row r="4057" spans="1:1">
      <c r="A4057" t="s">
        <v>15592</v>
      </c>
    </row>
    <row r="4058" spans="1:1">
      <c r="A4058" t="s">
        <v>15596</v>
      </c>
    </row>
    <row r="4059" spans="1:1">
      <c r="A4059">
        <v>8375250067</v>
      </c>
    </row>
    <row r="4060" spans="1:1">
      <c r="A4060" t="s">
        <v>15603</v>
      </c>
    </row>
    <row r="4061" spans="1:1">
      <c r="A4061" t="s">
        <v>15607</v>
      </c>
    </row>
    <row r="4062" spans="1:1">
      <c r="A4062" t="s">
        <v>15611</v>
      </c>
    </row>
    <row r="4063" spans="1:1">
      <c r="A4063">
        <f>1-253-343-6717</f>
        <v>-7312</v>
      </c>
    </row>
    <row r="4064" spans="1:1">
      <c r="A4064" t="s">
        <v>15618</v>
      </c>
    </row>
    <row r="4065" spans="1:1">
      <c r="A4065" t="s">
        <v>15622</v>
      </c>
    </row>
    <row r="4066" spans="1:1">
      <c r="A4066" t="s">
        <v>15626</v>
      </c>
    </row>
    <row r="4067" spans="1:1">
      <c r="A4067" t="s">
        <v>15630</v>
      </c>
    </row>
    <row r="4068" spans="1:1">
      <c r="A4068" t="s">
        <v>15634</v>
      </c>
    </row>
    <row r="4069" spans="1:1">
      <c r="A4069">
        <f>1-898-191-8250</f>
        <v>-9338</v>
      </c>
    </row>
    <row r="4070" spans="1:1">
      <c r="A4070" t="s">
        <v>15641</v>
      </c>
    </row>
    <row r="4071" spans="1:1">
      <c r="A4071" t="s">
        <v>15645</v>
      </c>
    </row>
    <row r="4072" spans="1:1">
      <c r="A4072" t="s">
        <v>15649</v>
      </c>
    </row>
    <row r="4073" spans="1:1">
      <c r="A4073" t="s">
        <v>15653</v>
      </c>
    </row>
    <row r="4074" spans="1:1">
      <c r="A4074" t="s">
        <v>15656</v>
      </c>
    </row>
    <row r="4075" spans="1:1">
      <c r="A4075" t="s">
        <v>15660</v>
      </c>
    </row>
    <row r="4076" spans="1:1">
      <c r="A4076" t="s">
        <v>15664</v>
      </c>
    </row>
    <row r="4077" spans="1:1">
      <c r="A4077" t="s">
        <v>15668</v>
      </c>
    </row>
    <row r="4078" spans="1:1">
      <c r="A4078" t="s">
        <v>15672</v>
      </c>
    </row>
    <row r="4079" spans="1:1">
      <c r="A4079" t="s">
        <v>15676</v>
      </c>
    </row>
    <row r="4080" spans="1:1">
      <c r="A4080" t="s">
        <v>15680</v>
      </c>
    </row>
    <row r="4081" spans="1:1">
      <c r="A4081" t="s">
        <v>15684</v>
      </c>
    </row>
    <row r="4082" spans="1:1">
      <c r="A4082" t="s">
        <v>15688</v>
      </c>
    </row>
    <row r="4083" spans="1:1">
      <c r="A4083" t="s">
        <v>15692</v>
      </c>
    </row>
    <row r="4084" spans="1:1">
      <c r="A4084" t="s">
        <v>15696</v>
      </c>
    </row>
    <row r="4085" spans="1:1">
      <c r="A4085" t="s">
        <v>15700</v>
      </c>
    </row>
    <row r="4086" spans="1:1">
      <c r="A4086">
        <v>2950851739</v>
      </c>
    </row>
    <row r="4087" spans="1:1">
      <c r="A4087" t="s">
        <v>15707</v>
      </c>
    </row>
    <row r="4088" spans="1:1">
      <c r="A4088" t="s">
        <v>15711</v>
      </c>
    </row>
    <row r="4089" spans="1:1">
      <c r="A4089" t="s">
        <v>15715</v>
      </c>
    </row>
    <row r="4090" spans="1:1">
      <c r="A4090" t="s">
        <v>15719</v>
      </c>
    </row>
    <row r="4091" spans="1:1">
      <c r="A4091" t="s">
        <v>15723</v>
      </c>
    </row>
    <row r="4092" spans="1:1">
      <c r="A4092" t="s">
        <v>15727</v>
      </c>
    </row>
    <row r="4093" spans="1:1">
      <c r="A4093">
        <f>1-309-958-1434</f>
        <v>-2700</v>
      </c>
    </row>
    <row r="4094" spans="1:1">
      <c r="A4094" t="s">
        <v>15732</v>
      </c>
    </row>
    <row r="4095" spans="1:1">
      <c r="A4095" t="s">
        <v>15736</v>
      </c>
    </row>
    <row r="4096" spans="1:1">
      <c r="A4096" t="s">
        <v>15740</v>
      </c>
    </row>
    <row r="4097" spans="1:1">
      <c r="A4097" t="s">
        <v>15744</v>
      </c>
    </row>
    <row r="4098" spans="1:1">
      <c r="A4098" t="s">
        <v>15748</v>
      </c>
    </row>
    <row r="4099" spans="1:1">
      <c r="A4099" t="s">
        <v>15752</v>
      </c>
    </row>
    <row r="4100" spans="1:1">
      <c r="A4100">
        <v>2686986544</v>
      </c>
    </row>
    <row r="4101" spans="1:1">
      <c r="A4101" t="s">
        <v>15759</v>
      </c>
    </row>
    <row r="4102" spans="1:1">
      <c r="A4102" t="s">
        <v>15763</v>
      </c>
    </row>
    <row r="4103" spans="1:1">
      <c r="A4103" t="s">
        <v>15767</v>
      </c>
    </row>
    <row r="4104" spans="1:1">
      <c r="A4104" t="s">
        <v>15771</v>
      </c>
    </row>
    <row r="4105" spans="1:1">
      <c r="A4105">
        <v>8253352491</v>
      </c>
    </row>
    <row r="4106" spans="1:1">
      <c r="A4106" t="s">
        <v>15778</v>
      </c>
    </row>
    <row r="4107" spans="1:1">
      <c r="A4107" t="s">
        <v>15782</v>
      </c>
    </row>
    <row r="4108" spans="1:1">
      <c r="A4108" t="s">
        <v>15786</v>
      </c>
    </row>
    <row r="4109" spans="1:1">
      <c r="A4109" t="s">
        <v>15790</v>
      </c>
    </row>
    <row r="4110" spans="1:1">
      <c r="A4110" t="s">
        <v>15794</v>
      </c>
    </row>
    <row r="4111" spans="1:1">
      <c r="A4111" t="s">
        <v>15798</v>
      </c>
    </row>
    <row r="4112" spans="1:1">
      <c r="A4112" t="s">
        <v>15802</v>
      </c>
    </row>
    <row r="4113" spans="1:1">
      <c r="A4113" t="s">
        <v>15806</v>
      </c>
    </row>
    <row r="4114" spans="1:1">
      <c r="A4114" t="s">
        <v>15810</v>
      </c>
    </row>
    <row r="4115" spans="1:1">
      <c r="A4115" t="s">
        <v>15814</v>
      </c>
    </row>
    <row r="4116" spans="1:1">
      <c r="A4116" t="s">
        <v>15818</v>
      </c>
    </row>
    <row r="4117" spans="1:1">
      <c r="A4117" t="s">
        <v>15822</v>
      </c>
    </row>
    <row r="4118" spans="1:1">
      <c r="A4118" t="s">
        <v>15826</v>
      </c>
    </row>
    <row r="4119" spans="1:1">
      <c r="A4119" t="s">
        <v>15830</v>
      </c>
    </row>
    <row r="4120" spans="1:1">
      <c r="A4120" t="s">
        <v>15834</v>
      </c>
    </row>
    <row r="4121" spans="1:1">
      <c r="A4121" t="s">
        <v>15838</v>
      </c>
    </row>
    <row r="4122" spans="1:1">
      <c r="A4122" t="s">
        <v>15842</v>
      </c>
    </row>
    <row r="4123" spans="1:1">
      <c r="A4123" t="s">
        <v>15846</v>
      </c>
    </row>
    <row r="4124" spans="1:1">
      <c r="A4124" t="s">
        <v>15850</v>
      </c>
    </row>
    <row r="4125" spans="1:1">
      <c r="A4125" t="s">
        <v>15854</v>
      </c>
    </row>
    <row r="4126" spans="1:1">
      <c r="A4126" t="s">
        <v>15858</v>
      </c>
    </row>
    <row r="4127" spans="1:1">
      <c r="A4127" t="s">
        <v>15862</v>
      </c>
    </row>
    <row r="4128" spans="1:1">
      <c r="A4128" t="s">
        <v>15866</v>
      </c>
    </row>
    <row r="4129" spans="1:1">
      <c r="A4129" t="s">
        <v>15870</v>
      </c>
    </row>
    <row r="4130" spans="1:1">
      <c r="A4130" t="s">
        <v>15874</v>
      </c>
    </row>
    <row r="4131" spans="1:1">
      <c r="A4131" t="s">
        <v>15878</v>
      </c>
    </row>
    <row r="4132" spans="1:1">
      <c r="A4132" t="s">
        <v>15882</v>
      </c>
    </row>
    <row r="4133" spans="1:1">
      <c r="A4133" t="s">
        <v>15886</v>
      </c>
    </row>
    <row r="4134" spans="1:1">
      <c r="A4134" t="s">
        <v>15890</v>
      </c>
    </row>
    <row r="4135" spans="1:1">
      <c r="A4135" t="s">
        <v>15894</v>
      </c>
    </row>
    <row r="4136" spans="1:1">
      <c r="A4136">
        <v>8015732541</v>
      </c>
    </row>
    <row r="4137" spans="1:1">
      <c r="A4137" t="s">
        <v>15901</v>
      </c>
    </row>
    <row r="4138" spans="1:1">
      <c r="A4138" t="s">
        <v>15905</v>
      </c>
    </row>
    <row r="4139" spans="1:1">
      <c r="A4139" t="s">
        <v>15909</v>
      </c>
    </row>
    <row r="4140" spans="1:1">
      <c r="A4140" t="s">
        <v>15913</v>
      </c>
    </row>
    <row r="4141" spans="1:1">
      <c r="A4141" t="s">
        <v>15917</v>
      </c>
    </row>
    <row r="4142" spans="1:1">
      <c r="A4142" t="s">
        <v>15921</v>
      </c>
    </row>
    <row r="4143" spans="1:1">
      <c r="A4143" t="s">
        <v>15925</v>
      </c>
    </row>
    <row r="4144" spans="1:1">
      <c r="A4144" t="s">
        <v>15929</v>
      </c>
    </row>
    <row r="4145" spans="1:1">
      <c r="A4145" t="s">
        <v>15933</v>
      </c>
    </row>
    <row r="4146" spans="1:1">
      <c r="A4146" t="s">
        <v>15937</v>
      </c>
    </row>
    <row r="4147" spans="1:1">
      <c r="A4147" t="s">
        <v>15941</v>
      </c>
    </row>
    <row r="4148" spans="1:1">
      <c r="A4148">
        <v>4579354429</v>
      </c>
    </row>
    <row r="4149" spans="1:1">
      <c r="A4149" t="s">
        <v>15948</v>
      </c>
    </row>
    <row r="4150" spans="1:1">
      <c r="A4150" t="s">
        <v>15952</v>
      </c>
    </row>
    <row r="4151" spans="1:1">
      <c r="A4151" t="s">
        <v>15956</v>
      </c>
    </row>
    <row r="4152" spans="1:1">
      <c r="A4152" t="s">
        <v>15960</v>
      </c>
    </row>
    <row r="4153" spans="1:1">
      <c r="A4153" t="s">
        <v>15964</v>
      </c>
    </row>
    <row r="4154" spans="1:1">
      <c r="A4154" t="s">
        <v>15968</v>
      </c>
    </row>
    <row r="4155" spans="1:1">
      <c r="A4155" t="s">
        <v>15972</v>
      </c>
    </row>
    <row r="4156" spans="1:1">
      <c r="A4156" t="s">
        <v>15976</v>
      </c>
    </row>
    <row r="4157" spans="1:1">
      <c r="A4157" t="s">
        <v>15980</v>
      </c>
    </row>
    <row r="4158" spans="1:1">
      <c r="A4158" t="s">
        <v>15984</v>
      </c>
    </row>
    <row r="4159" spans="1:1">
      <c r="A4159" t="s">
        <v>15988</v>
      </c>
    </row>
    <row r="4160" spans="1:1">
      <c r="A4160" t="s">
        <v>15991</v>
      </c>
    </row>
    <row r="4161" spans="1:1">
      <c r="A4161" t="s">
        <v>15994</v>
      </c>
    </row>
    <row r="4162" spans="1:1">
      <c r="A4162" t="s">
        <v>15998</v>
      </c>
    </row>
    <row r="4163" spans="1:1">
      <c r="A4163" t="s">
        <v>16002</v>
      </c>
    </row>
    <row r="4164" spans="1:1">
      <c r="A4164" t="s">
        <v>16006</v>
      </c>
    </row>
    <row r="4165" spans="1:1">
      <c r="A4165" t="s">
        <v>16010</v>
      </c>
    </row>
    <row r="4166" spans="1:1">
      <c r="A4166" t="s">
        <v>16013</v>
      </c>
    </row>
    <row r="4167" spans="1:1">
      <c r="A4167" t="s">
        <v>16017</v>
      </c>
    </row>
    <row r="4168" spans="1:1">
      <c r="A4168" t="s">
        <v>16021</v>
      </c>
    </row>
    <row r="4169" spans="1:1">
      <c r="A4169" t="s">
        <v>16025</v>
      </c>
    </row>
    <row r="4170" spans="1:1">
      <c r="A4170" t="s">
        <v>16029</v>
      </c>
    </row>
    <row r="4171" spans="1:1">
      <c r="A4171" t="s">
        <v>16033</v>
      </c>
    </row>
    <row r="4172" spans="1:1">
      <c r="A4172">
        <v>5993044698</v>
      </c>
    </row>
    <row r="4173" spans="1:1">
      <c r="A4173" t="s">
        <v>16040</v>
      </c>
    </row>
    <row r="4174" spans="1:1">
      <c r="A4174">
        <v>8725473823</v>
      </c>
    </row>
    <row r="4175" spans="1:1">
      <c r="A4175" t="s">
        <v>16047</v>
      </c>
    </row>
    <row r="4176" spans="1:1">
      <c r="A4176" t="s">
        <v>16051</v>
      </c>
    </row>
    <row r="4177" spans="1:1">
      <c r="A4177" t="s">
        <v>16055</v>
      </c>
    </row>
    <row r="4178" spans="1:1">
      <c r="A4178">
        <f>1-994-711-6216</f>
        <v>-7920</v>
      </c>
    </row>
    <row r="4179" spans="1:1">
      <c r="A4179" t="s">
        <v>16062</v>
      </c>
    </row>
    <row r="4180" spans="1:1">
      <c r="A4180" t="s">
        <v>16066</v>
      </c>
    </row>
    <row r="4181" spans="1:1">
      <c r="A4181" t="s">
        <v>16070</v>
      </c>
    </row>
    <row r="4182" spans="1:1">
      <c r="A4182" t="s">
        <v>16074</v>
      </c>
    </row>
    <row r="4183" spans="1:1">
      <c r="A4183" t="s">
        <v>16078</v>
      </c>
    </row>
    <row r="4184" spans="1:1">
      <c r="A4184" t="s">
        <v>16082</v>
      </c>
    </row>
    <row r="4185" spans="1:1">
      <c r="A4185" t="s">
        <v>16086</v>
      </c>
    </row>
    <row r="4186" spans="1:1">
      <c r="A4186" t="s">
        <v>16089</v>
      </c>
    </row>
    <row r="4187" spans="1:1">
      <c r="A4187" t="s">
        <v>16092</v>
      </c>
    </row>
    <row r="4188" spans="1:1">
      <c r="A4188" t="s">
        <v>16096</v>
      </c>
    </row>
    <row r="4189" spans="1:1">
      <c r="A4189" t="s">
        <v>16100</v>
      </c>
    </row>
    <row r="4190" spans="1:1">
      <c r="A4190" t="s">
        <v>16104</v>
      </c>
    </row>
    <row r="4191" spans="1:1">
      <c r="A4191" t="s">
        <v>16108</v>
      </c>
    </row>
    <row r="4192" spans="1:1">
      <c r="A4192" t="s">
        <v>16112</v>
      </c>
    </row>
    <row r="4193" spans="1:1">
      <c r="A4193" t="s">
        <v>16116</v>
      </c>
    </row>
    <row r="4194" spans="1:1">
      <c r="A4194" t="s">
        <v>16120</v>
      </c>
    </row>
    <row r="4195" spans="1:1">
      <c r="A4195" t="s">
        <v>16124</v>
      </c>
    </row>
    <row r="4196" spans="1:1">
      <c r="A4196" t="s">
        <v>16128</v>
      </c>
    </row>
    <row r="4197" spans="1:1">
      <c r="A4197" t="s">
        <v>16132</v>
      </c>
    </row>
    <row r="4198" spans="1:1">
      <c r="A4198" t="s">
        <v>16136</v>
      </c>
    </row>
    <row r="4199" spans="1:1">
      <c r="A4199" t="s">
        <v>16140</v>
      </c>
    </row>
    <row r="4200" spans="1:1">
      <c r="A4200">
        <f>1-419-282-9920</f>
        <v>-10620</v>
      </c>
    </row>
    <row r="4201" spans="1:1">
      <c r="A4201" t="s">
        <v>16147</v>
      </c>
    </row>
    <row r="4202" spans="1:1">
      <c r="A4202" t="s">
        <v>16151</v>
      </c>
    </row>
    <row r="4203" spans="1:1">
      <c r="A4203" t="s">
        <v>16155</v>
      </c>
    </row>
    <row r="4204" spans="1:1">
      <c r="A4204" t="s">
        <v>16159</v>
      </c>
    </row>
    <row r="4205" spans="1:1">
      <c r="A4205" t="s">
        <v>16163</v>
      </c>
    </row>
    <row r="4206" spans="1:1">
      <c r="A4206">
        <v>124093604</v>
      </c>
    </row>
    <row r="4207" spans="1:1">
      <c r="A4207" t="s">
        <v>16170</v>
      </c>
    </row>
    <row r="4208" spans="1:1">
      <c r="A4208" t="s">
        <v>16174</v>
      </c>
    </row>
    <row r="4209" spans="1:1">
      <c r="A4209" t="s">
        <v>16178</v>
      </c>
    </row>
    <row r="4210" spans="1:1">
      <c r="A4210" t="s">
        <v>16182</v>
      </c>
    </row>
    <row r="4211" spans="1:1">
      <c r="A4211" t="s">
        <v>16186</v>
      </c>
    </row>
    <row r="4212" spans="1:1">
      <c r="A4212" t="s">
        <v>16190</v>
      </c>
    </row>
    <row r="4213" spans="1:1">
      <c r="A4213">
        <v>7709653342</v>
      </c>
    </row>
    <row r="4214" spans="1:1">
      <c r="A4214" t="s">
        <v>16197</v>
      </c>
    </row>
    <row r="4215" spans="1:1">
      <c r="A4215" t="s">
        <v>16201</v>
      </c>
    </row>
    <row r="4216" spans="1:1">
      <c r="A4216" t="s">
        <v>16205</v>
      </c>
    </row>
    <row r="4217" spans="1:1">
      <c r="A4217" t="s">
        <v>16208</v>
      </c>
    </row>
    <row r="4218" spans="1:1">
      <c r="A4218" t="s">
        <v>16212</v>
      </c>
    </row>
    <row r="4219" spans="1:1">
      <c r="A4219" t="s">
        <v>16216</v>
      </c>
    </row>
    <row r="4220" spans="1:1">
      <c r="A4220" t="s">
        <v>16220</v>
      </c>
    </row>
    <row r="4221" spans="1:1">
      <c r="A4221">
        <f>1-959-268-1540</f>
        <v>-2766</v>
      </c>
    </row>
    <row r="4222" spans="1:1">
      <c r="A4222" t="s">
        <v>16227</v>
      </c>
    </row>
    <row r="4223" spans="1:1">
      <c r="A4223" t="s">
        <v>16231</v>
      </c>
    </row>
    <row r="4224" spans="1:1">
      <c r="A4224" t="s">
        <v>16235</v>
      </c>
    </row>
    <row r="4225" spans="1:1">
      <c r="A4225" t="s">
        <v>16239</v>
      </c>
    </row>
    <row r="4226" spans="1:1">
      <c r="A4226" t="s">
        <v>16243</v>
      </c>
    </row>
    <row r="4227" spans="1:1">
      <c r="A4227" t="s">
        <v>16247</v>
      </c>
    </row>
    <row r="4228" spans="1:1">
      <c r="A4228" t="s">
        <v>16251</v>
      </c>
    </row>
    <row r="4229" spans="1:1">
      <c r="A4229">
        <v>6836653359</v>
      </c>
    </row>
    <row r="4230" spans="1:1">
      <c r="A4230" t="s">
        <v>16258</v>
      </c>
    </row>
    <row r="4231" spans="1:1">
      <c r="A4231" t="s">
        <v>16262</v>
      </c>
    </row>
    <row r="4232" spans="1:1">
      <c r="A4232" t="s">
        <v>16266</v>
      </c>
    </row>
    <row r="4233" spans="1:1">
      <c r="A4233" t="s">
        <v>16270</v>
      </c>
    </row>
    <row r="4234" spans="1:1">
      <c r="A4234" t="s">
        <v>16274</v>
      </c>
    </row>
    <row r="4235" spans="1:1">
      <c r="A4235" t="s">
        <v>16278</v>
      </c>
    </row>
    <row r="4236" spans="1:1">
      <c r="A4236">
        <v>1132999234</v>
      </c>
    </row>
    <row r="4237" spans="1:1">
      <c r="A4237" t="s">
        <v>16285</v>
      </c>
    </row>
    <row r="4238" spans="1:1">
      <c r="A4238" t="s">
        <v>16289</v>
      </c>
    </row>
    <row r="4239" spans="1:1">
      <c r="A4239" t="s">
        <v>16293</v>
      </c>
    </row>
    <row r="4240" spans="1:1">
      <c r="A4240" t="s">
        <v>16297</v>
      </c>
    </row>
    <row r="4241" spans="1:1">
      <c r="A4241" t="s">
        <v>16301</v>
      </c>
    </row>
    <row r="4242" spans="1:1">
      <c r="A4242">
        <v>4947131400</v>
      </c>
    </row>
    <row r="4243" spans="1:1">
      <c r="A4243" t="s">
        <v>16308</v>
      </c>
    </row>
    <row r="4244" spans="1:1">
      <c r="A4244">
        <f>1-905-981-3764</f>
        <v>-5649</v>
      </c>
    </row>
    <row r="4245" spans="1:1">
      <c r="A4245" t="s">
        <v>16314</v>
      </c>
    </row>
    <row r="4246" spans="1:1">
      <c r="A4246" t="s">
        <v>16318</v>
      </c>
    </row>
    <row r="4247" spans="1:1">
      <c r="A4247" t="s">
        <v>16322</v>
      </c>
    </row>
    <row r="4248" spans="1:1">
      <c r="A4248" t="s">
        <v>16326</v>
      </c>
    </row>
    <row r="4249" spans="1:1">
      <c r="A4249" t="s">
        <v>16330</v>
      </c>
    </row>
    <row r="4250" spans="1:1">
      <c r="A4250">
        <v>5737087460</v>
      </c>
    </row>
    <row r="4251" spans="1:1">
      <c r="A4251" t="s">
        <v>16337</v>
      </c>
    </row>
    <row r="4252" spans="1:1">
      <c r="A4252" t="s">
        <v>16341</v>
      </c>
    </row>
    <row r="4253" spans="1:1">
      <c r="A4253" t="s">
        <v>16345</v>
      </c>
    </row>
    <row r="4254" spans="1:1">
      <c r="A4254" t="s">
        <v>16349</v>
      </c>
    </row>
    <row r="4255" spans="1:1">
      <c r="A4255" t="s">
        <v>16353</v>
      </c>
    </row>
    <row r="4256" spans="1:1">
      <c r="A4256">
        <v>8520241841</v>
      </c>
    </row>
    <row r="4257" spans="1:1">
      <c r="A4257" t="s">
        <v>16359</v>
      </c>
    </row>
    <row r="4258" spans="1:1">
      <c r="A4258" t="s">
        <v>16363</v>
      </c>
    </row>
    <row r="4259" spans="1:1">
      <c r="A4259" t="s">
        <v>16367</v>
      </c>
    </row>
    <row r="4260" spans="1:1">
      <c r="A4260" t="s">
        <v>16371</v>
      </c>
    </row>
    <row r="4261" spans="1:1">
      <c r="A4261" t="s">
        <v>16375</v>
      </c>
    </row>
    <row r="4262" spans="1:1">
      <c r="A4262">
        <v>3308102690</v>
      </c>
    </row>
    <row r="4263" spans="1:1">
      <c r="A4263" t="s">
        <v>16382</v>
      </c>
    </row>
    <row r="4264" spans="1:1">
      <c r="A4264" t="s">
        <v>16386</v>
      </c>
    </row>
    <row r="4265" spans="1:1">
      <c r="A4265" t="s">
        <v>16390</v>
      </c>
    </row>
    <row r="4266" spans="1:1">
      <c r="A4266" t="s">
        <v>16394</v>
      </c>
    </row>
    <row r="4267" spans="1:1">
      <c r="A4267" t="s">
        <v>16398</v>
      </c>
    </row>
    <row r="4268" spans="1:1">
      <c r="A4268" t="s">
        <v>16401</v>
      </c>
    </row>
    <row r="4269" spans="1:1">
      <c r="A4269" t="s">
        <v>16405</v>
      </c>
    </row>
    <row r="4270" spans="1:1">
      <c r="A4270" t="s">
        <v>16409</v>
      </c>
    </row>
    <row r="4271" spans="1:1">
      <c r="A4271" t="s">
        <v>16413</v>
      </c>
    </row>
    <row r="4272" spans="1:1">
      <c r="A4272" t="s">
        <v>16417</v>
      </c>
    </row>
    <row r="4273" spans="1:1">
      <c r="A4273" t="s">
        <v>16421</v>
      </c>
    </row>
    <row r="4274" spans="1:1">
      <c r="A4274" t="s">
        <v>16425</v>
      </c>
    </row>
    <row r="4275" spans="1:1">
      <c r="A4275">
        <v>4987699327</v>
      </c>
    </row>
    <row r="4276" spans="1:1">
      <c r="A4276" t="s">
        <v>16431</v>
      </c>
    </row>
    <row r="4277" spans="1:1">
      <c r="A4277" t="s">
        <v>16434</v>
      </c>
    </row>
    <row r="4278" spans="1:1">
      <c r="A4278" t="s">
        <v>16438</v>
      </c>
    </row>
    <row r="4279" spans="1:1">
      <c r="A4279" t="s">
        <v>16442</v>
      </c>
    </row>
    <row r="4280" spans="1:1">
      <c r="A4280" t="s">
        <v>16446</v>
      </c>
    </row>
    <row r="4281" spans="1:1">
      <c r="A4281" t="s">
        <v>16449</v>
      </c>
    </row>
    <row r="4282" spans="1:1">
      <c r="A4282">
        <v>3693836210</v>
      </c>
    </row>
    <row r="4283" spans="1:1">
      <c r="A4283" t="s">
        <v>16456</v>
      </c>
    </row>
    <row r="4284" spans="1:1">
      <c r="A4284" t="s">
        <v>16460</v>
      </c>
    </row>
    <row r="4285" spans="1:1">
      <c r="A4285" t="s">
        <v>16464</v>
      </c>
    </row>
    <row r="4286" spans="1:1">
      <c r="A4286" t="s">
        <v>16468</v>
      </c>
    </row>
    <row r="4287" spans="1:1">
      <c r="A4287" t="s">
        <v>16472</v>
      </c>
    </row>
    <row r="4288" spans="1:1">
      <c r="A4288" t="s">
        <v>16476</v>
      </c>
    </row>
    <row r="4289" spans="1:1">
      <c r="A4289" t="s">
        <v>16480</v>
      </c>
    </row>
    <row r="4290" spans="1:1">
      <c r="A4290" t="s">
        <v>16484</v>
      </c>
    </row>
    <row r="4291" spans="1:1">
      <c r="A4291" t="s">
        <v>16488</v>
      </c>
    </row>
    <row r="4292" spans="1:1">
      <c r="A4292" t="s">
        <v>16492</v>
      </c>
    </row>
    <row r="4293" spans="1:1">
      <c r="A4293" t="s">
        <v>16496</v>
      </c>
    </row>
    <row r="4294" spans="1:1">
      <c r="A4294" t="s">
        <v>16500</v>
      </c>
    </row>
    <row r="4295" spans="1:1">
      <c r="A4295" t="s">
        <v>16504</v>
      </c>
    </row>
    <row r="4296" spans="1:1">
      <c r="A4296" t="s">
        <v>16508</v>
      </c>
    </row>
    <row r="4297" spans="1:1">
      <c r="A4297" t="s">
        <v>16512</v>
      </c>
    </row>
    <row r="4298" spans="1:1">
      <c r="A4298" t="s">
        <v>16516</v>
      </c>
    </row>
    <row r="4299" spans="1:1">
      <c r="A4299" t="s">
        <v>16520</v>
      </c>
    </row>
    <row r="4300" spans="1:1">
      <c r="A4300" t="s">
        <v>16524</v>
      </c>
    </row>
    <row r="4301" spans="1:1">
      <c r="A4301">
        <v>6391186930</v>
      </c>
    </row>
    <row r="4302" spans="1:1">
      <c r="A4302" t="s">
        <v>16531</v>
      </c>
    </row>
    <row r="4303" spans="1:1">
      <c r="A4303" t="s">
        <v>16535</v>
      </c>
    </row>
    <row r="4304" spans="1:1">
      <c r="A4304">
        <f>1-12-82-4100</f>
        <v>-4193</v>
      </c>
    </row>
    <row r="4305" spans="1:1">
      <c r="A4305" t="s">
        <v>16542</v>
      </c>
    </row>
    <row r="4306" spans="1:1">
      <c r="A4306" t="s">
        <v>16546</v>
      </c>
    </row>
    <row r="4307" spans="1:1">
      <c r="A4307" t="s">
        <v>16549</v>
      </c>
    </row>
    <row r="4308" spans="1:1">
      <c r="A4308" t="s">
        <v>16553</v>
      </c>
    </row>
    <row r="4309" spans="1:1">
      <c r="A4309" t="s">
        <v>16557</v>
      </c>
    </row>
    <row r="4310" spans="1:1">
      <c r="A4310" t="s">
        <v>16560</v>
      </c>
    </row>
    <row r="4311" spans="1:1">
      <c r="A4311" t="s">
        <v>16564</v>
      </c>
    </row>
    <row r="4312" spans="1:1">
      <c r="A4312" t="s">
        <v>16568</v>
      </c>
    </row>
    <row r="4313" spans="1:1">
      <c r="A4313">
        <v>8106544441</v>
      </c>
    </row>
    <row r="4314" spans="1:1">
      <c r="A4314" t="s">
        <v>16575</v>
      </c>
    </row>
    <row r="4315" spans="1:1">
      <c r="A4315" t="s">
        <v>16579</v>
      </c>
    </row>
    <row r="4316" spans="1:1">
      <c r="A4316" t="s">
        <v>16583</v>
      </c>
    </row>
    <row r="4317" spans="1:1">
      <c r="A4317" t="s">
        <v>16587</v>
      </c>
    </row>
    <row r="4318" spans="1:1">
      <c r="A4318">
        <v>6308291324</v>
      </c>
    </row>
    <row r="4319" spans="1:1">
      <c r="A4319" t="s">
        <v>16594</v>
      </c>
    </row>
    <row r="4320" spans="1:1">
      <c r="A4320" t="s">
        <v>16598</v>
      </c>
    </row>
    <row r="4321" spans="1:1">
      <c r="A4321" t="s">
        <v>16602</v>
      </c>
    </row>
    <row r="4322" spans="1:1">
      <c r="A4322">
        <v>9075853926</v>
      </c>
    </row>
    <row r="4323" spans="1:1">
      <c r="A4323" t="s">
        <v>16607</v>
      </c>
    </row>
    <row r="4324" spans="1:1">
      <c r="A4324">
        <f>1-126-954-1027</f>
        <v>-2106</v>
      </c>
    </row>
    <row r="4325" spans="1:1">
      <c r="A4325" t="s">
        <v>16613</v>
      </c>
    </row>
    <row r="4326" spans="1:1">
      <c r="A4326">
        <v>8482374194</v>
      </c>
    </row>
    <row r="4327" spans="1:1">
      <c r="A4327" t="s">
        <v>16620</v>
      </c>
    </row>
    <row r="4328" spans="1:1">
      <c r="A4328">
        <v>750142345</v>
      </c>
    </row>
    <row r="4329" spans="1:1">
      <c r="A4329" t="s">
        <v>16626</v>
      </c>
    </row>
    <row r="4330" spans="1:1">
      <c r="A4330" t="s">
        <v>16630</v>
      </c>
    </row>
    <row r="4331" spans="1:1">
      <c r="A4331" t="s">
        <v>16633</v>
      </c>
    </row>
    <row r="4332" spans="1:1">
      <c r="A4332" t="s">
        <v>16637</v>
      </c>
    </row>
    <row r="4333" spans="1:1">
      <c r="A4333">
        <v>1224783627</v>
      </c>
    </row>
    <row r="4334" spans="1:1">
      <c r="A4334" t="s">
        <v>16643</v>
      </c>
    </row>
    <row r="4335" spans="1:1">
      <c r="A4335" t="s">
        <v>16647</v>
      </c>
    </row>
    <row r="4336" spans="1:1">
      <c r="A4336" t="s">
        <v>16651</v>
      </c>
    </row>
    <row r="4337" spans="1:1">
      <c r="A4337" t="s">
        <v>16655</v>
      </c>
    </row>
    <row r="4338" spans="1:1">
      <c r="A4338" t="s">
        <v>16659</v>
      </c>
    </row>
    <row r="4339" spans="1:1">
      <c r="A4339" t="s">
        <v>16663</v>
      </c>
    </row>
    <row r="4340" spans="1:1">
      <c r="A4340" t="s">
        <v>16667</v>
      </c>
    </row>
    <row r="4341" spans="1:1">
      <c r="A4341" t="s">
        <v>16671</v>
      </c>
    </row>
    <row r="4342" spans="1:1">
      <c r="A4342" t="s">
        <v>16675</v>
      </c>
    </row>
    <row r="4343" spans="1:1">
      <c r="A4343" t="s">
        <v>16679</v>
      </c>
    </row>
    <row r="4344" spans="1:1">
      <c r="A4344" t="s">
        <v>16683</v>
      </c>
    </row>
    <row r="4345" spans="1:1">
      <c r="A4345" t="s">
        <v>16687</v>
      </c>
    </row>
    <row r="4346" spans="1:1">
      <c r="A4346" t="s">
        <v>16691</v>
      </c>
    </row>
    <row r="4347" spans="1:1">
      <c r="A4347" t="s">
        <v>16695</v>
      </c>
    </row>
    <row r="4348" spans="1:1">
      <c r="A4348" t="s">
        <v>16699</v>
      </c>
    </row>
    <row r="4349" spans="1:1">
      <c r="A4349" t="s">
        <v>16702</v>
      </c>
    </row>
    <row r="4350" spans="1:1">
      <c r="A4350" t="s">
        <v>16706</v>
      </c>
    </row>
    <row r="4351" spans="1:1">
      <c r="A4351" t="s">
        <v>16710</v>
      </c>
    </row>
    <row r="4352" spans="1:1">
      <c r="A4352" t="s">
        <v>16713</v>
      </c>
    </row>
    <row r="4353" spans="1:1">
      <c r="A4353" t="s">
        <v>16717</v>
      </c>
    </row>
    <row r="4354" spans="1:1">
      <c r="A4354" t="s">
        <v>16721</v>
      </c>
    </row>
    <row r="4355" spans="1:1">
      <c r="A4355" t="s">
        <v>16725</v>
      </c>
    </row>
    <row r="4356" spans="1:1">
      <c r="A4356" t="s">
        <v>16729</v>
      </c>
    </row>
    <row r="4357" spans="1:1">
      <c r="A4357" t="s">
        <v>16733</v>
      </c>
    </row>
    <row r="4358" spans="1:1">
      <c r="A4358">
        <v>213937972</v>
      </c>
    </row>
    <row r="4359" spans="1:1">
      <c r="A4359" t="s">
        <v>16740</v>
      </c>
    </row>
    <row r="4360" spans="1:1">
      <c r="A4360">
        <v>4267816078</v>
      </c>
    </row>
    <row r="4361" spans="1:1">
      <c r="A4361" t="s">
        <v>16747</v>
      </c>
    </row>
    <row r="4362" spans="1:1">
      <c r="A4362">
        <f>1-267-162-5649</f>
        <v>-6077</v>
      </c>
    </row>
    <row r="4363" spans="1:1">
      <c r="A4363" t="s">
        <v>16754</v>
      </c>
    </row>
    <row r="4364" spans="1:1">
      <c r="A4364" t="s">
        <v>16758</v>
      </c>
    </row>
    <row r="4365" spans="1:1">
      <c r="A4365" t="s">
        <v>16762</v>
      </c>
    </row>
    <row r="4366" spans="1:1">
      <c r="A4366" t="s">
        <v>16766</v>
      </c>
    </row>
    <row r="4367" spans="1:1">
      <c r="A4367" t="s">
        <v>16770</v>
      </c>
    </row>
    <row r="4368" spans="1:1">
      <c r="A4368" t="s">
        <v>16774</v>
      </c>
    </row>
    <row r="4369" spans="1:1">
      <c r="A4369" t="s">
        <v>16778</v>
      </c>
    </row>
    <row r="4370" spans="1:1">
      <c r="A4370" t="s">
        <v>16782</v>
      </c>
    </row>
    <row r="4371" spans="1:1">
      <c r="A4371" t="s">
        <v>16786</v>
      </c>
    </row>
    <row r="4372" spans="1:1">
      <c r="A4372" t="s">
        <v>16790</v>
      </c>
    </row>
    <row r="4373" spans="1:1">
      <c r="A4373" t="s">
        <v>16794</v>
      </c>
    </row>
    <row r="4374" spans="1:1">
      <c r="A4374" t="s">
        <v>16798</v>
      </c>
    </row>
    <row r="4375" spans="1:1">
      <c r="A4375" t="s">
        <v>16802</v>
      </c>
    </row>
    <row r="4376" spans="1:1">
      <c r="A4376" t="s">
        <v>16806</v>
      </c>
    </row>
    <row r="4377" spans="1:1">
      <c r="A4377" t="s">
        <v>16810</v>
      </c>
    </row>
    <row r="4378" spans="1:1">
      <c r="A4378" t="s">
        <v>16814</v>
      </c>
    </row>
    <row r="4379" spans="1:1">
      <c r="A4379" t="s">
        <v>16818</v>
      </c>
    </row>
    <row r="4380" spans="1:1">
      <c r="A4380" t="s">
        <v>16822</v>
      </c>
    </row>
    <row r="4381" spans="1:1">
      <c r="A4381" t="s">
        <v>16826</v>
      </c>
    </row>
    <row r="4382" spans="1:1">
      <c r="A4382" t="s">
        <v>16829</v>
      </c>
    </row>
    <row r="4383" spans="1:1">
      <c r="A4383" t="s">
        <v>16833</v>
      </c>
    </row>
    <row r="4384" spans="1:1">
      <c r="A4384" t="s">
        <v>16837</v>
      </c>
    </row>
    <row r="4385" spans="1:1">
      <c r="A4385" t="s">
        <v>16841</v>
      </c>
    </row>
    <row r="4386" spans="1:1">
      <c r="A4386" t="s">
        <v>16845</v>
      </c>
    </row>
    <row r="4387" spans="1:1">
      <c r="A4387" t="s">
        <v>16848</v>
      </c>
    </row>
    <row r="4388" spans="1:1">
      <c r="A4388" t="s">
        <v>16852</v>
      </c>
    </row>
    <row r="4389" spans="1:1">
      <c r="A4389" t="s">
        <v>16856</v>
      </c>
    </row>
    <row r="4390" spans="1:1">
      <c r="A4390">
        <v>6677240904</v>
      </c>
    </row>
    <row r="4391" spans="1:1">
      <c r="A4391" t="s">
        <v>16863</v>
      </c>
    </row>
    <row r="4392" spans="1:1">
      <c r="A4392" t="s">
        <v>16867</v>
      </c>
    </row>
    <row r="4393" spans="1:1">
      <c r="A4393" t="s">
        <v>16871</v>
      </c>
    </row>
    <row r="4394" spans="1:1">
      <c r="A4394" t="s">
        <v>16875</v>
      </c>
    </row>
    <row r="4395" spans="1:1">
      <c r="A4395" t="s">
        <v>16879</v>
      </c>
    </row>
    <row r="4396" spans="1:1">
      <c r="A4396" t="s">
        <v>16883</v>
      </c>
    </row>
    <row r="4397" spans="1:1">
      <c r="A4397" t="s">
        <v>16887</v>
      </c>
    </row>
    <row r="4398" spans="1:1">
      <c r="A4398" t="s">
        <v>16891</v>
      </c>
    </row>
    <row r="4399" spans="1:1">
      <c r="A4399">
        <v>9883315014</v>
      </c>
    </row>
    <row r="4400" spans="1:1">
      <c r="A4400" t="s">
        <v>16896</v>
      </c>
    </row>
    <row r="4401" spans="1:1">
      <c r="A4401" t="s">
        <v>16900</v>
      </c>
    </row>
    <row r="4402" spans="1:1">
      <c r="A4402" t="s">
        <v>16904</v>
      </c>
    </row>
    <row r="4403" spans="1:1">
      <c r="A4403" t="s">
        <v>16908</v>
      </c>
    </row>
    <row r="4404" spans="1:1">
      <c r="A4404" t="s">
        <v>16912</v>
      </c>
    </row>
    <row r="4405" spans="1:1">
      <c r="A4405" t="s">
        <v>16916</v>
      </c>
    </row>
    <row r="4406" spans="1:1">
      <c r="A4406">
        <v>6852499435</v>
      </c>
    </row>
    <row r="4407" spans="1:1">
      <c r="A4407" t="s">
        <v>16923</v>
      </c>
    </row>
    <row r="4408" spans="1:1">
      <c r="A4408" t="s">
        <v>16927</v>
      </c>
    </row>
    <row r="4409" spans="1:1">
      <c r="A4409" t="s">
        <v>16930</v>
      </c>
    </row>
    <row r="4410" spans="1:1">
      <c r="A4410" t="s">
        <v>16934</v>
      </c>
    </row>
    <row r="4411" spans="1:1">
      <c r="A4411" t="s">
        <v>16938</v>
      </c>
    </row>
    <row r="4412" spans="1:1">
      <c r="A4412">
        <v>8572845361</v>
      </c>
    </row>
    <row r="4413" spans="1:1">
      <c r="A4413" t="s">
        <v>16945</v>
      </c>
    </row>
    <row r="4414" spans="1:1">
      <c r="A4414" t="s">
        <v>16949</v>
      </c>
    </row>
    <row r="4415" spans="1:1">
      <c r="A4415" t="s">
        <v>16953</v>
      </c>
    </row>
    <row r="4416" spans="1:1">
      <c r="A4416" t="s">
        <v>16957</v>
      </c>
    </row>
    <row r="4417" spans="1:1">
      <c r="A4417" t="s">
        <v>16961</v>
      </c>
    </row>
    <row r="4418" spans="1:1">
      <c r="A4418" t="s">
        <v>16965</v>
      </c>
    </row>
    <row r="4419" spans="1:1">
      <c r="A4419" t="s">
        <v>16969</v>
      </c>
    </row>
    <row r="4420" spans="1:1">
      <c r="A4420">
        <v>5992710483</v>
      </c>
    </row>
    <row r="4421" spans="1:1">
      <c r="A4421" t="s">
        <v>16976</v>
      </c>
    </row>
    <row r="4422" spans="1:1">
      <c r="A4422" t="s">
        <v>16980</v>
      </c>
    </row>
    <row r="4423" spans="1:1">
      <c r="A4423" t="s">
        <v>16984</v>
      </c>
    </row>
    <row r="4424" spans="1:1">
      <c r="A4424" t="s">
        <v>16988</v>
      </c>
    </row>
    <row r="4425" spans="1:1">
      <c r="A4425" t="s">
        <v>16992</v>
      </c>
    </row>
    <row r="4426" spans="1:1">
      <c r="A4426" t="s">
        <v>16996</v>
      </c>
    </row>
    <row r="4427" spans="1:1">
      <c r="A4427" t="s">
        <v>17000</v>
      </c>
    </row>
    <row r="4428" spans="1:1">
      <c r="A4428" t="s">
        <v>17004</v>
      </c>
    </row>
    <row r="4429" spans="1:1">
      <c r="A4429">
        <v>2743897346</v>
      </c>
    </row>
    <row r="4430" spans="1:1">
      <c r="A4430" t="s">
        <v>17011</v>
      </c>
    </row>
    <row r="4431" spans="1:1">
      <c r="A4431" t="s">
        <v>17015</v>
      </c>
    </row>
    <row r="4432" spans="1:1">
      <c r="A4432" t="s">
        <v>17019</v>
      </c>
    </row>
    <row r="4433" spans="1:1">
      <c r="A4433" t="s">
        <v>17023</v>
      </c>
    </row>
    <row r="4434" spans="1:1">
      <c r="A4434" t="s">
        <v>17027</v>
      </c>
    </row>
    <row r="4435" spans="1:1">
      <c r="A4435" t="s">
        <v>17031</v>
      </c>
    </row>
    <row r="4436" spans="1:1">
      <c r="A4436" t="s">
        <v>17035</v>
      </c>
    </row>
    <row r="4437" spans="1:1">
      <c r="A4437" t="s">
        <v>17039</v>
      </c>
    </row>
    <row r="4438" spans="1:1">
      <c r="A4438" t="s">
        <v>17043</v>
      </c>
    </row>
    <row r="4439" spans="1:1">
      <c r="A4439" t="s">
        <v>17047</v>
      </c>
    </row>
    <row r="4440" spans="1:1">
      <c r="A4440" t="s">
        <v>17051</v>
      </c>
    </row>
    <row r="4441" spans="1:1">
      <c r="A4441" t="s">
        <v>17055</v>
      </c>
    </row>
    <row r="4442" spans="1:1">
      <c r="A4442" t="s">
        <v>17059</v>
      </c>
    </row>
    <row r="4443" spans="1:1">
      <c r="A4443">
        <f>1-241-19-7589</f>
        <v>-7848</v>
      </c>
    </row>
    <row r="4444" spans="1:1">
      <c r="A4444" t="s">
        <v>17065</v>
      </c>
    </row>
    <row r="4445" spans="1:1">
      <c r="A4445" t="s">
        <v>17069</v>
      </c>
    </row>
    <row r="4446" spans="1:1">
      <c r="A4446" t="s">
        <v>17073</v>
      </c>
    </row>
    <row r="4447" spans="1:1">
      <c r="A4447" t="s">
        <v>17077</v>
      </c>
    </row>
    <row r="4448" spans="1:1">
      <c r="A4448">
        <f>1-868-38-133</f>
        <v>-1038</v>
      </c>
    </row>
    <row r="4449" spans="1:1">
      <c r="A4449" t="s">
        <v>17084</v>
      </c>
    </row>
    <row r="4450" spans="1:1">
      <c r="A4450" t="s">
        <v>17088</v>
      </c>
    </row>
    <row r="4451" spans="1:1">
      <c r="A4451" t="s">
        <v>17092</v>
      </c>
    </row>
    <row r="4452" spans="1:1">
      <c r="A4452" t="s">
        <v>17096</v>
      </c>
    </row>
    <row r="4453" spans="1:1">
      <c r="A4453" t="s">
        <v>17100</v>
      </c>
    </row>
    <row r="4454" spans="1:1">
      <c r="A4454" t="s">
        <v>17104</v>
      </c>
    </row>
    <row r="4455" spans="1:1">
      <c r="A4455" t="s">
        <v>17108</v>
      </c>
    </row>
    <row r="4456" spans="1:1">
      <c r="A4456">
        <v>8265232957</v>
      </c>
    </row>
    <row r="4457" spans="1:1">
      <c r="A4457" t="s">
        <v>17115</v>
      </c>
    </row>
    <row r="4458" spans="1:1">
      <c r="A4458" t="s">
        <v>17119</v>
      </c>
    </row>
    <row r="4459" spans="1:1">
      <c r="A4459" t="s">
        <v>17122</v>
      </c>
    </row>
    <row r="4460" spans="1:1">
      <c r="A4460" t="s">
        <v>17126</v>
      </c>
    </row>
    <row r="4461" spans="1:1">
      <c r="A4461" t="s">
        <v>17130</v>
      </c>
    </row>
    <row r="4462" spans="1:1">
      <c r="A4462" t="s">
        <v>17134</v>
      </c>
    </row>
    <row r="4463" spans="1:1">
      <c r="A4463" t="s">
        <v>17138</v>
      </c>
    </row>
    <row r="4464" spans="1:1">
      <c r="A4464" t="s">
        <v>17142</v>
      </c>
    </row>
    <row r="4465" spans="1:1">
      <c r="A4465" t="s">
        <v>17146</v>
      </c>
    </row>
    <row r="4466" spans="1:1">
      <c r="A4466" t="s">
        <v>17150</v>
      </c>
    </row>
    <row r="4467" spans="1:1">
      <c r="A4467">
        <f>1-327-962-250</f>
        <v>-1538</v>
      </c>
    </row>
    <row r="4468" spans="1:1">
      <c r="A4468" t="s">
        <v>17157</v>
      </c>
    </row>
    <row r="4469" spans="1:1">
      <c r="A4469" t="s">
        <v>17161</v>
      </c>
    </row>
    <row r="4470" spans="1:1">
      <c r="A4470" t="s">
        <v>17165</v>
      </c>
    </row>
    <row r="4471" spans="1:1">
      <c r="A4471" t="s">
        <v>17169</v>
      </c>
    </row>
    <row r="4472" spans="1:1">
      <c r="A4472" t="s">
        <v>17173</v>
      </c>
    </row>
    <row r="4473" spans="1:1">
      <c r="A4473" t="s">
        <v>17177</v>
      </c>
    </row>
    <row r="4474" spans="1:1">
      <c r="A4474" t="s">
        <v>17181</v>
      </c>
    </row>
    <row r="4475" spans="1:1">
      <c r="A4475" t="s">
        <v>17185</v>
      </c>
    </row>
    <row r="4476" spans="1:1">
      <c r="A4476" t="s">
        <v>17189</v>
      </c>
    </row>
    <row r="4477" spans="1:1">
      <c r="A4477">
        <f>1-137-438-410</f>
        <v>-984</v>
      </c>
    </row>
    <row r="4478" spans="1:1">
      <c r="A4478" t="s">
        <v>17196</v>
      </c>
    </row>
    <row r="4479" spans="1:1">
      <c r="A4479" t="s">
        <v>17200</v>
      </c>
    </row>
    <row r="4480" spans="1:1">
      <c r="A4480" t="s">
        <v>17204</v>
      </c>
    </row>
    <row r="4481" spans="1:1">
      <c r="A4481" t="s">
        <v>17208</v>
      </c>
    </row>
    <row r="4482" spans="1:1">
      <c r="A4482" t="s">
        <v>17212</v>
      </c>
    </row>
    <row r="4483" spans="1:1">
      <c r="A4483">
        <v>3361448396</v>
      </c>
    </row>
    <row r="4484" spans="1:1">
      <c r="A4484">
        <v>5832794679</v>
      </c>
    </row>
    <row r="4485" spans="1:1">
      <c r="A4485" t="s">
        <v>17222</v>
      </c>
    </row>
    <row r="4486" spans="1:1">
      <c r="A4486">
        <f>1-139-600-4261</f>
        <v>-4999</v>
      </c>
    </row>
    <row r="4487" spans="1:1">
      <c r="A4487" t="s">
        <v>17229</v>
      </c>
    </row>
    <row r="4488" spans="1:1">
      <c r="A4488" t="s">
        <v>17233</v>
      </c>
    </row>
    <row r="4489" spans="1:1">
      <c r="A4489" t="s">
        <v>17237</v>
      </c>
    </row>
    <row r="4490" spans="1:1">
      <c r="A4490" t="s">
        <v>17241</v>
      </c>
    </row>
    <row r="4491" spans="1:1">
      <c r="A4491" t="s">
        <v>17245</v>
      </c>
    </row>
    <row r="4492" spans="1:1">
      <c r="A4492" t="s">
        <v>17248</v>
      </c>
    </row>
    <row r="4493" spans="1:1">
      <c r="A4493">
        <v>8521228042</v>
      </c>
    </row>
    <row r="4494" spans="1:1">
      <c r="A4494" t="s">
        <v>17255</v>
      </c>
    </row>
    <row r="4495" spans="1:1">
      <c r="A4495" t="s">
        <v>17259</v>
      </c>
    </row>
    <row r="4496" spans="1:1">
      <c r="A4496">
        <v>8905348021</v>
      </c>
    </row>
    <row r="4497" spans="1:1">
      <c r="A4497" t="s">
        <v>17265</v>
      </c>
    </row>
    <row r="4498" spans="1:1">
      <c r="A4498" t="s">
        <v>17269</v>
      </c>
    </row>
    <row r="4499" spans="1:1">
      <c r="A4499" t="s">
        <v>17273</v>
      </c>
    </row>
    <row r="4500" spans="1:1">
      <c r="A4500" t="s">
        <v>17277</v>
      </c>
    </row>
    <row r="4501" spans="1:1">
      <c r="A4501" t="s">
        <v>17281</v>
      </c>
    </row>
    <row r="4502" spans="1:1">
      <c r="A4502" t="s">
        <v>17285</v>
      </c>
    </row>
    <row r="4503" spans="1:1">
      <c r="A4503" t="s">
        <v>17289</v>
      </c>
    </row>
    <row r="4504" spans="1:1">
      <c r="A4504" t="s">
        <v>17293</v>
      </c>
    </row>
    <row r="4505" spans="1:1">
      <c r="A4505" t="s">
        <v>17297</v>
      </c>
    </row>
    <row r="4506" spans="1:1">
      <c r="A4506">
        <v>9271701471</v>
      </c>
    </row>
    <row r="4507" spans="1:1">
      <c r="A4507" t="s">
        <v>17304</v>
      </c>
    </row>
    <row r="4508" spans="1:1">
      <c r="A4508" t="s">
        <v>17308</v>
      </c>
    </row>
    <row r="4509" spans="1:1">
      <c r="A4509" t="s">
        <v>17312</v>
      </c>
    </row>
    <row r="4510" spans="1:1">
      <c r="A4510" t="s">
        <v>17316</v>
      </c>
    </row>
    <row r="4511" spans="1:1">
      <c r="A4511" t="s">
        <v>17320</v>
      </c>
    </row>
    <row r="4512" spans="1:1">
      <c r="A4512" t="s">
        <v>17324</v>
      </c>
    </row>
    <row r="4513" spans="1:1">
      <c r="A4513">
        <f>1-193-919-4761</f>
        <v>-5872</v>
      </c>
    </row>
    <row r="4514" spans="1:1">
      <c r="A4514" t="s">
        <v>17331</v>
      </c>
    </row>
    <row r="4515" spans="1:1">
      <c r="A4515" t="s">
        <v>17335</v>
      </c>
    </row>
    <row r="4516" spans="1:1">
      <c r="A4516" t="s">
        <v>17339</v>
      </c>
    </row>
    <row r="4517" spans="1:1">
      <c r="A4517">
        <v>7013026163</v>
      </c>
    </row>
    <row r="4518" spans="1:1">
      <c r="A4518" t="s">
        <v>17345</v>
      </c>
    </row>
    <row r="4519" spans="1:1">
      <c r="A4519">
        <v>7308711883</v>
      </c>
    </row>
    <row r="4520" spans="1:1">
      <c r="A4520" t="s">
        <v>17352</v>
      </c>
    </row>
    <row r="4521" spans="1:1">
      <c r="A4521" t="s">
        <v>17356</v>
      </c>
    </row>
    <row r="4522" spans="1:1">
      <c r="A4522" t="s">
        <v>17360</v>
      </c>
    </row>
    <row r="4523" spans="1:1">
      <c r="A4523" t="s">
        <v>17364</v>
      </c>
    </row>
    <row r="4524" spans="1:1">
      <c r="A4524" t="s">
        <v>17368</v>
      </c>
    </row>
    <row r="4525" spans="1:1">
      <c r="A4525" t="s">
        <v>17372</v>
      </c>
    </row>
    <row r="4526" spans="1:1">
      <c r="A4526" t="s">
        <v>17376</v>
      </c>
    </row>
    <row r="4527" spans="1:1">
      <c r="A4527" t="s">
        <v>17380</v>
      </c>
    </row>
    <row r="4528" spans="1:1">
      <c r="A4528" t="s">
        <v>17384</v>
      </c>
    </row>
    <row r="4529" spans="1:1">
      <c r="A4529">
        <f>1-481-971-7199</f>
        <v>-8650</v>
      </c>
    </row>
    <row r="4530" spans="1:1">
      <c r="A4530">
        <v>7607143493</v>
      </c>
    </row>
    <row r="4531" spans="1:1">
      <c r="A4531">
        <f>1-786-918-4393</f>
        <v>-6096</v>
      </c>
    </row>
    <row r="4532" spans="1:1">
      <c r="A4532" t="s">
        <v>17397</v>
      </c>
    </row>
    <row r="4533" spans="1:1">
      <c r="A4533" t="s">
        <v>17401</v>
      </c>
    </row>
    <row r="4534" spans="1:1">
      <c r="A4534" t="s">
        <v>17405</v>
      </c>
    </row>
    <row r="4535" spans="1:1">
      <c r="A4535" t="s">
        <v>17409</v>
      </c>
    </row>
    <row r="4536" spans="1:1">
      <c r="A4536" t="s">
        <v>17413</v>
      </c>
    </row>
    <row r="4537" spans="1:1">
      <c r="A4537" t="s">
        <v>17417</v>
      </c>
    </row>
    <row r="4538" spans="1:1">
      <c r="A4538">
        <v>5893501234</v>
      </c>
    </row>
    <row r="4539" spans="1:1">
      <c r="A4539" t="s">
        <v>17424</v>
      </c>
    </row>
    <row r="4540" spans="1:1">
      <c r="A4540" t="s">
        <v>17428</v>
      </c>
    </row>
    <row r="4541" spans="1:1">
      <c r="A4541">
        <f>1-495-7-4328</f>
        <v>-4829</v>
      </c>
    </row>
    <row r="4542" spans="1:1">
      <c r="A4542" t="s">
        <v>17435</v>
      </c>
    </row>
    <row r="4543" spans="1:1">
      <c r="A4543" t="s">
        <v>17439</v>
      </c>
    </row>
    <row r="4544" spans="1:1">
      <c r="A4544" t="s">
        <v>17443</v>
      </c>
    </row>
    <row r="4545" spans="1:1">
      <c r="A4545" t="s">
        <v>17447</v>
      </c>
    </row>
    <row r="4546" spans="1:1">
      <c r="A4546" t="s">
        <v>17451</v>
      </c>
    </row>
    <row r="4547" spans="1:1">
      <c r="A4547" t="s">
        <v>17455</v>
      </c>
    </row>
    <row r="4548" spans="1:1">
      <c r="A4548" t="s">
        <v>17459</v>
      </c>
    </row>
    <row r="4549" spans="1:1">
      <c r="A4549" t="s">
        <v>17463</v>
      </c>
    </row>
    <row r="4550" spans="1:1">
      <c r="A4550" t="s">
        <v>17467</v>
      </c>
    </row>
    <row r="4551" spans="1:1">
      <c r="A4551" t="s">
        <v>17471</v>
      </c>
    </row>
    <row r="4552" spans="1:1">
      <c r="A4552" t="s">
        <v>17475</v>
      </c>
    </row>
    <row r="4553" spans="1:1">
      <c r="A4553" t="s">
        <v>17479</v>
      </c>
    </row>
    <row r="4554" spans="1:1">
      <c r="A4554" t="s">
        <v>17483</v>
      </c>
    </row>
    <row r="4555" spans="1:1">
      <c r="A4555" t="s">
        <v>17486</v>
      </c>
    </row>
    <row r="4556" spans="1:1">
      <c r="A4556">
        <f>1-839-13-5099</f>
        <v>-5950</v>
      </c>
    </row>
    <row r="4557" spans="1:1">
      <c r="A4557" t="s">
        <v>17493</v>
      </c>
    </row>
    <row r="4558" spans="1:1">
      <c r="A4558">
        <v>4226987639</v>
      </c>
    </row>
    <row r="4559" spans="1:1">
      <c r="A4559" t="s">
        <v>17500</v>
      </c>
    </row>
    <row r="4560" spans="1:1">
      <c r="A4560" t="s">
        <v>17503</v>
      </c>
    </row>
    <row r="4561" spans="1:1">
      <c r="A4561" t="s">
        <v>17507</v>
      </c>
    </row>
    <row r="4562" spans="1:1">
      <c r="A4562" t="s">
        <v>17511</v>
      </c>
    </row>
    <row r="4563" spans="1:1">
      <c r="A4563" t="s">
        <v>17515</v>
      </c>
    </row>
    <row r="4564" spans="1:1">
      <c r="A4564" t="s">
        <v>17519</v>
      </c>
    </row>
    <row r="4565" spans="1:1">
      <c r="A4565" t="s">
        <v>17523</v>
      </c>
    </row>
    <row r="4566" spans="1:1">
      <c r="A4566" t="s">
        <v>17527</v>
      </c>
    </row>
    <row r="4567" spans="1:1">
      <c r="A4567" t="s">
        <v>17531</v>
      </c>
    </row>
    <row r="4568" spans="1:1">
      <c r="A4568" t="s">
        <v>17535</v>
      </c>
    </row>
    <row r="4569" spans="1:1">
      <c r="A4569" t="s">
        <v>17539</v>
      </c>
    </row>
    <row r="4570" spans="1:1">
      <c r="A4570">
        <v>6229513877</v>
      </c>
    </row>
    <row r="4571" spans="1:1">
      <c r="A4571" t="s">
        <v>17545</v>
      </c>
    </row>
    <row r="4572" spans="1:1">
      <c r="A4572" t="s">
        <v>17549</v>
      </c>
    </row>
    <row r="4573" spans="1:1">
      <c r="A4573" t="s">
        <v>17553</v>
      </c>
    </row>
    <row r="4574" spans="1:1">
      <c r="A4574" t="s">
        <v>17557</v>
      </c>
    </row>
    <row r="4575" spans="1:1">
      <c r="A4575" t="s">
        <v>17561</v>
      </c>
    </row>
    <row r="4576" spans="1:1">
      <c r="A4576" t="s">
        <v>17565</v>
      </c>
    </row>
    <row r="4577" spans="1:1">
      <c r="A4577" t="s">
        <v>17569</v>
      </c>
    </row>
    <row r="4578" spans="1:1">
      <c r="A4578" t="s">
        <v>17573</v>
      </c>
    </row>
    <row r="4579" spans="1:1">
      <c r="A4579" t="s">
        <v>17577</v>
      </c>
    </row>
    <row r="4580" spans="1:1">
      <c r="A4580" t="s">
        <v>17581</v>
      </c>
    </row>
    <row r="4581" spans="1:1">
      <c r="A4581" t="s">
        <v>17585</v>
      </c>
    </row>
    <row r="4582" spans="1:1">
      <c r="A4582" t="s">
        <v>17588</v>
      </c>
    </row>
    <row r="4583" spans="1:1">
      <c r="A4583" t="s">
        <v>17592</v>
      </c>
    </row>
    <row r="4584" spans="1:1">
      <c r="A4584" t="s">
        <v>17596</v>
      </c>
    </row>
    <row r="4585" spans="1:1">
      <c r="A4585" t="s">
        <v>17600</v>
      </c>
    </row>
    <row r="4586" spans="1:1">
      <c r="A4586" t="s">
        <v>17604</v>
      </c>
    </row>
    <row r="4587" spans="1:1">
      <c r="A4587">
        <v>4037853928</v>
      </c>
    </row>
    <row r="4588" spans="1:1">
      <c r="A4588" t="s">
        <v>17610</v>
      </c>
    </row>
    <row r="4589" spans="1:1">
      <c r="A4589" t="s">
        <v>17614</v>
      </c>
    </row>
    <row r="4590" spans="1:1">
      <c r="A4590" t="s">
        <v>17618</v>
      </c>
    </row>
    <row r="4591" spans="1:1">
      <c r="A4591" t="s">
        <v>17622</v>
      </c>
    </row>
    <row r="4592" spans="1:1">
      <c r="A4592" t="s">
        <v>17626</v>
      </c>
    </row>
    <row r="4593" spans="1:1">
      <c r="A4593" t="s">
        <v>17630</v>
      </c>
    </row>
    <row r="4594" spans="1:1">
      <c r="A4594" t="s">
        <v>17634</v>
      </c>
    </row>
    <row r="4595" spans="1:1">
      <c r="A4595" t="s">
        <v>17638</v>
      </c>
    </row>
    <row r="4596" spans="1:1">
      <c r="A4596" t="s">
        <v>17642</v>
      </c>
    </row>
    <row r="4597" spans="1:1">
      <c r="A4597">
        <f>1-176-100-8574</f>
        <v>-8849</v>
      </c>
    </row>
    <row r="4598" spans="1:1">
      <c r="A4598" t="s">
        <v>17648</v>
      </c>
    </row>
    <row r="4599" spans="1:1">
      <c r="A4599" t="s">
        <v>17652</v>
      </c>
    </row>
    <row r="4600" spans="1:1">
      <c r="A4600" t="s">
        <v>17656</v>
      </c>
    </row>
    <row r="4601" spans="1:1">
      <c r="A4601">
        <v>4459238148</v>
      </c>
    </row>
    <row r="4602" spans="1:1">
      <c r="A4602" t="s">
        <v>17663</v>
      </c>
    </row>
    <row r="4603" spans="1:1">
      <c r="A4603" t="s">
        <v>17667</v>
      </c>
    </row>
    <row r="4604" spans="1:1">
      <c r="A4604" t="s">
        <v>17671</v>
      </c>
    </row>
    <row r="4605" spans="1:1">
      <c r="A4605" t="s">
        <v>17675</v>
      </c>
    </row>
    <row r="4606" spans="1:1">
      <c r="A4606">
        <f>1-708-724-4618</f>
        <v>-6049</v>
      </c>
    </row>
    <row r="4607" spans="1:1">
      <c r="A4607">
        <v>2345381552</v>
      </c>
    </row>
    <row r="4608" spans="1:1">
      <c r="A4608" t="s">
        <v>17685</v>
      </c>
    </row>
    <row r="4609" spans="1:1">
      <c r="A4609" t="s">
        <v>17689</v>
      </c>
    </row>
    <row r="4610" spans="1:1">
      <c r="A4610" t="s">
        <v>17693</v>
      </c>
    </row>
    <row r="4611" spans="1:1">
      <c r="A4611" t="s">
        <v>17697</v>
      </c>
    </row>
    <row r="4612" spans="1:1">
      <c r="A4612">
        <v>4181440877</v>
      </c>
    </row>
    <row r="4613" spans="1:1">
      <c r="A4613" t="s">
        <v>17703</v>
      </c>
    </row>
    <row r="4614" spans="1:1">
      <c r="A4614">
        <f>1-817-7-8959</f>
        <v>-9782</v>
      </c>
    </row>
    <row r="4615" spans="1:1">
      <c r="A4615" t="s">
        <v>17710</v>
      </c>
    </row>
    <row r="4616" spans="1:1">
      <c r="A4616">
        <v>8256753960</v>
      </c>
    </row>
    <row r="4617" spans="1:1">
      <c r="A4617" t="s">
        <v>17717</v>
      </c>
    </row>
    <row r="4618" spans="1:1">
      <c r="A4618" t="s">
        <v>17721</v>
      </c>
    </row>
    <row r="4619" spans="1:1">
      <c r="A4619" t="s">
        <v>17725</v>
      </c>
    </row>
    <row r="4620" spans="1:1">
      <c r="A4620" t="s">
        <v>17729</v>
      </c>
    </row>
    <row r="4621" spans="1:1">
      <c r="A4621">
        <f>1-657-369-2195</f>
        <v>-3220</v>
      </c>
    </row>
    <row r="4622" spans="1:1">
      <c r="A4622" t="s">
        <v>17736</v>
      </c>
    </row>
    <row r="4623" spans="1:1">
      <c r="A4623" t="s">
        <v>17740</v>
      </c>
    </row>
    <row r="4624" spans="1:1">
      <c r="A4624" t="s">
        <v>17743</v>
      </c>
    </row>
    <row r="4625" spans="1:1">
      <c r="A4625" t="s">
        <v>17747</v>
      </c>
    </row>
    <row r="4626" spans="1:1">
      <c r="A4626" t="s">
        <v>17751</v>
      </c>
    </row>
    <row r="4627" spans="1:1">
      <c r="A4627" t="s">
        <v>17755</v>
      </c>
    </row>
    <row r="4628" spans="1:1">
      <c r="A4628" t="s">
        <v>17759</v>
      </c>
    </row>
    <row r="4629" spans="1:1">
      <c r="A4629" t="s">
        <v>17763</v>
      </c>
    </row>
    <row r="4630" spans="1:1">
      <c r="A4630">
        <v>8235010172</v>
      </c>
    </row>
    <row r="4631" spans="1:1">
      <c r="A4631" t="s">
        <v>17770</v>
      </c>
    </row>
    <row r="4632" spans="1:1">
      <c r="A4632">
        <v>529829969</v>
      </c>
    </row>
    <row r="4633" spans="1:1">
      <c r="A4633">
        <v>1705896112</v>
      </c>
    </row>
    <row r="4634" spans="1:1">
      <c r="A4634" t="s">
        <v>17780</v>
      </c>
    </row>
    <row r="4635" spans="1:1">
      <c r="A4635" t="s">
        <v>17783</v>
      </c>
    </row>
    <row r="4636" spans="1:1">
      <c r="A4636" t="s">
        <v>17787</v>
      </c>
    </row>
    <row r="4637" spans="1:1">
      <c r="A4637" t="s">
        <v>17791</v>
      </c>
    </row>
    <row r="4638" spans="1:1">
      <c r="A4638" t="s">
        <v>17795</v>
      </c>
    </row>
    <row r="4639" spans="1:1">
      <c r="A4639" t="s">
        <v>17799</v>
      </c>
    </row>
    <row r="4640" spans="1:1">
      <c r="A4640" t="s">
        <v>17803</v>
      </c>
    </row>
    <row r="4641" spans="1:1">
      <c r="A4641" t="s">
        <v>17807</v>
      </c>
    </row>
    <row r="4642" spans="1:1">
      <c r="A4642">
        <v>2082619509</v>
      </c>
    </row>
    <row r="4643" spans="1:1">
      <c r="A4643" t="s">
        <v>17814</v>
      </c>
    </row>
    <row r="4644" spans="1:1">
      <c r="A4644">
        <v>7955787401</v>
      </c>
    </row>
    <row r="4645" spans="1:1">
      <c r="A4645" t="s">
        <v>17820</v>
      </c>
    </row>
    <row r="4646" spans="1:1">
      <c r="A4646" t="s">
        <v>17824</v>
      </c>
    </row>
    <row r="4647" spans="1:1">
      <c r="A4647" t="s">
        <v>17828</v>
      </c>
    </row>
    <row r="4648" spans="1:1">
      <c r="A4648" t="s">
        <v>17832</v>
      </c>
    </row>
    <row r="4649" spans="1:1">
      <c r="A4649" t="s">
        <v>17836</v>
      </c>
    </row>
    <row r="4650" spans="1:1">
      <c r="A4650" t="s">
        <v>17840</v>
      </c>
    </row>
    <row r="4651" spans="1:1">
      <c r="A4651" t="s">
        <v>17844</v>
      </c>
    </row>
    <row r="4652" spans="1:1">
      <c r="A4652" t="s">
        <v>17848</v>
      </c>
    </row>
    <row r="4653" spans="1:1">
      <c r="A4653" t="s">
        <v>17852</v>
      </c>
    </row>
    <row r="4654" spans="1:1">
      <c r="A4654" t="s">
        <v>17856</v>
      </c>
    </row>
    <row r="4655" spans="1:1">
      <c r="A4655" t="s">
        <v>17860</v>
      </c>
    </row>
    <row r="4656" spans="1:1">
      <c r="A4656" t="s">
        <v>17864</v>
      </c>
    </row>
    <row r="4657" spans="1:1">
      <c r="A4657" t="s">
        <v>17868</v>
      </c>
    </row>
    <row r="4658" spans="1:1">
      <c r="A4658" t="s">
        <v>17872</v>
      </c>
    </row>
    <row r="4659" spans="1:1">
      <c r="A4659" t="s">
        <v>17876</v>
      </c>
    </row>
    <row r="4660" spans="1:1">
      <c r="A4660" t="s">
        <v>17880</v>
      </c>
    </row>
    <row r="4661" spans="1:1">
      <c r="A4661" t="s">
        <v>17884</v>
      </c>
    </row>
    <row r="4662" spans="1:1">
      <c r="A4662" t="s">
        <v>17888</v>
      </c>
    </row>
    <row r="4663" spans="1:1">
      <c r="A4663" t="s">
        <v>17892</v>
      </c>
    </row>
    <row r="4664" spans="1:1">
      <c r="A4664" t="s">
        <v>17896</v>
      </c>
    </row>
    <row r="4665" spans="1:1">
      <c r="A4665">
        <f>1-599-953-7920</f>
        <v>-9471</v>
      </c>
    </row>
    <row r="4666" spans="1:1">
      <c r="A4666" t="s">
        <v>17903</v>
      </c>
    </row>
    <row r="4667" spans="1:1">
      <c r="A4667" t="s">
        <v>17907</v>
      </c>
    </row>
    <row r="4668" spans="1:1">
      <c r="A4668" t="s">
        <v>17911</v>
      </c>
    </row>
    <row r="4669" spans="1:1">
      <c r="A4669" t="s">
        <v>17915</v>
      </c>
    </row>
    <row r="4670" spans="1:1">
      <c r="A4670" t="s">
        <v>17919</v>
      </c>
    </row>
    <row r="4671" spans="1:1">
      <c r="A4671" t="s">
        <v>17923</v>
      </c>
    </row>
    <row r="4672" spans="1:1">
      <c r="A4672" t="s">
        <v>17927</v>
      </c>
    </row>
    <row r="4673" spans="1:1">
      <c r="A4673" t="s">
        <v>17931</v>
      </c>
    </row>
    <row r="4674" spans="1:1">
      <c r="A4674">
        <v>133883225</v>
      </c>
    </row>
    <row r="4675" spans="1:1">
      <c r="A4675" t="s">
        <v>17938</v>
      </c>
    </row>
    <row r="4676" spans="1:1">
      <c r="A4676" t="s">
        <v>17942</v>
      </c>
    </row>
    <row r="4677" spans="1:1">
      <c r="A4677" t="s">
        <v>17946</v>
      </c>
    </row>
    <row r="4678" spans="1:1">
      <c r="A4678" t="s">
        <v>17949</v>
      </c>
    </row>
    <row r="4679" spans="1:1">
      <c r="A4679" t="s">
        <v>17953</v>
      </c>
    </row>
    <row r="4680" spans="1:1">
      <c r="A4680" t="s">
        <v>17957</v>
      </c>
    </row>
    <row r="4681" spans="1:1">
      <c r="A4681" t="s">
        <v>17961</v>
      </c>
    </row>
    <row r="4682" spans="1:1">
      <c r="A4682" t="s">
        <v>17965</v>
      </c>
    </row>
    <row r="4683" spans="1:1">
      <c r="A4683" t="s">
        <v>17969</v>
      </c>
    </row>
    <row r="4684" spans="1:1">
      <c r="A4684" t="s">
        <v>17972</v>
      </c>
    </row>
    <row r="4685" spans="1:1">
      <c r="A4685" t="s">
        <v>17976</v>
      </c>
    </row>
    <row r="4686" spans="1:1">
      <c r="A4686" t="s">
        <v>17980</v>
      </c>
    </row>
    <row r="4687" spans="1:1">
      <c r="A4687" t="s">
        <v>17984</v>
      </c>
    </row>
    <row r="4688" spans="1:1">
      <c r="A4688" t="s">
        <v>17988</v>
      </c>
    </row>
    <row r="4689" spans="1:1">
      <c r="A4689" t="s">
        <v>17992</v>
      </c>
    </row>
    <row r="4690" spans="1:1">
      <c r="A4690" t="s">
        <v>17996</v>
      </c>
    </row>
    <row r="4691" spans="1:1">
      <c r="A4691" t="s">
        <v>18000</v>
      </c>
    </row>
    <row r="4692" spans="1:1">
      <c r="A4692" t="s">
        <v>18004</v>
      </c>
    </row>
    <row r="4693" spans="1:1">
      <c r="A4693" t="s">
        <v>18007</v>
      </c>
    </row>
    <row r="4694" spans="1:1">
      <c r="A4694" t="s">
        <v>18011</v>
      </c>
    </row>
    <row r="4695" spans="1:1">
      <c r="A4695" t="s">
        <v>18015</v>
      </c>
    </row>
    <row r="4696" spans="1:1">
      <c r="A4696" t="s">
        <v>18019</v>
      </c>
    </row>
    <row r="4697" spans="1:1">
      <c r="A4697" t="s">
        <v>18023</v>
      </c>
    </row>
    <row r="4698" spans="1:1">
      <c r="A4698" t="s">
        <v>18027</v>
      </c>
    </row>
    <row r="4699" spans="1:1">
      <c r="A4699" t="s">
        <v>18031</v>
      </c>
    </row>
    <row r="4700" spans="1:1">
      <c r="A4700" t="s">
        <v>18035</v>
      </c>
    </row>
    <row r="4701" spans="1:1">
      <c r="A4701" t="s">
        <v>18039</v>
      </c>
    </row>
    <row r="4702" spans="1:1">
      <c r="A4702" t="s">
        <v>18042</v>
      </c>
    </row>
    <row r="4703" spans="1:1">
      <c r="A4703" t="s">
        <v>18046</v>
      </c>
    </row>
    <row r="4704" spans="1:1">
      <c r="A4704" t="s">
        <v>18050</v>
      </c>
    </row>
    <row r="4705" spans="1:1">
      <c r="A4705" t="s">
        <v>18054</v>
      </c>
    </row>
    <row r="4706" spans="1:1">
      <c r="A4706" t="s">
        <v>18058</v>
      </c>
    </row>
    <row r="4707" spans="1:1">
      <c r="A4707" t="s">
        <v>18062</v>
      </c>
    </row>
    <row r="4708" spans="1:1">
      <c r="A4708">
        <v>4975888710</v>
      </c>
    </row>
    <row r="4709" spans="1:1">
      <c r="A4709" t="s">
        <v>18068</v>
      </c>
    </row>
    <row r="4710" spans="1:1">
      <c r="A4710" t="s">
        <v>18072</v>
      </c>
    </row>
    <row r="4711" spans="1:1">
      <c r="A4711" t="s">
        <v>18076</v>
      </c>
    </row>
    <row r="4712" spans="1:1">
      <c r="A4712" t="s">
        <v>18079</v>
      </c>
    </row>
    <row r="4713" spans="1:1">
      <c r="A4713" t="s">
        <v>18083</v>
      </c>
    </row>
    <row r="4714" spans="1:1">
      <c r="A4714" t="s">
        <v>18087</v>
      </c>
    </row>
    <row r="4715" spans="1:1">
      <c r="A4715" t="s">
        <v>18091</v>
      </c>
    </row>
    <row r="4716" spans="1:1">
      <c r="A4716">
        <v>8286126070</v>
      </c>
    </row>
    <row r="4717" spans="1:1">
      <c r="A4717" t="s">
        <v>18098</v>
      </c>
    </row>
    <row r="4718" spans="1:1">
      <c r="A4718">
        <v>62296023</v>
      </c>
    </row>
    <row r="4719" spans="1:1">
      <c r="A4719" t="s">
        <v>18105</v>
      </c>
    </row>
    <row r="4720" spans="1:1">
      <c r="A4720" t="s">
        <v>18109</v>
      </c>
    </row>
    <row r="4721" spans="1:1">
      <c r="A4721" t="s">
        <v>18113</v>
      </c>
    </row>
    <row r="4722" spans="1:1">
      <c r="A4722" t="s">
        <v>18117</v>
      </c>
    </row>
    <row r="4723" spans="1:1">
      <c r="A4723" t="s">
        <v>18121</v>
      </c>
    </row>
    <row r="4724" spans="1:1">
      <c r="A4724" t="s">
        <v>18125</v>
      </c>
    </row>
    <row r="4725" spans="1:1">
      <c r="A4725" t="s">
        <v>18129</v>
      </c>
    </row>
    <row r="4726" spans="1:1">
      <c r="A4726" t="s">
        <v>18133</v>
      </c>
    </row>
    <row r="4727" spans="1:1">
      <c r="A4727" t="s">
        <v>18137</v>
      </c>
    </row>
    <row r="4728" spans="1:1">
      <c r="A4728" t="s">
        <v>18141</v>
      </c>
    </row>
    <row r="4729" spans="1:1">
      <c r="A4729" t="s">
        <v>18145</v>
      </c>
    </row>
    <row r="4730" spans="1:1">
      <c r="A4730" t="s">
        <v>18149</v>
      </c>
    </row>
    <row r="4731" spans="1:1">
      <c r="A4731" t="s">
        <v>18153</v>
      </c>
    </row>
    <row r="4732" spans="1:1">
      <c r="A4732" t="s">
        <v>18157</v>
      </c>
    </row>
    <row r="4733" spans="1:1">
      <c r="A4733">
        <v>6323208403</v>
      </c>
    </row>
    <row r="4734" spans="1:1">
      <c r="A4734" t="s">
        <v>18164</v>
      </c>
    </row>
    <row r="4735" spans="1:1">
      <c r="A4735" t="s">
        <v>18168</v>
      </c>
    </row>
    <row r="4736" spans="1:1">
      <c r="A4736" t="s">
        <v>18172</v>
      </c>
    </row>
    <row r="4737" spans="1:1">
      <c r="A4737" t="s">
        <v>18176</v>
      </c>
    </row>
    <row r="4738" spans="1:1">
      <c r="A4738">
        <f>1-970-49-1217</f>
        <v>-2235</v>
      </c>
    </row>
    <row r="4739" spans="1:1">
      <c r="A4739" t="s">
        <v>18183</v>
      </c>
    </row>
    <row r="4740" spans="1:1">
      <c r="A4740">
        <v>8586473835</v>
      </c>
    </row>
    <row r="4741" spans="1:1">
      <c r="A4741" t="s">
        <v>18190</v>
      </c>
    </row>
    <row r="4742" spans="1:1">
      <c r="A4742" t="s">
        <v>18194</v>
      </c>
    </row>
    <row r="4743" spans="1:1">
      <c r="A4743" t="s">
        <v>18198</v>
      </c>
    </row>
    <row r="4744" spans="1:1">
      <c r="A4744" t="s">
        <v>18202</v>
      </c>
    </row>
    <row r="4745" spans="1:1">
      <c r="A4745" t="s">
        <v>18206</v>
      </c>
    </row>
    <row r="4746" spans="1:1">
      <c r="A4746" t="s">
        <v>18210</v>
      </c>
    </row>
    <row r="4747" spans="1:1">
      <c r="A4747" t="s">
        <v>18214</v>
      </c>
    </row>
    <row r="4748" spans="1:1">
      <c r="A4748" t="s">
        <v>18218</v>
      </c>
    </row>
    <row r="4749" spans="1:1">
      <c r="A4749" t="s">
        <v>18222</v>
      </c>
    </row>
    <row r="4750" spans="1:1">
      <c r="A4750" t="s">
        <v>18226</v>
      </c>
    </row>
    <row r="4751" spans="1:1">
      <c r="A4751" t="s">
        <v>18230</v>
      </c>
    </row>
    <row r="4752" spans="1:1">
      <c r="A4752" t="s">
        <v>18234</v>
      </c>
    </row>
    <row r="4753" spans="1:1">
      <c r="A4753" t="s">
        <v>18238</v>
      </c>
    </row>
    <row r="4754" spans="1:1">
      <c r="A4754" t="s">
        <v>18242</v>
      </c>
    </row>
    <row r="4755" spans="1:1">
      <c r="A4755" t="s">
        <v>18246</v>
      </c>
    </row>
    <row r="4756" spans="1:1">
      <c r="A4756" t="s">
        <v>18250</v>
      </c>
    </row>
    <row r="4757" spans="1:1">
      <c r="A4757" t="s">
        <v>18254</v>
      </c>
    </row>
    <row r="4758" spans="1:1">
      <c r="A4758" t="s">
        <v>18258</v>
      </c>
    </row>
    <row r="4759" spans="1:1">
      <c r="A4759" t="s">
        <v>18262</v>
      </c>
    </row>
    <row r="4760" spans="1:1">
      <c r="A4760" t="s">
        <v>18266</v>
      </c>
    </row>
    <row r="4761" spans="1:1">
      <c r="A4761" t="s">
        <v>18270</v>
      </c>
    </row>
    <row r="4762" spans="1:1">
      <c r="A4762" t="s">
        <v>18274</v>
      </c>
    </row>
    <row r="4763" spans="1:1">
      <c r="A4763" t="s">
        <v>18278</v>
      </c>
    </row>
    <row r="4764" spans="1:1">
      <c r="A4764" t="s">
        <v>18282</v>
      </c>
    </row>
    <row r="4765" spans="1:1">
      <c r="A4765" t="s">
        <v>18285</v>
      </c>
    </row>
    <row r="4766" spans="1:1">
      <c r="A4766" t="s">
        <v>18289</v>
      </c>
    </row>
    <row r="4767" spans="1:1">
      <c r="A4767" t="s">
        <v>18293</v>
      </c>
    </row>
    <row r="4768" spans="1:1">
      <c r="A4768" t="s">
        <v>18297</v>
      </c>
    </row>
    <row r="4769" spans="1:1">
      <c r="A4769" t="s">
        <v>18301</v>
      </c>
    </row>
    <row r="4770" spans="1:1">
      <c r="A4770" t="s">
        <v>18305</v>
      </c>
    </row>
    <row r="4771" spans="1:1">
      <c r="A4771" t="s">
        <v>18309</v>
      </c>
    </row>
    <row r="4772" spans="1:1">
      <c r="A4772" t="s">
        <v>18313</v>
      </c>
    </row>
    <row r="4773" spans="1:1">
      <c r="A4773" t="s">
        <v>18317</v>
      </c>
    </row>
    <row r="4774" spans="1:1">
      <c r="A4774" t="s">
        <v>18321</v>
      </c>
    </row>
    <row r="4775" spans="1:1">
      <c r="A4775">
        <v>2871082948</v>
      </c>
    </row>
    <row r="4776" spans="1:1">
      <c r="A4776" t="s">
        <v>18326</v>
      </c>
    </row>
    <row r="4777" spans="1:1">
      <c r="A4777" t="s">
        <v>18330</v>
      </c>
    </row>
    <row r="4778" spans="1:1">
      <c r="A4778" t="s">
        <v>18334</v>
      </c>
    </row>
    <row r="4779" spans="1:1">
      <c r="A4779" t="s">
        <v>18338</v>
      </c>
    </row>
    <row r="4780" spans="1:1">
      <c r="A4780" t="s">
        <v>18341</v>
      </c>
    </row>
    <row r="4781" spans="1:1">
      <c r="A4781" t="s">
        <v>18344</v>
      </c>
    </row>
    <row r="4782" spans="1:1">
      <c r="A4782" t="s">
        <v>18348</v>
      </c>
    </row>
    <row r="4783" spans="1:1">
      <c r="A4783" t="s">
        <v>18352</v>
      </c>
    </row>
    <row r="4784" spans="1:1">
      <c r="A4784" t="s">
        <v>18356</v>
      </c>
    </row>
    <row r="4785" spans="1:1">
      <c r="A4785">
        <v>2185689653</v>
      </c>
    </row>
    <row r="4786" spans="1:1">
      <c r="A4786" t="s">
        <v>18363</v>
      </c>
    </row>
    <row r="4787" spans="1:1">
      <c r="A4787" t="s">
        <v>18367</v>
      </c>
    </row>
    <row r="4788" spans="1:1">
      <c r="A4788" t="s">
        <v>18370</v>
      </c>
    </row>
    <row r="4789" spans="1:1">
      <c r="A4789" t="s">
        <v>18374</v>
      </c>
    </row>
    <row r="4790" spans="1:1">
      <c r="A4790" t="s">
        <v>18378</v>
      </c>
    </row>
    <row r="4791" spans="1:1">
      <c r="A4791" t="s">
        <v>18382</v>
      </c>
    </row>
    <row r="4792" spans="1:1">
      <c r="A4792" t="s">
        <v>18386</v>
      </c>
    </row>
    <row r="4793" spans="1:1">
      <c r="A4793" t="s">
        <v>18390</v>
      </c>
    </row>
    <row r="4794" spans="1:1">
      <c r="A4794" t="s">
        <v>18394</v>
      </c>
    </row>
    <row r="4795" spans="1:1">
      <c r="A4795" t="s">
        <v>18397</v>
      </c>
    </row>
    <row r="4796" spans="1:1">
      <c r="A4796" t="s">
        <v>18401</v>
      </c>
    </row>
    <row r="4797" spans="1:1">
      <c r="A4797">
        <f>1-391-58-7184</f>
        <v>-7632</v>
      </c>
    </row>
    <row r="4798" spans="1:1">
      <c r="A4798" t="s">
        <v>18407</v>
      </c>
    </row>
    <row r="4799" spans="1:1">
      <c r="A4799" t="s">
        <v>18411</v>
      </c>
    </row>
    <row r="4800" spans="1:1">
      <c r="A4800" t="s">
        <v>18414</v>
      </c>
    </row>
    <row r="4801" spans="1:1">
      <c r="A4801" t="s">
        <v>18418</v>
      </c>
    </row>
    <row r="4802" spans="1:1">
      <c r="A4802" t="s">
        <v>18422</v>
      </c>
    </row>
    <row r="4803" spans="1:1">
      <c r="A4803" t="s">
        <v>18426</v>
      </c>
    </row>
    <row r="4804" spans="1:1">
      <c r="A4804" t="s">
        <v>18430</v>
      </c>
    </row>
    <row r="4805" spans="1:1">
      <c r="A4805" t="s">
        <v>18434</v>
      </c>
    </row>
    <row r="4806" spans="1:1">
      <c r="A4806">
        <v>9485376801</v>
      </c>
    </row>
    <row r="4807" spans="1:1">
      <c r="A4807" t="s">
        <v>18441</v>
      </c>
    </row>
    <row r="4808" spans="1:1">
      <c r="A4808" t="s">
        <v>18445</v>
      </c>
    </row>
    <row r="4809" spans="1:1">
      <c r="A4809" t="s">
        <v>18449</v>
      </c>
    </row>
    <row r="4810" spans="1:1">
      <c r="A4810" t="s">
        <v>18453</v>
      </c>
    </row>
    <row r="4811" spans="1:1">
      <c r="A4811" t="s">
        <v>18457</v>
      </c>
    </row>
    <row r="4812" spans="1:1">
      <c r="A4812" t="s">
        <v>18461</v>
      </c>
    </row>
    <row r="4813" spans="1:1">
      <c r="A4813" t="s">
        <v>18465</v>
      </c>
    </row>
    <row r="4814" spans="1:1">
      <c r="A4814" t="s">
        <v>18469</v>
      </c>
    </row>
    <row r="4815" spans="1:1">
      <c r="A4815" t="s">
        <v>18473</v>
      </c>
    </row>
    <row r="4816" spans="1:1">
      <c r="A4816" t="s">
        <v>18477</v>
      </c>
    </row>
    <row r="4817" spans="1:1">
      <c r="A4817" t="s">
        <v>18481</v>
      </c>
    </row>
    <row r="4818" spans="1:1">
      <c r="A4818" t="s">
        <v>18485</v>
      </c>
    </row>
    <row r="4819" spans="1:1">
      <c r="A4819">
        <v>9773723249</v>
      </c>
    </row>
    <row r="4820" spans="1:1">
      <c r="A4820" t="s">
        <v>18492</v>
      </c>
    </row>
    <row r="4821" spans="1:1">
      <c r="A4821" t="s">
        <v>18496</v>
      </c>
    </row>
    <row r="4822" spans="1:1">
      <c r="A4822" t="s">
        <v>18500</v>
      </c>
    </row>
    <row r="4823" spans="1:1">
      <c r="A4823" t="s">
        <v>18504</v>
      </c>
    </row>
    <row r="4824" spans="1:1">
      <c r="A4824" t="s">
        <v>18508</v>
      </c>
    </row>
    <row r="4825" spans="1:1">
      <c r="A4825" t="s">
        <v>18512</v>
      </c>
    </row>
    <row r="4826" spans="1:1">
      <c r="A4826" t="s">
        <v>18516</v>
      </c>
    </row>
    <row r="4827" spans="1:1">
      <c r="A4827" t="s">
        <v>18520</v>
      </c>
    </row>
    <row r="4828" spans="1:1">
      <c r="A4828" t="s">
        <v>18524</v>
      </c>
    </row>
    <row r="4829" spans="1:1">
      <c r="A4829">
        <v>5934437444</v>
      </c>
    </row>
    <row r="4830" spans="1:1">
      <c r="A4830" t="s">
        <v>18531</v>
      </c>
    </row>
    <row r="4831" spans="1:1">
      <c r="A4831" t="s">
        <v>18535</v>
      </c>
    </row>
    <row r="4832" spans="1:1">
      <c r="A4832">
        <v>7803174752</v>
      </c>
    </row>
    <row r="4833" spans="1:1">
      <c r="A4833" t="s">
        <v>18542</v>
      </c>
    </row>
    <row r="4834" spans="1:1">
      <c r="A4834" t="s">
        <v>18546</v>
      </c>
    </row>
    <row r="4835" spans="1:1">
      <c r="A4835" t="s">
        <v>18550</v>
      </c>
    </row>
    <row r="4836" spans="1:1">
      <c r="A4836" t="s">
        <v>18554</v>
      </c>
    </row>
    <row r="4837" spans="1:1">
      <c r="A4837">
        <f>1-567-931-659</f>
        <v>-2156</v>
      </c>
    </row>
    <row r="4838" spans="1:1">
      <c r="A4838" t="s">
        <v>18561</v>
      </c>
    </row>
    <row r="4839" spans="1:1">
      <c r="A4839" t="s">
        <v>18565</v>
      </c>
    </row>
    <row r="4840" spans="1:1">
      <c r="A4840" t="s">
        <v>18569</v>
      </c>
    </row>
    <row r="4841" spans="1:1">
      <c r="A4841" t="s">
        <v>18573</v>
      </c>
    </row>
    <row r="4842" spans="1:1">
      <c r="A4842" t="s">
        <v>18577</v>
      </c>
    </row>
    <row r="4843" spans="1:1">
      <c r="A4843" t="s">
        <v>18581</v>
      </c>
    </row>
    <row r="4844" spans="1:1">
      <c r="A4844" t="s">
        <v>18585</v>
      </c>
    </row>
    <row r="4845" spans="1:1">
      <c r="A4845">
        <f>1-274-448-3567</f>
        <v>-4288</v>
      </c>
    </row>
    <row r="4846" spans="1:1">
      <c r="A4846" t="s">
        <v>18592</v>
      </c>
    </row>
    <row r="4847" spans="1:1">
      <c r="A4847" t="s">
        <v>18596</v>
      </c>
    </row>
    <row r="4848" spans="1:1">
      <c r="A4848" t="s">
        <v>18600</v>
      </c>
    </row>
    <row r="4849" spans="1:1">
      <c r="A4849" t="s">
        <v>18604</v>
      </c>
    </row>
    <row r="4850" spans="1:1">
      <c r="A4850" t="s">
        <v>18608</v>
      </c>
    </row>
    <row r="4851" spans="1:1">
      <c r="A4851">
        <f>1-683-596-4419</f>
        <v>-5697</v>
      </c>
    </row>
    <row r="4852" spans="1:1">
      <c r="A4852" t="s">
        <v>18615</v>
      </c>
    </row>
    <row r="4853" spans="1:1">
      <c r="A4853" t="s">
        <v>18619</v>
      </c>
    </row>
    <row r="4854" spans="1:1">
      <c r="A4854" t="s">
        <v>18623</v>
      </c>
    </row>
    <row r="4855" spans="1:1">
      <c r="A4855" t="s">
        <v>18627</v>
      </c>
    </row>
    <row r="4856" spans="1:1">
      <c r="A4856" t="s">
        <v>18631</v>
      </c>
    </row>
    <row r="4857" spans="1:1">
      <c r="A4857" t="s">
        <v>18635</v>
      </c>
    </row>
    <row r="4858" spans="1:1">
      <c r="A4858" t="s">
        <v>18639</v>
      </c>
    </row>
    <row r="4859" spans="1:1">
      <c r="A4859">
        <v>1577874638</v>
      </c>
    </row>
    <row r="4860" spans="1:1">
      <c r="A4860">
        <v>8338028572</v>
      </c>
    </row>
    <row r="4861" spans="1:1">
      <c r="A4861" t="s">
        <v>18649</v>
      </c>
    </row>
    <row r="4862" spans="1:1">
      <c r="A4862" t="s">
        <v>18653</v>
      </c>
    </row>
    <row r="4863" spans="1:1">
      <c r="A4863" t="s">
        <v>18657</v>
      </c>
    </row>
    <row r="4864" spans="1:1">
      <c r="A4864" t="s">
        <v>18661</v>
      </c>
    </row>
    <row r="4865" spans="1:1">
      <c r="A4865">
        <v>5772905258</v>
      </c>
    </row>
    <row r="4866" spans="1:1">
      <c r="A4866" t="s">
        <v>18668</v>
      </c>
    </row>
    <row r="4867" spans="1:1">
      <c r="A4867" t="s">
        <v>18672</v>
      </c>
    </row>
    <row r="4868" spans="1:1">
      <c r="A4868" t="s">
        <v>18676</v>
      </c>
    </row>
    <row r="4869" spans="1:1">
      <c r="A4869" t="s">
        <v>18680</v>
      </c>
    </row>
    <row r="4870" spans="1:1">
      <c r="A4870" t="s">
        <v>18684</v>
      </c>
    </row>
    <row r="4871" spans="1:1">
      <c r="A4871" t="s">
        <v>18688</v>
      </c>
    </row>
    <row r="4872" spans="1:1">
      <c r="A4872" t="s">
        <v>18692</v>
      </c>
    </row>
    <row r="4873" spans="1:1">
      <c r="A4873" t="s">
        <v>18695</v>
      </c>
    </row>
    <row r="4874" spans="1:1">
      <c r="A4874" t="s">
        <v>18699</v>
      </c>
    </row>
    <row r="4875" spans="1:1">
      <c r="A4875" t="s">
        <v>18703</v>
      </c>
    </row>
    <row r="4876" spans="1:1">
      <c r="A4876" t="s">
        <v>18707</v>
      </c>
    </row>
    <row r="4877" spans="1:1">
      <c r="A4877" t="s">
        <v>18711</v>
      </c>
    </row>
    <row r="4878" spans="1:1">
      <c r="A4878" t="s">
        <v>18715</v>
      </c>
    </row>
    <row r="4879" spans="1:1">
      <c r="A4879" t="s">
        <v>18719</v>
      </c>
    </row>
    <row r="4880" spans="1:1">
      <c r="A4880">
        <v>4232251891</v>
      </c>
    </row>
    <row r="4881" spans="1:1">
      <c r="A4881" t="s">
        <v>18726</v>
      </c>
    </row>
    <row r="4882" spans="1:1">
      <c r="A4882" t="s">
        <v>18730</v>
      </c>
    </row>
    <row r="4883" spans="1:1">
      <c r="A4883" t="s">
        <v>18734</v>
      </c>
    </row>
    <row r="4884" spans="1:1">
      <c r="A4884">
        <v>8234425609</v>
      </c>
    </row>
    <row r="4885" spans="1:1">
      <c r="A4885" t="s">
        <v>18741</v>
      </c>
    </row>
    <row r="4886" spans="1:1">
      <c r="A4886" t="s">
        <v>18745</v>
      </c>
    </row>
    <row r="4887" spans="1:1">
      <c r="A4887" t="s">
        <v>18749</v>
      </c>
    </row>
    <row r="4888" spans="1:1">
      <c r="A4888" t="s">
        <v>18753</v>
      </c>
    </row>
    <row r="4889" spans="1:1">
      <c r="A4889">
        <v>3462406333</v>
      </c>
    </row>
    <row r="4890" spans="1:1">
      <c r="A4890" t="s">
        <v>18760</v>
      </c>
    </row>
    <row r="4891" spans="1:1">
      <c r="A4891" t="s">
        <v>18764</v>
      </c>
    </row>
    <row r="4892" spans="1:1">
      <c r="A4892" t="s">
        <v>18768</v>
      </c>
    </row>
    <row r="4893" spans="1:1">
      <c r="A4893" t="s">
        <v>18772</v>
      </c>
    </row>
    <row r="4894" spans="1:1">
      <c r="A4894" t="s">
        <v>18776</v>
      </c>
    </row>
    <row r="4895" spans="1:1">
      <c r="A4895" t="s">
        <v>18780</v>
      </c>
    </row>
    <row r="4896" spans="1:1">
      <c r="A4896" t="s">
        <v>18784</v>
      </c>
    </row>
    <row r="4897" spans="1:1">
      <c r="A4897" t="s">
        <v>18788</v>
      </c>
    </row>
    <row r="4898" spans="1:1">
      <c r="A4898" t="s">
        <v>18792</v>
      </c>
    </row>
    <row r="4899" spans="1:1">
      <c r="A4899" t="s">
        <v>18796</v>
      </c>
    </row>
    <row r="4900" spans="1:1">
      <c r="A4900">
        <v>8013891370</v>
      </c>
    </row>
    <row r="4901" spans="1:1">
      <c r="A4901" t="s">
        <v>18803</v>
      </c>
    </row>
    <row r="4902" spans="1:1">
      <c r="A4902" t="s">
        <v>18807</v>
      </c>
    </row>
    <row r="4903" spans="1:1">
      <c r="A4903" t="s">
        <v>18811</v>
      </c>
    </row>
    <row r="4904" spans="1:1">
      <c r="A4904" t="s">
        <v>18814</v>
      </c>
    </row>
    <row r="4905" spans="1:1">
      <c r="A4905" t="s">
        <v>18818</v>
      </c>
    </row>
    <row r="4906" spans="1:1">
      <c r="A4906" t="s">
        <v>18822</v>
      </c>
    </row>
    <row r="4907" spans="1:1">
      <c r="A4907">
        <f>1-737-235-6652</f>
        <v>-7623</v>
      </c>
    </row>
    <row r="4908" spans="1:1">
      <c r="A4908" t="s">
        <v>18829</v>
      </c>
    </row>
    <row r="4909" spans="1:1">
      <c r="A4909" t="s">
        <v>18833</v>
      </c>
    </row>
    <row r="4910" spans="1:1">
      <c r="A4910" t="s">
        <v>18837</v>
      </c>
    </row>
    <row r="4911" spans="1:1">
      <c r="A4911" t="s">
        <v>18841</v>
      </c>
    </row>
    <row r="4912" spans="1:1">
      <c r="A4912" t="s">
        <v>18844</v>
      </c>
    </row>
    <row r="4913" spans="1:1">
      <c r="A4913" t="s">
        <v>18848</v>
      </c>
    </row>
    <row r="4914" spans="1:1">
      <c r="A4914" t="s">
        <v>18852</v>
      </c>
    </row>
    <row r="4915" spans="1:1">
      <c r="A4915" t="s">
        <v>18856</v>
      </c>
    </row>
    <row r="4916" spans="1:1">
      <c r="A4916" t="s">
        <v>18860</v>
      </c>
    </row>
    <row r="4917" spans="1:1">
      <c r="A4917" t="s">
        <v>18864</v>
      </c>
    </row>
    <row r="4918" spans="1:1">
      <c r="A4918" t="s">
        <v>18868</v>
      </c>
    </row>
    <row r="4919" spans="1:1">
      <c r="A4919" t="s">
        <v>18872</v>
      </c>
    </row>
    <row r="4920" spans="1:1">
      <c r="A4920" t="s">
        <v>18876</v>
      </c>
    </row>
    <row r="4921" spans="1:1">
      <c r="A4921" t="s">
        <v>18880</v>
      </c>
    </row>
    <row r="4922" spans="1:1">
      <c r="A4922" t="s">
        <v>18884</v>
      </c>
    </row>
    <row r="4923" spans="1:1">
      <c r="A4923">
        <f>1-356-956-6795</f>
        <v>-8106</v>
      </c>
    </row>
    <row r="4924" spans="1:1">
      <c r="A4924">
        <f>1-1-215-8302</f>
        <v>-8517</v>
      </c>
    </row>
    <row r="4925" spans="1:1">
      <c r="A4925" t="s">
        <v>18894</v>
      </c>
    </row>
    <row r="4926" spans="1:1">
      <c r="A4926" t="s">
        <v>18898</v>
      </c>
    </row>
    <row r="4927" spans="1:1">
      <c r="A4927" t="s">
        <v>18902</v>
      </c>
    </row>
    <row r="4928" spans="1:1">
      <c r="A4928" t="s">
        <v>18906</v>
      </c>
    </row>
    <row r="4929" spans="1:1">
      <c r="A4929" t="s">
        <v>18910</v>
      </c>
    </row>
    <row r="4930" spans="1:1">
      <c r="A4930">
        <f>1-364-888-847</f>
        <v>-2098</v>
      </c>
    </row>
    <row r="4931" spans="1:1">
      <c r="A4931" t="s">
        <v>18917</v>
      </c>
    </row>
    <row r="4932" spans="1:1">
      <c r="A4932" t="s">
        <v>18921</v>
      </c>
    </row>
    <row r="4933" spans="1:1">
      <c r="A4933" t="s">
        <v>18925</v>
      </c>
    </row>
    <row r="4934" spans="1:1">
      <c r="A4934" t="s">
        <v>18929</v>
      </c>
    </row>
    <row r="4935" spans="1:1">
      <c r="A4935" t="s">
        <v>18933</v>
      </c>
    </row>
    <row r="4936" spans="1:1">
      <c r="A4936" t="s">
        <v>18937</v>
      </c>
    </row>
    <row r="4937" spans="1:1">
      <c r="A4937" t="s">
        <v>18941</v>
      </c>
    </row>
    <row r="4938" spans="1:1">
      <c r="A4938" t="s">
        <v>18945</v>
      </c>
    </row>
    <row r="4939" spans="1:1">
      <c r="A4939" t="s">
        <v>18949</v>
      </c>
    </row>
    <row r="4940" spans="1:1">
      <c r="A4940" t="s">
        <v>18953</v>
      </c>
    </row>
    <row r="4941" spans="1:1">
      <c r="A4941">
        <v>7311707719</v>
      </c>
    </row>
    <row r="4942" spans="1:1">
      <c r="A4942" t="s">
        <v>18960</v>
      </c>
    </row>
    <row r="4943" spans="1:1">
      <c r="A4943" t="s">
        <v>18964</v>
      </c>
    </row>
    <row r="4944" spans="1:1">
      <c r="A4944" t="s">
        <v>18968</v>
      </c>
    </row>
    <row r="4945" spans="1:1">
      <c r="A4945">
        <f>1-210-935-9649</f>
        <v>-10793</v>
      </c>
    </row>
    <row r="4946" spans="1:1">
      <c r="A4946" t="s">
        <v>18975</v>
      </c>
    </row>
    <row r="4947" spans="1:1">
      <c r="A4947" t="s">
        <v>18979</v>
      </c>
    </row>
    <row r="4948" spans="1:1">
      <c r="A4948" t="s">
        <v>18983</v>
      </c>
    </row>
    <row r="4949" spans="1:1">
      <c r="A4949" t="s">
        <v>18987</v>
      </c>
    </row>
    <row r="4950" spans="1:1">
      <c r="A4950" t="s">
        <v>18991</v>
      </c>
    </row>
    <row r="4951" spans="1:1">
      <c r="A4951" t="s">
        <v>18995</v>
      </c>
    </row>
    <row r="4952" spans="1:1">
      <c r="A4952" t="s">
        <v>18999</v>
      </c>
    </row>
    <row r="4953" spans="1:1">
      <c r="A4953" t="s">
        <v>19003</v>
      </c>
    </row>
    <row r="4954" spans="1:1">
      <c r="A4954">
        <v>8825298634</v>
      </c>
    </row>
    <row r="4955" spans="1:1">
      <c r="A4955" t="s">
        <v>19010</v>
      </c>
    </row>
    <row r="4956" spans="1:1">
      <c r="A4956" t="s">
        <v>19014</v>
      </c>
    </row>
    <row r="4957" spans="1:1">
      <c r="A4957" t="s">
        <v>19018</v>
      </c>
    </row>
    <row r="4958" spans="1:1">
      <c r="A4958" t="s">
        <v>19022</v>
      </c>
    </row>
    <row r="4959" spans="1:1">
      <c r="A4959">
        <f>1-533-201-726</f>
        <v>-1459</v>
      </c>
    </row>
    <row r="4960" spans="1:1">
      <c r="A4960" t="s">
        <v>19029</v>
      </c>
    </row>
    <row r="4961" spans="1:1">
      <c r="A4961" t="s">
        <v>19033</v>
      </c>
    </row>
    <row r="4962" spans="1:1">
      <c r="A4962" t="s">
        <v>19037</v>
      </c>
    </row>
    <row r="4963" spans="1:1">
      <c r="A4963" t="s">
        <v>19041</v>
      </c>
    </row>
    <row r="4964" spans="1:1">
      <c r="A4964" t="s">
        <v>19045</v>
      </c>
    </row>
    <row r="4965" spans="1:1">
      <c r="A4965" t="s">
        <v>19049</v>
      </c>
    </row>
    <row r="4966" spans="1:1">
      <c r="A4966" t="s">
        <v>19053</v>
      </c>
    </row>
    <row r="4967" spans="1:1">
      <c r="A4967" t="s">
        <v>19057</v>
      </c>
    </row>
    <row r="4968" spans="1:1">
      <c r="A4968">
        <v>6827895176</v>
      </c>
    </row>
    <row r="4969" spans="1:1">
      <c r="A4969" t="s">
        <v>19064</v>
      </c>
    </row>
    <row r="4970" spans="1:1">
      <c r="A4970">
        <v>3649869318</v>
      </c>
    </row>
    <row r="4971" spans="1:1">
      <c r="A4971">
        <v>9754839604</v>
      </c>
    </row>
    <row r="4972" spans="1:1">
      <c r="A4972" t="s">
        <v>19074</v>
      </c>
    </row>
    <row r="4973" spans="1:1">
      <c r="A4973">
        <v>6177298546</v>
      </c>
    </row>
    <row r="4974" spans="1:1">
      <c r="A4974" t="s">
        <v>19081</v>
      </c>
    </row>
    <row r="4975" spans="1:1">
      <c r="A4975" t="s">
        <v>19085</v>
      </c>
    </row>
    <row r="4976" spans="1:1">
      <c r="A4976" t="s">
        <v>19089</v>
      </c>
    </row>
    <row r="4977" spans="1:1">
      <c r="A4977" t="s">
        <v>19093</v>
      </c>
    </row>
    <row r="4978" spans="1:1">
      <c r="A4978" t="s">
        <v>19097</v>
      </c>
    </row>
    <row r="4979" spans="1:1">
      <c r="A4979" t="s">
        <v>19101</v>
      </c>
    </row>
    <row r="4980" spans="1:1">
      <c r="A4980" t="s">
        <v>19105</v>
      </c>
    </row>
    <row r="4981" spans="1:1">
      <c r="A4981" t="s">
        <v>19109</v>
      </c>
    </row>
    <row r="4982" spans="1:1">
      <c r="A4982" t="s">
        <v>19113</v>
      </c>
    </row>
    <row r="4983" spans="1:1">
      <c r="A4983" t="s">
        <v>19117</v>
      </c>
    </row>
    <row r="4984" spans="1:1">
      <c r="A4984" t="s">
        <v>19121</v>
      </c>
    </row>
    <row r="4985" spans="1:1">
      <c r="A4985">
        <v>747535335</v>
      </c>
    </row>
    <row r="4986" spans="1:1">
      <c r="A4986" t="s">
        <v>19128</v>
      </c>
    </row>
    <row r="4987" spans="1:1">
      <c r="A4987" t="s">
        <v>19131</v>
      </c>
    </row>
    <row r="4988" spans="1:1">
      <c r="A4988" t="s">
        <v>19135</v>
      </c>
    </row>
    <row r="4989" spans="1:1">
      <c r="A4989" t="s">
        <v>19139</v>
      </c>
    </row>
    <row r="4990" spans="1:1">
      <c r="A4990" t="s">
        <v>19143</v>
      </c>
    </row>
    <row r="4991" spans="1:1">
      <c r="A4991" t="s">
        <v>19147</v>
      </c>
    </row>
    <row r="4992" spans="1:1">
      <c r="A4992" t="s">
        <v>19151</v>
      </c>
    </row>
    <row r="4993" spans="1:1">
      <c r="A4993">
        <f>1-859-715-3977</f>
        <v>-5550</v>
      </c>
    </row>
    <row r="4994" spans="1:1">
      <c r="A4994">
        <v>3630018498</v>
      </c>
    </row>
    <row r="4995" spans="1:1">
      <c r="A4995" t="s">
        <v>19160</v>
      </c>
    </row>
    <row r="4996" spans="1:1">
      <c r="A4996" t="s">
        <v>19164</v>
      </c>
    </row>
    <row r="4997" spans="1:1">
      <c r="A4997" t="s">
        <v>19168</v>
      </c>
    </row>
    <row r="4998" spans="1:1">
      <c r="A4998" t="s">
        <v>19172</v>
      </c>
    </row>
    <row r="4999" spans="1:1">
      <c r="A4999" t="s">
        <v>19176</v>
      </c>
    </row>
    <row r="5000" spans="1:1">
      <c r="A5000" t="s">
        <v>19180</v>
      </c>
    </row>
    <row r="5001" spans="1:1">
      <c r="A5001" t="s">
        <v>19184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5001"/>
  <sheetViews>
    <sheetView workbookViewId="0">
      <selection activeCell="D2" sqref="D2"/>
    </sheetView>
  </sheetViews>
  <sheetFormatPr defaultRowHeight="15"/>
  <cols>
    <col min="1" max="1" width="34.44140625" customWidth="1"/>
    <col min="2" max="2" width="19.6640625" customWidth="1"/>
    <col min="3" max="3" width="16.109375" customWidth="1"/>
    <col min="4" max="4" width="21.77734375" customWidth="1"/>
  </cols>
  <sheetData>
    <row r="1" spans="1:4" s="3" customFormat="1" ht="16.5" thickBot="1">
      <c r="A1" s="3" t="s">
        <v>3</v>
      </c>
      <c r="B1" s="3" t="s">
        <v>20871</v>
      </c>
      <c r="C1" s="3" t="s">
        <v>20872</v>
      </c>
      <c r="D1" s="3" t="s">
        <v>25726</v>
      </c>
    </row>
    <row r="2" spans="1:4">
      <c r="A2" t="s">
        <v>7</v>
      </c>
      <c r="B2" s="4" t="s">
        <v>20873</v>
      </c>
      <c r="C2" s="4" t="s">
        <v>20874</v>
      </c>
      <c r="D2" t="str">
        <f>"http://"&amp;C2</f>
        <v>http://example.com</v>
      </c>
    </row>
    <row r="3" spans="1:4">
      <c r="A3" t="s">
        <v>10</v>
      </c>
      <c r="B3" s="4" t="s">
        <v>20875</v>
      </c>
      <c r="C3" s="4" t="s">
        <v>20876</v>
      </c>
      <c r="D3" t="str">
        <f t="shared" ref="D3:D66" si="0">"http://"&amp;C3</f>
        <v>http://example.org</v>
      </c>
    </row>
    <row r="4" spans="1:4">
      <c r="A4" t="s">
        <v>14</v>
      </c>
      <c r="B4" s="4" t="s">
        <v>20877</v>
      </c>
      <c r="C4" s="4" t="s">
        <v>20878</v>
      </c>
      <c r="D4" t="str">
        <f t="shared" si="0"/>
        <v>http://example.net</v>
      </c>
    </row>
    <row r="5" spans="1:4">
      <c r="A5" t="s">
        <v>18</v>
      </c>
      <c r="B5" s="4" t="s">
        <v>20879</v>
      </c>
      <c r="C5" s="4" t="s">
        <v>20876</v>
      </c>
      <c r="D5" t="str">
        <f t="shared" si="0"/>
        <v>http://example.org</v>
      </c>
    </row>
    <row r="6" spans="1:4">
      <c r="A6" t="s">
        <v>22</v>
      </c>
      <c r="B6" s="4" t="s">
        <v>20880</v>
      </c>
      <c r="C6" s="4" t="s">
        <v>20874</v>
      </c>
      <c r="D6" t="str">
        <f t="shared" si="0"/>
        <v>http://example.com</v>
      </c>
    </row>
    <row r="7" spans="1:4">
      <c r="A7" t="s">
        <v>26</v>
      </c>
      <c r="B7" s="4" t="s">
        <v>20881</v>
      </c>
      <c r="C7" s="4" t="s">
        <v>20874</v>
      </c>
      <c r="D7" t="str">
        <f t="shared" si="0"/>
        <v>http://example.com</v>
      </c>
    </row>
    <row r="8" spans="1:4">
      <c r="A8" t="s">
        <v>29</v>
      </c>
      <c r="B8" s="4" t="s">
        <v>20882</v>
      </c>
      <c r="C8" s="4" t="s">
        <v>20876</v>
      </c>
      <c r="D8" t="str">
        <f t="shared" si="0"/>
        <v>http://example.org</v>
      </c>
    </row>
    <row r="9" spans="1:4">
      <c r="A9" t="s">
        <v>33</v>
      </c>
      <c r="B9" s="4" t="s">
        <v>20883</v>
      </c>
      <c r="C9" s="4" t="s">
        <v>20876</v>
      </c>
      <c r="D9" t="str">
        <f t="shared" si="0"/>
        <v>http://example.org</v>
      </c>
    </row>
    <row r="10" spans="1:4">
      <c r="A10" t="s">
        <v>37</v>
      </c>
      <c r="B10" s="4" t="s">
        <v>20884</v>
      </c>
      <c r="C10" s="4" t="s">
        <v>20874</v>
      </c>
      <c r="D10" t="str">
        <f t="shared" si="0"/>
        <v>http://example.com</v>
      </c>
    </row>
    <row r="11" spans="1:4">
      <c r="A11" t="s">
        <v>41</v>
      </c>
      <c r="B11" s="4" t="s">
        <v>20885</v>
      </c>
      <c r="C11" s="4" t="s">
        <v>20878</v>
      </c>
      <c r="D11" t="str">
        <f t="shared" si="0"/>
        <v>http://example.net</v>
      </c>
    </row>
    <row r="12" spans="1:4">
      <c r="A12" t="s">
        <v>45</v>
      </c>
      <c r="B12" s="4" t="s">
        <v>20886</v>
      </c>
      <c r="C12" s="4" t="s">
        <v>20874</v>
      </c>
      <c r="D12" t="str">
        <f t="shared" si="0"/>
        <v>http://example.com</v>
      </c>
    </row>
    <row r="13" spans="1:4">
      <c r="A13" t="s">
        <v>49</v>
      </c>
      <c r="B13" s="4" t="s">
        <v>20887</v>
      </c>
      <c r="C13" s="4" t="s">
        <v>20878</v>
      </c>
      <c r="D13" t="str">
        <f t="shared" si="0"/>
        <v>http://example.net</v>
      </c>
    </row>
    <row r="14" spans="1:4">
      <c r="A14" t="s">
        <v>53</v>
      </c>
      <c r="B14" s="4" t="s">
        <v>20888</v>
      </c>
      <c r="C14" s="4" t="s">
        <v>20876</v>
      </c>
      <c r="D14" t="str">
        <f t="shared" si="0"/>
        <v>http://example.org</v>
      </c>
    </row>
    <row r="15" spans="1:4">
      <c r="A15" t="s">
        <v>57</v>
      </c>
      <c r="B15" s="4" t="s">
        <v>20889</v>
      </c>
      <c r="C15" s="4" t="s">
        <v>20876</v>
      </c>
      <c r="D15" t="str">
        <f t="shared" si="0"/>
        <v>http://example.org</v>
      </c>
    </row>
    <row r="16" spans="1:4">
      <c r="A16" t="s">
        <v>61</v>
      </c>
      <c r="B16" s="4" t="s">
        <v>20890</v>
      </c>
      <c r="C16" s="4" t="s">
        <v>20876</v>
      </c>
      <c r="D16" t="str">
        <f t="shared" si="0"/>
        <v>http://example.org</v>
      </c>
    </row>
    <row r="17" spans="1:4">
      <c r="A17" t="s">
        <v>65</v>
      </c>
      <c r="B17" s="4" t="s">
        <v>20891</v>
      </c>
      <c r="C17" s="4" t="s">
        <v>20874</v>
      </c>
      <c r="D17" t="str">
        <f t="shared" si="0"/>
        <v>http://example.com</v>
      </c>
    </row>
    <row r="18" spans="1:4">
      <c r="A18" t="s">
        <v>69</v>
      </c>
      <c r="B18" s="4" t="s">
        <v>20892</v>
      </c>
      <c r="C18" s="4" t="s">
        <v>20874</v>
      </c>
      <c r="D18" t="str">
        <f t="shared" si="0"/>
        <v>http://example.com</v>
      </c>
    </row>
    <row r="19" spans="1:4">
      <c r="A19" t="s">
        <v>73</v>
      </c>
      <c r="B19" s="4" t="s">
        <v>20893</v>
      </c>
      <c r="C19" s="4" t="s">
        <v>20876</v>
      </c>
      <c r="D19" t="str">
        <f t="shared" si="0"/>
        <v>http://example.org</v>
      </c>
    </row>
    <row r="20" spans="1:4">
      <c r="A20" t="s">
        <v>76</v>
      </c>
      <c r="B20" s="4" t="s">
        <v>20894</v>
      </c>
      <c r="C20" s="4" t="s">
        <v>20878</v>
      </c>
      <c r="D20" t="str">
        <f t="shared" si="0"/>
        <v>http://example.net</v>
      </c>
    </row>
    <row r="21" spans="1:4">
      <c r="A21" t="s">
        <v>80</v>
      </c>
      <c r="B21" s="4" t="s">
        <v>20895</v>
      </c>
      <c r="C21" s="4" t="s">
        <v>20876</v>
      </c>
      <c r="D21" t="str">
        <f t="shared" si="0"/>
        <v>http://example.org</v>
      </c>
    </row>
    <row r="22" spans="1:4">
      <c r="A22" t="s">
        <v>84</v>
      </c>
      <c r="B22" s="4" t="s">
        <v>20896</v>
      </c>
      <c r="C22" s="4" t="s">
        <v>20878</v>
      </c>
      <c r="D22" t="str">
        <f t="shared" si="0"/>
        <v>http://example.net</v>
      </c>
    </row>
    <row r="23" spans="1:4">
      <c r="A23" t="s">
        <v>88</v>
      </c>
      <c r="B23" s="4" t="s">
        <v>20897</v>
      </c>
      <c r="C23" s="4" t="s">
        <v>20876</v>
      </c>
      <c r="D23" t="str">
        <f t="shared" si="0"/>
        <v>http://example.org</v>
      </c>
    </row>
    <row r="24" spans="1:4">
      <c r="A24" t="s">
        <v>92</v>
      </c>
      <c r="B24" s="4" t="s">
        <v>20898</v>
      </c>
      <c r="C24" s="4" t="s">
        <v>20876</v>
      </c>
      <c r="D24" t="str">
        <f t="shared" si="0"/>
        <v>http://example.org</v>
      </c>
    </row>
    <row r="25" spans="1:4">
      <c r="A25" t="s">
        <v>95</v>
      </c>
      <c r="B25" s="4" t="s">
        <v>20899</v>
      </c>
      <c r="C25" s="4" t="s">
        <v>20878</v>
      </c>
      <c r="D25" t="str">
        <f t="shared" si="0"/>
        <v>http://example.net</v>
      </c>
    </row>
    <row r="26" spans="1:4">
      <c r="A26" t="s">
        <v>99</v>
      </c>
      <c r="B26" s="4" t="s">
        <v>20900</v>
      </c>
      <c r="C26" s="4" t="s">
        <v>20876</v>
      </c>
      <c r="D26" t="str">
        <f t="shared" si="0"/>
        <v>http://example.org</v>
      </c>
    </row>
    <row r="27" spans="1:4">
      <c r="A27" t="s">
        <v>103</v>
      </c>
      <c r="B27" s="4" t="s">
        <v>20901</v>
      </c>
      <c r="C27" s="4" t="s">
        <v>20876</v>
      </c>
      <c r="D27" t="str">
        <f t="shared" si="0"/>
        <v>http://example.org</v>
      </c>
    </row>
    <row r="28" spans="1:4">
      <c r="A28" t="s">
        <v>107</v>
      </c>
      <c r="B28" s="4" t="s">
        <v>20902</v>
      </c>
      <c r="C28" s="4" t="s">
        <v>20874</v>
      </c>
      <c r="D28" t="str">
        <f t="shared" si="0"/>
        <v>http://example.com</v>
      </c>
    </row>
    <row r="29" spans="1:4">
      <c r="A29" t="s">
        <v>111</v>
      </c>
      <c r="B29" s="4" t="s">
        <v>20903</v>
      </c>
      <c r="C29" s="4" t="s">
        <v>20878</v>
      </c>
      <c r="D29" t="str">
        <f t="shared" si="0"/>
        <v>http://example.net</v>
      </c>
    </row>
    <row r="30" spans="1:4">
      <c r="A30" t="s">
        <v>114</v>
      </c>
      <c r="B30" s="4" t="s">
        <v>20904</v>
      </c>
      <c r="C30" s="4" t="s">
        <v>20874</v>
      </c>
      <c r="D30" t="str">
        <f t="shared" si="0"/>
        <v>http://example.com</v>
      </c>
    </row>
    <row r="31" spans="1:4">
      <c r="A31" t="s">
        <v>118</v>
      </c>
      <c r="B31" s="4" t="s">
        <v>20905</v>
      </c>
      <c r="C31" s="4" t="s">
        <v>20874</v>
      </c>
      <c r="D31" t="str">
        <f t="shared" si="0"/>
        <v>http://example.com</v>
      </c>
    </row>
    <row r="32" spans="1:4">
      <c r="A32" t="s">
        <v>122</v>
      </c>
      <c r="B32" s="4" t="s">
        <v>20906</v>
      </c>
      <c r="C32" s="4" t="s">
        <v>20874</v>
      </c>
      <c r="D32" t="str">
        <f t="shared" si="0"/>
        <v>http://example.com</v>
      </c>
    </row>
    <row r="33" spans="1:4">
      <c r="A33" t="s">
        <v>126</v>
      </c>
      <c r="B33" s="4" t="s">
        <v>20907</v>
      </c>
      <c r="C33" s="4" t="s">
        <v>20878</v>
      </c>
      <c r="D33" t="str">
        <f t="shared" si="0"/>
        <v>http://example.net</v>
      </c>
    </row>
    <row r="34" spans="1:4">
      <c r="A34" t="s">
        <v>130</v>
      </c>
      <c r="B34" s="4" t="s">
        <v>20908</v>
      </c>
      <c r="C34" s="4" t="s">
        <v>20876</v>
      </c>
      <c r="D34" t="str">
        <f t="shared" si="0"/>
        <v>http://example.org</v>
      </c>
    </row>
    <row r="35" spans="1:4">
      <c r="A35" t="s">
        <v>134</v>
      </c>
      <c r="B35" s="4" t="s">
        <v>20909</v>
      </c>
      <c r="C35" s="4" t="s">
        <v>20874</v>
      </c>
      <c r="D35" t="str">
        <f t="shared" si="0"/>
        <v>http://example.com</v>
      </c>
    </row>
    <row r="36" spans="1:4">
      <c r="A36" t="s">
        <v>137</v>
      </c>
      <c r="B36" s="4" t="s">
        <v>20910</v>
      </c>
      <c r="C36" s="4" t="s">
        <v>20874</v>
      </c>
      <c r="D36" t="str">
        <f t="shared" si="0"/>
        <v>http://example.com</v>
      </c>
    </row>
    <row r="37" spans="1:4">
      <c r="A37" t="s">
        <v>141</v>
      </c>
      <c r="B37" s="4" t="s">
        <v>20911</v>
      </c>
      <c r="C37" s="4" t="s">
        <v>20878</v>
      </c>
      <c r="D37" t="str">
        <f t="shared" si="0"/>
        <v>http://example.net</v>
      </c>
    </row>
    <row r="38" spans="1:4">
      <c r="A38" t="s">
        <v>145</v>
      </c>
      <c r="B38" s="4" t="s">
        <v>20912</v>
      </c>
      <c r="C38" s="4" t="s">
        <v>20878</v>
      </c>
      <c r="D38" t="str">
        <f t="shared" si="0"/>
        <v>http://example.net</v>
      </c>
    </row>
    <row r="39" spans="1:4">
      <c r="A39" t="s">
        <v>149</v>
      </c>
      <c r="B39" s="4" t="s">
        <v>20913</v>
      </c>
      <c r="C39" s="4" t="s">
        <v>20876</v>
      </c>
      <c r="D39" t="str">
        <f t="shared" si="0"/>
        <v>http://example.org</v>
      </c>
    </row>
    <row r="40" spans="1:4">
      <c r="A40" t="s">
        <v>153</v>
      </c>
      <c r="B40" s="4" t="s">
        <v>20914</v>
      </c>
      <c r="C40" s="4" t="s">
        <v>20876</v>
      </c>
      <c r="D40" t="str">
        <f t="shared" si="0"/>
        <v>http://example.org</v>
      </c>
    </row>
    <row r="41" spans="1:4">
      <c r="A41" t="s">
        <v>156</v>
      </c>
      <c r="B41" s="4" t="s">
        <v>20915</v>
      </c>
      <c r="C41" s="4" t="s">
        <v>20874</v>
      </c>
      <c r="D41" t="str">
        <f t="shared" si="0"/>
        <v>http://example.com</v>
      </c>
    </row>
    <row r="42" spans="1:4">
      <c r="A42" t="s">
        <v>160</v>
      </c>
      <c r="B42" s="4" t="s">
        <v>20916</v>
      </c>
      <c r="C42" s="4" t="s">
        <v>20876</v>
      </c>
      <c r="D42" t="str">
        <f t="shared" si="0"/>
        <v>http://example.org</v>
      </c>
    </row>
    <row r="43" spans="1:4">
      <c r="A43" t="s">
        <v>164</v>
      </c>
      <c r="B43" s="4" t="s">
        <v>20917</v>
      </c>
      <c r="C43" s="4" t="s">
        <v>20878</v>
      </c>
      <c r="D43" t="str">
        <f t="shared" si="0"/>
        <v>http://example.net</v>
      </c>
    </row>
    <row r="44" spans="1:4">
      <c r="A44" t="s">
        <v>168</v>
      </c>
      <c r="B44" s="4" t="s">
        <v>20918</v>
      </c>
      <c r="C44" s="4" t="s">
        <v>20876</v>
      </c>
      <c r="D44" t="str">
        <f t="shared" si="0"/>
        <v>http://example.org</v>
      </c>
    </row>
    <row r="45" spans="1:4">
      <c r="A45" t="s">
        <v>172</v>
      </c>
      <c r="B45" s="4" t="s">
        <v>20919</v>
      </c>
      <c r="C45" s="4" t="s">
        <v>20874</v>
      </c>
      <c r="D45" t="str">
        <f t="shared" si="0"/>
        <v>http://example.com</v>
      </c>
    </row>
    <row r="46" spans="1:4">
      <c r="A46" t="s">
        <v>176</v>
      </c>
      <c r="B46" s="4" t="s">
        <v>20920</v>
      </c>
      <c r="C46" s="4" t="s">
        <v>20878</v>
      </c>
      <c r="D46" t="str">
        <f t="shared" si="0"/>
        <v>http://example.net</v>
      </c>
    </row>
    <row r="47" spans="1:4">
      <c r="A47" t="s">
        <v>180</v>
      </c>
      <c r="B47" s="4" t="s">
        <v>20921</v>
      </c>
      <c r="C47" s="4" t="s">
        <v>20876</v>
      </c>
      <c r="D47" t="str">
        <f t="shared" si="0"/>
        <v>http://example.org</v>
      </c>
    </row>
    <row r="48" spans="1:4">
      <c r="A48" t="s">
        <v>183</v>
      </c>
      <c r="B48" s="4" t="s">
        <v>20922</v>
      </c>
      <c r="C48" s="4" t="s">
        <v>20876</v>
      </c>
      <c r="D48" t="str">
        <f t="shared" si="0"/>
        <v>http://example.org</v>
      </c>
    </row>
    <row r="49" spans="1:4">
      <c r="A49" t="s">
        <v>187</v>
      </c>
      <c r="B49" s="4" t="s">
        <v>20923</v>
      </c>
      <c r="C49" s="4" t="s">
        <v>20878</v>
      </c>
      <c r="D49" t="str">
        <f t="shared" si="0"/>
        <v>http://example.net</v>
      </c>
    </row>
    <row r="50" spans="1:4">
      <c r="A50" t="s">
        <v>190</v>
      </c>
      <c r="B50" s="4" t="s">
        <v>20924</v>
      </c>
      <c r="C50" s="4" t="s">
        <v>20874</v>
      </c>
      <c r="D50" t="str">
        <f t="shared" si="0"/>
        <v>http://example.com</v>
      </c>
    </row>
    <row r="51" spans="1:4">
      <c r="A51" t="s">
        <v>194</v>
      </c>
      <c r="B51" s="4" t="s">
        <v>20925</v>
      </c>
      <c r="C51" s="4" t="s">
        <v>20878</v>
      </c>
      <c r="D51" t="str">
        <f t="shared" si="0"/>
        <v>http://example.net</v>
      </c>
    </row>
    <row r="52" spans="1:4">
      <c r="A52" t="s">
        <v>198</v>
      </c>
      <c r="B52" s="4" t="s">
        <v>20926</v>
      </c>
      <c r="C52" s="4" t="s">
        <v>20878</v>
      </c>
      <c r="D52" t="str">
        <f t="shared" si="0"/>
        <v>http://example.net</v>
      </c>
    </row>
    <row r="53" spans="1:4">
      <c r="A53" t="s">
        <v>202</v>
      </c>
      <c r="B53" s="4" t="s">
        <v>20927</v>
      </c>
      <c r="C53" s="4" t="s">
        <v>20878</v>
      </c>
      <c r="D53" t="str">
        <f t="shared" si="0"/>
        <v>http://example.net</v>
      </c>
    </row>
    <row r="54" spans="1:4">
      <c r="A54" t="s">
        <v>206</v>
      </c>
      <c r="B54" s="4" t="s">
        <v>20928</v>
      </c>
      <c r="C54" s="4" t="s">
        <v>20878</v>
      </c>
      <c r="D54" t="str">
        <f t="shared" si="0"/>
        <v>http://example.net</v>
      </c>
    </row>
    <row r="55" spans="1:4">
      <c r="A55" t="s">
        <v>210</v>
      </c>
      <c r="B55" s="4" t="s">
        <v>20929</v>
      </c>
      <c r="C55" s="4" t="s">
        <v>20876</v>
      </c>
      <c r="D55" t="str">
        <f t="shared" si="0"/>
        <v>http://example.org</v>
      </c>
    </row>
    <row r="56" spans="1:4">
      <c r="A56" t="s">
        <v>214</v>
      </c>
      <c r="B56" s="4" t="s">
        <v>20930</v>
      </c>
      <c r="C56" s="4" t="s">
        <v>20876</v>
      </c>
      <c r="D56" t="str">
        <f t="shared" si="0"/>
        <v>http://example.org</v>
      </c>
    </row>
    <row r="57" spans="1:4">
      <c r="A57" t="s">
        <v>217</v>
      </c>
      <c r="B57" s="4" t="s">
        <v>20931</v>
      </c>
      <c r="C57" s="4" t="s">
        <v>20878</v>
      </c>
      <c r="D57" t="str">
        <f t="shared" si="0"/>
        <v>http://example.net</v>
      </c>
    </row>
    <row r="58" spans="1:4">
      <c r="A58" t="s">
        <v>220</v>
      </c>
      <c r="B58" s="4" t="s">
        <v>20932</v>
      </c>
      <c r="C58" s="4" t="s">
        <v>20878</v>
      </c>
      <c r="D58" t="str">
        <f t="shared" si="0"/>
        <v>http://example.net</v>
      </c>
    </row>
    <row r="59" spans="1:4">
      <c r="A59" t="s">
        <v>224</v>
      </c>
      <c r="B59" s="4" t="s">
        <v>20933</v>
      </c>
      <c r="C59" s="4" t="s">
        <v>20878</v>
      </c>
      <c r="D59" t="str">
        <f t="shared" si="0"/>
        <v>http://example.net</v>
      </c>
    </row>
    <row r="60" spans="1:4">
      <c r="A60" t="s">
        <v>228</v>
      </c>
      <c r="B60" s="4" t="s">
        <v>20934</v>
      </c>
      <c r="C60" s="4" t="s">
        <v>20876</v>
      </c>
      <c r="D60" t="str">
        <f t="shared" si="0"/>
        <v>http://example.org</v>
      </c>
    </row>
    <row r="61" spans="1:4">
      <c r="A61" t="s">
        <v>232</v>
      </c>
      <c r="B61" s="4" t="s">
        <v>20935</v>
      </c>
      <c r="C61" s="4" t="s">
        <v>20876</v>
      </c>
      <c r="D61" t="str">
        <f t="shared" si="0"/>
        <v>http://example.org</v>
      </c>
    </row>
    <row r="62" spans="1:4">
      <c r="A62" t="s">
        <v>236</v>
      </c>
      <c r="B62" s="4" t="s">
        <v>20936</v>
      </c>
      <c r="C62" s="4" t="s">
        <v>20878</v>
      </c>
      <c r="D62" t="str">
        <f t="shared" si="0"/>
        <v>http://example.net</v>
      </c>
    </row>
    <row r="63" spans="1:4">
      <c r="A63" t="s">
        <v>240</v>
      </c>
      <c r="B63" s="4" t="s">
        <v>20937</v>
      </c>
      <c r="C63" s="4" t="s">
        <v>20876</v>
      </c>
      <c r="D63" t="str">
        <f t="shared" si="0"/>
        <v>http://example.org</v>
      </c>
    </row>
    <row r="64" spans="1:4">
      <c r="A64" t="s">
        <v>244</v>
      </c>
      <c r="B64" s="4" t="s">
        <v>20938</v>
      </c>
      <c r="C64" s="4" t="s">
        <v>20874</v>
      </c>
      <c r="D64" t="str">
        <f t="shared" si="0"/>
        <v>http://example.com</v>
      </c>
    </row>
    <row r="65" spans="1:4">
      <c r="A65" t="s">
        <v>248</v>
      </c>
      <c r="B65" s="4" t="s">
        <v>20939</v>
      </c>
      <c r="C65" s="4" t="s">
        <v>20876</v>
      </c>
      <c r="D65" t="str">
        <f t="shared" si="0"/>
        <v>http://example.org</v>
      </c>
    </row>
    <row r="66" spans="1:4">
      <c r="A66" t="s">
        <v>252</v>
      </c>
      <c r="B66" s="4" t="s">
        <v>20940</v>
      </c>
      <c r="C66" s="4" t="s">
        <v>20878</v>
      </c>
      <c r="D66" t="str">
        <f t="shared" si="0"/>
        <v>http://example.net</v>
      </c>
    </row>
    <row r="67" spans="1:4">
      <c r="A67" t="s">
        <v>256</v>
      </c>
      <c r="B67" s="4" t="s">
        <v>20941</v>
      </c>
      <c r="C67" s="4" t="s">
        <v>20874</v>
      </c>
      <c r="D67" t="str">
        <f t="shared" ref="D67:D130" si="1">"http://"&amp;C67</f>
        <v>http://example.com</v>
      </c>
    </row>
    <row r="68" spans="1:4">
      <c r="A68" t="s">
        <v>260</v>
      </c>
      <c r="B68" s="4" t="s">
        <v>20942</v>
      </c>
      <c r="C68" s="4" t="s">
        <v>20874</v>
      </c>
      <c r="D68" t="str">
        <f t="shared" si="1"/>
        <v>http://example.com</v>
      </c>
    </row>
    <row r="69" spans="1:4">
      <c r="A69" t="s">
        <v>264</v>
      </c>
      <c r="B69" s="4" t="s">
        <v>20943</v>
      </c>
      <c r="C69" s="4" t="s">
        <v>20878</v>
      </c>
      <c r="D69" t="str">
        <f t="shared" si="1"/>
        <v>http://example.net</v>
      </c>
    </row>
    <row r="70" spans="1:4">
      <c r="A70" t="s">
        <v>268</v>
      </c>
      <c r="B70" s="4" t="s">
        <v>20944</v>
      </c>
      <c r="C70" s="4" t="s">
        <v>20874</v>
      </c>
      <c r="D70" t="str">
        <f t="shared" si="1"/>
        <v>http://example.com</v>
      </c>
    </row>
    <row r="71" spans="1:4">
      <c r="A71" t="s">
        <v>272</v>
      </c>
      <c r="B71" s="4" t="s">
        <v>20945</v>
      </c>
      <c r="C71" s="4" t="s">
        <v>20874</v>
      </c>
      <c r="D71" t="str">
        <f t="shared" si="1"/>
        <v>http://example.com</v>
      </c>
    </row>
    <row r="72" spans="1:4">
      <c r="A72" t="s">
        <v>276</v>
      </c>
      <c r="B72" s="4" t="s">
        <v>20946</v>
      </c>
      <c r="C72" s="4" t="s">
        <v>20876</v>
      </c>
      <c r="D72" t="str">
        <f t="shared" si="1"/>
        <v>http://example.org</v>
      </c>
    </row>
    <row r="73" spans="1:4">
      <c r="A73" t="s">
        <v>280</v>
      </c>
      <c r="B73" s="4" t="s">
        <v>20947</v>
      </c>
      <c r="C73" s="4" t="s">
        <v>20876</v>
      </c>
      <c r="D73" t="str">
        <f t="shared" si="1"/>
        <v>http://example.org</v>
      </c>
    </row>
    <row r="74" spans="1:4">
      <c r="A74" t="s">
        <v>284</v>
      </c>
      <c r="B74" s="4" t="s">
        <v>20948</v>
      </c>
      <c r="C74" s="4" t="s">
        <v>20876</v>
      </c>
      <c r="D74" t="str">
        <f t="shared" si="1"/>
        <v>http://example.org</v>
      </c>
    </row>
    <row r="75" spans="1:4">
      <c r="A75" t="s">
        <v>288</v>
      </c>
      <c r="B75" s="4" t="s">
        <v>20949</v>
      </c>
      <c r="C75" s="4" t="s">
        <v>20874</v>
      </c>
      <c r="D75" t="str">
        <f t="shared" si="1"/>
        <v>http://example.com</v>
      </c>
    </row>
    <row r="76" spans="1:4">
      <c r="A76" t="s">
        <v>292</v>
      </c>
      <c r="B76" s="4" t="s">
        <v>20950</v>
      </c>
      <c r="C76" s="4" t="s">
        <v>20876</v>
      </c>
      <c r="D76" t="str">
        <f t="shared" si="1"/>
        <v>http://example.org</v>
      </c>
    </row>
    <row r="77" spans="1:4">
      <c r="A77" t="s">
        <v>296</v>
      </c>
      <c r="B77" s="4" t="s">
        <v>20951</v>
      </c>
      <c r="C77" s="4" t="s">
        <v>20874</v>
      </c>
      <c r="D77" t="str">
        <f t="shared" si="1"/>
        <v>http://example.com</v>
      </c>
    </row>
    <row r="78" spans="1:4">
      <c r="A78" t="s">
        <v>300</v>
      </c>
      <c r="B78" s="4" t="s">
        <v>20952</v>
      </c>
      <c r="C78" s="4" t="s">
        <v>20878</v>
      </c>
      <c r="D78" t="str">
        <f t="shared" si="1"/>
        <v>http://example.net</v>
      </c>
    </row>
    <row r="79" spans="1:4">
      <c r="A79" t="s">
        <v>303</v>
      </c>
      <c r="B79" s="4" t="s">
        <v>20953</v>
      </c>
      <c r="C79" s="4" t="s">
        <v>20874</v>
      </c>
      <c r="D79" t="str">
        <f t="shared" si="1"/>
        <v>http://example.com</v>
      </c>
    </row>
    <row r="80" spans="1:4">
      <c r="A80" t="s">
        <v>307</v>
      </c>
      <c r="B80" s="4" t="s">
        <v>20954</v>
      </c>
      <c r="C80" s="4" t="s">
        <v>20878</v>
      </c>
      <c r="D80" t="str">
        <f t="shared" si="1"/>
        <v>http://example.net</v>
      </c>
    </row>
    <row r="81" spans="1:4">
      <c r="A81" t="s">
        <v>311</v>
      </c>
      <c r="B81" s="4" t="s">
        <v>20955</v>
      </c>
      <c r="C81" s="4" t="s">
        <v>20876</v>
      </c>
      <c r="D81" t="str">
        <f t="shared" si="1"/>
        <v>http://example.org</v>
      </c>
    </row>
    <row r="82" spans="1:4">
      <c r="A82" t="s">
        <v>315</v>
      </c>
      <c r="B82" s="4" t="s">
        <v>20956</v>
      </c>
      <c r="C82" s="4" t="s">
        <v>20876</v>
      </c>
      <c r="D82" t="str">
        <f t="shared" si="1"/>
        <v>http://example.org</v>
      </c>
    </row>
    <row r="83" spans="1:4">
      <c r="A83" t="s">
        <v>319</v>
      </c>
      <c r="B83" s="4" t="s">
        <v>20957</v>
      </c>
      <c r="C83" s="4" t="s">
        <v>20876</v>
      </c>
      <c r="D83" t="str">
        <f t="shared" si="1"/>
        <v>http://example.org</v>
      </c>
    </row>
    <row r="84" spans="1:4">
      <c r="A84" t="s">
        <v>323</v>
      </c>
      <c r="B84" s="4" t="s">
        <v>20958</v>
      </c>
      <c r="C84" s="4" t="s">
        <v>20876</v>
      </c>
      <c r="D84" t="str">
        <f t="shared" si="1"/>
        <v>http://example.org</v>
      </c>
    </row>
    <row r="85" spans="1:4">
      <c r="A85" t="s">
        <v>327</v>
      </c>
      <c r="B85" s="4" t="s">
        <v>20959</v>
      </c>
      <c r="C85" s="4" t="s">
        <v>20878</v>
      </c>
      <c r="D85" t="str">
        <f t="shared" si="1"/>
        <v>http://example.net</v>
      </c>
    </row>
    <row r="86" spans="1:4">
      <c r="A86" t="s">
        <v>331</v>
      </c>
      <c r="B86" s="4" t="s">
        <v>20960</v>
      </c>
      <c r="C86" s="4" t="s">
        <v>20876</v>
      </c>
      <c r="D86" t="str">
        <f t="shared" si="1"/>
        <v>http://example.org</v>
      </c>
    </row>
    <row r="87" spans="1:4">
      <c r="A87" t="s">
        <v>335</v>
      </c>
      <c r="B87" s="4" t="s">
        <v>20961</v>
      </c>
      <c r="C87" s="4" t="s">
        <v>20878</v>
      </c>
      <c r="D87" t="str">
        <f t="shared" si="1"/>
        <v>http://example.net</v>
      </c>
    </row>
    <row r="88" spans="1:4">
      <c r="A88" t="s">
        <v>339</v>
      </c>
      <c r="B88" s="4" t="s">
        <v>20962</v>
      </c>
      <c r="C88" s="4" t="s">
        <v>20874</v>
      </c>
      <c r="D88" t="str">
        <f t="shared" si="1"/>
        <v>http://example.com</v>
      </c>
    </row>
    <row r="89" spans="1:4">
      <c r="A89" t="s">
        <v>343</v>
      </c>
      <c r="B89" s="4" t="s">
        <v>20963</v>
      </c>
      <c r="C89" s="4" t="s">
        <v>20876</v>
      </c>
      <c r="D89" t="str">
        <f t="shared" si="1"/>
        <v>http://example.org</v>
      </c>
    </row>
    <row r="90" spans="1:4">
      <c r="A90" t="s">
        <v>347</v>
      </c>
      <c r="B90" s="4" t="s">
        <v>20964</v>
      </c>
      <c r="C90" s="4" t="s">
        <v>20876</v>
      </c>
      <c r="D90" t="str">
        <f t="shared" si="1"/>
        <v>http://example.org</v>
      </c>
    </row>
    <row r="91" spans="1:4">
      <c r="A91" t="s">
        <v>351</v>
      </c>
      <c r="B91" s="4" t="s">
        <v>20965</v>
      </c>
      <c r="C91" s="4" t="s">
        <v>20874</v>
      </c>
      <c r="D91" t="str">
        <f t="shared" si="1"/>
        <v>http://example.com</v>
      </c>
    </row>
    <row r="92" spans="1:4">
      <c r="A92" t="s">
        <v>355</v>
      </c>
      <c r="B92" s="4" t="s">
        <v>20966</v>
      </c>
      <c r="C92" s="4" t="s">
        <v>20878</v>
      </c>
      <c r="D92" t="str">
        <f t="shared" si="1"/>
        <v>http://example.net</v>
      </c>
    </row>
    <row r="93" spans="1:4">
      <c r="A93" t="s">
        <v>359</v>
      </c>
      <c r="B93" s="4" t="s">
        <v>20967</v>
      </c>
      <c r="C93" s="4" t="s">
        <v>20874</v>
      </c>
      <c r="D93" t="str">
        <f t="shared" si="1"/>
        <v>http://example.com</v>
      </c>
    </row>
    <row r="94" spans="1:4">
      <c r="A94" t="s">
        <v>363</v>
      </c>
      <c r="B94" s="4" t="s">
        <v>20968</v>
      </c>
      <c r="C94" s="4" t="s">
        <v>20876</v>
      </c>
      <c r="D94" t="str">
        <f t="shared" si="1"/>
        <v>http://example.org</v>
      </c>
    </row>
    <row r="95" spans="1:4">
      <c r="A95" t="s">
        <v>367</v>
      </c>
      <c r="B95" s="4" t="s">
        <v>20969</v>
      </c>
      <c r="C95" s="4" t="s">
        <v>20874</v>
      </c>
      <c r="D95" t="str">
        <f t="shared" si="1"/>
        <v>http://example.com</v>
      </c>
    </row>
    <row r="96" spans="1:4">
      <c r="A96" t="s">
        <v>371</v>
      </c>
      <c r="B96" s="4" t="s">
        <v>20970</v>
      </c>
      <c r="C96" s="4" t="s">
        <v>20876</v>
      </c>
      <c r="D96" t="str">
        <f t="shared" si="1"/>
        <v>http://example.org</v>
      </c>
    </row>
    <row r="97" spans="1:4">
      <c r="A97" t="s">
        <v>375</v>
      </c>
      <c r="B97" s="4" t="s">
        <v>20971</v>
      </c>
      <c r="C97" s="4" t="s">
        <v>20878</v>
      </c>
      <c r="D97" t="str">
        <f t="shared" si="1"/>
        <v>http://example.net</v>
      </c>
    </row>
    <row r="98" spans="1:4">
      <c r="A98" t="s">
        <v>379</v>
      </c>
      <c r="B98" s="4" t="s">
        <v>20972</v>
      </c>
      <c r="C98" s="4" t="s">
        <v>20876</v>
      </c>
      <c r="D98" t="str">
        <f t="shared" si="1"/>
        <v>http://example.org</v>
      </c>
    </row>
    <row r="99" spans="1:4">
      <c r="A99" t="s">
        <v>383</v>
      </c>
      <c r="B99" s="4" t="s">
        <v>20973</v>
      </c>
      <c r="C99" s="4" t="s">
        <v>20874</v>
      </c>
      <c r="D99" t="str">
        <f t="shared" si="1"/>
        <v>http://example.com</v>
      </c>
    </row>
    <row r="100" spans="1:4">
      <c r="A100" t="s">
        <v>387</v>
      </c>
      <c r="B100" s="4" t="s">
        <v>20974</v>
      </c>
      <c r="C100" s="4" t="s">
        <v>20876</v>
      </c>
      <c r="D100" t="str">
        <f t="shared" si="1"/>
        <v>http://example.org</v>
      </c>
    </row>
    <row r="101" spans="1:4">
      <c r="A101" t="s">
        <v>391</v>
      </c>
      <c r="B101" s="4" t="s">
        <v>20975</v>
      </c>
      <c r="C101" s="4" t="s">
        <v>20874</v>
      </c>
      <c r="D101" t="str">
        <f t="shared" si="1"/>
        <v>http://example.com</v>
      </c>
    </row>
    <row r="102" spans="1:4">
      <c r="A102" t="s">
        <v>395</v>
      </c>
      <c r="B102" s="4" t="s">
        <v>20976</v>
      </c>
      <c r="C102" s="4" t="s">
        <v>20878</v>
      </c>
      <c r="D102" t="str">
        <f t="shared" si="1"/>
        <v>http://example.net</v>
      </c>
    </row>
    <row r="103" spans="1:4">
      <c r="A103" t="s">
        <v>398</v>
      </c>
      <c r="B103" s="4" t="s">
        <v>20977</v>
      </c>
      <c r="C103" s="4" t="s">
        <v>20878</v>
      </c>
      <c r="D103" t="str">
        <f t="shared" si="1"/>
        <v>http://example.net</v>
      </c>
    </row>
    <row r="104" spans="1:4">
      <c r="A104" t="s">
        <v>402</v>
      </c>
      <c r="B104" s="4" t="s">
        <v>20978</v>
      </c>
      <c r="C104" s="4" t="s">
        <v>20878</v>
      </c>
      <c r="D104" t="str">
        <f t="shared" si="1"/>
        <v>http://example.net</v>
      </c>
    </row>
    <row r="105" spans="1:4">
      <c r="A105" t="s">
        <v>406</v>
      </c>
      <c r="B105" s="4" t="s">
        <v>20979</v>
      </c>
      <c r="C105" s="4" t="s">
        <v>20878</v>
      </c>
      <c r="D105" t="str">
        <f t="shared" si="1"/>
        <v>http://example.net</v>
      </c>
    </row>
    <row r="106" spans="1:4">
      <c r="A106" t="s">
        <v>410</v>
      </c>
      <c r="B106" s="4" t="s">
        <v>20980</v>
      </c>
      <c r="C106" s="4" t="s">
        <v>20874</v>
      </c>
      <c r="D106" t="str">
        <f t="shared" si="1"/>
        <v>http://example.com</v>
      </c>
    </row>
    <row r="107" spans="1:4">
      <c r="A107" t="s">
        <v>414</v>
      </c>
      <c r="B107" s="4" t="s">
        <v>20981</v>
      </c>
      <c r="C107" s="4" t="s">
        <v>20876</v>
      </c>
      <c r="D107" t="str">
        <f t="shared" si="1"/>
        <v>http://example.org</v>
      </c>
    </row>
    <row r="108" spans="1:4">
      <c r="A108" t="s">
        <v>418</v>
      </c>
      <c r="B108" s="4" t="s">
        <v>20982</v>
      </c>
      <c r="C108" s="4" t="s">
        <v>20878</v>
      </c>
      <c r="D108" t="str">
        <f t="shared" si="1"/>
        <v>http://example.net</v>
      </c>
    </row>
    <row r="109" spans="1:4">
      <c r="A109" t="s">
        <v>422</v>
      </c>
      <c r="B109" s="4" t="s">
        <v>20983</v>
      </c>
      <c r="C109" s="4" t="s">
        <v>20878</v>
      </c>
      <c r="D109" t="str">
        <f t="shared" si="1"/>
        <v>http://example.net</v>
      </c>
    </row>
    <row r="110" spans="1:4">
      <c r="A110" t="s">
        <v>426</v>
      </c>
      <c r="B110" s="4" t="s">
        <v>20984</v>
      </c>
      <c r="C110" s="4" t="s">
        <v>20878</v>
      </c>
      <c r="D110" t="str">
        <f t="shared" si="1"/>
        <v>http://example.net</v>
      </c>
    </row>
    <row r="111" spans="1:4">
      <c r="A111" t="s">
        <v>430</v>
      </c>
      <c r="B111" s="4" t="s">
        <v>20985</v>
      </c>
      <c r="C111" s="4" t="s">
        <v>20874</v>
      </c>
      <c r="D111" t="str">
        <f t="shared" si="1"/>
        <v>http://example.com</v>
      </c>
    </row>
    <row r="112" spans="1:4">
      <c r="A112" t="s">
        <v>434</v>
      </c>
      <c r="B112" s="4" t="s">
        <v>20986</v>
      </c>
      <c r="C112" s="4" t="s">
        <v>20876</v>
      </c>
      <c r="D112" t="str">
        <f t="shared" si="1"/>
        <v>http://example.org</v>
      </c>
    </row>
    <row r="113" spans="1:4">
      <c r="A113" t="s">
        <v>438</v>
      </c>
      <c r="B113" s="4" t="s">
        <v>20987</v>
      </c>
      <c r="C113" s="4" t="s">
        <v>20878</v>
      </c>
      <c r="D113" t="str">
        <f t="shared" si="1"/>
        <v>http://example.net</v>
      </c>
    </row>
    <row r="114" spans="1:4">
      <c r="A114" t="s">
        <v>442</v>
      </c>
      <c r="B114" s="4" t="s">
        <v>20988</v>
      </c>
      <c r="C114" s="4" t="s">
        <v>20878</v>
      </c>
      <c r="D114" t="str">
        <f t="shared" si="1"/>
        <v>http://example.net</v>
      </c>
    </row>
    <row r="115" spans="1:4">
      <c r="A115" t="s">
        <v>446</v>
      </c>
      <c r="B115" s="4" t="s">
        <v>20989</v>
      </c>
      <c r="C115" s="4" t="s">
        <v>20874</v>
      </c>
      <c r="D115" t="str">
        <f t="shared" si="1"/>
        <v>http://example.com</v>
      </c>
    </row>
    <row r="116" spans="1:4">
      <c r="A116" t="s">
        <v>449</v>
      </c>
      <c r="B116" s="4" t="s">
        <v>20990</v>
      </c>
      <c r="C116" s="4" t="s">
        <v>20874</v>
      </c>
      <c r="D116" t="str">
        <f t="shared" si="1"/>
        <v>http://example.com</v>
      </c>
    </row>
    <row r="117" spans="1:4">
      <c r="A117" t="s">
        <v>453</v>
      </c>
      <c r="B117" s="4" t="s">
        <v>20991</v>
      </c>
      <c r="C117" s="4" t="s">
        <v>20876</v>
      </c>
      <c r="D117" t="str">
        <f t="shared" si="1"/>
        <v>http://example.org</v>
      </c>
    </row>
    <row r="118" spans="1:4">
      <c r="A118" t="s">
        <v>457</v>
      </c>
      <c r="B118" s="4" t="s">
        <v>20992</v>
      </c>
      <c r="C118" s="4" t="s">
        <v>20876</v>
      </c>
      <c r="D118" t="str">
        <f t="shared" si="1"/>
        <v>http://example.org</v>
      </c>
    </row>
    <row r="119" spans="1:4">
      <c r="A119" t="s">
        <v>461</v>
      </c>
      <c r="B119" s="4" t="s">
        <v>20993</v>
      </c>
      <c r="C119" s="4" t="s">
        <v>20876</v>
      </c>
      <c r="D119" t="str">
        <f t="shared" si="1"/>
        <v>http://example.org</v>
      </c>
    </row>
    <row r="120" spans="1:4">
      <c r="A120" t="s">
        <v>465</v>
      </c>
      <c r="B120" s="4" t="s">
        <v>20994</v>
      </c>
      <c r="C120" s="4" t="s">
        <v>20874</v>
      </c>
      <c r="D120" t="str">
        <f t="shared" si="1"/>
        <v>http://example.com</v>
      </c>
    </row>
    <row r="121" spans="1:4">
      <c r="A121" t="s">
        <v>469</v>
      </c>
      <c r="B121" s="4" t="s">
        <v>20995</v>
      </c>
      <c r="C121" s="4" t="s">
        <v>20876</v>
      </c>
      <c r="D121" t="str">
        <f t="shared" si="1"/>
        <v>http://example.org</v>
      </c>
    </row>
    <row r="122" spans="1:4">
      <c r="A122" t="s">
        <v>473</v>
      </c>
      <c r="B122" s="4" t="s">
        <v>20996</v>
      </c>
      <c r="C122" s="4" t="s">
        <v>20876</v>
      </c>
      <c r="D122" t="str">
        <f t="shared" si="1"/>
        <v>http://example.org</v>
      </c>
    </row>
    <row r="123" spans="1:4">
      <c r="A123" t="s">
        <v>477</v>
      </c>
      <c r="B123" s="4" t="s">
        <v>20997</v>
      </c>
      <c r="C123" s="4" t="s">
        <v>20878</v>
      </c>
      <c r="D123" t="str">
        <f t="shared" si="1"/>
        <v>http://example.net</v>
      </c>
    </row>
    <row r="124" spans="1:4">
      <c r="A124" t="s">
        <v>481</v>
      </c>
      <c r="B124" s="4" t="s">
        <v>20998</v>
      </c>
      <c r="C124" s="4" t="s">
        <v>20876</v>
      </c>
      <c r="D124" t="str">
        <f t="shared" si="1"/>
        <v>http://example.org</v>
      </c>
    </row>
    <row r="125" spans="1:4">
      <c r="A125" t="s">
        <v>485</v>
      </c>
      <c r="B125" s="4" t="s">
        <v>20999</v>
      </c>
      <c r="C125" s="4" t="s">
        <v>20876</v>
      </c>
      <c r="D125" t="str">
        <f t="shared" si="1"/>
        <v>http://example.org</v>
      </c>
    </row>
    <row r="126" spans="1:4">
      <c r="A126" t="s">
        <v>489</v>
      </c>
      <c r="B126" s="4" t="s">
        <v>21000</v>
      </c>
      <c r="C126" s="4" t="s">
        <v>20874</v>
      </c>
      <c r="D126" t="str">
        <f t="shared" si="1"/>
        <v>http://example.com</v>
      </c>
    </row>
    <row r="127" spans="1:4">
      <c r="A127" t="s">
        <v>493</v>
      </c>
      <c r="B127" s="4" t="s">
        <v>21001</v>
      </c>
      <c r="C127" s="4" t="s">
        <v>20876</v>
      </c>
      <c r="D127" t="str">
        <f t="shared" si="1"/>
        <v>http://example.org</v>
      </c>
    </row>
    <row r="128" spans="1:4">
      <c r="A128" t="s">
        <v>497</v>
      </c>
      <c r="B128" s="4" t="s">
        <v>21002</v>
      </c>
      <c r="C128" s="4" t="s">
        <v>20876</v>
      </c>
      <c r="D128" t="str">
        <f t="shared" si="1"/>
        <v>http://example.org</v>
      </c>
    </row>
    <row r="129" spans="1:4">
      <c r="A129" t="s">
        <v>501</v>
      </c>
      <c r="B129" s="4" t="s">
        <v>21003</v>
      </c>
      <c r="C129" s="4" t="s">
        <v>20874</v>
      </c>
      <c r="D129" t="str">
        <f t="shared" si="1"/>
        <v>http://example.com</v>
      </c>
    </row>
    <row r="130" spans="1:4">
      <c r="A130" t="s">
        <v>505</v>
      </c>
      <c r="B130" s="4" t="s">
        <v>21004</v>
      </c>
      <c r="C130" s="4" t="s">
        <v>20876</v>
      </c>
      <c r="D130" t="str">
        <f t="shared" si="1"/>
        <v>http://example.org</v>
      </c>
    </row>
    <row r="131" spans="1:4">
      <c r="A131" t="s">
        <v>509</v>
      </c>
      <c r="B131" s="4" t="s">
        <v>21005</v>
      </c>
      <c r="C131" s="4" t="s">
        <v>20876</v>
      </c>
      <c r="D131" t="str">
        <f t="shared" ref="D131:D194" si="2">"http://"&amp;C131</f>
        <v>http://example.org</v>
      </c>
    </row>
    <row r="132" spans="1:4">
      <c r="A132" t="s">
        <v>513</v>
      </c>
      <c r="B132" s="4" t="s">
        <v>21006</v>
      </c>
      <c r="C132" s="4" t="s">
        <v>20878</v>
      </c>
      <c r="D132" t="str">
        <f t="shared" si="2"/>
        <v>http://example.net</v>
      </c>
    </row>
    <row r="133" spans="1:4">
      <c r="A133" t="s">
        <v>517</v>
      </c>
      <c r="B133" s="4" t="s">
        <v>21007</v>
      </c>
      <c r="C133" s="4" t="s">
        <v>20874</v>
      </c>
      <c r="D133" t="str">
        <f t="shared" si="2"/>
        <v>http://example.com</v>
      </c>
    </row>
    <row r="134" spans="1:4">
      <c r="A134" t="s">
        <v>520</v>
      </c>
      <c r="B134" s="4" t="s">
        <v>21008</v>
      </c>
      <c r="C134" s="4" t="s">
        <v>20878</v>
      </c>
      <c r="D134" t="str">
        <f t="shared" si="2"/>
        <v>http://example.net</v>
      </c>
    </row>
    <row r="135" spans="1:4">
      <c r="A135" t="s">
        <v>524</v>
      </c>
      <c r="B135" s="4" t="s">
        <v>21009</v>
      </c>
      <c r="C135" s="4" t="s">
        <v>20876</v>
      </c>
      <c r="D135" t="str">
        <f t="shared" si="2"/>
        <v>http://example.org</v>
      </c>
    </row>
    <row r="136" spans="1:4">
      <c r="A136" t="s">
        <v>528</v>
      </c>
      <c r="B136" s="4" t="s">
        <v>21010</v>
      </c>
      <c r="C136" s="4" t="s">
        <v>20876</v>
      </c>
      <c r="D136" t="str">
        <f t="shared" si="2"/>
        <v>http://example.org</v>
      </c>
    </row>
    <row r="137" spans="1:4">
      <c r="A137" t="s">
        <v>532</v>
      </c>
      <c r="B137" s="4" t="s">
        <v>21011</v>
      </c>
      <c r="C137" s="4" t="s">
        <v>20874</v>
      </c>
      <c r="D137" t="str">
        <f t="shared" si="2"/>
        <v>http://example.com</v>
      </c>
    </row>
    <row r="138" spans="1:4">
      <c r="A138" t="s">
        <v>536</v>
      </c>
      <c r="B138" s="4" t="s">
        <v>21012</v>
      </c>
      <c r="C138" s="4" t="s">
        <v>20876</v>
      </c>
      <c r="D138" t="str">
        <f t="shared" si="2"/>
        <v>http://example.org</v>
      </c>
    </row>
    <row r="139" spans="1:4">
      <c r="A139" t="s">
        <v>539</v>
      </c>
      <c r="B139" s="4" t="s">
        <v>21013</v>
      </c>
      <c r="C139" s="4" t="s">
        <v>20876</v>
      </c>
      <c r="D139" t="str">
        <f t="shared" si="2"/>
        <v>http://example.org</v>
      </c>
    </row>
    <row r="140" spans="1:4">
      <c r="A140" t="s">
        <v>543</v>
      </c>
      <c r="B140" s="4" t="s">
        <v>21014</v>
      </c>
      <c r="C140" s="4" t="s">
        <v>20878</v>
      </c>
      <c r="D140" t="str">
        <f t="shared" si="2"/>
        <v>http://example.net</v>
      </c>
    </row>
    <row r="141" spans="1:4">
      <c r="A141" t="s">
        <v>546</v>
      </c>
      <c r="B141" s="4" t="s">
        <v>21015</v>
      </c>
      <c r="C141" s="4" t="s">
        <v>20874</v>
      </c>
      <c r="D141" t="str">
        <f t="shared" si="2"/>
        <v>http://example.com</v>
      </c>
    </row>
    <row r="142" spans="1:4">
      <c r="A142" t="s">
        <v>550</v>
      </c>
      <c r="B142" s="4" t="s">
        <v>21016</v>
      </c>
      <c r="C142" s="4" t="s">
        <v>20878</v>
      </c>
      <c r="D142" t="str">
        <f t="shared" si="2"/>
        <v>http://example.net</v>
      </c>
    </row>
    <row r="143" spans="1:4">
      <c r="A143" t="s">
        <v>554</v>
      </c>
      <c r="B143" s="4" t="s">
        <v>21017</v>
      </c>
      <c r="C143" s="4" t="s">
        <v>20878</v>
      </c>
      <c r="D143" t="str">
        <f t="shared" si="2"/>
        <v>http://example.net</v>
      </c>
    </row>
    <row r="144" spans="1:4">
      <c r="A144" t="s">
        <v>558</v>
      </c>
      <c r="B144" s="4" t="s">
        <v>21018</v>
      </c>
      <c r="C144" s="4" t="s">
        <v>20876</v>
      </c>
      <c r="D144" t="str">
        <f t="shared" si="2"/>
        <v>http://example.org</v>
      </c>
    </row>
    <row r="145" spans="1:4">
      <c r="A145" t="s">
        <v>562</v>
      </c>
      <c r="B145" s="4" t="s">
        <v>21019</v>
      </c>
      <c r="C145" s="4" t="s">
        <v>20876</v>
      </c>
      <c r="D145" t="str">
        <f t="shared" si="2"/>
        <v>http://example.org</v>
      </c>
    </row>
    <row r="146" spans="1:4">
      <c r="A146" t="s">
        <v>566</v>
      </c>
      <c r="B146" s="4" t="s">
        <v>21020</v>
      </c>
      <c r="C146" s="4" t="s">
        <v>20874</v>
      </c>
      <c r="D146" t="str">
        <f t="shared" si="2"/>
        <v>http://example.com</v>
      </c>
    </row>
    <row r="147" spans="1:4">
      <c r="A147" t="s">
        <v>570</v>
      </c>
      <c r="B147" s="4" t="s">
        <v>21021</v>
      </c>
      <c r="C147" s="4" t="s">
        <v>20876</v>
      </c>
      <c r="D147" t="str">
        <f t="shared" si="2"/>
        <v>http://example.org</v>
      </c>
    </row>
    <row r="148" spans="1:4">
      <c r="A148" t="s">
        <v>574</v>
      </c>
      <c r="B148" s="4" t="s">
        <v>21022</v>
      </c>
      <c r="C148" s="4" t="s">
        <v>20874</v>
      </c>
      <c r="D148" t="str">
        <f t="shared" si="2"/>
        <v>http://example.com</v>
      </c>
    </row>
    <row r="149" spans="1:4">
      <c r="A149" t="s">
        <v>578</v>
      </c>
      <c r="B149" s="4" t="s">
        <v>21023</v>
      </c>
      <c r="C149" s="4" t="s">
        <v>20878</v>
      </c>
      <c r="D149" t="str">
        <f t="shared" si="2"/>
        <v>http://example.net</v>
      </c>
    </row>
    <row r="150" spans="1:4">
      <c r="A150" t="s">
        <v>582</v>
      </c>
      <c r="B150" s="4" t="s">
        <v>21024</v>
      </c>
      <c r="C150" s="4" t="s">
        <v>20878</v>
      </c>
      <c r="D150" t="str">
        <f t="shared" si="2"/>
        <v>http://example.net</v>
      </c>
    </row>
    <row r="151" spans="1:4">
      <c r="A151" t="s">
        <v>586</v>
      </c>
      <c r="B151" s="4" t="s">
        <v>21025</v>
      </c>
      <c r="C151" s="4" t="s">
        <v>20878</v>
      </c>
      <c r="D151" t="str">
        <f t="shared" si="2"/>
        <v>http://example.net</v>
      </c>
    </row>
    <row r="152" spans="1:4">
      <c r="A152" t="s">
        <v>590</v>
      </c>
      <c r="B152" s="4" t="s">
        <v>21026</v>
      </c>
      <c r="C152" s="4" t="s">
        <v>20874</v>
      </c>
      <c r="D152" t="str">
        <f t="shared" si="2"/>
        <v>http://example.com</v>
      </c>
    </row>
    <row r="153" spans="1:4">
      <c r="A153" t="s">
        <v>594</v>
      </c>
      <c r="B153" s="4" t="s">
        <v>21027</v>
      </c>
      <c r="C153" s="4" t="s">
        <v>20874</v>
      </c>
      <c r="D153" t="str">
        <f t="shared" si="2"/>
        <v>http://example.com</v>
      </c>
    </row>
    <row r="154" spans="1:4">
      <c r="A154" t="s">
        <v>598</v>
      </c>
      <c r="B154" s="4" t="s">
        <v>21028</v>
      </c>
      <c r="C154" s="4" t="s">
        <v>20874</v>
      </c>
      <c r="D154" t="str">
        <f t="shared" si="2"/>
        <v>http://example.com</v>
      </c>
    </row>
    <row r="155" spans="1:4">
      <c r="A155" t="s">
        <v>602</v>
      </c>
      <c r="B155" s="4" t="s">
        <v>21029</v>
      </c>
      <c r="C155" s="4" t="s">
        <v>20874</v>
      </c>
      <c r="D155" t="str">
        <f t="shared" si="2"/>
        <v>http://example.com</v>
      </c>
    </row>
    <row r="156" spans="1:4">
      <c r="A156" t="s">
        <v>606</v>
      </c>
      <c r="B156" s="4" t="s">
        <v>21030</v>
      </c>
      <c r="C156" s="4" t="s">
        <v>20876</v>
      </c>
      <c r="D156" t="str">
        <f t="shared" si="2"/>
        <v>http://example.org</v>
      </c>
    </row>
    <row r="157" spans="1:4">
      <c r="A157" t="s">
        <v>610</v>
      </c>
      <c r="B157" s="4" t="s">
        <v>21031</v>
      </c>
      <c r="C157" s="4" t="s">
        <v>20876</v>
      </c>
      <c r="D157" t="str">
        <f t="shared" si="2"/>
        <v>http://example.org</v>
      </c>
    </row>
    <row r="158" spans="1:4">
      <c r="A158" t="s">
        <v>614</v>
      </c>
      <c r="B158" s="4" t="s">
        <v>21032</v>
      </c>
      <c r="C158" s="4" t="s">
        <v>20878</v>
      </c>
      <c r="D158" t="str">
        <f t="shared" si="2"/>
        <v>http://example.net</v>
      </c>
    </row>
    <row r="159" spans="1:4">
      <c r="A159" t="s">
        <v>618</v>
      </c>
      <c r="B159" s="4" t="s">
        <v>21033</v>
      </c>
      <c r="C159" s="4" t="s">
        <v>20876</v>
      </c>
      <c r="D159" t="str">
        <f t="shared" si="2"/>
        <v>http://example.org</v>
      </c>
    </row>
    <row r="160" spans="1:4">
      <c r="A160" t="s">
        <v>622</v>
      </c>
      <c r="B160" s="4" t="s">
        <v>21034</v>
      </c>
      <c r="C160" s="4" t="s">
        <v>20876</v>
      </c>
      <c r="D160" t="str">
        <f t="shared" si="2"/>
        <v>http://example.org</v>
      </c>
    </row>
    <row r="161" spans="1:4">
      <c r="A161" t="s">
        <v>626</v>
      </c>
      <c r="B161" s="4" t="s">
        <v>21035</v>
      </c>
      <c r="C161" s="4" t="s">
        <v>20878</v>
      </c>
      <c r="D161" t="str">
        <f t="shared" si="2"/>
        <v>http://example.net</v>
      </c>
    </row>
    <row r="162" spans="1:4">
      <c r="A162" t="s">
        <v>630</v>
      </c>
      <c r="B162" s="4" t="s">
        <v>21036</v>
      </c>
      <c r="C162" s="4" t="s">
        <v>20876</v>
      </c>
      <c r="D162" t="str">
        <f t="shared" si="2"/>
        <v>http://example.org</v>
      </c>
    </row>
    <row r="163" spans="1:4">
      <c r="A163" t="s">
        <v>634</v>
      </c>
      <c r="B163" s="4" t="s">
        <v>21037</v>
      </c>
      <c r="C163" s="4" t="s">
        <v>20876</v>
      </c>
      <c r="D163" t="str">
        <f t="shared" si="2"/>
        <v>http://example.org</v>
      </c>
    </row>
    <row r="164" spans="1:4">
      <c r="A164" t="s">
        <v>638</v>
      </c>
      <c r="B164" s="4" t="s">
        <v>21038</v>
      </c>
      <c r="C164" s="4" t="s">
        <v>20876</v>
      </c>
      <c r="D164" t="str">
        <f t="shared" si="2"/>
        <v>http://example.org</v>
      </c>
    </row>
    <row r="165" spans="1:4">
      <c r="A165" t="s">
        <v>641</v>
      </c>
      <c r="B165" s="4" t="s">
        <v>21039</v>
      </c>
      <c r="C165" s="4" t="s">
        <v>20878</v>
      </c>
      <c r="D165" t="str">
        <f t="shared" si="2"/>
        <v>http://example.net</v>
      </c>
    </row>
    <row r="166" spans="1:4">
      <c r="A166" t="s">
        <v>645</v>
      </c>
      <c r="B166" s="4" t="s">
        <v>21040</v>
      </c>
      <c r="C166" s="4" t="s">
        <v>20874</v>
      </c>
      <c r="D166" t="str">
        <f t="shared" si="2"/>
        <v>http://example.com</v>
      </c>
    </row>
    <row r="167" spans="1:4">
      <c r="A167" t="s">
        <v>648</v>
      </c>
      <c r="B167" s="4" t="s">
        <v>21041</v>
      </c>
      <c r="C167" s="4" t="s">
        <v>20876</v>
      </c>
      <c r="D167" t="str">
        <f t="shared" si="2"/>
        <v>http://example.org</v>
      </c>
    </row>
    <row r="168" spans="1:4">
      <c r="A168" t="s">
        <v>652</v>
      </c>
      <c r="B168" s="4" t="s">
        <v>21042</v>
      </c>
      <c r="C168" s="4" t="s">
        <v>20878</v>
      </c>
      <c r="D168" t="str">
        <f t="shared" si="2"/>
        <v>http://example.net</v>
      </c>
    </row>
    <row r="169" spans="1:4">
      <c r="A169" t="s">
        <v>656</v>
      </c>
      <c r="B169" s="4" t="s">
        <v>21043</v>
      </c>
      <c r="C169" s="4" t="s">
        <v>20874</v>
      </c>
      <c r="D169" t="str">
        <f t="shared" si="2"/>
        <v>http://example.com</v>
      </c>
    </row>
    <row r="170" spans="1:4">
      <c r="A170" t="s">
        <v>660</v>
      </c>
      <c r="B170" s="4" t="s">
        <v>21044</v>
      </c>
      <c r="C170" s="4" t="s">
        <v>20874</v>
      </c>
      <c r="D170" t="str">
        <f t="shared" si="2"/>
        <v>http://example.com</v>
      </c>
    </row>
    <row r="171" spans="1:4">
      <c r="A171" t="s">
        <v>663</v>
      </c>
      <c r="B171" s="4" t="s">
        <v>21045</v>
      </c>
      <c r="C171" s="4" t="s">
        <v>20876</v>
      </c>
      <c r="D171" t="str">
        <f t="shared" si="2"/>
        <v>http://example.org</v>
      </c>
    </row>
    <row r="172" spans="1:4">
      <c r="A172" t="s">
        <v>667</v>
      </c>
      <c r="B172" s="4" t="s">
        <v>21046</v>
      </c>
      <c r="C172" s="4" t="s">
        <v>20874</v>
      </c>
      <c r="D172" t="str">
        <f t="shared" si="2"/>
        <v>http://example.com</v>
      </c>
    </row>
    <row r="173" spans="1:4">
      <c r="A173" t="s">
        <v>671</v>
      </c>
      <c r="B173" s="4" t="s">
        <v>21047</v>
      </c>
      <c r="C173" s="4" t="s">
        <v>20876</v>
      </c>
      <c r="D173" t="str">
        <f t="shared" si="2"/>
        <v>http://example.org</v>
      </c>
    </row>
    <row r="174" spans="1:4">
      <c r="A174" t="s">
        <v>675</v>
      </c>
      <c r="B174" s="4" t="s">
        <v>21048</v>
      </c>
      <c r="C174" s="4" t="s">
        <v>20876</v>
      </c>
      <c r="D174" t="str">
        <f t="shared" si="2"/>
        <v>http://example.org</v>
      </c>
    </row>
    <row r="175" spans="1:4">
      <c r="A175" t="s">
        <v>678</v>
      </c>
      <c r="B175" s="4" t="s">
        <v>21049</v>
      </c>
      <c r="C175" s="4" t="s">
        <v>20876</v>
      </c>
      <c r="D175" t="str">
        <f t="shared" si="2"/>
        <v>http://example.org</v>
      </c>
    </row>
    <row r="176" spans="1:4">
      <c r="A176" t="s">
        <v>682</v>
      </c>
      <c r="B176" s="4" t="s">
        <v>21050</v>
      </c>
      <c r="C176" s="4" t="s">
        <v>20878</v>
      </c>
      <c r="D176" t="str">
        <f t="shared" si="2"/>
        <v>http://example.net</v>
      </c>
    </row>
    <row r="177" spans="1:4">
      <c r="A177" t="s">
        <v>686</v>
      </c>
      <c r="B177" s="4" t="s">
        <v>21051</v>
      </c>
      <c r="C177" s="4" t="s">
        <v>20876</v>
      </c>
      <c r="D177" t="str">
        <f t="shared" si="2"/>
        <v>http://example.org</v>
      </c>
    </row>
    <row r="178" spans="1:4">
      <c r="A178" t="s">
        <v>690</v>
      </c>
      <c r="B178" s="4" t="s">
        <v>21052</v>
      </c>
      <c r="C178" s="4" t="s">
        <v>20878</v>
      </c>
      <c r="D178" t="str">
        <f t="shared" si="2"/>
        <v>http://example.net</v>
      </c>
    </row>
    <row r="179" spans="1:4">
      <c r="A179" t="s">
        <v>694</v>
      </c>
      <c r="B179" s="4" t="s">
        <v>21053</v>
      </c>
      <c r="C179" s="4" t="s">
        <v>20874</v>
      </c>
      <c r="D179" t="str">
        <f t="shared" si="2"/>
        <v>http://example.com</v>
      </c>
    </row>
    <row r="180" spans="1:4">
      <c r="A180" t="s">
        <v>698</v>
      </c>
      <c r="B180" s="4" t="s">
        <v>21054</v>
      </c>
      <c r="C180" s="4" t="s">
        <v>20876</v>
      </c>
      <c r="D180" t="str">
        <f t="shared" si="2"/>
        <v>http://example.org</v>
      </c>
    </row>
    <row r="181" spans="1:4">
      <c r="A181" t="s">
        <v>702</v>
      </c>
      <c r="B181" s="4" t="s">
        <v>21055</v>
      </c>
      <c r="C181" s="4" t="s">
        <v>20874</v>
      </c>
      <c r="D181" t="str">
        <f t="shared" si="2"/>
        <v>http://example.com</v>
      </c>
    </row>
    <row r="182" spans="1:4">
      <c r="A182" t="s">
        <v>706</v>
      </c>
      <c r="B182" s="4" t="s">
        <v>21056</v>
      </c>
      <c r="C182" s="4" t="s">
        <v>20876</v>
      </c>
      <c r="D182" t="str">
        <f t="shared" si="2"/>
        <v>http://example.org</v>
      </c>
    </row>
    <row r="183" spans="1:4">
      <c r="A183" t="s">
        <v>710</v>
      </c>
      <c r="B183" s="4" t="s">
        <v>21057</v>
      </c>
      <c r="C183" s="4" t="s">
        <v>20874</v>
      </c>
      <c r="D183" t="str">
        <f t="shared" si="2"/>
        <v>http://example.com</v>
      </c>
    </row>
    <row r="184" spans="1:4">
      <c r="A184" t="s">
        <v>714</v>
      </c>
      <c r="B184" s="4" t="s">
        <v>21058</v>
      </c>
      <c r="C184" s="4" t="s">
        <v>20874</v>
      </c>
      <c r="D184" t="str">
        <f t="shared" si="2"/>
        <v>http://example.com</v>
      </c>
    </row>
    <row r="185" spans="1:4">
      <c r="A185" t="s">
        <v>718</v>
      </c>
      <c r="B185" s="4" t="s">
        <v>21059</v>
      </c>
      <c r="C185" s="4" t="s">
        <v>20878</v>
      </c>
      <c r="D185" t="str">
        <f t="shared" si="2"/>
        <v>http://example.net</v>
      </c>
    </row>
    <row r="186" spans="1:4">
      <c r="A186" t="s">
        <v>722</v>
      </c>
      <c r="B186" s="4" t="s">
        <v>21060</v>
      </c>
      <c r="C186" s="4" t="s">
        <v>20876</v>
      </c>
      <c r="D186" t="str">
        <f t="shared" si="2"/>
        <v>http://example.org</v>
      </c>
    </row>
    <row r="187" spans="1:4">
      <c r="A187" t="s">
        <v>726</v>
      </c>
      <c r="B187" s="4" t="s">
        <v>21061</v>
      </c>
      <c r="C187" s="4" t="s">
        <v>20878</v>
      </c>
      <c r="D187" t="str">
        <f t="shared" si="2"/>
        <v>http://example.net</v>
      </c>
    </row>
    <row r="188" spans="1:4">
      <c r="A188" t="s">
        <v>730</v>
      </c>
      <c r="B188" s="4" t="s">
        <v>21062</v>
      </c>
      <c r="C188" s="4" t="s">
        <v>20878</v>
      </c>
      <c r="D188" t="str">
        <f t="shared" si="2"/>
        <v>http://example.net</v>
      </c>
    </row>
    <row r="189" spans="1:4">
      <c r="A189" t="s">
        <v>734</v>
      </c>
      <c r="B189" s="4" t="s">
        <v>21063</v>
      </c>
      <c r="C189" s="4" t="s">
        <v>20874</v>
      </c>
      <c r="D189" t="str">
        <f t="shared" si="2"/>
        <v>http://example.com</v>
      </c>
    </row>
    <row r="190" spans="1:4">
      <c r="A190" t="s">
        <v>738</v>
      </c>
      <c r="B190" s="4" t="s">
        <v>21064</v>
      </c>
      <c r="C190" s="4" t="s">
        <v>20878</v>
      </c>
      <c r="D190" t="str">
        <f t="shared" si="2"/>
        <v>http://example.net</v>
      </c>
    </row>
    <row r="191" spans="1:4">
      <c r="A191" t="s">
        <v>742</v>
      </c>
      <c r="B191" s="4" t="s">
        <v>21065</v>
      </c>
      <c r="C191" s="4" t="s">
        <v>20876</v>
      </c>
      <c r="D191" t="str">
        <f t="shared" si="2"/>
        <v>http://example.org</v>
      </c>
    </row>
    <row r="192" spans="1:4">
      <c r="A192" t="s">
        <v>746</v>
      </c>
      <c r="B192" s="4" t="s">
        <v>21066</v>
      </c>
      <c r="C192" s="4" t="s">
        <v>20874</v>
      </c>
      <c r="D192" t="str">
        <f t="shared" si="2"/>
        <v>http://example.com</v>
      </c>
    </row>
    <row r="193" spans="1:4">
      <c r="A193" t="s">
        <v>750</v>
      </c>
      <c r="B193" s="4" t="s">
        <v>21067</v>
      </c>
      <c r="C193" s="4" t="s">
        <v>20876</v>
      </c>
      <c r="D193" t="str">
        <f t="shared" si="2"/>
        <v>http://example.org</v>
      </c>
    </row>
    <row r="194" spans="1:4">
      <c r="A194" t="s">
        <v>754</v>
      </c>
      <c r="B194" s="4" t="s">
        <v>21068</v>
      </c>
      <c r="C194" s="4" t="s">
        <v>20876</v>
      </c>
      <c r="D194" t="str">
        <f t="shared" si="2"/>
        <v>http://example.org</v>
      </c>
    </row>
    <row r="195" spans="1:4">
      <c r="A195" t="s">
        <v>758</v>
      </c>
      <c r="B195" s="4" t="s">
        <v>21069</v>
      </c>
      <c r="C195" s="4" t="s">
        <v>20874</v>
      </c>
      <c r="D195" t="str">
        <f t="shared" ref="D195:D258" si="3">"http://"&amp;C195</f>
        <v>http://example.com</v>
      </c>
    </row>
    <row r="196" spans="1:4">
      <c r="A196" t="s">
        <v>762</v>
      </c>
      <c r="B196" s="4" t="s">
        <v>21070</v>
      </c>
      <c r="C196" s="4" t="s">
        <v>20874</v>
      </c>
      <c r="D196" t="str">
        <f t="shared" si="3"/>
        <v>http://example.com</v>
      </c>
    </row>
    <row r="197" spans="1:4">
      <c r="A197" t="s">
        <v>766</v>
      </c>
      <c r="B197" s="4" t="s">
        <v>21071</v>
      </c>
      <c r="C197" s="4" t="s">
        <v>20878</v>
      </c>
      <c r="D197" t="str">
        <f t="shared" si="3"/>
        <v>http://example.net</v>
      </c>
    </row>
    <row r="198" spans="1:4">
      <c r="A198" t="s">
        <v>769</v>
      </c>
      <c r="B198" s="4" t="s">
        <v>21072</v>
      </c>
      <c r="C198" s="4" t="s">
        <v>20878</v>
      </c>
      <c r="D198" t="str">
        <f t="shared" si="3"/>
        <v>http://example.net</v>
      </c>
    </row>
    <row r="199" spans="1:4">
      <c r="A199" t="s">
        <v>773</v>
      </c>
      <c r="B199" s="4" t="s">
        <v>21073</v>
      </c>
      <c r="C199" s="4" t="s">
        <v>20874</v>
      </c>
      <c r="D199" t="str">
        <f t="shared" si="3"/>
        <v>http://example.com</v>
      </c>
    </row>
    <row r="200" spans="1:4">
      <c r="A200" t="s">
        <v>777</v>
      </c>
      <c r="B200" s="4" t="s">
        <v>21074</v>
      </c>
      <c r="C200" s="4" t="s">
        <v>20874</v>
      </c>
      <c r="D200" t="str">
        <f t="shared" si="3"/>
        <v>http://example.com</v>
      </c>
    </row>
    <row r="201" spans="1:4">
      <c r="A201" t="s">
        <v>780</v>
      </c>
      <c r="B201" s="4" t="s">
        <v>21075</v>
      </c>
      <c r="C201" s="4" t="s">
        <v>20876</v>
      </c>
      <c r="D201" t="str">
        <f t="shared" si="3"/>
        <v>http://example.org</v>
      </c>
    </row>
    <row r="202" spans="1:4">
      <c r="A202" t="s">
        <v>784</v>
      </c>
      <c r="B202" s="4" t="s">
        <v>21076</v>
      </c>
      <c r="C202" s="4" t="s">
        <v>20876</v>
      </c>
      <c r="D202" t="str">
        <f t="shared" si="3"/>
        <v>http://example.org</v>
      </c>
    </row>
    <row r="203" spans="1:4">
      <c r="A203" t="s">
        <v>788</v>
      </c>
      <c r="B203" s="4" t="s">
        <v>21077</v>
      </c>
      <c r="C203" s="4" t="s">
        <v>20878</v>
      </c>
      <c r="D203" t="str">
        <f t="shared" si="3"/>
        <v>http://example.net</v>
      </c>
    </row>
    <row r="204" spans="1:4">
      <c r="A204" t="s">
        <v>792</v>
      </c>
      <c r="B204" s="4" t="s">
        <v>21078</v>
      </c>
      <c r="C204" s="4" t="s">
        <v>20878</v>
      </c>
      <c r="D204" t="str">
        <f t="shared" si="3"/>
        <v>http://example.net</v>
      </c>
    </row>
    <row r="205" spans="1:4">
      <c r="A205" t="s">
        <v>796</v>
      </c>
      <c r="B205" s="4" t="s">
        <v>21079</v>
      </c>
      <c r="C205" s="4" t="s">
        <v>20876</v>
      </c>
      <c r="D205" t="str">
        <f t="shared" si="3"/>
        <v>http://example.org</v>
      </c>
    </row>
    <row r="206" spans="1:4">
      <c r="A206" t="s">
        <v>800</v>
      </c>
      <c r="B206" s="4" t="s">
        <v>21080</v>
      </c>
      <c r="C206" s="4" t="s">
        <v>20876</v>
      </c>
      <c r="D206" t="str">
        <f t="shared" si="3"/>
        <v>http://example.org</v>
      </c>
    </row>
    <row r="207" spans="1:4">
      <c r="A207" t="s">
        <v>804</v>
      </c>
      <c r="B207" s="4" t="s">
        <v>21081</v>
      </c>
      <c r="C207" s="4" t="s">
        <v>20878</v>
      </c>
      <c r="D207" t="str">
        <f t="shared" si="3"/>
        <v>http://example.net</v>
      </c>
    </row>
    <row r="208" spans="1:4">
      <c r="A208" t="s">
        <v>808</v>
      </c>
      <c r="B208" s="4" t="s">
        <v>21082</v>
      </c>
      <c r="C208" s="4" t="s">
        <v>20876</v>
      </c>
      <c r="D208" t="str">
        <f t="shared" si="3"/>
        <v>http://example.org</v>
      </c>
    </row>
    <row r="209" spans="1:4">
      <c r="A209" t="s">
        <v>812</v>
      </c>
      <c r="B209" s="4" t="s">
        <v>21083</v>
      </c>
      <c r="C209" s="4" t="s">
        <v>20878</v>
      </c>
      <c r="D209" t="str">
        <f t="shared" si="3"/>
        <v>http://example.net</v>
      </c>
    </row>
    <row r="210" spans="1:4">
      <c r="A210" t="s">
        <v>816</v>
      </c>
      <c r="B210" s="4" t="s">
        <v>21084</v>
      </c>
      <c r="C210" s="4" t="s">
        <v>20874</v>
      </c>
      <c r="D210" t="str">
        <f t="shared" si="3"/>
        <v>http://example.com</v>
      </c>
    </row>
    <row r="211" spans="1:4">
      <c r="A211" t="s">
        <v>820</v>
      </c>
      <c r="B211" s="4" t="s">
        <v>21085</v>
      </c>
      <c r="C211" s="4" t="s">
        <v>20876</v>
      </c>
      <c r="D211" t="str">
        <f t="shared" si="3"/>
        <v>http://example.org</v>
      </c>
    </row>
    <row r="212" spans="1:4">
      <c r="A212" t="s">
        <v>823</v>
      </c>
      <c r="B212" s="4" t="s">
        <v>21086</v>
      </c>
      <c r="C212" s="4" t="s">
        <v>20878</v>
      </c>
      <c r="D212" t="str">
        <f t="shared" si="3"/>
        <v>http://example.net</v>
      </c>
    </row>
    <row r="213" spans="1:4">
      <c r="A213" t="s">
        <v>827</v>
      </c>
      <c r="B213" s="4" t="s">
        <v>21087</v>
      </c>
      <c r="C213" s="4" t="s">
        <v>20876</v>
      </c>
      <c r="D213" t="str">
        <f t="shared" si="3"/>
        <v>http://example.org</v>
      </c>
    </row>
    <row r="214" spans="1:4">
      <c r="A214" t="s">
        <v>831</v>
      </c>
      <c r="B214" s="4" t="s">
        <v>21088</v>
      </c>
      <c r="C214" s="4" t="s">
        <v>20874</v>
      </c>
      <c r="D214" t="str">
        <f t="shared" si="3"/>
        <v>http://example.com</v>
      </c>
    </row>
    <row r="215" spans="1:4">
      <c r="A215" t="s">
        <v>835</v>
      </c>
      <c r="B215" s="4" t="s">
        <v>21089</v>
      </c>
      <c r="C215" s="4" t="s">
        <v>20874</v>
      </c>
      <c r="D215" t="str">
        <f t="shared" si="3"/>
        <v>http://example.com</v>
      </c>
    </row>
    <row r="216" spans="1:4">
      <c r="A216" t="s">
        <v>839</v>
      </c>
      <c r="B216" s="4" t="s">
        <v>21090</v>
      </c>
      <c r="C216" s="4" t="s">
        <v>20878</v>
      </c>
      <c r="D216" t="str">
        <f t="shared" si="3"/>
        <v>http://example.net</v>
      </c>
    </row>
    <row r="217" spans="1:4">
      <c r="A217" t="s">
        <v>843</v>
      </c>
      <c r="B217" s="4" t="s">
        <v>21091</v>
      </c>
      <c r="C217" s="4" t="s">
        <v>20876</v>
      </c>
      <c r="D217" t="str">
        <f t="shared" si="3"/>
        <v>http://example.org</v>
      </c>
    </row>
    <row r="218" spans="1:4">
      <c r="A218" t="s">
        <v>847</v>
      </c>
      <c r="B218" s="4" t="s">
        <v>21092</v>
      </c>
      <c r="C218" s="4" t="s">
        <v>20876</v>
      </c>
      <c r="D218" t="str">
        <f t="shared" si="3"/>
        <v>http://example.org</v>
      </c>
    </row>
    <row r="219" spans="1:4">
      <c r="A219" t="s">
        <v>851</v>
      </c>
      <c r="B219" s="4" t="s">
        <v>21093</v>
      </c>
      <c r="C219" s="4" t="s">
        <v>20874</v>
      </c>
      <c r="D219" t="str">
        <f t="shared" si="3"/>
        <v>http://example.com</v>
      </c>
    </row>
    <row r="220" spans="1:4">
      <c r="A220" t="s">
        <v>855</v>
      </c>
      <c r="B220" s="4" t="s">
        <v>21094</v>
      </c>
      <c r="C220" s="4" t="s">
        <v>20876</v>
      </c>
      <c r="D220" t="str">
        <f t="shared" si="3"/>
        <v>http://example.org</v>
      </c>
    </row>
    <row r="221" spans="1:4">
      <c r="A221" t="s">
        <v>859</v>
      </c>
      <c r="B221" s="4" t="s">
        <v>21095</v>
      </c>
      <c r="C221" s="4" t="s">
        <v>20876</v>
      </c>
      <c r="D221" t="str">
        <f t="shared" si="3"/>
        <v>http://example.org</v>
      </c>
    </row>
    <row r="222" spans="1:4">
      <c r="A222" t="s">
        <v>863</v>
      </c>
      <c r="B222" s="4" t="s">
        <v>21096</v>
      </c>
      <c r="C222" s="4" t="s">
        <v>20874</v>
      </c>
      <c r="D222" t="str">
        <f t="shared" si="3"/>
        <v>http://example.com</v>
      </c>
    </row>
    <row r="223" spans="1:4">
      <c r="A223" t="s">
        <v>867</v>
      </c>
      <c r="B223" s="4" t="s">
        <v>21097</v>
      </c>
      <c r="C223" s="4" t="s">
        <v>20874</v>
      </c>
      <c r="D223" t="str">
        <f t="shared" si="3"/>
        <v>http://example.com</v>
      </c>
    </row>
    <row r="224" spans="1:4">
      <c r="A224" t="s">
        <v>871</v>
      </c>
      <c r="B224" s="4" t="s">
        <v>21098</v>
      </c>
      <c r="C224" s="4" t="s">
        <v>20874</v>
      </c>
      <c r="D224" t="str">
        <f t="shared" si="3"/>
        <v>http://example.com</v>
      </c>
    </row>
    <row r="225" spans="1:4">
      <c r="A225" t="s">
        <v>875</v>
      </c>
      <c r="B225" s="4" t="s">
        <v>21099</v>
      </c>
      <c r="C225" s="4" t="s">
        <v>20876</v>
      </c>
      <c r="D225" t="str">
        <f t="shared" si="3"/>
        <v>http://example.org</v>
      </c>
    </row>
    <row r="226" spans="1:4">
      <c r="A226" t="s">
        <v>879</v>
      </c>
      <c r="B226" s="4" t="s">
        <v>21100</v>
      </c>
      <c r="C226" s="4" t="s">
        <v>20876</v>
      </c>
      <c r="D226" t="str">
        <f t="shared" si="3"/>
        <v>http://example.org</v>
      </c>
    </row>
    <row r="227" spans="1:4">
      <c r="A227" t="s">
        <v>883</v>
      </c>
      <c r="B227" s="4" t="s">
        <v>21101</v>
      </c>
      <c r="C227" s="4" t="s">
        <v>20876</v>
      </c>
      <c r="D227" t="str">
        <f t="shared" si="3"/>
        <v>http://example.org</v>
      </c>
    </row>
    <row r="228" spans="1:4">
      <c r="A228" t="s">
        <v>887</v>
      </c>
      <c r="B228" s="4" t="s">
        <v>21102</v>
      </c>
      <c r="C228" s="4" t="s">
        <v>20876</v>
      </c>
      <c r="D228" t="str">
        <f t="shared" si="3"/>
        <v>http://example.org</v>
      </c>
    </row>
    <row r="229" spans="1:4">
      <c r="A229" t="s">
        <v>891</v>
      </c>
      <c r="B229" s="4" t="s">
        <v>21103</v>
      </c>
      <c r="C229" s="4" t="s">
        <v>20878</v>
      </c>
      <c r="D229" t="str">
        <f t="shared" si="3"/>
        <v>http://example.net</v>
      </c>
    </row>
    <row r="230" spans="1:4">
      <c r="A230" t="s">
        <v>895</v>
      </c>
      <c r="B230" s="4" t="s">
        <v>21104</v>
      </c>
      <c r="C230" s="4" t="s">
        <v>20878</v>
      </c>
      <c r="D230" t="str">
        <f t="shared" si="3"/>
        <v>http://example.net</v>
      </c>
    </row>
    <row r="231" spans="1:4">
      <c r="A231" t="s">
        <v>899</v>
      </c>
      <c r="B231" s="4" t="s">
        <v>21105</v>
      </c>
      <c r="C231" s="4" t="s">
        <v>20874</v>
      </c>
      <c r="D231" t="str">
        <f t="shared" si="3"/>
        <v>http://example.com</v>
      </c>
    </row>
    <row r="232" spans="1:4">
      <c r="A232" t="s">
        <v>903</v>
      </c>
      <c r="B232" s="4" t="s">
        <v>21106</v>
      </c>
      <c r="C232" s="4" t="s">
        <v>20876</v>
      </c>
      <c r="D232" t="str">
        <f t="shared" si="3"/>
        <v>http://example.org</v>
      </c>
    </row>
    <row r="233" spans="1:4">
      <c r="A233" t="s">
        <v>907</v>
      </c>
      <c r="B233" s="4" t="s">
        <v>21107</v>
      </c>
      <c r="C233" s="4" t="s">
        <v>20878</v>
      </c>
      <c r="D233" t="str">
        <f t="shared" si="3"/>
        <v>http://example.net</v>
      </c>
    </row>
    <row r="234" spans="1:4">
      <c r="A234" t="s">
        <v>911</v>
      </c>
      <c r="B234" s="4" t="s">
        <v>21108</v>
      </c>
      <c r="C234" s="4" t="s">
        <v>20876</v>
      </c>
      <c r="D234" t="str">
        <f t="shared" si="3"/>
        <v>http://example.org</v>
      </c>
    </row>
    <row r="235" spans="1:4">
      <c r="A235" t="s">
        <v>915</v>
      </c>
      <c r="B235" s="4" t="s">
        <v>21109</v>
      </c>
      <c r="C235" s="4" t="s">
        <v>20874</v>
      </c>
      <c r="D235" t="str">
        <f t="shared" si="3"/>
        <v>http://example.com</v>
      </c>
    </row>
    <row r="236" spans="1:4">
      <c r="A236" t="s">
        <v>919</v>
      </c>
      <c r="B236" s="4" t="s">
        <v>21110</v>
      </c>
      <c r="C236" s="4" t="s">
        <v>20876</v>
      </c>
      <c r="D236" t="str">
        <f t="shared" si="3"/>
        <v>http://example.org</v>
      </c>
    </row>
    <row r="237" spans="1:4">
      <c r="A237" t="s">
        <v>923</v>
      </c>
      <c r="B237" s="4" t="s">
        <v>21111</v>
      </c>
      <c r="C237" s="4" t="s">
        <v>20878</v>
      </c>
      <c r="D237" t="str">
        <f t="shared" si="3"/>
        <v>http://example.net</v>
      </c>
    </row>
    <row r="238" spans="1:4">
      <c r="A238" t="s">
        <v>926</v>
      </c>
      <c r="B238" s="4" t="s">
        <v>21112</v>
      </c>
      <c r="C238" s="4" t="s">
        <v>20874</v>
      </c>
      <c r="D238" t="str">
        <f t="shared" si="3"/>
        <v>http://example.com</v>
      </c>
    </row>
    <row r="239" spans="1:4">
      <c r="A239" t="s">
        <v>930</v>
      </c>
      <c r="B239" s="4" t="s">
        <v>21113</v>
      </c>
      <c r="C239" s="4" t="s">
        <v>20878</v>
      </c>
      <c r="D239" t="str">
        <f t="shared" si="3"/>
        <v>http://example.net</v>
      </c>
    </row>
    <row r="240" spans="1:4">
      <c r="A240" t="s">
        <v>934</v>
      </c>
      <c r="B240" s="4" t="s">
        <v>21114</v>
      </c>
      <c r="C240" s="4" t="s">
        <v>20876</v>
      </c>
      <c r="D240" t="str">
        <f t="shared" si="3"/>
        <v>http://example.org</v>
      </c>
    </row>
    <row r="241" spans="1:4">
      <c r="A241" t="s">
        <v>938</v>
      </c>
      <c r="B241" s="4" t="s">
        <v>21115</v>
      </c>
      <c r="C241" s="4" t="s">
        <v>20876</v>
      </c>
      <c r="D241" t="str">
        <f t="shared" si="3"/>
        <v>http://example.org</v>
      </c>
    </row>
    <row r="242" spans="1:4">
      <c r="A242" t="s">
        <v>942</v>
      </c>
      <c r="B242" s="4" t="s">
        <v>21116</v>
      </c>
      <c r="C242" s="4" t="s">
        <v>20874</v>
      </c>
      <c r="D242" t="str">
        <f t="shared" si="3"/>
        <v>http://example.com</v>
      </c>
    </row>
    <row r="243" spans="1:4">
      <c r="A243" t="s">
        <v>946</v>
      </c>
      <c r="B243" s="4" t="s">
        <v>21117</v>
      </c>
      <c r="C243" s="4" t="s">
        <v>20878</v>
      </c>
      <c r="D243" t="str">
        <f t="shared" si="3"/>
        <v>http://example.net</v>
      </c>
    </row>
    <row r="244" spans="1:4">
      <c r="A244" t="s">
        <v>950</v>
      </c>
      <c r="B244" s="4" t="s">
        <v>21118</v>
      </c>
      <c r="C244" s="4" t="s">
        <v>20876</v>
      </c>
      <c r="D244" t="str">
        <f t="shared" si="3"/>
        <v>http://example.org</v>
      </c>
    </row>
    <row r="245" spans="1:4">
      <c r="A245" t="s">
        <v>954</v>
      </c>
      <c r="B245" s="4" t="s">
        <v>21119</v>
      </c>
      <c r="C245" s="4" t="s">
        <v>20878</v>
      </c>
      <c r="D245" t="str">
        <f t="shared" si="3"/>
        <v>http://example.net</v>
      </c>
    </row>
    <row r="246" spans="1:4">
      <c r="A246" t="s">
        <v>958</v>
      </c>
      <c r="B246" s="4" t="s">
        <v>21120</v>
      </c>
      <c r="C246" s="4" t="s">
        <v>20878</v>
      </c>
      <c r="D246" t="str">
        <f t="shared" si="3"/>
        <v>http://example.net</v>
      </c>
    </row>
    <row r="247" spans="1:4">
      <c r="A247" t="s">
        <v>962</v>
      </c>
      <c r="B247" s="4" t="s">
        <v>21121</v>
      </c>
      <c r="C247" s="4" t="s">
        <v>20878</v>
      </c>
      <c r="D247" t="str">
        <f t="shared" si="3"/>
        <v>http://example.net</v>
      </c>
    </row>
    <row r="248" spans="1:4">
      <c r="A248" t="s">
        <v>966</v>
      </c>
      <c r="B248" s="4" t="s">
        <v>21122</v>
      </c>
      <c r="C248" s="4" t="s">
        <v>20874</v>
      </c>
      <c r="D248" t="str">
        <f t="shared" si="3"/>
        <v>http://example.com</v>
      </c>
    </row>
    <row r="249" spans="1:4">
      <c r="A249" t="s">
        <v>970</v>
      </c>
      <c r="B249" s="4" t="s">
        <v>21123</v>
      </c>
      <c r="C249" s="4" t="s">
        <v>20878</v>
      </c>
      <c r="D249" t="str">
        <f t="shared" si="3"/>
        <v>http://example.net</v>
      </c>
    </row>
    <row r="250" spans="1:4">
      <c r="A250" t="s">
        <v>973</v>
      </c>
      <c r="B250" s="4" t="s">
        <v>21124</v>
      </c>
      <c r="C250" s="4" t="s">
        <v>20876</v>
      </c>
      <c r="D250" t="str">
        <f t="shared" si="3"/>
        <v>http://example.org</v>
      </c>
    </row>
    <row r="251" spans="1:4">
      <c r="A251" t="s">
        <v>977</v>
      </c>
      <c r="B251" s="4" t="s">
        <v>21125</v>
      </c>
      <c r="C251" s="4" t="s">
        <v>20876</v>
      </c>
      <c r="D251" t="str">
        <f t="shared" si="3"/>
        <v>http://example.org</v>
      </c>
    </row>
    <row r="252" spans="1:4">
      <c r="A252" t="s">
        <v>980</v>
      </c>
      <c r="B252" s="4" t="s">
        <v>21126</v>
      </c>
      <c r="C252" s="4" t="s">
        <v>20876</v>
      </c>
      <c r="D252" t="str">
        <f t="shared" si="3"/>
        <v>http://example.org</v>
      </c>
    </row>
    <row r="253" spans="1:4">
      <c r="A253" t="s">
        <v>984</v>
      </c>
      <c r="B253" s="4" t="s">
        <v>21127</v>
      </c>
      <c r="C253" s="4" t="s">
        <v>20876</v>
      </c>
      <c r="D253" t="str">
        <f t="shared" si="3"/>
        <v>http://example.org</v>
      </c>
    </row>
    <row r="254" spans="1:4">
      <c r="A254" t="s">
        <v>988</v>
      </c>
      <c r="B254" s="4" t="s">
        <v>21128</v>
      </c>
      <c r="C254" s="4" t="s">
        <v>20878</v>
      </c>
      <c r="D254" t="str">
        <f t="shared" si="3"/>
        <v>http://example.net</v>
      </c>
    </row>
    <row r="255" spans="1:4">
      <c r="A255" t="s">
        <v>992</v>
      </c>
      <c r="B255" s="4" t="s">
        <v>21129</v>
      </c>
      <c r="C255" s="4" t="s">
        <v>20876</v>
      </c>
      <c r="D255" t="str">
        <f t="shared" si="3"/>
        <v>http://example.org</v>
      </c>
    </row>
    <row r="256" spans="1:4">
      <c r="A256" t="s">
        <v>996</v>
      </c>
      <c r="B256" s="4" t="s">
        <v>21130</v>
      </c>
      <c r="C256" s="4" t="s">
        <v>20874</v>
      </c>
      <c r="D256" t="str">
        <f t="shared" si="3"/>
        <v>http://example.com</v>
      </c>
    </row>
    <row r="257" spans="1:4">
      <c r="A257" t="s">
        <v>1000</v>
      </c>
      <c r="B257" s="4" t="s">
        <v>21131</v>
      </c>
      <c r="C257" s="4" t="s">
        <v>20878</v>
      </c>
      <c r="D257" t="str">
        <f t="shared" si="3"/>
        <v>http://example.net</v>
      </c>
    </row>
    <row r="258" spans="1:4">
      <c r="A258" t="s">
        <v>1004</v>
      </c>
      <c r="B258" s="4" t="s">
        <v>21132</v>
      </c>
      <c r="C258" s="4" t="s">
        <v>20874</v>
      </c>
      <c r="D258" t="str">
        <f t="shared" si="3"/>
        <v>http://example.com</v>
      </c>
    </row>
    <row r="259" spans="1:4">
      <c r="A259" t="s">
        <v>1008</v>
      </c>
      <c r="B259" s="4" t="s">
        <v>21133</v>
      </c>
      <c r="C259" s="4" t="s">
        <v>20874</v>
      </c>
      <c r="D259" t="str">
        <f t="shared" ref="D259:D322" si="4">"http://"&amp;C259</f>
        <v>http://example.com</v>
      </c>
    </row>
    <row r="260" spans="1:4">
      <c r="A260" t="s">
        <v>1012</v>
      </c>
      <c r="B260" s="4" t="s">
        <v>21134</v>
      </c>
      <c r="C260" s="4" t="s">
        <v>20876</v>
      </c>
      <c r="D260" t="str">
        <f t="shared" si="4"/>
        <v>http://example.org</v>
      </c>
    </row>
    <row r="261" spans="1:4">
      <c r="A261" t="s">
        <v>1016</v>
      </c>
      <c r="B261" s="4" t="s">
        <v>21135</v>
      </c>
      <c r="C261" s="4" t="s">
        <v>20876</v>
      </c>
      <c r="D261" t="str">
        <f t="shared" si="4"/>
        <v>http://example.org</v>
      </c>
    </row>
    <row r="262" spans="1:4">
      <c r="A262" t="s">
        <v>1020</v>
      </c>
      <c r="B262" s="4" t="s">
        <v>21136</v>
      </c>
      <c r="C262" s="4" t="s">
        <v>20878</v>
      </c>
      <c r="D262" t="str">
        <f t="shared" si="4"/>
        <v>http://example.net</v>
      </c>
    </row>
    <row r="263" spans="1:4">
      <c r="A263" t="s">
        <v>1024</v>
      </c>
      <c r="B263" s="4" t="s">
        <v>21137</v>
      </c>
      <c r="C263" s="4" t="s">
        <v>20878</v>
      </c>
      <c r="D263" t="str">
        <f t="shared" si="4"/>
        <v>http://example.net</v>
      </c>
    </row>
    <row r="264" spans="1:4">
      <c r="A264" t="s">
        <v>1028</v>
      </c>
      <c r="B264" s="4" t="s">
        <v>21138</v>
      </c>
      <c r="C264" s="4" t="s">
        <v>20874</v>
      </c>
      <c r="D264" t="str">
        <f t="shared" si="4"/>
        <v>http://example.com</v>
      </c>
    </row>
    <row r="265" spans="1:4">
      <c r="A265" t="s">
        <v>1032</v>
      </c>
      <c r="B265" s="4" t="s">
        <v>21139</v>
      </c>
      <c r="C265" s="4" t="s">
        <v>20874</v>
      </c>
      <c r="D265" t="str">
        <f t="shared" si="4"/>
        <v>http://example.com</v>
      </c>
    </row>
    <row r="266" spans="1:4">
      <c r="A266" t="s">
        <v>1036</v>
      </c>
      <c r="B266" s="4" t="s">
        <v>21140</v>
      </c>
      <c r="C266" s="4" t="s">
        <v>20874</v>
      </c>
      <c r="D266" t="str">
        <f t="shared" si="4"/>
        <v>http://example.com</v>
      </c>
    </row>
    <row r="267" spans="1:4">
      <c r="A267" t="s">
        <v>1040</v>
      </c>
      <c r="B267" s="4" t="s">
        <v>21141</v>
      </c>
      <c r="C267" s="4" t="s">
        <v>20878</v>
      </c>
      <c r="D267" t="str">
        <f t="shared" si="4"/>
        <v>http://example.net</v>
      </c>
    </row>
    <row r="268" spans="1:4">
      <c r="A268" t="s">
        <v>1044</v>
      </c>
      <c r="B268" s="4" t="s">
        <v>21142</v>
      </c>
      <c r="C268" s="4" t="s">
        <v>20876</v>
      </c>
      <c r="D268" t="str">
        <f t="shared" si="4"/>
        <v>http://example.org</v>
      </c>
    </row>
    <row r="269" spans="1:4">
      <c r="A269" t="s">
        <v>1048</v>
      </c>
      <c r="B269" s="4" t="s">
        <v>21143</v>
      </c>
      <c r="C269" s="4" t="s">
        <v>20874</v>
      </c>
      <c r="D269" t="str">
        <f t="shared" si="4"/>
        <v>http://example.com</v>
      </c>
    </row>
    <row r="270" spans="1:4">
      <c r="A270" t="s">
        <v>1052</v>
      </c>
      <c r="B270" s="4" t="s">
        <v>21144</v>
      </c>
      <c r="C270" s="4" t="s">
        <v>20874</v>
      </c>
      <c r="D270" t="str">
        <f t="shared" si="4"/>
        <v>http://example.com</v>
      </c>
    </row>
    <row r="271" spans="1:4">
      <c r="A271" t="s">
        <v>1056</v>
      </c>
      <c r="B271" s="4" t="s">
        <v>21145</v>
      </c>
      <c r="C271" s="4" t="s">
        <v>20876</v>
      </c>
      <c r="D271" t="str">
        <f t="shared" si="4"/>
        <v>http://example.org</v>
      </c>
    </row>
    <row r="272" spans="1:4">
      <c r="A272" t="s">
        <v>1060</v>
      </c>
      <c r="B272" s="4" t="s">
        <v>21146</v>
      </c>
      <c r="C272" s="4" t="s">
        <v>20878</v>
      </c>
      <c r="D272" t="str">
        <f t="shared" si="4"/>
        <v>http://example.net</v>
      </c>
    </row>
    <row r="273" spans="1:4">
      <c r="A273" t="s">
        <v>1064</v>
      </c>
      <c r="B273" s="4" t="s">
        <v>21147</v>
      </c>
      <c r="C273" s="4" t="s">
        <v>20876</v>
      </c>
      <c r="D273" t="str">
        <f t="shared" si="4"/>
        <v>http://example.org</v>
      </c>
    </row>
    <row r="274" spans="1:4">
      <c r="A274" t="s">
        <v>1068</v>
      </c>
      <c r="B274" s="4" t="s">
        <v>21148</v>
      </c>
      <c r="C274" s="4" t="s">
        <v>20876</v>
      </c>
      <c r="D274" t="str">
        <f t="shared" si="4"/>
        <v>http://example.org</v>
      </c>
    </row>
    <row r="275" spans="1:4">
      <c r="A275" t="s">
        <v>1072</v>
      </c>
      <c r="B275" s="4" t="s">
        <v>21149</v>
      </c>
      <c r="C275" s="4" t="s">
        <v>20876</v>
      </c>
      <c r="D275" t="str">
        <f t="shared" si="4"/>
        <v>http://example.org</v>
      </c>
    </row>
    <row r="276" spans="1:4">
      <c r="A276" t="s">
        <v>1076</v>
      </c>
      <c r="B276" s="4" t="s">
        <v>21150</v>
      </c>
      <c r="C276" s="4" t="s">
        <v>20876</v>
      </c>
      <c r="D276" t="str">
        <f t="shared" si="4"/>
        <v>http://example.org</v>
      </c>
    </row>
    <row r="277" spans="1:4">
      <c r="A277" t="s">
        <v>1080</v>
      </c>
      <c r="B277" s="4" t="s">
        <v>21151</v>
      </c>
      <c r="C277" s="4" t="s">
        <v>20878</v>
      </c>
      <c r="D277" t="str">
        <f t="shared" si="4"/>
        <v>http://example.net</v>
      </c>
    </row>
    <row r="278" spans="1:4">
      <c r="A278" t="s">
        <v>1084</v>
      </c>
      <c r="B278" s="4" t="s">
        <v>21152</v>
      </c>
      <c r="C278" s="4" t="s">
        <v>20874</v>
      </c>
      <c r="D278" t="str">
        <f t="shared" si="4"/>
        <v>http://example.com</v>
      </c>
    </row>
    <row r="279" spans="1:4">
      <c r="A279" t="s">
        <v>1088</v>
      </c>
      <c r="B279" s="4" t="s">
        <v>21153</v>
      </c>
      <c r="C279" s="4" t="s">
        <v>20876</v>
      </c>
      <c r="D279" t="str">
        <f t="shared" si="4"/>
        <v>http://example.org</v>
      </c>
    </row>
    <row r="280" spans="1:4">
      <c r="A280" t="s">
        <v>1091</v>
      </c>
      <c r="B280" s="4" t="s">
        <v>21154</v>
      </c>
      <c r="C280" s="4" t="s">
        <v>20874</v>
      </c>
      <c r="D280" t="str">
        <f t="shared" si="4"/>
        <v>http://example.com</v>
      </c>
    </row>
    <row r="281" spans="1:4">
      <c r="A281" t="s">
        <v>1095</v>
      </c>
      <c r="B281" s="4" t="s">
        <v>21155</v>
      </c>
      <c r="C281" s="4" t="s">
        <v>20876</v>
      </c>
      <c r="D281" t="str">
        <f t="shared" si="4"/>
        <v>http://example.org</v>
      </c>
    </row>
    <row r="282" spans="1:4">
      <c r="A282" t="s">
        <v>1099</v>
      </c>
      <c r="B282" s="4" t="s">
        <v>21156</v>
      </c>
      <c r="C282" s="4" t="s">
        <v>20874</v>
      </c>
      <c r="D282" t="str">
        <f t="shared" si="4"/>
        <v>http://example.com</v>
      </c>
    </row>
    <row r="283" spans="1:4">
      <c r="A283" t="s">
        <v>1103</v>
      </c>
      <c r="B283" s="4" t="s">
        <v>21157</v>
      </c>
      <c r="C283" s="4" t="s">
        <v>20876</v>
      </c>
      <c r="D283" t="str">
        <f t="shared" si="4"/>
        <v>http://example.org</v>
      </c>
    </row>
    <row r="284" spans="1:4">
      <c r="A284" t="s">
        <v>1107</v>
      </c>
      <c r="B284" s="4" t="s">
        <v>21158</v>
      </c>
      <c r="C284" s="4" t="s">
        <v>20876</v>
      </c>
      <c r="D284" t="str">
        <f t="shared" si="4"/>
        <v>http://example.org</v>
      </c>
    </row>
    <row r="285" spans="1:4">
      <c r="A285" t="s">
        <v>1111</v>
      </c>
      <c r="B285" s="4" t="s">
        <v>21159</v>
      </c>
      <c r="C285" s="4" t="s">
        <v>20874</v>
      </c>
      <c r="D285" t="str">
        <f t="shared" si="4"/>
        <v>http://example.com</v>
      </c>
    </row>
    <row r="286" spans="1:4">
      <c r="A286" t="s">
        <v>1115</v>
      </c>
      <c r="B286" s="4" t="s">
        <v>21160</v>
      </c>
      <c r="C286" s="4" t="s">
        <v>20878</v>
      </c>
      <c r="D286" t="str">
        <f t="shared" si="4"/>
        <v>http://example.net</v>
      </c>
    </row>
    <row r="287" spans="1:4">
      <c r="A287" t="s">
        <v>1119</v>
      </c>
      <c r="B287" s="4" t="s">
        <v>21161</v>
      </c>
      <c r="C287" s="4" t="s">
        <v>20874</v>
      </c>
      <c r="D287" t="str">
        <f t="shared" si="4"/>
        <v>http://example.com</v>
      </c>
    </row>
    <row r="288" spans="1:4">
      <c r="A288" t="s">
        <v>1123</v>
      </c>
      <c r="B288" s="4" t="s">
        <v>21162</v>
      </c>
      <c r="C288" s="4" t="s">
        <v>20876</v>
      </c>
      <c r="D288" t="str">
        <f t="shared" si="4"/>
        <v>http://example.org</v>
      </c>
    </row>
    <row r="289" spans="1:4">
      <c r="A289" t="s">
        <v>1127</v>
      </c>
      <c r="B289" s="4" t="s">
        <v>21163</v>
      </c>
      <c r="C289" s="4" t="s">
        <v>20876</v>
      </c>
      <c r="D289" t="str">
        <f t="shared" si="4"/>
        <v>http://example.org</v>
      </c>
    </row>
    <row r="290" spans="1:4">
      <c r="A290" t="s">
        <v>1131</v>
      </c>
      <c r="B290" s="4" t="s">
        <v>21164</v>
      </c>
      <c r="C290" s="4" t="s">
        <v>20878</v>
      </c>
      <c r="D290" t="str">
        <f t="shared" si="4"/>
        <v>http://example.net</v>
      </c>
    </row>
    <row r="291" spans="1:4">
      <c r="A291" t="s">
        <v>1135</v>
      </c>
      <c r="B291" s="4" t="s">
        <v>21165</v>
      </c>
      <c r="C291" s="4" t="s">
        <v>20876</v>
      </c>
      <c r="D291" t="str">
        <f t="shared" si="4"/>
        <v>http://example.org</v>
      </c>
    </row>
    <row r="292" spans="1:4">
      <c r="A292" t="s">
        <v>1139</v>
      </c>
      <c r="B292" s="4" t="s">
        <v>21166</v>
      </c>
      <c r="C292" s="4" t="s">
        <v>20876</v>
      </c>
      <c r="D292" t="str">
        <f t="shared" si="4"/>
        <v>http://example.org</v>
      </c>
    </row>
    <row r="293" spans="1:4">
      <c r="A293" t="s">
        <v>1143</v>
      </c>
      <c r="B293" s="4" t="s">
        <v>21167</v>
      </c>
      <c r="C293" s="4" t="s">
        <v>20874</v>
      </c>
      <c r="D293" t="str">
        <f t="shared" si="4"/>
        <v>http://example.com</v>
      </c>
    </row>
    <row r="294" spans="1:4">
      <c r="A294" t="s">
        <v>1147</v>
      </c>
      <c r="B294" s="4" t="s">
        <v>21168</v>
      </c>
      <c r="C294" s="4" t="s">
        <v>20874</v>
      </c>
      <c r="D294" t="str">
        <f t="shared" si="4"/>
        <v>http://example.com</v>
      </c>
    </row>
    <row r="295" spans="1:4">
      <c r="A295" t="s">
        <v>1150</v>
      </c>
      <c r="B295" s="4" t="s">
        <v>21169</v>
      </c>
      <c r="C295" s="4" t="s">
        <v>20876</v>
      </c>
      <c r="D295" t="str">
        <f t="shared" si="4"/>
        <v>http://example.org</v>
      </c>
    </row>
    <row r="296" spans="1:4">
      <c r="A296" t="s">
        <v>1154</v>
      </c>
      <c r="B296" s="4" t="s">
        <v>21170</v>
      </c>
      <c r="C296" s="4" t="s">
        <v>20874</v>
      </c>
      <c r="D296" t="str">
        <f t="shared" si="4"/>
        <v>http://example.com</v>
      </c>
    </row>
    <row r="297" spans="1:4">
      <c r="A297" t="s">
        <v>1158</v>
      </c>
      <c r="B297" s="4" t="s">
        <v>21171</v>
      </c>
      <c r="C297" s="4" t="s">
        <v>20874</v>
      </c>
      <c r="D297" t="str">
        <f t="shared" si="4"/>
        <v>http://example.com</v>
      </c>
    </row>
    <row r="298" spans="1:4">
      <c r="A298" t="s">
        <v>1162</v>
      </c>
      <c r="B298" s="4" t="s">
        <v>21172</v>
      </c>
      <c r="C298" s="4" t="s">
        <v>20874</v>
      </c>
      <c r="D298" t="str">
        <f t="shared" si="4"/>
        <v>http://example.com</v>
      </c>
    </row>
    <row r="299" spans="1:4">
      <c r="A299" t="s">
        <v>1166</v>
      </c>
      <c r="B299" s="4" t="s">
        <v>21173</v>
      </c>
      <c r="C299" s="4" t="s">
        <v>20874</v>
      </c>
      <c r="D299" t="str">
        <f t="shared" si="4"/>
        <v>http://example.com</v>
      </c>
    </row>
    <row r="300" spans="1:4">
      <c r="A300" t="s">
        <v>1170</v>
      </c>
      <c r="B300" s="4" t="s">
        <v>21174</v>
      </c>
      <c r="C300" s="4" t="s">
        <v>20876</v>
      </c>
      <c r="D300" t="str">
        <f t="shared" si="4"/>
        <v>http://example.org</v>
      </c>
    </row>
    <row r="301" spans="1:4">
      <c r="A301" t="s">
        <v>1174</v>
      </c>
      <c r="B301" s="4" t="s">
        <v>21175</v>
      </c>
      <c r="C301" s="4" t="s">
        <v>20874</v>
      </c>
      <c r="D301" t="str">
        <f t="shared" si="4"/>
        <v>http://example.com</v>
      </c>
    </row>
    <row r="302" spans="1:4">
      <c r="A302" t="s">
        <v>1178</v>
      </c>
      <c r="B302" s="4" t="s">
        <v>21176</v>
      </c>
      <c r="C302" s="4" t="s">
        <v>20876</v>
      </c>
      <c r="D302" t="str">
        <f t="shared" si="4"/>
        <v>http://example.org</v>
      </c>
    </row>
    <row r="303" spans="1:4">
      <c r="A303" t="s">
        <v>1182</v>
      </c>
      <c r="B303" s="4" t="s">
        <v>21177</v>
      </c>
      <c r="C303" s="4" t="s">
        <v>20874</v>
      </c>
      <c r="D303" t="str">
        <f t="shared" si="4"/>
        <v>http://example.com</v>
      </c>
    </row>
    <row r="304" spans="1:4">
      <c r="A304" t="s">
        <v>1186</v>
      </c>
      <c r="B304" s="4" t="s">
        <v>21178</v>
      </c>
      <c r="C304" s="4" t="s">
        <v>20878</v>
      </c>
      <c r="D304" t="str">
        <f t="shared" si="4"/>
        <v>http://example.net</v>
      </c>
    </row>
    <row r="305" spans="1:4">
      <c r="A305" t="s">
        <v>1190</v>
      </c>
      <c r="B305" s="4" t="s">
        <v>21179</v>
      </c>
      <c r="C305" s="4" t="s">
        <v>20874</v>
      </c>
      <c r="D305" t="str">
        <f t="shared" si="4"/>
        <v>http://example.com</v>
      </c>
    </row>
    <row r="306" spans="1:4">
      <c r="A306" t="s">
        <v>1194</v>
      </c>
      <c r="B306" s="4" t="s">
        <v>21180</v>
      </c>
      <c r="C306" s="4" t="s">
        <v>20876</v>
      </c>
      <c r="D306" t="str">
        <f t="shared" si="4"/>
        <v>http://example.org</v>
      </c>
    </row>
    <row r="307" spans="1:4">
      <c r="A307" t="s">
        <v>1198</v>
      </c>
      <c r="B307" s="4" t="s">
        <v>21181</v>
      </c>
      <c r="C307" s="4" t="s">
        <v>20874</v>
      </c>
      <c r="D307" t="str">
        <f t="shared" si="4"/>
        <v>http://example.com</v>
      </c>
    </row>
    <row r="308" spans="1:4">
      <c r="A308" t="s">
        <v>1201</v>
      </c>
      <c r="B308" s="4" t="s">
        <v>21182</v>
      </c>
      <c r="C308" s="4" t="s">
        <v>20874</v>
      </c>
      <c r="D308" t="str">
        <f t="shared" si="4"/>
        <v>http://example.com</v>
      </c>
    </row>
    <row r="309" spans="1:4">
      <c r="A309" t="s">
        <v>1205</v>
      </c>
      <c r="B309" s="4" t="s">
        <v>21183</v>
      </c>
      <c r="C309" s="4" t="s">
        <v>20874</v>
      </c>
      <c r="D309" t="str">
        <f t="shared" si="4"/>
        <v>http://example.com</v>
      </c>
    </row>
    <row r="310" spans="1:4">
      <c r="A310" t="s">
        <v>1208</v>
      </c>
      <c r="B310" s="4" t="s">
        <v>21184</v>
      </c>
      <c r="C310" s="4" t="s">
        <v>20876</v>
      </c>
      <c r="D310" t="str">
        <f t="shared" si="4"/>
        <v>http://example.org</v>
      </c>
    </row>
    <row r="311" spans="1:4">
      <c r="A311" t="s">
        <v>1212</v>
      </c>
      <c r="B311" s="4" t="s">
        <v>21185</v>
      </c>
      <c r="C311" s="4" t="s">
        <v>20874</v>
      </c>
      <c r="D311" t="str">
        <f t="shared" si="4"/>
        <v>http://example.com</v>
      </c>
    </row>
    <row r="312" spans="1:4">
      <c r="A312" t="s">
        <v>1215</v>
      </c>
      <c r="B312" s="4" t="s">
        <v>21186</v>
      </c>
      <c r="C312" s="4" t="s">
        <v>20878</v>
      </c>
      <c r="D312" t="str">
        <f t="shared" si="4"/>
        <v>http://example.net</v>
      </c>
    </row>
    <row r="313" spans="1:4">
      <c r="A313" t="s">
        <v>1219</v>
      </c>
      <c r="B313" s="4" t="s">
        <v>21187</v>
      </c>
      <c r="C313" s="4" t="s">
        <v>20874</v>
      </c>
      <c r="D313" t="str">
        <f t="shared" si="4"/>
        <v>http://example.com</v>
      </c>
    </row>
    <row r="314" spans="1:4">
      <c r="A314" t="s">
        <v>1223</v>
      </c>
      <c r="B314" s="4" t="s">
        <v>21188</v>
      </c>
      <c r="C314" s="4" t="s">
        <v>20876</v>
      </c>
      <c r="D314" t="str">
        <f t="shared" si="4"/>
        <v>http://example.org</v>
      </c>
    </row>
    <row r="315" spans="1:4">
      <c r="A315" t="s">
        <v>1227</v>
      </c>
      <c r="B315" s="4" t="s">
        <v>21189</v>
      </c>
      <c r="C315" s="4" t="s">
        <v>20876</v>
      </c>
      <c r="D315" t="str">
        <f t="shared" si="4"/>
        <v>http://example.org</v>
      </c>
    </row>
    <row r="316" spans="1:4">
      <c r="A316" t="s">
        <v>1231</v>
      </c>
      <c r="B316" s="4" t="s">
        <v>21190</v>
      </c>
      <c r="C316" s="4" t="s">
        <v>20878</v>
      </c>
      <c r="D316" t="str">
        <f t="shared" si="4"/>
        <v>http://example.net</v>
      </c>
    </row>
    <row r="317" spans="1:4">
      <c r="A317" t="s">
        <v>1235</v>
      </c>
      <c r="B317" s="4" t="s">
        <v>21191</v>
      </c>
      <c r="C317" s="4" t="s">
        <v>20876</v>
      </c>
      <c r="D317" t="str">
        <f t="shared" si="4"/>
        <v>http://example.org</v>
      </c>
    </row>
    <row r="318" spans="1:4">
      <c r="A318" t="s">
        <v>1239</v>
      </c>
      <c r="B318" s="4" t="s">
        <v>21192</v>
      </c>
      <c r="C318" s="4" t="s">
        <v>20878</v>
      </c>
      <c r="D318" t="str">
        <f t="shared" si="4"/>
        <v>http://example.net</v>
      </c>
    </row>
    <row r="319" spans="1:4">
      <c r="A319" t="s">
        <v>1242</v>
      </c>
      <c r="B319" s="4" t="s">
        <v>21193</v>
      </c>
      <c r="C319" s="4" t="s">
        <v>20878</v>
      </c>
      <c r="D319" t="str">
        <f t="shared" si="4"/>
        <v>http://example.net</v>
      </c>
    </row>
    <row r="320" spans="1:4">
      <c r="A320" t="s">
        <v>1246</v>
      </c>
      <c r="B320" s="4" t="s">
        <v>21194</v>
      </c>
      <c r="C320" s="4" t="s">
        <v>20878</v>
      </c>
      <c r="D320" t="str">
        <f t="shared" si="4"/>
        <v>http://example.net</v>
      </c>
    </row>
    <row r="321" spans="1:4">
      <c r="A321" t="s">
        <v>1250</v>
      </c>
      <c r="B321" s="4" t="s">
        <v>21195</v>
      </c>
      <c r="C321" s="4" t="s">
        <v>20876</v>
      </c>
      <c r="D321" t="str">
        <f t="shared" si="4"/>
        <v>http://example.org</v>
      </c>
    </row>
    <row r="322" spans="1:4">
      <c r="A322" t="s">
        <v>1254</v>
      </c>
      <c r="B322" s="4" t="s">
        <v>21196</v>
      </c>
      <c r="C322" s="4" t="s">
        <v>20878</v>
      </c>
      <c r="D322" t="str">
        <f t="shared" si="4"/>
        <v>http://example.net</v>
      </c>
    </row>
    <row r="323" spans="1:4">
      <c r="A323" t="s">
        <v>1258</v>
      </c>
      <c r="B323" s="4" t="s">
        <v>21197</v>
      </c>
      <c r="C323" s="4" t="s">
        <v>20876</v>
      </c>
      <c r="D323" t="str">
        <f t="shared" ref="D323:D386" si="5">"http://"&amp;C323</f>
        <v>http://example.org</v>
      </c>
    </row>
    <row r="324" spans="1:4">
      <c r="A324" t="s">
        <v>1262</v>
      </c>
      <c r="B324" s="4" t="s">
        <v>21198</v>
      </c>
      <c r="C324" s="4" t="s">
        <v>20874</v>
      </c>
      <c r="D324" t="str">
        <f t="shared" si="5"/>
        <v>http://example.com</v>
      </c>
    </row>
    <row r="325" spans="1:4">
      <c r="A325" t="s">
        <v>1266</v>
      </c>
      <c r="B325" s="4" t="s">
        <v>21199</v>
      </c>
      <c r="C325" s="4" t="s">
        <v>20874</v>
      </c>
      <c r="D325" t="str">
        <f t="shared" si="5"/>
        <v>http://example.com</v>
      </c>
    </row>
    <row r="326" spans="1:4">
      <c r="A326" t="s">
        <v>1270</v>
      </c>
      <c r="B326" s="4" t="s">
        <v>21200</v>
      </c>
      <c r="C326" s="4" t="s">
        <v>20874</v>
      </c>
      <c r="D326" t="str">
        <f t="shared" si="5"/>
        <v>http://example.com</v>
      </c>
    </row>
    <row r="327" spans="1:4">
      <c r="A327" t="s">
        <v>1274</v>
      </c>
      <c r="B327" s="4" t="s">
        <v>21201</v>
      </c>
      <c r="C327" s="4" t="s">
        <v>20876</v>
      </c>
      <c r="D327" t="str">
        <f t="shared" si="5"/>
        <v>http://example.org</v>
      </c>
    </row>
    <row r="328" spans="1:4">
      <c r="A328" t="s">
        <v>1278</v>
      </c>
      <c r="B328" s="4" t="s">
        <v>21202</v>
      </c>
      <c r="C328" s="4" t="s">
        <v>20874</v>
      </c>
      <c r="D328" t="str">
        <f t="shared" si="5"/>
        <v>http://example.com</v>
      </c>
    </row>
    <row r="329" spans="1:4">
      <c r="A329" t="s">
        <v>1282</v>
      </c>
      <c r="B329" s="4" t="s">
        <v>21203</v>
      </c>
      <c r="C329" s="4" t="s">
        <v>20878</v>
      </c>
      <c r="D329" t="str">
        <f t="shared" si="5"/>
        <v>http://example.net</v>
      </c>
    </row>
    <row r="330" spans="1:4">
      <c r="A330" t="s">
        <v>1286</v>
      </c>
      <c r="B330" s="4" t="s">
        <v>21204</v>
      </c>
      <c r="C330" s="4" t="s">
        <v>20874</v>
      </c>
      <c r="D330" t="str">
        <f t="shared" si="5"/>
        <v>http://example.com</v>
      </c>
    </row>
    <row r="331" spans="1:4">
      <c r="A331" t="s">
        <v>1290</v>
      </c>
      <c r="B331" s="4" t="s">
        <v>21205</v>
      </c>
      <c r="C331" s="4" t="s">
        <v>20876</v>
      </c>
      <c r="D331" t="str">
        <f t="shared" si="5"/>
        <v>http://example.org</v>
      </c>
    </row>
    <row r="332" spans="1:4">
      <c r="A332" t="s">
        <v>1294</v>
      </c>
      <c r="B332" s="4" t="s">
        <v>21206</v>
      </c>
      <c r="C332" s="4" t="s">
        <v>20874</v>
      </c>
      <c r="D332" t="str">
        <f t="shared" si="5"/>
        <v>http://example.com</v>
      </c>
    </row>
    <row r="333" spans="1:4">
      <c r="A333" t="s">
        <v>1298</v>
      </c>
      <c r="B333" s="4" t="s">
        <v>21207</v>
      </c>
      <c r="C333" s="4" t="s">
        <v>20876</v>
      </c>
      <c r="D333" t="str">
        <f t="shared" si="5"/>
        <v>http://example.org</v>
      </c>
    </row>
    <row r="334" spans="1:4">
      <c r="A334" t="s">
        <v>1301</v>
      </c>
      <c r="B334" s="4" t="s">
        <v>21208</v>
      </c>
      <c r="C334" s="4" t="s">
        <v>20878</v>
      </c>
      <c r="D334" t="str">
        <f t="shared" si="5"/>
        <v>http://example.net</v>
      </c>
    </row>
    <row r="335" spans="1:4">
      <c r="A335" t="s">
        <v>1305</v>
      </c>
      <c r="B335" s="4" t="s">
        <v>21209</v>
      </c>
      <c r="C335" s="4" t="s">
        <v>20878</v>
      </c>
      <c r="D335" t="str">
        <f t="shared" si="5"/>
        <v>http://example.net</v>
      </c>
    </row>
    <row r="336" spans="1:4">
      <c r="A336" t="s">
        <v>1309</v>
      </c>
      <c r="B336" s="4" t="s">
        <v>21210</v>
      </c>
      <c r="C336" s="4" t="s">
        <v>20878</v>
      </c>
      <c r="D336" t="str">
        <f t="shared" si="5"/>
        <v>http://example.net</v>
      </c>
    </row>
    <row r="337" spans="1:4">
      <c r="A337" t="s">
        <v>1313</v>
      </c>
      <c r="B337" s="4" t="s">
        <v>21211</v>
      </c>
      <c r="C337" s="4" t="s">
        <v>20878</v>
      </c>
      <c r="D337" t="str">
        <f t="shared" si="5"/>
        <v>http://example.net</v>
      </c>
    </row>
    <row r="338" spans="1:4">
      <c r="A338" t="s">
        <v>1317</v>
      </c>
      <c r="B338" s="4" t="s">
        <v>21212</v>
      </c>
      <c r="C338" s="4" t="s">
        <v>20876</v>
      </c>
      <c r="D338" t="str">
        <f t="shared" si="5"/>
        <v>http://example.org</v>
      </c>
    </row>
    <row r="339" spans="1:4">
      <c r="A339" t="s">
        <v>1321</v>
      </c>
      <c r="B339" s="4" t="s">
        <v>21213</v>
      </c>
      <c r="C339" s="4" t="s">
        <v>20876</v>
      </c>
      <c r="D339" t="str">
        <f t="shared" si="5"/>
        <v>http://example.org</v>
      </c>
    </row>
    <row r="340" spans="1:4">
      <c r="A340" t="s">
        <v>1325</v>
      </c>
      <c r="B340" s="4" t="s">
        <v>21214</v>
      </c>
      <c r="C340" s="4" t="s">
        <v>20876</v>
      </c>
      <c r="D340" t="str">
        <f t="shared" si="5"/>
        <v>http://example.org</v>
      </c>
    </row>
    <row r="341" spans="1:4">
      <c r="A341" t="s">
        <v>1329</v>
      </c>
      <c r="B341" s="4" t="s">
        <v>21215</v>
      </c>
      <c r="C341" s="4" t="s">
        <v>20878</v>
      </c>
      <c r="D341" t="str">
        <f t="shared" si="5"/>
        <v>http://example.net</v>
      </c>
    </row>
    <row r="342" spans="1:4">
      <c r="A342" t="s">
        <v>1333</v>
      </c>
      <c r="B342" s="4" t="s">
        <v>21216</v>
      </c>
      <c r="C342" s="4" t="s">
        <v>20874</v>
      </c>
      <c r="D342" t="str">
        <f t="shared" si="5"/>
        <v>http://example.com</v>
      </c>
    </row>
    <row r="343" spans="1:4">
      <c r="A343" t="s">
        <v>1337</v>
      </c>
      <c r="B343" s="4" t="s">
        <v>21217</v>
      </c>
      <c r="C343" s="4" t="s">
        <v>20874</v>
      </c>
      <c r="D343" t="str">
        <f t="shared" si="5"/>
        <v>http://example.com</v>
      </c>
    </row>
    <row r="344" spans="1:4">
      <c r="A344" t="s">
        <v>1341</v>
      </c>
      <c r="B344" s="4" t="s">
        <v>21218</v>
      </c>
      <c r="C344" s="4" t="s">
        <v>20876</v>
      </c>
      <c r="D344" t="str">
        <f t="shared" si="5"/>
        <v>http://example.org</v>
      </c>
    </row>
    <row r="345" spans="1:4">
      <c r="A345" t="s">
        <v>1345</v>
      </c>
      <c r="B345" s="4" t="s">
        <v>21219</v>
      </c>
      <c r="C345" s="4" t="s">
        <v>20874</v>
      </c>
      <c r="D345" t="str">
        <f t="shared" si="5"/>
        <v>http://example.com</v>
      </c>
    </row>
    <row r="346" spans="1:4">
      <c r="A346" t="s">
        <v>1349</v>
      </c>
      <c r="B346" s="4" t="s">
        <v>21220</v>
      </c>
      <c r="C346" s="4" t="s">
        <v>20874</v>
      </c>
      <c r="D346" t="str">
        <f t="shared" si="5"/>
        <v>http://example.com</v>
      </c>
    </row>
    <row r="347" spans="1:4">
      <c r="A347" t="s">
        <v>1352</v>
      </c>
      <c r="B347" s="4" t="s">
        <v>21221</v>
      </c>
      <c r="C347" s="4" t="s">
        <v>20878</v>
      </c>
      <c r="D347" t="str">
        <f t="shared" si="5"/>
        <v>http://example.net</v>
      </c>
    </row>
    <row r="348" spans="1:4">
      <c r="A348" t="s">
        <v>1356</v>
      </c>
      <c r="B348" s="4" t="s">
        <v>21222</v>
      </c>
      <c r="C348" s="4" t="s">
        <v>20876</v>
      </c>
      <c r="D348" t="str">
        <f t="shared" si="5"/>
        <v>http://example.org</v>
      </c>
    </row>
    <row r="349" spans="1:4">
      <c r="A349" t="s">
        <v>1360</v>
      </c>
      <c r="B349" s="4" t="s">
        <v>21223</v>
      </c>
      <c r="C349" s="4" t="s">
        <v>20874</v>
      </c>
      <c r="D349" t="str">
        <f t="shared" si="5"/>
        <v>http://example.com</v>
      </c>
    </row>
    <row r="350" spans="1:4">
      <c r="A350" t="s">
        <v>1363</v>
      </c>
      <c r="B350" s="4" t="s">
        <v>21224</v>
      </c>
      <c r="C350" s="4" t="s">
        <v>20876</v>
      </c>
      <c r="D350" t="str">
        <f t="shared" si="5"/>
        <v>http://example.org</v>
      </c>
    </row>
    <row r="351" spans="1:4">
      <c r="A351" t="s">
        <v>1367</v>
      </c>
      <c r="B351" s="4" t="s">
        <v>21225</v>
      </c>
      <c r="C351" s="4" t="s">
        <v>20876</v>
      </c>
      <c r="D351" t="str">
        <f t="shared" si="5"/>
        <v>http://example.org</v>
      </c>
    </row>
    <row r="352" spans="1:4">
      <c r="A352" t="s">
        <v>1371</v>
      </c>
      <c r="B352" s="4" t="s">
        <v>21226</v>
      </c>
      <c r="C352" s="4" t="s">
        <v>20876</v>
      </c>
      <c r="D352" t="str">
        <f t="shared" si="5"/>
        <v>http://example.org</v>
      </c>
    </row>
    <row r="353" spans="1:4">
      <c r="A353" t="s">
        <v>1374</v>
      </c>
      <c r="B353" s="4" t="s">
        <v>21227</v>
      </c>
      <c r="C353" s="4" t="s">
        <v>20874</v>
      </c>
      <c r="D353" t="str">
        <f t="shared" si="5"/>
        <v>http://example.com</v>
      </c>
    </row>
    <row r="354" spans="1:4">
      <c r="A354" t="s">
        <v>1378</v>
      </c>
      <c r="B354" s="4" t="s">
        <v>21228</v>
      </c>
      <c r="C354" s="4" t="s">
        <v>20876</v>
      </c>
      <c r="D354" t="str">
        <f t="shared" si="5"/>
        <v>http://example.org</v>
      </c>
    </row>
    <row r="355" spans="1:4">
      <c r="A355" t="s">
        <v>1382</v>
      </c>
      <c r="B355" s="4" t="s">
        <v>21229</v>
      </c>
      <c r="C355" s="4" t="s">
        <v>20878</v>
      </c>
      <c r="D355" t="str">
        <f t="shared" si="5"/>
        <v>http://example.net</v>
      </c>
    </row>
    <row r="356" spans="1:4">
      <c r="A356" t="s">
        <v>1385</v>
      </c>
      <c r="B356" s="4" t="s">
        <v>21230</v>
      </c>
      <c r="C356" s="4" t="s">
        <v>20874</v>
      </c>
      <c r="D356" t="str">
        <f t="shared" si="5"/>
        <v>http://example.com</v>
      </c>
    </row>
    <row r="357" spans="1:4">
      <c r="A357" t="s">
        <v>1389</v>
      </c>
      <c r="B357" s="4" t="s">
        <v>21231</v>
      </c>
      <c r="C357" s="4" t="s">
        <v>20876</v>
      </c>
      <c r="D357" t="str">
        <f t="shared" si="5"/>
        <v>http://example.org</v>
      </c>
    </row>
    <row r="358" spans="1:4">
      <c r="A358" t="s">
        <v>1393</v>
      </c>
      <c r="B358" s="4" t="s">
        <v>21232</v>
      </c>
      <c r="C358" s="4" t="s">
        <v>20876</v>
      </c>
      <c r="D358" t="str">
        <f t="shared" si="5"/>
        <v>http://example.org</v>
      </c>
    </row>
    <row r="359" spans="1:4">
      <c r="A359" t="s">
        <v>1397</v>
      </c>
      <c r="B359" s="4" t="s">
        <v>21233</v>
      </c>
      <c r="C359" s="4" t="s">
        <v>20876</v>
      </c>
      <c r="D359" t="str">
        <f t="shared" si="5"/>
        <v>http://example.org</v>
      </c>
    </row>
    <row r="360" spans="1:4">
      <c r="A360" t="s">
        <v>1401</v>
      </c>
      <c r="B360" s="4" t="s">
        <v>21234</v>
      </c>
      <c r="C360" s="4" t="s">
        <v>20876</v>
      </c>
      <c r="D360" t="str">
        <f t="shared" si="5"/>
        <v>http://example.org</v>
      </c>
    </row>
    <row r="361" spans="1:4">
      <c r="A361" t="s">
        <v>1405</v>
      </c>
      <c r="B361" s="4" t="s">
        <v>21235</v>
      </c>
      <c r="C361" s="4" t="s">
        <v>20874</v>
      </c>
      <c r="D361" t="str">
        <f t="shared" si="5"/>
        <v>http://example.com</v>
      </c>
    </row>
    <row r="362" spans="1:4">
      <c r="A362" t="s">
        <v>1409</v>
      </c>
      <c r="B362" s="4" t="s">
        <v>21236</v>
      </c>
      <c r="C362" s="4" t="s">
        <v>20878</v>
      </c>
      <c r="D362" t="str">
        <f t="shared" si="5"/>
        <v>http://example.net</v>
      </c>
    </row>
    <row r="363" spans="1:4">
      <c r="A363" t="s">
        <v>1413</v>
      </c>
      <c r="B363" s="4" t="s">
        <v>21237</v>
      </c>
      <c r="C363" s="4" t="s">
        <v>20874</v>
      </c>
      <c r="D363" t="str">
        <f t="shared" si="5"/>
        <v>http://example.com</v>
      </c>
    </row>
    <row r="364" spans="1:4">
      <c r="A364" t="s">
        <v>1417</v>
      </c>
      <c r="B364" s="4" t="s">
        <v>21238</v>
      </c>
      <c r="C364" s="4" t="s">
        <v>20876</v>
      </c>
      <c r="D364" t="str">
        <f t="shared" si="5"/>
        <v>http://example.org</v>
      </c>
    </row>
    <row r="365" spans="1:4">
      <c r="A365" t="s">
        <v>1421</v>
      </c>
      <c r="B365" s="4" t="s">
        <v>21239</v>
      </c>
      <c r="C365" s="4" t="s">
        <v>20878</v>
      </c>
      <c r="D365" t="str">
        <f t="shared" si="5"/>
        <v>http://example.net</v>
      </c>
    </row>
    <row r="366" spans="1:4">
      <c r="A366" t="s">
        <v>1424</v>
      </c>
      <c r="B366" s="4" t="s">
        <v>21240</v>
      </c>
      <c r="C366" s="4" t="s">
        <v>20874</v>
      </c>
      <c r="D366" t="str">
        <f t="shared" si="5"/>
        <v>http://example.com</v>
      </c>
    </row>
    <row r="367" spans="1:4">
      <c r="A367" t="s">
        <v>1428</v>
      </c>
      <c r="B367" s="4" t="s">
        <v>21241</v>
      </c>
      <c r="C367" s="4" t="s">
        <v>20876</v>
      </c>
      <c r="D367" t="str">
        <f t="shared" si="5"/>
        <v>http://example.org</v>
      </c>
    </row>
    <row r="368" spans="1:4">
      <c r="A368" t="s">
        <v>1431</v>
      </c>
      <c r="B368" s="4" t="s">
        <v>21242</v>
      </c>
      <c r="C368" s="4" t="s">
        <v>20878</v>
      </c>
      <c r="D368" t="str">
        <f t="shared" si="5"/>
        <v>http://example.net</v>
      </c>
    </row>
    <row r="369" spans="1:4">
      <c r="A369" t="s">
        <v>1435</v>
      </c>
      <c r="B369" s="4" t="s">
        <v>21243</v>
      </c>
      <c r="C369" s="4" t="s">
        <v>20878</v>
      </c>
      <c r="D369" t="str">
        <f t="shared" si="5"/>
        <v>http://example.net</v>
      </c>
    </row>
    <row r="370" spans="1:4">
      <c r="A370" t="s">
        <v>1439</v>
      </c>
      <c r="B370" s="4" t="s">
        <v>21244</v>
      </c>
      <c r="C370" s="4" t="s">
        <v>20876</v>
      </c>
      <c r="D370" t="str">
        <f t="shared" si="5"/>
        <v>http://example.org</v>
      </c>
    </row>
    <row r="371" spans="1:4">
      <c r="A371" t="s">
        <v>1443</v>
      </c>
      <c r="B371" s="4" t="s">
        <v>21245</v>
      </c>
      <c r="C371" s="4" t="s">
        <v>20874</v>
      </c>
      <c r="D371" t="str">
        <f t="shared" si="5"/>
        <v>http://example.com</v>
      </c>
    </row>
    <row r="372" spans="1:4">
      <c r="A372" t="s">
        <v>1447</v>
      </c>
      <c r="B372" s="4" t="s">
        <v>21246</v>
      </c>
      <c r="C372" s="4" t="s">
        <v>20878</v>
      </c>
      <c r="D372" t="str">
        <f t="shared" si="5"/>
        <v>http://example.net</v>
      </c>
    </row>
    <row r="373" spans="1:4">
      <c r="A373" t="s">
        <v>1451</v>
      </c>
      <c r="B373" s="4" t="s">
        <v>21247</v>
      </c>
      <c r="C373" s="4" t="s">
        <v>20878</v>
      </c>
      <c r="D373" t="str">
        <f t="shared" si="5"/>
        <v>http://example.net</v>
      </c>
    </row>
    <row r="374" spans="1:4">
      <c r="A374" t="s">
        <v>1455</v>
      </c>
      <c r="B374" s="4" t="s">
        <v>21248</v>
      </c>
      <c r="C374" s="4" t="s">
        <v>20874</v>
      </c>
      <c r="D374" t="str">
        <f t="shared" si="5"/>
        <v>http://example.com</v>
      </c>
    </row>
    <row r="375" spans="1:4">
      <c r="A375" t="s">
        <v>1458</v>
      </c>
      <c r="B375" s="4" t="s">
        <v>21249</v>
      </c>
      <c r="C375" s="4" t="s">
        <v>20878</v>
      </c>
      <c r="D375" t="str">
        <f t="shared" si="5"/>
        <v>http://example.net</v>
      </c>
    </row>
    <row r="376" spans="1:4">
      <c r="A376" t="s">
        <v>1462</v>
      </c>
      <c r="B376" s="4" t="s">
        <v>21250</v>
      </c>
      <c r="C376" s="4" t="s">
        <v>20878</v>
      </c>
      <c r="D376" t="str">
        <f t="shared" si="5"/>
        <v>http://example.net</v>
      </c>
    </row>
    <row r="377" spans="1:4">
      <c r="A377" t="s">
        <v>1466</v>
      </c>
      <c r="B377" s="4" t="s">
        <v>21251</v>
      </c>
      <c r="C377" s="4" t="s">
        <v>20878</v>
      </c>
      <c r="D377" t="str">
        <f t="shared" si="5"/>
        <v>http://example.net</v>
      </c>
    </row>
    <row r="378" spans="1:4">
      <c r="A378" t="s">
        <v>1470</v>
      </c>
      <c r="B378" s="4" t="s">
        <v>21252</v>
      </c>
      <c r="C378" s="4" t="s">
        <v>20876</v>
      </c>
      <c r="D378" t="str">
        <f t="shared" si="5"/>
        <v>http://example.org</v>
      </c>
    </row>
    <row r="379" spans="1:4">
      <c r="A379" t="s">
        <v>1474</v>
      </c>
      <c r="B379" s="4" t="s">
        <v>21253</v>
      </c>
      <c r="C379" s="4" t="s">
        <v>20874</v>
      </c>
      <c r="D379" t="str">
        <f t="shared" si="5"/>
        <v>http://example.com</v>
      </c>
    </row>
    <row r="380" spans="1:4">
      <c r="A380" t="s">
        <v>1478</v>
      </c>
      <c r="B380" s="4" t="s">
        <v>21254</v>
      </c>
      <c r="C380" s="4" t="s">
        <v>20878</v>
      </c>
      <c r="D380" t="str">
        <f t="shared" si="5"/>
        <v>http://example.net</v>
      </c>
    </row>
    <row r="381" spans="1:4">
      <c r="A381" t="s">
        <v>1482</v>
      </c>
      <c r="B381" s="4" t="s">
        <v>21255</v>
      </c>
      <c r="C381" s="4" t="s">
        <v>20874</v>
      </c>
      <c r="D381" t="str">
        <f t="shared" si="5"/>
        <v>http://example.com</v>
      </c>
    </row>
    <row r="382" spans="1:4">
      <c r="A382" t="s">
        <v>1486</v>
      </c>
      <c r="B382" s="4" t="s">
        <v>21256</v>
      </c>
      <c r="C382" s="4" t="s">
        <v>20878</v>
      </c>
      <c r="D382" t="str">
        <f t="shared" si="5"/>
        <v>http://example.net</v>
      </c>
    </row>
    <row r="383" spans="1:4">
      <c r="A383" t="s">
        <v>1490</v>
      </c>
      <c r="B383" s="4" t="s">
        <v>21257</v>
      </c>
      <c r="C383" s="4" t="s">
        <v>20878</v>
      </c>
      <c r="D383" t="str">
        <f t="shared" si="5"/>
        <v>http://example.net</v>
      </c>
    </row>
    <row r="384" spans="1:4">
      <c r="A384" t="s">
        <v>1494</v>
      </c>
      <c r="B384" s="4" t="s">
        <v>21258</v>
      </c>
      <c r="C384" s="4" t="s">
        <v>20874</v>
      </c>
      <c r="D384" t="str">
        <f t="shared" si="5"/>
        <v>http://example.com</v>
      </c>
    </row>
    <row r="385" spans="1:4">
      <c r="A385" t="s">
        <v>1498</v>
      </c>
      <c r="B385" s="4" t="s">
        <v>21259</v>
      </c>
      <c r="C385" s="4" t="s">
        <v>20874</v>
      </c>
      <c r="D385" t="str">
        <f t="shared" si="5"/>
        <v>http://example.com</v>
      </c>
    </row>
    <row r="386" spans="1:4">
      <c r="A386" t="s">
        <v>1502</v>
      </c>
      <c r="B386" s="4" t="s">
        <v>21260</v>
      </c>
      <c r="C386" s="4" t="s">
        <v>20874</v>
      </c>
      <c r="D386" t="str">
        <f t="shared" si="5"/>
        <v>http://example.com</v>
      </c>
    </row>
    <row r="387" spans="1:4">
      <c r="A387" t="s">
        <v>1506</v>
      </c>
      <c r="B387" s="4" t="s">
        <v>21261</v>
      </c>
      <c r="C387" s="4" t="s">
        <v>20876</v>
      </c>
      <c r="D387" t="str">
        <f t="shared" ref="D387:D450" si="6">"http://"&amp;C387</f>
        <v>http://example.org</v>
      </c>
    </row>
    <row r="388" spans="1:4">
      <c r="A388" t="s">
        <v>1509</v>
      </c>
      <c r="B388" s="4" t="s">
        <v>21262</v>
      </c>
      <c r="C388" s="4" t="s">
        <v>20874</v>
      </c>
      <c r="D388" t="str">
        <f t="shared" si="6"/>
        <v>http://example.com</v>
      </c>
    </row>
    <row r="389" spans="1:4">
      <c r="A389" t="s">
        <v>1513</v>
      </c>
      <c r="B389" s="4" t="s">
        <v>21263</v>
      </c>
      <c r="C389" s="4" t="s">
        <v>20878</v>
      </c>
      <c r="D389" t="str">
        <f t="shared" si="6"/>
        <v>http://example.net</v>
      </c>
    </row>
    <row r="390" spans="1:4">
      <c r="A390" t="s">
        <v>1517</v>
      </c>
      <c r="B390" s="4" t="s">
        <v>21264</v>
      </c>
      <c r="C390" s="4" t="s">
        <v>20876</v>
      </c>
      <c r="D390" t="str">
        <f t="shared" si="6"/>
        <v>http://example.org</v>
      </c>
    </row>
    <row r="391" spans="1:4">
      <c r="A391" t="s">
        <v>1521</v>
      </c>
      <c r="B391" s="4" t="s">
        <v>21265</v>
      </c>
      <c r="C391" s="4" t="s">
        <v>20876</v>
      </c>
      <c r="D391" t="str">
        <f t="shared" si="6"/>
        <v>http://example.org</v>
      </c>
    </row>
    <row r="392" spans="1:4">
      <c r="A392" t="s">
        <v>1525</v>
      </c>
      <c r="B392" s="4" t="s">
        <v>21266</v>
      </c>
      <c r="C392" s="4" t="s">
        <v>20874</v>
      </c>
      <c r="D392" t="str">
        <f t="shared" si="6"/>
        <v>http://example.com</v>
      </c>
    </row>
    <row r="393" spans="1:4">
      <c r="A393" t="s">
        <v>1529</v>
      </c>
      <c r="B393" s="4" t="s">
        <v>21267</v>
      </c>
      <c r="C393" s="4" t="s">
        <v>20874</v>
      </c>
      <c r="D393" t="str">
        <f t="shared" si="6"/>
        <v>http://example.com</v>
      </c>
    </row>
    <row r="394" spans="1:4">
      <c r="A394" t="s">
        <v>1533</v>
      </c>
      <c r="B394" s="4" t="s">
        <v>21268</v>
      </c>
      <c r="C394" s="4" t="s">
        <v>20878</v>
      </c>
      <c r="D394" t="str">
        <f t="shared" si="6"/>
        <v>http://example.net</v>
      </c>
    </row>
    <row r="395" spans="1:4">
      <c r="A395" t="s">
        <v>1536</v>
      </c>
      <c r="B395" s="4" t="s">
        <v>21269</v>
      </c>
      <c r="C395" s="4" t="s">
        <v>20874</v>
      </c>
      <c r="D395" t="str">
        <f t="shared" si="6"/>
        <v>http://example.com</v>
      </c>
    </row>
    <row r="396" spans="1:4">
      <c r="A396" t="s">
        <v>1540</v>
      </c>
      <c r="B396" s="4" t="s">
        <v>21270</v>
      </c>
      <c r="C396" s="4" t="s">
        <v>20874</v>
      </c>
      <c r="D396" t="str">
        <f t="shared" si="6"/>
        <v>http://example.com</v>
      </c>
    </row>
    <row r="397" spans="1:4">
      <c r="A397" t="s">
        <v>1544</v>
      </c>
      <c r="B397" s="4" t="s">
        <v>21271</v>
      </c>
      <c r="C397" s="4" t="s">
        <v>20876</v>
      </c>
      <c r="D397" t="str">
        <f t="shared" si="6"/>
        <v>http://example.org</v>
      </c>
    </row>
    <row r="398" spans="1:4">
      <c r="A398" t="s">
        <v>1548</v>
      </c>
      <c r="B398" s="4" t="s">
        <v>21272</v>
      </c>
      <c r="C398" s="4" t="s">
        <v>20876</v>
      </c>
      <c r="D398" t="str">
        <f t="shared" si="6"/>
        <v>http://example.org</v>
      </c>
    </row>
    <row r="399" spans="1:4">
      <c r="A399" t="s">
        <v>1552</v>
      </c>
      <c r="B399" s="4" t="s">
        <v>21273</v>
      </c>
      <c r="C399" s="4" t="s">
        <v>20874</v>
      </c>
      <c r="D399" t="str">
        <f t="shared" si="6"/>
        <v>http://example.com</v>
      </c>
    </row>
    <row r="400" spans="1:4">
      <c r="A400" t="s">
        <v>1556</v>
      </c>
      <c r="B400" s="4" t="s">
        <v>21274</v>
      </c>
      <c r="C400" s="4" t="s">
        <v>20874</v>
      </c>
      <c r="D400" t="str">
        <f t="shared" si="6"/>
        <v>http://example.com</v>
      </c>
    </row>
    <row r="401" spans="1:4">
      <c r="A401" t="s">
        <v>1559</v>
      </c>
      <c r="B401" s="4" t="s">
        <v>21275</v>
      </c>
      <c r="C401" s="4" t="s">
        <v>20874</v>
      </c>
      <c r="D401" t="str">
        <f t="shared" si="6"/>
        <v>http://example.com</v>
      </c>
    </row>
    <row r="402" spans="1:4">
      <c r="A402" t="s">
        <v>1563</v>
      </c>
      <c r="B402" s="4" t="s">
        <v>21276</v>
      </c>
      <c r="C402" s="4" t="s">
        <v>20878</v>
      </c>
      <c r="D402" t="str">
        <f t="shared" si="6"/>
        <v>http://example.net</v>
      </c>
    </row>
    <row r="403" spans="1:4">
      <c r="A403" t="s">
        <v>1567</v>
      </c>
      <c r="B403" s="4" t="s">
        <v>21277</v>
      </c>
      <c r="C403" s="4" t="s">
        <v>20878</v>
      </c>
      <c r="D403" t="str">
        <f t="shared" si="6"/>
        <v>http://example.net</v>
      </c>
    </row>
    <row r="404" spans="1:4">
      <c r="A404" t="s">
        <v>1571</v>
      </c>
      <c r="B404" s="4" t="s">
        <v>21278</v>
      </c>
      <c r="C404" s="4" t="s">
        <v>20876</v>
      </c>
      <c r="D404" t="str">
        <f t="shared" si="6"/>
        <v>http://example.org</v>
      </c>
    </row>
    <row r="405" spans="1:4">
      <c r="A405" t="s">
        <v>1574</v>
      </c>
      <c r="B405" s="4" t="s">
        <v>21279</v>
      </c>
      <c r="C405" s="4" t="s">
        <v>20874</v>
      </c>
      <c r="D405" t="str">
        <f t="shared" si="6"/>
        <v>http://example.com</v>
      </c>
    </row>
    <row r="406" spans="1:4">
      <c r="A406" t="s">
        <v>1578</v>
      </c>
      <c r="B406" s="4" t="s">
        <v>21280</v>
      </c>
      <c r="C406" s="4" t="s">
        <v>20874</v>
      </c>
      <c r="D406" t="str">
        <f t="shared" si="6"/>
        <v>http://example.com</v>
      </c>
    </row>
    <row r="407" spans="1:4">
      <c r="A407" t="s">
        <v>1582</v>
      </c>
      <c r="B407" s="4" t="s">
        <v>21281</v>
      </c>
      <c r="C407" s="4" t="s">
        <v>20876</v>
      </c>
      <c r="D407" t="str">
        <f t="shared" si="6"/>
        <v>http://example.org</v>
      </c>
    </row>
    <row r="408" spans="1:4">
      <c r="A408" t="s">
        <v>1586</v>
      </c>
      <c r="B408" s="4" t="s">
        <v>21282</v>
      </c>
      <c r="C408" s="4" t="s">
        <v>20874</v>
      </c>
      <c r="D408" t="str">
        <f t="shared" si="6"/>
        <v>http://example.com</v>
      </c>
    </row>
    <row r="409" spans="1:4">
      <c r="A409" t="s">
        <v>1590</v>
      </c>
      <c r="B409" s="4" t="s">
        <v>21283</v>
      </c>
      <c r="C409" s="4" t="s">
        <v>20878</v>
      </c>
      <c r="D409" t="str">
        <f t="shared" si="6"/>
        <v>http://example.net</v>
      </c>
    </row>
    <row r="410" spans="1:4">
      <c r="A410" t="s">
        <v>1594</v>
      </c>
      <c r="B410" s="4" t="s">
        <v>21284</v>
      </c>
      <c r="C410" s="4" t="s">
        <v>20874</v>
      </c>
      <c r="D410" t="str">
        <f t="shared" si="6"/>
        <v>http://example.com</v>
      </c>
    </row>
    <row r="411" spans="1:4">
      <c r="A411" t="s">
        <v>1597</v>
      </c>
      <c r="B411" s="4" t="s">
        <v>21285</v>
      </c>
      <c r="C411" s="4" t="s">
        <v>20874</v>
      </c>
      <c r="D411" t="str">
        <f t="shared" si="6"/>
        <v>http://example.com</v>
      </c>
    </row>
    <row r="412" spans="1:4">
      <c r="A412" t="s">
        <v>1601</v>
      </c>
      <c r="B412" s="4" t="s">
        <v>21286</v>
      </c>
      <c r="C412" s="4" t="s">
        <v>20874</v>
      </c>
      <c r="D412" t="str">
        <f t="shared" si="6"/>
        <v>http://example.com</v>
      </c>
    </row>
    <row r="413" spans="1:4">
      <c r="A413" t="s">
        <v>1605</v>
      </c>
      <c r="B413" s="4" t="s">
        <v>21287</v>
      </c>
      <c r="C413" s="4" t="s">
        <v>20878</v>
      </c>
      <c r="D413" t="str">
        <f t="shared" si="6"/>
        <v>http://example.net</v>
      </c>
    </row>
    <row r="414" spans="1:4">
      <c r="A414" t="s">
        <v>1609</v>
      </c>
      <c r="B414" s="4" t="s">
        <v>21288</v>
      </c>
      <c r="C414" s="4" t="s">
        <v>20874</v>
      </c>
      <c r="D414" t="str">
        <f t="shared" si="6"/>
        <v>http://example.com</v>
      </c>
    </row>
    <row r="415" spans="1:4">
      <c r="A415" t="s">
        <v>1613</v>
      </c>
      <c r="B415" s="4" t="s">
        <v>21289</v>
      </c>
      <c r="C415" s="4" t="s">
        <v>20876</v>
      </c>
      <c r="D415" t="str">
        <f t="shared" si="6"/>
        <v>http://example.org</v>
      </c>
    </row>
    <row r="416" spans="1:4">
      <c r="A416" t="s">
        <v>1617</v>
      </c>
      <c r="B416" s="4" t="s">
        <v>21290</v>
      </c>
      <c r="C416" s="4" t="s">
        <v>20874</v>
      </c>
      <c r="D416" t="str">
        <f t="shared" si="6"/>
        <v>http://example.com</v>
      </c>
    </row>
    <row r="417" spans="1:4">
      <c r="A417" t="s">
        <v>1621</v>
      </c>
      <c r="B417" s="4" t="s">
        <v>21291</v>
      </c>
      <c r="C417" s="4" t="s">
        <v>20878</v>
      </c>
      <c r="D417" t="str">
        <f t="shared" si="6"/>
        <v>http://example.net</v>
      </c>
    </row>
    <row r="418" spans="1:4">
      <c r="A418" t="s">
        <v>1625</v>
      </c>
      <c r="B418" s="4" t="s">
        <v>21292</v>
      </c>
      <c r="C418" s="4" t="s">
        <v>20878</v>
      </c>
      <c r="D418" t="str">
        <f t="shared" si="6"/>
        <v>http://example.net</v>
      </c>
    </row>
    <row r="419" spans="1:4">
      <c r="A419" t="s">
        <v>1629</v>
      </c>
      <c r="B419" s="4" t="s">
        <v>21293</v>
      </c>
      <c r="C419" s="4" t="s">
        <v>20876</v>
      </c>
      <c r="D419" t="str">
        <f t="shared" si="6"/>
        <v>http://example.org</v>
      </c>
    </row>
    <row r="420" spans="1:4">
      <c r="A420" t="s">
        <v>1633</v>
      </c>
      <c r="B420" s="4" t="s">
        <v>21294</v>
      </c>
      <c r="C420" s="4" t="s">
        <v>20876</v>
      </c>
      <c r="D420" t="str">
        <f t="shared" si="6"/>
        <v>http://example.org</v>
      </c>
    </row>
    <row r="421" spans="1:4">
      <c r="A421" t="s">
        <v>1637</v>
      </c>
      <c r="B421" s="4" t="s">
        <v>21295</v>
      </c>
      <c r="C421" s="4" t="s">
        <v>20874</v>
      </c>
      <c r="D421" t="str">
        <f t="shared" si="6"/>
        <v>http://example.com</v>
      </c>
    </row>
    <row r="422" spans="1:4">
      <c r="A422" t="s">
        <v>1641</v>
      </c>
      <c r="B422" s="4" t="s">
        <v>21296</v>
      </c>
      <c r="C422" s="4" t="s">
        <v>20874</v>
      </c>
      <c r="D422" t="str">
        <f t="shared" si="6"/>
        <v>http://example.com</v>
      </c>
    </row>
    <row r="423" spans="1:4">
      <c r="A423" t="s">
        <v>1644</v>
      </c>
      <c r="B423" s="4" t="s">
        <v>21297</v>
      </c>
      <c r="C423" s="4" t="s">
        <v>20874</v>
      </c>
      <c r="D423" t="str">
        <f t="shared" si="6"/>
        <v>http://example.com</v>
      </c>
    </row>
    <row r="424" spans="1:4">
      <c r="A424" t="s">
        <v>1648</v>
      </c>
      <c r="B424" s="4" t="s">
        <v>21298</v>
      </c>
      <c r="C424" s="4" t="s">
        <v>20874</v>
      </c>
      <c r="D424" t="str">
        <f t="shared" si="6"/>
        <v>http://example.com</v>
      </c>
    </row>
    <row r="425" spans="1:4">
      <c r="A425" t="s">
        <v>1651</v>
      </c>
      <c r="B425" s="4" t="s">
        <v>21299</v>
      </c>
      <c r="C425" s="4" t="s">
        <v>20878</v>
      </c>
      <c r="D425" t="str">
        <f t="shared" si="6"/>
        <v>http://example.net</v>
      </c>
    </row>
    <row r="426" spans="1:4">
      <c r="A426" t="s">
        <v>1655</v>
      </c>
      <c r="B426" s="4" t="s">
        <v>21300</v>
      </c>
      <c r="C426" s="4" t="s">
        <v>20874</v>
      </c>
      <c r="D426" t="str">
        <f t="shared" si="6"/>
        <v>http://example.com</v>
      </c>
    </row>
    <row r="427" spans="1:4">
      <c r="A427" t="s">
        <v>1659</v>
      </c>
      <c r="B427" s="4" t="s">
        <v>21301</v>
      </c>
      <c r="C427" s="4" t="s">
        <v>20878</v>
      </c>
      <c r="D427" t="str">
        <f t="shared" si="6"/>
        <v>http://example.net</v>
      </c>
    </row>
    <row r="428" spans="1:4">
      <c r="A428" t="s">
        <v>1663</v>
      </c>
      <c r="B428" s="4" t="s">
        <v>21302</v>
      </c>
      <c r="C428" s="4" t="s">
        <v>20878</v>
      </c>
      <c r="D428" t="str">
        <f t="shared" si="6"/>
        <v>http://example.net</v>
      </c>
    </row>
    <row r="429" spans="1:4">
      <c r="A429" t="s">
        <v>1666</v>
      </c>
      <c r="B429" s="4" t="s">
        <v>21303</v>
      </c>
      <c r="C429" s="4" t="s">
        <v>20876</v>
      </c>
      <c r="D429" t="str">
        <f t="shared" si="6"/>
        <v>http://example.org</v>
      </c>
    </row>
    <row r="430" spans="1:4">
      <c r="A430" t="s">
        <v>1670</v>
      </c>
      <c r="B430" s="4" t="s">
        <v>21304</v>
      </c>
      <c r="C430" s="4" t="s">
        <v>20874</v>
      </c>
      <c r="D430" t="str">
        <f t="shared" si="6"/>
        <v>http://example.com</v>
      </c>
    </row>
    <row r="431" spans="1:4">
      <c r="A431" t="s">
        <v>1674</v>
      </c>
      <c r="B431" s="4" t="s">
        <v>21305</v>
      </c>
      <c r="C431" s="4" t="s">
        <v>20874</v>
      </c>
      <c r="D431" t="str">
        <f t="shared" si="6"/>
        <v>http://example.com</v>
      </c>
    </row>
    <row r="432" spans="1:4">
      <c r="A432" t="s">
        <v>1677</v>
      </c>
      <c r="B432" s="4" t="s">
        <v>21306</v>
      </c>
      <c r="C432" s="4" t="s">
        <v>20878</v>
      </c>
      <c r="D432" t="str">
        <f t="shared" si="6"/>
        <v>http://example.net</v>
      </c>
    </row>
    <row r="433" spans="1:4">
      <c r="A433" t="s">
        <v>1681</v>
      </c>
      <c r="B433" s="4" t="s">
        <v>21307</v>
      </c>
      <c r="C433" s="4" t="s">
        <v>20876</v>
      </c>
      <c r="D433" t="str">
        <f t="shared" si="6"/>
        <v>http://example.org</v>
      </c>
    </row>
    <row r="434" spans="1:4">
      <c r="A434" t="s">
        <v>1685</v>
      </c>
      <c r="B434" s="4" t="s">
        <v>21308</v>
      </c>
      <c r="C434" s="4" t="s">
        <v>20878</v>
      </c>
      <c r="D434" t="str">
        <f t="shared" si="6"/>
        <v>http://example.net</v>
      </c>
    </row>
    <row r="435" spans="1:4">
      <c r="A435" t="s">
        <v>1689</v>
      </c>
      <c r="B435" s="4" t="s">
        <v>21309</v>
      </c>
      <c r="C435" s="4" t="s">
        <v>20874</v>
      </c>
      <c r="D435" t="str">
        <f t="shared" si="6"/>
        <v>http://example.com</v>
      </c>
    </row>
    <row r="436" spans="1:4">
      <c r="A436" t="s">
        <v>1693</v>
      </c>
      <c r="B436" s="4" t="s">
        <v>21310</v>
      </c>
      <c r="C436" s="4" t="s">
        <v>20878</v>
      </c>
      <c r="D436" t="str">
        <f t="shared" si="6"/>
        <v>http://example.net</v>
      </c>
    </row>
    <row r="437" spans="1:4">
      <c r="A437" t="s">
        <v>1697</v>
      </c>
      <c r="B437" s="4" t="s">
        <v>21311</v>
      </c>
      <c r="C437" s="4" t="s">
        <v>20878</v>
      </c>
      <c r="D437" t="str">
        <f t="shared" si="6"/>
        <v>http://example.net</v>
      </c>
    </row>
    <row r="438" spans="1:4">
      <c r="A438" t="s">
        <v>1701</v>
      </c>
      <c r="B438" s="4" t="s">
        <v>21312</v>
      </c>
      <c r="C438" s="4" t="s">
        <v>20878</v>
      </c>
      <c r="D438" t="str">
        <f t="shared" si="6"/>
        <v>http://example.net</v>
      </c>
    </row>
    <row r="439" spans="1:4">
      <c r="A439" t="s">
        <v>1705</v>
      </c>
      <c r="B439" s="4" t="s">
        <v>21313</v>
      </c>
      <c r="C439" s="4" t="s">
        <v>20876</v>
      </c>
      <c r="D439" t="str">
        <f t="shared" si="6"/>
        <v>http://example.org</v>
      </c>
    </row>
    <row r="440" spans="1:4">
      <c r="A440" t="s">
        <v>1709</v>
      </c>
      <c r="B440" s="4" t="s">
        <v>21314</v>
      </c>
      <c r="C440" s="4" t="s">
        <v>20878</v>
      </c>
      <c r="D440" t="str">
        <f t="shared" si="6"/>
        <v>http://example.net</v>
      </c>
    </row>
    <row r="441" spans="1:4">
      <c r="A441" t="s">
        <v>1713</v>
      </c>
      <c r="B441" s="4" t="s">
        <v>21315</v>
      </c>
      <c r="C441" s="4" t="s">
        <v>20876</v>
      </c>
      <c r="D441" t="str">
        <f t="shared" si="6"/>
        <v>http://example.org</v>
      </c>
    </row>
    <row r="442" spans="1:4">
      <c r="A442" t="s">
        <v>1717</v>
      </c>
      <c r="B442" s="4" t="s">
        <v>21316</v>
      </c>
      <c r="C442" s="4" t="s">
        <v>20878</v>
      </c>
      <c r="D442" t="str">
        <f t="shared" si="6"/>
        <v>http://example.net</v>
      </c>
    </row>
    <row r="443" spans="1:4">
      <c r="A443" t="s">
        <v>1721</v>
      </c>
      <c r="B443" s="4" t="s">
        <v>21317</v>
      </c>
      <c r="C443" s="4" t="s">
        <v>20876</v>
      </c>
      <c r="D443" t="str">
        <f t="shared" si="6"/>
        <v>http://example.org</v>
      </c>
    </row>
    <row r="444" spans="1:4">
      <c r="A444" t="s">
        <v>1725</v>
      </c>
      <c r="B444" s="4" t="s">
        <v>21318</v>
      </c>
      <c r="C444" s="4" t="s">
        <v>20876</v>
      </c>
      <c r="D444" t="str">
        <f t="shared" si="6"/>
        <v>http://example.org</v>
      </c>
    </row>
    <row r="445" spans="1:4">
      <c r="A445" t="s">
        <v>1729</v>
      </c>
      <c r="B445" s="4" t="s">
        <v>21319</v>
      </c>
      <c r="C445" s="4" t="s">
        <v>20878</v>
      </c>
      <c r="D445" t="str">
        <f t="shared" si="6"/>
        <v>http://example.net</v>
      </c>
    </row>
    <row r="446" spans="1:4">
      <c r="A446" t="s">
        <v>1733</v>
      </c>
      <c r="B446" s="4" t="s">
        <v>21320</v>
      </c>
      <c r="C446" s="4" t="s">
        <v>20878</v>
      </c>
      <c r="D446" t="str">
        <f t="shared" si="6"/>
        <v>http://example.net</v>
      </c>
    </row>
    <row r="447" spans="1:4">
      <c r="A447" t="s">
        <v>1737</v>
      </c>
      <c r="B447" s="4" t="s">
        <v>21321</v>
      </c>
      <c r="C447" s="4" t="s">
        <v>20878</v>
      </c>
      <c r="D447" t="str">
        <f t="shared" si="6"/>
        <v>http://example.net</v>
      </c>
    </row>
    <row r="448" spans="1:4">
      <c r="A448" t="s">
        <v>1741</v>
      </c>
      <c r="B448" s="4" t="s">
        <v>21322</v>
      </c>
      <c r="C448" s="4" t="s">
        <v>20874</v>
      </c>
      <c r="D448" t="str">
        <f t="shared" si="6"/>
        <v>http://example.com</v>
      </c>
    </row>
    <row r="449" spans="1:4">
      <c r="A449" t="s">
        <v>1745</v>
      </c>
      <c r="B449" s="4" t="s">
        <v>21323</v>
      </c>
      <c r="C449" s="4" t="s">
        <v>20878</v>
      </c>
      <c r="D449" t="str">
        <f t="shared" si="6"/>
        <v>http://example.net</v>
      </c>
    </row>
    <row r="450" spans="1:4">
      <c r="A450" t="s">
        <v>1748</v>
      </c>
      <c r="B450" s="4" t="s">
        <v>21324</v>
      </c>
      <c r="C450" s="4" t="s">
        <v>20874</v>
      </c>
      <c r="D450" t="str">
        <f t="shared" si="6"/>
        <v>http://example.com</v>
      </c>
    </row>
    <row r="451" spans="1:4">
      <c r="A451" t="s">
        <v>1751</v>
      </c>
      <c r="B451" s="4" t="s">
        <v>21325</v>
      </c>
      <c r="C451" s="4" t="s">
        <v>20878</v>
      </c>
      <c r="D451" t="str">
        <f t="shared" ref="D451:D514" si="7">"http://"&amp;C451</f>
        <v>http://example.net</v>
      </c>
    </row>
    <row r="452" spans="1:4">
      <c r="A452" t="s">
        <v>1754</v>
      </c>
      <c r="B452" s="4" t="s">
        <v>21326</v>
      </c>
      <c r="C452" s="4" t="s">
        <v>20874</v>
      </c>
      <c r="D452" t="str">
        <f t="shared" si="7"/>
        <v>http://example.com</v>
      </c>
    </row>
    <row r="453" spans="1:4">
      <c r="A453" t="s">
        <v>1758</v>
      </c>
      <c r="B453" s="4" t="s">
        <v>21327</v>
      </c>
      <c r="C453" s="4" t="s">
        <v>20874</v>
      </c>
      <c r="D453" t="str">
        <f t="shared" si="7"/>
        <v>http://example.com</v>
      </c>
    </row>
    <row r="454" spans="1:4">
      <c r="A454" t="s">
        <v>1762</v>
      </c>
      <c r="B454" s="4" t="s">
        <v>21328</v>
      </c>
      <c r="C454" s="4" t="s">
        <v>20876</v>
      </c>
      <c r="D454" t="str">
        <f t="shared" si="7"/>
        <v>http://example.org</v>
      </c>
    </row>
    <row r="455" spans="1:4">
      <c r="A455" t="s">
        <v>1766</v>
      </c>
      <c r="B455" s="4" t="s">
        <v>21329</v>
      </c>
      <c r="C455" s="4" t="s">
        <v>20876</v>
      </c>
      <c r="D455" t="str">
        <f t="shared" si="7"/>
        <v>http://example.org</v>
      </c>
    </row>
    <row r="456" spans="1:4">
      <c r="A456" t="s">
        <v>1770</v>
      </c>
      <c r="B456" s="4" t="s">
        <v>21330</v>
      </c>
      <c r="C456" s="4" t="s">
        <v>20876</v>
      </c>
      <c r="D456" t="str">
        <f t="shared" si="7"/>
        <v>http://example.org</v>
      </c>
    </row>
    <row r="457" spans="1:4">
      <c r="A457" t="s">
        <v>1774</v>
      </c>
      <c r="B457" s="4" t="s">
        <v>21331</v>
      </c>
      <c r="C457" s="4" t="s">
        <v>20878</v>
      </c>
      <c r="D457" t="str">
        <f t="shared" si="7"/>
        <v>http://example.net</v>
      </c>
    </row>
    <row r="458" spans="1:4">
      <c r="A458" t="s">
        <v>1778</v>
      </c>
      <c r="B458" s="4" t="s">
        <v>21332</v>
      </c>
      <c r="C458" s="4" t="s">
        <v>20874</v>
      </c>
      <c r="D458" t="str">
        <f t="shared" si="7"/>
        <v>http://example.com</v>
      </c>
    </row>
    <row r="459" spans="1:4">
      <c r="A459" t="s">
        <v>1782</v>
      </c>
      <c r="B459" s="4" t="s">
        <v>21333</v>
      </c>
      <c r="C459" s="4" t="s">
        <v>20874</v>
      </c>
      <c r="D459" t="str">
        <f t="shared" si="7"/>
        <v>http://example.com</v>
      </c>
    </row>
    <row r="460" spans="1:4">
      <c r="A460" t="s">
        <v>1786</v>
      </c>
      <c r="B460" s="4" t="s">
        <v>21334</v>
      </c>
      <c r="C460" s="4" t="s">
        <v>20878</v>
      </c>
      <c r="D460" t="str">
        <f t="shared" si="7"/>
        <v>http://example.net</v>
      </c>
    </row>
    <row r="461" spans="1:4">
      <c r="A461" t="s">
        <v>1790</v>
      </c>
      <c r="B461" s="4" t="s">
        <v>21335</v>
      </c>
      <c r="C461" s="4" t="s">
        <v>20876</v>
      </c>
      <c r="D461" t="str">
        <f t="shared" si="7"/>
        <v>http://example.org</v>
      </c>
    </row>
    <row r="462" spans="1:4">
      <c r="A462" t="s">
        <v>1794</v>
      </c>
      <c r="B462" s="4" t="s">
        <v>21336</v>
      </c>
      <c r="C462" s="4" t="s">
        <v>20874</v>
      </c>
      <c r="D462" t="str">
        <f t="shared" si="7"/>
        <v>http://example.com</v>
      </c>
    </row>
    <row r="463" spans="1:4">
      <c r="A463" t="s">
        <v>1797</v>
      </c>
      <c r="B463" s="4" t="s">
        <v>21337</v>
      </c>
      <c r="C463" s="4" t="s">
        <v>20876</v>
      </c>
      <c r="D463" t="str">
        <f t="shared" si="7"/>
        <v>http://example.org</v>
      </c>
    </row>
    <row r="464" spans="1:4">
      <c r="A464" t="s">
        <v>1801</v>
      </c>
      <c r="B464" s="4" t="s">
        <v>21338</v>
      </c>
      <c r="C464" s="4" t="s">
        <v>20874</v>
      </c>
      <c r="D464" t="str">
        <f t="shared" si="7"/>
        <v>http://example.com</v>
      </c>
    </row>
    <row r="465" spans="1:4">
      <c r="A465" t="s">
        <v>1805</v>
      </c>
      <c r="B465" s="4" t="s">
        <v>21339</v>
      </c>
      <c r="C465" s="4" t="s">
        <v>20876</v>
      </c>
      <c r="D465" t="str">
        <f t="shared" si="7"/>
        <v>http://example.org</v>
      </c>
    </row>
    <row r="466" spans="1:4">
      <c r="A466" t="s">
        <v>1809</v>
      </c>
      <c r="B466" s="4" t="s">
        <v>21340</v>
      </c>
      <c r="C466" s="4" t="s">
        <v>20876</v>
      </c>
      <c r="D466" t="str">
        <f t="shared" si="7"/>
        <v>http://example.org</v>
      </c>
    </row>
    <row r="467" spans="1:4">
      <c r="A467" t="s">
        <v>1813</v>
      </c>
      <c r="B467" s="4" t="s">
        <v>21341</v>
      </c>
      <c r="C467" s="4" t="s">
        <v>20874</v>
      </c>
      <c r="D467" t="str">
        <f t="shared" si="7"/>
        <v>http://example.com</v>
      </c>
    </row>
    <row r="468" spans="1:4">
      <c r="A468" t="s">
        <v>1817</v>
      </c>
      <c r="B468" s="4" t="s">
        <v>21342</v>
      </c>
      <c r="C468" s="4" t="s">
        <v>20876</v>
      </c>
      <c r="D468" t="str">
        <f t="shared" si="7"/>
        <v>http://example.org</v>
      </c>
    </row>
    <row r="469" spans="1:4">
      <c r="A469" t="s">
        <v>1821</v>
      </c>
      <c r="B469" s="4" t="s">
        <v>21343</v>
      </c>
      <c r="C469" s="4" t="s">
        <v>20874</v>
      </c>
      <c r="D469" t="str">
        <f t="shared" si="7"/>
        <v>http://example.com</v>
      </c>
    </row>
    <row r="470" spans="1:4">
      <c r="A470" t="s">
        <v>1825</v>
      </c>
      <c r="B470" s="4" t="s">
        <v>21344</v>
      </c>
      <c r="C470" s="4" t="s">
        <v>20874</v>
      </c>
      <c r="D470" t="str">
        <f t="shared" si="7"/>
        <v>http://example.com</v>
      </c>
    </row>
    <row r="471" spans="1:4">
      <c r="A471" t="s">
        <v>1829</v>
      </c>
      <c r="B471" s="4" t="s">
        <v>21345</v>
      </c>
      <c r="C471" s="4" t="s">
        <v>20878</v>
      </c>
      <c r="D471" t="str">
        <f t="shared" si="7"/>
        <v>http://example.net</v>
      </c>
    </row>
    <row r="472" spans="1:4">
      <c r="A472" t="s">
        <v>1833</v>
      </c>
      <c r="B472" s="4" t="s">
        <v>21346</v>
      </c>
      <c r="C472" s="4" t="s">
        <v>20876</v>
      </c>
      <c r="D472" t="str">
        <f t="shared" si="7"/>
        <v>http://example.org</v>
      </c>
    </row>
    <row r="473" spans="1:4">
      <c r="A473" t="s">
        <v>1837</v>
      </c>
      <c r="B473" s="4" t="s">
        <v>21347</v>
      </c>
      <c r="C473" s="4" t="s">
        <v>20874</v>
      </c>
      <c r="D473" t="str">
        <f t="shared" si="7"/>
        <v>http://example.com</v>
      </c>
    </row>
    <row r="474" spans="1:4">
      <c r="A474" t="s">
        <v>1841</v>
      </c>
      <c r="B474" s="4" t="s">
        <v>21348</v>
      </c>
      <c r="C474" s="4" t="s">
        <v>20876</v>
      </c>
      <c r="D474" t="str">
        <f t="shared" si="7"/>
        <v>http://example.org</v>
      </c>
    </row>
    <row r="475" spans="1:4">
      <c r="A475" t="s">
        <v>1845</v>
      </c>
      <c r="B475" s="4" t="s">
        <v>21349</v>
      </c>
      <c r="C475" s="4" t="s">
        <v>20874</v>
      </c>
      <c r="D475" t="str">
        <f t="shared" si="7"/>
        <v>http://example.com</v>
      </c>
    </row>
    <row r="476" spans="1:4">
      <c r="A476" t="s">
        <v>1849</v>
      </c>
      <c r="B476" s="4" t="s">
        <v>21350</v>
      </c>
      <c r="C476" s="4" t="s">
        <v>20876</v>
      </c>
      <c r="D476" t="str">
        <f t="shared" si="7"/>
        <v>http://example.org</v>
      </c>
    </row>
    <row r="477" spans="1:4">
      <c r="A477" t="s">
        <v>1853</v>
      </c>
      <c r="B477" s="4" t="s">
        <v>21351</v>
      </c>
      <c r="C477" s="4" t="s">
        <v>20874</v>
      </c>
      <c r="D477" t="str">
        <f t="shared" si="7"/>
        <v>http://example.com</v>
      </c>
    </row>
    <row r="478" spans="1:4">
      <c r="A478" t="s">
        <v>1857</v>
      </c>
      <c r="B478" s="4" t="s">
        <v>21352</v>
      </c>
      <c r="C478" s="4" t="s">
        <v>20874</v>
      </c>
      <c r="D478" t="str">
        <f t="shared" si="7"/>
        <v>http://example.com</v>
      </c>
    </row>
    <row r="479" spans="1:4">
      <c r="A479" t="s">
        <v>1861</v>
      </c>
      <c r="B479" s="4" t="s">
        <v>21353</v>
      </c>
      <c r="C479" s="4" t="s">
        <v>20874</v>
      </c>
      <c r="D479" t="str">
        <f t="shared" si="7"/>
        <v>http://example.com</v>
      </c>
    </row>
    <row r="480" spans="1:4">
      <c r="A480" t="s">
        <v>1865</v>
      </c>
      <c r="B480" s="4" t="s">
        <v>21354</v>
      </c>
      <c r="C480" s="4" t="s">
        <v>20874</v>
      </c>
      <c r="D480" t="str">
        <f t="shared" si="7"/>
        <v>http://example.com</v>
      </c>
    </row>
    <row r="481" spans="1:4">
      <c r="A481" t="s">
        <v>1869</v>
      </c>
      <c r="B481" s="4" t="s">
        <v>21355</v>
      </c>
      <c r="C481" s="4" t="s">
        <v>20876</v>
      </c>
      <c r="D481" t="str">
        <f t="shared" si="7"/>
        <v>http://example.org</v>
      </c>
    </row>
    <row r="482" spans="1:4">
      <c r="A482" t="s">
        <v>1873</v>
      </c>
      <c r="B482" s="4" t="s">
        <v>21356</v>
      </c>
      <c r="C482" s="4" t="s">
        <v>20878</v>
      </c>
      <c r="D482" t="str">
        <f t="shared" si="7"/>
        <v>http://example.net</v>
      </c>
    </row>
    <row r="483" spans="1:4">
      <c r="A483" t="s">
        <v>1877</v>
      </c>
      <c r="B483" s="4" t="s">
        <v>21357</v>
      </c>
      <c r="C483" s="4" t="s">
        <v>20876</v>
      </c>
      <c r="D483" t="str">
        <f t="shared" si="7"/>
        <v>http://example.org</v>
      </c>
    </row>
    <row r="484" spans="1:4">
      <c r="A484" t="s">
        <v>1881</v>
      </c>
      <c r="B484" s="4" t="s">
        <v>21358</v>
      </c>
      <c r="C484" s="4" t="s">
        <v>20874</v>
      </c>
      <c r="D484" t="str">
        <f t="shared" si="7"/>
        <v>http://example.com</v>
      </c>
    </row>
    <row r="485" spans="1:4">
      <c r="A485" t="s">
        <v>1885</v>
      </c>
      <c r="B485" s="4" t="s">
        <v>21359</v>
      </c>
      <c r="C485" s="4" t="s">
        <v>20878</v>
      </c>
      <c r="D485" t="str">
        <f t="shared" si="7"/>
        <v>http://example.net</v>
      </c>
    </row>
    <row r="486" spans="1:4">
      <c r="A486" t="s">
        <v>1888</v>
      </c>
      <c r="B486" s="4" t="s">
        <v>21360</v>
      </c>
      <c r="C486" s="4" t="s">
        <v>20874</v>
      </c>
      <c r="D486" t="str">
        <f t="shared" si="7"/>
        <v>http://example.com</v>
      </c>
    </row>
    <row r="487" spans="1:4">
      <c r="A487" t="s">
        <v>1892</v>
      </c>
      <c r="B487" s="4" t="s">
        <v>21361</v>
      </c>
      <c r="C487" s="4" t="s">
        <v>20878</v>
      </c>
      <c r="D487" t="str">
        <f t="shared" si="7"/>
        <v>http://example.net</v>
      </c>
    </row>
    <row r="488" spans="1:4">
      <c r="A488" t="s">
        <v>1895</v>
      </c>
      <c r="B488" s="4" t="s">
        <v>21362</v>
      </c>
      <c r="C488" s="4" t="s">
        <v>20876</v>
      </c>
      <c r="D488" t="str">
        <f t="shared" si="7"/>
        <v>http://example.org</v>
      </c>
    </row>
    <row r="489" spans="1:4">
      <c r="A489" t="s">
        <v>1899</v>
      </c>
      <c r="B489" s="4" t="s">
        <v>21363</v>
      </c>
      <c r="C489" s="4" t="s">
        <v>20874</v>
      </c>
      <c r="D489" t="str">
        <f t="shared" si="7"/>
        <v>http://example.com</v>
      </c>
    </row>
    <row r="490" spans="1:4">
      <c r="A490" t="s">
        <v>1903</v>
      </c>
      <c r="B490" s="4" t="s">
        <v>21364</v>
      </c>
      <c r="C490" s="4" t="s">
        <v>20876</v>
      </c>
      <c r="D490" t="str">
        <f t="shared" si="7"/>
        <v>http://example.org</v>
      </c>
    </row>
    <row r="491" spans="1:4">
      <c r="A491" t="s">
        <v>1906</v>
      </c>
      <c r="B491" s="4" t="s">
        <v>21365</v>
      </c>
      <c r="C491" s="4" t="s">
        <v>20874</v>
      </c>
      <c r="D491" t="str">
        <f t="shared" si="7"/>
        <v>http://example.com</v>
      </c>
    </row>
    <row r="492" spans="1:4">
      <c r="A492" t="s">
        <v>1910</v>
      </c>
      <c r="B492" s="4" t="s">
        <v>21366</v>
      </c>
      <c r="C492" s="4" t="s">
        <v>20876</v>
      </c>
      <c r="D492" t="str">
        <f t="shared" si="7"/>
        <v>http://example.org</v>
      </c>
    </row>
    <row r="493" spans="1:4">
      <c r="A493" t="s">
        <v>1914</v>
      </c>
      <c r="B493" s="4" t="s">
        <v>21367</v>
      </c>
      <c r="C493" s="4" t="s">
        <v>20878</v>
      </c>
      <c r="D493" t="str">
        <f t="shared" si="7"/>
        <v>http://example.net</v>
      </c>
    </row>
    <row r="494" spans="1:4">
      <c r="A494" t="s">
        <v>1918</v>
      </c>
      <c r="B494" s="4" t="s">
        <v>21368</v>
      </c>
      <c r="C494" s="4" t="s">
        <v>20878</v>
      </c>
      <c r="D494" t="str">
        <f t="shared" si="7"/>
        <v>http://example.net</v>
      </c>
    </row>
    <row r="495" spans="1:4">
      <c r="A495" t="s">
        <v>1922</v>
      </c>
      <c r="B495" s="4" t="s">
        <v>21369</v>
      </c>
      <c r="C495" s="4" t="s">
        <v>20874</v>
      </c>
      <c r="D495" t="str">
        <f t="shared" si="7"/>
        <v>http://example.com</v>
      </c>
    </row>
    <row r="496" spans="1:4">
      <c r="A496" t="s">
        <v>1926</v>
      </c>
      <c r="B496" s="4" t="s">
        <v>21370</v>
      </c>
      <c r="C496" s="4" t="s">
        <v>20876</v>
      </c>
      <c r="D496" t="str">
        <f t="shared" si="7"/>
        <v>http://example.org</v>
      </c>
    </row>
    <row r="497" spans="1:4">
      <c r="A497" t="s">
        <v>1930</v>
      </c>
      <c r="B497" s="4" t="s">
        <v>21371</v>
      </c>
      <c r="C497" s="4" t="s">
        <v>20878</v>
      </c>
      <c r="D497" t="str">
        <f t="shared" si="7"/>
        <v>http://example.net</v>
      </c>
    </row>
    <row r="498" spans="1:4">
      <c r="A498" t="s">
        <v>1934</v>
      </c>
      <c r="B498" s="4" t="s">
        <v>21372</v>
      </c>
      <c r="C498" s="4" t="s">
        <v>20876</v>
      </c>
      <c r="D498" t="str">
        <f t="shared" si="7"/>
        <v>http://example.org</v>
      </c>
    </row>
    <row r="499" spans="1:4">
      <c r="A499" t="s">
        <v>1938</v>
      </c>
      <c r="B499" s="4" t="s">
        <v>21328</v>
      </c>
      <c r="C499" s="4" t="s">
        <v>20874</v>
      </c>
      <c r="D499" t="str">
        <f t="shared" si="7"/>
        <v>http://example.com</v>
      </c>
    </row>
    <row r="500" spans="1:4">
      <c r="A500" t="s">
        <v>1942</v>
      </c>
      <c r="B500" s="4" t="s">
        <v>21373</v>
      </c>
      <c r="C500" s="4" t="s">
        <v>20878</v>
      </c>
      <c r="D500" t="str">
        <f t="shared" si="7"/>
        <v>http://example.net</v>
      </c>
    </row>
    <row r="501" spans="1:4">
      <c r="A501" t="s">
        <v>1946</v>
      </c>
      <c r="B501" s="4" t="s">
        <v>21374</v>
      </c>
      <c r="C501" s="4" t="s">
        <v>20876</v>
      </c>
      <c r="D501" t="str">
        <f t="shared" si="7"/>
        <v>http://example.org</v>
      </c>
    </row>
    <row r="502" spans="1:4">
      <c r="A502" t="s">
        <v>1950</v>
      </c>
      <c r="B502" s="4" t="s">
        <v>21375</v>
      </c>
      <c r="C502" s="4" t="s">
        <v>20874</v>
      </c>
      <c r="D502" t="str">
        <f t="shared" si="7"/>
        <v>http://example.com</v>
      </c>
    </row>
    <row r="503" spans="1:4">
      <c r="A503" t="s">
        <v>1954</v>
      </c>
      <c r="B503" s="4" t="s">
        <v>21376</v>
      </c>
      <c r="C503" s="4" t="s">
        <v>20874</v>
      </c>
      <c r="D503" t="str">
        <f t="shared" si="7"/>
        <v>http://example.com</v>
      </c>
    </row>
    <row r="504" spans="1:4">
      <c r="A504" t="s">
        <v>1958</v>
      </c>
      <c r="B504" s="4" t="s">
        <v>21377</v>
      </c>
      <c r="C504" s="4" t="s">
        <v>20874</v>
      </c>
      <c r="D504" t="str">
        <f t="shared" si="7"/>
        <v>http://example.com</v>
      </c>
    </row>
    <row r="505" spans="1:4">
      <c r="A505" t="s">
        <v>1962</v>
      </c>
      <c r="B505" s="4" t="s">
        <v>21378</v>
      </c>
      <c r="C505" s="4" t="s">
        <v>20874</v>
      </c>
      <c r="D505" t="str">
        <f t="shared" si="7"/>
        <v>http://example.com</v>
      </c>
    </row>
    <row r="506" spans="1:4">
      <c r="A506" t="s">
        <v>1966</v>
      </c>
      <c r="B506" s="4" t="s">
        <v>21379</v>
      </c>
      <c r="C506" s="4" t="s">
        <v>20876</v>
      </c>
      <c r="D506" t="str">
        <f t="shared" si="7"/>
        <v>http://example.org</v>
      </c>
    </row>
    <row r="507" spans="1:4">
      <c r="A507" t="s">
        <v>1970</v>
      </c>
      <c r="B507" s="4" t="s">
        <v>21380</v>
      </c>
      <c r="C507" s="4" t="s">
        <v>20876</v>
      </c>
      <c r="D507" t="str">
        <f t="shared" si="7"/>
        <v>http://example.org</v>
      </c>
    </row>
    <row r="508" spans="1:4">
      <c r="A508" t="s">
        <v>1974</v>
      </c>
      <c r="B508" s="4" t="s">
        <v>21381</v>
      </c>
      <c r="C508" s="4" t="s">
        <v>20874</v>
      </c>
      <c r="D508" t="str">
        <f t="shared" si="7"/>
        <v>http://example.com</v>
      </c>
    </row>
    <row r="509" spans="1:4">
      <c r="A509" t="s">
        <v>1978</v>
      </c>
      <c r="B509" s="4" t="s">
        <v>21382</v>
      </c>
      <c r="C509" s="4" t="s">
        <v>20876</v>
      </c>
      <c r="D509" t="str">
        <f t="shared" si="7"/>
        <v>http://example.org</v>
      </c>
    </row>
    <row r="510" spans="1:4">
      <c r="A510" t="s">
        <v>1981</v>
      </c>
      <c r="B510" s="4" t="s">
        <v>21383</v>
      </c>
      <c r="C510" s="4" t="s">
        <v>20876</v>
      </c>
      <c r="D510" t="str">
        <f t="shared" si="7"/>
        <v>http://example.org</v>
      </c>
    </row>
    <row r="511" spans="1:4">
      <c r="A511" t="s">
        <v>1984</v>
      </c>
      <c r="B511" s="4" t="s">
        <v>21384</v>
      </c>
      <c r="C511" s="4" t="s">
        <v>20874</v>
      </c>
      <c r="D511" t="str">
        <f t="shared" si="7"/>
        <v>http://example.com</v>
      </c>
    </row>
    <row r="512" spans="1:4">
      <c r="A512" t="s">
        <v>1988</v>
      </c>
      <c r="B512" s="4" t="s">
        <v>21385</v>
      </c>
      <c r="C512" s="4" t="s">
        <v>20878</v>
      </c>
      <c r="D512" t="str">
        <f t="shared" si="7"/>
        <v>http://example.net</v>
      </c>
    </row>
    <row r="513" spans="1:4">
      <c r="A513" t="s">
        <v>1992</v>
      </c>
      <c r="B513" s="4" t="s">
        <v>21386</v>
      </c>
      <c r="C513" s="4" t="s">
        <v>20876</v>
      </c>
      <c r="D513" t="str">
        <f t="shared" si="7"/>
        <v>http://example.org</v>
      </c>
    </row>
    <row r="514" spans="1:4">
      <c r="A514" t="s">
        <v>1996</v>
      </c>
      <c r="B514" s="4" t="s">
        <v>21387</v>
      </c>
      <c r="C514" s="4" t="s">
        <v>20876</v>
      </c>
      <c r="D514" t="str">
        <f t="shared" si="7"/>
        <v>http://example.org</v>
      </c>
    </row>
    <row r="515" spans="1:4">
      <c r="A515" t="s">
        <v>2000</v>
      </c>
      <c r="B515" s="4" t="s">
        <v>21388</v>
      </c>
      <c r="C515" s="4" t="s">
        <v>20876</v>
      </c>
      <c r="D515" t="str">
        <f t="shared" ref="D515:D578" si="8">"http://"&amp;C515</f>
        <v>http://example.org</v>
      </c>
    </row>
    <row r="516" spans="1:4">
      <c r="A516" t="s">
        <v>2004</v>
      </c>
      <c r="B516" s="4" t="s">
        <v>21389</v>
      </c>
      <c r="C516" s="4" t="s">
        <v>20876</v>
      </c>
      <c r="D516" t="str">
        <f t="shared" si="8"/>
        <v>http://example.org</v>
      </c>
    </row>
    <row r="517" spans="1:4">
      <c r="A517" t="s">
        <v>2008</v>
      </c>
      <c r="B517" s="4" t="s">
        <v>21390</v>
      </c>
      <c r="C517" s="4" t="s">
        <v>20878</v>
      </c>
      <c r="D517" t="str">
        <f t="shared" si="8"/>
        <v>http://example.net</v>
      </c>
    </row>
    <row r="518" spans="1:4">
      <c r="A518" t="s">
        <v>2012</v>
      </c>
      <c r="B518" s="4" t="s">
        <v>21391</v>
      </c>
      <c r="C518" s="4" t="s">
        <v>20876</v>
      </c>
      <c r="D518" t="str">
        <f t="shared" si="8"/>
        <v>http://example.org</v>
      </c>
    </row>
    <row r="519" spans="1:4">
      <c r="A519" t="s">
        <v>2016</v>
      </c>
      <c r="B519" s="4" t="s">
        <v>21392</v>
      </c>
      <c r="C519" s="4" t="s">
        <v>20878</v>
      </c>
      <c r="D519" t="str">
        <f t="shared" si="8"/>
        <v>http://example.net</v>
      </c>
    </row>
    <row r="520" spans="1:4">
      <c r="A520" t="s">
        <v>2020</v>
      </c>
      <c r="B520" s="4" t="s">
        <v>21393</v>
      </c>
      <c r="C520" s="4" t="s">
        <v>20876</v>
      </c>
      <c r="D520" t="str">
        <f t="shared" si="8"/>
        <v>http://example.org</v>
      </c>
    </row>
    <row r="521" spans="1:4">
      <c r="A521" t="s">
        <v>2024</v>
      </c>
      <c r="B521" s="4" t="s">
        <v>21394</v>
      </c>
      <c r="C521" s="4" t="s">
        <v>20878</v>
      </c>
      <c r="D521" t="str">
        <f t="shared" si="8"/>
        <v>http://example.net</v>
      </c>
    </row>
    <row r="522" spans="1:4">
      <c r="A522" t="s">
        <v>2028</v>
      </c>
      <c r="B522" s="4" t="s">
        <v>21395</v>
      </c>
      <c r="C522" s="4" t="s">
        <v>20874</v>
      </c>
      <c r="D522" t="str">
        <f t="shared" si="8"/>
        <v>http://example.com</v>
      </c>
    </row>
    <row r="523" spans="1:4">
      <c r="A523" t="s">
        <v>2032</v>
      </c>
      <c r="B523" s="4" t="s">
        <v>21396</v>
      </c>
      <c r="C523" s="4" t="s">
        <v>20876</v>
      </c>
      <c r="D523" t="str">
        <f t="shared" si="8"/>
        <v>http://example.org</v>
      </c>
    </row>
    <row r="524" spans="1:4">
      <c r="A524" t="s">
        <v>2036</v>
      </c>
      <c r="B524" s="4" t="s">
        <v>21397</v>
      </c>
      <c r="C524" s="4" t="s">
        <v>20874</v>
      </c>
      <c r="D524" t="str">
        <f t="shared" si="8"/>
        <v>http://example.com</v>
      </c>
    </row>
    <row r="525" spans="1:4">
      <c r="A525" t="s">
        <v>2040</v>
      </c>
      <c r="B525" s="4" t="s">
        <v>21398</v>
      </c>
      <c r="C525" s="4" t="s">
        <v>20876</v>
      </c>
      <c r="D525" t="str">
        <f t="shared" si="8"/>
        <v>http://example.org</v>
      </c>
    </row>
    <row r="526" spans="1:4">
      <c r="A526" t="s">
        <v>2044</v>
      </c>
      <c r="B526" s="4" t="s">
        <v>21399</v>
      </c>
      <c r="C526" s="4" t="s">
        <v>20874</v>
      </c>
      <c r="D526" t="str">
        <f t="shared" si="8"/>
        <v>http://example.com</v>
      </c>
    </row>
    <row r="527" spans="1:4">
      <c r="A527" t="s">
        <v>2048</v>
      </c>
      <c r="B527" s="4" t="s">
        <v>21400</v>
      </c>
      <c r="C527" s="4" t="s">
        <v>20878</v>
      </c>
      <c r="D527" t="str">
        <f t="shared" si="8"/>
        <v>http://example.net</v>
      </c>
    </row>
    <row r="528" spans="1:4">
      <c r="A528" t="s">
        <v>2052</v>
      </c>
      <c r="B528" s="4" t="s">
        <v>21401</v>
      </c>
      <c r="C528" s="4" t="s">
        <v>20874</v>
      </c>
      <c r="D528" t="str">
        <f t="shared" si="8"/>
        <v>http://example.com</v>
      </c>
    </row>
    <row r="529" spans="1:4">
      <c r="A529" t="s">
        <v>2056</v>
      </c>
      <c r="B529" s="4" t="s">
        <v>21402</v>
      </c>
      <c r="C529" s="4" t="s">
        <v>20878</v>
      </c>
      <c r="D529" t="str">
        <f t="shared" si="8"/>
        <v>http://example.net</v>
      </c>
    </row>
    <row r="530" spans="1:4">
      <c r="A530" t="s">
        <v>2060</v>
      </c>
      <c r="B530" s="4" t="s">
        <v>21403</v>
      </c>
      <c r="C530" s="4" t="s">
        <v>20878</v>
      </c>
      <c r="D530" t="str">
        <f t="shared" si="8"/>
        <v>http://example.net</v>
      </c>
    </row>
    <row r="531" spans="1:4">
      <c r="A531" t="s">
        <v>2064</v>
      </c>
      <c r="B531" s="4" t="s">
        <v>21404</v>
      </c>
      <c r="C531" s="4" t="s">
        <v>20876</v>
      </c>
      <c r="D531" t="str">
        <f t="shared" si="8"/>
        <v>http://example.org</v>
      </c>
    </row>
    <row r="532" spans="1:4">
      <c r="A532" t="s">
        <v>2068</v>
      </c>
      <c r="B532" s="4" t="s">
        <v>21405</v>
      </c>
      <c r="C532" s="4" t="s">
        <v>20878</v>
      </c>
      <c r="D532" t="str">
        <f t="shared" si="8"/>
        <v>http://example.net</v>
      </c>
    </row>
    <row r="533" spans="1:4">
      <c r="A533" t="s">
        <v>2072</v>
      </c>
      <c r="B533" s="4" t="s">
        <v>21406</v>
      </c>
      <c r="C533" s="4" t="s">
        <v>20876</v>
      </c>
      <c r="D533" t="str">
        <f t="shared" si="8"/>
        <v>http://example.org</v>
      </c>
    </row>
    <row r="534" spans="1:4">
      <c r="A534" t="s">
        <v>2076</v>
      </c>
      <c r="B534" s="4" t="s">
        <v>21407</v>
      </c>
      <c r="C534" s="4" t="s">
        <v>20878</v>
      </c>
      <c r="D534" t="str">
        <f t="shared" si="8"/>
        <v>http://example.net</v>
      </c>
    </row>
    <row r="535" spans="1:4">
      <c r="A535" t="s">
        <v>2080</v>
      </c>
      <c r="B535" s="4" t="s">
        <v>21408</v>
      </c>
      <c r="C535" s="4" t="s">
        <v>20878</v>
      </c>
      <c r="D535" t="str">
        <f t="shared" si="8"/>
        <v>http://example.net</v>
      </c>
    </row>
    <row r="536" spans="1:4">
      <c r="A536" t="s">
        <v>2084</v>
      </c>
      <c r="B536" s="4" t="s">
        <v>21409</v>
      </c>
      <c r="C536" s="4" t="s">
        <v>20878</v>
      </c>
      <c r="D536" t="str">
        <f t="shared" si="8"/>
        <v>http://example.net</v>
      </c>
    </row>
    <row r="537" spans="1:4">
      <c r="A537" t="s">
        <v>2087</v>
      </c>
      <c r="B537" s="4" t="s">
        <v>21410</v>
      </c>
      <c r="C537" s="4" t="s">
        <v>20878</v>
      </c>
      <c r="D537" t="str">
        <f t="shared" si="8"/>
        <v>http://example.net</v>
      </c>
    </row>
    <row r="538" spans="1:4">
      <c r="A538" t="s">
        <v>2091</v>
      </c>
      <c r="B538" s="4" t="s">
        <v>21411</v>
      </c>
      <c r="C538" s="4" t="s">
        <v>20876</v>
      </c>
      <c r="D538" t="str">
        <f t="shared" si="8"/>
        <v>http://example.org</v>
      </c>
    </row>
    <row r="539" spans="1:4">
      <c r="A539" t="s">
        <v>2095</v>
      </c>
      <c r="B539" s="4" t="s">
        <v>21412</v>
      </c>
      <c r="C539" s="4" t="s">
        <v>20878</v>
      </c>
      <c r="D539" t="str">
        <f t="shared" si="8"/>
        <v>http://example.net</v>
      </c>
    </row>
    <row r="540" spans="1:4">
      <c r="A540" t="s">
        <v>2099</v>
      </c>
      <c r="B540" s="4" t="s">
        <v>21413</v>
      </c>
      <c r="C540" s="4" t="s">
        <v>20876</v>
      </c>
      <c r="D540" t="str">
        <f t="shared" si="8"/>
        <v>http://example.org</v>
      </c>
    </row>
    <row r="541" spans="1:4">
      <c r="A541" t="s">
        <v>2103</v>
      </c>
      <c r="B541" s="4" t="s">
        <v>21414</v>
      </c>
      <c r="C541" s="4" t="s">
        <v>20876</v>
      </c>
      <c r="D541" t="str">
        <f t="shared" si="8"/>
        <v>http://example.org</v>
      </c>
    </row>
    <row r="542" spans="1:4">
      <c r="A542" t="s">
        <v>2106</v>
      </c>
      <c r="B542" s="4" t="s">
        <v>21415</v>
      </c>
      <c r="C542" s="4" t="s">
        <v>20874</v>
      </c>
      <c r="D542" t="str">
        <f t="shared" si="8"/>
        <v>http://example.com</v>
      </c>
    </row>
    <row r="543" spans="1:4">
      <c r="A543" t="s">
        <v>2110</v>
      </c>
      <c r="B543" s="4" t="s">
        <v>21416</v>
      </c>
      <c r="C543" s="4" t="s">
        <v>20878</v>
      </c>
      <c r="D543" t="str">
        <f t="shared" si="8"/>
        <v>http://example.net</v>
      </c>
    </row>
    <row r="544" spans="1:4">
      <c r="A544" t="s">
        <v>2114</v>
      </c>
      <c r="B544" s="4" t="s">
        <v>21417</v>
      </c>
      <c r="C544" s="4" t="s">
        <v>20876</v>
      </c>
      <c r="D544" t="str">
        <f t="shared" si="8"/>
        <v>http://example.org</v>
      </c>
    </row>
    <row r="545" spans="1:4">
      <c r="A545" t="s">
        <v>2118</v>
      </c>
      <c r="B545" s="4" t="s">
        <v>21418</v>
      </c>
      <c r="C545" s="4" t="s">
        <v>20876</v>
      </c>
      <c r="D545" t="str">
        <f t="shared" si="8"/>
        <v>http://example.org</v>
      </c>
    </row>
    <row r="546" spans="1:4">
      <c r="A546" t="s">
        <v>2122</v>
      </c>
      <c r="B546" s="4" t="s">
        <v>21419</v>
      </c>
      <c r="C546" s="4" t="s">
        <v>20874</v>
      </c>
      <c r="D546" t="str">
        <f t="shared" si="8"/>
        <v>http://example.com</v>
      </c>
    </row>
    <row r="547" spans="1:4">
      <c r="A547" t="s">
        <v>2126</v>
      </c>
      <c r="B547" s="4" t="s">
        <v>21420</v>
      </c>
      <c r="C547" s="4" t="s">
        <v>20876</v>
      </c>
      <c r="D547" t="str">
        <f t="shared" si="8"/>
        <v>http://example.org</v>
      </c>
    </row>
    <row r="548" spans="1:4">
      <c r="A548" t="s">
        <v>2129</v>
      </c>
      <c r="B548" s="4" t="s">
        <v>21421</v>
      </c>
      <c r="C548" s="4" t="s">
        <v>20874</v>
      </c>
      <c r="D548" t="str">
        <f t="shared" si="8"/>
        <v>http://example.com</v>
      </c>
    </row>
    <row r="549" spans="1:4">
      <c r="A549" t="s">
        <v>2132</v>
      </c>
      <c r="B549" s="4" t="s">
        <v>21422</v>
      </c>
      <c r="C549" s="4" t="s">
        <v>20876</v>
      </c>
      <c r="D549" t="str">
        <f t="shared" si="8"/>
        <v>http://example.org</v>
      </c>
    </row>
    <row r="550" spans="1:4">
      <c r="A550" t="s">
        <v>2136</v>
      </c>
      <c r="B550" s="4" t="s">
        <v>21423</v>
      </c>
      <c r="C550" s="4" t="s">
        <v>20874</v>
      </c>
      <c r="D550" t="str">
        <f t="shared" si="8"/>
        <v>http://example.com</v>
      </c>
    </row>
    <row r="551" spans="1:4">
      <c r="A551" t="s">
        <v>2140</v>
      </c>
      <c r="B551" s="4" t="s">
        <v>21424</v>
      </c>
      <c r="C551" s="4" t="s">
        <v>20878</v>
      </c>
      <c r="D551" t="str">
        <f t="shared" si="8"/>
        <v>http://example.net</v>
      </c>
    </row>
    <row r="552" spans="1:4">
      <c r="A552" t="s">
        <v>2144</v>
      </c>
      <c r="B552" s="4" t="s">
        <v>21425</v>
      </c>
      <c r="C552" s="4" t="s">
        <v>20878</v>
      </c>
      <c r="D552" t="str">
        <f t="shared" si="8"/>
        <v>http://example.net</v>
      </c>
    </row>
    <row r="553" spans="1:4">
      <c r="A553" t="s">
        <v>2148</v>
      </c>
      <c r="B553" s="4" t="s">
        <v>21426</v>
      </c>
      <c r="C553" s="4" t="s">
        <v>20874</v>
      </c>
      <c r="D553" t="str">
        <f t="shared" si="8"/>
        <v>http://example.com</v>
      </c>
    </row>
    <row r="554" spans="1:4">
      <c r="A554" t="s">
        <v>2152</v>
      </c>
      <c r="B554" s="4" t="s">
        <v>21427</v>
      </c>
      <c r="C554" s="4" t="s">
        <v>20876</v>
      </c>
      <c r="D554" t="str">
        <f t="shared" si="8"/>
        <v>http://example.org</v>
      </c>
    </row>
    <row r="555" spans="1:4">
      <c r="A555" t="s">
        <v>2156</v>
      </c>
      <c r="B555" s="4" t="s">
        <v>21428</v>
      </c>
      <c r="C555" s="4" t="s">
        <v>20874</v>
      </c>
      <c r="D555" t="str">
        <f t="shared" si="8"/>
        <v>http://example.com</v>
      </c>
    </row>
    <row r="556" spans="1:4">
      <c r="A556" t="s">
        <v>2160</v>
      </c>
      <c r="B556" s="4" t="s">
        <v>21429</v>
      </c>
      <c r="C556" s="4" t="s">
        <v>20878</v>
      </c>
      <c r="D556" t="str">
        <f t="shared" si="8"/>
        <v>http://example.net</v>
      </c>
    </row>
    <row r="557" spans="1:4">
      <c r="A557" t="s">
        <v>2164</v>
      </c>
      <c r="B557" s="4" t="s">
        <v>21430</v>
      </c>
      <c r="C557" s="4" t="s">
        <v>20878</v>
      </c>
      <c r="D557" t="str">
        <f t="shared" si="8"/>
        <v>http://example.net</v>
      </c>
    </row>
    <row r="558" spans="1:4">
      <c r="A558" t="s">
        <v>2168</v>
      </c>
      <c r="B558" s="4" t="s">
        <v>21431</v>
      </c>
      <c r="C558" s="4" t="s">
        <v>20878</v>
      </c>
      <c r="D558" t="str">
        <f t="shared" si="8"/>
        <v>http://example.net</v>
      </c>
    </row>
    <row r="559" spans="1:4">
      <c r="A559" t="s">
        <v>2172</v>
      </c>
      <c r="B559" s="4" t="s">
        <v>21432</v>
      </c>
      <c r="C559" s="4" t="s">
        <v>20874</v>
      </c>
      <c r="D559" t="str">
        <f t="shared" si="8"/>
        <v>http://example.com</v>
      </c>
    </row>
    <row r="560" spans="1:4">
      <c r="A560" t="s">
        <v>2176</v>
      </c>
      <c r="B560" s="4" t="s">
        <v>21433</v>
      </c>
      <c r="C560" s="4" t="s">
        <v>20876</v>
      </c>
      <c r="D560" t="str">
        <f t="shared" si="8"/>
        <v>http://example.org</v>
      </c>
    </row>
    <row r="561" spans="1:4">
      <c r="A561" t="s">
        <v>2180</v>
      </c>
      <c r="B561" s="4" t="s">
        <v>21434</v>
      </c>
      <c r="C561" s="4" t="s">
        <v>20878</v>
      </c>
      <c r="D561" t="str">
        <f t="shared" si="8"/>
        <v>http://example.net</v>
      </c>
    </row>
    <row r="562" spans="1:4">
      <c r="A562" t="s">
        <v>2183</v>
      </c>
      <c r="B562" s="4" t="s">
        <v>21435</v>
      </c>
      <c r="C562" s="4" t="s">
        <v>20876</v>
      </c>
      <c r="D562" t="str">
        <f t="shared" si="8"/>
        <v>http://example.org</v>
      </c>
    </row>
    <row r="563" spans="1:4">
      <c r="A563" t="s">
        <v>2187</v>
      </c>
      <c r="B563" s="4" t="s">
        <v>21436</v>
      </c>
      <c r="C563" s="4" t="s">
        <v>20876</v>
      </c>
      <c r="D563" t="str">
        <f t="shared" si="8"/>
        <v>http://example.org</v>
      </c>
    </row>
    <row r="564" spans="1:4">
      <c r="A564" t="s">
        <v>2191</v>
      </c>
      <c r="B564" s="4" t="s">
        <v>21437</v>
      </c>
      <c r="C564" s="4" t="s">
        <v>20876</v>
      </c>
      <c r="D564" t="str">
        <f t="shared" si="8"/>
        <v>http://example.org</v>
      </c>
    </row>
    <row r="565" spans="1:4">
      <c r="A565" t="s">
        <v>2195</v>
      </c>
      <c r="B565" s="4" t="s">
        <v>21438</v>
      </c>
      <c r="C565" s="4" t="s">
        <v>20878</v>
      </c>
      <c r="D565" t="str">
        <f t="shared" si="8"/>
        <v>http://example.net</v>
      </c>
    </row>
    <row r="566" spans="1:4">
      <c r="A566" t="s">
        <v>2199</v>
      </c>
      <c r="B566" s="4" t="s">
        <v>21439</v>
      </c>
      <c r="C566" s="4" t="s">
        <v>20878</v>
      </c>
      <c r="D566" t="str">
        <f t="shared" si="8"/>
        <v>http://example.net</v>
      </c>
    </row>
    <row r="567" spans="1:4">
      <c r="A567" t="s">
        <v>2203</v>
      </c>
      <c r="B567" s="4" t="s">
        <v>21440</v>
      </c>
      <c r="C567" s="4" t="s">
        <v>20878</v>
      </c>
      <c r="D567" t="str">
        <f t="shared" si="8"/>
        <v>http://example.net</v>
      </c>
    </row>
    <row r="568" spans="1:4">
      <c r="A568" t="s">
        <v>2207</v>
      </c>
      <c r="B568" s="4" t="s">
        <v>21441</v>
      </c>
      <c r="C568" s="4" t="s">
        <v>20878</v>
      </c>
      <c r="D568" t="str">
        <f t="shared" si="8"/>
        <v>http://example.net</v>
      </c>
    </row>
    <row r="569" spans="1:4">
      <c r="A569" t="s">
        <v>2210</v>
      </c>
      <c r="B569" s="4" t="s">
        <v>21442</v>
      </c>
      <c r="C569" s="4" t="s">
        <v>20878</v>
      </c>
      <c r="D569" t="str">
        <f t="shared" si="8"/>
        <v>http://example.net</v>
      </c>
    </row>
    <row r="570" spans="1:4">
      <c r="A570" t="s">
        <v>2214</v>
      </c>
      <c r="B570" s="4" t="s">
        <v>21443</v>
      </c>
      <c r="C570" s="4" t="s">
        <v>20874</v>
      </c>
      <c r="D570" t="str">
        <f t="shared" si="8"/>
        <v>http://example.com</v>
      </c>
    </row>
    <row r="571" spans="1:4">
      <c r="A571" t="s">
        <v>2218</v>
      </c>
      <c r="B571" s="4" t="s">
        <v>21444</v>
      </c>
      <c r="C571" s="4" t="s">
        <v>20878</v>
      </c>
      <c r="D571" t="str">
        <f t="shared" si="8"/>
        <v>http://example.net</v>
      </c>
    </row>
    <row r="572" spans="1:4">
      <c r="A572" t="s">
        <v>2221</v>
      </c>
      <c r="B572" s="4" t="s">
        <v>21445</v>
      </c>
      <c r="C572" s="4" t="s">
        <v>20878</v>
      </c>
      <c r="D572" t="str">
        <f t="shared" si="8"/>
        <v>http://example.net</v>
      </c>
    </row>
    <row r="573" spans="1:4">
      <c r="A573" t="s">
        <v>2225</v>
      </c>
      <c r="B573" s="4" t="s">
        <v>21446</v>
      </c>
      <c r="C573" s="4" t="s">
        <v>20876</v>
      </c>
      <c r="D573" t="str">
        <f t="shared" si="8"/>
        <v>http://example.org</v>
      </c>
    </row>
    <row r="574" spans="1:4">
      <c r="A574" t="s">
        <v>2229</v>
      </c>
      <c r="B574" s="4" t="s">
        <v>21447</v>
      </c>
      <c r="C574" s="4" t="s">
        <v>20876</v>
      </c>
      <c r="D574" t="str">
        <f t="shared" si="8"/>
        <v>http://example.org</v>
      </c>
    </row>
    <row r="575" spans="1:4">
      <c r="A575" t="s">
        <v>2233</v>
      </c>
      <c r="B575" s="4" t="s">
        <v>21448</v>
      </c>
      <c r="C575" s="4" t="s">
        <v>20874</v>
      </c>
      <c r="D575" t="str">
        <f t="shared" si="8"/>
        <v>http://example.com</v>
      </c>
    </row>
    <row r="576" spans="1:4">
      <c r="A576" t="s">
        <v>2237</v>
      </c>
      <c r="B576" s="4" t="s">
        <v>21449</v>
      </c>
      <c r="C576" s="4" t="s">
        <v>20874</v>
      </c>
      <c r="D576" t="str">
        <f t="shared" si="8"/>
        <v>http://example.com</v>
      </c>
    </row>
    <row r="577" spans="1:4">
      <c r="A577" t="s">
        <v>2241</v>
      </c>
      <c r="B577" s="4" t="s">
        <v>21450</v>
      </c>
      <c r="C577" s="4" t="s">
        <v>20876</v>
      </c>
      <c r="D577" t="str">
        <f t="shared" si="8"/>
        <v>http://example.org</v>
      </c>
    </row>
    <row r="578" spans="1:4">
      <c r="A578" t="s">
        <v>2245</v>
      </c>
      <c r="B578" s="4" t="s">
        <v>21451</v>
      </c>
      <c r="C578" s="4" t="s">
        <v>20876</v>
      </c>
      <c r="D578" t="str">
        <f t="shared" si="8"/>
        <v>http://example.org</v>
      </c>
    </row>
    <row r="579" spans="1:4">
      <c r="A579" t="s">
        <v>2249</v>
      </c>
      <c r="B579" s="4" t="s">
        <v>21452</v>
      </c>
      <c r="C579" s="4" t="s">
        <v>20878</v>
      </c>
      <c r="D579" t="str">
        <f t="shared" ref="D579:D642" si="9">"http://"&amp;C579</f>
        <v>http://example.net</v>
      </c>
    </row>
    <row r="580" spans="1:4">
      <c r="A580" t="s">
        <v>2253</v>
      </c>
      <c r="B580" s="4" t="s">
        <v>21453</v>
      </c>
      <c r="C580" s="4" t="s">
        <v>20876</v>
      </c>
      <c r="D580" t="str">
        <f t="shared" si="9"/>
        <v>http://example.org</v>
      </c>
    </row>
    <row r="581" spans="1:4">
      <c r="A581" t="s">
        <v>2257</v>
      </c>
      <c r="B581" s="4" t="s">
        <v>21454</v>
      </c>
      <c r="C581" s="4" t="s">
        <v>20876</v>
      </c>
      <c r="D581" t="str">
        <f t="shared" si="9"/>
        <v>http://example.org</v>
      </c>
    </row>
    <row r="582" spans="1:4">
      <c r="A582" t="s">
        <v>2261</v>
      </c>
      <c r="B582" s="4" t="s">
        <v>21455</v>
      </c>
      <c r="C582" s="4" t="s">
        <v>20876</v>
      </c>
      <c r="D582" t="str">
        <f t="shared" si="9"/>
        <v>http://example.org</v>
      </c>
    </row>
    <row r="583" spans="1:4">
      <c r="A583" t="s">
        <v>2265</v>
      </c>
      <c r="B583" s="4" t="s">
        <v>21456</v>
      </c>
      <c r="C583" s="4" t="s">
        <v>20878</v>
      </c>
      <c r="D583" t="str">
        <f t="shared" si="9"/>
        <v>http://example.net</v>
      </c>
    </row>
    <row r="584" spans="1:4">
      <c r="A584" t="s">
        <v>2269</v>
      </c>
      <c r="B584" s="4" t="s">
        <v>21457</v>
      </c>
      <c r="C584" s="4" t="s">
        <v>20876</v>
      </c>
      <c r="D584" t="str">
        <f t="shared" si="9"/>
        <v>http://example.org</v>
      </c>
    </row>
    <row r="585" spans="1:4">
      <c r="A585" t="s">
        <v>2273</v>
      </c>
      <c r="B585" s="4" t="s">
        <v>21458</v>
      </c>
      <c r="C585" s="4" t="s">
        <v>20876</v>
      </c>
      <c r="D585" t="str">
        <f t="shared" si="9"/>
        <v>http://example.org</v>
      </c>
    </row>
    <row r="586" spans="1:4">
      <c r="A586" t="s">
        <v>2276</v>
      </c>
      <c r="B586" s="4" t="s">
        <v>21459</v>
      </c>
      <c r="C586" s="4" t="s">
        <v>20874</v>
      </c>
      <c r="D586" t="str">
        <f t="shared" si="9"/>
        <v>http://example.com</v>
      </c>
    </row>
    <row r="587" spans="1:4">
      <c r="A587" t="s">
        <v>2280</v>
      </c>
      <c r="B587" s="4" t="s">
        <v>21460</v>
      </c>
      <c r="C587" s="4" t="s">
        <v>20876</v>
      </c>
      <c r="D587" t="str">
        <f t="shared" si="9"/>
        <v>http://example.org</v>
      </c>
    </row>
    <row r="588" spans="1:4">
      <c r="A588" t="s">
        <v>2284</v>
      </c>
      <c r="B588" s="4" t="s">
        <v>21461</v>
      </c>
      <c r="C588" s="4" t="s">
        <v>20878</v>
      </c>
      <c r="D588" t="str">
        <f t="shared" si="9"/>
        <v>http://example.net</v>
      </c>
    </row>
    <row r="589" spans="1:4">
      <c r="A589" t="s">
        <v>2287</v>
      </c>
      <c r="B589" s="4" t="s">
        <v>21462</v>
      </c>
      <c r="C589" s="4" t="s">
        <v>20878</v>
      </c>
      <c r="D589" t="str">
        <f t="shared" si="9"/>
        <v>http://example.net</v>
      </c>
    </row>
    <row r="590" spans="1:4">
      <c r="A590" t="s">
        <v>2291</v>
      </c>
      <c r="B590" s="4" t="s">
        <v>21463</v>
      </c>
      <c r="C590" s="4" t="s">
        <v>20876</v>
      </c>
      <c r="D590" t="str">
        <f t="shared" si="9"/>
        <v>http://example.org</v>
      </c>
    </row>
    <row r="591" spans="1:4">
      <c r="A591" t="s">
        <v>2295</v>
      </c>
      <c r="B591" s="4" t="s">
        <v>21464</v>
      </c>
      <c r="C591" s="4" t="s">
        <v>20878</v>
      </c>
      <c r="D591" t="str">
        <f t="shared" si="9"/>
        <v>http://example.net</v>
      </c>
    </row>
    <row r="592" spans="1:4">
      <c r="A592" t="s">
        <v>2299</v>
      </c>
      <c r="B592" s="4" t="s">
        <v>21465</v>
      </c>
      <c r="C592" s="4" t="s">
        <v>20874</v>
      </c>
      <c r="D592" t="str">
        <f t="shared" si="9"/>
        <v>http://example.com</v>
      </c>
    </row>
    <row r="593" spans="1:4">
      <c r="A593" t="s">
        <v>2303</v>
      </c>
      <c r="B593" s="4" t="s">
        <v>21466</v>
      </c>
      <c r="C593" s="4" t="s">
        <v>20874</v>
      </c>
      <c r="D593" t="str">
        <f t="shared" si="9"/>
        <v>http://example.com</v>
      </c>
    </row>
    <row r="594" spans="1:4">
      <c r="A594" t="s">
        <v>2307</v>
      </c>
      <c r="B594" s="4" t="s">
        <v>21467</v>
      </c>
      <c r="C594" s="4" t="s">
        <v>20878</v>
      </c>
      <c r="D594" t="str">
        <f t="shared" si="9"/>
        <v>http://example.net</v>
      </c>
    </row>
    <row r="595" spans="1:4">
      <c r="A595" t="s">
        <v>2311</v>
      </c>
      <c r="B595" s="4" t="s">
        <v>21468</v>
      </c>
      <c r="C595" s="4" t="s">
        <v>20874</v>
      </c>
      <c r="D595" t="str">
        <f t="shared" si="9"/>
        <v>http://example.com</v>
      </c>
    </row>
    <row r="596" spans="1:4">
      <c r="A596" t="s">
        <v>2315</v>
      </c>
      <c r="B596" s="4" t="s">
        <v>21469</v>
      </c>
      <c r="C596" s="4" t="s">
        <v>20874</v>
      </c>
      <c r="D596" t="str">
        <f t="shared" si="9"/>
        <v>http://example.com</v>
      </c>
    </row>
    <row r="597" spans="1:4">
      <c r="A597" t="s">
        <v>2318</v>
      </c>
      <c r="B597" s="4" t="s">
        <v>21470</v>
      </c>
      <c r="C597" s="4" t="s">
        <v>20878</v>
      </c>
      <c r="D597" t="str">
        <f t="shared" si="9"/>
        <v>http://example.net</v>
      </c>
    </row>
    <row r="598" spans="1:4">
      <c r="A598" t="s">
        <v>2321</v>
      </c>
      <c r="B598" s="4" t="s">
        <v>21471</v>
      </c>
      <c r="C598" s="4" t="s">
        <v>20876</v>
      </c>
      <c r="D598" t="str">
        <f t="shared" si="9"/>
        <v>http://example.org</v>
      </c>
    </row>
    <row r="599" spans="1:4">
      <c r="A599" t="s">
        <v>2325</v>
      </c>
      <c r="B599" s="4" t="s">
        <v>21472</v>
      </c>
      <c r="C599" s="4" t="s">
        <v>20876</v>
      </c>
      <c r="D599" t="str">
        <f t="shared" si="9"/>
        <v>http://example.org</v>
      </c>
    </row>
    <row r="600" spans="1:4">
      <c r="A600" t="s">
        <v>2329</v>
      </c>
      <c r="B600" s="4" t="s">
        <v>21473</v>
      </c>
      <c r="C600" s="4" t="s">
        <v>20874</v>
      </c>
      <c r="D600" t="str">
        <f t="shared" si="9"/>
        <v>http://example.com</v>
      </c>
    </row>
    <row r="601" spans="1:4">
      <c r="A601" t="s">
        <v>2333</v>
      </c>
      <c r="B601" s="4" t="s">
        <v>21474</v>
      </c>
      <c r="C601" s="4" t="s">
        <v>20878</v>
      </c>
      <c r="D601" t="str">
        <f t="shared" si="9"/>
        <v>http://example.net</v>
      </c>
    </row>
    <row r="602" spans="1:4">
      <c r="A602" t="s">
        <v>2337</v>
      </c>
      <c r="B602" s="4" t="s">
        <v>21475</v>
      </c>
      <c r="C602" s="4" t="s">
        <v>20878</v>
      </c>
      <c r="D602" t="str">
        <f t="shared" si="9"/>
        <v>http://example.net</v>
      </c>
    </row>
    <row r="603" spans="1:4">
      <c r="A603" t="s">
        <v>2341</v>
      </c>
      <c r="B603" s="4" t="s">
        <v>21476</v>
      </c>
      <c r="C603" s="4" t="s">
        <v>20876</v>
      </c>
      <c r="D603" t="str">
        <f t="shared" si="9"/>
        <v>http://example.org</v>
      </c>
    </row>
    <row r="604" spans="1:4">
      <c r="A604" t="s">
        <v>746</v>
      </c>
      <c r="B604" s="4" t="s">
        <v>21066</v>
      </c>
      <c r="C604" s="4" t="s">
        <v>20874</v>
      </c>
      <c r="D604" t="str">
        <f t="shared" si="9"/>
        <v>http://example.com</v>
      </c>
    </row>
    <row r="605" spans="1:4">
      <c r="A605" t="s">
        <v>2348</v>
      </c>
      <c r="B605" s="4" t="s">
        <v>21477</v>
      </c>
      <c r="C605" s="4" t="s">
        <v>20874</v>
      </c>
      <c r="D605" t="str">
        <f t="shared" si="9"/>
        <v>http://example.com</v>
      </c>
    </row>
    <row r="606" spans="1:4">
      <c r="A606" t="s">
        <v>2352</v>
      </c>
      <c r="B606" s="4" t="s">
        <v>21478</v>
      </c>
      <c r="C606" s="4" t="s">
        <v>20876</v>
      </c>
      <c r="D606" t="str">
        <f t="shared" si="9"/>
        <v>http://example.org</v>
      </c>
    </row>
    <row r="607" spans="1:4">
      <c r="A607" t="s">
        <v>2356</v>
      </c>
      <c r="B607" s="4" t="s">
        <v>21479</v>
      </c>
      <c r="C607" s="4" t="s">
        <v>20878</v>
      </c>
      <c r="D607" t="str">
        <f t="shared" si="9"/>
        <v>http://example.net</v>
      </c>
    </row>
    <row r="608" spans="1:4">
      <c r="A608" t="s">
        <v>2360</v>
      </c>
      <c r="B608" s="4" t="s">
        <v>21480</v>
      </c>
      <c r="C608" s="4" t="s">
        <v>20876</v>
      </c>
      <c r="D608" t="str">
        <f t="shared" si="9"/>
        <v>http://example.org</v>
      </c>
    </row>
    <row r="609" spans="1:4">
      <c r="A609" t="s">
        <v>2364</v>
      </c>
      <c r="B609" s="4" t="s">
        <v>21481</v>
      </c>
      <c r="C609" s="4" t="s">
        <v>20876</v>
      </c>
      <c r="D609" t="str">
        <f t="shared" si="9"/>
        <v>http://example.org</v>
      </c>
    </row>
    <row r="610" spans="1:4">
      <c r="A610" t="s">
        <v>2368</v>
      </c>
      <c r="B610" s="4" t="s">
        <v>21482</v>
      </c>
      <c r="C610" s="4" t="s">
        <v>20878</v>
      </c>
      <c r="D610" t="str">
        <f t="shared" si="9"/>
        <v>http://example.net</v>
      </c>
    </row>
    <row r="611" spans="1:4">
      <c r="A611" t="s">
        <v>2372</v>
      </c>
      <c r="B611" s="4" t="s">
        <v>21483</v>
      </c>
      <c r="C611" s="4" t="s">
        <v>20876</v>
      </c>
      <c r="D611" t="str">
        <f t="shared" si="9"/>
        <v>http://example.org</v>
      </c>
    </row>
    <row r="612" spans="1:4">
      <c r="A612" t="s">
        <v>2375</v>
      </c>
      <c r="B612" s="4" t="s">
        <v>21484</v>
      </c>
      <c r="C612" s="4" t="s">
        <v>20876</v>
      </c>
      <c r="D612" t="str">
        <f t="shared" si="9"/>
        <v>http://example.org</v>
      </c>
    </row>
    <row r="613" spans="1:4">
      <c r="A613" t="s">
        <v>2379</v>
      </c>
      <c r="B613" s="4" t="s">
        <v>21485</v>
      </c>
      <c r="C613" s="4" t="s">
        <v>20876</v>
      </c>
      <c r="D613" t="str">
        <f t="shared" si="9"/>
        <v>http://example.org</v>
      </c>
    </row>
    <row r="614" spans="1:4">
      <c r="A614" t="s">
        <v>2383</v>
      </c>
      <c r="B614" s="4" t="s">
        <v>21486</v>
      </c>
      <c r="C614" s="4" t="s">
        <v>20878</v>
      </c>
      <c r="D614" t="str">
        <f t="shared" si="9"/>
        <v>http://example.net</v>
      </c>
    </row>
    <row r="615" spans="1:4">
      <c r="A615" t="s">
        <v>2387</v>
      </c>
      <c r="B615" s="4" t="s">
        <v>21487</v>
      </c>
      <c r="C615" s="4" t="s">
        <v>20878</v>
      </c>
      <c r="D615" t="str">
        <f t="shared" si="9"/>
        <v>http://example.net</v>
      </c>
    </row>
    <row r="616" spans="1:4">
      <c r="A616" t="s">
        <v>2391</v>
      </c>
      <c r="B616" s="4" t="s">
        <v>21488</v>
      </c>
      <c r="C616" s="4" t="s">
        <v>20876</v>
      </c>
      <c r="D616" t="str">
        <f t="shared" si="9"/>
        <v>http://example.org</v>
      </c>
    </row>
    <row r="617" spans="1:4">
      <c r="A617" t="s">
        <v>2395</v>
      </c>
      <c r="B617" s="4" t="s">
        <v>21489</v>
      </c>
      <c r="C617" s="4" t="s">
        <v>20874</v>
      </c>
      <c r="D617" t="str">
        <f t="shared" si="9"/>
        <v>http://example.com</v>
      </c>
    </row>
    <row r="618" spans="1:4">
      <c r="A618" t="s">
        <v>2399</v>
      </c>
      <c r="B618" s="4" t="s">
        <v>21490</v>
      </c>
      <c r="C618" s="4" t="s">
        <v>20878</v>
      </c>
      <c r="D618" t="str">
        <f t="shared" si="9"/>
        <v>http://example.net</v>
      </c>
    </row>
    <row r="619" spans="1:4">
      <c r="A619" t="s">
        <v>2403</v>
      </c>
      <c r="B619" s="4" t="s">
        <v>21491</v>
      </c>
      <c r="C619" s="4" t="s">
        <v>20874</v>
      </c>
      <c r="D619" t="str">
        <f t="shared" si="9"/>
        <v>http://example.com</v>
      </c>
    </row>
    <row r="620" spans="1:4">
      <c r="A620" t="s">
        <v>2406</v>
      </c>
      <c r="B620" s="4" t="s">
        <v>21492</v>
      </c>
      <c r="C620" s="4" t="s">
        <v>20874</v>
      </c>
      <c r="D620" t="str">
        <f t="shared" si="9"/>
        <v>http://example.com</v>
      </c>
    </row>
    <row r="621" spans="1:4">
      <c r="A621" t="s">
        <v>2410</v>
      </c>
      <c r="B621" s="4" t="s">
        <v>21493</v>
      </c>
      <c r="C621" s="4" t="s">
        <v>20874</v>
      </c>
      <c r="D621" t="str">
        <f t="shared" si="9"/>
        <v>http://example.com</v>
      </c>
    </row>
    <row r="622" spans="1:4">
      <c r="A622" t="s">
        <v>2414</v>
      </c>
      <c r="B622" s="4" t="s">
        <v>21494</v>
      </c>
      <c r="C622" s="4" t="s">
        <v>20878</v>
      </c>
      <c r="D622" t="str">
        <f t="shared" si="9"/>
        <v>http://example.net</v>
      </c>
    </row>
    <row r="623" spans="1:4">
      <c r="A623" t="s">
        <v>2418</v>
      </c>
      <c r="B623" s="4" t="s">
        <v>21495</v>
      </c>
      <c r="C623" s="4" t="s">
        <v>20878</v>
      </c>
      <c r="D623" t="str">
        <f t="shared" si="9"/>
        <v>http://example.net</v>
      </c>
    </row>
    <row r="624" spans="1:4">
      <c r="A624" t="s">
        <v>2422</v>
      </c>
      <c r="B624" s="4" t="s">
        <v>21496</v>
      </c>
      <c r="C624" s="4" t="s">
        <v>20876</v>
      </c>
      <c r="D624" t="str">
        <f t="shared" si="9"/>
        <v>http://example.org</v>
      </c>
    </row>
    <row r="625" spans="1:4">
      <c r="A625" t="s">
        <v>2426</v>
      </c>
      <c r="B625" s="4" t="s">
        <v>21497</v>
      </c>
      <c r="C625" s="4" t="s">
        <v>20876</v>
      </c>
      <c r="D625" t="str">
        <f t="shared" si="9"/>
        <v>http://example.org</v>
      </c>
    </row>
    <row r="626" spans="1:4">
      <c r="A626" t="s">
        <v>2429</v>
      </c>
      <c r="B626" s="4" t="s">
        <v>21498</v>
      </c>
      <c r="C626" s="4" t="s">
        <v>20874</v>
      </c>
      <c r="D626" t="str">
        <f t="shared" si="9"/>
        <v>http://example.com</v>
      </c>
    </row>
    <row r="627" spans="1:4">
      <c r="A627" t="s">
        <v>2433</v>
      </c>
      <c r="B627" s="4" t="s">
        <v>21499</v>
      </c>
      <c r="C627" s="4" t="s">
        <v>20878</v>
      </c>
      <c r="D627" t="str">
        <f t="shared" si="9"/>
        <v>http://example.net</v>
      </c>
    </row>
    <row r="628" spans="1:4">
      <c r="A628" t="s">
        <v>2437</v>
      </c>
      <c r="B628" s="4" t="s">
        <v>21500</v>
      </c>
      <c r="C628" s="4" t="s">
        <v>20876</v>
      </c>
      <c r="D628" t="str">
        <f t="shared" si="9"/>
        <v>http://example.org</v>
      </c>
    </row>
    <row r="629" spans="1:4">
      <c r="A629" t="s">
        <v>2441</v>
      </c>
      <c r="B629" s="4" t="s">
        <v>21501</v>
      </c>
      <c r="C629" s="4" t="s">
        <v>20878</v>
      </c>
      <c r="D629" t="str">
        <f t="shared" si="9"/>
        <v>http://example.net</v>
      </c>
    </row>
    <row r="630" spans="1:4">
      <c r="A630" t="s">
        <v>2445</v>
      </c>
      <c r="B630" s="4" t="s">
        <v>21502</v>
      </c>
      <c r="C630" s="4" t="s">
        <v>20878</v>
      </c>
      <c r="D630" t="str">
        <f t="shared" si="9"/>
        <v>http://example.net</v>
      </c>
    </row>
    <row r="631" spans="1:4">
      <c r="A631" t="s">
        <v>2449</v>
      </c>
      <c r="B631" s="4" t="s">
        <v>21503</v>
      </c>
      <c r="C631" s="4" t="s">
        <v>20876</v>
      </c>
      <c r="D631" t="str">
        <f t="shared" si="9"/>
        <v>http://example.org</v>
      </c>
    </row>
    <row r="632" spans="1:4">
      <c r="A632" t="s">
        <v>2453</v>
      </c>
      <c r="B632" s="4" t="s">
        <v>21504</v>
      </c>
      <c r="C632" s="4" t="s">
        <v>20876</v>
      </c>
      <c r="D632" t="str">
        <f t="shared" si="9"/>
        <v>http://example.org</v>
      </c>
    </row>
    <row r="633" spans="1:4">
      <c r="A633" t="s">
        <v>2457</v>
      </c>
      <c r="B633" s="4" t="s">
        <v>21505</v>
      </c>
      <c r="C633" s="4" t="s">
        <v>20876</v>
      </c>
      <c r="D633" t="str">
        <f t="shared" si="9"/>
        <v>http://example.org</v>
      </c>
    </row>
    <row r="634" spans="1:4">
      <c r="A634" t="s">
        <v>2461</v>
      </c>
      <c r="B634" s="4" t="s">
        <v>21506</v>
      </c>
      <c r="C634" s="4" t="s">
        <v>20874</v>
      </c>
      <c r="D634" t="str">
        <f t="shared" si="9"/>
        <v>http://example.com</v>
      </c>
    </row>
    <row r="635" spans="1:4">
      <c r="A635" t="s">
        <v>2465</v>
      </c>
      <c r="B635" s="4" t="s">
        <v>21507</v>
      </c>
      <c r="C635" s="4" t="s">
        <v>20876</v>
      </c>
      <c r="D635" t="str">
        <f t="shared" si="9"/>
        <v>http://example.org</v>
      </c>
    </row>
    <row r="636" spans="1:4">
      <c r="A636" t="s">
        <v>2468</v>
      </c>
      <c r="B636" s="4" t="s">
        <v>21508</v>
      </c>
      <c r="C636" s="4" t="s">
        <v>20878</v>
      </c>
      <c r="D636" t="str">
        <f t="shared" si="9"/>
        <v>http://example.net</v>
      </c>
    </row>
    <row r="637" spans="1:4">
      <c r="A637" t="s">
        <v>2472</v>
      </c>
      <c r="B637" s="4" t="s">
        <v>21509</v>
      </c>
      <c r="C637" s="4" t="s">
        <v>20876</v>
      </c>
      <c r="D637" t="str">
        <f t="shared" si="9"/>
        <v>http://example.org</v>
      </c>
    </row>
    <row r="638" spans="1:4">
      <c r="A638" t="s">
        <v>2476</v>
      </c>
      <c r="B638" s="4" t="s">
        <v>21510</v>
      </c>
      <c r="C638" s="4" t="s">
        <v>20874</v>
      </c>
      <c r="D638" t="str">
        <f t="shared" si="9"/>
        <v>http://example.com</v>
      </c>
    </row>
    <row r="639" spans="1:4">
      <c r="A639" t="s">
        <v>2480</v>
      </c>
      <c r="B639" s="4" t="s">
        <v>21511</v>
      </c>
      <c r="C639" s="4" t="s">
        <v>20878</v>
      </c>
      <c r="D639" t="str">
        <f t="shared" si="9"/>
        <v>http://example.net</v>
      </c>
    </row>
    <row r="640" spans="1:4">
      <c r="A640" t="s">
        <v>2484</v>
      </c>
      <c r="B640" s="4" t="s">
        <v>21512</v>
      </c>
      <c r="C640" s="4" t="s">
        <v>20874</v>
      </c>
      <c r="D640" t="str">
        <f t="shared" si="9"/>
        <v>http://example.com</v>
      </c>
    </row>
    <row r="641" spans="1:4">
      <c r="A641" t="s">
        <v>2488</v>
      </c>
      <c r="B641" s="4" t="s">
        <v>21513</v>
      </c>
      <c r="C641" s="4" t="s">
        <v>20874</v>
      </c>
      <c r="D641" t="str">
        <f t="shared" si="9"/>
        <v>http://example.com</v>
      </c>
    </row>
    <row r="642" spans="1:4">
      <c r="A642" t="s">
        <v>2491</v>
      </c>
      <c r="B642" s="4" t="s">
        <v>21514</v>
      </c>
      <c r="C642" s="4" t="s">
        <v>20874</v>
      </c>
      <c r="D642" t="str">
        <f t="shared" si="9"/>
        <v>http://example.com</v>
      </c>
    </row>
    <row r="643" spans="1:4">
      <c r="A643" t="s">
        <v>2495</v>
      </c>
      <c r="B643" s="4" t="s">
        <v>21515</v>
      </c>
      <c r="C643" s="4" t="s">
        <v>20874</v>
      </c>
      <c r="D643" t="str">
        <f t="shared" ref="D643:D706" si="10">"http://"&amp;C643</f>
        <v>http://example.com</v>
      </c>
    </row>
    <row r="644" spans="1:4">
      <c r="A644" t="s">
        <v>2499</v>
      </c>
      <c r="B644" s="4" t="s">
        <v>21516</v>
      </c>
      <c r="C644" s="4" t="s">
        <v>20874</v>
      </c>
      <c r="D644" t="str">
        <f t="shared" si="10"/>
        <v>http://example.com</v>
      </c>
    </row>
    <row r="645" spans="1:4">
      <c r="A645" t="s">
        <v>2503</v>
      </c>
      <c r="B645" s="4" t="s">
        <v>21517</v>
      </c>
      <c r="C645" s="4" t="s">
        <v>20874</v>
      </c>
      <c r="D645" t="str">
        <f t="shared" si="10"/>
        <v>http://example.com</v>
      </c>
    </row>
    <row r="646" spans="1:4">
      <c r="A646" t="s">
        <v>2507</v>
      </c>
      <c r="B646" s="4" t="s">
        <v>21518</v>
      </c>
      <c r="C646" s="4" t="s">
        <v>20874</v>
      </c>
      <c r="D646" t="str">
        <f t="shared" si="10"/>
        <v>http://example.com</v>
      </c>
    </row>
    <row r="647" spans="1:4">
      <c r="A647" t="s">
        <v>2510</v>
      </c>
      <c r="B647" s="4" t="s">
        <v>21519</v>
      </c>
      <c r="C647" s="4" t="s">
        <v>20876</v>
      </c>
      <c r="D647" t="str">
        <f t="shared" si="10"/>
        <v>http://example.org</v>
      </c>
    </row>
    <row r="648" spans="1:4">
      <c r="A648" t="s">
        <v>2513</v>
      </c>
      <c r="B648" s="4" t="s">
        <v>21520</v>
      </c>
      <c r="C648" s="4" t="s">
        <v>20878</v>
      </c>
      <c r="D648" t="str">
        <f t="shared" si="10"/>
        <v>http://example.net</v>
      </c>
    </row>
    <row r="649" spans="1:4">
      <c r="A649" t="s">
        <v>2517</v>
      </c>
      <c r="B649" s="4" t="s">
        <v>21521</v>
      </c>
      <c r="C649" s="4" t="s">
        <v>20874</v>
      </c>
      <c r="D649" t="str">
        <f t="shared" si="10"/>
        <v>http://example.com</v>
      </c>
    </row>
    <row r="650" spans="1:4">
      <c r="A650" t="s">
        <v>2521</v>
      </c>
      <c r="B650" s="4" t="s">
        <v>21522</v>
      </c>
      <c r="C650" s="4" t="s">
        <v>20874</v>
      </c>
      <c r="D650" t="str">
        <f t="shared" si="10"/>
        <v>http://example.com</v>
      </c>
    </row>
    <row r="651" spans="1:4">
      <c r="A651" t="s">
        <v>2525</v>
      </c>
      <c r="B651" s="4" t="s">
        <v>21523</v>
      </c>
      <c r="C651" s="4" t="s">
        <v>20874</v>
      </c>
      <c r="D651" t="str">
        <f t="shared" si="10"/>
        <v>http://example.com</v>
      </c>
    </row>
    <row r="652" spans="1:4">
      <c r="A652" t="s">
        <v>2529</v>
      </c>
      <c r="B652" s="4" t="s">
        <v>21524</v>
      </c>
      <c r="C652" s="4" t="s">
        <v>20874</v>
      </c>
      <c r="D652" t="str">
        <f t="shared" si="10"/>
        <v>http://example.com</v>
      </c>
    </row>
    <row r="653" spans="1:4">
      <c r="A653" t="s">
        <v>2533</v>
      </c>
      <c r="B653" s="4" t="s">
        <v>21525</v>
      </c>
      <c r="C653" s="4" t="s">
        <v>20874</v>
      </c>
      <c r="D653" t="str">
        <f t="shared" si="10"/>
        <v>http://example.com</v>
      </c>
    </row>
    <row r="654" spans="1:4">
      <c r="A654" t="s">
        <v>2536</v>
      </c>
      <c r="B654" s="4" t="s">
        <v>21526</v>
      </c>
      <c r="C654" s="4" t="s">
        <v>20878</v>
      </c>
      <c r="D654" t="str">
        <f t="shared" si="10"/>
        <v>http://example.net</v>
      </c>
    </row>
    <row r="655" spans="1:4">
      <c r="A655" t="s">
        <v>2540</v>
      </c>
      <c r="B655" s="4" t="s">
        <v>21527</v>
      </c>
      <c r="C655" s="4" t="s">
        <v>20876</v>
      </c>
      <c r="D655" t="str">
        <f t="shared" si="10"/>
        <v>http://example.org</v>
      </c>
    </row>
    <row r="656" spans="1:4">
      <c r="A656" t="s">
        <v>2544</v>
      </c>
      <c r="B656" s="4" t="s">
        <v>21528</v>
      </c>
      <c r="C656" s="4" t="s">
        <v>20878</v>
      </c>
      <c r="D656" t="str">
        <f t="shared" si="10"/>
        <v>http://example.net</v>
      </c>
    </row>
    <row r="657" spans="1:4">
      <c r="A657" t="s">
        <v>2548</v>
      </c>
      <c r="B657" s="4" t="s">
        <v>21529</v>
      </c>
      <c r="C657" s="4" t="s">
        <v>20878</v>
      </c>
      <c r="D657" t="str">
        <f t="shared" si="10"/>
        <v>http://example.net</v>
      </c>
    </row>
    <row r="658" spans="1:4">
      <c r="A658" t="s">
        <v>2552</v>
      </c>
      <c r="B658" s="4" t="s">
        <v>21530</v>
      </c>
      <c r="C658" s="4" t="s">
        <v>20876</v>
      </c>
      <c r="D658" t="str">
        <f t="shared" si="10"/>
        <v>http://example.org</v>
      </c>
    </row>
    <row r="659" spans="1:4">
      <c r="A659" t="s">
        <v>2556</v>
      </c>
      <c r="B659" s="4" t="s">
        <v>21531</v>
      </c>
      <c r="C659" s="4" t="s">
        <v>20876</v>
      </c>
      <c r="D659" t="str">
        <f t="shared" si="10"/>
        <v>http://example.org</v>
      </c>
    </row>
    <row r="660" spans="1:4">
      <c r="A660" t="s">
        <v>2560</v>
      </c>
      <c r="B660" s="4" t="s">
        <v>21532</v>
      </c>
      <c r="C660" s="4" t="s">
        <v>20876</v>
      </c>
      <c r="D660" t="str">
        <f t="shared" si="10"/>
        <v>http://example.org</v>
      </c>
    </row>
    <row r="661" spans="1:4">
      <c r="A661" t="s">
        <v>2564</v>
      </c>
      <c r="B661" s="4" t="s">
        <v>20901</v>
      </c>
      <c r="C661" s="4" t="s">
        <v>20874</v>
      </c>
      <c r="D661" t="str">
        <f t="shared" si="10"/>
        <v>http://example.com</v>
      </c>
    </row>
    <row r="662" spans="1:4">
      <c r="A662" t="s">
        <v>2568</v>
      </c>
      <c r="B662" s="4" t="s">
        <v>21533</v>
      </c>
      <c r="C662" s="4" t="s">
        <v>20878</v>
      </c>
      <c r="D662" t="str">
        <f t="shared" si="10"/>
        <v>http://example.net</v>
      </c>
    </row>
    <row r="663" spans="1:4">
      <c r="A663" t="s">
        <v>2572</v>
      </c>
      <c r="B663" s="4" t="s">
        <v>21534</v>
      </c>
      <c r="C663" s="4" t="s">
        <v>20878</v>
      </c>
      <c r="D663" t="str">
        <f t="shared" si="10"/>
        <v>http://example.net</v>
      </c>
    </row>
    <row r="664" spans="1:4">
      <c r="A664" t="s">
        <v>2576</v>
      </c>
      <c r="B664" s="4" t="s">
        <v>21535</v>
      </c>
      <c r="C664" s="4" t="s">
        <v>20876</v>
      </c>
      <c r="D664" t="str">
        <f t="shared" si="10"/>
        <v>http://example.org</v>
      </c>
    </row>
    <row r="665" spans="1:4">
      <c r="A665" t="s">
        <v>2580</v>
      </c>
      <c r="B665" s="4" t="s">
        <v>21536</v>
      </c>
      <c r="C665" s="4" t="s">
        <v>20876</v>
      </c>
      <c r="D665" t="str">
        <f t="shared" si="10"/>
        <v>http://example.org</v>
      </c>
    </row>
    <row r="666" spans="1:4">
      <c r="A666" t="s">
        <v>2584</v>
      </c>
      <c r="B666" s="4" t="s">
        <v>21537</v>
      </c>
      <c r="C666" s="4" t="s">
        <v>20878</v>
      </c>
      <c r="D666" t="str">
        <f t="shared" si="10"/>
        <v>http://example.net</v>
      </c>
    </row>
    <row r="667" spans="1:4">
      <c r="A667" t="s">
        <v>2588</v>
      </c>
      <c r="B667" s="4" t="s">
        <v>21538</v>
      </c>
      <c r="C667" s="4" t="s">
        <v>20876</v>
      </c>
      <c r="D667" t="str">
        <f t="shared" si="10"/>
        <v>http://example.org</v>
      </c>
    </row>
    <row r="668" spans="1:4">
      <c r="A668" t="s">
        <v>2592</v>
      </c>
      <c r="B668" s="4" t="s">
        <v>21539</v>
      </c>
      <c r="C668" s="4" t="s">
        <v>20874</v>
      </c>
      <c r="D668" t="str">
        <f t="shared" si="10"/>
        <v>http://example.com</v>
      </c>
    </row>
    <row r="669" spans="1:4">
      <c r="A669" t="s">
        <v>2596</v>
      </c>
      <c r="B669" s="4" t="s">
        <v>21540</v>
      </c>
      <c r="C669" s="4" t="s">
        <v>20874</v>
      </c>
      <c r="D669" t="str">
        <f t="shared" si="10"/>
        <v>http://example.com</v>
      </c>
    </row>
    <row r="670" spans="1:4">
      <c r="A670" t="s">
        <v>2600</v>
      </c>
      <c r="B670" s="4" t="s">
        <v>21541</v>
      </c>
      <c r="C670" s="4" t="s">
        <v>20878</v>
      </c>
      <c r="D670" t="str">
        <f t="shared" si="10"/>
        <v>http://example.net</v>
      </c>
    </row>
    <row r="671" spans="1:4">
      <c r="A671" t="s">
        <v>2604</v>
      </c>
      <c r="B671" s="4" t="s">
        <v>21542</v>
      </c>
      <c r="C671" s="4" t="s">
        <v>20878</v>
      </c>
      <c r="D671" t="str">
        <f t="shared" si="10"/>
        <v>http://example.net</v>
      </c>
    </row>
    <row r="672" spans="1:4">
      <c r="A672" t="s">
        <v>2608</v>
      </c>
      <c r="B672" s="4" t="s">
        <v>21543</v>
      </c>
      <c r="C672" s="4" t="s">
        <v>20874</v>
      </c>
      <c r="D672" t="str">
        <f t="shared" si="10"/>
        <v>http://example.com</v>
      </c>
    </row>
    <row r="673" spans="1:4">
      <c r="A673" t="s">
        <v>2612</v>
      </c>
      <c r="B673" s="4" t="s">
        <v>21544</v>
      </c>
      <c r="C673" s="4" t="s">
        <v>20876</v>
      </c>
      <c r="D673" t="str">
        <f t="shared" si="10"/>
        <v>http://example.org</v>
      </c>
    </row>
    <row r="674" spans="1:4">
      <c r="A674" t="s">
        <v>2616</v>
      </c>
      <c r="B674" s="4" t="s">
        <v>21545</v>
      </c>
      <c r="C674" s="4" t="s">
        <v>20874</v>
      </c>
      <c r="D674" t="str">
        <f t="shared" si="10"/>
        <v>http://example.com</v>
      </c>
    </row>
    <row r="675" spans="1:4">
      <c r="A675" t="s">
        <v>2620</v>
      </c>
      <c r="B675" s="4" t="s">
        <v>21546</v>
      </c>
      <c r="C675" s="4" t="s">
        <v>20876</v>
      </c>
      <c r="D675" t="str">
        <f t="shared" si="10"/>
        <v>http://example.org</v>
      </c>
    </row>
    <row r="676" spans="1:4">
      <c r="A676" t="s">
        <v>2623</v>
      </c>
      <c r="B676" s="4" t="s">
        <v>21547</v>
      </c>
      <c r="C676" s="4" t="s">
        <v>20878</v>
      </c>
      <c r="D676" t="str">
        <f t="shared" si="10"/>
        <v>http://example.net</v>
      </c>
    </row>
    <row r="677" spans="1:4">
      <c r="A677" t="s">
        <v>2627</v>
      </c>
      <c r="B677" s="4" t="s">
        <v>21548</v>
      </c>
      <c r="C677" s="4" t="s">
        <v>20874</v>
      </c>
      <c r="D677" t="str">
        <f t="shared" si="10"/>
        <v>http://example.com</v>
      </c>
    </row>
    <row r="678" spans="1:4">
      <c r="A678" t="s">
        <v>2631</v>
      </c>
      <c r="B678" s="4" t="s">
        <v>21549</v>
      </c>
      <c r="C678" s="4" t="s">
        <v>20878</v>
      </c>
      <c r="D678" t="str">
        <f t="shared" si="10"/>
        <v>http://example.net</v>
      </c>
    </row>
    <row r="679" spans="1:4">
      <c r="A679" t="s">
        <v>2635</v>
      </c>
      <c r="B679" s="4" t="s">
        <v>21550</v>
      </c>
      <c r="C679" s="4" t="s">
        <v>20874</v>
      </c>
      <c r="D679" t="str">
        <f t="shared" si="10"/>
        <v>http://example.com</v>
      </c>
    </row>
    <row r="680" spans="1:4">
      <c r="A680" t="s">
        <v>2639</v>
      </c>
      <c r="B680" s="4" t="s">
        <v>21551</v>
      </c>
      <c r="C680" s="4" t="s">
        <v>20876</v>
      </c>
      <c r="D680" t="str">
        <f t="shared" si="10"/>
        <v>http://example.org</v>
      </c>
    </row>
    <row r="681" spans="1:4">
      <c r="A681" t="s">
        <v>2643</v>
      </c>
      <c r="B681" s="4" t="s">
        <v>21552</v>
      </c>
      <c r="C681" s="4" t="s">
        <v>20878</v>
      </c>
      <c r="D681" t="str">
        <f t="shared" si="10"/>
        <v>http://example.net</v>
      </c>
    </row>
    <row r="682" spans="1:4">
      <c r="A682" t="s">
        <v>2647</v>
      </c>
      <c r="B682" s="4" t="s">
        <v>21553</v>
      </c>
      <c r="C682" s="4" t="s">
        <v>20878</v>
      </c>
      <c r="D682" t="str">
        <f t="shared" si="10"/>
        <v>http://example.net</v>
      </c>
    </row>
    <row r="683" spans="1:4">
      <c r="A683" t="s">
        <v>2651</v>
      </c>
      <c r="B683" s="4" t="s">
        <v>21554</v>
      </c>
      <c r="C683" s="4" t="s">
        <v>20878</v>
      </c>
      <c r="D683" t="str">
        <f t="shared" si="10"/>
        <v>http://example.net</v>
      </c>
    </row>
    <row r="684" spans="1:4">
      <c r="A684" t="s">
        <v>2655</v>
      </c>
      <c r="B684" s="4" t="s">
        <v>21555</v>
      </c>
      <c r="C684" s="4" t="s">
        <v>20878</v>
      </c>
      <c r="D684" t="str">
        <f t="shared" si="10"/>
        <v>http://example.net</v>
      </c>
    </row>
    <row r="685" spans="1:4">
      <c r="A685" t="s">
        <v>2659</v>
      </c>
      <c r="B685" s="4" t="s">
        <v>21556</v>
      </c>
      <c r="C685" s="4" t="s">
        <v>20878</v>
      </c>
      <c r="D685" t="str">
        <f t="shared" si="10"/>
        <v>http://example.net</v>
      </c>
    </row>
    <row r="686" spans="1:4">
      <c r="A686" t="s">
        <v>2663</v>
      </c>
      <c r="B686" s="4" t="s">
        <v>21557</v>
      </c>
      <c r="C686" s="4" t="s">
        <v>20878</v>
      </c>
      <c r="D686" t="str">
        <f t="shared" si="10"/>
        <v>http://example.net</v>
      </c>
    </row>
    <row r="687" spans="1:4">
      <c r="A687" t="s">
        <v>2667</v>
      </c>
      <c r="B687" s="4" t="s">
        <v>21558</v>
      </c>
      <c r="C687" s="4" t="s">
        <v>20876</v>
      </c>
      <c r="D687" t="str">
        <f t="shared" si="10"/>
        <v>http://example.org</v>
      </c>
    </row>
    <row r="688" spans="1:4">
      <c r="A688" t="s">
        <v>2671</v>
      </c>
      <c r="B688" s="4" t="s">
        <v>21559</v>
      </c>
      <c r="C688" s="4" t="s">
        <v>20878</v>
      </c>
      <c r="D688" t="str">
        <f t="shared" si="10"/>
        <v>http://example.net</v>
      </c>
    </row>
    <row r="689" spans="1:4">
      <c r="A689" t="s">
        <v>2675</v>
      </c>
      <c r="B689" s="4" t="s">
        <v>21560</v>
      </c>
      <c r="C689" s="4" t="s">
        <v>20876</v>
      </c>
      <c r="D689" t="str">
        <f t="shared" si="10"/>
        <v>http://example.org</v>
      </c>
    </row>
    <row r="690" spans="1:4">
      <c r="A690" t="s">
        <v>2679</v>
      </c>
      <c r="B690" s="4" t="s">
        <v>21561</v>
      </c>
      <c r="C690" s="4" t="s">
        <v>20874</v>
      </c>
      <c r="D690" t="str">
        <f t="shared" si="10"/>
        <v>http://example.com</v>
      </c>
    </row>
    <row r="691" spans="1:4">
      <c r="A691" t="s">
        <v>2683</v>
      </c>
      <c r="B691" s="4" t="s">
        <v>21562</v>
      </c>
      <c r="C691" s="4" t="s">
        <v>20874</v>
      </c>
      <c r="D691" t="str">
        <f t="shared" si="10"/>
        <v>http://example.com</v>
      </c>
    </row>
    <row r="692" spans="1:4">
      <c r="A692" t="s">
        <v>2687</v>
      </c>
      <c r="B692" s="4" t="s">
        <v>21563</v>
      </c>
      <c r="C692" s="4" t="s">
        <v>20874</v>
      </c>
      <c r="D692" t="str">
        <f t="shared" si="10"/>
        <v>http://example.com</v>
      </c>
    </row>
    <row r="693" spans="1:4">
      <c r="A693" t="s">
        <v>2691</v>
      </c>
      <c r="B693" s="4" t="s">
        <v>21564</v>
      </c>
      <c r="C693" s="4" t="s">
        <v>20878</v>
      </c>
      <c r="D693" t="str">
        <f t="shared" si="10"/>
        <v>http://example.net</v>
      </c>
    </row>
    <row r="694" spans="1:4">
      <c r="A694" t="s">
        <v>2694</v>
      </c>
      <c r="B694" s="4" t="s">
        <v>21565</v>
      </c>
      <c r="C694" s="4" t="s">
        <v>20878</v>
      </c>
      <c r="D694" t="str">
        <f t="shared" si="10"/>
        <v>http://example.net</v>
      </c>
    </row>
    <row r="695" spans="1:4">
      <c r="A695" t="s">
        <v>2698</v>
      </c>
      <c r="B695" s="4" t="s">
        <v>21566</v>
      </c>
      <c r="C695" s="4" t="s">
        <v>20874</v>
      </c>
      <c r="D695" t="str">
        <f t="shared" si="10"/>
        <v>http://example.com</v>
      </c>
    </row>
    <row r="696" spans="1:4">
      <c r="A696" t="s">
        <v>2702</v>
      </c>
      <c r="B696" s="4" t="s">
        <v>21567</v>
      </c>
      <c r="C696" s="4" t="s">
        <v>20878</v>
      </c>
      <c r="D696" t="str">
        <f t="shared" si="10"/>
        <v>http://example.net</v>
      </c>
    </row>
    <row r="697" spans="1:4">
      <c r="A697" t="s">
        <v>2706</v>
      </c>
      <c r="B697" s="4" t="s">
        <v>21568</v>
      </c>
      <c r="C697" s="4" t="s">
        <v>20876</v>
      </c>
      <c r="D697" t="str">
        <f t="shared" si="10"/>
        <v>http://example.org</v>
      </c>
    </row>
    <row r="698" spans="1:4">
      <c r="A698" t="s">
        <v>2710</v>
      </c>
      <c r="B698" s="4" t="s">
        <v>21569</v>
      </c>
      <c r="C698" s="4" t="s">
        <v>20874</v>
      </c>
      <c r="D698" t="str">
        <f t="shared" si="10"/>
        <v>http://example.com</v>
      </c>
    </row>
    <row r="699" spans="1:4">
      <c r="A699" t="s">
        <v>2714</v>
      </c>
      <c r="B699" s="4" t="s">
        <v>21570</v>
      </c>
      <c r="C699" s="4" t="s">
        <v>20874</v>
      </c>
      <c r="D699" t="str">
        <f t="shared" si="10"/>
        <v>http://example.com</v>
      </c>
    </row>
    <row r="700" spans="1:4">
      <c r="A700" t="s">
        <v>2718</v>
      </c>
      <c r="B700" s="4" t="s">
        <v>21571</v>
      </c>
      <c r="C700" s="4" t="s">
        <v>20878</v>
      </c>
      <c r="D700" t="str">
        <f t="shared" si="10"/>
        <v>http://example.net</v>
      </c>
    </row>
    <row r="701" spans="1:4">
      <c r="A701" t="s">
        <v>2722</v>
      </c>
      <c r="B701" s="4" t="s">
        <v>21572</v>
      </c>
      <c r="C701" s="4" t="s">
        <v>20876</v>
      </c>
      <c r="D701" t="str">
        <f t="shared" si="10"/>
        <v>http://example.org</v>
      </c>
    </row>
    <row r="702" spans="1:4">
      <c r="A702" t="s">
        <v>2726</v>
      </c>
      <c r="B702" s="4" t="s">
        <v>21573</v>
      </c>
      <c r="C702" s="4" t="s">
        <v>20878</v>
      </c>
      <c r="D702" t="str">
        <f t="shared" si="10"/>
        <v>http://example.net</v>
      </c>
    </row>
    <row r="703" spans="1:4">
      <c r="A703" t="s">
        <v>2730</v>
      </c>
      <c r="B703" s="4" t="s">
        <v>21574</v>
      </c>
      <c r="C703" s="4" t="s">
        <v>20878</v>
      </c>
      <c r="D703" t="str">
        <f t="shared" si="10"/>
        <v>http://example.net</v>
      </c>
    </row>
    <row r="704" spans="1:4">
      <c r="A704" t="s">
        <v>2734</v>
      </c>
      <c r="B704" s="4" t="s">
        <v>21575</v>
      </c>
      <c r="C704" s="4" t="s">
        <v>20874</v>
      </c>
      <c r="D704" t="str">
        <f t="shared" si="10"/>
        <v>http://example.com</v>
      </c>
    </row>
    <row r="705" spans="1:4">
      <c r="A705" t="s">
        <v>2738</v>
      </c>
      <c r="B705" s="4" t="s">
        <v>21576</v>
      </c>
      <c r="C705" s="4" t="s">
        <v>20874</v>
      </c>
      <c r="D705" t="str">
        <f t="shared" si="10"/>
        <v>http://example.com</v>
      </c>
    </row>
    <row r="706" spans="1:4">
      <c r="A706" t="s">
        <v>2742</v>
      </c>
      <c r="B706" s="4" t="s">
        <v>21577</v>
      </c>
      <c r="C706" s="4" t="s">
        <v>20878</v>
      </c>
      <c r="D706" t="str">
        <f t="shared" si="10"/>
        <v>http://example.net</v>
      </c>
    </row>
    <row r="707" spans="1:4">
      <c r="A707" t="s">
        <v>2746</v>
      </c>
      <c r="B707" s="4" t="s">
        <v>21578</v>
      </c>
      <c r="C707" s="4" t="s">
        <v>20876</v>
      </c>
      <c r="D707" t="str">
        <f t="shared" ref="D707:D770" si="11">"http://"&amp;C707</f>
        <v>http://example.org</v>
      </c>
    </row>
    <row r="708" spans="1:4">
      <c r="A708" t="s">
        <v>2750</v>
      </c>
      <c r="B708" s="4" t="s">
        <v>21579</v>
      </c>
      <c r="C708" s="4" t="s">
        <v>20876</v>
      </c>
      <c r="D708" t="str">
        <f t="shared" si="11"/>
        <v>http://example.org</v>
      </c>
    </row>
    <row r="709" spans="1:4">
      <c r="A709" t="s">
        <v>2754</v>
      </c>
      <c r="B709" s="4" t="s">
        <v>21580</v>
      </c>
      <c r="C709" s="4" t="s">
        <v>20876</v>
      </c>
      <c r="D709" t="str">
        <f t="shared" si="11"/>
        <v>http://example.org</v>
      </c>
    </row>
    <row r="710" spans="1:4">
      <c r="A710" t="s">
        <v>2758</v>
      </c>
      <c r="B710" s="4" t="s">
        <v>21581</v>
      </c>
      <c r="C710" s="4" t="s">
        <v>20876</v>
      </c>
      <c r="D710" t="str">
        <f t="shared" si="11"/>
        <v>http://example.org</v>
      </c>
    </row>
    <row r="711" spans="1:4">
      <c r="A711" t="s">
        <v>2762</v>
      </c>
      <c r="B711" s="4" t="s">
        <v>21582</v>
      </c>
      <c r="C711" s="4" t="s">
        <v>20876</v>
      </c>
      <c r="D711" t="str">
        <f t="shared" si="11"/>
        <v>http://example.org</v>
      </c>
    </row>
    <row r="712" spans="1:4">
      <c r="A712" t="s">
        <v>2766</v>
      </c>
      <c r="B712" s="4" t="s">
        <v>21583</v>
      </c>
      <c r="C712" s="4" t="s">
        <v>20878</v>
      </c>
      <c r="D712" t="str">
        <f t="shared" si="11"/>
        <v>http://example.net</v>
      </c>
    </row>
    <row r="713" spans="1:4">
      <c r="A713" t="s">
        <v>2770</v>
      </c>
      <c r="B713" s="4" t="s">
        <v>21584</v>
      </c>
      <c r="C713" s="4" t="s">
        <v>20874</v>
      </c>
      <c r="D713" t="str">
        <f t="shared" si="11"/>
        <v>http://example.com</v>
      </c>
    </row>
    <row r="714" spans="1:4">
      <c r="A714" t="s">
        <v>2774</v>
      </c>
      <c r="B714" s="4" t="s">
        <v>21585</v>
      </c>
      <c r="C714" s="4" t="s">
        <v>20876</v>
      </c>
      <c r="D714" t="str">
        <f t="shared" si="11"/>
        <v>http://example.org</v>
      </c>
    </row>
    <row r="715" spans="1:4">
      <c r="A715" t="s">
        <v>2778</v>
      </c>
      <c r="B715" s="4" t="s">
        <v>21586</v>
      </c>
      <c r="C715" s="4" t="s">
        <v>20874</v>
      </c>
      <c r="D715" t="str">
        <f t="shared" si="11"/>
        <v>http://example.com</v>
      </c>
    </row>
    <row r="716" spans="1:4">
      <c r="A716" t="s">
        <v>2781</v>
      </c>
      <c r="B716" s="4" t="s">
        <v>21587</v>
      </c>
      <c r="C716" s="4" t="s">
        <v>20874</v>
      </c>
      <c r="D716" t="str">
        <f t="shared" si="11"/>
        <v>http://example.com</v>
      </c>
    </row>
    <row r="717" spans="1:4">
      <c r="A717" t="s">
        <v>2785</v>
      </c>
      <c r="B717" s="4" t="s">
        <v>21588</v>
      </c>
      <c r="C717" s="4" t="s">
        <v>20878</v>
      </c>
      <c r="D717" t="str">
        <f t="shared" si="11"/>
        <v>http://example.net</v>
      </c>
    </row>
    <row r="718" spans="1:4">
      <c r="A718" t="s">
        <v>2789</v>
      </c>
      <c r="B718" s="4" t="s">
        <v>21589</v>
      </c>
      <c r="C718" s="4" t="s">
        <v>20878</v>
      </c>
      <c r="D718" t="str">
        <f t="shared" si="11"/>
        <v>http://example.net</v>
      </c>
    </row>
    <row r="719" spans="1:4">
      <c r="A719" t="s">
        <v>2793</v>
      </c>
      <c r="B719" s="4" t="s">
        <v>21590</v>
      </c>
      <c r="C719" s="4" t="s">
        <v>20878</v>
      </c>
      <c r="D719" t="str">
        <f t="shared" si="11"/>
        <v>http://example.net</v>
      </c>
    </row>
    <row r="720" spans="1:4">
      <c r="A720" t="s">
        <v>2797</v>
      </c>
      <c r="B720" s="4" t="s">
        <v>21591</v>
      </c>
      <c r="C720" s="4" t="s">
        <v>20874</v>
      </c>
      <c r="D720" t="str">
        <f t="shared" si="11"/>
        <v>http://example.com</v>
      </c>
    </row>
    <row r="721" spans="1:4">
      <c r="A721" t="s">
        <v>2801</v>
      </c>
      <c r="B721" s="4" t="s">
        <v>21592</v>
      </c>
      <c r="C721" s="4" t="s">
        <v>20874</v>
      </c>
      <c r="D721" t="str">
        <f t="shared" si="11"/>
        <v>http://example.com</v>
      </c>
    </row>
    <row r="722" spans="1:4">
      <c r="A722" t="s">
        <v>2805</v>
      </c>
      <c r="B722" s="4" t="s">
        <v>21593</v>
      </c>
      <c r="C722" s="4" t="s">
        <v>20874</v>
      </c>
      <c r="D722" t="str">
        <f t="shared" si="11"/>
        <v>http://example.com</v>
      </c>
    </row>
    <row r="723" spans="1:4">
      <c r="A723" t="s">
        <v>2809</v>
      </c>
      <c r="B723" s="4" t="s">
        <v>21594</v>
      </c>
      <c r="C723" s="4" t="s">
        <v>20878</v>
      </c>
      <c r="D723" t="str">
        <f t="shared" si="11"/>
        <v>http://example.net</v>
      </c>
    </row>
    <row r="724" spans="1:4">
      <c r="A724" t="s">
        <v>2813</v>
      </c>
      <c r="B724" s="4" t="s">
        <v>21595</v>
      </c>
      <c r="C724" s="4" t="s">
        <v>20878</v>
      </c>
      <c r="D724" t="str">
        <f t="shared" si="11"/>
        <v>http://example.net</v>
      </c>
    </row>
    <row r="725" spans="1:4">
      <c r="A725" t="s">
        <v>2816</v>
      </c>
      <c r="B725" s="4" t="s">
        <v>21596</v>
      </c>
      <c r="C725" s="4" t="s">
        <v>20876</v>
      </c>
      <c r="D725" t="str">
        <f t="shared" si="11"/>
        <v>http://example.org</v>
      </c>
    </row>
    <row r="726" spans="1:4">
      <c r="A726" t="s">
        <v>2820</v>
      </c>
      <c r="B726" s="4" t="s">
        <v>21597</v>
      </c>
      <c r="C726" s="4" t="s">
        <v>20874</v>
      </c>
      <c r="D726" t="str">
        <f t="shared" si="11"/>
        <v>http://example.com</v>
      </c>
    </row>
    <row r="727" spans="1:4">
      <c r="A727" t="s">
        <v>2823</v>
      </c>
      <c r="B727" s="4" t="s">
        <v>21598</v>
      </c>
      <c r="C727" s="4" t="s">
        <v>20878</v>
      </c>
      <c r="D727" t="str">
        <f t="shared" si="11"/>
        <v>http://example.net</v>
      </c>
    </row>
    <row r="728" spans="1:4">
      <c r="A728" t="s">
        <v>2826</v>
      </c>
      <c r="B728" s="4" t="s">
        <v>21599</v>
      </c>
      <c r="C728" s="4" t="s">
        <v>20876</v>
      </c>
      <c r="D728" t="str">
        <f t="shared" si="11"/>
        <v>http://example.org</v>
      </c>
    </row>
    <row r="729" spans="1:4">
      <c r="A729" t="s">
        <v>2830</v>
      </c>
      <c r="B729" s="4" t="s">
        <v>21600</v>
      </c>
      <c r="C729" s="4" t="s">
        <v>20878</v>
      </c>
      <c r="D729" t="str">
        <f t="shared" si="11"/>
        <v>http://example.net</v>
      </c>
    </row>
    <row r="730" spans="1:4">
      <c r="A730" t="s">
        <v>2834</v>
      </c>
      <c r="B730" s="4" t="s">
        <v>21601</v>
      </c>
      <c r="C730" s="4" t="s">
        <v>20874</v>
      </c>
      <c r="D730" t="str">
        <f t="shared" si="11"/>
        <v>http://example.com</v>
      </c>
    </row>
    <row r="731" spans="1:4">
      <c r="A731" t="s">
        <v>2838</v>
      </c>
      <c r="B731" s="4" t="s">
        <v>21602</v>
      </c>
      <c r="C731" s="4" t="s">
        <v>20878</v>
      </c>
      <c r="D731" t="str">
        <f t="shared" si="11"/>
        <v>http://example.net</v>
      </c>
    </row>
    <row r="732" spans="1:4">
      <c r="A732" t="s">
        <v>2841</v>
      </c>
      <c r="B732" s="4" t="s">
        <v>21603</v>
      </c>
      <c r="C732" s="4" t="s">
        <v>20876</v>
      </c>
      <c r="D732" t="str">
        <f t="shared" si="11"/>
        <v>http://example.org</v>
      </c>
    </row>
    <row r="733" spans="1:4">
      <c r="A733" t="s">
        <v>2845</v>
      </c>
      <c r="B733" s="4" t="s">
        <v>21604</v>
      </c>
      <c r="C733" s="4" t="s">
        <v>20874</v>
      </c>
      <c r="D733" t="str">
        <f t="shared" si="11"/>
        <v>http://example.com</v>
      </c>
    </row>
    <row r="734" spans="1:4">
      <c r="A734" t="s">
        <v>2849</v>
      </c>
      <c r="B734" s="4" t="s">
        <v>21605</v>
      </c>
      <c r="C734" s="4" t="s">
        <v>20878</v>
      </c>
      <c r="D734" t="str">
        <f t="shared" si="11"/>
        <v>http://example.net</v>
      </c>
    </row>
    <row r="735" spans="1:4">
      <c r="A735" t="s">
        <v>2853</v>
      </c>
      <c r="B735" s="4" t="s">
        <v>21606</v>
      </c>
      <c r="C735" s="4" t="s">
        <v>20878</v>
      </c>
      <c r="D735" t="str">
        <f t="shared" si="11"/>
        <v>http://example.net</v>
      </c>
    </row>
    <row r="736" spans="1:4">
      <c r="A736" t="s">
        <v>2857</v>
      </c>
      <c r="B736" s="4" t="s">
        <v>21607</v>
      </c>
      <c r="C736" s="4" t="s">
        <v>20878</v>
      </c>
      <c r="D736" t="str">
        <f t="shared" si="11"/>
        <v>http://example.net</v>
      </c>
    </row>
    <row r="737" spans="1:4">
      <c r="A737" t="s">
        <v>2861</v>
      </c>
      <c r="B737" s="4" t="s">
        <v>21608</v>
      </c>
      <c r="C737" s="4" t="s">
        <v>20876</v>
      </c>
      <c r="D737" t="str">
        <f t="shared" si="11"/>
        <v>http://example.org</v>
      </c>
    </row>
    <row r="738" spans="1:4">
      <c r="A738" t="s">
        <v>2865</v>
      </c>
      <c r="B738" s="4" t="s">
        <v>21609</v>
      </c>
      <c r="C738" s="4" t="s">
        <v>20878</v>
      </c>
      <c r="D738" t="str">
        <f t="shared" si="11"/>
        <v>http://example.net</v>
      </c>
    </row>
    <row r="739" spans="1:4">
      <c r="A739" t="s">
        <v>2869</v>
      </c>
      <c r="B739" s="4" t="s">
        <v>21610</v>
      </c>
      <c r="C739" s="4" t="s">
        <v>20876</v>
      </c>
      <c r="D739" t="str">
        <f t="shared" si="11"/>
        <v>http://example.org</v>
      </c>
    </row>
    <row r="740" spans="1:4">
      <c r="A740" t="s">
        <v>2873</v>
      </c>
      <c r="B740" s="4" t="s">
        <v>21611</v>
      </c>
      <c r="C740" s="4" t="s">
        <v>20876</v>
      </c>
      <c r="D740" t="str">
        <f t="shared" si="11"/>
        <v>http://example.org</v>
      </c>
    </row>
    <row r="741" spans="1:4">
      <c r="A741" t="s">
        <v>2877</v>
      </c>
      <c r="B741" s="4" t="s">
        <v>21612</v>
      </c>
      <c r="C741" s="4" t="s">
        <v>20878</v>
      </c>
      <c r="D741" t="str">
        <f t="shared" si="11"/>
        <v>http://example.net</v>
      </c>
    </row>
    <row r="742" spans="1:4">
      <c r="A742" t="s">
        <v>2881</v>
      </c>
      <c r="B742" s="4" t="s">
        <v>21613</v>
      </c>
      <c r="C742" s="4" t="s">
        <v>20878</v>
      </c>
      <c r="D742" t="str">
        <f t="shared" si="11"/>
        <v>http://example.net</v>
      </c>
    </row>
    <row r="743" spans="1:4">
      <c r="A743" t="s">
        <v>2885</v>
      </c>
      <c r="B743" s="4" t="s">
        <v>21614</v>
      </c>
      <c r="C743" s="4" t="s">
        <v>20878</v>
      </c>
      <c r="D743" t="str">
        <f t="shared" si="11"/>
        <v>http://example.net</v>
      </c>
    </row>
    <row r="744" spans="1:4">
      <c r="A744" t="s">
        <v>2889</v>
      </c>
      <c r="B744" s="4" t="s">
        <v>21615</v>
      </c>
      <c r="C744" s="4" t="s">
        <v>20876</v>
      </c>
      <c r="D744" t="str">
        <f t="shared" si="11"/>
        <v>http://example.org</v>
      </c>
    </row>
    <row r="745" spans="1:4">
      <c r="A745" t="s">
        <v>2893</v>
      </c>
      <c r="B745" s="4" t="s">
        <v>21616</v>
      </c>
      <c r="C745" s="4" t="s">
        <v>20878</v>
      </c>
      <c r="D745" t="str">
        <f t="shared" si="11"/>
        <v>http://example.net</v>
      </c>
    </row>
    <row r="746" spans="1:4">
      <c r="A746" t="s">
        <v>2897</v>
      </c>
      <c r="B746" s="4" t="s">
        <v>21617</v>
      </c>
      <c r="C746" s="4" t="s">
        <v>20876</v>
      </c>
      <c r="D746" t="str">
        <f t="shared" si="11"/>
        <v>http://example.org</v>
      </c>
    </row>
    <row r="747" spans="1:4">
      <c r="A747" t="s">
        <v>2900</v>
      </c>
      <c r="B747" s="4" t="s">
        <v>21618</v>
      </c>
      <c r="C747" s="4" t="s">
        <v>20874</v>
      </c>
      <c r="D747" t="str">
        <f t="shared" si="11"/>
        <v>http://example.com</v>
      </c>
    </row>
    <row r="748" spans="1:4">
      <c r="A748" t="s">
        <v>2904</v>
      </c>
      <c r="B748" s="4" t="s">
        <v>21619</v>
      </c>
      <c r="C748" s="4" t="s">
        <v>20878</v>
      </c>
      <c r="D748" t="str">
        <f t="shared" si="11"/>
        <v>http://example.net</v>
      </c>
    </row>
    <row r="749" spans="1:4">
      <c r="A749" t="s">
        <v>2908</v>
      </c>
      <c r="B749" s="4" t="s">
        <v>21620</v>
      </c>
      <c r="C749" s="4" t="s">
        <v>20874</v>
      </c>
      <c r="D749" t="str">
        <f t="shared" si="11"/>
        <v>http://example.com</v>
      </c>
    </row>
    <row r="750" spans="1:4">
      <c r="A750" t="s">
        <v>2912</v>
      </c>
      <c r="B750" s="4" t="s">
        <v>21621</v>
      </c>
      <c r="C750" s="4" t="s">
        <v>20874</v>
      </c>
      <c r="D750" t="str">
        <f t="shared" si="11"/>
        <v>http://example.com</v>
      </c>
    </row>
    <row r="751" spans="1:4">
      <c r="A751" t="s">
        <v>2916</v>
      </c>
      <c r="B751" s="4" t="s">
        <v>21622</v>
      </c>
      <c r="C751" s="4" t="s">
        <v>20874</v>
      </c>
      <c r="D751" t="str">
        <f t="shared" si="11"/>
        <v>http://example.com</v>
      </c>
    </row>
    <row r="752" spans="1:4">
      <c r="A752" t="s">
        <v>2920</v>
      </c>
      <c r="B752" s="4" t="s">
        <v>21623</v>
      </c>
      <c r="C752" s="4" t="s">
        <v>20874</v>
      </c>
      <c r="D752" t="str">
        <f t="shared" si="11"/>
        <v>http://example.com</v>
      </c>
    </row>
    <row r="753" spans="1:4">
      <c r="A753" t="s">
        <v>2924</v>
      </c>
      <c r="B753" s="4" t="s">
        <v>21624</v>
      </c>
      <c r="C753" s="4" t="s">
        <v>20878</v>
      </c>
      <c r="D753" t="str">
        <f t="shared" si="11"/>
        <v>http://example.net</v>
      </c>
    </row>
    <row r="754" spans="1:4">
      <c r="A754" t="s">
        <v>2928</v>
      </c>
      <c r="B754" s="4" t="s">
        <v>21625</v>
      </c>
      <c r="C754" s="4" t="s">
        <v>20878</v>
      </c>
      <c r="D754" t="str">
        <f t="shared" si="11"/>
        <v>http://example.net</v>
      </c>
    </row>
    <row r="755" spans="1:4">
      <c r="A755" t="s">
        <v>2932</v>
      </c>
      <c r="B755" s="4" t="s">
        <v>21626</v>
      </c>
      <c r="C755" s="4" t="s">
        <v>20874</v>
      </c>
      <c r="D755" t="str">
        <f t="shared" si="11"/>
        <v>http://example.com</v>
      </c>
    </row>
    <row r="756" spans="1:4">
      <c r="A756" t="s">
        <v>2936</v>
      </c>
      <c r="B756" s="4" t="s">
        <v>21627</v>
      </c>
      <c r="C756" s="4" t="s">
        <v>20878</v>
      </c>
      <c r="D756" t="str">
        <f t="shared" si="11"/>
        <v>http://example.net</v>
      </c>
    </row>
    <row r="757" spans="1:4">
      <c r="A757" t="s">
        <v>2940</v>
      </c>
      <c r="B757" s="4" t="s">
        <v>21628</v>
      </c>
      <c r="C757" s="4" t="s">
        <v>20878</v>
      </c>
      <c r="D757" t="str">
        <f t="shared" si="11"/>
        <v>http://example.net</v>
      </c>
    </row>
    <row r="758" spans="1:4">
      <c r="A758" t="s">
        <v>2944</v>
      </c>
      <c r="B758" s="4" t="s">
        <v>21629</v>
      </c>
      <c r="C758" s="4" t="s">
        <v>20874</v>
      </c>
      <c r="D758" t="str">
        <f t="shared" si="11"/>
        <v>http://example.com</v>
      </c>
    </row>
    <row r="759" spans="1:4">
      <c r="A759" t="s">
        <v>2948</v>
      </c>
      <c r="B759" s="4" t="s">
        <v>21630</v>
      </c>
      <c r="C759" s="4" t="s">
        <v>20878</v>
      </c>
      <c r="D759" t="str">
        <f t="shared" si="11"/>
        <v>http://example.net</v>
      </c>
    </row>
    <row r="760" spans="1:4">
      <c r="A760" t="s">
        <v>2952</v>
      </c>
      <c r="B760" s="4" t="s">
        <v>21631</v>
      </c>
      <c r="C760" s="4" t="s">
        <v>20876</v>
      </c>
      <c r="D760" t="str">
        <f t="shared" si="11"/>
        <v>http://example.org</v>
      </c>
    </row>
    <row r="761" spans="1:4">
      <c r="A761" t="s">
        <v>2955</v>
      </c>
      <c r="B761" s="4" t="s">
        <v>21632</v>
      </c>
      <c r="C761" s="4" t="s">
        <v>20878</v>
      </c>
      <c r="D761" t="str">
        <f t="shared" si="11"/>
        <v>http://example.net</v>
      </c>
    </row>
    <row r="762" spans="1:4">
      <c r="A762" t="s">
        <v>2958</v>
      </c>
      <c r="B762" s="4" t="s">
        <v>21633</v>
      </c>
      <c r="C762" s="4" t="s">
        <v>20876</v>
      </c>
      <c r="D762" t="str">
        <f t="shared" si="11"/>
        <v>http://example.org</v>
      </c>
    </row>
    <row r="763" spans="1:4">
      <c r="A763" t="s">
        <v>2962</v>
      </c>
      <c r="B763" s="4" t="s">
        <v>21634</v>
      </c>
      <c r="C763" s="4" t="s">
        <v>20876</v>
      </c>
      <c r="D763" t="str">
        <f t="shared" si="11"/>
        <v>http://example.org</v>
      </c>
    </row>
    <row r="764" spans="1:4">
      <c r="A764" t="s">
        <v>2966</v>
      </c>
      <c r="B764" s="4" t="s">
        <v>21635</v>
      </c>
      <c r="C764" s="4" t="s">
        <v>20876</v>
      </c>
      <c r="D764" t="str">
        <f t="shared" si="11"/>
        <v>http://example.org</v>
      </c>
    </row>
    <row r="765" spans="1:4">
      <c r="A765" t="s">
        <v>2970</v>
      </c>
      <c r="B765" s="4" t="s">
        <v>21636</v>
      </c>
      <c r="C765" s="4" t="s">
        <v>20876</v>
      </c>
      <c r="D765" t="str">
        <f t="shared" si="11"/>
        <v>http://example.org</v>
      </c>
    </row>
    <row r="766" spans="1:4">
      <c r="A766" t="s">
        <v>2974</v>
      </c>
      <c r="B766" s="4" t="s">
        <v>21637</v>
      </c>
      <c r="C766" s="4" t="s">
        <v>20874</v>
      </c>
      <c r="D766" t="str">
        <f t="shared" si="11"/>
        <v>http://example.com</v>
      </c>
    </row>
    <row r="767" spans="1:4">
      <c r="A767" t="s">
        <v>2978</v>
      </c>
      <c r="B767" s="4" t="s">
        <v>21638</v>
      </c>
      <c r="C767" s="4" t="s">
        <v>20874</v>
      </c>
      <c r="D767" t="str">
        <f t="shared" si="11"/>
        <v>http://example.com</v>
      </c>
    </row>
    <row r="768" spans="1:4">
      <c r="A768" t="s">
        <v>2982</v>
      </c>
      <c r="B768" s="4" t="s">
        <v>21639</v>
      </c>
      <c r="C768" s="4" t="s">
        <v>20878</v>
      </c>
      <c r="D768" t="str">
        <f t="shared" si="11"/>
        <v>http://example.net</v>
      </c>
    </row>
    <row r="769" spans="1:4">
      <c r="A769" t="s">
        <v>2986</v>
      </c>
      <c r="B769" s="4" t="s">
        <v>21640</v>
      </c>
      <c r="C769" s="4" t="s">
        <v>20876</v>
      </c>
      <c r="D769" t="str">
        <f t="shared" si="11"/>
        <v>http://example.org</v>
      </c>
    </row>
    <row r="770" spans="1:4">
      <c r="A770" t="s">
        <v>2990</v>
      </c>
      <c r="B770" s="4" t="s">
        <v>21641</v>
      </c>
      <c r="C770" s="4" t="s">
        <v>20874</v>
      </c>
      <c r="D770" t="str">
        <f t="shared" si="11"/>
        <v>http://example.com</v>
      </c>
    </row>
    <row r="771" spans="1:4">
      <c r="A771" t="s">
        <v>2994</v>
      </c>
      <c r="B771" s="4" t="s">
        <v>21642</v>
      </c>
      <c r="C771" s="4" t="s">
        <v>20876</v>
      </c>
      <c r="D771" t="str">
        <f t="shared" ref="D771:D834" si="12">"http://"&amp;C771</f>
        <v>http://example.org</v>
      </c>
    </row>
    <row r="772" spans="1:4">
      <c r="A772" t="s">
        <v>2998</v>
      </c>
      <c r="B772" s="4" t="s">
        <v>21643</v>
      </c>
      <c r="C772" s="4" t="s">
        <v>20878</v>
      </c>
      <c r="D772" t="str">
        <f t="shared" si="12"/>
        <v>http://example.net</v>
      </c>
    </row>
    <row r="773" spans="1:4">
      <c r="A773" t="s">
        <v>3002</v>
      </c>
      <c r="B773" s="4" t="s">
        <v>21644</v>
      </c>
      <c r="C773" s="4" t="s">
        <v>20876</v>
      </c>
      <c r="D773" t="str">
        <f t="shared" si="12"/>
        <v>http://example.org</v>
      </c>
    </row>
    <row r="774" spans="1:4">
      <c r="A774" t="s">
        <v>3006</v>
      </c>
      <c r="B774" s="4" t="s">
        <v>21645</v>
      </c>
      <c r="C774" s="4" t="s">
        <v>20876</v>
      </c>
      <c r="D774" t="str">
        <f t="shared" si="12"/>
        <v>http://example.org</v>
      </c>
    </row>
    <row r="775" spans="1:4">
      <c r="A775" t="s">
        <v>3010</v>
      </c>
      <c r="B775" s="4" t="s">
        <v>21646</v>
      </c>
      <c r="C775" s="4" t="s">
        <v>20876</v>
      </c>
      <c r="D775" t="str">
        <f t="shared" si="12"/>
        <v>http://example.org</v>
      </c>
    </row>
    <row r="776" spans="1:4">
      <c r="A776" t="s">
        <v>3014</v>
      </c>
      <c r="B776" s="4" t="s">
        <v>21647</v>
      </c>
      <c r="C776" s="4" t="s">
        <v>20874</v>
      </c>
      <c r="D776" t="str">
        <f t="shared" si="12"/>
        <v>http://example.com</v>
      </c>
    </row>
    <row r="777" spans="1:4">
      <c r="A777" t="s">
        <v>3018</v>
      </c>
      <c r="B777" s="4" t="s">
        <v>21648</v>
      </c>
      <c r="C777" s="4" t="s">
        <v>20878</v>
      </c>
      <c r="D777" t="str">
        <f t="shared" si="12"/>
        <v>http://example.net</v>
      </c>
    </row>
    <row r="778" spans="1:4">
      <c r="A778" t="s">
        <v>3022</v>
      </c>
      <c r="B778" s="4" t="s">
        <v>21649</v>
      </c>
      <c r="C778" s="4" t="s">
        <v>20874</v>
      </c>
      <c r="D778" t="str">
        <f t="shared" si="12"/>
        <v>http://example.com</v>
      </c>
    </row>
    <row r="779" spans="1:4">
      <c r="A779" t="s">
        <v>3026</v>
      </c>
      <c r="B779" s="4" t="s">
        <v>21650</v>
      </c>
      <c r="C779" s="4" t="s">
        <v>20878</v>
      </c>
      <c r="D779" t="str">
        <f t="shared" si="12"/>
        <v>http://example.net</v>
      </c>
    </row>
    <row r="780" spans="1:4">
      <c r="A780" t="s">
        <v>3030</v>
      </c>
      <c r="B780" s="4" t="s">
        <v>21651</v>
      </c>
      <c r="C780" s="4" t="s">
        <v>20876</v>
      </c>
      <c r="D780" t="str">
        <f t="shared" si="12"/>
        <v>http://example.org</v>
      </c>
    </row>
    <row r="781" spans="1:4">
      <c r="A781" t="s">
        <v>3034</v>
      </c>
      <c r="B781" s="4" t="s">
        <v>21652</v>
      </c>
      <c r="C781" s="4" t="s">
        <v>20874</v>
      </c>
      <c r="D781" t="str">
        <f t="shared" si="12"/>
        <v>http://example.com</v>
      </c>
    </row>
    <row r="782" spans="1:4">
      <c r="A782" t="s">
        <v>3038</v>
      </c>
      <c r="B782" s="4" t="s">
        <v>21653</v>
      </c>
      <c r="C782" s="4" t="s">
        <v>20874</v>
      </c>
      <c r="D782" t="str">
        <f t="shared" si="12"/>
        <v>http://example.com</v>
      </c>
    </row>
    <row r="783" spans="1:4">
      <c r="A783" t="s">
        <v>3042</v>
      </c>
      <c r="B783" s="4" t="s">
        <v>21654</v>
      </c>
      <c r="C783" s="4" t="s">
        <v>20876</v>
      </c>
      <c r="D783" t="str">
        <f t="shared" si="12"/>
        <v>http://example.org</v>
      </c>
    </row>
    <row r="784" spans="1:4">
      <c r="A784" t="s">
        <v>3046</v>
      </c>
      <c r="B784" s="4" t="s">
        <v>21655</v>
      </c>
      <c r="C784" s="4" t="s">
        <v>20876</v>
      </c>
      <c r="D784" t="str">
        <f t="shared" si="12"/>
        <v>http://example.org</v>
      </c>
    </row>
    <row r="785" spans="1:4">
      <c r="A785" t="s">
        <v>3050</v>
      </c>
      <c r="B785" s="4" t="s">
        <v>21656</v>
      </c>
      <c r="C785" s="4" t="s">
        <v>20874</v>
      </c>
      <c r="D785" t="str">
        <f t="shared" si="12"/>
        <v>http://example.com</v>
      </c>
    </row>
    <row r="786" spans="1:4">
      <c r="A786" t="s">
        <v>3054</v>
      </c>
      <c r="B786" s="4" t="s">
        <v>21657</v>
      </c>
      <c r="C786" s="4" t="s">
        <v>20878</v>
      </c>
      <c r="D786" t="str">
        <f t="shared" si="12"/>
        <v>http://example.net</v>
      </c>
    </row>
    <row r="787" spans="1:4">
      <c r="A787" t="s">
        <v>3058</v>
      </c>
      <c r="B787" s="4" t="s">
        <v>21658</v>
      </c>
      <c r="C787" s="4" t="s">
        <v>20876</v>
      </c>
      <c r="D787" t="str">
        <f t="shared" si="12"/>
        <v>http://example.org</v>
      </c>
    </row>
    <row r="788" spans="1:4">
      <c r="A788" t="s">
        <v>3062</v>
      </c>
      <c r="B788" s="4" t="s">
        <v>21659</v>
      </c>
      <c r="C788" s="4" t="s">
        <v>20874</v>
      </c>
      <c r="D788" t="str">
        <f t="shared" si="12"/>
        <v>http://example.com</v>
      </c>
    </row>
    <row r="789" spans="1:4">
      <c r="A789" t="s">
        <v>3066</v>
      </c>
      <c r="B789" s="4" t="s">
        <v>21660</v>
      </c>
      <c r="C789" s="4" t="s">
        <v>20878</v>
      </c>
      <c r="D789" t="str">
        <f t="shared" si="12"/>
        <v>http://example.net</v>
      </c>
    </row>
    <row r="790" spans="1:4">
      <c r="A790" t="s">
        <v>3069</v>
      </c>
      <c r="B790" s="4" t="s">
        <v>21661</v>
      </c>
      <c r="C790" s="4" t="s">
        <v>20874</v>
      </c>
      <c r="D790" t="str">
        <f t="shared" si="12"/>
        <v>http://example.com</v>
      </c>
    </row>
    <row r="791" spans="1:4">
      <c r="A791" t="s">
        <v>3073</v>
      </c>
      <c r="B791" s="4" t="s">
        <v>21662</v>
      </c>
      <c r="C791" s="4" t="s">
        <v>20874</v>
      </c>
      <c r="D791" t="str">
        <f t="shared" si="12"/>
        <v>http://example.com</v>
      </c>
    </row>
    <row r="792" spans="1:4">
      <c r="A792" t="s">
        <v>3077</v>
      </c>
      <c r="B792" s="4" t="s">
        <v>21663</v>
      </c>
      <c r="C792" s="4" t="s">
        <v>20876</v>
      </c>
      <c r="D792" t="str">
        <f t="shared" si="12"/>
        <v>http://example.org</v>
      </c>
    </row>
    <row r="793" spans="1:4">
      <c r="A793" t="s">
        <v>3081</v>
      </c>
      <c r="B793" s="4" t="s">
        <v>21664</v>
      </c>
      <c r="C793" s="4" t="s">
        <v>20876</v>
      </c>
      <c r="D793" t="str">
        <f t="shared" si="12"/>
        <v>http://example.org</v>
      </c>
    </row>
    <row r="794" spans="1:4">
      <c r="A794" t="s">
        <v>3084</v>
      </c>
      <c r="B794" s="4" t="s">
        <v>21665</v>
      </c>
      <c r="C794" s="4" t="s">
        <v>20876</v>
      </c>
      <c r="D794" t="str">
        <f t="shared" si="12"/>
        <v>http://example.org</v>
      </c>
    </row>
    <row r="795" spans="1:4">
      <c r="A795" t="s">
        <v>3088</v>
      </c>
      <c r="B795" s="4" t="s">
        <v>21666</v>
      </c>
      <c r="C795" s="4" t="s">
        <v>20876</v>
      </c>
      <c r="D795" t="str">
        <f t="shared" si="12"/>
        <v>http://example.org</v>
      </c>
    </row>
    <row r="796" spans="1:4">
      <c r="A796" t="s">
        <v>3092</v>
      </c>
      <c r="B796" s="4" t="s">
        <v>21667</v>
      </c>
      <c r="C796" s="4" t="s">
        <v>20876</v>
      </c>
      <c r="D796" t="str">
        <f t="shared" si="12"/>
        <v>http://example.org</v>
      </c>
    </row>
    <row r="797" spans="1:4">
      <c r="A797" t="s">
        <v>3096</v>
      </c>
      <c r="B797" s="4" t="s">
        <v>21668</v>
      </c>
      <c r="C797" s="4" t="s">
        <v>20874</v>
      </c>
      <c r="D797" t="str">
        <f t="shared" si="12"/>
        <v>http://example.com</v>
      </c>
    </row>
    <row r="798" spans="1:4">
      <c r="A798" t="s">
        <v>3100</v>
      </c>
      <c r="B798" s="4" t="s">
        <v>21669</v>
      </c>
      <c r="C798" s="4" t="s">
        <v>20878</v>
      </c>
      <c r="D798" t="str">
        <f t="shared" si="12"/>
        <v>http://example.net</v>
      </c>
    </row>
    <row r="799" spans="1:4">
      <c r="A799" t="s">
        <v>3104</v>
      </c>
      <c r="B799" s="4" t="s">
        <v>21670</v>
      </c>
      <c r="C799" s="4" t="s">
        <v>20874</v>
      </c>
      <c r="D799" t="str">
        <f t="shared" si="12"/>
        <v>http://example.com</v>
      </c>
    </row>
    <row r="800" spans="1:4">
      <c r="A800" t="s">
        <v>3108</v>
      </c>
      <c r="B800" s="4" t="s">
        <v>21671</v>
      </c>
      <c r="C800" s="4" t="s">
        <v>20876</v>
      </c>
      <c r="D800" t="str">
        <f t="shared" si="12"/>
        <v>http://example.org</v>
      </c>
    </row>
    <row r="801" spans="1:4">
      <c r="A801" t="s">
        <v>3112</v>
      </c>
      <c r="B801" s="4" t="s">
        <v>21672</v>
      </c>
      <c r="C801" s="4" t="s">
        <v>20876</v>
      </c>
      <c r="D801" t="str">
        <f t="shared" si="12"/>
        <v>http://example.org</v>
      </c>
    </row>
    <row r="802" spans="1:4">
      <c r="A802" t="s">
        <v>3116</v>
      </c>
      <c r="B802" s="4" t="s">
        <v>21673</v>
      </c>
      <c r="C802" s="4" t="s">
        <v>20876</v>
      </c>
      <c r="D802" t="str">
        <f t="shared" si="12"/>
        <v>http://example.org</v>
      </c>
    </row>
    <row r="803" spans="1:4">
      <c r="A803" t="s">
        <v>3120</v>
      </c>
      <c r="B803" s="4" t="s">
        <v>21674</v>
      </c>
      <c r="C803" s="4" t="s">
        <v>20878</v>
      </c>
      <c r="D803" t="str">
        <f t="shared" si="12"/>
        <v>http://example.net</v>
      </c>
    </row>
    <row r="804" spans="1:4">
      <c r="A804" t="s">
        <v>3124</v>
      </c>
      <c r="B804" s="4" t="s">
        <v>21675</v>
      </c>
      <c r="C804" s="4" t="s">
        <v>20876</v>
      </c>
      <c r="D804" t="str">
        <f t="shared" si="12"/>
        <v>http://example.org</v>
      </c>
    </row>
    <row r="805" spans="1:4">
      <c r="A805" t="s">
        <v>3128</v>
      </c>
      <c r="B805" s="4" t="s">
        <v>21676</v>
      </c>
      <c r="C805" s="4" t="s">
        <v>20876</v>
      </c>
      <c r="D805" t="str">
        <f t="shared" si="12"/>
        <v>http://example.org</v>
      </c>
    </row>
    <row r="806" spans="1:4">
      <c r="A806" t="s">
        <v>3132</v>
      </c>
      <c r="B806" s="4" t="s">
        <v>21677</v>
      </c>
      <c r="C806" s="4" t="s">
        <v>20874</v>
      </c>
      <c r="D806" t="str">
        <f t="shared" si="12"/>
        <v>http://example.com</v>
      </c>
    </row>
    <row r="807" spans="1:4">
      <c r="A807" t="s">
        <v>3136</v>
      </c>
      <c r="B807" s="4" t="s">
        <v>21678</v>
      </c>
      <c r="C807" s="4" t="s">
        <v>20878</v>
      </c>
      <c r="D807" t="str">
        <f t="shared" si="12"/>
        <v>http://example.net</v>
      </c>
    </row>
    <row r="808" spans="1:4">
      <c r="A808" t="s">
        <v>3139</v>
      </c>
      <c r="B808" s="4" t="s">
        <v>21679</v>
      </c>
      <c r="C808" s="4" t="s">
        <v>20878</v>
      </c>
      <c r="D808" t="str">
        <f t="shared" si="12"/>
        <v>http://example.net</v>
      </c>
    </row>
    <row r="809" spans="1:4">
      <c r="A809" t="s">
        <v>3143</v>
      </c>
      <c r="B809" s="4" t="s">
        <v>21680</v>
      </c>
      <c r="C809" s="4" t="s">
        <v>20874</v>
      </c>
      <c r="D809" t="str">
        <f t="shared" si="12"/>
        <v>http://example.com</v>
      </c>
    </row>
    <row r="810" spans="1:4">
      <c r="A810" t="s">
        <v>3147</v>
      </c>
      <c r="B810" s="4" t="s">
        <v>21681</v>
      </c>
      <c r="C810" s="4" t="s">
        <v>20878</v>
      </c>
      <c r="D810" t="str">
        <f t="shared" si="12"/>
        <v>http://example.net</v>
      </c>
    </row>
    <row r="811" spans="1:4">
      <c r="A811" t="s">
        <v>3151</v>
      </c>
      <c r="B811" s="4" t="s">
        <v>21682</v>
      </c>
      <c r="C811" s="4" t="s">
        <v>20874</v>
      </c>
      <c r="D811" t="str">
        <f t="shared" si="12"/>
        <v>http://example.com</v>
      </c>
    </row>
    <row r="812" spans="1:4">
      <c r="A812" t="s">
        <v>3155</v>
      </c>
      <c r="B812" s="4" t="s">
        <v>21683</v>
      </c>
      <c r="C812" s="4" t="s">
        <v>20876</v>
      </c>
      <c r="D812" t="str">
        <f t="shared" si="12"/>
        <v>http://example.org</v>
      </c>
    </row>
    <row r="813" spans="1:4">
      <c r="A813" t="s">
        <v>3159</v>
      </c>
      <c r="B813" s="4" t="s">
        <v>21684</v>
      </c>
      <c r="C813" s="4" t="s">
        <v>20878</v>
      </c>
      <c r="D813" t="str">
        <f t="shared" si="12"/>
        <v>http://example.net</v>
      </c>
    </row>
    <row r="814" spans="1:4">
      <c r="A814" t="s">
        <v>3163</v>
      </c>
      <c r="B814" s="4" t="s">
        <v>21685</v>
      </c>
      <c r="C814" s="4" t="s">
        <v>20876</v>
      </c>
      <c r="D814" t="str">
        <f t="shared" si="12"/>
        <v>http://example.org</v>
      </c>
    </row>
    <row r="815" spans="1:4">
      <c r="A815" t="s">
        <v>3167</v>
      </c>
      <c r="B815" s="4" t="s">
        <v>21686</v>
      </c>
      <c r="C815" s="4" t="s">
        <v>20878</v>
      </c>
      <c r="D815" t="str">
        <f t="shared" si="12"/>
        <v>http://example.net</v>
      </c>
    </row>
    <row r="816" spans="1:4">
      <c r="A816" t="s">
        <v>3171</v>
      </c>
      <c r="B816" s="4" t="s">
        <v>21687</v>
      </c>
      <c r="C816" s="4" t="s">
        <v>20876</v>
      </c>
      <c r="D816" t="str">
        <f t="shared" si="12"/>
        <v>http://example.org</v>
      </c>
    </row>
    <row r="817" spans="1:4">
      <c r="A817" t="s">
        <v>3175</v>
      </c>
      <c r="B817" s="4" t="s">
        <v>21688</v>
      </c>
      <c r="C817" s="4" t="s">
        <v>20878</v>
      </c>
      <c r="D817" t="str">
        <f t="shared" si="12"/>
        <v>http://example.net</v>
      </c>
    </row>
    <row r="818" spans="1:4">
      <c r="A818" t="s">
        <v>3179</v>
      </c>
      <c r="B818" s="4" t="s">
        <v>21689</v>
      </c>
      <c r="C818" s="4" t="s">
        <v>20876</v>
      </c>
      <c r="D818" t="str">
        <f t="shared" si="12"/>
        <v>http://example.org</v>
      </c>
    </row>
    <row r="819" spans="1:4">
      <c r="A819" t="s">
        <v>3182</v>
      </c>
      <c r="B819" s="4" t="s">
        <v>21690</v>
      </c>
      <c r="C819" s="4" t="s">
        <v>20878</v>
      </c>
      <c r="D819" t="str">
        <f t="shared" si="12"/>
        <v>http://example.net</v>
      </c>
    </row>
    <row r="820" spans="1:4">
      <c r="A820" t="s">
        <v>3186</v>
      </c>
      <c r="B820" s="4" t="s">
        <v>21691</v>
      </c>
      <c r="C820" s="4" t="s">
        <v>20876</v>
      </c>
      <c r="D820" t="str">
        <f t="shared" si="12"/>
        <v>http://example.org</v>
      </c>
    </row>
    <row r="821" spans="1:4">
      <c r="A821" t="s">
        <v>3190</v>
      </c>
      <c r="B821" s="4" t="s">
        <v>21692</v>
      </c>
      <c r="C821" s="4" t="s">
        <v>20876</v>
      </c>
      <c r="D821" t="str">
        <f t="shared" si="12"/>
        <v>http://example.org</v>
      </c>
    </row>
    <row r="822" spans="1:4">
      <c r="A822" t="s">
        <v>3194</v>
      </c>
      <c r="B822" s="4" t="s">
        <v>21693</v>
      </c>
      <c r="C822" s="4" t="s">
        <v>20878</v>
      </c>
      <c r="D822" t="str">
        <f t="shared" si="12"/>
        <v>http://example.net</v>
      </c>
    </row>
    <row r="823" spans="1:4">
      <c r="A823" t="s">
        <v>3198</v>
      </c>
      <c r="B823" s="4" t="s">
        <v>21694</v>
      </c>
      <c r="C823" s="4" t="s">
        <v>20878</v>
      </c>
      <c r="D823" t="str">
        <f t="shared" si="12"/>
        <v>http://example.net</v>
      </c>
    </row>
    <row r="824" spans="1:4">
      <c r="A824" t="s">
        <v>3202</v>
      </c>
      <c r="B824" s="4" t="s">
        <v>21695</v>
      </c>
      <c r="C824" s="4" t="s">
        <v>20878</v>
      </c>
      <c r="D824" t="str">
        <f t="shared" si="12"/>
        <v>http://example.net</v>
      </c>
    </row>
    <row r="825" spans="1:4">
      <c r="A825" t="s">
        <v>3205</v>
      </c>
      <c r="B825" s="4" t="s">
        <v>21696</v>
      </c>
      <c r="C825" s="4" t="s">
        <v>20878</v>
      </c>
      <c r="D825" t="str">
        <f t="shared" si="12"/>
        <v>http://example.net</v>
      </c>
    </row>
    <row r="826" spans="1:4">
      <c r="A826" t="s">
        <v>3209</v>
      </c>
      <c r="B826" s="4" t="s">
        <v>21697</v>
      </c>
      <c r="C826" s="4" t="s">
        <v>20874</v>
      </c>
      <c r="D826" t="str">
        <f t="shared" si="12"/>
        <v>http://example.com</v>
      </c>
    </row>
    <row r="827" spans="1:4">
      <c r="A827" t="s">
        <v>3213</v>
      </c>
      <c r="B827" s="4" t="s">
        <v>21698</v>
      </c>
      <c r="C827" s="4" t="s">
        <v>20878</v>
      </c>
      <c r="D827" t="str">
        <f t="shared" si="12"/>
        <v>http://example.net</v>
      </c>
    </row>
    <row r="828" spans="1:4">
      <c r="A828" t="s">
        <v>3216</v>
      </c>
      <c r="B828" s="4" t="s">
        <v>21699</v>
      </c>
      <c r="C828" s="4" t="s">
        <v>20878</v>
      </c>
      <c r="D828" t="str">
        <f t="shared" si="12"/>
        <v>http://example.net</v>
      </c>
    </row>
    <row r="829" spans="1:4">
      <c r="A829" t="s">
        <v>3219</v>
      </c>
      <c r="B829" s="4" t="s">
        <v>21700</v>
      </c>
      <c r="C829" s="4" t="s">
        <v>20878</v>
      </c>
      <c r="D829" t="str">
        <f t="shared" si="12"/>
        <v>http://example.net</v>
      </c>
    </row>
    <row r="830" spans="1:4">
      <c r="A830" t="s">
        <v>3223</v>
      </c>
      <c r="B830" s="4" t="s">
        <v>21701</v>
      </c>
      <c r="C830" s="4" t="s">
        <v>20874</v>
      </c>
      <c r="D830" t="str">
        <f t="shared" si="12"/>
        <v>http://example.com</v>
      </c>
    </row>
    <row r="831" spans="1:4">
      <c r="A831" t="s">
        <v>3227</v>
      </c>
      <c r="B831" s="4" t="s">
        <v>21702</v>
      </c>
      <c r="C831" s="4" t="s">
        <v>20876</v>
      </c>
      <c r="D831" t="str">
        <f t="shared" si="12"/>
        <v>http://example.org</v>
      </c>
    </row>
    <row r="832" spans="1:4">
      <c r="A832" t="s">
        <v>3231</v>
      </c>
      <c r="B832" s="4" t="s">
        <v>21703</v>
      </c>
      <c r="C832" s="4" t="s">
        <v>20874</v>
      </c>
      <c r="D832" t="str">
        <f t="shared" si="12"/>
        <v>http://example.com</v>
      </c>
    </row>
    <row r="833" spans="1:4">
      <c r="A833" t="s">
        <v>3235</v>
      </c>
      <c r="B833" s="4" t="s">
        <v>21704</v>
      </c>
      <c r="C833" s="4" t="s">
        <v>20878</v>
      </c>
      <c r="D833" t="str">
        <f t="shared" si="12"/>
        <v>http://example.net</v>
      </c>
    </row>
    <row r="834" spans="1:4">
      <c r="A834" t="s">
        <v>3239</v>
      </c>
      <c r="B834" s="4" t="s">
        <v>21705</v>
      </c>
      <c r="C834" s="4" t="s">
        <v>20874</v>
      </c>
      <c r="D834" t="str">
        <f t="shared" si="12"/>
        <v>http://example.com</v>
      </c>
    </row>
    <row r="835" spans="1:4">
      <c r="A835" t="s">
        <v>3242</v>
      </c>
      <c r="B835" s="4" t="s">
        <v>21706</v>
      </c>
      <c r="C835" s="4" t="s">
        <v>20878</v>
      </c>
      <c r="D835" t="str">
        <f t="shared" ref="D835:D898" si="13">"http://"&amp;C835</f>
        <v>http://example.net</v>
      </c>
    </row>
    <row r="836" spans="1:4">
      <c r="A836" t="s">
        <v>3246</v>
      </c>
      <c r="B836" s="4" t="s">
        <v>21707</v>
      </c>
      <c r="C836" s="4" t="s">
        <v>20878</v>
      </c>
      <c r="D836" t="str">
        <f t="shared" si="13"/>
        <v>http://example.net</v>
      </c>
    </row>
    <row r="837" spans="1:4">
      <c r="A837" t="s">
        <v>3250</v>
      </c>
      <c r="B837" s="4" t="s">
        <v>21708</v>
      </c>
      <c r="C837" s="4" t="s">
        <v>20874</v>
      </c>
      <c r="D837" t="str">
        <f t="shared" si="13"/>
        <v>http://example.com</v>
      </c>
    </row>
    <row r="838" spans="1:4">
      <c r="A838" t="s">
        <v>3254</v>
      </c>
      <c r="B838" s="4" t="s">
        <v>21709</v>
      </c>
      <c r="C838" s="4" t="s">
        <v>20874</v>
      </c>
      <c r="D838" t="str">
        <f t="shared" si="13"/>
        <v>http://example.com</v>
      </c>
    </row>
    <row r="839" spans="1:4">
      <c r="A839" t="s">
        <v>3258</v>
      </c>
      <c r="B839" s="4" t="s">
        <v>21710</v>
      </c>
      <c r="C839" s="4" t="s">
        <v>20878</v>
      </c>
      <c r="D839" t="str">
        <f t="shared" si="13"/>
        <v>http://example.net</v>
      </c>
    </row>
    <row r="840" spans="1:4">
      <c r="A840" t="s">
        <v>3262</v>
      </c>
      <c r="B840" s="4" t="s">
        <v>21711</v>
      </c>
      <c r="C840" s="4" t="s">
        <v>20876</v>
      </c>
      <c r="D840" t="str">
        <f t="shared" si="13"/>
        <v>http://example.org</v>
      </c>
    </row>
    <row r="841" spans="1:4">
      <c r="A841" t="s">
        <v>3266</v>
      </c>
      <c r="B841" s="4" t="s">
        <v>21712</v>
      </c>
      <c r="C841" s="4" t="s">
        <v>20876</v>
      </c>
      <c r="D841" t="str">
        <f t="shared" si="13"/>
        <v>http://example.org</v>
      </c>
    </row>
    <row r="842" spans="1:4">
      <c r="A842" t="s">
        <v>3270</v>
      </c>
      <c r="B842" s="4" t="s">
        <v>21713</v>
      </c>
      <c r="C842" s="4" t="s">
        <v>20878</v>
      </c>
      <c r="D842" t="str">
        <f t="shared" si="13"/>
        <v>http://example.net</v>
      </c>
    </row>
    <row r="843" spans="1:4">
      <c r="A843" t="s">
        <v>3274</v>
      </c>
      <c r="B843" s="4" t="s">
        <v>21714</v>
      </c>
      <c r="C843" s="4" t="s">
        <v>20878</v>
      </c>
      <c r="D843" t="str">
        <f t="shared" si="13"/>
        <v>http://example.net</v>
      </c>
    </row>
    <row r="844" spans="1:4">
      <c r="A844" t="s">
        <v>3278</v>
      </c>
      <c r="B844" s="4" t="s">
        <v>21715</v>
      </c>
      <c r="C844" s="4" t="s">
        <v>20876</v>
      </c>
      <c r="D844" t="str">
        <f t="shared" si="13"/>
        <v>http://example.org</v>
      </c>
    </row>
    <row r="845" spans="1:4">
      <c r="A845" t="s">
        <v>3281</v>
      </c>
      <c r="B845" s="4" t="s">
        <v>21716</v>
      </c>
      <c r="C845" s="4" t="s">
        <v>20876</v>
      </c>
      <c r="D845" t="str">
        <f t="shared" si="13"/>
        <v>http://example.org</v>
      </c>
    </row>
    <row r="846" spans="1:4">
      <c r="A846" t="s">
        <v>3285</v>
      </c>
      <c r="B846" s="4" t="s">
        <v>21717</v>
      </c>
      <c r="C846" s="4" t="s">
        <v>20876</v>
      </c>
      <c r="D846" t="str">
        <f t="shared" si="13"/>
        <v>http://example.org</v>
      </c>
    </row>
    <row r="847" spans="1:4">
      <c r="A847" t="s">
        <v>3289</v>
      </c>
      <c r="B847" s="4" t="s">
        <v>21718</v>
      </c>
      <c r="C847" s="4" t="s">
        <v>20876</v>
      </c>
      <c r="D847" t="str">
        <f t="shared" si="13"/>
        <v>http://example.org</v>
      </c>
    </row>
    <row r="848" spans="1:4">
      <c r="A848" t="s">
        <v>3292</v>
      </c>
      <c r="B848" s="4" t="s">
        <v>21719</v>
      </c>
      <c r="C848" s="4" t="s">
        <v>20874</v>
      </c>
      <c r="D848" t="str">
        <f t="shared" si="13"/>
        <v>http://example.com</v>
      </c>
    </row>
    <row r="849" spans="1:4">
      <c r="A849" t="s">
        <v>3296</v>
      </c>
      <c r="B849" s="4" t="s">
        <v>21720</v>
      </c>
      <c r="C849" s="4" t="s">
        <v>20878</v>
      </c>
      <c r="D849" t="str">
        <f t="shared" si="13"/>
        <v>http://example.net</v>
      </c>
    </row>
    <row r="850" spans="1:4">
      <c r="A850" t="s">
        <v>3300</v>
      </c>
      <c r="B850" s="4" t="s">
        <v>21721</v>
      </c>
      <c r="C850" s="4" t="s">
        <v>20878</v>
      </c>
      <c r="D850" t="str">
        <f t="shared" si="13"/>
        <v>http://example.net</v>
      </c>
    </row>
    <row r="851" spans="1:4">
      <c r="A851" t="s">
        <v>3304</v>
      </c>
      <c r="B851" s="4" t="s">
        <v>21722</v>
      </c>
      <c r="C851" s="4" t="s">
        <v>20876</v>
      </c>
      <c r="D851" t="str">
        <f t="shared" si="13"/>
        <v>http://example.org</v>
      </c>
    </row>
    <row r="852" spans="1:4">
      <c r="A852" t="s">
        <v>3308</v>
      </c>
      <c r="B852" s="4" t="s">
        <v>21723</v>
      </c>
      <c r="C852" s="4" t="s">
        <v>20876</v>
      </c>
      <c r="D852" t="str">
        <f t="shared" si="13"/>
        <v>http://example.org</v>
      </c>
    </row>
    <row r="853" spans="1:4">
      <c r="A853" t="s">
        <v>3312</v>
      </c>
      <c r="B853" s="4" t="s">
        <v>21724</v>
      </c>
      <c r="C853" s="4" t="s">
        <v>20874</v>
      </c>
      <c r="D853" t="str">
        <f t="shared" si="13"/>
        <v>http://example.com</v>
      </c>
    </row>
    <row r="854" spans="1:4">
      <c r="A854" t="s">
        <v>3316</v>
      </c>
      <c r="B854" s="4" t="s">
        <v>21725</v>
      </c>
      <c r="C854" s="4" t="s">
        <v>20878</v>
      </c>
      <c r="D854" t="str">
        <f t="shared" si="13"/>
        <v>http://example.net</v>
      </c>
    </row>
    <row r="855" spans="1:4">
      <c r="A855" t="s">
        <v>3320</v>
      </c>
      <c r="B855" s="4" t="s">
        <v>21726</v>
      </c>
      <c r="C855" s="4" t="s">
        <v>20874</v>
      </c>
      <c r="D855" t="str">
        <f t="shared" si="13"/>
        <v>http://example.com</v>
      </c>
    </row>
    <row r="856" spans="1:4">
      <c r="A856" t="s">
        <v>3324</v>
      </c>
      <c r="B856" s="4" t="s">
        <v>21727</v>
      </c>
      <c r="C856" s="4" t="s">
        <v>20878</v>
      </c>
      <c r="D856" t="str">
        <f t="shared" si="13"/>
        <v>http://example.net</v>
      </c>
    </row>
    <row r="857" spans="1:4">
      <c r="A857" t="s">
        <v>3327</v>
      </c>
      <c r="B857" s="4" t="s">
        <v>21728</v>
      </c>
      <c r="C857" s="4" t="s">
        <v>20874</v>
      </c>
      <c r="D857" t="str">
        <f t="shared" si="13"/>
        <v>http://example.com</v>
      </c>
    </row>
    <row r="858" spans="1:4">
      <c r="A858" t="s">
        <v>3331</v>
      </c>
      <c r="B858" s="4" t="s">
        <v>21729</v>
      </c>
      <c r="C858" s="4" t="s">
        <v>20876</v>
      </c>
      <c r="D858" t="str">
        <f t="shared" si="13"/>
        <v>http://example.org</v>
      </c>
    </row>
    <row r="859" spans="1:4">
      <c r="A859" t="s">
        <v>3335</v>
      </c>
      <c r="B859" s="4" t="s">
        <v>21730</v>
      </c>
      <c r="C859" s="4" t="s">
        <v>20874</v>
      </c>
      <c r="D859" t="str">
        <f t="shared" si="13"/>
        <v>http://example.com</v>
      </c>
    </row>
    <row r="860" spans="1:4">
      <c r="A860" t="s">
        <v>3339</v>
      </c>
      <c r="B860" s="4" t="s">
        <v>21731</v>
      </c>
      <c r="C860" s="4" t="s">
        <v>20874</v>
      </c>
      <c r="D860" t="str">
        <f t="shared" si="13"/>
        <v>http://example.com</v>
      </c>
    </row>
    <row r="861" spans="1:4">
      <c r="A861" t="s">
        <v>3343</v>
      </c>
      <c r="B861" s="4" t="s">
        <v>21732</v>
      </c>
      <c r="C861" s="4" t="s">
        <v>20878</v>
      </c>
      <c r="D861" t="str">
        <f t="shared" si="13"/>
        <v>http://example.net</v>
      </c>
    </row>
    <row r="862" spans="1:4">
      <c r="A862" t="s">
        <v>3347</v>
      </c>
      <c r="B862" s="4" t="s">
        <v>21733</v>
      </c>
      <c r="C862" s="4" t="s">
        <v>20874</v>
      </c>
      <c r="D862" t="str">
        <f t="shared" si="13"/>
        <v>http://example.com</v>
      </c>
    </row>
    <row r="863" spans="1:4">
      <c r="A863" t="s">
        <v>3350</v>
      </c>
      <c r="B863" s="4" t="s">
        <v>21734</v>
      </c>
      <c r="C863" s="4" t="s">
        <v>20874</v>
      </c>
      <c r="D863" t="str">
        <f t="shared" si="13"/>
        <v>http://example.com</v>
      </c>
    </row>
    <row r="864" spans="1:4">
      <c r="A864" t="s">
        <v>3354</v>
      </c>
      <c r="B864" s="4" t="s">
        <v>21735</v>
      </c>
      <c r="C864" s="4" t="s">
        <v>20876</v>
      </c>
      <c r="D864" t="str">
        <f t="shared" si="13"/>
        <v>http://example.org</v>
      </c>
    </row>
    <row r="865" spans="1:4">
      <c r="A865" t="s">
        <v>3358</v>
      </c>
      <c r="B865" s="4" t="s">
        <v>21736</v>
      </c>
      <c r="C865" s="4" t="s">
        <v>20874</v>
      </c>
      <c r="D865" t="str">
        <f t="shared" si="13"/>
        <v>http://example.com</v>
      </c>
    </row>
    <row r="866" spans="1:4">
      <c r="A866" t="s">
        <v>3362</v>
      </c>
      <c r="B866" s="4" t="s">
        <v>21737</v>
      </c>
      <c r="C866" s="4" t="s">
        <v>20878</v>
      </c>
      <c r="D866" t="str">
        <f t="shared" si="13"/>
        <v>http://example.net</v>
      </c>
    </row>
    <row r="867" spans="1:4">
      <c r="A867" t="s">
        <v>3366</v>
      </c>
      <c r="B867" s="4" t="s">
        <v>21738</v>
      </c>
      <c r="C867" s="4" t="s">
        <v>20874</v>
      </c>
      <c r="D867" t="str">
        <f t="shared" si="13"/>
        <v>http://example.com</v>
      </c>
    </row>
    <row r="868" spans="1:4">
      <c r="A868" t="s">
        <v>3370</v>
      </c>
      <c r="B868" s="4" t="s">
        <v>21739</v>
      </c>
      <c r="C868" s="4" t="s">
        <v>20874</v>
      </c>
      <c r="D868" t="str">
        <f t="shared" si="13"/>
        <v>http://example.com</v>
      </c>
    </row>
    <row r="869" spans="1:4">
      <c r="A869" t="s">
        <v>3374</v>
      </c>
      <c r="B869" s="4" t="s">
        <v>21740</v>
      </c>
      <c r="C869" s="4" t="s">
        <v>20878</v>
      </c>
      <c r="D869" t="str">
        <f t="shared" si="13"/>
        <v>http://example.net</v>
      </c>
    </row>
    <row r="870" spans="1:4">
      <c r="A870" t="s">
        <v>3378</v>
      </c>
      <c r="B870" s="4" t="s">
        <v>21741</v>
      </c>
      <c r="C870" s="4" t="s">
        <v>20874</v>
      </c>
      <c r="D870" t="str">
        <f t="shared" si="13"/>
        <v>http://example.com</v>
      </c>
    </row>
    <row r="871" spans="1:4">
      <c r="A871" t="s">
        <v>3382</v>
      </c>
      <c r="B871" s="4" t="s">
        <v>21742</v>
      </c>
      <c r="C871" s="4" t="s">
        <v>20878</v>
      </c>
      <c r="D871" t="str">
        <f t="shared" si="13"/>
        <v>http://example.net</v>
      </c>
    </row>
    <row r="872" spans="1:4">
      <c r="A872" t="s">
        <v>3385</v>
      </c>
      <c r="B872" s="4" t="s">
        <v>21743</v>
      </c>
      <c r="C872" s="4" t="s">
        <v>20876</v>
      </c>
      <c r="D872" t="str">
        <f t="shared" si="13"/>
        <v>http://example.org</v>
      </c>
    </row>
    <row r="873" spans="1:4">
      <c r="A873" t="s">
        <v>3389</v>
      </c>
      <c r="B873" s="4" t="s">
        <v>21744</v>
      </c>
      <c r="C873" s="4" t="s">
        <v>20878</v>
      </c>
      <c r="D873" t="str">
        <f t="shared" si="13"/>
        <v>http://example.net</v>
      </c>
    </row>
    <row r="874" spans="1:4">
      <c r="A874" t="s">
        <v>3392</v>
      </c>
      <c r="B874" s="4" t="s">
        <v>21745</v>
      </c>
      <c r="C874" s="4" t="s">
        <v>20874</v>
      </c>
      <c r="D874" t="str">
        <f t="shared" si="13"/>
        <v>http://example.com</v>
      </c>
    </row>
    <row r="875" spans="1:4">
      <c r="A875" t="s">
        <v>3395</v>
      </c>
      <c r="B875" s="4" t="s">
        <v>21746</v>
      </c>
      <c r="C875" s="4" t="s">
        <v>20876</v>
      </c>
      <c r="D875" t="str">
        <f t="shared" si="13"/>
        <v>http://example.org</v>
      </c>
    </row>
    <row r="876" spans="1:4">
      <c r="A876" t="s">
        <v>3399</v>
      </c>
      <c r="B876" s="4" t="s">
        <v>21747</v>
      </c>
      <c r="C876" s="4" t="s">
        <v>20878</v>
      </c>
      <c r="D876" t="str">
        <f t="shared" si="13"/>
        <v>http://example.net</v>
      </c>
    </row>
    <row r="877" spans="1:4">
      <c r="A877" t="s">
        <v>3403</v>
      </c>
      <c r="B877" s="4" t="s">
        <v>21748</v>
      </c>
      <c r="C877" s="4" t="s">
        <v>20878</v>
      </c>
      <c r="D877" t="str">
        <f t="shared" si="13"/>
        <v>http://example.net</v>
      </c>
    </row>
    <row r="878" spans="1:4">
      <c r="A878" t="s">
        <v>3407</v>
      </c>
      <c r="B878" s="4" t="s">
        <v>21749</v>
      </c>
      <c r="C878" s="4" t="s">
        <v>20878</v>
      </c>
      <c r="D878" t="str">
        <f t="shared" si="13"/>
        <v>http://example.net</v>
      </c>
    </row>
    <row r="879" spans="1:4">
      <c r="A879" t="s">
        <v>3411</v>
      </c>
      <c r="B879" s="4" t="s">
        <v>21750</v>
      </c>
      <c r="C879" s="4" t="s">
        <v>20874</v>
      </c>
      <c r="D879" t="str">
        <f t="shared" si="13"/>
        <v>http://example.com</v>
      </c>
    </row>
    <row r="880" spans="1:4">
      <c r="A880" t="s">
        <v>3415</v>
      </c>
      <c r="B880" s="4" t="s">
        <v>21751</v>
      </c>
      <c r="C880" s="4" t="s">
        <v>20874</v>
      </c>
      <c r="D880" t="str">
        <f t="shared" si="13"/>
        <v>http://example.com</v>
      </c>
    </row>
    <row r="881" spans="1:4">
      <c r="A881" t="s">
        <v>3419</v>
      </c>
      <c r="B881" s="4" t="s">
        <v>21752</v>
      </c>
      <c r="C881" s="4" t="s">
        <v>20878</v>
      </c>
      <c r="D881" t="str">
        <f t="shared" si="13"/>
        <v>http://example.net</v>
      </c>
    </row>
    <row r="882" spans="1:4">
      <c r="A882" t="s">
        <v>3422</v>
      </c>
      <c r="B882" s="4" t="s">
        <v>21753</v>
      </c>
      <c r="C882" s="4" t="s">
        <v>20878</v>
      </c>
      <c r="D882" t="str">
        <f t="shared" si="13"/>
        <v>http://example.net</v>
      </c>
    </row>
    <row r="883" spans="1:4">
      <c r="A883" t="s">
        <v>3426</v>
      </c>
      <c r="B883" s="4" t="s">
        <v>21754</v>
      </c>
      <c r="C883" s="4" t="s">
        <v>20878</v>
      </c>
      <c r="D883" t="str">
        <f t="shared" si="13"/>
        <v>http://example.net</v>
      </c>
    </row>
    <row r="884" spans="1:4">
      <c r="A884" t="s">
        <v>3429</v>
      </c>
      <c r="B884" s="4" t="s">
        <v>21755</v>
      </c>
      <c r="C884" s="4" t="s">
        <v>20878</v>
      </c>
      <c r="D884" t="str">
        <f t="shared" si="13"/>
        <v>http://example.net</v>
      </c>
    </row>
    <row r="885" spans="1:4">
      <c r="A885" t="s">
        <v>3433</v>
      </c>
      <c r="B885" s="4" t="s">
        <v>21756</v>
      </c>
      <c r="C885" s="4" t="s">
        <v>20878</v>
      </c>
      <c r="D885" t="str">
        <f t="shared" si="13"/>
        <v>http://example.net</v>
      </c>
    </row>
    <row r="886" spans="1:4">
      <c r="A886" t="s">
        <v>3437</v>
      </c>
      <c r="B886" s="4" t="s">
        <v>21757</v>
      </c>
      <c r="C886" s="4" t="s">
        <v>20878</v>
      </c>
      <c r="D886" t="str">
        <f t="shared" si="13"/>
        <v>http://example.net</v>
      </c>
    </row>
    <row r="887" spans="1:4">
      <c r="A887" t="s">
        <v>3441</v>
      </c>
      <c r="B887" s="4" t="s">
        <v>21758</v>
      </c>
      <c r="C887" s="4" t="s">
        <v>20878</v>
      </c>
      <c r="D887" t="str">
        <f t="shared" si="13"/>
        <v>http://example.net</v>
      </c>
    </row>
    <row r="888" spans="1:4">
      <c r="A888" t="s">
        <v>3445</v>
      </c>
      <c r="B888" s="4" t="s">
        <v>21759</v>
      </c>
      <c r="C888" s="4" t="s">
        <v>20874</v>
      </c>
      <c r="D888" t="str">
        <f t="shared" si="13"/>
        <v>http://example.com</v>
      </c>
    </row>
    <row r="889" spans="1:4">
      <c r="A889" t="s">
        <v>3449</v>
      </c>
      <c r="B889" s="4" t="s">
        <v>21760</v>
      </c>
      <c r="C889" s="4" t="s">
        <v>20874</v>
      </c>
      <c r="D889" t="str">
        <f t="shared" si="13"/>
        <v>http://example.com</v>
      </c>
    </row>
    <row r="890" spans="1:4">
      <c r="A890" t="s">
        <v>3453</v>
      </c>
      <c r="B890" s="4" t="s">
        <v>21761</v>
      </c>
      <c r="C890" s="4" t="s">
        <v>20878</v>
      </c>
      <c r="D890" t="str">
        <f t="shared" si="13"/>
        <v>http://example.net</v>
      </c>
    </row>
    <row r="891" spans="1:4">
      <c r="A891" t="s">
        <v>3457</v>
      </c>
      <c r="B891" s="4" t="s">
        <v>21762</v>
      </c>
      <c r="C891" s="4" t="s">
        <v>20874</v>
      </c>
      <c r="D891" t="str">
        <f t="shared" si="13"/>
        <v>http://example.com</v>
      </c>
    </row>
    <row r="892" spans="1:4">
      <c r="A892" t="s">
        <v>3461</v>
      </c>
      <c r="B892" s="4" t="s">
        <v>21763</v>
      </c>
      <c r="C892" s="4" t="s">
        <v>20878</v>
      </c>
      <c r="D892" t="str">
        <f t="shared" si="13"/>
        <v>http://example.net</v>
      </c>
    </row>
    <row r="893" spans="1:4">
      <c r="A893" t="s">
        <v>3465</v>
      </c>
      <c r="B893" s="4" t="s">
        <v>21764</v>
      </c>
      <c r="C893" s="4" t="s">
        <v>20876</v>
      </c>
      <c r="D893" t="str">
        <f t="shared" si="13"/>
        <v>http://example.org</v>
      </c>
    </row>
    <row r="894" spans="1:4">
      <c r="A894" t="s">
        <v>3469</v>
      </c>
      <c r="B894" s="4" t="s">
        <v>21765</v>
      </c>
      <c r="C894" s="4" t="s">
        <v>20876</v>
      </c>
      <c r="D894" t="str">
        <f t="shared" si="13"/>
        <v>http://example.org</v>
      </c>
    </row>
    <row r="895" spans="1:4">
      <c r="A895" t="s">
        <v>3473</v>
      </c>
      <c r="B895" s="4" t="s">
        <v>21766</v>
      </c>
      <c r="C895" s="4" t="s">
        <v>20874</v>
      </c>
      <c r="D895" t="str">
        <f t="shared" si="13"/>
        <v>http://example.com</v>
      </c>
    </row>
    <row r="896" spans="1:4">
      <c r="A896" t="s">
        <v>3477</v>
      </c>
      <c r="B896" s="4" t="s">
        <v>21767</v>
      </c>
      <c r="C896" s="4" t="s">
        <v>20878</v>
      </c>
      <c r="D896" t="str">
        <f t="shared" si="13"/>
        <v>http://example.net</v>
      </c>
    </row>
    <row r="897" spans="1:4">
      <c r="A897" t="s">
        <v>3480</v>
      </c>
      <c r="B897" s="4" t="s">
        <v>21768</v>
      </c>
      <c r="C897" s="4" t="s">
        <v>20876</v>
      </c>
      <c r="D897" t="str">
        <f t="shared" si="13"/>
        <v>http://example.org</v>
      </c>
    </row>
    <row r="898" spans="1:4">
      <c r="A898" t="s">
        <v>3484</v>
      </c>
      <c r="B898" s="4" t="s">
        <v>21769</v>
      </c>
      <c r="C898" s="4" t="s">
        <v>20878</v>
      </c>
      <c r="D898" t="str">
        <f t="shared" si="13"/>
        <v>http://example.net</v>
      </c>
    </row>
    <row r="899" spans="1:4">
      <c r="A899" t="s">
        <v>3488</v>
      </c>
      <c r="B899" s="4" t="s">
        <v>21770</v>
      </c>
      <c r="C899" s="4" t="s">
        <v>20878</v>
      </c>
      <c r="D899" t="str">
        <f t="shared" ref="D899:D962" si="14">"http://"&amp;C899</f>
        <v>http://example.net</v>
      </c>
    </row>
    <row r="900" spans="1:4">
      <c r="A900" t="s">
        <v>3492</v>
      </c>
      <c r="B900" s="4" t="s">
        <v>21771</v>
      </c>
      <c r="C900" s="4" t="s">
        <v>20876</v>
      </c>
      <c r="D900" t="str">
        <f t="shared" si="14"/>
        <v>http://example.org</v>
      </c>
    </row>
    <row r="901" spans="1:4">
      <c r="A901" t="s">
        <v>3496</v>
      </c>
      <c r="B901" s="4" t="s">
        <v>21772</v>
      </c>
      <c r="C901" s="4" t="s">
        <v>20876</v>
      </c>
      <c r="D901" t="str">
        <f t="shared" si="14"/>
        <v>http://example.org</v>
      </c>
    </row>
    <row r="902" spans="1:4">
      <c r="A902" t="s">
        <v>3500</v>
      </c>
      <c r="B902" s="4" t="s">
        <v>21773</v>
      </c>
      <c r="C902" s="4" t="s">
        <v>20876</v>
      </c>
      <c r="D902" t="str">
        <f t="shared" si="14"/>
        <v>http://example.org</v>
      </c>
    </row>
    <row r="903" spans="1:4">
      <c r="A903" t="s">
        <v>3504</v>
      </c>
      <c r="B903" s="4" t="s">
        <v>21774</v>
      </c>
      <c r="C903" s="4" t="s">
        <v>20876</v>
      </c>
      <c r="D903" t="str">
        <f t="shared" si="14"/>
        <v>http://example.org</v>
      </c>
    </row>
    <row r="904" spans="1:4">
      <c r="A904" t="s">
        <v>3508</v>
      </c>
      <c r="B904" s="4" t="s">
        <v>21775</v>
      </c>
      <c r="C904" s="4" t="s">
        <v>20876</v>
      </c>
      <c r="D904" t="str">
        <f t="shared" si="14"/>
        <v>http://example.org</v>
      </c>
    </row>
    <row r="905" spans="1:4">
      <c r="A905" t="s">
        <v>3512</v>
      </c>
      <c r="B905" s="4" t="s">
        <v>21776</v>
      </c>
      <c r="C905" s="4" t="s">
        <v>20878</v>
      </c>
      <c r="D905" t="str">
        <f t="shared" si="14"/>
        <v>http://example.net</v>
      </c>
    </row>
    <row r="906" spans="1:4">
      <c r="A906" t="s">
        <v>3516</v>
      </c>
      <c r="B906" s="4" t="s">
        <v>21777</v>
      </c>
      <c r="C906" s="4" t="s">
        <v>20878</v>
      </c>
      <c r="D906" t="str">
        <f t="shared" si="14"/>
        <v>http://example.net</v>
      </c>
    </row>
    <row r="907" spans="1:4">
      <c r="A907" t="s">
        <v>3520</v>
      </c>
      <c r="B907" s="4" t="s">
        <v>21778</v>
      </c>
      <c r="C907" s="4" t="s">
        <v>20878</v>
      </c>
      <c r="D907" t="str">
        <f t="shared" si="14"/>
        <v>http://example.net</v>
      </c>
    </row>
    <row r="908" spans="1:4">
      <c r="A908" t="s">
        <v>3524</v>
      </c>
      <c r="B908" s="4" t="s">
        <v>21779</v>
      </c>
      <c r="C908" s="4" t="s">
        <v>20874</v>
      </c>
      <c r="D908" t="str">
        <f t="shared" si="14"/>
        <v>http://example.com</v>
      </c>
    </row>
    <row r="909" spans="1:4">
      <c r="A909" t="s">
        <v>3528</v>
      </c>
      <c r="B909" s="4" t="s">
        <v>21780</v>
      </c>
      <c r="C909" s="4" t="s">
        <v>20874</v>
      </c>
      <c r="D909" t="str">
        <f t="shared" si="14"/>
        <v>http://example.com</v>
      </c>
    </row>
    <row r="910" spans="1:4">
      <c r="A910" t="s">
        <v>3531</v>
      </c>
      <c r="B910" s="4" t="s">
        <v>21781</v>
      </c>
      <c r="C910" s="4" t="s">
        <v>20874</v>
      </c>
      <c r="D910" t="str">
        <f t="shared" si="14"/>
        <v>http://example.com</v>
      </c>
    </row>
    <row r="911" spans="1:4">
      <c r="A911" t="s">
        <v>3535</v>
      </c>
      <c r="B911" s="4" t="s">
        <v>21782</v>
      </c>
      <c r="C911" s="4" t="s">
        <v>20878</v>
      </c>
      <c r="D911" t="str">
        <f t="shared" si="14"/>
        <v>http://example.net</v>
      </c>
    </row>
    <row r="912" spans="1:4">
      <c r="A912" t="s">
        <v>3538</v>
      </c>
      <c r="B912" s="4" t="s">
        <v>21783</v>
      </c>
      <c r="C912" s="4" t="s">
        <v>20878</v>
      </c>
      <c r="D912" t="str">
        <f t="shared" si="14"/>
        <v>http://example.net</v>
      </c>
    </row>
    <row r="913" spans="1:4">
      <c r="A913" t="s">
        <v>3542</v>
      </c>
      <c r="B913" s="4" t="s">
        <v>21784</v>
      </c>
      <c r="C913" s="4" t="s">
        <v>20876</v>
      </c>
      <c r="D913" t="str">
        <f t="shared" si="14"/>
        <v>http://example.org</v>
      </c>
    </row>
    <row r="914" spans="1:4">
      <c r="A914" t="s">
        <v>3546</v>
      </c>
      <c r="B914" s="4" t="s">
        <v>21785</v>
      </c>
      <c r="C914" s="4" t="s">
        <v>20878</v>
      </c>
      <c r="D914" t="str">
        <f t="shared" si="14"/>
        <v>http://example.net</v>
      </c>
    </row>
    <row r="915" spans="1:4">
      <c r="A915" t="s">
        <v>3550</v>
      </c>
      <c r="B915" s="4" t="s">
        <v>21786</v>
      </c>
      <c r="C915" s="4" t="s">
        <v>20876</v>
      </c>
      <c r="D915" t="str">
        <f t="shared" si="14"/>
        <v>http://example.org</v>
      </c>
    </row>
    <row r="916" spans="1:4">
      <c r="A916" t="s">
        <v>3553</v>
      </c>
      <c r="B916" s="4" t="s">
        <v>21787</v>
      </c>
      <c r="C916" s="4" t="s">
        <v>20876</v>
      </c>
      <c r="D916" t="str">
        <f t="shared" si="14"/>
        <v>http://example.org</v>
      </c>
    </row>
    <row r="917" spans="1:4">
      <c r="A917" t="s">
        <v>3557</v>
      </c>
      <c r="B917" s="4" t="s">
        <v>21788</v>
      </c>
      <c r="C917" s="4" t="s">
        <v>20878</v>
      </c>
      <c r="D917" t="str">
        <f t="shared" si="14"/>
        <v>http://example.net</v>
      </c>
    </row>
    <row r="918" spans="1:4">
      <c r="A918" t="s">
        <v>3560</v>
      </c>
      <c r="B918" s="4" t="s">
        <v>21789</v>
      </c>
      <c r="C918" s="4" t="s">
        <v>20878</v>
      </c>
      <c r="D918" t="str">
        <f t="shared" si="14"/>
        <v>http://example.net</v>
      </c>
    </row>
    <row r="919" spans="1:4">
      <c r="A919" t="s">
        <v>3564</v>
      </c>
      <c r="B919" s="4" t="s">
        <v>21790</v>
      </c>
      <c r="C919" s="4" t="s">
        <v>20876</v>
      </c>
      <c r="D919" t="str">
        <f t="shared" si="14"/>
        <v>http://example.org</v>
      </c>
    </row>
    <row r="920" spans="1:4">
      <c r="A920" t="s">
        <v>3568</v>
      </c>
      <c r="B920" s="4" t="s">
        <v>21791</v>
      </c>
      <c r="C920" s="4" t="s">
        <v>20874</v>
      </c>
      <c r="D920" t="str">
        <f t="shared" si="14"/>
        <v>http://example.com</v>
      </c>
    </row>
    <row r="921" spans="1:4">
      <c r="A921" t="s">
        <v>3572</v>
      </c>
      <c r="B921" s="4" t="s">
        <v>21792</v>
      </c>
      <c r="C921" s="4" t="s">
        <v>20874</v>
      </c>
      <c r="D921" t="str">
        <f t="shared" si="14"/>
        <v>http://example.com</v>
      </c>
    </row>
    <row r="922" spans="1:4">
      <c r="A922" t="s">
        <v>3576</v>
      </c>
      <c r="B922" s="4" t="s">
        <v>21793</v>
      </c>
      <c r="C922" s="4" t="s">
        <v>20876</v>
      </c>
      <c r="D922" t="str">
        <f t="shared" si="14"/>
        <v>http://example.org</v>
      </c>
    </row>
    <row r="923" spans="1:4">
      <c r="A923" t="s">
        <v>3580</v>
      </c>
      <c r="B923" s="4" t="s">
        <v>21794</v>
      </c>
      <c r="C923" s="4" t="s">
        <v>20876</v>
      </c>
      <c r="D923" t="str">
        <f t="shared" si="14"/>
        <v>http://example.org</v>
      </c>
    </row>
    <row r="924" spans="1:4">
      <c r="A924" t="s">
        <v>2284</v>
      </c>
      <c r="B924" s="4" t="s">
        <v>21461</v>
      </c>
      <c r="C924" s="4" t="s">
        <v>20878</v>
      </c>
      <c r="D924" t="str">
        <f t="shared" si="14"/>
        <v>http://example.net</v>
      </c>
    </row>
    <row r="925" spans="1:4">
      <c r="A925" t="s">
        <v>3587</v>
      </c>
      <c r="B925" s="4" t="s">
        <v>21795</v>
      </c>
      <c r="C925" s="4" t="s">
        <v>20878</v>
      </c>
      <c r="D925" t="str">
        <f t="shared" si="14"/>
        <v>http://example.net</v>
      </c>
    </row>
    <row r="926" spans="1:4">
      <c r="A926" t="s">
        <v>3591</v>
      </c>
      <c r="B926" s="4" t="s">
        <v>21796</v>
      </c>
      <c r="C926" s="4" t="s">
        <v>20874</v>
      </c>
      <c r="D926" t="str">
        <f t="shared" si="14"/>
        <v>http://example.com</v>
      </c>
    </row>
    <row r="927" spans="1:4">
      <c r="A927" t="s">
        <v>3595</v>
      </c>
      <c r="B927" s="4" t="s">
        <v>21797</v>
      </c>
      <c r="C927" s="4" t="s">
        <v>20878</v>
      </c>
      <c r="D927" t="str">
        <f t="shared" si="14"/>
        <v>http://example.net</v>
      </c>
    </row>
    <row r="928" spans="1:4">
      <c r="A928" t="s">
        <v>3599</v>
      </c>
      <c r="B928" s="4" t="s">
        <v>21798</v>
      </c>
      <c r="C928" s="4" t="s">
        <v>20874</v>
      </c>
      <c r="D928" t="str">
        <f t="shared" si="14"/>
        <v>http://example.com</v>
      </c>
    </row>
    <row r="929" spans="1:4">
      <c r="A929" t="s">
        <v>3603</v>
      </c>
      <c r="B929" s="4" t="s">
        <v>21799</v>
      </c>
      <c r="C929" s="4" t="s">
        <v>20874</v>
      </c>
      <c r="D929" t="str">
        <f t="shared" si="14"/>
        <v>http://example.com</v>
      </c>
    </row>
    <row r="930" spans="1:4">
      <c r="A930" t="s">
        <v>3607</v>
      </c>
      <c r="B930" s="4" t="s">
        <v>21800</v>
      </c>
      <c r="C930" s="4" t="s">
        <v>20874</v>
      </c>
      <c r="D930" t="str">
        <f t="shared" si="14"/>
        <v>http://example.com</v>
      </c>
    </row>
    <row r="931" spans="1:4">
      <c r="A931" t="s">
        <v>3611</v>
      </c>
      <c r="B931" s="4" t="s">
        <v>21801</v>
      </c>
      <c r="C931" s="4" t="s">
        <v>20876</v>
      </c>
      <c r="D931" t="str">
        <f t="shared" si="14"/>
        <v>http://example.org</v>
      </c>
    </row>
    <row r="932" spans="1:4">
      <c r="A932" t="s">
        <v>3615</v>
      </c>
      <c r="B932" s="4" t="s">
        <v>21802</v>
      </c>
      <c r="C932" s="4" t="s">
        <v>20874</v>
      </c>
      <c r="D932" t="str">
        <f t="shared" si="14"/>
        <v>http://example.com</v>
      </c>
    </row>
    <row r="933" spans="1:4">
      <c r="A933" t="s">
        <v>3619</v>
      </c>
      <c r="B933" s="4" t="s">
        <v>21803</v>
      </c>
      <c r="C933" s="4" t="s">
        <v>20878</v>
      </c>
      <c r="D933" t="str">
        <f t="shared" si="14"/>
        <v>http://example.net</v>
      </c>
    </row>
    <row r="934" spans="1:4">
      <c r="A934" t="s">
        <v>3623</v>
      </c>
      <c r="B934" s="4" t="s">
        <v>21804</v>
      </c>
      <c r="C934" s="4" t="s">
        <v>20874</v>
      </c>
      <c r="D934" t="str">
        <f t="shared" si="14"/>
        <v>http://example.com</v>
      </c>
    </row>
    <row r="935" spans="1:4">
      <c r="A935" t="s">
        <v>3627</v>
      </c>
      <c r="B935" s="4" t="s">
        <v>21805</v>
      </c>
      <c r="C935" s="4" t="s">
        <v>20878</v>
      </c>
      <c r="D935" t="str">
        <f t="shared" si="14"/>
        <v>http://example.net</v>
      </c>
    </row>
    <row r="936" spans="1:4">
      <c r="A936" t="s">
        <v>3631</v>
      </c>
      <c r="B936" s="4" t="s">
        <v>21806</v>
      </c>
      <c r="C936" s="4" t="s">
        <v>20876</v>
      </c>
      <c r="D936" t="str">
        <f t="shared" si="14"/>
        <v>http://example.org</v>
      </c>
    </row>
    <row r="937" spans="1:4">
      <c r="A937" t="s">
        <v>3634</v>
      </c>
      <c r="B937" s="4" t="s">
        <v>21807</v>
      </c>
      <c r="C937" s="4" t="s">
        <v>20874</v>
      </c>
      <c r="D937" t="str">
        <f t="shared" si="14"/>
        <v>http://example.com</v>
      </c>
    </row>
    <row r="938" spans="1:4">
      <c r="A938" t="s">
        <v>3638</v>
      </c>
      <c r="B938" s="4" t="s">
        <v>21808</v>
      </c>
      <c r="C938" s="4" t="s">
        <v>20878</v>
      </c>
      <c r="D938" t="str">
        <f t="shared" si="14"/>
        <v>http://example.net</v>
      </c>
    </row>
    <row r="939" spans="1:4">
      <c r="A939" t="s">
        <v>3642</v>
      </c>
      <c r="B939" s="4" t="s">
        <v>21809</v>
      </c>
      <c r="C939" s="4" t="s">
        <v>20878</v>
      </c>
      <c r="D939" t="str">
        <f t="shared" si="14"/>
        <v>http://example.net</v>
      </c>
    </row>
    <row r="940" spans="1:4">
      <c r="A940" t="s">
        <v>3645</v>
      </c>
      <c r="B940" s="4" t="s">
        <v>21810</v>
      </c>
      <c r="C940" s="4" t="s">
        <v>20878</v>
      </c>
      <c r="D940" t="str">
        <f t="shared" si="14"/>
        <v>http://example.net</v>
      </c>
    </row>
    <row r="941" spans="1:4">
      <c r="A941" t="s">
        <v>3649</v>
      </c>
      <c r="B941" s="4" t="s">
        <v>21811</v>
      </c>
      <c r="C941" s="4" t="s">
        <v>20874</v>
      </c>
      <c r="D941" t="str">
        <f t="shared" si="14"/>
        <v>http://example.com</v>
      </c>
    </row>
    <row r="942" spans="1:4">
      <c r="A942" t="s">
        <v>3653</v>
      </c>
      <c r="B942" s="4" t="s">
        <v>21812</v>
      </c>
      <c r="C942" s="4" t="s">
        <v>20876</v>
      </c>
      <c r="D942" t="str">
        <f t="shared" si="14"/>
        <v>http://example.org</v>
      </c>
    </row>
    <row r="943" spans="1:4">
      <c r="A943" t="s">
        <v>3657</v>
      </c>
      <c r="B943" s="4" t="s">
        <v>21813</v>
      </c>
      <c r="C943" s="4" t="s">
        <v>20878</v>
      </c>
      <c r="D943" t="str">
        <f t="shared" si="14"/>
        <v>http://example.net</v>
      </c>
    </row>
    <row r="944" spans="1:4">
      <c r="A944" t="s">
        <v>3661</v>
      </c>
      <c r="B944" s="4" t="s">
        <v>21814</v>
      </c>
      <c r="C944" s="4" t="s">
        <v>20874</v>
      </c>
      <c r="D944" t="str">
        <f t="shared" si="14"/>
        <v>http://example.com</v>
      </c>
    </row>
    <row r="945" spans="1:4">
      <c r="A945" t="s">
        <v>3665</v>
      </c>
      <c r="B945" s="4" t="s">
        <v>21815</v>
      </c>
      <c r="C945" s="4" t="s">
        <v>20874</v>
      </c>
      <c r="D945" t="str">
        <f t="shared" si="14"/>
        <v>http://example.com</v>
      </c>
    </row>
    <row r="946" spans="1:4">
      <c r="A946" t="s">
        <v>3668</v>
      </c>
      <c r="B946" s="4" t="s">
        <v>21675</v>
      </c>
      <c r="C946" s="4" t="s">
        <v>20874</v>
      </c>
      <c r="D946" t="str">
        <f t="shared" si="14"/>
        <v>http://example.com</v>
      </c>
    </row>
    <row r="947" spans="1:4">
      <c r="A947" t="s">
        <v>3672</v>
      </c>
      <c r="B947" s="4" t="s">
        <v>21816</v>
      </c>
      <c r="C947" s="4" t="s">
        <v>20876</v>
      </c>
      <c r="D947" t="str">
        <f t="shared" si="14"/>
        <v>http://example.org</v>
      </c>
    </row>
    <row r="948" spans="1:4">
      <c r="A948" t="s">
        <v>3676</v>
      </c>
      <c r="B948" s="4" t="s">
        <v>21817</v>
      </c>
      <c r="C948" s="4" t="s">
        <v>20874</v>
      </c>
      <c r="D948" t="str">
        <f t="shared" si="14"/>
        <v>http://example.com</v>
      </c>
    </row>
    <row r="949" spans="1:4">
      <c r="A949" t="s">
        <v>3680</v>
      </c>
      <c r="B949" s="4" t="s">
        <v>21818</v>
      </c>
      <c r="C949" s="4" t="s">
        <v>20874</v>
      </c>
      <c r="D949" t="str">
        <f t="shared" si="14"/>
        <v>http://example.com</v>
      </c>
    </row>
    <row r="950" spans="1:4">
      <c r="A950" t="s">
        <v>3684</v>
      </c>
      <c r="B950" s="4" t="s">
        <v>21819</v>
      </c>
      <c r="C950" s="4" t="s">
        <v>20878</v>
      </c>
      <c r="D950" t="str">
        <f t="shared" si="14"/>
        <v>http://example.net</v>
      </c>
    </row>
    <row r="951" spans="1:4">
      <c r="A951" t="s">
        <v>3688</v>
      </c>
      <c r="B951" s="4" t="s">
        <v>21820</v>
      </c>
      <c r="C951" s="4" t="s">
        <v>20876</v>
      </c>
      <c r="D951" t="str">
        <f t="shared" si="14"/>
        <v>http://example.org</v>
      </c>
    </row>
    <row r="952" spans="1:4">
      <c r="A952" t="s">
        <v>3692</v>
      </c>
      <c r="B952" s="4" t="s">
        <v>21821</v>
      </c>
      <c r="C952" s="4" t="s">
        <v>20874</v>
      </c>
      <c r="D952" t="str">
        <f t="shared" si="14"/>
        <v>http://example.com</v>
      </c>
    </row>
    <row r="953" spans="1:4">
      <c r="A953" t="s">
        <v>3696</v>
      </c>
      <c r="B953" s="4" t="s">
        <v>21822</v>
      </c>
      <c r="C953" s="4" t="s">
        <v>20878</v>
      </c>
      <c r="D953" t="str">
        <f t="shared" si="14"/>
        <v>http://example.net</v>
      </c>
    </row>
    <row r="954" spans="1:4">
      <c r="A954" t="s">
        <v>3700</v>
      </c>
      <c r="B954" s="4" t="s">
        <v>21823</v>
      </c>
      <c r="C954" s="4" t="s">
        <v>20878</v>
      </c>
      <c r="D954" t="str">
        <f t="shared" si="14"/>
        <v>http://example.net</v>
      </c>
    </row>
    <row r="955" spans="1:4">
      <c r="A955" t="s">
        <v>3704</v>
      </c>
      <c r="B955" s="4" t="s">
        <v>21824</v>
      </c>
      <c r="C955" s="4" t="s">
        <v>20878</v>
      </c>
      <c r="D955" t="str">
        <f t="shared" si="14"/>
        <v>http://example.net</v>
      </c>
    </row>
    <row r="956" spans="1:4">
      <c r="A956" t="s">
        <v>3707</v>
      </c>
      <c r="B956" s="4" t="s">
        <v>21825</v>
      </c>
      <c r="C956" s="4" t="s">
        <v>20874</v>
      </c>
      <c r="D956" t="str">
        <f t="shared" si="14"/>
        <v>http://example.com</v>
      </c>
    </row>
    <row r="957" spans="1:4">
      <c r="A957" t="s">
        <v>3711</v>
      </c>
      <c r="B957" s="4" t="s">
        <v>21826</v>
      </c>
      <c r="C957" s="4" t="s">
        <v>20878</v>
      </c>
      <c r="D957" t="str">
        <f t="shared" si="14"/>
        <v>http://example.net</v>
      </c>
    </row>
    <row r="958" spans="1:4">
      <c r="A958" t="s">
        <v>3715</v>
      </c>
      <c r="B958" s="4" t="s">
        <v>21827</v>
      </c>
      <c r="C958" s="4" t="s">
        <v>20878</v>
      </c>
      <c r="D958" t="str">
        <f t="shared" si="14"/>
        <v>http://example.net</v>
      </c>
    </row>
    <row r="959" spans="1:4">
      <c r="A959" t="s">
        <v>3719</v>
      </c>
      <c r="B959" s="4" t="s">
        <v>21828</v>
      </c>
      <c r="C959" s="4" t="s">
        <v>20878</v>
      </c>
      <c r="D959" t="str">
        <f t="shared" si="14"/>
        <v>http://example.net</v>
      </c>
    </row>
    <row r="960" spans="1:4">
      <c r="A960" t="s">
        <v>3723</v>
      </c>
      <c r="B960" s="4" t="s">
        <v>21829</v>
      </c>
      <c r="C960" s="4" t="s">
        <v>20878</v>
      </c>
      <c r="D960" t="str">
        <f t="shared" si="14"/>
        <v>http://example.net</v>
      </c>
    </row>
    <row r="961" spans="1:4">
      <c r="A961" t="s">
        <v>3727</v>
      </c>
      <c r="B961" s="4" t="s">
        <v>21830</v>
      </c>
      <c r="C961" s="4" t="s">
        <v>20874</v>
      </c>
      <c r="D961" t="str">
        <f t="shared" si="14"/>
        <v>http://example.com</v>
      </c>
    </row>
    <row r="962" spans="1:4">
      <c r="A962" t="s">
        <v>1996</v>
      </c>
      <c r="B962" s="4" t="s">
        <v>21387</v>
      </c>
      <c r="C962" s="4" t="s">
        <v>20876</v>
      </c>
      <c r="D962" t="str">
        <f t="shared" si="14"/>
        <v>http://example.org</v>
      </c>
    </row>
    <row r="963" spans="1:4">
      <c r="A963" t="s">
        <v>3734</v>
      </c>
      <c r="B963" s="4" t="s">
        <v>21831</v>
      </c>
      <c r="C963" s="4" t="s">
        <v>20874</v>
      </c>
      <c r="D963" t="str">
        <f t="shared" ref="D963:D1026" si="15">"http://"&amp;C963</f>
        <v>http://example.com</v>
      </c>
    </row>
    <row r="964" spans="1:4">
      <c r="A964" t="s">
        <v>3738</v>
      </c>
      <c r="B964" s="4" t="s">
        <v>21832</v>
      </c>
      <c r="C964" s="4" t="s">
        <v>20874</v>
      </c>
      <c r="D964" t="str">
        <f t="shared" si="15"/>
        <v>http://example.com</v>
      </c>
    </row>
    <row r="965" spans="1:4">
      <c r="A965" t="s">
        <v>3742</v>
      </c>
      <c r="B965" s="4" t="s">
        <v>21833</v>
      </c>
      <c r="C965" s="4" t="s">
        <v>20874</v>
      </c>
      <c r="D965" t="str">
        <f t="shared" si="15"/>
        <v>http://example.com</v>
      </c>
    </row>
    <row r="966" spans="1:4">
      <c r="A966" t="s">
        <v>3746</v>
      </c>
      <c r="B966" s="4" t="s">
        <v>21834</v>
      </c>
      <c r="C966" s="4" t="s">
        <v>20874</v>
      </c>
      <c r="D966" t="str">
        <f t="shared" si="15"/>
        <v>http://example.com</v>
      </c>
    </row>
    <row r="967" spans="1:4">
      <c r="A967" t="s">
        <v>3750</v>
      </c>
      <c r="B967" s="4" t="s">
        <v>21835</v>
      </c>
      <c r="C967" s="4" t="s">
        <v>20876</v>
      </c>
      <c r="D967" t="str">
        <f t="shared" si="15"/>
        <v>http://example.org</v>
      </c>
    </row>
    <row r="968" spans="1:4">
      <c r="A968" t="s">
        <v>3754</v>
      </c>
      <c r="B968" s="4" t="s">
        <v>21836</v>
      </c>
      <c r="C968" s="4" t="s">
        <v>20876</v>
      </c>
      <c r="D968" t="str">
        <f t="shared" si="15"/>
        <v>http://example.org</v>
      </c>
    </row>
    <row r="969" spans="1:4">
      <c r="A969" t="s">
        <v>3758</v>
      </c>
      <c r="B969" s="4" t="s">
        <v>21837</v>
      </c>
      <c r="C969" s="4" t="s">
        <v>20876</v>
      </c>
      <c r="D969" t="str">
        <f t="shared" si="15"/>
        <v>http://example.org</v>
      </c>
    </row>
    <row r="970" spans="1:4">
      <c r="A970" t="s">
        <v>3762</v>
      </c>
      <c r="B970" s="4" t="s">
        <v>21838</v>
      </c>
      <c r="C970" s="4" t="s">
        <v>20878</v>
      </c>
      <c r="D970" t="str">
        <f t="shared" si="15"/>
        <v>http://example.net</v>
      </c>
    </row>
    <row r="971" spans="1:4">
      <c r="A971" t="s">
        <v>3766</v>
      </c>
      <c r="B971" s="4" t="s">
        <v>21839</v>
      </c>
      <c r="C971" s="4" t="s">
        <v>20878</v>
      </c>
      <c r="D971" t="str">
        <f t="shared" si="15"/>
        <v>http://example.net</v>
      </c>
    </row>
    <row r="972" spans="1:4">
      <c r="A972" t="s">
        <v>3770</v>
      </c>
      <c r="B972" s="4" t="s">
        <v>21840</v>
      </c>
      <c r="C972" s="4" t="s">
        <v>20876</v>
      </c>
      <c r="D972" t="str">
        <f t="shared" si="15"/>
        <v>http://example.org</v>
      </c>
    </row>
    <row r="973" spans="1:4">
      <c r="A973" t="s">
        <v>3774</v>
      </c>
      <c r="B973" s="4" t="s">
        <v>21841</v>
      </c>
      <c r="C973" s="4" t="s">
        <v>20878</v>
      </c>
      <c r="D973" t="str">
        <f t="shared" si="15"/>
        <v>http://example.net</v>
      </c>
    </row>
    <row r="974" spans="1:4">
      <c r="A974" t="s">
        <v>3778</v>
      </c>
      <c r="B974" s="4" t="s">
        <v>21842</v>
      </c>
      <c r="C974" s="4" t="s">
        <v>20878</v>
      </c>
      <c r="D974" t="str">
        <f t="shared" si="15"/>
        <v>http://example.net</v>
      </c>
    </row>
    <row r="975" spans="1:4">
      <c r="A975" t="s">
        <v>3782</v>
      </c>
      <c r="B975" s="4" t="s">
        <v>21843</v>
      </c>
      <c r="C975" s="4" t="s">
        <v>20874</v>
      </c>
      <c r="D975" t="str">
        <f t="shared" si="15"/>
        <v>http://example.com</v>
      </c>
    </row>
    <row r="976" spans="1:4">
      <c r="A976" t="s">
        <v>3786</v>
      </c>
      <c r="B976" s="4" t="s">
        <v>21844</v>
      </c>
      <c r="C976" s="4" t="s">
        <v>20876</v>
      </c>
      <c r="D976" t="str">
        <f t="shared" si="15"/>
        <v>http://example.org</v>
      </c>
    </row>
    <row r="977" spans="1:4">
      <c r="A977" t="s">
        <v>3790</v>
      </c>
      <c r="B977" s="4" t="s">
        <v>21845</v>
      </c>
      <c r="C977" s="4" t="s">
        <v>20876</v>
      </c>
      <c r="D977" t="str">
        <f t="shared" si="15"/>
        <v>http://example.org</v>
      </c>
    </row>
    <row r="978" spans="1:4">
      <c r="A978" t="s">
        <v>3794</v>
      </c>
      <c r="B978" s="4" t="s">
        <v>21846</v>
      </c>
      <c r="C978" s="4" t="s">
        <v>20874</v>
      </c>
      <c r="D978" t="str">
        <f t="shared" si="15"/>
        <v>http://example.com</v>
      </c>
    </row>
    <row r="979" spans="1:4">
      <c r="A979" t="s">
        <v>3798</v>
      </c>
      <c r="B979" s="4" t="s">
        <v>21847</v>
      </c>
      <c r="C979" s="4" t="s">
        <v>20876</v>
      </c>
      <c r="D979" t="str">
        <f t="shared" si="15"/>
        <v>http://example.org</v>
      </c>
    </row>
    <row r="980" spans="1:4">
      <c r="A980" t="s">
        <v>3802</v>
      </c>
      <c r="B980" s="4" t="s">
        <v>21848</v>
      </c>
      <c r="C980" s="4" t="s">
        <v>20876</v>
      </c>
      <c r="D980" t="str">
        <f t="shared" si="15"/>
        <v>http://example.org</v>
      </c>
    </row>
    <row r="981" spans="1:4">
      <c r="A981" t="s">
        <v>3806</v>
      </c>
      <c r="B981" s="4" t="s">
        <v>21849</v>
      </c>
      <c r="C981" s="4" t="s">
        <v>20878</v>
      </c>
      <c r="D981" t="str">
        <f t="shared" si="15"/>
        <v>http://example.net</v>
      </c>
    </row>
    <row r="982" spans="1:4">
      <c r="A982" t="s">
        <v>3809</v>
      </c>
      <c r="B982" s="4" t="s">
        <v>21850</v>
      </c>
      <c r="C982" s="4" t="s">
        <v>20878</v>
      </c>
      <c r="D982" t="str">
        <f t="shared" si="15"/>
        <v>http://example.net</v>
      </c>
    </row>
    <row r="983" spans="1:4">
      <c r="A983" t="s">
        <v>3813</v>
      </c>
      <c r="B983" s="4" t="s">
        <v>21851</v>
      </c>
      <c r="C983" s="4" t="s">
        <v>20874</v>
      </c>
      <c r="D983" t="str">
        <f t="shared" si="15"/>
        <v>http://example.com</v>
      </c>
    </row>
    <row r="984" spans="1:4">
      <c r="A984" t="s">
        <v>3817</v>
      </c>
      <c r="B984" s="4" t="s">
        <v>21852</v>
      </c>
      <c r="C984" s="4" t="s">
        <v>20876</v>
      </c>
      <c r="D984" t="str">
        <f t="shared" si="15"/>
        <v>http://example.org</v>
      </c>
    </row>
    <row r="985" spans="1:4">
      <c r="A985" t="s">
        <v>3821</v>
      </c>
      <c r="B985" s="4" t="s">
        <v>21853</v>
      </c>
      <c r="C985" s="4" t="s">
        <v>20876</v>
      </c>
      <c r="D985" t="str">
        <f t="shared" si="15"/>
        <v>http://example.org</v>
      </c>
    </row>
    <row r="986" spans="1:4">
      <c r="A986" t="s">
        <v>3825</v>
      </c>
      <c r="B986" s="4" t="s">
        <v>21854</v>
      </c>
      <c r="C986" s="4" t="s">
        <v>20878</v>
      </c>
      <c r="D986" t="str">
        <f t="shared" si="15"/>
        <v>http://example.net</v>
      </c>
    </row>
    <row r="987" spans="1:4">
      <c r="A987" t="s">
        <v>3828</v>
      </c>
      <c r="B987" s="4" t="s">
        <v>21855</v>
      </c>
      <c r="C987" s="4" t="s">
        <v>20876</v>
      </c>
      <c r="D987" t="str">
        <f t="shared" si="15"/>
        <v>http://example.org</v>
      </c>
    </row>
    <row r="988" spans="1:4">
      <c r="A988" t="s">
        <v>3832</v>
      </c>
      <c r="B988" s="4" t="s">
        <v>21856</v>
      </c>
      <c r="C988" s="4" t="s">
        <v>20874</v>
      </c>
      <c r="D988" t="str">
        <f t="shared" si="15"/>
        <v>http://example.com</v>
      </c>
    </row>
    <row r="989" spans="1:4">
      <c r="A989" t="s">
        <v>3836</v>
      </c>
      <c r="B989" s="4" t="s">
        <v>21857</v>
      </c>
      <c r="C989" s="4" t="s">
        <v>20874</v>
      </c>
      <c r="D989" t="str">
        <f t="shared" si="15"/>
        <v>http://example.com</v>
      </c>
    </row>
    <row r="990" spans="1:4">
      <c r="A990" t="s">
        <v>3840</v>
      </c>
      <c r="B990" s="4" t="s">
        <v>21170</v>
      </c>
      <c r="C990" s="4" t="s">
        <v>20876</v>
      </c>
      <c r="D990" t="str">
        <f t="shared" si="15"/>
        <v>http://example.org</v>
      </c>
    </row>
    <row r="991" spans="1:4">
      <c r="A991" t="s">
        <v>3844</v>
      </c>
      <c r="B991" s="4" t="s">
        <v>21858</v>
      </c>
      <c r="C991" s="4" t="s">
        <v>20878</v>
      </c>
      <c r="D991" t="str">
        <f t="shared" si="15"/>
        <v>http://example.net</v>
      </c>
    </row>
    <row r="992" spans="1:4">
      <c r="A992" t="s">
        <v>3848</v>
      </c>
      <c r="B992" s="4" t="s">
        <v>21859</v>
      </c>
      <c r="C992" s="4" t="s">
        <v>20878</v>
      </c>
      <c r="D992" t="str">
        <f t="shared" si="15"/>
        <v>http://example.net</v>
      </c>
    </row>
    <row r="993" spans="1:4">
      <c r="A993" t="s">
        <v>3851</v>
      </c>
      <c r="B993" s="4" t="s">
        <v>21860</v>
      </c>
      <c r="C993" s="4" t="s">
        <v>20874</v>
      </c>
      <c r="D993" t="str">
        <f t="shared" si="15"/>
        <v>http://example.com</v>
      </c>
    </row>
    <row r="994" spans="1:4">
      <c r="A994" t="s">
        <v>3855</v>
      </c>
      <c r="B994" s="4" t="s">
        <v>21861</v>
      </c>
      <c r="C994" s="4" t="s">
        <v>20874</v>
      </c>
      <c r="D994" t="str">
        <f t="shared" si="15"/>
        <v>http://example.com</v>
      </c>
    </row>
    <row r="995" spans="1:4">
      <c r="A995" t="s">
        <v>3859</v>
      </c>
      <c r="B995" s="4" t="s">
        <v>21862</v>
      </c>
      <c r="C995" s="4" t="s">
        <v>20876</v>
      </c>
      <c r="D995" t="str">
        <f t="shared" si="15"/>
        <v>http://example.org</v>
      </c>
    </row>
    <row r="996" spans="1:4">
      <c r="A996" t="s">
        <v>3863</v>
      </c>
      <c r="B996" s="4" t="s">
        <v>21863</v>
      </c>
      <c r="C996" s="4" t="s">
        <v>20878</v>
      </c>
      <c r="D996" t="str">
        <f t="shared" si="15"/>
        <v>http://example.net</v>
      </c>
    </row>
    <row r="997" spans="1:4">
      <c r="A997" t="s">
        <v>3867</v>
      </c>
      <c r="B997" s="4" t="s">
        <v>21864</v>
      </c>
      <c r="C997" s="4" t="s">
        <v>20874</v>
      </c>
      <c r="D997" t="str">
        <f t="shared" si="15"/>
        <v>http://example.com</v>
      </c>
    </row>
    <row r="998" spans="1:4">
      <c r="A998" t="s">
        <v>3871</v>
      </c>
      <c r="B998" s="4" t="s">
        <v>21865</v>
      </c>
      <c r="C998" s="4" t="s">
        <v>20876</v>
      </c>
      <c r="D998" t="str">
        <f t="shared" si="15"/>
        <v>http://example.org</v>
      </c>
    </row>
    <row r="999" spans="1:4">
      <c r="A999" t="s">
        <v>3875</v>
      </c>
      <c r="B999" s="4" t="s">
        <v>21866</v>
      </c>
      <c r="C999" s="4" t="s">
        <v>20876</v>
      </c>
      <c r="D999" t="str">
        <f t="shared" si="15"/>
        <v>http://example.org</v>
      </c>
    </row>
    <row r="1000" spans="1:4">
      <c r="A1000" t="s">
        <v>3879</v>
      </c>
      <c r="B1000" s="4" t="s">
        <v>21867</v>
      </c>
      <c r="C1000" s="4" t="s">
        <v>20876</v>
      </c>
      <c r="D1000" t="str">
        <f t="shared" si="15"/>
        <v>http://example.org</v>
      </c>
    </row>
    <row r="1001" spans="1:4">
      <c r="A1001" t="s">
        <v>3883</v>
      </c>
      <c r="B1001" s="4" t="s">
        <v>21868</v>
      </c>
      <c r="C1001" s="4" t="s">
        <v>20874</v>
      </c>
      <c r="D1001" t="str">
        <f t="shared" si="15"/>
        <v>http://example.com</v>
      </c>
    </row>
    <row r="1002" spans="1:4">
      <c r="A1002" t="s">
        <v>3887</v>
      </c>
      <c r="B1002" s="4" t="s">
        <v>21869</v>
      </c>
      <c r="C1002" s="4" t="s">
        <v>20874</v>
      </c>
      <c r="D1002" t="str">
        <f t="shared" si="15"/>
        <v>http://example.com</v>
      </c>
    </row>
    <row r="1003" spans="1:4">
      <c r="A1003" t="s">
        <v>3891</v>
      </c>
      <c r="B1003" s="4" t="s">
        <v>21870</v>
      </c>
      <c r="C1003" s="4" t="s">
        <v>20874</v>
      </c>
      <c r="D1003" t="str">
        <f t="shared" si="15"/>
        <v>http://example.com</v>
      </c>
    </row>
    <row r="1004" spans="1:4">
      <c r="A1004" t="s">
        <v>3895</v>
      </c>
      <c r="B1004" s="4" t="s">
        <v>21871</v>
      </c>
      <c r="C1004" s="4" t="s">
        <v>20874</v>
      </c>
      <c r="D1004" t="str">
        <f t="shared" si="15"/>
        <v>http://example.com</v>
      </c>
    </row>
    <row r="1005" spans="1:4">
      <c r="A1005" t="s">
        <v>3898</v>
      </c>
      <c r="B1005" s="4" t="s">
        <v>21872</v>
      </c>
      <c r="C1005" s="4" t="s">
        <v>20874</v>
      </c>
      <c r="D1005" t="str">
        <f t="shared" si="15"/>
        <v>http://example.com</v>
      </c>
    </row>
    <row r="1006" spans="1:4">
      <c r="A1006" t="s">
        <v>3902</v>
      </c>
      <c r="B1006" s="4" t="s">
        <v>21873</v>
      </c>
      <c r="C1006" s="4" t="s">
        <v>20874</v>
      </c>
      <c r="D1006" t="str">
        <f t="shared" si="15"/>
        <v>http://example.com</v>
      </c>
    </row>
    <row r="1007" spans="1:4">
      <c r="A1007" t="s">
        <v>3906</v>
      </c>
      <c r="B1007" s="4" t="s">
        <v>21874</v>
      </c>
      <c r="C1007" s="4" t="s">
        <v>20876</v>
      </c>
      <c r="D1007" t="str">
        <f t="shared" si="15"/>
        <v>http://example.org</v>
      </c>
    </row>
    <row r="1008" spans="1:4">
      <c r="A1008" t="s">
        <v>3910</v>
      </c>
      <c r="B1008" s="4" t="s">
        <v>21875</v>
      </c>
      <c r="C1008" s="4" t="s">
        <v>20878</v>
      </c>
      <c r="D1008" t="str">
        <f t="shared" si="15"/>
        <v>http://example.net</v>
      </c>
    </row>
    <row r="1009" spans="1:4">
      <c r="A1009" t="s">
        <v>3914</v>
      </c>
      <c r="B1009" s="4" t="s">
        <v>21876</v>
      </c>
      <c r="C1009" s="4" t="s">
        <v>20874</v>
      </c>
      <c r="D1009" t="str">
        <f t="shared" si="15"/>
        <v>http://example.com</v>
      </c>
    </row>
    <row r="1010" spans="1:4">
      <c r="A1010" t="s">
        <v>3918</v>
      </c>
      <c r="B1010" s="4" t="s">
        <v>21877</v>
      </c>
      <c r="C1010" s="4" t="s">
        <v>20876</v>
      </c>
      <c r="D1010" t="str">
        <f t="shared" si="15"/>
        <v>http://example.org</v>
      </c>
    </row>
    <row r="1011" spans="1:4">
      <c r="A1011" t="s">
        <v>3922</v>
      </c>
      <c r="B1011" s="4" t="s">
        <v>21878</v>
      </c>
      <c r="C1011" s="4" t="s">
        <v>20876</v>
      </c>
      <c r="D1011" t="str">
        <f t="shared" si="15"/>
        <v>http://example.org</v>
      </c>
    </row>
    <row r="1012" spans="1:4">
      <c r="A1012" t="s">
        <v>3926</v>
      </c>
      <c r="B1012" s="4" t="s">
        <v>21879</v>
      </c>
      <c r="C1012" s="4" t="s">
        <v>20876</v>
      </c>
      <c r="D1012" t="str">
        <f t="shared" si="15"/>
        <v>http://example.org</v>
      </c>
    </row>
    <row r="1013" spans="1:4">
      <c r="A1013" t="s">
        <v>3930</v>
      </c>
      <c r="B1013" s="4" t="s">
        <v>21880</v>
      </c>
      <c r="C1013" s="4" t="s">
        <v>20876</v>
      </c>
      <c r="D1013" t="str">
        <f t="shared" si="15"/>
        <v>http://example.org</v>
      </c>
    </row>
    <row r="1014" spans="1:4">
      <c r="A1014" t="s">
        <v>3933</v>
      </c>
      <c r="B1014" s="4" t="s">
        <v>21881</v>
      </c>
      <c r="C1014" s="4" t="s">
        <v>20876</v>
      </c>
      <c r="D1014" t="str">
        <f t="shared" si="15"/>
        <v>http://example.org</v>
      </c>
    </row>
    <row r="1015" spans="1:4">
      <c r="A1015" t="s">
        <v>3937</v>
      </c>
      <c r="B1015" s="4" t="s">
        <v>21882</v>
      </c>
      <c r="C1015" s="4" t="s">
        <v>20878</v>
      </c>
      <c r="D1015" t="str">
        <f t="shared" si="15"/>
        <v>http://example.net</v>
      </c>
    </row>
    <row r="1016" spans="1:4">
      <c r="A1016" t="s">
        <v>3941</v>
      </c>
      <c r="B1016" s="4" t="s">
        <v>21883</v>
      </c>
      <c r="C1016" s="4" t="s">
        <v>20874</v>
      </c>
      <c r="D1016" t="str">
        <f t="shared" si="15"/>
        <v>http://example.com</v>
      </c>
    </row>
    <row r="1017" spans="1:4">
      <c r="A1017" t="s">
        <v>3945</v>
      </c>
      <c r="B1017" s="4" t="s">
        <v>21884</v>
      </c>
      <c r="C1017" s="4" t="s">
        <v>20874</v>
      </c>
      <c r="D1017" t="str">
        <f t="shared" si="15"/>
        <v>http://example.com</v>
      </c>
    </row>
    <row r="1018" spans="1:4">
      <c r="A1018" t="s">
        <v>3948</v>
      </c>
      <c r="B1018" s="4" t="s">
        <v>21885</v>
      </c>
      <c r="C1018" s="4" t="s">
        <v>20874</v>
      </c>
      <c r="D1018" t="str">
        <f t="shared" si="15"/>
        <v>http://example.com</v>
      </c>
    </row>
    <row r="1019" spans="1:4">
      <c r="A1019" t="s">
        <v>3952</v>
      </c>
      <c r="B1019" s="4" t="s">
        <v>21886</v>
      </c>
      <c r="C1019" s="4" t="s">
        <v>20878</v>
      </c>
      <c r="D1019" t="str">
        <f t="shared" si="15"/>
        <v>http://example.net</v>
      </c>
    </row>
    <row r="1020" spans="1:4">
      <c r="A1020" t="s">
        <v>3956</v>
      </c>
      <c r="B1020" s="4" t="s">
        <v>21887</v>
      </c>
      <c r="C1020" s="4" t="s">
        <v>20874</v>
      </c>
      <c r="D1020" t="str">
        <f t="shared" si="15"/>
        <v>http://example.com</v>
      </c>
    </row>
    <row r="1021" spans="1:4">
      <c r="A1021" t="s">
        <v>3960</v>
      </c>
      <c r="B1021" s="4" t="s">
        <v>21888</v>
      </c>
      <c r="C1021" s="4" t="s">
        <v>20878</v>
      </c>
      <c r="D1021" t="str">
        <f t="shared" si="15"/>
        <v>http://example.net</v>
      </c>
    </row>
    <row r="1022" spans="1:4">
      <c r="A1022" t="s">
        <v>3964</v>
      </c>
      <c r="B1022" s="4" t="s">
        <v>21889</v>
      </c>
      <c r="C1022" s="4" t="s">
        <v>20878</v>
      </c>
      <c r="D1022" t="str">
        <f t="shared" si="15"/>
        <v>http://example.net</v>
      </c>
    </row>
    <row r="1023" spans="1:4">
      <c r="A1023" t="s">
        <v>3968</v>
      </c>
      <c r="B1023" s="4" t="s">
        <v>21890</v>
      </c>
      <c r="C1023" s="4" t="s">
        <v>20876</v>
      </c>
      <c r="D1023" t="str">
        <f t="shared" si="15"/>
        <v>http://example.org</v>
      </c>
    </row>
    <row r="1024" spans="1:4">
      <c r="A1024" t="s">
        <v>3972</v>
      </c>
      <c r="B1024" s="4" t="s">
        <v>21891</v>
      </c>
      <c r="C1024" s="4" t="s">
        <v>20876</v>
      </c>
      <c r="D1024" t="str">
        <f t="shared" si="15"/>
        <v>http://example.org</v>
      </c>
    </row>
    <row r="1025" spans="1:4">
      <c r="A1025" t="s">
        <v>3976</v>
      </c>
      <c r="B1025" s="4" t="s">
        <v>21892</v>
      </c>
      <c r="C1025" s="4" t="s">
        <v>20878</v>
      </c>
      <c r="D1025" t="str">
        <f t="shared" si="15"/>
        <v>http://example.net</v>
      </c>
    </row>
    <row r="1026" spans="1:4">
      <c r="A1026" t="s">
        <v>3980</v>
      </c>
      <c r="B1026" s="4" t="s">
        <v>21893</v>
      </c>
      <c r="C1026" s="4" t="s">
        <v>20874</v>
      </c>
      <c r="D1026" t="str">
        <f t="shared" si="15"/>
        <v>http://example.com</v>
      </c>
    </row>
    <row r="1027" spans="1:4">
      <c r="A1027" t="s">
        <v>3984</v>
      </c>
      <c r="B1027" s="4" t="s">
        <v>21894</v>
      </c>
      <c r="C1027" s="4" t="s">
        <v>20876</v>
      </c>
      <c r="D1027" t="str">
        <f t="shared" ref="D1027:D1090" si="16">"http://"&amp;C1027</f>
        <v>http://example.org</v>
      </c>
    </row>
    <row r="1028" spans="1:4">
      <c r="A1028" t="s">
        <v>3987</v>
      </c>
      <c r="B1028" s="4" t="s">
        <v>21895</v>
      </c>
      <c r="C1028" s="4" t="s">
        <v>20876</v>
      </c>
      <c r="D1028" t="str">
        <f t="shared" si="16"/>
        <v>http://example.org</v>
      </c>
    </row>
    <row r="1029" spans="1:4">
      <c r="A1029" t="s">
        <v>3991</v>
      </c>
      <c r="B1029" s="4" t="s">
        <v>21896</v>
      </c>
      <c r="C1029" s="4" t="s">
        <v>20878</v>
      </c>
      <c r="D1029" t="str">
        <f t="shared" si="16"/>
        <v>http://example.net</v>
      </c>
    </row>
    <row r="1030" spans="1:4">
      <c r="A1030" t="s">
        <v>3995</v>
      </c>
      <c r="B1030" s="4" t="s">
        <v>21897</v>
      </c>
      <c r="C1030" s="4" t="s">
        <v>20878</v>
      </c>
      <c r="D1030" t="str">
        <f t="shared" si="16"/>
        <v>http://example.net</v>
      </c>
    </row>
    <row r="1031" spans="1:4">
      <c r="A1031" t="s">
        <v>3999</v>
      </c>
      <c r="B1031" s="4" t="s">
        <v>21898</v>
      </c>
      <c r="C1031" s="4" t="s">
        <v>20874</v>
      </c>
      <c r="D1031" t="str">
        <f t="shared" si="16"/>
        <v>http://example.com</v>
      </c>
    </row>
    <row r="1032" spans="1:4">
      <c r="A1032" t="s">
        <v>4003</v>
      </c>
      <c r="B1032" s="4" t="s">
        <v>21899</v>
      </c>
      <c r="C1032" s="4" t="s">
        <v>20876</v>
      </c>
      <c r="D1032" t="str">
        <f t="shared" si="16"/>
        <v>http://example.org</v>
      </c>
    </row>
    <row r="1033" spans="1:4">
      <c r="A1033" t="s">
        <v>4007</v>
      </c>
      <c r="B1033" s="4" t="s">
        <v>21900</v>
      </c>
      <c r="C1033" s="4" t="s">
        <v>20874</v>
      </c>
      <c r="D1033" t="str">
        <f t="shared" si="16"/>
        <v>http://example.com</v>
      </c>
    </row>
    <row r="1034" spans="1:4">
      <c r="A1034" t="s">
        <v>4011</v>
      </c>
      <c r="B1034" s="4" t="s">
        <v>21901</v>
      </c>
      <c r="C1034" s="4" t="s">
        <v>20874</v>
      </c>
      <c r="D1034" t="str">
        <f t="shared" si="16"/>
        <v>http://example.com</v>
      </c>
    </row>
    <row r="1035" spans="1:4">
      <c r="A1035" t="s">
        <v>4015</v>
      </c>
      <c r="B1035" s="4" t="s">
        <v>21902</v>
      </c>
      <c r="C1035" s="4" t="s">
        <v>20878</v>
      </c>
      <c r="D1035" t="str">
        <f t="shared" si="16"/>
        <v>http://example.net</v>
      </c>
    </row>
    <row r="1036" spans="1:4">
      <c r="A1036" t="s">
        <v>4019</v>
      </c>
      <c r="B1036" s="4" t="s">
        <v>21903</v>
      </c>
      <c r="C1036" s="4" t="s">
        <v>20878</v>
      </c>
      <c r="D1036" t="str">
        <f t="shared" si="16"/>
        <v>http://example.net</v>
      </c>
    </row>
    <row r="1037" spans="1:4">
      <c r="A1037" t="s">
        <v>4023</v>
      </c>
      <c r="B1037" s="4" t="s">
        <v>21904</v>
      </c>
      <c r="C1037" s="4" t="s">
        <v>20876</v>
      </c>
      <c r="D1037" t="str">
        <f t="shared" si="16"/>
        <v>http://example.org</v>
      </c>
    </row>
    <row r="1038" spans="1:4">
      <c r="A1038" t="s">
        <v>4027</v>
      </c>
      <c r="B1038" s="4" t="s">
        <v>21905</v>
      </c>
      <c r="C1038" s="4" t="s">
        <v>20874</v>
      </c>
      <c r="D1038" t="str">
        <f t="shared" si="16"/>
        <v>http://example.com</v>
      </c>
    </row>
    <row r="1039" spans="1:4">
      <c r="A1039" t="s">
        <v>4031</v>
      </c>
      <c r="B1039" s="4" t="s">
        <v>21906</v>
      </c>
      <c r="C1039" s="4" t="s">
        <v>20874</v>
      </c>
      <c r="D1039" t="str">
        <f t="shared" si="16"/>
        <v>http://example.com</v>
      </c>
    </row>
    <row r="1040" spans="1:4">
      <c r="A1040" t="s">
        <v>4034</v>
      </c>
      <c r="B1040" s="4" t="s">
        <v>21907</v>
      </c>
      <c r="C1040" s="4" t="s">
        <v>20874</v>
      </c>
      <c r="D1040" t="str">
        <f t="shared" si="16"/>
        <v>http://example.com</v>
      </c>
    </row>
    <row r="1041" spans="1:4">
      <c r="A1041" t="s">
        <v>4037</v>
      </c>
      <c r="B1041" s="4" t="s">
        <v>21908</v>
      </c>
      <c r="C1041" s="4" t="s">
        <v>20874</v>
      </c>
      <c r="D1041" t="str">
        <f t="shared" si="16"/>
        <v>http://example.com</v>
      </c>
    </row>
    <row r="1042" spans="1:4">
      <c r="A1042" t="s">
        <v>4041</v>
      </c>
      <c r="B1042" s="4" t="s">
        <v>21909</v>
      </c>
      <c r="C1042" s="4" t="s">
        <v>20874</v>
      </c>
      <c r="D1042" t="str">
        <f t="shared" si="16"/>
        <v>http://example.com</v>
      </c>
    </row>
    <row r="1043" spans="1:4">
      <c r="A1043" t="s">
        <v>4045</v>
      </c>
      <c r="B1043" s="4" t="s">
        <v>21910</v>
      </c>
      <c r="C1043" s="4" t="s">
        <v>20874</v>
      </c>
      <c r="D1043" t="str">
        <f t="shared" si="16"/>
        <v>http://example.com</v>
      </c>
    </row>
    <row r="1044" spans="1:4">
      <c r="A1044" t="s">
        <v>4049</v>
      </c>
      <c r="B1044" s="4" t="s">
        <v>21911</v>
      </c>
      <c r="C1044" s="4" t="s">
        <v>20874</v>
      </c>
      <c r="D1044" t="str">
        <f t="shared" si="16"/>
        <v>http://example.com</v>
      </c>
    </row>
    <row r="1045" spans="1:4">
      <c r="A1045" t="s">
        <v>4053</v>
      </c>
      <c r="B1045" s="4" t="s">
        <v>21912</v>
      </c>
      <c r="C1045" s="4" t="s">
        <v>20878</v>
      </c>
      <c r="D1045" t="str">
        <f t="shared" si="16"/>
        <v>http://example.net</v>
      </c>
    </row>
    <row r="1046" spans="1:4">
      <c r="A1046" t="s">
        <v>4056</v>
      </c>
      <c r="B1046" s="4" t="s">
        <v>21913</v>
      </c>
      <c r="C1046" s="4" t="s">
        <v>20874</v>
      </c>
      <c r="D1046" t="str">
        <f t="shared" si="16"/>
        <v>http://example.com</v>
      </c>
    </row>
    <row r="1047" spans="1:4">
      <c r="A1047" t="s">
        <v>4060</v>
      </c>
      <c r="B1047" s="4" t="s">
        <v>21914</v>
      </c>
      <c r="C1047" s="4" t="s">
        <v>20874</v>
      </c>
      <c r="D1047" t="str">
        <f t="shared" si="16"/>
        <v>http://example.com</v>
      </c>
    </row>
    <row r="1048" spans="1:4">
      <c r="A1048" t="s">
        <v>4064</v>
      </c>
      <c r="B1048" s="4" t="s">
        <v>21915</v>
      </c>
      <c r="C1048" s="4" t="s">
        <v>20874</v>
      </c>
      <c r="D1048" t="str">
        <f t="shared" si="16"/>
        <v>http://example.com</v>
      </c>
    </row>
    <row r="1049" spans="1:4">
      <c r="A1049" t="s">
        <v>4068</v>
      </c>
      <c r="B1049" s="4" t="s">
        <v>21916</v>
      </c>
      <c r="C1049" s="4" t="s">
        <v>20874</v>
      </c>
      <c r="D1049" t="str">
        <f t="shared" si="16"/>
        <v>http://example.com</v>
      </c>
    </row>
    <row r="1050" spans="1:4">
      <c r="A1050" t="s">
        <v>4072</v>
      </c>
      <c r="B1050" s="4" t="s">
        <v>21917</v>
      </c>
      <c r="C1050" s="4" t="s">
        <v>20876</v>
      </c>
      <c r="D1050" t="str">
        <f t="shared" si="16"/>
        <v>http://example.org</v>
      </c>
    </row>
    <row r="1051" spans="1:4">
      <c r="A1051" t="s">
        <v>4076</v>
      </c>
      <c r="B1051" s="4" t="s">
        <v>21918</v>
      </c>
      <c r="C1051" s="4" t="s">
        <v>20878</v>
      </c>
      <c r="D1051" t="str">
        <f t="shared" si="16"/>
        <v>http://example.net</v>
      </c>
    </row>
    <row r="1052" spans="1:4">
      <c r="A1052" t="s">
        <v>4080</v>
      </c>
      <c r="B1052" s="4" t="s">
        <v>21919</v>
      </c>
      <c r="C1052" s="4" t="s">
        <v>20878</v>
      </c>
      <c r="D1052" t="str">
        <f t="shared" si="16"/>
        <v>http://example.net</v>
      </c>
    </row>
    <row r="1053" spans="1:4">
      <c r="A1053" t="s">
        <v>4084</v>
      </c>
      <c r="B1053" s="4" t="s">
        <v>21920</v>
      </c>
      <c r="C1053" s="4" t="s">
        <v>20876</v>
      </c>
      <c r="D1053" t="str">
        <f t="shared" si="16"/>
        <v>http://example.org</v>
      </c>
    </row>
    <row r="1054" spans="1:4">
      <c r="A1054" t="s">
        <v>4088</v>
      </c>
      <c r="B1054" s="4" t="s">
        <v>21921</v>
      </c>
      <c r="C1054" s="4" t="s">
        <v>20876</v>
      </c>
      <c r="D1054" t="str">
        <f t="shared" si="16"/>
        <v>http://example.org</v>
      </c>
    </row>
    <row r="1055" spans="1:4">
      <c r="A1055" t="s">
        <v>4092</v>
      </c>
      <c r="B1055" s="4" t="s">
        <v>21922</v>
      </c>
      <c r="C1055" s="4" t="s">
        <v>20876</v>
      </c>
      <c r="D1055" t="str">
        <f t="shared" si="16"/>
        <v>http://example.org</v>
      </c>
    </row>
    <row r="1056" spans="1:4">
      <c r="A1056" t="s">
        <v>4096</v>
      </c>
      <c r="B1056" s="4" t="s">
        <v>21923</v>
      </c>
      <c r="C1056" s="4" t="s">
        <v>20876</v>
      </c>
      <c r="D1056" t="str">
        <f t="shared" si="16"/>
        <v>http://example.org</v>
      </c>
    </row>
    <row r="1057" spans="1:4">
      <c r="A1057" t="s">
        <v>4100</v>
      </c>
      <c r="B1057" s="4" t="s">
        <v>21924</v>
      </c>
      <c r="C1057" s="4" t="s">
        <v>20876</v>
      </c>
      <c r="D1057" t="str">
        <f t="shared" si="16"/>
        <v>http://example.org</v>
      </c>
    </row>
    <row r="1058" spans="1:4">
      <c r="A1058" t="s">
        <v>4104</v>
      </c>
      <c r="B1058" s="4" t="s">
        <v>21925</v>
      </c>
      <c r="C1058" s="4" t="s">
        <v>20874</v>
      </c>
      <c r="D1058" t="str">
        <f t="shared" si="16"/>
        <v>http://example.com</v>
      </c>
    </row>
    <row r="1059" spans="1:4">
      <c r="A1059" t="s">
        <v>4108</v>
      </c>
      <c r="B1059" s="4" t="s">
        <v>21926</v>
      </c>
      <c r="C1059" s="4" t="s">
        <v>20874</v>
      </c>
      <c r="D1059" t="str">
        <f t="shared" si="16"/>
        <v>http://example.com</v>
      </c>
    </row>
    <row r="1060" spans="1:4">
      <c r="A1060" t="s">
        <v>4112</v>
      </c>
      <c r="B1060" s="4" t="s">
        <v>21927</v>
      </c>
      <c r="C1060" s="4" t="s">
        <v>20878</v>
      </c>
      <c r="D1060" t="str">
        <f t="shared" si="16"/>
        <v>http://example.net</v>
      </c>
    </row>
    <row r="1061" spans="1:4">
      <c r="A1061" t="s">
        <v>4115</v>
      </c>
      <c r="B1061" s="4" t="s">
        <v>21928</v>
      </c>
      <c r="C1061" s="4" t="s">
        <v>20874</v>
      </c>
      <c r="D1061" t="str">
        <f t="shared" si="16"/>
        <v>http://example.com</v>
      </c>
    </row>
    <row r="1062" spans="1:4">
      <c r="A1062" t="s">
        <v>4119</v>
      </c>
      <c r="B1062" s="4" t="s">
        <v>21929</v>
      </c>
      <c r="C1062" s="4" t="s">
        <v>20874</v>
      </c>
      <c r="D1062" t="str">
        <f t="shared" si="16"/>
        <v>http://example.com</v>
      </c>
    </row>
    <row r="1063" spans="1:4">
      <c r="A1063" t="s">
        <v>4123</v>
      </c>
      <c r="B1063" s="4" t="s">
        <v>21930</v>
      </c>
      <c r="C1063" s="4" t="s">
        <v>20874</v>
      </c>
      <c r="D1063" t="str">
        <f t="shared" si="16"/>
        <v>http://example.com</v>
      </c>
    </row>
    <row r="1064" spans="1:4">
      <c r="A1064" t="s">
        <v>4126</v>
      </c>
      <c r="B1064" s="4" t="s">
        <v>21931</v>
      </c>
      <c r="C1064" s="4" t="s">
        <v>20874</v>
      </c>
      <c r="D1064" t="str">
        <f t="shared" si="16"/>
        <v>http://example.com</v>
      </c>
    </row>
    <row r="1065" spans="1:4">
      <c r="A1065" t="s">
        <v>4130</v>
      </c>
      <c r="B1065" s="4" t="s">
        <v>21932</v>
      </c>
      <c r="C1065" s="4" t="s">
        <v>20876</v>
      </c>
      <c r="D1065" t="str">
        <f t="shared" si="16"/>
        <v>http://example.org</v>
      </c>
    </row>
    <row r="1066" spans="1:4">
      <c r="A1066" t="s">
        <v>4134</v>
      </c>
      <c r="B1066" s="4" t="s">
        <v>21933</v>
      </c>
      <c r="C1066" s="4" t="s">
        <v>20874</v>
      </c>
      <c r="D1066" t="str">
        <f t="shared" si="16"/>
        <v>http://example.com</v>
      </c>
    </row>
    <row r="1067" spans="1:4">
      <c r="A1067" t="s">
        <v>4138</v>
      </c>
      <c r="B1067" s="4" t="s">
        <v>21934</v>
      </c>
      <c r="C1067" s="4" t="s">
        <v>20876</v>
      </c>
      <c r="D1067" t="str">
        <f t="shared" si="16"/>
        <v>http://example.org</v>
      </c>
    </row>
    <row r="1068" spans="1:4">
      <c r="A1068" t="s">
        <v>4142</v>
      </c>
      <c r="B1068" s="4" t="s">
        <v>21637</v>
      </c>
      <c r="C1068" s="4" t="s">
        <v>20876</v>
      </c>
      <c r="D1068" t="str">
        <f t="shared" si="16"/>
        <v>http://example.org</v>
      </c>
    </row>
    <row r="1069" spans="1:4">
      <c r="A1069" t="s">
        <v>4146</v>
      </c>
      <c r="B1069" s="4" t="s">
        <v>21935</v>
      </c>
      <c r="C1069" s="4" t="s">
        <v>20878</v>
      </c>
      <c r="D1069" t="str">
        <f t="shared" si="16"/>
        <v>http://example.net</v>
      </c>
    </row>
    <row r="1070" spans="1:4">
      <c r="A1070" t="s">
        <v>4150</v>
      </c>
      <c r="B1070" s="4" t="s">
        <v>21936</v>
      </c>
      <c r="C1070" s="4" t="s">
        <v>20874</v>
      </c>
      <c r="D1070" t="str">
        <f t="shared" si="16"/>
        <v>http://example.com</v>
      </c>
    </row>
    <row r="1071" spans="1:4">
      <c r="A1071" t="s">
        <v>4154</v>
      </c>
      <c r="B1071" s="4" t="s">
        <v>21937</v>
      </c>
      <c r="C1071" s="4" t="s">
        <v>20878</v>
      </c>
      <c r="D1071" t="str">
        <f t="shared" si="16"/>
        <v>http://example.net</v>
      </c>
    </row>
    <row r="1072" spans="1:4">
      <c r="A1072" t="s">
        <v>4158</v>
      </c>
      <c r="B1072" s="4" t="s">
        <v>21938</v>
      </c>
      <c r="C1072" s="4" t="s">
        <v>20878</v>
      </c>
      <c r="D1072" t="str">
        <f t="shared" si="16"/>
        <v>http://example.net</v>
      </c>
    </row>
    <row r="1073" spans="1:4">
      <c r="A1073" t="s">
        <v>4162</v>
      </c>
      <c r="B1073" s="4" t="s">
        <v>21939</v>
      </c>
      <c r="C1073" s="4" t="s">
        <v>20878</v>
      </c>
      <c r="D1073" t="str">
        <f t="shared" si="16"/>
        <v>http://example.net</v>
      </c>
    </row>
    <row r="1074" spans="1:4">
      <c r="A1074" t="s">
        <v>4166</v>
      </c>
      <c r="B1074" s="4" t="s">
        <v>21940</v>
      </c>
      <c r="C1074" s="4" t="s">
        <v>20878</v>
      </c>
      <c r="D1074" t="str">
        <f t="shared" si="16"/>
        <v>http://example.net</v>
      </c>
    </row>
    <row r="1075" spans="1:4">
      <c r="A1075" t="s">
        <v>4170</v>
      </c>
      <c r="B1075" s="4" t="s">
        <v>21941</v>
      </c>
      <c r="C1075" s="4" t="s">
        <v>20876</v>
      </c>
      <c r="D1075" t="str">
        <f t="shared" si="16"/>
        <v>http://example.org</v>
      </c>
    </row>
    <row r="1076" spans="1:4">
      <c r="A1076" t="s">
        <v>4173</v>
      </c>
      <c r="B1076" s="4" t="s">
        <v>21942</v>
      </c>
      <c r="C1076" s="4" t="s">
        <v>20878</v>
      </c>
      <c r="D1076" t="str">
        <f t="shared" si="16"/>
        <v>http://example.net</v>
      </c>
    </row>
    <row r="1077" spans="1:4">
      <c r="A1077" t="s">
        <v>4177</v>
      </c>
      <c r="B1077" s="4" t="s">
        <v>21943</v>
      </c>
      <c r="C1077" s="4" t="s">
        <v>20874</v>
      </c>
      <c r="D1077" t="str">
        <f t="shared" si="16"/>
        <v>http://example.com</v>
      </c>
    </row>
    <row r="1078" spans="1:4">
      <c r="A1078" t="s">
        <v>4181</v>
      </c>
      <c r="B1078" s="4" t="s">
        <v>21944</v>
      </c>
      <c r="C1078" s="4" t="s">
        <v>20878</v>
      </c>
      <c r="D1078" t="str">
        <f t="shared" si="16"/>
        <v>http://example.net</v>
      </c>
    </row>
    <row r="1079" spans="1:4">
      <c r="A1079" t="s">
        <v>4185</v>
      </c>
      <c r="B1079" s="4" t="s">
        <v>21945</v>
      </c>
      <c r="C1079" s="4" t="s">
        <v>20876</v>
      </c>
      <c r="D1079" t="str">
        <f t="shared" si="16"/>
        <v>http://example.org</v>
      </c>
    </row>
    <row r="1080" spans="1:4">
      <c r="A1080" t="s">
        <v>4188</v>
      </c>
      <c r="B1080" s="4" t="s">
        <v>21946</v>
      </c>
      <c r="C1080" s="4" t="s">
        <v>20878</v>
      </c>
      <c r="D1080" t="str">
        <f t="shared" si="16"/>
        <v>http://example.net</v>
      </c>
    </row>
    <row r="1081" spans="1:4">
      <c r="A1081" t="s">
        <v>4192</v>
      </c>
      <c r="B1081" s="4" t="s">
        <v>21947</v>
      </c>
      <c r="C1081" s="4" t="s">
        <v>20878</v>
      </c>
      <c r="D1081" t="str">
        <f t="shared" si="16"/>
        <v>http://example.net</v>
      </c>
    </row>
    <row r="1082" spans="1:4">
      <c r="A1082" t="s">
        <v>4195</v>
      </c>
      <c r="B1082" s="4" t="s">
        <v>21948</v>
      </c>
      <c r="C1082" s="4" t="s">
        <v>20878</v>
      </c>
      <c r="D1082" t="str">
        <f t="shared" si="16"/>
        <v>http://example.net</v>
      </c>
    </row>
    <row r="1083" spans="1:4">
      <c r="A1083" t="s">
        <v>4199</v>
      </c>
      <c r="B1083" s="4" t="s">
        <v>21949</v>
      </c>
      <c r="C1083" s="4" t="s">
        <v>20874</v>
      </c>
      <c r="D1083" t="str">
        <f t="shared" si="16"/>
        <v>http://example.com</v>
      </c>
    </row>
    <row r="1084" spans="1:4">
      <c r="A1084" t="s">
        <v>4203</v>
      </c>
      <c r="B1084" s="4" t="s">
        <v>21950</v>
      </c>
      <c r="C1084" s="4" t="s">
        <v>20878</v>
      </c>
      <c r="D1084" t="str">
        <f t="shared" si="16"/>
        <v>http://example.net</v>
      </c>
    </row>
    <row r="1085" spans="1:4">
      <c r="A1085" t="s">
        <v>4207</v>
      </c>
      <c r="B1085" s="4" t="s">
        <v>21951</v>
      </c>
      <c r="C1085" s="4" t="s">
        <v>20876</v>
      </c>
      <c r="D1085" t="str">
        <f t="shared" si="16"/>
        <v>http://example.org</v>
      </c>
    </row>
    <row r="1086" spans="1:4">
      <c r="A1086" t="s">
        <v>4211</v>
      </c>
      <c r="B1086" s="4" t="s">
        <v>21952</v>
      </c>
      <c r="C1086" s="4" t="s">
        <v>20876</v>
      </c>
      <c r="D1086" t="str">
        <f t="shared" si="16"/>
        <v>http://example.org</v>
      </c>
    </row>
    <row r="1087" spans="1:4">
      <c r="A1087" t="s">
        <v>4215</v>
      </c>
      <c r="B1087" s="4" t="s">
        <v>21953</v>
      </c>
      <c r="C1087" s="4" t="s">
        <v>20874</v>
      </c>
      <c r="D1087" t="str">
        <f t="shared" si="16"/>
        <v>http://example.com</v>
      </c>
    </row>
    <row r="1088" spans="1:4">
      <c r="A1088" t="s">
        <v>4218</v>
      </c>
      <c r="B1088" s="4" t="s">
        <v>21954</v>
      </c>
      <c r="C1088" s="4" t="s">
        <v>20874</v>
      </c>
      <c r="D1088" t="str">
        <f t="shared" si="16"/>
        <v>http://example.com</v>
      </c>
    </row>
    <row r="1089" spans="1:4">
      <c r="A1089" t="s">
        <v>4222</v>
      </c>
      <c r="B1089" s="4" t="s">
        <v>21955</v>
      </c>
      <c r="C1089" s="4" t="s">
        <v>20874</v>
      </c>
      <c r="D1089" t="str">
        <f t="shared" si="16"/>
        <v>http://example.com</v>
      </c>
    </row>
    <row r="1090" spans="1:4">
      <c r="A1090" t="s">
        <v>4226</v>
      </c>
      <c r="B1090" s="4" t="s">
        <v>21956</v>
      </c>
      <c r="C1090" s="4" t="s">
        <v>20874</v>
      </c>
      <c r="D1090" t="str">
        <f t="shared" si="16"/>
        <v>http://example.com</v>
      </c>
    </row>
    <row r="1091" spans="1:4">
      <c r="A1091" t="s">
        <v>4230</v>
      </c>
      <c r="B1091" s="4" t="s">
        <v>21957</v>
      </c>
      <c r="C1091" s="4" t="s">
        <v>20878</v>
      </c>
      <c r="D1091" t="str">
        <f t="shared" ref="D1091:D1154" si="17">"http://"&amp;C1091</f>
        <v>http://example.net</v>
      </c>
    </row>
    <row r="1092" spans="1:4">
      <c r="A1092" t="s">
        <v>4234</v>
      </c>
      <c r="B1092" s="4" t="s">
        <v>21958</v>
      </c>
      <c r="C1092" s="4" t="s">
        <v>20876</v>
      </c>
      <c r="D1092" t="str">
        <f t="shared" si="17"/>
        <v>http://example.org</v>
      </c>
    </row>
    <row r="1093" spans="1:4">
      <c r="A1093" t="s">
        <v>4238</v>
      </c>
      <c r="B1093" s="4" t="s">
        <v>21959</v>
      </c>
      <c r="C1093" s="4" t="s">
        <v>20874</v>
      </c>
      <c r="D1093" t="str">
        <f t="shared" si="17"/>
        <v>http://example.com</v>
      </c>
    </row>
    <row r="1094" spans="1:4">
      <c r="A1094" t="s">
        <v>4242</v>
      </c>
      <c r="B1094" s="4" t="s">
        <v>21960</v>
      </c>
      <c r="C1094" s="4" t="s">
        <v>20876</v>
      </c>
      <c r="D1094" t="str">
        <f t="shared" si="17"/>
        <v>http://example.org</v>
      </c>
    </row>
    <row r="1095" spans="1:4">
      <c r="A1095" t="s">
        <v>4246</v>
      </c>
      <c r="B1095" s="4" t="s">
        <v>21961</v>
      </c>
      <c r="C1095" s="4" t="s">
        <v>20878</v>
      </c>
      <c r="D1095" t="str">
        <f t="shared" si="17"/>
        <v>http://example.net</v>
      </c>
    </row>
    <row r="1096" spans="1:4">
      <c r="A1096" t="s">
        <v>4250</v>
      </c>
      <c r="B1096" s="4" t="s">
        <v>21962</v>
      </c>
      <c r="C1096" s="4" t="s">
        <v>20876</v>
      </c>
      <c r="D1096" t="str">
        <f t="shared" si="17"/>
        <v>http://example.org</v>
      </c>
    </row>
    <row r="1097" spans="1:4">
      <c r="A1097" t="s">
        <v>4254</v>
      </c>
      <c r="B1097" s="4" t="s">
        <v>21963</v>
      </c>
      <c r="C1097" s="4" t="s">
        <v>20874</v>
      </c>
      <c r="D1097" t="str">
        <f t="shared" si="17"/>
        <v>http://example.com</v>
      </c>
    </row>
    <row r="1098" spans="1:4">
      <c r="A1098" t="s">
        <v>4258</v>
      </c>
      <c r="B1098" s="4" t="s">
        <v>21964</v>
      </c>
      <c r="C1098" s="4" t="s">
        <v>20876</v>
      </c>
      <c r="D1098" t="str">
        <f t="shared" si="17"/>
        <v>http://example.org</v>
      </c>
    </row>
    <row r="1099" spans="1:4">
      <c r="A1099" t="s">
        <v>4262</v>
      </c>
      <c r="B1099" s="4" t="s">
        <v>21965</v>
      </c>
      <c r="C1099" s="4" t="s">
        <v>20874</v>
      </c>
      <c r="D1099" t="str">
        <f t="shared" si="17"/>
        <v>http://example.com</v>
      </c>
    </row>
    <row r="1100" spans="1:4">
      <c r="A1100" t="s">
        <v>4266</v>
      </c>
      <c r="B1100" s="4" t="s">
        <v>21966</v>
      </c>
      <c r="C1100" s="4" t="s">
        <v>20876</v>
      </c>
      <c r="D1100" t="str">
        <f t="shared" si="17"/>
        <v>http://example.org</v>
      </c>
    </row>
    <row r="1101" spans="1:4">
      <c r="A1101" t="s">
        <v>4270</v>
      </c>
      <c r="B1101" s="4" t="s">
        <v>21967</v>
      </c>
      <c r="C1101" s="4" t="s">
        <v>20874</v>
      </c>
      <c r="D1101" t="str">
        <f t="shared" si="17"/>
        <v>http://example.com</v>
      </c>
    </row>
    <row r="1102" spans="1:4">
      <c r="A1102" t="s">
        <v>4273</v>
      </c>
      <c r="B1102" s="4" t="s">
        <v>21968</v>
      </c>
      <c r="C1102" s="4" t="s">
        <v>20878</v>
      </c>
      <c r="D1102" t="str">
        <f t="shared" si="17"/>
        <v>http://example.net</v>
      </c>
    </row>
    <row r="1103" spans="1:4">
      <c r="A1103" t="s">
        <v>4277</v>
      </c>
      <c r="B1103" s="4" t="s">
        <v>21969</v>
      </c>
      <c r="C1103" s="4" t="s">
        <v>20878</v>
      </c>
      <c r="D1103" t="str">
        <f t="shared" si="17"/>
        <v>http://example.net</v>
      </c>
    </row>
    <row r="1104" spans="1:4">
      <c r="A1104" t="s">
        <v>4281</v>
      </c>
      <c r="B1104" s="4" t="s">
        <v>21970</v>
      </c>
      <c r="C1104" s="4" t="s">
        <v>20876</v>
      </c>
      <c r="D1104" t="str">
        <f t="shared" si="17"/>
        <v>http://example.org</v>
      </c>
    </row>
    <row r="1105" spans="1:4">
      <c r="A1105" t="s">
        <v>4285</v>
      </c>
      <c r="B1105" s="4" t="s">
        <v>21971</v>
      </c>
      <c r="C1105" s="4" t="s">
        <v>20874</v>
      </c>
      <c r="D1105" t="str">
        <f t="shared" si="17"/>
        <v>http://example.com</v>
      </c>
    </row>
    <row r="1106" spans="1:4">
      <c r="A1106" t="s">
        <v>4289</v>
      </c>
      <c r="B1106" s="4" t="s">
        <v>21972</v>
      </c>
      <c r="C1106" s="4" t="s">
        <v>20878</v>
      </c>
      <c r="D1106" t="str">
        <f t="shared" si="17"/>
        <v>http://example.net</v>
      </c>
    </row>
    <row r="1107" spans="1:4">
      <c r="A1107" t="s">
        <v>4293</v>
      </c>
      <c r="B1107" s="4" t="s">
        <v>21973</v>
      </c>
      <c r="C1107" s="4" t="s">
        <v>20876</v>
      </c>
      <c r="D1107" t="str">
        <f t="shared" si="17"/>
        <v>http://example.org</v>
      </c>
    </row>
    <row r="1108" spans="1:4">
      <c r="A1108" t="s">
        <v>4297</v>
      </c>
      <c r="B1108" s="4" t="s">
        <v>21974</v>
      </c>
      <c r="C1108" s="4" t="s">
        <v>20878</v>
      </c>
      <c r="D1108" t="str">
        <f t="shared" si="17"/>
        <v>http://example.net</v>
      </c>
    </row>
    <row r="1109" spans="1:4">
      <c r="A1109" t="s">
        <v>4301</v>
      </c>
      <c r="B1109" s="4" t="s">
        <v>21975</v>
      </c>
      <c r="C1109" s="4" t="s">
        <v>20874</v>
      </c>
      <c r="D1109" t="str">
        <f t="shared" si="17"/>
        <v>http://example.com</v>
      </c>
    </row>
    <row r="1110" spans="1:4">
      <c r="A1110" t="s">
        <v>4305</v>
      </c>
      <c r="B1110" s="4" t="s">
        <v>21976</v>
      </c>
      <c r="C1110" s="4" t="s">
        <v>20876</v>
      </c>
      <c r="D1110" t="str">
        <f t="shared" si="17"/>
        <v>http://example.org</v>
      </c>
    </row>
    <row r="1111" spans="1:4">
      <c r="A1111" t="s">
        <v>4309</v>
      </c>
      <c r="B1111" s="4" t="s">
        <v>21977</v>
      </c>
      <c r="C1111" s="4" t="s">
        <v>20878</v>
      </c>
      <c r="D1111" t="str">
        <f t="shared" si="17"/>
        <v>http://example.net</v>
      </c>
    </row>
    <row r="1112" spans="1:4">
      <c r="A1112" t="s">
        <v>4313</v>
      </c>
      <c r="B1112" s="4" t="s">
        <v>21077</v>
      </c>
      <c r="C1112" s="4" t="s">
        <v>20876</v>
      </c>
      <c r="D1112" t="str">
        <f t="shared" si="17"/>
        <v>http://example.org</v>
      </c>
    </row>
    <row r="1113" spans="1:4">
      <c r="A1113" t="s">
        <v>4317</v>
      </c>
      <c r="B1113" s="4" t="s">
        <v>21978</v>
      </c>
      <c r="C1113" s="4" t="s">
        <v>20874</v>
      </c>
      <c r="D1113" t="str">
        <f t="shared" si="17"/>
        <v>http://example.com</v>
      </c>
    </row>
    <row r="1114" spans="1:4">
      <c r="A1114" t="s">
        <v>4321</v>
      </c>
      <c r="B1114" s="4" t="s">
        <v>21979</v>
      </c>
      <c r="C1114" s="4" t="s">
        <v>20876</v>
      </c>
      <c r="D1114" t="str">
        <f t="shared" si="17"/>
        <v>http://example.org</v>
      </c>
    </row>
    <row r="1115" spans="1:4">
      <c r="A1115" t="s">
        <v>4325</v>
      </c>
      <c r="B1115" s="4" t="s">
        <v>21980</v>
      </c>
      <c r="C1115" s="4" t="s">
        <v>20876</v>
      </c>
      <c r="D1115" t="str">
        <f t="shared" si="17"/>
        <v>http://example.org</v>
      </c>
    </row>
    <row r="1116" spans="1:4">
      <c r="A1116" t="s">
        <v>4329</v>
      </c>
      <c r="B1116" s="4" t="s">
        <v>21981</v>
      </c>
      <c r="C1116" s="4" t="s">
        <v>20876</v>
      </c>
      <c r="D1116" t="str">
        <f t="shared" si="17"/>
        <v>http://example.org</v>
      </c>
    </row>
    <row r="1117" spans="1:4">
      <c r="A1117" t="s">
        <v>4333</v>
      </c>
      <c r="B1117" s="4" t="s">
        <v>21982</v>
      </c>
      <c r="C1117" s="4" t="s">
        <v>20874</v>
      </c>
      <c r="D1117" t="str">
        <f t="shared" si="17"/>
        <v>http://example.com</v>
      </c>
    </row>
    <row r="1118" spans="1:4">
      <c r="A1118" t="s">
        <v>4337</v>
      </c>
      <c r="B1118" s="4" t="s">
        <v>21983</v>
      </c>
      <c r="C1118" s="4" t="s">
        <v>20874</v>
      </c>
      <c r="D1118" t="str">
        <f t="shared" si="17"/>
        <v>http://example.com</v>
      </c>
    </row>
    <row r="1119" spans="1:4">
      <c r="A1119" t="s">
        <v>4341</v>
      </c>
      <c r="B1119" s="4" t="s">
        <v>21984</v>
      </c>
      <c r="C1119" s="4" t="s">
        <v>20876</v>
      </c>
      <c r="D1119" t="str">
        <f t="shared" si="17"/>
        <v>http://example.org</v>
      </c>
    </row>
    <row r="1120" spans="1:4">
      <c r="A1120" t="s">
        <v>4345</v>
      </c>
      <c r="B1120" s="4" t="s">
        <v>21985</v>
      </c>
      <c r="C1120" s="4" t="s">
        <v>20876</v>
      </c>
      <c r="D1120" t="str">
        <f t="shared" si="17"/>
        <v>http://example.org</v>
      </c>
    </row>
    <row r="1121" spans="1:4">
      <c r="A1121" t="s">
        <v>4349</v>
      </c>
      <c r="B1121" s="4" t="s">
        <v>21986</v>
      </c>
      <c r="C1121" s="4" t="s">
        <v>20876</v>
      </c>
      <c r="D1121" t="str">
        <f t="shared" si="17"/>
        <v>http://example.org</v>
      </c>
    </row>
    <row r="1122" spans="1:4">
      <c r="A1122" t="s">
        <v>4353</v>
      </c>
      <c r="B1122" s="4" t="s">
        <v>21987</v>
      </c>
      <c r="C1122" s="4" t="s">
        <v>20876</v>
      </c>
      <c r="D1122" t="str">
        <f t="shared" si="17"/>
        <v>http://example.org</v>
      </c>
    </row>
    <row r="1123" spans="1:4">
      <c r="A1123" t="s">
        <v>4356</v>
      </c>
      <c r="B1123" s="4" t="s">
        <v>21988</v>
      </c>
      <c r="C1123" s="4" t="s">
        <v>20876</v>
      </c>
      <c r="D1123" t="str">
        <f t="shared" si="17"/>
        <v>http://example.org</v>
      </c>
    </row>
    <row r="1124" spans="1:4">
      <c r="A1124" t="s">
        <v>4360</v>
      </c>
      <c r="B1124" s="4" t="s">
        <v>21511</v>
      </c>
      <c r="C1124" s="4" t="s">
        <v>20876</v>
      </c>
      <c r="D1124" t="str">
        <f t="shared" si="17"/>
        <v>http://example.org</v>
      </c>
    </row>
    <row r="1125" spans="1:4">
      <c r="A1125" t="s">
        <v>4364</v>
      </c>
      <c r="B1125" s="4" t="s">
        <v>21989</v>
      </c>
      <c r="C1125" s="4" t="s">
        <v>20878</v>
      </c>
      <c r="D1125" t="str">
        <f t="shared" si="17"/>
        <v>http://example.net</v>
      </c>
    </row>
    <row r="1126" spans="1:4">
      <c r="A1126" t="s">
        <v>4368</v>
      </c>
      <c r="B1126" s="4" t="s">
        <v>21990</v>
      </c>
      <c r="C1126" s="4" t="s">
        <v>20876</v>
      </c>
      <c r="D1126" t="str">
        <f t="shared" si="17"/>
        <v>http://example.org</v>
      </c>
    </row>
    <row r="1127" spans="1:4">
      <c r="A1127" t="s">
        <v>4372</v>
      </c>
      <c r="B1127" s="4" t="s">
        <v>21991</v>
      </c>
      <c r="C1127" s="4" t="s">
        <v>20878</v>
      </c>
      <c r="D1127" t="str">
        <f t="shared" si="17"/>
        <v>http://example.net</v>
      </c>
    </row>
    <row r="1128" spans="1:4">
      <c r="A1128" t="s">
        <v>4376</v>
      </c>
      <c r="B1128" s="4" t="s">
        <v>21992</v>
      </c>
      <c r="C1128" s="4" t="s">
        <v>20876</v>
      </c>
      <c r="D1128" t="str">
        <f t="shared" si="17"/>
        <v>http://example.org</v>
      </c>
    </row>
    <row r="1129" spans="1:4">
      <c r="A1129" t="s">
        <v>4380</v>
      </c>
      <c r="B1129" s="4" t="s">
        <v>21993</v>
      </c>
      <c r="C1129" s="4" t="s">
        <v>20874</v>
      </c>
      <c r="D1129" t="str">
        <f t="shared" si="17"/>
        <v>http://example.com</v>
      </c>
    </row>
    <row r="1130" spans="1:4">
      <c r="A1130" t="s">
        <v>4384</v>
      </c>
      <c r="B1130" s="4" t="s">
        <v>21994</v>
      </c>
      <c r="C1130" s="4" t="s">
        <v>20878</v>
      </c>
      <c r="D1130" t="str">
        <f t="shared" si="17"/>
        <v>http://example.net</v>
      </c>
    </row>
    <row r="1131" spans="1:4">
      <c r="A1131" t="s">
        <v>4388</v>
      </c>
      <c r="B1131" s="4" t="s">
        <v>21995</v>
      </c>
      <c r="C1131" s="4" t="s">
        <v>20874</v>
      </c>
      <c r="D1131" t="str">
        <f t="shared" si="17"/>
        <v>http://example.com</v>
      </c>
    </row>
    <row r="1132" spans="1:4">
      <c r="A1132" t="s">
        <v>4392</v>
      </c>
      <c r="B1132" s="4" t="s">
        <v>21996</v>
      </c>
      <c r="C1132" s="4" t="s">
        <v>20878</v>
      </c>
      <c r="D1132" t="str">
        <f t="shared" si="17"/>
        <v>http://example.net</v>
      </c>
    </row>
    <row r="1133" spans="1:4">
      <c r="A1133" t="s">
        <v>4396</v>
      </c>
      <c r="B1133" s="4" t="s">
        <v>21997</v>
      </c>
      <c r="C1133" s="4" t="s">
        <v>20876</v>
      </c>
      <c r="D1133" t="str">
        <f t="shared" si="17"/>
        <v>http://example.org</v>
      </c>
    </row>
    <row r="1134" spans="1:4">
      <c r="A1134" t="s">
        <v>4400</v>
      </c>
      <c r="B1134" s="4" t="s">
        <v>21998</v>
      </c>
      <c r="C1134" s="4" t="s">
        <v>20876</v>
      </c>
      <c r="D1134" t="str">
        <f t="shared" si="17"/>
        <v>http://example.org</v>
      </c>
    </row>
    <row r="1135" spans="1:4">
      <c r="A1135" t="s">
        <v>4404</v>
      </c>
      <c r="B1135" s="4" t="s">
        <v>21999</v>
      </c>
      <c r="C1135" s="4" t="s">
        <v>20878</v>
      </c>
      <c r="D1135" t="str">
        <f t="shared" si="17"/>
        <v>http://example.net</v>
      </c>
    </row>
    <row r="1136" spans="1:4">
      <c r="A1136" t="s">
        <v>4408</v>
      </c>
      <c r="B1136" s="4" t="s">
        <v>22000</v>
      </c>
      <c r="C1136" s="4" t="s">
        <v>20876</v>
      </c>
      <c r="D1136" t="str">
        <f t="shared" si="17"/>
        <v>http://example.org</v>
      </c>
    </row>
    <row r="1137" spans="1:4">
      <c r="A1137" t="s">
        <v>4412</v>
      </c>
      <c r="B1137" s="4" t="s">
        <v>22001</v>
      </c>
      <c r="C1137" s="4" t="s">
        <v>20876</v>
      </c>
      <c r="D1137" t="str">
        <f t="shared" si="17"/>
        <v>http://example.org</v>
      </c>
    </row>
    <row r="1138" spans="1:4">
      <c r="A1138" t="s">
        <v>4416</v>
      </c>
      <c r="B1138" s="4" t="s">
        <v>22002</v>
      </c>
      <c r="C1138" s="4" t="s">
        <v>20874</v>
      </c>
      <c r="D1138" t="str">
        <f t="shared" si="17"/>
        <v>http://example.com</v>
      </c>
    </row>
    <row r="1139" spans="1:4">
      <c r="A1139" t="s">
        <v>4420</v>
      </c>
      <c r="B1139" s="4" t="s">
        <v>22003</v>
      </c>
      <c r="C1139" s="4" t="s">
        <v>20876</v>
      </c>
      <c r="D1139" t="str">
        <f t="shared" si="17"/>
        <v>http://example.org</v>
      </c>
    </row>
    <row r="1140" spans="1:4">
      <c r="A1140" t="s">
        <v>4424</v>
      </c>
      <c r="B1140" s="4" t="s">
        <v>22004</v>
      </c>
      <c r="C1140" s="4" t="s">
        <v>20878</v>
      </c>
      <c r="D1140" t="str">
        <f t="shared" si="17"/>
        <v>http://example.net</v>
      </c>
    </row>
    <row r="1141" spans="1:4">
      <c r="A1141" t="s">
        <v>4428</v>
      </c>
      <c r="B1141" s="4" t="s">
        <v>22005</v>
      </c>
      <c r="C1141" s="4" t="s">
        <v>20874</v>
      </c>
      <c r="D1141" t="str">
        <f t="shared" si="17"/>
        <v>http://example.com</v>
      </c>
    </row>
    <row r="1142" spans="1:4">
      <c r="A1142" t="s">
        <v>4432</v>
      </c>
      <c r="B1142" s="4" t="s">
        <v>22006</v>
      </c>
      <c r="C1142" s="4" t="s">
        <v>20876</v>
      </c>
      <c r="D1142" t="str">
        <f t="shared" si="17"/>
        <v>http://example.org</v>
      </c>
    </row>
    <row r="1143" spans="1:4">
      <c r="A1143" t="s">
        <v>4436</v>
      </c>
      <c r="B1143" s="4" t="s">
        <v>22007</v>
      </c>
      <c r="C1143" s="4" t="s">
        <v>20876</v>
      </c>
      <c r="D1143" t="str">
        <f t="shared" si="17"/>
        <v>http://example.org</v>
      </c>
    </row>
    <row r="1144" spans="1:4">
      <c r="A1144" t="s">
        <v>4440</v>
      </c>
      <c r="B1144" s="4" t="s">
        <v>22008</v>
      </c>
      <c r="C1144" s="4" t="s">
        <v>20878</v>
      </c>
      <c r="D1144" t="str">
        <f t="shared" si="17"/>
        <v>http://example.net</v>
      </c>
    </row>
    <row r="1145" spans="1:4">
      <c r="A1145" t="s">
        <v>4444</v>
      </c>
      <c r="B1145" s="4" t="s">
        <v>22009</v>
      </c>
      <c r="C1145" s="4" t="s">
        <v>20876</v>
      </c>
      <c r="D1145" t="str">
        <f t="shared" si="17"/>
        <v>http://example.org</v>
      </c>
    </row>
    <row r="1146" spans="1:4">
      <c r="A1146" t="s">
        <v>4448</v>
      </c>
      <c r="B1146" s="4" t="s">
        <v>22010</v>
      </c>
      <c r="C1146" s="4" t="s">
        <v>20874</v>
      </c>
      <c r="D1146" t="str">
        <f t="shared" si="17"/>
        <v>http://example.com</v>
      </c>
    </row>
    <row r="1147" spans="1:4">
      <c r="A1147" t="s">
        <v>4452</v>
      </c>
      <c r="B1147" s="4" t="s">
        <v>22011</v>
      </c>
      <c r="C1147" s="4" t="s">
        <v>20874</v>
      </c>
      <c r="D1147" t="str">
        <f t="shared" si="17"/>
        <v>http://example.com</v>
      </c>
    </row>
    <row r="1148" spans="1:4">
      <c r="A1148" t="s">
        <v>4455</v>
      </c>
      <c r="B1148" s="4" t="s">
        <v>22012</v>
      </c>
      <c r="C1148" s="4" t="s">
        <v>20878</v>
      </c>
      <c r="D1148" t="str">
        <f t="shared" si="17"/>
        <v>http://example.net</v>
      </c>
    </row>
    <row r="1149" spans="1:4">
      <c r="A1149" t="s">
        <v>4459</v>
      </c>
      <c r="B1149" s="4" t="s">
        <v>22013</v>
      </c>
      <c r="C1149" s="4" t="s">
        <v>20874</v>
      </c>
      <c r="D1149" t="str">
        <f t="shared" si="17"/>
        <v>http://example.com</v>
      </c>
    </row>
    <row r="1150" spans="1:4">
      <c r="A1150" t="s">
        <v>4463</v>
      </c>
      <c r="B1150" s="4" t="s">
        <v>22014</v>
      </c>
      <c r="C1150" s="4" t="s">
        <v>20874</v>
      </c>
      <c r="D1150" t="str">
        <f t="shared" si="17"/>
        <v>http://example.com</v>
      </c>
    </row>
    <row r="1151" spans="1:4">
      <c r="A1151" t="s">
        <v>4467</v>
      </c>
      <c r="B1151" s="4" t="s">
        <v>22015</v>
      </c>
      <c r="C1151" s="4" t="s">
        <v>20874</v>
      </c>
      <c r="D1151" t="str">
        <f t="shared" si="17"/>
        <v>http://example.com</v>
      </c>
    </row>
    <row r="1152" spans="1:4">
      <c r="A1152" t="s">
        <v>4471</v>
      </c>
      <c r="B1152" s="4" t="s">
        <v>22016</v>
      </c>
      <c r="C1152" s="4" t="s">
        <v>20874</v>
      </c>
      <c r="D1152" t="str">
        <f t="shared" si="17"/>
        <v>http://example.com</v>
      </c>
    </row>
    <row r="1153" spans="1:4">
      <c r="A1153" t="s">
        <v>4475</v>
      </c>
      <c r="B1153" s="4" t="s">
        <v>22017</v>
      </c>
      <c r="C1153" s="4" t="s">
        <v>20874</v>
      </c>
      <c r="D1153" t="str">
        <f t="shared" si="17"/>
        <v>http://example.com</v>
      </c>
    </row>
    <row r="1154" spans="1:4">
      <c r="A1154" t="s">
        <v>4479</v>
      </c>
      <c r="B1154" s="4" t="s">
        <v>22018</v>
      </c>
      <c r="C1154" s="4" t="s">
        <v>20874</v>
      </c>
      <c r="D1154" t="str">
        <f t="shared" si="17"/>
        <v>http://example.com</v>
      </c>
    </row>
    <row r="1155" spans="1:4">
      <c r="A1155" t="s">
        <v>4482</v>
      </c>
      <c r="B1155" s="4" t="s">
        <v>22019</v>
      </c>
      <c r="C1155" s="4" t="s">
        <v>20874</v>
      </c>
      <c r="D1155" t="str">
        <f t="shared" ref="D1155:D1218" si="18">"http://"&amp;C1155</f>
        <v>http://example.com</v>
      </c>
    </row>
    <row r="1156" spans="1:4">
      <c r="A1156" t="s">
        <v>4485</v>
      </c>
      <c r="B1156" s="4" t="s">
        <v>22020</v>
      </c>
      <c r="C1156" s="4" t="s">
        <v>20878</v>
      </c>
      <c r="D1156" t="str">
        <f t="shared" si="18"/>
        <v>http://example.net</v>
      </c>
    </row>
    <row r="1157" spans="1:4">
      <c r="A1157" t="s">
        <v>4488</v>
      </c>
      <c r="B1157" s="4" t="s">
        <v>22021</v>
      </c>
      <c r="C1157" s="4" t="s">
        <v>20876</v>
      </c>
      <c r="D1157" t="str">
        <f t="shared" si="18"/>
        <v>http://example.org</v>
      </c>
    </row>
    <row r="1158" spans="1:4">
      <c r="A1158" t="s">
        <v>4492</v>
      </c>
      <c r="B1158" s="4" t="s">
        <v>22022</v>
      </c>
      <c r="C1158" s="4" t="s">
        <v>20878</v>
      </c>
      <c r="D1158" t="str">
        <f t="shared" si="18"/>
        <v>http://example.net</v>
      </c>
    </row>
    <row r="1159" spans="1:4">
      <c r="A1159" t="s">
        <v>4496</v>
      </c>
      <c r="B1159" s="4" t="s">
        <v>22023</v>
      </c>
      <c r="C1159" s="4" t="s">
        <v>20878</v>
      </c>
      <c r="D1159" t="str">
        <f t="shared" si="18"/>
        <v>http://example.net</v>
      </c>
    </row>
    <row r="1160" spans="1:4">
      <c r="A1160" t="s">
        <v>4500</v>
      </c>
      <c r="B1160" s="4" t="s">
        <v>22024</v>
      </c>
      <c r="C1160" s="4" t="s">
        <v>20878</v>
      </c>
      <c r="D1160" t="str">
        <f t="shared" si="18"/>
        <v>http://example.net</v>
      </c>
    </row>
    <row r="1161" spans="1:4">
      <c r="A1161" t="s">
        <v>4504</v>
      </c>
      <c r="B1161" s="4" t="s">
        <v>22025</v>
      </c>
      <c r="C1161" s="4" t="s">
        <v>20876</v>
      </c>
      <c r="D1161" t="str">
        <f t="shared" si="18"/>
        <v>http://example.org</v>
      </c>
    </row>
    <row r="1162" spans="1:4">
      <c r="A1162" t="s">
        <v>4508</v>
      </c>
      <c r="B1162" s="4" t="s">
        <v>22026</v>
      </c>
      <c r="C1162" s="4" t="s">
        <v>20874</v>
      </c>
      <c r="D1162" t="str">
        <f t="shared" si="18"/>
        <v>http://example.com</v>
      </c>
    </row>
    <row r="1163" spans="1:4">
      <c r="A1163" t="s">
        <v>4512</v>
      </c>
      <c r="B1163" s="4" t="s">
        <v>22027</v>
      </c>
      <c r="C1163" s="4" t="s">
        <v>20876</v>
      </c>
      <c r="D1163" t="str">
        <f t="shared" si="18"/>
        <v>http://example.org</v>
      </c>
    </row>
    <row r="1164" spans="1:4">
      <c r="A1164" t="s">
        <v>4516</v>
      </c>
      <c r="B1164" s="4" t="s">
        <v>22028</v>
      </c>
      <c r="C1164" s="4" t="s">
        <v>20874</v>
      </c>
      <c r="D1164" t="str">
        <f t="shared" si="18"/>
        <v>http://example.com</v>
      </c>
    </row>
    <row r="1165" spans="1:4">
      <c r="A1165" t="s">
        <v>4519</v>
      </c>
      <c r="B1165" s="4" t="s">
        <v>22029</v>
      </c>
      <c r="C1165" s="4" t="s">
        <v>20874</v>
      </c>
      <c r="D1165" t="str">
        <f t="shared" si="18"/>
        <v>http://example.com</v>
      </c>
    </row>
    <row r="1166" spans="1:4">
      <c r="A1166" t="s">
        <v>4523</v>
      </c>
      <c r="B1166" s="4" t="s">
        <v>22030</v>
      </c>
      <c r="C1166" s="4" t="s">
        <v>20874</v>
      </c>
      <c r="D1166" t="str">
        <f t="shared" si="18"/>
        <v>http://example.com</v>
      </c>
    </row>
    <row r="1167" spans="1:4">
      <c r="A1167" t="s">
        <v>4526</v>
      </c>
      <c r="B1167" s="4" t="s">
        <v>22031</v>
      </c>
      <c r="C1167" s="4" t="s">
        <v>20874</v>
      </c>
      <c r="D1167" t="str">
        <f t="shared" si="18"/>
        <v>http://example.com</v>
      </c>
    </row>
    <row r="1168" spans="1:4">
      <c r="A1168" t="s">
        <v>4530</v>
      </c>
      <c r="B1168" s="4" t="s">
        <v>22032</v>
      </c>
      <c r="C1168" s="4" t="s">
        <v>20876</v>
      </c>
      <c r="D1168" t="str">
        <f t="shared" si="18"/>
        <v>http://example.org</v>
      </c>
    </row>
    <row r="1169" spans="1:4">
      <c r="A1169" t="s">
        <v>4534</v>
      </c>
      <c r="B1169" s="4" t="s">
        <v>22033</v>
      </c>
      <c r="C1169" s="4" t="s">
        <v>20874</v>
      </c>
      <c r="D1169" t="str">
        <f t="shared" si="18"/>
        <v>http://example.com</v>
      </c>
    </row>
    <row r="1170" spans="1:4">
      <c r="A1170" t="s">
        <v>4538</v>
      </c>
      <c r="B1170" s="4" t="s">
        <v>22034</v>
      </c>
      <c r="C1170" s="4" t="s">
        <v>20878</v>
      </c>
      <c r="D1170" t="str">
        <f t="shared" si="18"/>
        <v>http://example.net</v>
      </c>
    </row>
    <row r="1171" spans="1:4">
      <c r="A1171" t="s">
        <v>4542</v>
      </c>
      <c r="B1171" s="4" t="s">
        <v>22035</v>
      </c>
      <c r="C1171" s="4" t="s">
        <v>20876</v>
      </c>
      <c r="D1171" t="str">
        <f t="shared" si="18"/>
        <v>http://example.org</v>
      </c>
    </row>
    <row r="1172" spans="1:4">
      <c r="A1172" t="s">
        <v>4546</v>
      </c>
      <c r="B1172" s="4" t="s">
        <v>22036</v>
      </c>
      <c r="C1172" s="4" t="s">
        <v>20878</v>
      </c>
      <c r="D1172" t="str">
        <f t="shared" si="18"/>
        <v>http://example.net</v>
      </c>
    </row>
    <row r="1173" spans="1:4">
      <c r="A1173" t="s">
        <v>4550</v>
      </c>
      <c r="B1173" s="4" t="s">
        <v>22037</v>
      </c>
      <c r="C1173" s="4" t="s">
        <v>20874</v>
      </c>
      <c r="D1173" t="str">
        <f t="shared" si="18"/>
        <v>http://example.com</v>
      </c>
    </row>
    <row r="1174" spans="1:4">
      <c r="A1174" t="s">
        <v>4554</v>
      </c>
      <c r="B1174" s="4" t="s">
        <v>22038</v>
      </c>
      <c r="C1174" s="4" t="s">
        <v>20876</v>
      </c>
      <c r="D1174" t="str">
        <f t="shared" si="18"/>
        <v>http://example.org</v>
      </c>
    </row>
    <row r="1175" spans="1:4">
      <c r="A1175" t="s">
        <v>4558</v>
      </c>
      <c r="B1175" s="4" t="s">
        <v>22039</v>
      </c>
      <c r="C1175" s="4" t="s">
        <v>20874</v>
      </c>
      <c r="D1175" t="str">
        <f t="shared" si="18"/>
        <v>http://example.com</v>
      </c>
    </row>
    <row r="1176" spans="1:4">
      <c r="A1176" t="s">
        <v>4562</v>
      </c>
      <c r="B1176" s="4" t="s">
        <v>22040</v>
      </c>
      <c r="C1176" s="4" t="s">
        <v>20878</v>
      </c>
      <c r="D1176" t="str">
        <f t="shared" si="18"/>
        <v>http://example.net</v>
      </c>
    </row>
    <row r="1177" spans="1:4">
      <c r="A1177" t="s">
        <v>4566</v>
      </c>
      <c r="B1177" s="4" t="s">
        <v>22041</v>
      </c>
      <c r="C1177" s="4" t="s">
        <v>20878</v>
      </c>
      <c r="D1177" t="str">
        <f t="shared" si="18"/>
        <v>http://example.net</v>
      </c>
    </row>
    <row r="1178" spans="1:4">
      <c r="A1178" t="s">
        <v>4570</v>
      </c>
      <c r="B1178" s="4" t="s">
        <v>22042</v>
      </c>
      <c r="C1178" s="4" t="s">
        <v>20874</v>
      </c>
      <c r="D1178" t="str">
        <f t="shared" si="18"/>
        <v>http://example.com</v>
      </c>
    </row>
    <row r="1179" spans="1:4">
      <c r="A1179" t="s">
        <v>4574</v>
      </c>
      <c r="B1179" s="4" t="s">
        <v>22043</v>
      </c>
      <c r="C1179" s="4" t="s">
        <v>20878</v>
      </c>
      <c r="D1179" t="str">
        <f t="shared" si="18"/>
        <v>http://example.net</v>
      </c>
    </row>
    <row r="1180" spans="1:4">
      <c r="A1180" t="s">
        <v>4578</v>
      </c>
      <c r="B1180" s="4" t="s">
        <v>22044</v>
      </c>
      <c r="C1180" s="4" t="s">
        <v>20874</v>
      </c>
      <c r="D1180" t="str">
        <f t="shared" si="18"/>
        <v>http://example.com</v>
      </c>
    </row>
    <row r="1181" spans="1:4">
      <c r="A1181" t="s">
        <v>4582</v>
      </c>
      <c r="B1181" s="4" t="s">
        <v>22045</v>
      </c>
      <c r="C1181" s="4" t="s">
        <v>20874</v>
      </c>
      <c r="D1181" t="str">
        <f t="shared" si="18"/>
        <v>http://example.com</v>
      </c>
    </row>
    <row r="1182" spans="1:4">
      <c r="A1182" t="s">
        <v>4586</v>
      </c>
      <c r="B1182" s="4" t="s">
        <v>22046</v>
      </c>
      <c r="C1182" s="4" t="s">
        <v>20878</v>
      </c>
      <c r="D1182" t="str">
        <f t="shared" si="18"/>
        <v>http://example.net</v>
      </c>
    </row>
    <row r="1183" spans="1:4">
      <c r="A1183" t="s">
        <v>4590</v>
      </c>
      <c r="B1183" s="4" t="s">
        <v>22047</v>
      </c>
      <c r="C1183" s="4" t="s">
        <v>20876</v>
      </c>
      <c r="D1183" t="str">
        <f t="shared" si="18"/>
        <v>http://example.org</v>
      </c>
    </row>
    <row r="1184" spans="1:4">
      <c r="A1184" t="s">
        <v>4594</v>
      </c>
      <c r="B1184" s="4" t="s">
        <v>22048</v>
      </c>
      <c r="C1184" s="4" t="s">
        <v>20874</v>
      </c>
      <c r="D1184" t="str">
        <f t="shared" si="18"/>
        <v>http://example.com</v>
      </c>
    </row>
    <row r="1185" spans="1:4">
      <c r="A1185" t="s">
        <v>4598</v>
      </c>
      <c r="B1185" s="4" t="s">
        <v>22049</v>
      </c>
      <c r="C1185" s="4" t="s">
        <v>20874</v>
      </c>
      <c r="D1185" t="str">
        <f t="shared" si="18"/>
        <v>http://example.com</v>
      </c>
    </row>
    <row r="1186" spans="1:4">
      <c r="A1186" t="s">
        <v>4602</v>
      </c>
      <c r="B1186" s="4" t="s">
        <v>22050</v>
      </c>
      <c r="C1186" s="4" t="s">
        <v>20878</v>
      </c>
      <c r="D1186" t="str">
        <f t="shared" si="18"/>
        <v>http://example.net</v>
      </c>
    </row>
    <row r="1187" spans="1:4">
      <c r="A1187" t="s">
        <v>4606</v>
      </c>
      <c r="B1187" s="4" t="s">
        <v>22051</v>
      </c>
      <c r="C1187" s="4" t="s">
        <v>20876</v>
      </c>
      <c r="D1187" t="str">
        <f t="shared" si="18"/>
        <v>http://example.org</v>
      </c>
    </row>
    <row r="1188" spans="1:4">
      <c r="A1188" t="s">
        <v>4610</v>
      </c>
      <c r="B1188" s="4" t="s">
        <v>22052</v>
      </c>
      <c r="C1188" s="4" t="s">
        <v>20878</v>
      </c>
      <c r="D1188" t="str">
        <f t="shared" si="18"/>
        <v>http://example.net</v>
      </c>
    </row>
    <row r="1189" spans="1:4">
      <c r="A1189" t="s">
        <v>4614</v>
      </c>
      <c r="B1189" s="4" t="s">
        <v>22053</v>
      </c>
      <c r="C1189" s="4" t="s">
        <v>20878</v>
      </c>
      <c r="D1189" t="str">
        <f t="shared" si="18"/>
        <v>http://example.net</v>
      </c>
    </row>
    <row r="1190" spans="1:4">
      <c r="A1190" t="s">
        <v>4617</v>
      </c>
      <c r="B1190" s="4" t="s">
        <v>22054</v>
      </c>
      <c r="C1190" s="4" t="s">
        <v>20876</v>
      </c>
      <c r="D1190" t="str">
        <f t="shared" si="18"/>
        <v>http://example.org</v>
      </c>
    </row>
    <row r="1191" spans="1:4">
      <c r="A1191" t="s">
        <v>4621</v>
      </c>
      <c r="B1191" s="4" t="s">
        <v>22055</v>
      </c>
      <c r="C1191" s="4" t="s">
        <v>20878</v>
      </c>
      <c r="D1191" t="str">
        <f t="shared" si="18"/>
        <v>http://example.net</v>
      </c>
    </row>
    <row r="1192" spans="1:4">
      <c r="A1192" t="s">
        <v>4625</v>
      </c>
      <c r="B1192" s="4" t="s">
        <v>22056</v>
      </c>
      <c r="C1192" s="4" t="s">
        <v>20876</v>
      </c>
      <c r="D1192" t="str">
        <f t="shared" si="18"/>
        <v>http://example.org</v>
      </c>
    </row>
    <row r="1193" spans="1:4">
      <c r="A1193" t="s">
        <v>4629</v>
      </c>
      <c r="B1193" s="4" t="s">
        <v>22057</v>
      </c>
      <c r="C1193" s="4" t="s">
        <v>20876</v>
      </c>
      <c r="D1193" t="str">
        <f t="shared" si="18"/>
        <v>http://example.org</v>
      </c>
    </row>
    <row r="1194" spans="1:4">
      <c r="A1194" t="s">
        <v>4633</v>
      </c>
      <c r="B1194" s="4" t="s">
        <v>22058</v>
      </c>
      <c r="C1194" s="4" t="s">
        <v>20876</v>
      </c>
      <c r="D1194" t="str">
        <f t="shared" si="18"/>
        <v>http://example.org</v>
      </c>
    </row>
    <row r="1195" spans="1:4">
      <c r="A1195" t="s">
        <v>4637</v>
      </c>
      <c r="B1195" s="4" t="s">
        <v>22059</v>
      </c>
      <c r="C1195" s="4" t="s">
        <v>20878</v>
      </c>
      <c r="D1195" t="str">
        <f t="shared" si="18"/>
        <v>http://example.net</v>
      </c>
    </row>
    <row r="1196" spans="1:4">
      <c r="A1196" t="s">
        <v>4640</v>
      </c>
      <c r="B1196" s="4" t="s">
        <v>22060</v>
      </c>
      <c r="C1196" s="4" t="s">
        <v>20878</v>
      </c>
      <c r="D1196" t="str">
        <f t="shared" si="18"/>
        <v>http://example.net</v>
      </c>
    </row>
    <row r="1197" spans="1:4">
      <c r="A1197" t="s">
        <v>4644</v>
      </c>
      <c r="B1197" s="4" t="s">
        <v>22061</v>
      </c>
      <c r="C1197" s="4" t="s">
        <v>20874</v>
      </c>
      <c r="D1197" t="str">
        <f t="shared" si="18"/>
        <v>http://example.com</v>
      </c>
    </row>
    <row r="1198" spans="1:4">
      <c r="A1198" t="s">
        <v>4648</v>
      </c>
      <c r="B1198" s="4" t="s">
        <v>22062</v>
      </c>
      <c r="C1198" s="4" t="s">
        <v>20878</v>
      </c>
      <c r="D1198" t="str">
        <f t="shared" si="18"/>
        <v>http://example.net</v>
      </c>
    </row>
    <row r="1199" spans="1:4">
      <c r="A1199" t="s">
        <v>4651</v>
      </c>
      <c r="B1199" s="4" t="s">
        <v>22063</v>
      </c>
      <c r="C1199" s="4" t="s">
        <v>20876</v>
      </c>
      <c r="D1199" t="str">
        <f t="shared" si="18"/>
        <v>http://example.org</v>
      </c>
    </row>
    <row r="1200" spans="1:4">
      <c r="A1200" t="s">
        <v>4655</v>
      </c>
      <c r="B1200" s="4" t="s">
        <v>22064</v>
      </c>
      <c r="C1200" s="4" t="s">
        <v>20874</v>
      </c>
      <c r="D1200" t="str">
        <f t="shared" si="18"/>
        <v>http://example.com</v>
      </c>
    </row>
    <row r="1201" spans="1:4">
      <c r="A1201" t="s">
        <v>4659</v>
      </c>
      <c r="B1201" s="4" t="s">
        <v>22065</v>
      </c>
      <c r="C1201" s="4" t="s">
        <v>20876</v>
      </c>
      <c r="D1201" t="str">
        <f t="shared" si="18"/>
        <v>http://example.org</v>
      </c>
    </row>
    <row r="1202" spans="1:4">
      <c r="A1202" t="s">
        <v>4663</v>
      </c>
      <c r="B1202" s="4" t="s">
        <v>22066</v>
      </c>
      <c r="C1202" s="4" t="s">
        <v>20878</v>
      </c>
      <c r="D1202" t="str">
        <f t="shared" si="18"/>
        <v>http://example.net</v>
      </c>
    </row>
    <row r="1203" spans="1:4">
      <c r="A1203" t="s">
        <v>4667</v>
      </c>
      <c r="B1203" s="4" t="s">
        <v>22067</v>
      </c>
      <c r="C1203" s="4" t="s">
        <v>20878</v>
      </c>
      <c r="D1203" t="str">
        <f t="shared" si="18"/>
        <v>http://example.net</v>
      </c>
    </row>
    <row r="1204" spans="1:4">
      <c r="A1204" t="s">
        <v>4670</v>
      </c>
      <c r="B1204" s="4" t="s">
        <v>22068</v>
      </c>
      <c r="C1204" s="4" t="s">
        <v>20876</v>
      </c>
      <c r="D1204" t="str">
        <f t="shared" si="18"/>
        <v>http://example.org</v>
      </c>
    </row>
    <row r="1205" spans="1:4">
      <c r="A1205" t="s">
        <v>4674</v>
      </c>
      <c r="B1205" s="4" t="s">
        <v>22069</v>
      </c>
      <c r="C1205" s="4" t="s">
        <v>20876</v>
      </c>
      <c r="D1205" t="str">
        <f t="shared" si="18"/>
        <v>http://example.org</v>
      </c>
    </row>
    <row r="1206" spans="1:4">
      <c r="A1206" t="s">
        <v>4678</v>
      </c>
      <c r="B1206" s="4" t="s">
        <v>22070</v>
      </c>
      <c r="C1206" s="4" t="s">
        <v>20878</v>
      </c>
      <c r="D1206" t="str">
        <f t="shared" si="18"/>
        <v>http://example.net</v>
      </c>
    </row>
    <row r="1207" spans="1:4">
      <c r="A1207" t="s">
        <v>4682</v>
      </c>
      <c r="B1207" s="4" t="s">
        <v>22071</v>
      </c>
      <c r="C1207" s="4" t="s">
        <v>20878</v>
      </c>
      <c r="D1207" t="str">
        <f t="shared" si="18"/>
        <v>http://example.net</v>
      </c>
    </row>
    <row r="1208" spans="1:4">
      <c r="A1208" t="s">
        <v>4686</v>
      </c>
      <c r="B1208" s="4" t="s">
        <v>22072</v>
      </c>
      <c r="C1208" s="4" t="s">
        <v>20876</v>
      </c>
      <c r="D1208" t="str">
        <f t="shared" si="18"/>
        <v>http://example.org</v>
      </c>
    </row>
    <row r="1209" spans="1:4">
      <c r="A1209" t="s">
        <v>4690</v>
      </c>
      <c r="B1209" s="4" t="s">
        <v>22073</v>
      </c>
      <c r="C1209" s="4" t="s">
        <v>20878</v>
      </c>
      <c r="D1209" t="str">
        <f t="shared" si="18"/>
        <v>http://example.net</v>
      </c>
    </row>
    <row r="1210" spans="1:4">
      <c r="A1210" t="s">
        <v>4693</v>
      </c>
      <c r="B1210" s="4" t="s">
        <v>22074</v>
      </c>
      <c r="C1210" s="4" t="s">
        <v>20878</v>
      </c>
      <c r="D1210" t="str">
        <f t="shared" si="18"/>
        <v>http://example.net</v>
      </c>
    </row>
    <row r="1211" spans="1:4">
      <c r="A1211" t="s">
        <v>4697</v>
      </c>
      <c r="B1211" s="4" t="s">
        <v>22075</v>
      </c>
      <c r="C1211" s="4" t="s">
        <v>20874</v>
      </c>
      <c r="D1211" t="str">
        <f t="shared" si="18"/>
        <v>http://example.com</v>
      </c>
    </row>
    <row r="1212" spans="1:4">
      <c r="A1212" t="s">
        <v>4701</v>
      </c>
      <c r="B1212" s="4" t="s">
        <v>22076</v>
      </c>
      <c r="C1212" s="4" t="s">
        <v>20876</v>
      </c>
      <c r="D1212" t="str">
        <f t="shared" si="18"/>
        <v>http://example.org</v>
      </c>
    </row>
    <row r="1213" spans="1:4">
      <c r="A1213" t="s">
        <v>4705</v>
      </c>
      <c r="B1213" s="4" t="s">
        <v>22077</v>
      </c>
      <c r="C1213" s="4" t="s">
        <v>20874</v>
      </c>
      <c r="D1213" t="str">
        <f t="shared" si="18"/>
        <v>http://example.com</v>
      </c>
    </row>
    <row r="1214" spans="1:4">
      <c r="A1214" t="s">
        <v>4709</v>
      </c>
      <c r="B1214" s="4" t="s">
        <v>22078</v>
      </c>
      <c r="C1214" s="4" t="s">
        <v>20874</v>
      </c>
      <c r="D1214" t="str">
        <f t="shared" si="18"/>
        <v>http://example.com</v>
      </c>
    </row>
    <row r="1215" spans="1:4">
      <c r="A1215" t="s">
        <v>4712</v>
      </c>
      <c r="B1215" s="4" t="s">
        <v>22079</v>
      </c>
      <c r="C1215" s="4" t="s">
        <v>20874</v>
      </c>
      <c r="D1215" t="str">
        <f t="shared" si="18"/>
        <v>http://example.com</v>
      </c>
    </row>
    <row r="1216" spans="1:4">
      <c r="A1216" t="s">
        <v>4716</v>
      </c>
      <c r="B1216" s="4" t="s">
        <v>22080</v>
      </c>
      <c r="C1216" s="4" t="s">
        <v>20876</v>
      </c>
      <c r="D1216" t="str">
        <f t="shared" si="18"/>
        <v>http://example.org</v>
      </c>
    </row>
    <row r="1217" spans="1:4">
      <c r="A1217" t="s">
        <v>4719</v>
      </c>
      <c r="B1217" s="4" t="s">
        <v>22081</v>
      </c>
      <c r="C1217" s="4" t="s">
        <v>20878</v>
      </c>
      <c r="D1217" t="str">
        <f t="shared" si="18"/>
        <v>http://example.net</v>
      </c>
    </row>
    <row r="1218" spans="1:4">
      <c r="A1218" t="s">
        <v>4723</v>
      </c>
      <c r="B1218" s="4" t="s">
        <v>22082</v>
      </c>
      <c r="C1218" s="4" t="s">
        <v>20876</v>
      </c>
      <c r="D1218" t="str">
        <f t="shared" si="18"/>
        <v>http://example.org</v>
      </c>
    </row>
    <row r="1219" spans="1:4">
      <c r="A1219" t="s">
        <v>4726</v>
      </c>
      <c r="B1219" s="4" t="s">
        <v>22083</v>
      </c>
      <c r="C1219" s="4" t="s">
        <v>20878</v>
      </c>
      <c r="D1219" t="str">
        <f t="shared" ref="D1219:D1282" si="19">"http://"&amp;C1219</f>
        <v>http://example.net</v>
      </c>
    </row>
    <row r="1220" spans="1:4">
      <c r="A1220" t="s">
        <v>4730</v>
      </c>
      <c r="B1220" s="4" t="s">
        <v>22084</v>
      </c>
      <c r="C1220" s="4" t="s">
        <v>20878</v>
      </c>
      <c r="D1220" t="str">
        <f t="shared" si="19"/>
        <v>http://example.net</v>
      </c>
    </row>
    <row r="1221" spans="1:4">
      <c r="A1221" t="s">
        <v>4734</v>
      </c>
      <c r="B1221" s="4" t="s">
        <v>22085</v>
      </c>
      <c r="C1221" s="4" t="s">
        <v>20878</v>
      </c>
      <c r="D1221" t="str">
        <f t="shared" si="19"/>
        <v>http://example.net</v>
      </c>
    </row>
    <row r="1222" spans="1:4">
      <c r="A1222" t="s">
        <v>4738</v>
      </c>
      <c r="B1222" s="4" t="s">
        <v>22086</v>
      </c>
      <c r="C1222" s="4" t="s">
        <v>20878</v>
      </c>
      <c r="D1222" t="str">
        <f t="shared" si="19"/>
        <v>http://example.net</v>
      </c>
    </row>
    <row r="1223" spans="1:4">
      <c r="A1223" t="s">
        <v>4742</v>
      </c>
      <c r="B1223" s="4" t="s">
        <v>22087</v>
      </c>
      <c r="C1223" s="4" t="s">
        <v>20876</v>
      </c>
      <c r="D1223" t="str">
        <f t="shared" si="19"/>
        <v>http://example.org</v>
      </c>
    </row>
    <row r="1224" spans="1:4">
      <c r="A1224" t="s">
        <v>4746</v>
      </c>
      <c r="B1224" s="4" t="s">
        <v>22088</v>
      </c>
      <c r="C1224" s="4" t="s">
        <v>20878</v>
      </c>
      <c r="D1224" t="str">
        <f t="shared" si="19"/>
        <v>http://example.net</v>
      </c>
    </row>
    <row r="1225" spans="1:4">
      <c r="A1225" t="s">
        <v>4750</v>
      </c>
      <c r="B1225" s="4" t="s">
        <v>22089</v>
      </c>
      <c r="C1225" s="4" t="s">
        <v>20876</v>
      </c>
      <c r="D1225" t="str">
        <f t="shared" si="19"/>
        <v>http://example.org</v>
      </c>
    </row>
    <row r="1226" spans="1:4">
      <c r="A1226" t="s">
        <v>4754</v>
      </c>
      <c r="B1226" s="4" t="s">
        <v>22090</v>
      </c>
      <c r="C1226" s="4" t="s">
        <v>20878</v>
      </c>
      <c r="D1226" t="str">
        <f t="shared" si="19"/>
        <v>http://example.net</v>
      </c>
    </row>
    <row r="1227" spans="1:4">
      <c r="A1227" t="s">
        <v>4758</v>
      </c>
      <c r="B1227" s="4" t="s">
        <v>22091</v>
      </c>
      <c r="C1227" s="4" t="s">
        <v>20874</v>
      </c>
      <c r="D1227" t="str">
        <f t="shared" si="19"/>
        <v>http://example.com</v>
      </c>
    </row>
    <row r="1228" spans="1:4">
      <c r="A1228" t="s">
        <v>4761</v>
      </c>
      <c r="B1228" s="4" t="s">
        <v>22092</v>
      </c>
      <c r="C1228" s="4" t="s">
        <v>20876</v>
      </c>
      <c r="D1228" t="str">
        <f t="shared" si="19"/>
        <v>http://example.org</v>
      </c>
    </row>
    <row r="1229" spans="1:4">
      <c r="A1229" t="s">
        <v>4765</v>
      </c>
      <c r="B1229" s="4" t="s">
        <v>22093</v>
      </c>
      <c r="C1229" s="4" t="s">
        <v>20878</v>
      </c>
      <c r="D1229" t="str">
        <f t="shared" si="19"/>
        <v>http://example.net</v>
      </c>
    </row>
    <row r="1230" spans="1:4">
      <c r="A1230" t="s">
        <v>4769</v>
      </c>
      <c r="B1230" s="4" t="s">
        <v>22094</v>
      </c>
      <c r="C1230" s="4" t="s">
        <v>20874</v>
      </c>
      <c r="D1230" t="str">
        <f t="shared" si="19"/>
        <v>http://example.com</v>
      </c>
    </row>
    <row r="1231" spans="1:4">
      <c r="A1231" t="s">
        <v>4773</v>
      </c>
      <c r="B1231" s="4" t="s">
        <v>22095</v>
      </c>
      <c r="C1231" s="4" t="s">
        <v>20876</v>
      </c>
      <c r="D1231" t="str">
        <f t="shared" si="19"/>
        <v>http://example.org</v>
      </c>
    </row>
    <row r="1232" spans="1:4">
      <c r="A1232" t="s">
        <v>4777</v>
      </c>
      <c r="B1232" s="4" t="s">
        <v>22096</v>
      </c>
      <c r="C1232" s="4" t="s">
        <v>20876</v>
      </c>
      <c r="D1232" t="str">
        <f t="shared" si="19"/>
        <v>http://example.org</v>
      </c>
    </row>
    <row r="1233" spans="1:4">
      <c r="A1233" t="s">
        <v>4781</v>
      </c>
      <c r="B1233" s="4" t="s">
        <v>22097</v>
      </c>
      <c r="C1233" s="4" t="s">
        <v>20876</v>
      </c>
      <c r="D1233" t="str">
        <f t="shared" si="19"/>
        <v>http://example.org</v>
      </c>
    </row>
    <row r="1234" spans="1:4">
      <c r="A1234" t="s">
        <v>4785</v>
      </c>
      <c r="B1234" s="4" t="s">
        <v>22098</v>
      </c>
      <c r="C1234" s="4" t="s">
        <v>20878</v>
      </c>
      <c r="D1234" t="str">
        <f t="shared" si="19"/>
        <v>http://example.net</v>
      </c>
    </row>
    <row r="1235" spans="1:4">
      <c r="A1235" t="s">
        <v>4789</v>
      </c>
      <c r="B1235" s="4" t="s">
        <v>22099</v>
      </c>
      <c r="C1235" s="4" t="s">
        <v>20878</v>
      </c>
      <c r="D1235" t="str">
        <f t="shared" si="19"/>
        <v>http://example.net</v>
      </c>
    </row>
    <row r="1236" spans="1:4">
      <c r="A1236" t="s">
        <v>4793</v>
      </c>
      <c r="B1236" s="4" t="s">
        <v>22100</v>
      </c>
      <c r="C1236" s="4" t="s">
        <v>20876</v>
      </c>
      <c r="D1236" t="str">
        <f t="shared" si="19"/>
        <v>http://example.org</v>
      </c>
    </row>
    <row r="1237" spans="1:4">
      <c r="A1237" t="s">
        <v>4797</v>
      </c>
      <c r="B1237" s="4" t="s">
        <v>22101</v>
      </c>
      <c r="C1237" s="4" t="s">
        <v>20874</v>
      </c>
      <c r="D1237" t="str">
        <f t="shared" si="19"/>
        <v>http://example.com</v>
      </c>
    </row>
    <row r="1238" spans="1:4">
      <c r="A1238" t="s">
        <v>4801</v>
      </c>
      <c r="B1238" s="4" t="s">
        <v>22102</v>
      </c>
      <c r="C1238" s="4" t="s">
        <v>20876</v>
      </c>
      <c r="D1238" t="str">
        <f t="shared" si="19"/>
        <v>http://example.org</v>
      </c>
    </row>
    <row r="1239" spans="1:4">
      <c r="A1239" t="s">
        <v>4805</v>
      </c>
      <c r="B1239" s="4" t="s">
        <v>22103</v>
      </c>
      <c r="C1239" s="4" t="s">
        <v>20874</v>
      </c>
      <c r="D1239" t="str">
        <f t="shared" si="19"/>
        <v>http://example.com</v>
      </c>
    </row>
    <row r="1240" spans="1:4">
      <c r="A1240" t="s">
        <v>4809</v>
      </c>
      <c r="B1240" s="4" t="s">
        <v>22104</v>
      </c>
      <c r="C1240" s="4" t="s">
        <v>20874</v>
      </c>
      <c r="D1240" t="str">
        <f t="shared" si="19"/>
        <v>http://example.com</v>
      </c>
    </row>
    <row r="1241" spans="1:4">
      <c r="A1241" t="s">
        <v>4813</v>
      </c>
      <c r="B1241" s="4" t="s">
        <v>22105</v>
      </c>
      <c r="C1241" s="4" t="s">
        <v>20878</v>
      </c>
      <c r="D1241" t="str">
        <f t="shared" si="19"/>
        <v>http://example.net</v>
      </c>
    </row>
    <row r="1242" spans="1:4">
      <c r="A1242" t="s">
        <v>4817</v>
      </c>
      <c r="B1242" s="4" t="s">
        <v>22106</v>
      </c>
      <c r="C1242" s="4" t="s">
        <v>20876</v>
      </c>
      <c r="D1242" t="str">
        <f t="shared" si="19"/>
        <v>http://example.org</v>
      </c>
    </row>
    <row r="1243" spans="1:4">
      <c r="A1243" t="s">
        <v>4821</v>
      </c>
      <c r="B1243" s="4" t="s">
        <v>22107</v>
      </c>
      <c r="C1243" s="4" t="s">
        <v>20878</v>
      </c>
      <c r="D1243" t="str">
        <f t="shared" si="19"/>
        <v>http://example.net</v>
      </c>
    </row>
    <row r="1244" spans="1:4">
      <c r="A1244" t="s">
        <v>4825</v>
      </c>
      <c r="B1244" s="4" t="s">
        <v>22108</v>
      </c>
      <c r="C1244" s="4" t="s">
        <v>20876</v>
      </c>
      <c r="D1244" t="str">
        <f t="shared" si="19"/>
        <v>http://example.org</v>
      </c>
    </row>
    <row r="1245" spans="1:4">
      <c r="A1245" t="s">
        <v>4828</v>
      </c>
      <c r="B1245" s="4" t="s">
        <v>22109</v>
      </c>
      <c r="C1245" s="4" t="s">
        <v>20874</v>
      </c>
      <c r="D1245" t="str">
        <f t="shared" si="19"/>
        <v>http://example.com</v>
      </c>
    </row>
    <row r="1246" spans="1:4">
      <c r="A1246" t="s">
        <v>4832</v>
      </c>
      <c r="B1246" s="4" t="s">
        <v>22110</v>
      </c>
      <c r="C1246" s="4" t="s">
        <v>20878</v>
      </c>
      <c r="D1246" t="str">
        <f t="shared" si="19"/>
        <v>http://example.net</v>
      </c>
    </row>
    <row r="1247" spans="1:4">
      <c r="A1247" t="s">
        <v>4836</v>
      </c>
      <c r="B1247" s="4" t="s">
        <v>22111</v>
      </c>
      <c r="C1247" s="4" t="s">
        <v>20874</v>
      </c>
      <c r="D1247" t="str">
        <f t="shared" si="19"/>
        <v>http://example.com</v>
      </c>
    </row>
    <row r="1248" spans="1:4">
      <c r="A1248" t="s">
        <v>4840</v>
      </c>
      <c r="B1248" s="4" t="s">
        <v>22112</v>
      </c>
      <c r="C1248" s="4" t="s">
        <v>20876</v>
      </c>
      <c r="D1248" t="str">
        <f t="shared" si="19"/>
        <v>http://example.org</v>
      </c>
    </row>
    <row r="1249" spans="1:4">
      <c r="A1249" t="s">
        <v>4844</v>
      </c>
      <c r="B1249" s="4" t="s">
        <v>22113</v>
      </c>
      <c r="C1249" s="4" t="s">
        <v>20874</v>
      </c>
      <c r="D1249" t="str">
        <f t="shared" si="19"/>
        <v>http://example.com</v>
      </c>
    </row>
    <row r="1250" spans="1:4">
      <c r="A1250" t="s">
        <v>4848</v>
      </c>
      <c r="B1250" s="4" t="s">
        <v>22114</v>
      </c>
      <c r="C1250" s="4" t="s">
        <v>20876</v>
      </c>
      <c r="D1250" t="str">
        <f t="shared" si="19"/>
        <v>http://example.org</v>
      </c>
    </row>
    <row r="1251" spans="1:4">
      <c r="A1251" t="s">
        <v>4851</v>
      </c>
      <c r="B1251" s="4" t="s">
        <v>22115</v>
      </c>
      <c r="C1251" s="4" t="s">
        <v>20878</v>
      </c>
      <c r="D1251" t="str">
        <f t="shared" si="19"/>
        <v>http://example.net</v>
      </c>
    </row>
    <row r="1252" spans="1:4">
      <c r="A1252" t="s">
        <v>4855</v>
      </c>
      <c r="B1252" s="4" t="s">
        <v>22116</v>
      </c>
      <c r="C1252" s="4" t="s">
        <v>20874</v>
      </c>
      <c r="D1252" t="str">
        <f t="shared" si="19"/>
        <v>http://example.com</v>
      </c>
    </row>
    <row r="1253" spans="1:4">
      <c r="A1253" t="s">
        <v>4859</v>
      </c>
      <c r="B1253" s="4" t="s">
        <v>22117</v>
      </c>
      <c r="C1253" s="4" t="s">
        <v>20878</v>
      </c>
      <c r="D1253" t="str">
        <f t="shared" si="19"/>
        <v>http://example.net</v>
      </c>
    </row>
    <row r="1254" spans="1:4">
      <c r="A1254" t="s">
        <v>4863</v>
      </c>
      <c r="B1254" s="4" t="s">
        <v>22118</v>
      </c>
      <c r="C1254" s="4" t="s">
        <v>20878</v>
      </c>
      <c r="D1254" t="str">
        <f t="shared" si="19"/>
        <v>http://example.net</v>
      </c>
    </row>
    <row r="1255" spans="1:4">
      <c r="A1255" t="s">
        <v>4867</v>
      </c>
      <c r="B1255" s="4" t="s">
        <v>22119</v>
      </c>
      <c r="C1255" s="4" t="s">
        <v>20874</v>
      </c>
      <c r="D1255" t="str">
        <f t="shared" si="19"/>
        <v>http://example.com</v>
      </c>
    </row>
    <row r="1256" spans="1:4">
      <c r="A1256" t="s">
        <v>4870</v>
      </c>
      <c r="B1256" s="4" t="s">
        <v>22120</v>
      </c>
      <c r="C1256" s="4" t="s">
        <v>20876</v>
      </c>
      <c r="D1256" t="str">
        <f t="shared" si="19"/>
        <v>http://example.org</v>
      </c>
    </row>
    <row r="1257" spans="1:4">
      <c r="A1257" t="s">
        <v>4874</v>
      </c>
      <c r="B1257" s="4" t="s">
        <v>22121</v>
      </c>
      <c r="C1257" s="4" t="s">
        <v>20874</v>
      </c>
      <c r="D1257" t="str">
        <f t="shared" si="19"/>
        <v>http://example.com</v>
      </c>
    </row>
    <row r="1258" spans="1:4">
      <c r="A1258" t="s">
        <v>4878</v>
      </c>
      <c r="B1258" s="4" t="s">
        <v>22122</v>
      </c>
      <c r="C1258" s="4" t="s">
        <v>20878</v>
      </c>
      <c r="D1258" t="str">
        <f t="shared" si="19"/>
        <v>http://example.net</v>
      </c>
    </row>
    <row r="1259" spans="1:4">
      <c r="A1259" t="s">
        <v>4882</v>
      </c>
      <c r="B1259" s="4" t="s">
        <v>22123</v>
      </c>
      <c r="C1259" s="4" t="s">
        <v>20876</v>
      </c>
      <c r="D1259" t="str">
        <f t="shared" si="19"/>
        <v>http://example.org</v>
      </c>
    </row>
    <row r="1260" spans="1:4">
      <c r="A1260" t="s">
        <v>4886</v>
      </c>
      <c r="B1260" s="4" t="s">
        <v>22124</v>
      </c>
      <c r="C1260" s="4" t="s">
        <v>20876</v>
      </c>
      <c r="D1260" t="str">
        <f t="shared" si="19"/>
        <v>http://example.org</v>
      </c>
    </row>
    <row r="1261" spans="1:4">
      <c r="A1261" t="s">
        <v>4890</v>
      </c>
      <c r="B1261" s="4" t="s">
        <v>22125</v>
      </c>
      <c r="C1261" s="4" t="s">
        <v>20876</v>
      </c>
      <c r="D1261" t="str">
        <f t="shared" si="19"/>
        <v>http://example.org</v>
      </c>
    </row>
    <row r="1262" spans="1:4">
      <c r="A1262" t="s">
        <v>4894</v>
      </c>
      <c r="B1262" s="4" t="s">
        <v>21448</v>
      </c>
      <c r="C1262" s="4" t="s">
        <v>20878</v>
      </c>
      <c r="D1262" t="str">
        <f t="shared" si="19"/>
        <v>http://example.net</v>
      </c>
    </row>
    <row r="1263" spans="1:4">
      <c r="A1263" t="s">
        <v>4897</v>
      </c>
      <c r="B1263" s="4" t="s">
        <v>22126</v>
      </c>
      <c r="C1263" s="4" t="s">
        <v>20876</v>
      </c>
      <c r="D1263" t="str">
        <f t="shared" si="19"/>
        <v>http://example.org</v>
      </c>
    </row>
    <row r="1264" spans="1:4">
      <c r="A1264" t="s">
        <v>4901</v>
      </c>
      <c r="B1264" s="4" t="s">
        <v>22127</v>
      </c>
      <c r="C1264" s="4" t="s">
        <v>20878</v>
      </c>
      <c r="D1264" t="str">
        <f t="shared" si="19"/>
        <v>http://example.net</v>
      </c>
    </row>
    <row r="1265" spans="1:4">
      <c r="A1265" t="s">
        <v>4905</v>
      </c>
      <c r="B1265" s="4" t="s">
        <v>22128</v>
      </c>
      <c r="C1265" s="4" t="s">
        <v>20874</v>
      </c>
      <c r="D1265" t="str">
        <f t="shared" si="19"/>
        <v>http://example.com</v>
      </c>
    </row>
    <row r="1266" spans="1:4">
      <c r="A1266" t="s">
        <v>4909</v>
      </c>
      <c r="B1266" s="4" t="s">
        <v>22129</v>
      </c>
      <c r="C1266" s="4" t="s">
        <v>20876</v>
      </c>
      <c r="D1266" t="str">
        <f t="shared" si="19"/>
        <v>http://example.org</v>
      </c>
    </row>
    <row r="1267" spans="1:4">
      <c r="A1267" t="s">
        <v>4913</v>
      </c>
      <c r="B1267" s="4" t="s">
        <v>22130</v>
      </c>
      <c r="C1267" s="4" t="s">
        <v>20874</v>
      </c>
      <c r="D1267" t="str">
        <f t="shared" si="19"/>
        <v>http://example.com</v>
      </c>
    </row>
    <row r="1268" spans="1:4">
      <c r="A1268" t="s">
        <v>4917</v>
      </c>
      <c r="B1268" s="4" t="s">
        <v>22131</v>
      </c>
      <c r="C1268" s="4" t="s">
        <v>20874</v>
      </c>
      <c r="D1268" t="str">
        <f t="shared" si="19"/>
        <v>http://example.com</v>
      </c>
    </row>
    <row r="1269" spans="1:4">
      <c r="A1269" t="s">
        <v>4921</v>
      </c>
      <c r="B1269" s="4" t="s">
        <v>22132</v>
      </c>
      <c r="C1269" s="4" t="s">
        <v>20878</v>
      </c>
      <c r="D1269" t="str">
        <f t="shared" si="19"/>
        <v>http://example.net</v>
      </c>
    </row>
    <row r="1270" spans="1:4">
      <c r="A1270" t="s">
        <v>4925</v>
      </c>
      <c r="B1270" s="4" t="s">
        <v>22133</v>
      </c>
      <c r="C1270" s="4" t="s">
        <v>20876</v>
      </c>
      <c r="D1270" t="str">
        <f t="shared" si="19"/>
        <v>http://example.org</v>
      </c>
    </row>
    <row r="1271" spans="1:4">
      <c r="A1271" t="s">
        <v>4929</v>
      </c>
      <c r="B1271" s="4" t="s">
        <v>22134</v>
      </c>
      <c r="C1271" s="4" t="s">
        <v>20874</v>
      </c>
      <c r="D1271" t="str">
        <f t="shared" si="19"/>
        <v>http://example.com</v>
      </c>
    </row>
    <row r="1272" spans="1:4">
      <c r="A1272" t="s">
        <v>4932</v>
      </c>
      <c r="B1272" s="4" t="s">
        <v>22135</v>
      </c>
      <c r="C1272" s="4" t="s">
        <v>20874</v>
      </c>
      <c r="D1272" t="str">
        <f t="shared" si="19"/>
        <v>http://example.com</v>
      </c>
    </row>
    <row r="1273" spans="1:4">
      <c r="A1273" t="s">
        <v>4936</v>
      </c>
      <c r="B1273" s="4" t="s">
        <v>22136</v>
      </c>
      <c r="C1273" s="4" t="s">
        <v>20876</v>
      </c>
      <c r="D1273" t="str">
        <f t="shared" si="19"/>
        <v>http://example.org</v>
      </c>
    </row>
    <row r="1274" spans="1:4">
      <c r="A1274" t="s">
        <v>4940</v>
      </c>
      <c r="B1274" s="4" t="s">
        <v>22137</v>
      </c>
      <c r="C1274" s="4" t="s">
        <v>20876</v>
      </c>
      <c r="D1274" t="str">
        <f t="shared" si="19"/>
        <v>http://example.org</v>
      </c>
    </row>
    <row r="1275" spans="1:4">
      <c r="A1275" t="s">
        <v>4943</v>
      </c>
      <c r="B1275" s="4" t="s">
        <v>22138</v>
      </c>
      <c r="C1275" s="4" t="s">
        <v>20874</v>
      </c>
      <c r="D1275" t="str">
        <f t="shared" si="19"/>
        <v>http://example.com</v>
      </c>
    </row>
    <row r="1276" spans="1:4">
      <c r="A1276" t="s">
        <v>4946</v>
      </c>
      <c r="B1276" s="4" t="s">
        <v>22139</v>
      </c>
      <c r="C1276" s="4" t="s">
        <v>20878</v>
      </c>
      <c r="D1276" t="str">
        <f t="shared" si="19"/>
        <v>http://example.net</v>
      </c>
    </row>
    <row r="1277" spans="1:4">
      <c r="A1277" t="s">
        <v>4949</v>
      </c>
      <c r="B1277" s="4" t="s">
        <v>22140</v>
      </c>
      <c r="C1277" s="4" t="s">
        <v>20876</v>
      </c>
      <c r="D1277" t="str">
        <f t="shared" si="19"/>
        <v>http://example.org</v>
      </c>
    </row>
    <row r="1278" spans="1:4">
      <c r="A1278" t="s">
        <v>4952</v>
      </c>
      <c r="B1278" s="4" t="s">
        <v>22141</v>
      </c>
      <c r="C1278" s="4" t="s">
        <v>20874</v>
      </c>
      <c r="D1278" t="str">
        <f t="shared" si="19"/>
        <v>http://example.com</v>
      </c>
    </row>
    <row r="1279" spans="1:4">
      <c r="A1279" t="s">
        <v>4955</v>
      </c>
      <c r="B1279" s="4" t="s">
        <v>22142</v>
      </c>
      <c r="C1279" s="4" t="s">
        <v>20878</v>
      </c>
      <c r="D1279" t="str">
        <f t="shared" si="19"/>
        <v>http://example.net</v>
      </c>
    </row>
    <row r="1280" spans="1:4">
      <c r="A1280" t="s">
        <v>4959</v>
      </c>
      <c r="B1280" s="4" t="s">
        <v>22143</v>
      </c>
      <c r="C1280" s="4" t="s">
        <v>20874</v>
      </c>
      <c r="D1280" t="str">
        <f t="shared" si="19"/>
        <v>http://example.com</v>
      </c>
    </row>
    <row r="1281" spans="1:4">
      <c r="A1281" t="s">
        <v>4963</v>
      </c>
      <c r="B1281" s="4" t="s">
        <v>22144</v>
      </c>
      <c r="C1281" s="4" t="s">
        <v>20878</v>
      </c>
      <c r="D1281" t="str">
        <f t="shared" si="19"/>
        <v>http://example.net</v>
      </c>
    </row>
    <row r="1282" spans="1:4">
      <c r="A1282" t="s">
        <v>4967</v>
      </c>
      <c r="B1282" s="4" t="s">
        <v>22145</v>
      </c>
      <c r="C1282" s="4" t="s">
        <v>20878</v>
      </c>
      <c r="D1282" t="str">
        <f t="shared" si="19"/>
        <v>http://example.net</v>
      </c>
    </row>
    <row r="1283" spans="1:4">
      <c r="A1283" t="s">
        <v>4971</v>
      </c>
      <c r="B1283" s="4" t="s">
        <v>22146</v>
      </c>
      <c r="C1283" s="4" t="s">
        <v>20876</v>
      </c>
      <c r="D1283" t="str">
        <f t="shared" ref="D1283:D1346" si="20">"http://"&amp;C1283</f>
        <v>http://example.org</v>
      </c>
    </row>
    <row r="1284" spans="1:4">
      <c r="A1284" t="s">
        <v>4975</v>
      </c>
      <c r="B1284" s="4" t="s">
        <v>22147</v>
      </c>
      <c r="C1284" s="4" t="s">
        <v>20878</v>
      </c>
      <c r="D1284" t="str">
        <f t="shared" si="20"/>
        <v>http://example.net</v>
      </c>
    </row>
    <row r="1285" spans="1:4">
      <c r="A1285" t="s">
        <v>4979</v>
      </c>
      <c r="B1285" s="4" t="s">
        <v>22148</v>
      </c>
      <c r="C1285" s="4" t="s">
        <v>20878</v>
      </c>
      <c r="D1285" t="str">
        <f t="shared" si="20"/>
        <v>http://example.net</v>
      </c>
    </row>
    <row r="1286" spans="1:4">
      <c r="A1286" t="s">
        <v>4983</v>
      </c>
      <c r="B1286" s="4" t="s">
        <v>22149</v>
      </c>
      <c r="C1286" s="4" t="s">
        <v>20876</v>
      </c>
      <c r="D1286" t="str">
        <f t="shared" si="20"/>
        <v>http://example.org</v>
      </c>
    </row>
    <row r="1287" spans="1:4">
      <c r="A1287" t="s">
        <v>4987</v>
      </c>
      <c r="B1287" s="4" t="s">
        <v>22150</v>
      </c>
      <c r="C1287" s="4" t="s">
        <v>20876</v>
      </c>
      <c r="D1287" t="str">
        <f t="shared" si="20"/>
        <v>http://example.org</v>
      </c>
    </row>
    <row r="1288" spans="1:4">
      <c r="A1288" t="s">
        <v>4991</v>
      </c>
      <c r="B1288" s="4" t="s">
        <v>22151</v>
      </c>
      <c r="C1288" s="4" t="s">
        <v>20876</v>
      </c>
      <c r="D1288" t="str">
        <f t="shared" si="20"/>
        <v>http://example.org</v>
      </c>
    </row>
    <row r="1289" spans="1:4">
      <c r="A1289" t="s">
        <v>4995</v>
      </c>
      <c r="B1289" s="4" t="s">
        <v>22152</v>
      </c>
      <c r="C1289" s="4" t="s">
        <v>20878</v>
      </c>
      <c r="D1289" t="str">
        <f t="shared" si="20"/>
        <v>http://example.net</v>
      </c>
    </row>
    <row r="1290" spans="1:4">
      <c r="A1290" t="s">
        <v>4878</v>
      </c>
      <c r="B1290" s="4" t="s">
        <v>22122</v>
      </c>
      <c r="C1290" s="4" t="s">
        <v>20878</v>
      </c>
      <c r="D1290" t="str">
        <f t="shared" si="20"/>
        <v>http://example.net</v>
      </c>
    </row>
    <row r="1291" spans="1:4">
      <c r="A1291" t="s">
        <v>5002</v>
      </c>
      <c r="B1291" s="4" t="s">
        <v>22153</v>
      </c>
      <c r="C1291" s="4" t="s">
        <v>20876</v>
      </c>
      <c r="D1291" t="str">
        <f t="shared" si="20"/>
        <v>http://example.org</v>
      </c>
    </row>
    <row r="1292" spans="1:4">
      <c r="A1292" t="s">
        <v>5005</v>
      </c>
      <c r="B1292" s="4" t="s">
        <v>22154</v>
      </c>
      <c r="C1292" s="4" t="s">
        <v>20876</v>
      </c>
      <c r="D1292" t="str">
        <f t="shared" si="20"/>
        <v>http://example.org</v>
      </c>
    </row>
    <row r="1293" spans="1:4">
      <c r="A1293" t="s">
        <v>5009</v>
      </c>
      <c r="B1293" s="4" t="s">
        <v>22155</v>
      </c>
      <c r="C1293" s="4" t="s">
        <v>20878</v>
      </c>
      <c r="D1293" t="str">
        <f t="shared" si="20"/>
        <v>http://example.net</v>
      </c>
    </row>
    <row r="1294" spans="1:4">
      <c r="A1294" t="s">
        <v>5013</v>
      </c>
      <c r="B1294" s="4" t="s">
        <v>22156</v>
      </c>
      <c r="C1294" s="4" t="s">
        <v>20876</v>
      </c>
      <c r="D1294" t="str">
        <f t="shared" si="20"/>
        <v>http://example.org</v>
      </c>
    </row>
    <row r="1295" spans="1:4">
      <c r="A1295" t="s">
        <v>5017</v>
      </c>
      <c r="B1295" s="4" t="s">
        <v>22157</v>
      </c>
      <c r="C1295" s="4" t="s">
        <v>20874</v>
      </c>
      <c r="D1295" t="str">
        <f t="shared" si="20"/>
        <v>http://example.com</v>
      </c>
    </row>
    <row r="1296" spans="1:4">
      <c r="A1296" t="s">
        <v>5021</v>
      </c>
      <c r="B1296" s="4" t="s">
        <v>22158</v>
      </c>
      <c r="C1296" s="4" t="s">
        <v>20878</v>
      </c>
      <c r="D1296" t="str">
        <f t="shared" si="20"/>
        <v>http://example.net</v>
      </c>
    </row>
    <row r="1297" spans="1:4">
      <c r="A1297" t="s">
        <v>5025</v>
      </c>
      <c r="B1297" s="4" t="s">
        <v>22159</v>
      </c>
      <c r="C1297" s="4" t="s">
        <v>20876</v>
      </c>
      <c r="D1297" t="str">
        <f t="shared" si="20"/>
        <v>http://example.org</v>
      </c>
    </row>
    <row r="1298" spans="1:4">
      <c r="A1298" t="s">
        <v>5029</v>
      </c>
      <c r="B1298" s="4" t="s">
        <v>22160</v>
      </c>
      <c r="C1298" s="4" t="s">
        <v>20878</v>
      </c>
      <c r="D1298" t="str">
        <f t="shared" si="20"/>
        <v>http://example.net</v>
      </c>
    </row>
    <row r="1299" spans="1:4">
      <c r="A1299" t="s">
        <v>5033</v>
      </c>
      <c r="B1299" s="4" t="s">
        <v>22161</v>
      </c>
      <c r="C1299" s="4" t="s">
        <v>20878</v>
      </c>
      <c r="D1299" t="str">
        <f t="shared" si="20"/>
        <v>http://example.net</v>
      </c>
    </row>
    <row r="1300" spans="1:4">
      <c r="A1300" t="s">
        <v>5036</v>
      </c>
      <c r="B1300" s="4" t="s">
        <v>22162</v>
      </c>
      <c r="C1300" s="4" t="s">
        <v>20874</v>
      </c>
      <c r="D1300" t="str">
        <f t="shared" si="20"/>
        <v>http://example.com</v>
      </c>
    </row>
    <row r="1301" spans="1:4">
      <c r="A1301" t="s">
        <v>5040</v>
      </c>
      <c r="B1301" s="4" t="s">
        <v>22163</v>
      </c>
      <c r="C1301" s="4" t="s">
        <v>20876</v>
      </c>
      <c r="D1301" t="str">
        <f t="shared" si="20"/>
        <v>http://example.org</v>
      </c>
    </row>
    <row r="1302" spans="1:4">
      <c r="A1302" t="s">
        <v>5043</v>
      </c>
      <c r="B1302" s="4" t="s">
        <v>22164</v>
      </c>
      <c r="C1302" s="4" t="s">
        <v>20876</v>
      </c>
      <c r="D1302" t="str">
        <f t="shared" si="20"/>
        <v>http://example.org</v>
      </c>
    </row>
    <row r="1303" spans="1:4">
      <c r="A1303" t="s">
        <v>5047</v>
      </c>
      <c r="B1303" s="4" t="s">
        <v>22165</v>
      </c>
      <c r="C1303" s="4" t="s">
        <v>20878</v>
      </c>
      <c r="D1303" t="str">
        <f t="shared" si="20"/>
        <v>http://example.net</v>
      </c>
    </row>
    <row r="1304" spans="1:4">
      <c r="A1304" t="s">
        <v>5051</v>
      </c>
      <c r="B1304" s="4" t="s">
        <v>22166</v>
      </c>
      <c r="C1304" s="4" t="s">
        <v>20876</v>
      </c>
      <c r="D1304" t="str">
        <f t="shared" si="20"/>
        <v>http://example.org</v>
      </c>
    </row>
    <row r="1305" spans="1:4">
      <c r="A1305" t="s">
        <v>5054</v>
      </c>
      <c r="B1305" s="4" t="s">
        <v>22167</v>
      </c>
      <c r="C1305" s="4" t="s">
        <v>20878</v>
      </c>
      <c r="D1305" t="str">
        <f t="shared" si="20"/>
        <v>http://example.net</v>
      </c>
    </row>
    <row r="1306" spans="1:4">
      <c r="A1306" t="s">
        <v>5058</v>
      </c>
      <c r="B1306" s="4" t="s">
        <v>22168</v>
      </c>
      <c r="C1306" s="4" t="s">
        <v>20876</v>
      </c>
      <c r="D1306" t="str">
        <f t="shared" si="20"/>
        <v>http://example.org</v>
      </c>
    </row>
    <row r="1307" spans="1:4">
      <c r="A1307" t="s">
        <v>5062</v>
      </c>
      <c r="B1307" s="4" t="s">
        <v>22169</v>
      </c>
      <c r="C1307" s="4" t="s">
        <v>20878</v>
      </c>
      <c r="D1307" t="str">
        <f t="shared" si="20"/>
        <v>http://example.net</v>
      </c>
    </row>
    <row r="1308" spans="1:4">
      <c r="A1308" t="s">
        <v>5066</v>
      </c>
      <c r="B1308" s="4" t="s">
        <v>22170</v>
      </c>
      <c r="C1308" s="4" t="s">
        <v>20876</v>
      </c>
      <c r="D1308" t="str">
        <f t="shared" si="20"/>
        <v>http://example.org</v>
      </c>
    </row>
    <row r="1309" spans="1:4">
      <c r="A1309" t="s">
        <v>5070</v>
      </c>
      <c r="B1309" s="4" t="s">
        <v>22171</v>
      </c>
      <c r="C1309" s="4" t="s">
        <v>20878</v>
      </c>
      <c r="D1309" t="str">
        <f t="shared" si="20"/>
        <v>http://example.net</v>
      </c>
    </row>
    <row r="1310" spans="1:4">
      <c r="A1310" t="s">
        <v>5074</v>
      </c>
      <c r="B1310" s="4" t="s">
        <v>22172</v>
      </c>
      <c r="C1310" s="4" t="s">
        <v>20876</v>
      </c>
      <c r="D1310" t="str">
        <f t="shared" si="20"/>
        <v>http://example.org</v>
      </c>
    </row>
    <row r="1311" spans="1:4">
      <c r="A1311" t="s">
        <v>5078</v>
      </c>
      <c r="B1311" s="4" t="s">
        <v>22173</v>
      </c>
      <c r="C1311" s="4" t="s">
        <v>20876</v>
      </c>
      <c r="D1311" t="str">
        <f t="shared" si="20"/>
        <v>http://example.org</v>
      </c>
    </row>
    <row r="1312" spans="1:4">
      <c r="A1312" t="s">
        <v>5082</v>
      </c>
      <c r="B1312" s="4" t="s">
        <v>22174</v>
      </c>
      <c r="C1312" s="4" t="s">
        <v>20878</v>
      </c>
      <c r="D1312" t="str">
        <f t="shared" si="20"/>
        <v>http://example.net</v>
      </c>
    </row>
    <row r="1313" spans="1:4">
      <c r="A1313" t="s">
        <v>5086</v>
      </c>
      <c r="B1313" s="4" t="s">
        <v>22175</v>
      </c>
      <c r="C1313" s="4" t="s">
        <v>20878</v>
      </c>
      <c r="D1313" t="str">
        <f t="shared" si="20"/>
        <v>http://example.net</v>
      </c>
    </row>
    <row r="1314" spans="1:4">
      <c r="A1314" t="s">
        <v>5089</v>
      </c>
      <c r="B1314" s="4" t="s">
        <v>22176</v>
      </c>
      <c r="C1314" s="4" t="s">
        <v>20874</v>
      </c>
      <c r="D1314" t="str">
        <f t="shared" si="20"/>
        <v>http://example.com</v>
      </c>
    </row>
    <row r="1315" spans="1:4">
      <c r="A1315" t="s">
        <v>5093</v>
      </c>
      <c r="B1315" s="4" t="s">
        <v>22177</v>
      </c>
      <c r="C1315" s="4" t="s">
        <v>20878</v>
      </c>
      <c r="D1315" t="str">
        <f t="shared" si="20"/>
        <v>http://example.net</v>
      </c>
    </row>
    <row r="1316" spans="1:4">
      <c r="A1316" t="s">
        <v>5097</v>
      </c>
      <c r="B1316" s="4" t="s">
        <v>22178</v>
      </c>
      <c r="C1316" s="4" t="s">
        <v>20874</v>
      </c>
      <c r="D1316" t="str">
        <f t="shared" si="20"/>
        <v>http://example.com</v>
      </c>
    </row>
    <row r="1317" spans="1:4">
      <c r="A1317" t="s">
        <v>5100</v>
      </c>
      <c r="B1317" s="4" t="s">
        <v>22179</v>
      </c>
      <c r="C1317" s="4" t="s">
        <v>20878</v>
      </c>
      <c r="D1317" t="str">
        <f t="shared" si="20"/>
        <v>http://example.net</v>
      </c>
    </row>
    <row r="1318" spans="1:4">
      <c r="A1318" t="s">
        <v>5104</v>
      </c>
      <c r="B1318" s="4" t="s">
        <v>22180</v>
      </c>
      <c r="C1318" s="4" t="s">
        <v>20874</v>
      </c>
      <c r="D1318" t="str">
        <f t="shared" si="20"/>
        <v>http://example.com</v>
      </c>
    </row>
    <row r="1319" spans="1:4">
      <c r="A1319" t="s">
        <v>5108</v>
      </c>
      <c r="B1319" s="4" t="s">
        <v>22181</v>
      </c>
      <c r="C1319" s="4" t="s">
        <v>20878</v>
      </c>
      <c r="D1319" t="str">
        <f t="shared" si="20"/>
        <v>http://example.net</v>
      </c>
    </row>
    <row r="1320" spans="1:4">
      <c r="A1320" t="s">
        <v>5112</v>
      </c>
      <c r="B1320" s="4" t="s">
        <v>22182</v>
      </c>
      <c r="C1320" s="4" t="s">
        <v>20874</v>
      </c>
      <c r="D1320" t="str">
        <f t="shared" si="20"/>
        <v>http://example.com</v>
      </c>
    </row>
    <row r="1321" spans="1:4">
      <c r="A1321" t="s">
        <v>5116</v>
      </c>
      <c r="B1321" s="4" t="s">
        <v>22142</v>
      </c>
      <c r="C1321" s="4" t="s">
        <v>20874</v>
      </c>
      <c r="D1321" t="str">
        <f t="shared" si="20"/>
        <v>http://example.com</v>
      </c>
    </row>
    <row r="1322" spans="1:4">
      <c r="A1322" t="s">
        <v>5119</v>
      </c>
      <c r="B1322" s="4" t="s">
        <v>22183</v>
      </c>
      <c r="C1322" s="4" t="s">
        <v>20874</v>
      </c>
      <c r="D1322" t="str">
        <f t="shared" si="20"/>
        <v>http://example.com</v>
      </c>
    </row>
    <row r="1323" spans="1:4">
      <c r="A1323" t="s">
        <v>5123</v>
      </c>
      <c r="B1323" s="4" t="s">
        <v>22184</v>
      </c>
      <c r="C1323" s="4" t="s">
        <v>20876</v>
      </c>
      <c r="D1323" t="str">
        <f t="shared" si="20"/>
        <v>http://example.org</v>
      </c>
    </row>
    <row r="1324" spans="1:4">
      <c r="A1324" t="s">
        <v>5127</v>
      </c>
      <c r="B1324" s="4" t="s">
        <v>22185</v>
      </c>
      <c r="C1324" s="4" t="s">
        <v>20874</v>
      </c>
      <c r="D1324" t="str">
        <f t="shared" si="20"/>
        <v>http://example.com</v>
      </c>
    </row>
    <row r="1325" spans="1:4">
      <c r="A1325" t="s">
        <v>5131</v>
      </c>
      <c r="B1325" s="4" t="s">
        <v>22186</v>
      </c>
      <c r="C1325" s="4" t="s">
        <v>20874</v>
      </c>
      <c r="D1325" t="str">
        <f t="shared" si="20"/>
        <v>http://example.com</v>
      </c>
    </row>
    <row r="1326" spans="1:4">
      <c r="A1326" t="s">
        <v>5135</v>
      </c>
      <c r="B1326" s="4" t="s">
        <v>22187</v>
      </c>
      <c r="C1326" s="4" t="s">
        <v>20874</v>
      </c>
      <c r="D1326" t="str">
        <f t="shared" si="20"/>
        <v>http://example.com</v>
      </c>
    </row>
    <row r="1327" spans="1:4">
      <c r="A1327" t="s">
        <v>5138</v>
      </c>
      <c r="B1327" s="4" t="s">
        <v>22188</v>
      </c>
      <c r="C1327" s="4" t="s">
        <v>20876</v>
      </c>
      <c r="D1327" t="str">
        <f t="shared" si="20"/>
        <v>http://example.org</v>
      </c>
    </row>
    <row r="1328" spans="1:4">
      <c r="A1328" t="s">
        <v>5142</v>
      </c>
      <c r="B1328" s="4" t="s">
        <v>22189</v>
      </c>
      <c r="C1328" s="4" t="s">
        <v>20878</v>
      </c>
      <c r="D1328" t="str">
        <f t="shared" si="20"/>
        <v>http://example.net</v>
      </c>
    </row>
    <row r="1329" spans="1:4">
      <c r="A1329" t="s">
        <v>5146</v>
      </c>
      <c r="B1329" s="4" t="s">
        <v>22190</v>
      </c>
      <c r="C1329" s="4" t="s">
        <v>20876</v>
      </c>
      <c r="D1329" t="str">
        <f t="shared" si="20"/>
        <v>http://example.org</v>
      </c>
    </row>
    <row r="1330" spans="1:4">
      <c r="A1330" t="s">
        <v>5150</v>
      </c>
      <c r="B1330" s="4" t="s">
        <v>22191</v>
      </c>
      <c r="C1330" s="4" t="s">
        <v>20876</v>
      </c>
      <c r="D1330" t="str">
        <f t="shared" si="20"/>
        <v>http://example.org</v>
      </c>
    </row>
    <row r="1331" spans="1:4">
      <c r="A1331" t="s">
        <v>5153</v>
      </c>
      <c r="B1331" s="4" t="s">
        <v>22192</v>
      </c>
      <c r="C1331" s="4" t="s">
        <v>20876</v>
      </c>
      <c r="D1331" t="str">
        <f t="shared" si="20"/>
        <v>http://example.org</v>
      </c>
    </row>
    <row r="1332" spans="1:4">
      <c r="A1332" t="s">
        <v>5157</v>
      </c>
      <c r="B1332" s="4" t="s">
        <v>22193</v>
      </c>
      <c r="C1332" s="4" t="s">
        <v>20876</v>
      </c>
      <c r="D1332" t="str">
        <f t="shared" si="20"/>
        <v>http://example.org</v>
      </c>
    </row>
    <row r="1333" spans="1:4">
      <c r="A1333" t="s">
        <v>5161</v>
      </c>
      <c r="B1333" s="4" t="s">
        <v>22194</v>
      </c>
      <c r="C1333" s="4" t="s">
        <v>20874</v>
      </c>
      <c r="D1333" t="str">
        <f t="shared" si="20"/>
        <v>http://example.com</v>
      </c>
    </row>
    <row r="1334" spans="1:4">
      <c r="A1334" t="s">
        <v>5165</v>
      </c>
      <c r="B1334" s="4" t="s">
        <v>22195</v>
      </c>
      <c r="C1334" s="4" t="s">
        <v>20874</v>
      </c>
      <c r="D1334" t="str">
        <f t="shared" si="20"/>
        <v>http://example.com</v>
      </c>
    </row>
    <row r="1335" spans="1:4">
      <c r="A1335" t="s">
        <v>5168</v>
      </c>
      <c r="B1335" s="4" t="s">
        <v>22196</v>
      </c>
      <c r="C1335" s="4" t="s">
        <v>20876</v>
      </c>
      <c r="D1335" t="str">
        <f t="shared" si="20"/>
        <v>http://example.org</v>
      </c>
    </row>
    <row r="1336" spans="1:4">
      <c r="A1336" t="s">
        <v>5172</v>
      </c>
      <c r="B1336" s="4" t="s">
        <v>22197</v>
      </c>
      <c r="C1336" s="4" t="s">
        <v>20874</v>
      </c>
      <c r="D1336" t="str">
        <f t="shared" si="20"/>
        <v>http://example.com</v>
      </c>
    </row>
    <row r="1337" spans="1:4">
      <c r="A1337" t="s">
        <v>5176</v>
      </c>
      <c r="B1337" s="4" t="s">
        <v>22198</v>
      </c>
      <c r="C1337" s="4" t="s">
        <v>20878</v>
      </c>
      <c r="D1337" t="str">
        <f t="shared" si="20"/>
        <v>http://example.net</v>
      </c>
    </row>
    <row r="1338" spans="1:4">
      <c r="A1338" t="s">
        <v>5180</v>
      </c>
      <c r="B1338" s="4" t="s">
        <v>22199</v>
      </c>
      <c r="C1338" s="4" t="s">
        <v>20876</v>
      </c>
      <c r="D1338" t="str">
        <f t="shared" si="20"/>
        <v>http://example.org</v>
      </c>
    </row>
    <row r="1339" spans="1:4">
      <c r="A1339" t="s">
        <v>5184</v>
      </c>
      <c r="B1339" s="4" t="s">
        <v>22200</v>
      </c>
      <c r="C1339" s="4" t="s">
        <v>20874</v>
      </c>
      <c r="D1339" t="str">
        <f t="shared" si="20"/>
        <v>http://example.com</v>
      </c>
    </row>
    <row r="1340" spans="1:4">
      <c r="A1340" t="s">
        <v>5188</v>
      </c>
      <c r="B1340" s="4" t="s">
        <v>22201</v>
      </c>
      <c r="C1340" s="4" t="s">
        <v>20878</v>
      </c>
      <c r="D1340" t="str">
        <f t="shared" si="20"/>
        <v>http://example.net</v>
      </c>
    </row>
    <row r="1341" spans="1:4">
      <c r="A1341" t="s">
        <v>5192</v>
      </c>
      <c r="B1341" s="4" t="s">
        <v>22202</v>
      </c>
      <c r="C1341" s="4" t="s">
        <v>20874</v>
      </c>
      <c r="D1341" t="str">
        <f t="shared" si="20"/>
        <v>http://example.com</v>
      </c>
    </row>
    <row r="1342" spans="1:4">
      <c r="A1342" t="s">
        <v>5196</v>
      </c>
      <c r="B1342" s="4" t="s">
        <v>21719</v>
      </c>
      <c r="C1342" s="4" t="s">
        <v>20876</v>
      </c>
      <c r="D1342" t="str">
        <f t="shared" si="20"/>
        <v>http://example.org</v>
      </c>
    </row>
    <row r="1343" spans="1:4">
      <c r="A1343" t="s">
        <v>5200</v>
      </c>
      <c r="B1343" s="4" t="s">
        <v>22203</v>
      </c>
      <c r="C1343" s="4" t="s">
        <v>20878</v>
      </c>
      <c r="D1343" t="str">
        <f t="shared" si="20"/>
        <v>http://example.net</v>
      </c>
    </row>
    <row r="1344" spans="1:4">
      <c r="A1344" t="s">
        <v>5204</v>
      </c>
      <c r="B1344" s="4" t="s">
        <v>22204</v>
      </c>
      <c r="C1344" s="4" t="s">
        <v>20874</v>
      </c>
      <c r="D1344" t="str">
        <f t="shared" si="20"/>
        <v>http://example.com</v>
      </c>
    </row>
    <row r="1345" spans="1:4">
      <c r="A1345" t="s">
        <v>5208</v>
      </c>
      <c r="B1345" s="4" t="s">
        <v>22205</v>
      </c>
      <c r="C1345" s="4" t="s">
        <v>20874</v>
      </c>
      <c r="D1345" t="str">
        <f t="shared" si="20"/>
        <v>http://example.com</v>
      </c>
    </row>
    <row r="1346" spans="1:4">
      <c r="A1346" t="s">
        <v>5212</v>
      </c>
      <c r="B1346" s="4" t="s">
        <v>22206</v>
      </c>
      <c r="C1346" s="4" t="s">
        <v>20878</v>
      </c>
      <c r="D1346" t="str">
        <f t="shared" si="20"/>
        <v>http://example.net</v>
      </c>
    </row>
    <row r="1347" spans="1:4">
      <c r="A1347" t="s">
        <v>5216</v>
      </c>
      <c r="B1347" s="4" t="s">
        <v>22207</v>
      </c>
      <c r="C1347" s="4" t="s">
        <v>20874</v>
      </c>
      <c r="D1347" t="str">
        <f t="shared" ref="D1347:D1410" si="21">"http://"&amp;C1347</f>
        <v>http://example.com</v>
      </c>
    </row>
    <row r="1348" spans="1:4">
      <c r="A1348" t="s">
        <v>5220</v>
      </c>
      <c r="B1348" s="4" t="s">
        <v>22208</v>
      </c>
      <c r="C1348" s="4" t="s">
        <v>20876</v>
      </c>
      <c r="D1348" t="str">
        <f t="shared" si="21"/>
        <v>http://example.org</v>
      </c>
    </row>
    <row r="1349" spans="1:4">
      <c r="A1349" t="s">
        <v>5224</v>
      </c>
      <c r="B1349" s="4" t="s">
        <v>22209</v>
      </c>
      <c r="C1349" s="4" t="s">
        <v>20878</v>
      </c>
      <c r="D1349" t="str">
        <f t="shared" si="21"/>
        <v>http://example.net</v>
      </c>
    </row>
    <row r="1350" spans="1:4">
      <c r="A1350" t="s">
        <v>5228</v>
      </c>
      <c r="B1350" s="4" t="s">
        <v>22210</v>
      </c>
      <c r="C1350" s="4" t="s">
        <v>20878</v>
      </c>
      <c r="D1350" t="str">
        <f t="shared" si="21"/>
        <v>http://example.net</v>
      </c>
    </row>
    <row r="1351" spans="1:4">
      <c r="A1351" t="s">
        <v>5232</v>
      </c>
      <c r="B1351" s="4" t="s">
        <v>22211</v>
      </c>
      <c r="C1351" s="4" t="s">
        <v>20878</v>
      </c>
      <c r="D1351" t="str">
        <f t="shared" si="21"/>
        <v>http://example.net</v>
      </c>
    </row>
    <row r="1352" spans="1:4">
      <c r="A1352" t="s">
        <v>5236</v>
      </c>
      <c r="B1352" s="4" t="s">
        <v>22212</v>
      </c>
      <c r="C1352" s="4" t="s">
        <v>20874</v>
      </c>
      <c r="D1352" t="str">
        <f t="shared" si="21"/>
        <v>http://example.com</v>
      </c>
    </row>
    <row r="1353" spans="1:4">
      <c r="A1353" t="s">
        <v>5240</v>
      </c>
      <c r="B1353" s="4" t="s">
        <v>22213</v>
      </c>
      <c r="C1353" s="4" t="s">
        <v>20874</v>
      </c>
      <c r="D1353" t="str">
        <f t="shared" si="21"/>
        <v>http://example.com</v>
      </c>
    </row>
    <row r="1354" spans="1:4">
      <c r="A1354" t="s">
        <v>5243</v>
      </c>
      <c r="B1354" s="4" t="s">
        <v>22214</v>
      </c>
      <c r="C1354" s="4" t="s">
        <v>20874</v>
      </c>
      <c r="D1354" t="str">
        <f t="shared" si="21"/>
        <v>http://example.com</v>
      </c>
    </row>
    <row r="1355" spans="1:4">
      <c r="A1355" t="s">
        <v>5246</v>
      </c>
      <c r="B1355" s="4" t="s">
        <v>22215</v>
      </c>
      <c r="C1355" s="4" t="s">
        <v>20878</v>
      </c>
      <c r="D1355" t="str">
        <f t="shared" si="21"/>
        <v>http://example.net</v>
      </c>
    </row>
    <row r="1356" spans="1:4">
      <c r="A1356" t="s">
        <v>5250</v>
      </c>
      <c r="B1356" s="4" t="s">
        <v>22216</v>
      </c>
      <c r="C1356" s="4" t="s">
        <v>20878</v>
      </c>
      <c r="D1356" t="str">
        <f t="shared" si="21"/>
        <v>http://example.net</v>
      </c>
    </row>
    <row r="1357" spans="1:4">
      <c r="A1357" t="s">
        <v>5254</v>
      </c>
      <c r="B1357" s="4" t="s">
        <v>22217</v>
      </c>
      <c r="C1357" s="4" t="s">
        <v>20876</v>
      </c>
      <c r="D1357" t="str">
        <f t="shared" si="21"/>
        <v>http://example.org</v>
      </c>
    </row>
    <row r="1358" spans="1:4">
      <c r="A1358" t="s">
        <v>5258</v>
      </c>
      <c r="B1358" s="4" t="s">
        <v>22218</v>
      </c>
      <c r="C1358" s="4" t="s">
        <v>20874</v>
      </c>
      <c r="D1358" t="str">
        <f t="shared" si="21"/>
        <v>http://example.com</v>
      </c>
    </row>
    <row r="1359" spans="1:4">
      <c r="A1359" t="s">
        <v>5262</v>
      </c>
      <c r="B1359" s="4" t="s">
        <v>22219</v>
      </c>
      <c r="C1359" s="4" t="s">
        <v>20876</v>
      </c>
      <c r="D1359" t="str">
        <f t="shared" si="21"/>
        <v>http://example.org</v>
      </c>
    </row>
    <row r="1360" spans="1:4">
      <c r="A1360" t="s">
        <v>5266</v>
      </c>
      <c r="B1360" s="4" t="s">
        <v>22220</v>
      </c>
      <c r="C1360" s="4" t="s">
        <v>20878</v>
      </c>
      <c r="D1360" t="str">
        <f t="shared" si="21"/>
        <v>http://example.net</v>
      </c>
    </row>
    <row r="1361" spans="1:4">
      <c r="A1361" t="s">
        <v>5270</v>
      </c>
      <c r="B1361" s="4" t="s">
        <v>22221</v>
      </c>
      <c r="C1361" s="4" t="s">
        <v>20876</v>
      </c>
      <c r="D1361" t="str">
        <f t="shared" si="21"/>
        <v>http://example.org</v>
      </c>
    </row>
    <row r="1362" spans="1:4">
      <c r="A1362" t="s">
        <v>5274</v>
      </c>
      <c r="B1362" s="4" t="s">
        <v>22222</v>
      </c>
      <c r="C1362" s="4" t="s">
        <v>20874</v>
      </c>
      <c r="D1362" t="str">
        <f t="shared" si="21"/>
        <v>http://example.com</v>
      </c>
    </row>
    <row r="1363" spans="1:4">
      <c r="A1363" t="s">
        <v>5278</v>
      </c>
      <c r="B1363" s="4" t="s">
        <v>22223</v>
      </c>
      <c r="C1363" s="4" t="s">
        <v>20874</v>
      </c>
      <c r="D1363" t="str">
        <f t="shared" si="21"/>
        <v>http://example.com</v>
      </c>
    </row>
    <row r="1364" spans="1:4">
      <c r="A1364" t="s">
        <v>5282</v>
      </c>
      <c r="B1364" s="4" t="s">
        <v>22224</v>
      </c>
      <c r="C1364" s="4" t="s">
        <v>20876</v>
      </c>
      <c r="D1364" t="str">
        <f t="shared" si="21"/>
        <v>http://example.org</v>
      </c>
    </row>
    <row r="1365" spans="1:4">
      <c r="A1365" t="s">
        <v>5286</v>
      </c>
      <c r="B1365" s="4" t="s">
        <v>22225</v>
      </c>
      <c r="C1365" s="4" t="s">
        <v>20878</v>
      </c>
      <c r="D1365" t="str">
        <f t="shared" si="21"/>
        <v>http://example.net</v>
      </c>
    </row>
    <row r="1366" spans="1:4">
      <c r="A1366" t="s">
        <v>5290</v>
      </c>
      <c r="B1366" s="4" t="s">
        <v>22226</v>
      </c>
      <c r="C1366" s="4" t="s">
        <v>20876</v>
      </c>
      <c r="D1366" t="str">
        <f t="shared" si="21"/>
        <v>http://example.org</v>
      </c>
    </row>
    <row r="1367" spans="1:4">
      <c r="A1367" t="s">
        <v>5293</v>
      </c>
      <c r="B1367" s="4" t="s">
        <v>22227</v>
      </c>
      <c r="C1367" s="4" t="s">
        <v>20874</v>
      </c>
      <c r="D1367" t="str">
        <f t="shared" si="21"/>
        <v>http://example.com</v>
      </c>
    </row>
    <row r="1368" spans="1:4">
      <c r="A1368" t="s">
        <v>5297</v>
      </c>
      <c r="B1368" s="4" t="s">
        <v>22228</v>
      </c>
      <c r="C1368" s="4" t="s">
        <v>20878</v>
      </c>
      <c r="D1368" t="str">
        <f t="shared" si="21"/>
        <v>http://example.net</v>
      </c>
    </row>
    <row r="1369" spans="1:4">
      <c r="A1369" t="s">
        <v>5301</v>
      </c>
      <c r="B1369" s="4" t="s">
        <v>22229</v>
      </c>
      <c r="C1369" s="4" t="s">
        <v>20878</v>
      </c>
      <c r="D1369" t="str">
        <f t="shared" si="21"/>
        <v>http://example.net</v>
      </c>
    </row>
    <row r="1370" spans="1:4">
      <c r="A1370" t="s">
        <v>5305</v>
      </c>
      <c r="B1370" s="4" t="s">
        <v>22230</v>
      </c>
      <c r="C1370" s="4" t="s">
        <v>20874</v>
      </c>
      <c r="D1370" t="str">
        <f t="shared" si="21"/>
        <v>http://example.com</v>
      </c>
    </row>
    <row r="1371" spans="1:4">
      <c r="A1371" t="s">
        <v>5309</v>
      </c>
      <c r="B1371" s="4" t="s">
        <v>22231</v>
      </c>
      <c r="C1371" s="4" t="s">
        <v>20878</v>
      </c>
      <c r="D1371" t="str">
        <f t="shared" si="21"/>
        <v>http://example.net</v>
      </c>
    </row>
    <row r="1372" spans="1:4">
      <c r="A1372" t="s">
        <v>5313</v>
      </c>
      <c r="B1372" s="4" t="s">
        <v>22232</v>
      </c>
      <c r="C1372" s="4" t="s">
        <v>20878</v>
      </c>
      <c r="D1372" t="str">
        <f t="shared" si="21"/>
        <v>http://example.net</v>
      </c>
    </row>
    <row r="1373" spans="1:4">
      <c r="A1373" t="s">
        <v>5317</v>
      </c>
      <c r="B1373" s="4" t="s">
        <v>22233</v>
      </c>
      <c r="C1373" s="4" t="s">
        <v>20876</v>
      </c>
      <c r="D1373" t="str">
        <f t="shared" si="21"/>
        <v>http://example.org</v>
      </c>
    </row>
    <row r="1374" spans="1:4">
      <c r="A1374" t="s">
        <v>5321</v>
      </c>
      <c r="B1374" s="4" t="s">
        <v>22234</v>
      </c>
      <c r="C1374" s="4" t="s">
        <v>20878</v>
      </c>
      <c r="D1374" t="str">
        <f t="shared" si="21"/>
        <v>http://example.net</v>
      </c>
    </row>
    <row r="1375" spans="1:4">
      <c r="A1375" t="s">
        <v>5325</v>
      </c>
      <c r="B1375" s="4" t="s">
        <v>22235</v>
      </c>
      <c r="C1375" s="4" t="s">
        <v>20874</v>
      </c>
      <c r="D1375" t="str">
        <f t="shared" si="21"/>
        <v>http://example.com</v>
      </c>
    </row>
    <row r="1376" spans="1:4">
      <c r="A1376" t="s">
        <v>5328</v>
      </c>
      <c r="B1376" s="4" t="s">
        <v>22236</v>
      </c>
      <c r="C1376" s="4" t="s">
        <v>20878</v>
      </c>
      <c r="D1376" t="str">
        <f t="shared" si="21"/>
        <v>http://example.net</v>
      </c>
    </row>
    <row r="1377" spans="1:4">
      <c r="A1377" t="s">
        <v>5332</v>
      </c>
      <c r="B1377" s="4" t="s">
        <v>22237</v>
      </c>
      <c r="C1377" s="4" t="s">
        <v>20876</v>
      </c>
      <c r="D1377" t="str">
        <f t="shared" si="21"/>
        <v>http://example.org</v>
      </c>
    </row>
    <row r="1378" spans="1:4">
      <c r="A1378" t="s">
        <v>5336</v>
      </c>
      <c r="B1378" s="4" t="s">
        <v>22238</v>
      </c>
      <c r="C1378" s="4" t="s">
        <v>20876</v>
      </c>
      <c r="D1378" t="str">
        <f t="shared" si="21"/>
        <v>http://example.org</v>
      </c>
    </row>
    <row r="1379" spans="1:4">
      <c r="A1379" t="s">
        <v>5340</v>
      </c>
      <c r="B1379" s="4" t="s">
        <v>22239</v>
      </c>
      <c r="C1379" s="4" t="s">
        <v>20874</v>
      </c>
      <c r="D1379" t="str">
        <f t="shared" si="21"/>
        <v>http://example.com</v>
      </c>
    </row>
    <row r="1380" spans="1:4">
      <c r="A1380" t="s">
        <v>5344</v>
      </c>
      <c r="B1380" s="4" t="s">
        <v>22240</v>
      </c>
      <c r="C1380" s="4" t="s">
        <v>20878</v>
      </c>
      <c r="D1380" t="str">
        <f t="shared" si="21"/>
        <v>http://example.net</v>
      </c>
    </row>
    <row r="1381" spans="1:4">
      <c r="A1381" t="s">
        <v>5348</v>
      </c>
      <c r="B1381" s="4" t="s">
        <v>22241</v>
      </c>
      <c r="C1381" s="4" t="s">
        <v>20876</v>
      </c>
      <c r="D1381" t="str">
        <f t="shared" si="21"/>
        <v>http://example.org</v>
      </c>
    </row>
    <row r="1382" spans="1:4">
      <c r="A1382" t="s">
        <v>5352</v>
      </c>
      <c r="B1382" s="4" t="s">
        <v>22242</v>
      </c>
      <c r="C1382" s="4" t="s">
        <v>20878</v>
      </c>
      <c r="D1382" t="str">
        <f t="shared" si="21"/>
        <v>http://example.net</v>
      </c>
    </row>
    <row r="1383" spans="1:4">
      <c r="A1383" t="s">
        <v>5356</v>
      </c>
      <c r="B1383" s="4" t="s">
        <v>22243</v>
      </c>
      <c r="C1383" s="4" t="s">
        <v>20876</v>
      </c>
      <c r="D1383" t="str">
        <f t="shared" si="21"/>
        <v>http://example.org</v>
      </c>
    </row>
    <row r="1384" spans="1:4">
      <c r="A1384" t="s">
        <v>5360</v>
      </c>
      <c r="B1384" s="4" t="s">
        <v>22244</v>
      </c>
      <c r="C1384" s="4" t="s">
        <v>20874</v>
      </c>
      <c r="D1384" t="str">
        <f t="shared" si="21"/>
        <v>http://example.com</v>
      </c>
    </row>
    <row r="1385" spans="1:4">
      <c r="A1385" t="s">
        <v>5364</v>
      </c>
      <c r="B1385" s="4" t="s">
        <v>22245</v>
      </c>
      <c r="C1385" s="4" t="s">
        <v>20874</v>
      </c>
      <c r="D1385" t="str">
        <f t="shared" si="21"/>
        <v>http://example.com</v>
      </c>
    </row>
    <row r="1386" spans="1:4">
      <c r="A1386" t="s">
        <v>5367</v>
      </c>
      <c r="B1386" s="4" t="s">
        <v>22246</v>
      </c>
      <c r="C1386" s="4" t="s">
        <v>20878</v>
      </c>
      <c r="D1386" t="str">
        <f t="shared" si="21"/>
        <v>http://example.net</v>
      </c>
    </row>
    <row r="1387" spans="1:4">
      <c r="A1387" t="s">
        <v>5371</v>
      </c>
      <c r="B1387" s="4" t="s">
        <v>22247</v>
      </c>
      <c r="C1387" s="4" t="s">
        <v>20876</v>
      </c>
      <c r="D1387" t="str">
        <f t="shared" si="21"/>
        <v>http://example.org</v>
      </c>
    </row>
    <row r="1388" spans="1:4">
      <c r="A1388" t="s">
        <v>3645</v>
      </c>
      <c r="B1388" s="4" t="s">
        <v>21810</v>
      </c>
      <c r="C1388" s="4" t="s">
        <v>20878</v>
      </c>
      <c r="D1388" t="str">
        <f t="shared" si="21"/>
        <v>http://example.net</v>
      </c>
    </row>
    <row r="1389" spans="1:4">
      <c r="A1389" t="s">
        <v>5378</v>
      </c>
      <c r="B1389" s="4" t="s">
        <v>22248</v>
      </c>
      <c r="C1389" s="4" t="s">
        <v>20878</v>
      </c>
      <c r="D1389" t="str">
        <f t="shared" si="21"/>
        <v>http://example.net</v>
      </c>
    </row>
    <row r="1390" spans="1:4">
      <c r="A1390" t="s">
        <v>5382</v>
      </c>
      <c r="B1390" s="4" t="s">
        <v>22249</v>
      </c>
      <c r="C1390" s="4" t="s">
        <v>20876</v>
      </c>
      <c r="D1390" t="str">
        <f t="shared" si="21"/>
        <v>http://example.org</v>
      </c>
    </row>
    <row r="1391" spans="1:4">
      <c r="A1391" t="s">
        <v>5386</v>
      </c>
      <c r="B1391" s="4" t="s">
        <v>22250</v>
      </c>
      <c r="C1391" s="4" t="s">
        <v>20876</v>
      </c>
      <c r="D1391" t="str">
        <f t="shared" si="21"/>
        <v>http://example.org</v>
      </c>
    </row>
    <row r="1392" spans="1:4">
      <c r="A1392" t="s">
        <v>5390</v>
      </c>
      <c r="B1392" s="4" t="s">
        <v>22251</v>
      </c>
      <c r="C1392" s="4" t="s">
        <v>20878</v>
      </c>
      <c r="D1392" t="str">
        <f t="shared" si="21"/>
        <v>http://example.net</v>
      </c>
    </row>
    <row r="1393" spans="1:4">
      <c r="A1393" t="s">
        <v>5394</v>
      </c>
      <c r="B1393" s="4" t="s">
        <v>22252</v>
      </c>
      <c r="C1393" s="4" t="s">
        <v>20876</v>
      </c>
      <c r="D1393" t="str">
        <f t="shared" si="21"/>
        <v>http://example.org</v>
      </c>
    </row>
    <row r="1394" spans="1:4">
      <c r="A1394" t="s">
        <v>5398</v>
      </c>
      <c r="B1394" s="4" t="s">
        <v>22253</v>
      </c>
      <c r="C1394" s="4" t="s">
        <v>20874</v>
      </c>
      <c r="D1394" t="str">
        <f t="shared" si="21"/>
        <v>http://example.com</v>
      </c>
    </row>
    <row r="1395" spans="1:4">
      <c r="A1395" t="s">
        <v>5402</v>
      </c>
      <c r="B1395" s="4" t="s">
        <v>22254</v>
      </c>
      <c r="C1395" s="4" t="s">
        <v>20876</v>
      </c>
      <c r="D1395" t="str">
        <f t="shared" si="21"/>
        <v>http://example.org</v>
      </c>
    </row>
    <row r="1396" spans="1:4">
      <c r="A1396" t="s">
        <v>5406</v>
      </c>
      <c r="B1396" s="4" t="s">
        <v>22255</v>
      </c>
      <c r="C1396" s="4" t="s">
        <v>20878</v>
      </c>
      <c r="D1396" t="str">
        <f t="shared" si="21"/>
        <v>http://example.net</v>
      </c>
    </row>
    <row r="1397" spans="1:4">
      <c r="A1397" t="s">
        <v>5410</v>
      </c>
      <c r="B1397" s="4" t="s">
        <v>22256</v>
      </c>
      <c r="C1397" s="4" t="s">
        <v>20878</v>
      </c>
      <c r="D1397" t="str">
        <f t="shared" si="21"/>
        <v>http://example.net</v>
      </c>
    </row>
    <row r="1398" spans="1:4">
      <c r="A1398" t="s">
        <v>5414</v>
      </c>
      <c r="B1398" s="4" t="s">
        <v>22176</v>
      </c>
      <c r="C1398" s="4" t="s">
        <v>20876</v>
      </c>
      <c r="D1398" t="str">
        <f t="shared" si="21"/>
        <v>http://example.org</v>
      </c>
    </row>
    <row r="1399" spans="1:4">
      <c r="A1399" t="s">
        <v>5418</v>
      </c>
      <c r="B1399" s="4" t="s">
        <v>22257</v>
      </c>
      <c r="C1399" s="4" t="s">
        <v>20874</v>
      </c>
      <c r="D1399" t="str">
        <f t="shared" si="21"/>
        <v>http://example.com</v>
      </c>
    </row>
    <row r="1400" spans="1:4">
      <c r="A1400" t="s">
        <v>5422</v>
      </c>
      <c r="B1400" s="4" t="s">
        <v>22258</v>
      </c>
      <c r="C1400" s="4" t="s">
        <v>20878</v>
      </c>
      <c r="D1400" t="str">
        <f t="shared" si="21"/>
        <v>http://example.net</v>
      </c>
    </row>
    <row r="1401" spans="1:4">
      <c r="A1401" t="s">
        <v>5426</v>
      </c>
      <c r="B1401" s="4" t="s">
        <v>22259</v>
      </c>
      <c r="C1401" s="4" t="s">
        <v>20876</v>
      </c>
      <c r="D1401" t="str">
        <f t="shared" si="21"/>
        <v>http://example.org</v>
      </c>
    </row>
    <row r="1402" spans="1:4">
      <c r="A1402" t="s">
        <v>5430</v>
      </c>
      <c r="B1402" s="4" t="s">
        <v>22260</v>
      </c>
      <c r="C1402" s="4" t="s">
        <v>20876</v>
      </c>
      <c r="D1402" t="str">
        <f t="shared" si="21"/>
        <v>http://example.org</v>
      </c>
    </row>
    <row r="1403" spans="1:4">
      <c r="A1403" t="s">
        <v>5433</v>
      </c>
      <c r="B1403" s="4" t="s">
        <v>22261</v>
      </c>
      <c r="C1403" s="4" t="s">
        <v>20874</v>
      </c>
      <c r="D1403" t="str">
        <f t="shared" si="21"/>
        <v>http://example.com</v>
      </c>
    </row>
    <row r="1404" spans="1:4">
      <c r="A1404" t="s">
        <v>5437</v>
      </c>
      <c r="B1404" s="4" t="s">
        <v>22262</v>
      </c>
      <c r="C1404" s="4" t="s">
        <v>20876</v>
      </c>
      <c r="D1404" t="str">
        <f t="shared" si="21"/>
        <v>http://example.org</v>
      </c>
    </row>
    <row r="1405" spans="1:4">
      <c r="A1405" t="s">
        <v>5440</v>
      </c>
      <c r="B1405" s="4" t="s">
        <v>22263</v>
      </c>
      <c r="C1405" s="4" t="s">
        <v>20876</v>
      </c>
      <c r="D1405" t="str">
        <f t="shared" si="21"/>
        <v>http://example.org</v>
      </c>
    </row>
    <row r="1406" spans="1:4">
      <c r="A1406" t="s">
        <v>5444</v>
      </c>
      <c r="B1406" s="4" t="s">
        <v>22264</v>
      </c>
      <c r="C1406" s="4" t="s">
        <v>20876</v>
      </c>
      <c r="D1406" t="str">
        <f t="shared" si="21"/>
        <v>http://example.org</v>
      </c>
    </row>
    <row r="1407" spans="1:4">
      <c r="A1407" t="s">
        <v>5448</v>
      </c>
      <c r="B1407" s="4" t="s">
        <v>22265</v>
      </c>
      <c r="C1407" s="4" t="s">
        <v>20878</v>
      </c>
      <c r="D1407" t="str">
        <f t="shared" si="21"/>
        <v>http://example.net</v>
      </c>
    </row>
    <row r="1408" spans="1:4">
      <c r="A1408" t="s">
        <v>5452</v>
      </c>
      <c r="B1408" s="4" t="s">
        <v>22266</v>
      </c>
      <c r="C1408" s="4" t="s">
        <v>20874</v>
      </c>
      <c r="D1408" t="str">
        <f t="shared" si="21"/>
        <v>http://example.com</v>
      </c>
    </row>
    <row r="1409" spans="1:4">
      <c r="A1409" t="s">
        <v>5456</v>
      </c>
      <c r="B1409" s="4" t="s">
        <v>22267</v>
      </c>
      <c r="C1409" s="4" t="s">
        <v>20874</v>
      </c>
      <c r="D1409" t="str">
        <f t="shared" si="21"/>
        <v>http://example.com</v>
      </c>
    </row>
    <row r="1410" spans="1:4">
      <c r="A1410" t="s">
        <v>5460</v>
      </c>
      <c r="B1410" s="4" t="s">
        <v>22268</v>
      </c>
      <c r="C1410" s="4" t="s">
        <v>20878</v>
      </c>
      <c r="D1410" t="str">
        <f t="shared" si="21"/>
        <v>http://example.net</v>
      </c>
    </row>
    <row r="1411" spans="1:4">
      <c r="A1411" t="s">
        <v>5463</v>
      </c>
      <c r="B1411" s="4" t="s">
        <v>22269</v>
      </c>
      <c r="C1411" s="4" t="s">
        <v>20878</v>
      </c>
      <c r="D1411" t="str">
        <f t="shared" ref="D1411:D1474" si="22">"http://"&amp;C1411</f>
        <v>http://example.net</v>
      </c>
    </row>
    <row r="1412" spans="1:4">
      <c r="A1412" t="s">
        <v>5466</v>
      </c>
      <c r="B1412" s="4" t="s">
        <v>22270</v>
      </c>
      <c r="C1412" s="4" t="s">
        <v>20874</v>
      </c>
      <c r="D1412" t="str">
        <f t="shared" si="22"/>
        <v>http://example.com</v>
      </c>
    </row>
    <row r="1413" spans="1:4">
      <c r="A1413" t="s">
        <v>5470</v>
      </c>
      <c r="B1413" s="4" t="s">
        <v>22271</v>
      </c>
      <c r="C1413" s="4" t="s">
        <v>20874</v>
      </c>
      <c r="D1413" t="str">
        <f t="shared" si="22"/>
        <v>http://example.com</v>
      </c>
    </row>
    <row r="1414" spans="1:4">
      <c r="A1414" t="s">
        <v>5474</v>
      </c>
      <c r="B1414" s="4" t="s">
        <v>22272</v>
      </c>
      <c r="C1414" s="4" t="s">
        <v>20874</v>
      </c>
      <c r="D1414" t="str">
        <f t="shared" si="22"/>
        <v>http://example.com</v>
      </c>
    </row>
    <row r="1415" spans="1:4">
      <c r="A1415" t="s">
        <v>5478</v>
      </c>
      <c r="B1415" s="4" t="s">
        <v>22273</v>
      </c>
      <c r="C1415" s="4" t="s">
        <v>20876</v>
      </c>
      <c r="D1415" t="str">
        <f t="shared" si="22"/>
        <v>http://example.org</v>
      </c>
    </row>
    <row r="1416" spans="1:4">
      <c r="A1416" t="s">
        <v>5482</v>
      </c>
      <c r="B1416" s="4" t="s">
        <v>22274</v>
      </c>
      <c r="C1416" s="4" t="s">
        <v>20878</v>
      </c>
      <c r="D1416" t="str">
        <f t="shared" si="22"/>
        <v>http://example.net</v>
      </c>
    </row>
    <row r="1417" spans="1:4">
      <c r="A1417" t="s">
        <v>5486</v>
      </c>
      <c r="B1417" s="4" t="s">
        <v>22275</v>
      </c>
      <c r="C1417" s="4" t="s">
        <v>20874</v>
      </c>
      <c r="D1417" t="str">
        <f t="shared" si="22"/>
        <v>http://example.com</v>
      </c>
    </row>
    <row r="1418" spans="1:4">
      <c r="A1418" t="s">
        <v>5490</v>
      </c>
      <c r="B1418" s="4" t="s">
        <v>22276</v>
      </c>
      <c r="C1418" s="4" t="s">
        <v>20878</v>
      </c>
      <c r="D1418" t="str">
        <f t="shared" si="22"/>
        <v>http://example.net</v>
      </c>
    </row>
    <row r="1419" spans="1:4">
      <c r="A1419" t="s">
        <v>5494</v>
      </c>
      <c r="B1419" s="4" t="s">
        <v>22277</v>
      </c>
      <c r="C1419" s="4" t="s">
        <v>20876</v>
      </c>
      <c r="D1419" t="str">
        <f t="shared" si="22"/>
        <v>http://example.org</v>
      </c>
    </row>
    <row r="1420" spans="1:4">
      <c r="A1420" t="s">
        <v>5498</v>
      </c>
      <c r="B1420" s="4" t="s">
        <v>22278</v>
      </c>
      <c r="C1420" s="4" t="s">
        <v>20878</v>
      </c>
      <c r="D1420" t="str">
        <f t="shared" si="22"/>
        <v>http://example.net</v>
      </c>
    </row>
    <row r="1421" spans="1:4">
      <c r="A1421" t="s">
        <v>5502</v>
      </c>
      <c r="B1421" s="4" t="s">
        <v>22279</v>
      </c>
      <c r="C1421" s="4" t="s">
        <v>20876</v>
      </c>
      <c r="D1421" t="str">
        <f t="shared" si="22"/>
        <v>http://example.org</v>
      </c>
    </row>
    <row r="1422" spans="1:4">
      <c r="A1422" t="s">
        <v>5506</v>
      </c>
      <c r="B1422" s="4" t="s">
        <v>22280</v>
      </c>
      <c r="C1422" s="4" t="s">
        <v>20876</v>
      </c>
      <c r="D1422" t="str">
        <f t="shared" si="22"/>
        <v>http://example.org</v>
      </c>
    </row>
    <row r="1423" spans="1:4">
      <c r="A1423" t="s">
        <v>5510</v>
      </c>
      <c r="B1423" s="4" t="s">
        <v>22281</v>
      </c>
      <c r="C1423" s="4" t="s">
        <v>20874</v>
      </c>
      <c r="D1423" t="str">
        <f t="shared" si="22"/>
        <v>http://example.com</v>
      </c>
    </row>
    <row r="1424" spans="1:4">
      <c r="A1424" t="s">
        <v>5514</v>
      </c>
      <c r="B1424" s="4" t="s">
        <v>22282</v>
      </c>
      <c r="C1424" s="4" t="s">
        <v>20878</v>
      </c>
      <c r="D1424" t="str">
        <f t="shared" si="22"/>
        <v>http://example.net</v>
      </c>
    </row>
    <row r="1425" spans="1:4">
      <c r="A1425" t="s">
        <v>5518</v>
      </c>
      <c r="B1425" s="4" t="s">
        <v>22283</v>
      </c>
      <c r="C1425" s="4" t="s">
        <v>20876</v>
      </c>
      <c r="D1425" t="str">
        <f t="shared" si="22"/>
        <v>http://example.org</v>
      </c>
    </row>
    <row r="1426" spans="1:4">
      <c r="A1426" t="s">
        <v>5522</v>
      </c>
      <c r="B1426" s="4" t="s">
        <v>22284</v>
      </c>
      <c r="C1426" s="4" t="s">
        <v>20876</v>
      </c>
      <c r="D1426" t="str">
        <f t="shared" si="22"/>
        <v>http://example.org</v>
      </c>
    </row>
    <row r="1427" spans="1:4">
      <c r="A1427" t="s">
        <v>5526</v>
      </c>
      <c r="B1427" s="4" t="s">
        <v>22285</v>
      </c>
      <c r="C1427" s="4" t="s">
        <v>20878</v>
      </c>
      <c r="D1427" t="str">
        <f t="shared" si="22"/>
        <v>http://example.net</v>
      </c>
    </row>
    <row r="1428" spans="1:4">
      <c r="A1428" t="s">
        <v>5530</v>
      </c>
      <c r="B1428" s="4" t="s">
        <v>22286</v>
      </c>
      <c r="C1428" s="4" t="s">
        <v>20876</v>
      </c>
      <c r="D1428" t="str">
        <f t="shared" si="22"/>
        <v>http://example.org</v>
      </c>
    </row>
    <row r="1429" spans="1:4">
      <c r="A1429" t="s">
        <v>5534</v>
      </c>
      <c r="B1429" s="4" t="s">
        <v>22287</v>
      </c>
      <c r="C1429" s="4" t="s">
        <v>20878</v>
      </c>
      <c r="D1429" t="str">
        <f t="shared" si="22"/>
        <v>http://example.net</v>
      </c>
    </row>
    <row r="1430" spans="1:4">
      <c r="A1430" t="s">
        <v>5538</v>
      </c>
      <c r="B1430" s="4" t="s">
        <v>22288</v>
      </c>
      <c r="C1430" s="4" t="s">
        <v>20874</v>
      </c>
      <c r="D1430" t="str">
        <f t="shared" si="22"/>
        <v>http://example.com</v>
      </c>
    </row>
    <row r="1431" spans="1:4">
      <c r="A1431" t="s">
        <v>5541</v>
      </c>
      <c r="B1431" s="4" t="s">
        <v>22289</v>
      </c>
      <c r="C1431" s="4" t="s">
        <v>20878</v>
      </c>
      <c r="D1431" t="str">
        <f t="shared" si="22"/>
        <v>http://example.net</v>
      </c>
    </row>
    <row r="1432" spans="1:4">
      <c r="A1432" t="s">
        <v>5545</v>
      </c>
      <c r="B1432" s="4" t="s">
        <v>22290</v>
      </c>
      <c r="C1432" s="4" t="s">
        <v>20876</v>
      </c>
      <c r="D1432" t="str">
        <f t="shared" si="22"/>
        <v>http://example.org</v>
      </c>
    </row>
    <row r="1433" spans="1:4">
      <c r="A1433" t="s">
        <v>5549</v>
      </c>
      <c r="B1433" s="4" t="s">
        <v>22291</v>
      </c>
      <c r="C1433" s="4" t="s">
        <v>20874</v>
      </c>
      <c r="D1433" t="str">
        <f t="shared" si="22"/>
        <v>http://example.com</v>
      </c>
    </row>
    <row r="1434" spans="1:4">
      <c r="A1434" t="s">
        <v>5553</v>
      </c>
      <c r="B1434" s="4" t="s">
        <v>22292</v>
      </c>
      <c r="C1434" s="4" t="s">
        <v>20874</v>
      </c>
      <c r="D1434" t="str">
        <f t="shared" si="22"/>
        <v>http://example.com</v>
      </c>
    </row>
    <row r="1435" spans="1:4">
      <c r="A1435" t="s">
        <v>5557</v>
      </c>
      <c r="B1435" s="4" t="s">
        <v>22293</v>
      </c>
      <c r="C1435" s="4" t="s">
        <v>20876</v>
      </c>
      <c r="D1435" t="str">
        <f t="shared" si="22"/>
        <v>http://example.org</v>
      </c>
    </row>
    <row r="1436" spans="1:4">
      <c r="A1436" t="s">
        <v>5561</v>
      </c>
      <c r="B1436" s="4" t="s">
        <v>22294</v>
      </c>
      <c r="C1436" s="4" t="s">
        <v>20878</v>
      </c>
      <c r="D1436" t="str">
        <f t="shared" si="22"/>
        <v>http://example.net</v>
      </c>
    </row>
    <row r="1437" spans="1:4">
      <c r="A1437" t="s">
        <v>5565</v>
      </c>
      <c r="B1437" s="4" t="s">
        <v>22295</v>
      </c>
      <c r="C1437" s="4" t="s">
        <v>20876</v>
      </c>
      <c r="D1437" t="str">
        <f t="shared" si="22"/>
        <v>http://example.org</v>
      </c>
    </row>
    <row r="1438" spans="1:4">
      <c r="A1438" t="s">
        <v>5569</v>
      </c>
      <c r="B1438" s="4" t="s">
        <v>22296</v>
      </c>
      <c r="C1438" s="4" t="s">
        <v>20876</v>
      </c>
      <c r="D1438" t="str">
        <f t="shared" si="22"/>
        <v>http://example.org</v>
      </c>
    </row>
    <row r="1439" spans="1:4">
      <c r="A1439" t="s">
        <v>5573</v>
      </c>
      <c r="B1439" s="4" t="s">
        <v>22297</v>
      </c>
      <c r="C1439" s="4" t="s">
        <v>20874</v>
      </c>
      <c r="D1439" t="str">
        <f t="shared" si="22"/>
        <v>http://example.com</v>
      </c>
    </row>
    <row r="1440" spans="1:4">
      <c r="A1440" t="s">
        <v>5577</v>
      </c>
      <c r="B1440" s="4" t="s">
        <v>22298</v>
      </c>
      <c r="C1440" s="4" t="s">
        <v>20876</v>
      </c>
      <c r="D1440" t="str">
        <f t="shared" si="22"/>
        <v>http://example.org</v>
      </c>
    </row>
    <row r="1441" spans="1:4">
      <c r="A1441" t="s">
        <v>5581</v>
      </c>
      <c r="B1441" s="4" t="s">
        <v>22299</v>
      </c>
      <c r="C1441" s="4" t="s">
        <v>20878</v>
      </c>
      <c r="D1441" t="str">
        <f t="shared" si="22"/>
        <v>http://example.net</v>
      </c>
    </row>
    <row r="1442" spans="1:4">
      <c r="A1442" t="s">
        <v>5584</v>
      </c>
      <c r="B1442" s="4" t="s">
        <v>22300</v>
      </c>
      <c r="C1442" s="4" t="s">
        <v>20878</v>
      </c>
      <c r="D1442" t="str">
        <f t="shared" si="22"/>
        <v>http://example.net</v>
      </c>
    </row>
    <row r="1443" spans="1:4">
      <c r="A1443" t="s">
        <v>5588</v>
      </c>
      <c r="B1443" s="4" t="s">
        <v>22301</v>
      </c>
      <c r="C1443" s="4" t="s">
        <v>20876</v>
      </c>
      <c r="D1443" t="str">
        <f t="shared" si="22"/>
        <v>http://example.org</v>
      </c>
    </row>
    <row r="1444" spans="1:4">
      <c r="A1444" t="s">
        <v>5592</v>
      </c>
      <c r="B1444" s="4" t="s">
        <v>22302</v>
      </c>
      <c r="C1444" s="4" t="s">
        <v>20878</v>
      </c>
      <c r="D1444" t="str">
        <f t="shared" si="22"/>
        <v>http://example.net</v>
      </c>
    </row>
    <row r="1445" spans="1:4">
      <c r="A1445" t="s">
        <v>5596</v>
      </c>
      <c r="B1445" s="4" t="s">
        <v>22303</v>
      </c>
      <c r="C1445" s="4" t="s">
        <v>20878</v>
      </c>
      <c r="D1445" t="str">
        <f t="shared" si="22"/>
        <v>http://example.net</v>
      </c>
    </row>
    <row r="1446" spans="1:4">
      <c r="A1446" t="s">
        <v>5600</v>
      </c>
      <c r="B1446" s="4" t="s">
        <v>22304</v>
      </c>
      <c r="C1446" s="4" t="s">
        <v>20878</v>
      </c>
      <c r="D1446" t="str">
        <f t="shared" si="22"/>
        <v>http://example.net</v>
      </c>
    </row>
    <row r="1447" spans="1:4">
      <c r="A1447" t="s">
        <v>5604</v>
      </c>
      <c r="B1447" s="4" t="s">
        <v>22305</v>
      </c>
      <c r="C1447" s="4" t="s">
        <v>20878</v>
      </c>
      <c r="D1447" t="str">
        <f t="shared" si="22"/>
        <v>http://example.net</v>
      </c>
    </row>
    <row r="1448" spans="1:4">
      <c r="A1448" t="s">
        <v>5608</v>
      </c>
      <c r="B1448" s="4" t="s">
        <v>22306</v>
      </c>
      <c r="C1448" s="4" t="s">
        <v>20878</v>
      </c>
      <c r="D1448" t="str">
        <f t="shared" si="22"/>
        <v>http://example.net</v>
      </c>
    </row>
    <row r="1449" spans="1:4">
      <c r="A1449" t="s">
        <v>5612</v>
      </c>
      <c r="B1449" s="4" t="s">
        <v>22307</v>
      </c>
      <c r="C1449" s="4" t="s">
        <v>20878</v>
      </c>
      <c r="D1449" t="str">
        <f t="shared" si="22"/>
        <v>http://example.net</v>
      </c>
    </row>
    <row r="1450" spans="1:4">
      <c r="A1450" t="s">
        <v>5616</v>
      </c>
      <c r="B1450" s="4" t="s">
        <v>22308</v>
      </c>
      <c r="C1450" s="4" t="s">
        <v>20878</v>
      </c>
      <c r="D1450" t="str">
        <f t="shared" si="22"/>
        <v>http://example.net</v>
      </c>
    </row>
    <row r="1451" spans="1:4">
      <c r="A1451" t="s">
        <v>5620</v>
      </c>
      <c r="B1451" s="4" t="s">
        <v>22309</v>
      </c>
      <c r="C1451" s="4" t="s">
        <v>20878</v>
      </c>
      <c r="D1451" t="str">
        <f t="shared" si="22"/>
        <v>http://example.net</v>
      </c>
    </row>
    <row r="1452" spans="1:4">
      <c r="A1452" t="s">
        <v>5624</v>
      </c>
      <c r="B1452" s="4" t="s">
        <v>22310</v>
      </c>
      <c r="C1452" s="4" t="s">
        <v>20876</v>
      </c>
      <c r="D1452" t="str">
        <f t="shared" si="22"/>
        <v>http://example.org</v>
      </c>
    </row>
    <row r="1453" spans="1:4">
      <c r="A1453" t="s">
        <v>5628</v>
      </c>
      <c r="B1453" s="4" t="s">
        <v>22311</v>
      </c>
      <c r="C1453" s="4" t="s">
        <v>20878</v>
      </c>
      <c r="D1453" t="str">
        <f t="shared" si="22"/>
        <v>http://example.net</v>
      </c>
    </row>
    <row r="1454" spans="1:4">
      <c r="A1454" t="s">
        <v>5632</v>
      </c>
      <c r="B1454" s="4" t="s">
        <v>22312</v>
      </c>
      <c r="C1454" s="4" t="s">
        <v>20876</v>
      </c>
      <c r="D1454" t="str">
        <f t="shared" si="22"/>
        <v>http://example.org</v>
      </c>
    </row>
    <row r="1455" spans="1:4">
      <c r="A1455" t="s">
        <v>5636</v>
      </c>
      <c r="B1455" s="4" t="s">
        <v>22313</v>
      </c>
      <c r="C1455" s="4" t="s">
        <v>20876</v>
      </c>
      <c r="D1455" t="str">
        <f t="shared" si="22"/>
        <v>http://example.org</v>
      </c>
    </row>
    <row r="1456" spans="1:4">
      <c r="A1456" t="s">
        <v>5640</v>
      </c>
      <c r="B1456" s="4" t="s">
        <v>22314</v>
      </c>
      <c r="C1456" s="4" t="s">
        <v>20878</v>
      </c>
      <c r="D1456" t="str">
        <f t="shared" si="22"/>
        <v>http://example.net</v>
      </c>
    </row>
    <row r="1457" spans="1:4">
      <c r="A1457" t="s">
        <v>5643</v>
      </c>
      <c r="B1457" s="4" t="s">
        <v>22315</v>
      </c>
      <c r="C1457" s="4" t="s">
        <v>20878</v>
      </c>
      <c r="D1457" t="str">
        <f t="shared" si="22"/>
        <v>http://example.net</v>
      </c>
    </row>
    <row r="1458" spans="1:4">
      <c r="A1458" t="s">
        <v>5647</v>
      </c>
      <c r="B1458" s="4" t="s">
        <v>22316</v>
      </c>
      <c r="C1458" s="4" t="s">
        <v>20876</v>
      </c>
      <c r="D1458" t="str">
        <f t="shared" si="22"/>
        <v>http://example.org</v>
      </c>
    </row>
    <row r="1459" spans="1:4">
      <c r="A1459" t="s">
        <v>5650</v>
      </c>
      <c r="B1459" s="4" t="s">
        <v>22317</v>
      </c>
      <c r="C1459" s="4" t="s">
        <v>20876</v>
      </c>
      <c r="D1459" t="str">
        <f t="shared" si="22"/>
        <v>http://example.org</v>
      </c>
    </row>
    <row r="1460" spans="1:4">
      <c r="A1460" t="s">
        <v>5653</v>
      </c>
      <c r="B1460" s="4" t="s">
        <v>22318</v>
      </c>
      <c r="C1460" s="4" t="s">
        <v>20876</v>
      </c>
      <c r="D1460" t="str">
        <f t="shared" si="22"/>
        <v>http://example.org</v>
      </c>
    </row>
    <row r="1461" spans="1:4">
      <c r="A1461" t="s">
        <v>5657</v>
      </c>
      <c r="B1461" s="4" t="s">
        <v>22319</v>
      </c>
      <c r="C1461" s="4" t="s">
        <v>20878</v>
      </c>
      <c r="D1461" t="str">
        <f t="shared" si="22"/>
        <v>http://example.net</v>
      </c>
    </row>
    <row r="1462" spans="1:4">
      <c r="A1462" t="s">
        <v>5661</v>
      </c>
      <c r="B1462" s="4" t="s">
        <v>22320</v>
      </c>
      <c r="C1462" s="4" t="s">
        <v>20874</v>
      </c>
      <c r="D1462" t="str">
        <f t="shared" si="22"/>
        <v>http://example.com</v>
      </c>
    </row>
    <row r="1463" spans="1:4">
      <c r="A1463" t="s">
        <v>5665</v>
      </c>
      <c r="B1463" s="4" t="s">
        <v>22321</v>
      </c>
      <c r="C1463" s="4" t="s">
        <v>20874</v>
      </c>
      <c r="D1463" t="str">
        <f t="shared" si="22"/>
        <v>http://example.com</v>
      </c>
    </row>
    <row r="1464" spans="1:4">
      <c r="A1464" t="s">
        <v>5669</v>
      </c>
      <c r="B1464" s="4" t="s">
        <v>22322</v>
      </c>
      <c r="C1464" s="4" t="s">
        <v>20878</v>
      </c>
      <c r="D1464" t="str">
        <f t="shared" si="22"/>
        <v>http://example.net</v>
      </c>
    </row>
    <row r="1465" spans="1:4">
      <c r="A1465" t="s">
        <v>5673</v>
      </c>
      <c r="B1465" s="4" t="s">
        <v>22323</v>
      </c>
      <c r="C1465" s="4" t="s">
        <v>20876</v>
      </c>
      <c r="D1465" t="str">
        <f t="shared" si="22"/>
        <v>http://example.org</v>
      </c>
    </row>
    <row r="1466" spans="1:4">
      <c r="A1466" t="s">
        <v>5577</v>
      </c>
      <c r="B1466" s="4" t="s">
        <v>22298</v>
      </c>
      <c r="C1466" s="4" t="s">
        <v>20876</v>
      </c>
      <c r="D1466" t="str">
        <f t="shared" si="22"/>
        <v>http://example.org</v>
      </c>
    </row>
    <row r="1467" spans="1:4">
      <c r="A1467" t="s">
        <v>5680</v>
      </c>
      <c r="B1467" s="4" t="s">
        <v>22324</v>
      </c>
      <c r="C1467" s="4" t="s">
        <v>20876</v>
      </c>
      <c r="D1467" t="str">
        <f t="shared" si="22"/>
        <v>http://example.org</v>
      </c>
    </row>
    <row r="1468" spans="1:4">
      <c r="A1468" t="s">
        <v>5684</v>
      </c>
      <c r="B1468" s="4" t="s">
        <v>22325</v>
      </c>
      <c r="C1468" s="4" t="s">
        <v>20878</v>
      </c>
      <c r="D1468" t="str">
        <f t="shared" si="22"/>
        <v>http://example.net</v>
      </c>
    </row>
    <row r="1469" spans="1:4">
      <c r="A1469" t="s">
        <v>5687</v>
      </c>
      <c r="B1469" s="4" t="s">
        <v>22326</v>
      </c>
      <c r="C1469" s="4" t="s">
        <v>20876</v>
      </c>
      <c r="D1469" t="str">
        <f t="shared" si="22"/>
        <v>http://example.org</v>
      </c>
    </row>
    <row r="1470" spans="1:4">
      <c r="A1470" t="s">
        <v>5691</v>
      </c>
      <c r="B1470" s="4" t="s">
        <v>22327</v>
      </c>
      <c r="C1470" s="4" t="s">
        <v>20878</v>
      </c>
      <c r="D1470" t="str">
        <f t="shared" si="22"/>
        <v>http://example.net</v>
      </c>
    </row>
    <row r="1471" spans="1:4">
      <c r="A1471" t="s">
        <v>5695</v>
      </c>
      <c r="B1471" s="4" t="s">
        <v>22328</v>
      </c>
      <c r="C1471" s="4" t="s">
        <v>20878</v>
      </c>
      <c r="D1471" t="str">
        <f t="shared" si="22"/>
        <v>http://example.net</v>
      </c>
    </row>
    <row r="1472" spans="1:4">
      <c r="A1472" t="s">
        <v>5699</v>
      </c>
      <c r="B1472" s="4" t="s">
        <v>22329</v>
      </c>
      <c r="C1472" s="4" t="s">
        <v>20878</v>
      </c>
      <c r="D1472" t="str">
        <f t="shared" si="22"/>
        <v>http://example.net</v>
      </c>
    </row>
    <row r="1473" spans="1:4">
      <c r="A1473" t="s">
        <v>5703</v>
      </c>
      <c r="B1473" s="4" t="s">
        <v>22330</v>
      </c>
      <c r="C1473" s="4" t="s">
        <v>20876</v>
      </c>
      <c r="D1473" t="str">
        <f t="shared" si="22"/>
        <v>http://example.org</v>
      </c>
    </row>
    <row r="1474" spans="1:4">
      <c r="A1474" t="s">
        <v>5707</v>
      </c>
      <c r="B1474" s="4" t="s">
        <v>22331</v>
      </c>
      <c r="C1474" s="4" t="s">
        <v>20876</v>
      </c>
      <c r="D1474" t="str">
        <f t="shared" si="22"/>
        <v>http://example.org</v>
      </c>
    </row>
    <row r="1475" spans="1:4">
      <c r="A1475" t="s">
        <v>5711</v>
      </c>
      <c r="B1475" s="4" t="s">
        <v>22332</v>
      </c>
      <c r="C1475" s="4" t="s">
        <v>20878</v>
      </c>
      <c r="D1475" t="str">
        <f t="shared" ref="D1475:D1538" si="23">"http://"&amp;C1475</f>
        <v>http://example.net</v>
      </c>
    </row>
    <row r="1476" spans="1:4">
      <c r="A1476" t="s">
        <v>5715</v>
      </c>
      <c r="B1476" s="4" t="s">
        <v>22333</v>
      </c>
      <c r="C1476" s="4" t="s">
        <v>20874</v>
      </c>
      <c r="D1476" t="str">
        <f t="shared" si="23"/>
        <v>http://example.com</v>
      </c>
    </row>
    <row r="1477" spans="1:4">
      <c r="A1477" t="s">
        <v>5719</v>
      </c>
      <c r="B1477" s="4" t="s">
        <v>22334</v>
      </c>
      <c r="C1477" s="4" t="s">
        <v>20878</v>
      </c>
      <c r="D1477" t="str">
        <f t="shared" si="23"/>
        <v>http://example.net</v>
      </c>
    </row>
    <row r="1478" spans="1:4">
      <c r="A1478" t="s">
        <v>5723</v>
      </c>
      <c r="B1478" s="4" t="s">
        <v>22335</v>
      </c>
      <c r="C1478" s="4" t="s">
        <v>20874</v>
      </c>
      <c r="D1478" t="str">
        <f t="shared" si="23"/>
        <v>http://example.com</v>
      </c>
    </row>
    <row r="1479" spans="1:4">
      <c r="A1479" t="s">
        <v>5726</v>
      </c>
      <c r="B1479" s="4" t="s">
        <v>22336</v>
      </c>
      <c r="C1479" s="4" t="s">
        <v>20874</v>
      </c>
      <c r="D1479" t="str">
        <f t="shared" si="23"/>
        <v>http://example.com</v>
      </c>
    </row>
    <row r="1480" spans="1:4">
      <c r="A1480" t="s">
        <v>5730</v>
      </c>
      <c r="B1480" s="4" t="s">
        <v>22337</v>
      </c>
      <c r="C1480" s="4" t="s">
        <v>20876</v>
      </c>
      <c r="D1480" t="str">
        <f t="shared" si="23"/>
        <v>http://example.org</v>
      </c>
    </row>
    <row r="1481" spans="1:4">
      <c r="A1481" t="s">
        <v>5734</v>
      </c>
      <c r="B1481" s="4" t="s">
        <v>22338</v>
      </c>
      <c r="C1481" s="4" t="s">
        <v>20874</v>
      </c>
      <c r="D1481" t="str">
        <f t="shared" si="23"/>
        <v>http://example.com</v>
      </c>
    </row>
    <row r="1482" spans="1:4">
      <c r="A1482" t="s">
        <v>5738</v>
      </c>
      <c r="B1482" s="4" t="s">
        <v>22339</v>
      </c>
      <c r="C1482" s="4" t="s">
        <v>20878</v>
      </c>
      <c r="D1482" t="str">
        <f t="shared" si="23"/>
        <v>http://example.net</v>
      </c>
    </row>
    <row r="1483" spans="1:4">
      <c r="A1483" t="s">
        <v>5742</v>
      </c>
      <c r="B1483" s="4" t="s">
        <v>22340</v>
      </c>
      <c r="C1483" s="4" t="s">
        <v>20876</v>
      </c>
      <c r="D1483" t="str">
        <f t="shared" si="23"/>
        <v>http://example.org</v>
      </c>
    </row>
    <row r="1484" spans="1:4">
      <c r="A1484" t="s">
        <v>5746</v>
      </c>
      <c r="B1484" s="4" t="s">
        <v>22341</v>
      </c>
      <c r="C1484" s="4" t="s">
        <v>20874</v>
      </c>
      <c r="D1484" t="str">
        <f t="shared" si="23"/>
        <v>http://example.com</v>
      </c>
    </row>
    <row r="1485" spans="1:4">
      <c r="A1485" t="s">
        <v>5750</v>
      </c>
      <c r="B1485" s="4" t="s">
        <v>22342</v>
      </c>
      <c r="C1485" s="4" t="s">
        <v>20874</v>
      </c>
      <c r="D1485" t="str">
        <f t="shared" si="23"/>
        <v>http://example.com</v>
      </c>
    </row>
    <row r="1486" spans="1:4">
      <c r="A1486" t="s">
        <v>5754</v>
      </c>
      <c r="B1486" s="4" t="s">
        <v>22343</v>
      </c>
      <c r="C1486" s="4" t="s">
        <v>20874</v>
      </c>
      <c r="D1486" t="str">
        <f t="shared" si="23"/>
        <v>http://example.com</v>
      </c>
    </row>
    <row r="1487" spans="1:4">
      <c r="A1487" t="s">
        <v>5758</v>
      </c>
      <c r="B1487" s="4" t="s">
        <v>22344</v>
      </c>
      <c r="C1487" s="4" t="s">
        <v>20876</v>
      </c>
      <c r="D1487" t="str">
        <f t="shared" si="23"/>
        <v>http://example.org</v>
      </c>
    </row>
    <row r="1488" spans="1:4">
      <c r="A1488" t="s">
        <v>5762</v>
      </c>
      <c r="B1488" s="4" t="s">
        <v>22345</v>
      </c>
      <c r="C1488" s="4" t="s">
        <v>20874</v>
      </c>
      <c r="D1488" t="str">
        <f t="shared" si="23"/>
        <v>http://example.com</v>
      </c>
    </row>
    <row r="1489" spans="1:4">
      <c r="A1489" t="s">
        <v>5766</v>
      </c>
      <c r="B1489" s="4" t="s">
        <v>22346</v>
      </c>
      <c r="C1489" s="4" t="s">
        <v>20876</v>
      </c>
      <c r="D1489" t="str">
        <f t="shared" si="23"/>
        <v>http://example.org</v>
      </c>
    </row>
    <row r="1490" spans="1:4">
      <c r="A1490" t="s">
        <v>5770</v>
      </c>
      <c r="B1490" s="4" t="s">
        <v>22347</v>
      </c>
      <c r="C1490" s="4" t="s">
        <v>20876</v>
      </c>
      <c r="D1490" t="str">
        <f t="shared" si="23"/>
        <v>http://example.org</v>
      </c>
    </row>
    <row r="1491" spans="1:4">
      <c r="A1491" t="s">
        <v>5774</v>
      </c>
      <c r="B1491" s="4" t="s">
        <v>22348</v>
      </c>
      <c r="C1491" s="4" t="s">
        <v>20878</v>
      </c>
      <c r="D1491" t="str">
        <f t="shared" si="23"/>
        <v>http://example.net</v>
      </c>
    </row>
    <row r="1492" spans="1:4">
      <c r="A1492" t="s">
        <v>5778</v>
      </c>
      <c r="B1492" s="4" t="s">
        <v>22349</v>
      </c>
      <c r="C1492" s="4" t="s">
        <v>20878</v>
      </c>
      <c r="D1492" t="str">
        <f t="shared" si="23"/>
        <v>http://example.net</v>
      </c>
    </row>
    <row r="1493" spans="1:4">
      <c r="A1493" t="s">
        <v>5782</v>
      </c>
      <c r="B1493" s="4" t="s">
        <v>22350</v>
      </c>
      <c r="C1493" s="4" t="s">
        <v>20876</v>
      </c>
      <c r="D1493" t="str">
        <f t="shared" si="23"/>
        <v>http://example.org</v>
      </c>
    </row>
    <row r="1494" spans="1:4">
      <c r="A1494" t="s">
        <v>5786</v>
      </c>
      <c r="B1494" s="4" t="s">
        <v>22351</v>
      </c>
      <c r="C1494" s="4" t="s">
        <v>20878</v>
      </c>
      <c r="D1494" t="str">
        <f t="shared" si="23"/>
        <v>http://example.net</v>
      </c>
    </row>
    <row r="1495" spans="1:4">
      <c r="A1495" t="s">
        <v>5790</v>
      </c>
      <c r="B1495" s="4" t="s">
        <v>22352</v>
      </c>
      <c r="C1495" s="4" t="s">
        <v>20876</v>
      </c>
      <c r="D1495" t="str">
        <f t="shared" si="23"/>
        <v>http://example.org</v>
      </c>
    </row>
    <row r="1496" spans="1:4">
      <c r="A1496" t="s">
        <v>5794</v>
      </c>
      <c r="B1496" s="4" t="s">
        <v>22353</v>
      </c>
      <c r="C1496" s="4" t="s">
        <v>20876</v>
      </c>
      <c r="D1496" t="str">
        <f t="shared" si="23"/>
        <v>http://example.org</v>
      </c>
    </row>
    <row r="1497" spans="1:4">
      <c r="A1497" t="s">
        <v>5798</v>
      </c>
      <c r="B1497" s="4" t="s">
        <v>22354</v>
      </c>
      <c r="C1497" s="4" t="s">
        <v>20874</v>
      </c>
      <c r="D1497" t="str">
        <f t="shared" si="23"/>
        <v>http://example.com</v>
      </c>
    </row>
    <row r="1498" spans="1:4">
      <c r="A1498" t="s">
        <v>5801</v>
      </c>
      <c r="B1498" s="4" t="s">
        <v>22355</v>
      </c>
      <c r="C1498" s="4" t="s">
        <v>20876</v>
      </c>
      <c r="D1498" t="str">
        <f t="shared" si="23"/>
        <v>http://example.org</v>
      </c>
    </row>
    <row r="1499" spans="1:4">
      <c r="A1499" t="s">
        <v>5805</v>
      </c>
      <c r="B1499" s="4" t="s">
        <v>22356</v>
      </c>
      <c r="C1499" s="4" t="s">
        <v>20876</v>
      </c>
      <c r="D1499" t="str">
        <f t="shared" si="23"/>
        <v>http://example.org</v>
      </c>
    </row>
    <row r="1500" spans="1:4">
      <c r="A1500" t="s">
        <v>5809</v>
      </c>
      <c r="B1500" s="4" t="s">
        <v>22357</v>
      </c>
      <c r="C1500" s="4" t="s">
        <v>20874</v>
      </c>
      <c r="D1500" t="str">
        <f t="shared" si="23"/>
        <v>http://example.com</v>
      </c>
    </row>
    <row r="1501" spans="1:4">
      <c r="A1501" t="s">
        <v>5813</v>
      </c>
      <c r="B1501" s="4" t="s">
        <v>22358</v>
      </c>
      <c r="C1501" s="4" t="s">
        <v>20878</v>
      </c>
      <c r="D1501" t="str">
        <f t="shared" si="23"/>
        <v>http://example.net</v>
      </c>
    </row>
    <row r="1502" spans="1:4">
      <c r="A1502" t="s">
        <v>5817</v>
      </c>
      <c r="B1502" s="4" t="s">
        <v>22359</v>
      </c>
      <c r="C1502" s="4" t="s">
        <v>20874</v>
      </c>
      <c r="D1502" t="str">
        <f t="shared" si="23"/>
        <v>http://example.com</v>
      </c>
    </row>
    <row r="1503" spans="1:4">
      <c r="A1503" t="s">
        <v>5821</v>
      </c>
      <c r="B1503" s="4" t="s">
        <v>22360</v>
      </c>
      <c r="C1503" s="4" t="s">
        <v>20878</v>
      </c>
      <c r="D1503" t="str">
        <f t="shared" si="23"/>
        <v>http://example.net</v>
      </c>
    </row>
    <row r="1504" spans="1:4">
      <c r="A1504" t="s">
        <v>5825</v>
      </c>
      <c r="B1504" s="4" t="s">
        <v>22361</v>
      </c>
      <c r="C1504" s="4" t="s">
        <v>20874</v>
      </c>
      <c r="D1504" t="str">
        <f t="shared" si="23"/>
        <v>http://example.com</v>
      </c>
    </row>
    <row r="1505" spans="1:4">
      <c r="A1505" t="s">
        <v>5829</v>
      </c>
      <c r="B1505" s="4" t="s">
        <v>22362</v>
      </c>
      <c r="C1505" s="4" t="s">
        <v>20876</v>
      </c>
      <c r="D1505" t="str">
        <f t="shared" si="23"/>
        <v>http://example.org</v>
      </c>
    </row>
    <row r="1506" spans="1:4">
      <c r="A1506" t="s">
        <v>5833</v>
      </c>
      <c r="B1506" s="4" t="s">
        <v>22363</v>
      </c>
      <c r="C1506" s="4" t="s">
        <v>20874</v>
      </c>
      <c r="D1506" t="str">
        <f t="shared" si="23"/>
        <v>http://example.com</v>
      </c>
    </row>
    <row r="1507" spans="1:4">
      <c r="A1507" t="s">
        <v>5837</v>
      </c>
      <c r="B1507" s="4" t="s">
        <v>22364</v>
      </c>
      <c r="C1507" s="4" t="s">
        <v>20874</v>
      </c>
      <c r="D1507" t="str">
        <f t="shared" si="23"/>
        <v>http://example.com</v>
      </c>
    </row>
    <row r="1508" spans="1:4">
      <c r="A1508" t="s">
        <v>5841</v>
      </c>
      <c r="B1508" s="4" t="s">
        <v>22365</v>
      </c>
      <c r="C1508" s="4" t="s">
        <v>20878</v>
      </c>
      <c r="D1508" t="str">
        <f t="shared" si="23"/>
        <v>http://example.net</v>
      </c>
    </row>
    <row r="1509" spans="1:4">
      <c r="A1509" t="s">
        <v>5845</v>
      </c>
      <c r="B1509" s="4" t="s">
        <v>22366</v>
      </c>
      <c r="C1509" s="4" t="s">
        <v>20878</v>
      </c>
      <c r="D1509" t="str">
        <f t="shared" si="23"/>
        <v>http://example.net</v>
      </c>
    </row>
    <row r="1510" spans="1:4">
      <c r="A1510" t="s">
        <v>5849</v>
      </c>
      <c r="B1510" s="4" t="s">
        <v>22367</v>
      </c>
      <c r="C1510" s="4" t="s">
        <v>20878</v>
      </c>
      <c r="D1510" t="str">
        <f t="shared" si="23"/>
        <v>http://example.net</v>
      </c>
    </row>
    <row r="1511" spans="1:4">
      <c r="A1511" t="s">
        <v>5853</v>
      </c>
      <c r="B1511" s="4" t="s">
        <v>22368</v>
      </c>
      <c r="C1511" s="4" t="s">
        <v>20878</v>
      </c>
      <c r="D1511" t="str">
        <f t="shared" si="23"/>
        <v>http://example.net</v>
      </c>
    </row>
    <row r="1512" spans="1:4">
      <c r="A1512" t="s">
        <v>5856</v>
      </c>
      <c r="B1512" s="4" t="s">
        <v>22369</v>
      </c>
      <c r="C1512" s="4" t="s">
        <v>20878</v>
      </c>
      <c r="D1512" t="str">
        <f t="shared" si="23"/>
        <v>http://example.net</v>
      </c>
    </row>
    <row r="1513" spans="1:4">
      <c r="A1513" t="s">
        <v>5860</v>
      </c>
      <c r="B1513" s="4" t="s">
        <v>22370</v>
      </c>
      <c r="C1513" s="4" t="s">
        <v>20878</v>
      </c>
      <c r="D1513" t="str">
        <f t="shared" si="23"/>
        <v>http://example.net</v>
      </c>
    </row>
    <row r="1514" spans="1:4">
      <c r="A1514" t="s">
        <v>5864</v>
      </c>
      <c r="B1514" s="4" t="s">
        <v>22371</v>
      </c>
      <c r="C1514" s="4" t="s">
        <v>20876</v>
      </c>
      <c r="D1514" t="str">
        <f t="shared" si="23"/>
        <v>http://example.org</v>
      </c>
    </row>
    <row r="1515" spans="1:4">
      <c r="A1515" t="s">
        <v>5868</v>
      </c>
      <c r="B1515" s="4" t="s">
        <v>22372</v>
      </c>
      <c r="C1515" s="4" t="s">
        <v>20876</v>
      </c>
      <c r="D1515" t="str">
        <f t="shared" si="23"/>
        <v>http://example.org</v>
      </c>
    </row>
    <row r="1516" spans="1:4">
      <c r="A1516" t="s">
        <v>5872</v>
      </c>
      <c r="B1516" s="4" t="s">
        <v>22373</v>
      </c>
      <c r="C1516" s="4" t="s">
        <v>20878</v>
      </c>
      <c r="D1516" t="str">
        <f t="shared" si="23"/>
        <v>http://example.net</v>
      </c>
    </row>
    <row r="1517" spans="1:4">
      <c r="A1517" t="s">
        <v>5876</v>
      </c>
      <c r="B1517" s="4" t="s">
        <v>22374</v>
      </c>
      <c r="C1517" s="4" t="s">
        <v>20878</v>
      </c>
      <c r="D1517" t="str">
        <f t="shared" si="23"/>
        <v>http://example.net</v>
      </c>
    </row>
    <row r="1518" spans="1:4">
      <c r="A1518" t="s">
        <v>5880</v>
      </c>
      <c r="B1518" s="4" t="s">
        <v>22375</v>
      </c>
      <c r="C1518" s="4" t="s">
        <v>20876</v>
      </c>
      <c r="D1518" t="str">
        <f t="shared" si="23"/>
        <v>http://example.org</v>
      </c>
    </row>
    <row r="1519" spans="1:4">
      <c r="A1519" t="s">
        <v>5884</v>
      </c>
      <c r="B1519" s="4" t="s">
        <v>22376</v>
      </c>
      <c r="C1519" s="4" t="s">
        <v>20874</v>
      </c>
      <c r="D1519" t="str">
        <f t="shared" si="23"/>
        <v>http://example.com</v>
      </c>
    </row>
    <row r="1520" spans="1:4">
      <c r="A1520" t="s">
        <v>5888</v>
      </c>
      <c r="B1520" s="4" t="s">
        <v>22377</v>
      </c>
      <c r="C1520" s="4" t="s">
        <v>20878</v>
      </c>
      <c r="D1520" t="str">
        <f t="shared" si="23"/>
        <v>http://example.net</v>
      </c>
    </row>
    <row r="1521" spans="1:4">
      <c r="A1521" t="s">
        <v>5891</v>
      </c>
      <c r="B1521" s="4" t="s">
        <v>22378</v>
      </c>
      <c r="C1521" s="4" t="s">
        <v>20874</v>
      </c>
      <c r="D1521" t="str">
        <f t="shared" si="23"/>
        <v>http://example.com</v>
      </c>
    </row>
    <row r="1522" spans="1:4">
      <c r="A1522" t="s">
        <v>5894</v>
      </c>
      <c r="B1522" s="4" t="s">
        <v>22379</v>
      </c>
      <c r="C1522" s="4" t="s">
        <v>20878</v>
      </c>
      <c r="D1522" t="str">
        <f t="shared" si="23"/>
        <v>http://example.net</v>
      </c>
    </row>
    <row r="1523" spans="1:4">
      <c r="A1523" t="s">
        <v>5898</v>
      </c>
      <c r="B1523" s="4" t="s">
        <v>22380</v>
      </c>
      <c r="C1523" s="4" t="s">
        <v>20874</v>
      </c>
      <c r="D1523" t="str">
        <f t="shared" si="23"/>
        <v>http://example.com</v>
      </c>
    </row>
    <row r="1524" spans="1:4">
      <c r="A1524" t="s">
        <v>5902</v>
      </c>
      <c r="B1524" s="4" t="s">
        <v>22381</v>
      </c>
      <c r="C1524" s="4" t="s">
        <v>20876</v>
      </c>
      <c r="D1524" t="str">
        <f t="shared" si="23"/>
        <v>http://example.org</v>
      </c>
    </row>
    <row r="1525" spans="1:4">
      <c r="A1525" t="s">
        <v>5906</v>
      </c>
      <c r="B1525" s="4" t="s">
        <v>22382</v>
      </c>
      <c r="C1525" s="4" t="s">
        <v>20876</v>
      </c>
      <c r="D1525" t="str">
        <f t="shared" si="23"/>
        <v>http://example.org</v>
      </c>
    </row>
    <row r="1526" spans="1:4">
      <c r="A1526" t="s">
        <v>5910</v>
      </c>
      <c r="B1526" s="4" t="s">
        <v>22383</v>
      </c>
      <c r="C1526" s="4" t="s">
        <v>20874</v>
      </c>
      <c r="D1526" t="str">
        <f t="shared" si="23"/>
        <v>http://example.com</v>
      </c>
    </row>
    <row r="1527" spans="1:4">
      <c r="A1527" t="s">
        <v>5913</v>
      </c>
      <c r="B1527" s="4" t="s">
        <v>22384</v>
      </c>
      <c r="C1527" s="4" t="s">
        <v>20876</v>
      </c>
      <c r="D1527" t="str">
        <f t="shared" si="23"/>
        <v>http://example.org</v>
      </c>
    </row>
    <row r="1528" spans="1:4">
      <c r="A1528" t="s">
        <v>5917</v>
      </c>
      <c r="B1528" s="4" t="s">
        <v>22385</v>
      </c>
      <c r="C1528" s="4" t="s">
        <v>20878</v>
      </c>
      <c r="D1528" t="str">
        <f t="shared" si="23"/>
        <v>http://example.net</v>
      </c>
    </row>
    <row r="1529" spans="1:4">
      <c r="A1529" t="s">
        <v>5921</v>
      </c>
      <c r="B1529" s="4" t="s">
        <v>22386</v>
      </c>
      <c r="C1529" s="4" t="s">
        <v>20878</v>
      </c>
      <c r="D1529" t="str">
        <f t="shared" si="23"/>
        <v>http://example.net</v>
      </c>
    </row>
    <row r="1530" spans="1:4">
      <c r="A1530" t="s">
        <v>5924</v>
      </c>
      <c r="B1530" s="4" t="s">
        <v>22387</v>
      </c>
      <c r="C1530" s="4" t="s">
        <v>20878</v>
      </c>
      <c r="D1530" t="str">
        <f t="shared" si="23"/>
        <v>http://example.net</v>
      </c>
    </row>
    <row r="1531" spans="1:4">
      <c r="A1531" t="s">
        <v>5928</v>
      </c>
      <c r="B1531" s="4" t="s">
        <v>22388</v>
      </c>
      <c r="C1531" s="4" t="s">
        <v>20874</v>
      </c>
      <c r="D1531" t="str">
        <f t="shared" si="23"/>
        <v>http://example.com</v>
      </c>
    </row>
    <row r="1532" spans="1:4">
      <c r="A1532" t="s">
        <v>5932</v>
      </c>
      <c r="B1532" s="4" t="s">
        <v>22389</v>
      </c>
      <c r="C1532" s="4" t="s">
        <v>20876</v>
      </c>
      <c r="D1532" t="str">
        <f t="shared" si="23"/>
        <v>http://example.org</v>
      </c>
    </row>
    <row r="1533" spans="1:4">
      <c r="A1533" t="s">
        <v>5936</v>
      </c>
      <c r="B1533" s="4" t="s">
        <v>22390</v>
      </c>
      <c r="C1533" s="4" t="s">
        <v>20874</v>
      </c>
      <c r="D1533" t="str">
        <f t="shared" si="23"/>
        <v>http://example.com</v>
      </c>
    </row>
    <row r="1534" spans="1:4">
      <c r="A1534" t="s">
        <v>5940</v>
      </c>
      <c r="B1534" s="4" t="s">
        <v>22391</v>
      </c>
      <c r="C1534" s="4" t="s">
        <v>20878</v>
      </c>
      <c r="D1534" t="str">
        <f t="shared" si="23"/>
        <v>http://example.net</v>
      </c>
    </row>
    <row r="1535" spans="1:4">
      <c r="A1535" t="s">
        <v>5944</v>
      </c>
      <c r="B1535" s="4" t="s">
        <v>22392</v>
      </c>
      <c r="C1535" s="4" t="s">
        <v>20874</v>
      </c>
      <c r="D1535" t="str">
        <f t="shared" si="23"/>
        <v>http://example.com</v>
      </c>
    </row>
    <row r="1536" spans="1:4">
      <c r="A1536" t="s">
        <v>5948</v>
      </c>
      <c r="B1536" s="4" t="s">
        <v>22393</v>
      </c>
      <c r="C1536" s="4" t="s">
        <v>20874</v>
      </c>
      <c r="D1536" t="str">
        <f t="shared" si="23"/>
        <v>http://example.com</v>
      </c>
    </row>
    <row r="1537" spans="1:4">
      <c r="A1537" t="s">
        <v>5952</v>
      </c>
      <c r="B1537" s="4" t="s">
        <v>22394</v>
      </c>
      <c r="C1537" s="4" t="s">
        <v>20878</v>
      </c>
      <c r="D1537" t="str">
        <f t="shared" si="23"/>
        <v>http://example.net</v>
      </c>
    </row>
    <row r="1538" spans="1:4">
      <c r="A1538" t="s">
        <v>5956</v>
      </c>
      <c r="B1538" s="4" t="s">
        <v>22395</v>
      </c>
      <c r="C1538" s="4" t="s">
        <v>20878</v>
      </c>
      <c r="D1538" t="str">
        <f t="shared" si="23"/>
        <v>http://example.net</v>
      </c>
    </row>
    <row r="1539" spans="1:4">
      <c r="A1539" t="s">
        <v>5960</v>
      </c>
      <c r="B1539" s="4" t="s">
        <v>22396</v>
      </c>
      <c r="C1539" s="4" t="s">
        <v>20878</v>
      </c>
      <c r="D1539" t="str">
        <f t="shared" ref="D1539:D1602" si="24">"http://"&amp;C1539</f>
        <v>http://example.net</v>
      </c>
    </row>
    <row r="1540" spans="1:4">
      <c r="A1540" t="s">
        <v>5964</v>
      </c>
      <c r="B1540" s="4" t="s">
        <v>22397</v>
      </c>
      <c r="C1540" s="4" t="s">
        <v>20878</v>
      </c>
      <c r="D1540" t="str">
        <f t="shared" si="24"/>
        <v>http://example.net</v>
      </c>
    </row>
    <row r="1541" spans="1:4">
      <c r="A1541" t="s">
        <v>5967</v>
      </c>
      <c r="B1541" s="4" t="s">
        <v>22398</v>
      </c>
      <c r="C1541" s="4" t="s">
        <v>20876</v>
      </c>
      <c r="D1541" t="str">
        <f t="shared" si="24"/>
        <v>http://example.org</v>
      </c>
    </row>
    <row r="1542" spans="1:4">
      <c r="A1542" t="s">
        <v>5971</v>
      </c>
      <c r="B1542" s="4" t="s">
        <v>22399</v>
      </c>
      <c r="C1542" s="4" t="s">
        <v>20874</v>
      </c>
      <c r="D1542" t="str">
        <f t="shared" si="24"/>
        <v>http://example.com</v>
      </c>
    </row>
    <row r="1543" spans="1:4">
      <c r="A1543" t="s">
        <v>5975</v>
      </c>
      <c r="B1543" s="4" t="s">
        <v>22400</v>
      </c>
      <c r="C1543" s="4" t="s">
        <v>20876</v>
      </c>
      <c r="D1543" t="str">
        <f t="shared" si="24"/>
        <v>http://example.org</v>
      </c>
    </row>
    <row r="1544" spans="1:4">
      <c r="A1544" t="s">
        <v>5978</v>
      </c>
      <c r="B1544" s="4" t="s">
        <v>22401</v>
      </c>
      <c r="C1544" s="4" t="s">
        <v>20874</v>
      </c>
      <c r="D1544" t="str">
        <f t="shared" si="24"/>
        <v>http://example.com</v>
      </c>
    </row>
    <row r="1545" spans="1:4">
      <c r="A1545" t="s">
        <v>5982</v>
      </c>
      <c r="B1545" s="4" t="s">
        <v>22402</v>
      </c>
      <c r="C1545" s="4" t="s">
        <v>20874</v>
      </c>
      <c r="D1545" t="str">
        <f t="shared" si="24"/>
        <v>http://example.com</v>
      </c>
    </row>
    <row r="1546" spans="1:4">
      <c r="A1546" t="s">
        <v>5986</v>
      </c>
      <c r="B1546" s="4" t="s">
        <v>22403</v>
      </c>
      <c r="C1546" s="4" t="s">
        <v>20876</v>
      </c>
      <c r="D1546" t="str">
        <f t="shared" si="24"/>
        <v>http://example.org</v>
      </c>
    </row>
    <row r="1547" spans="1:4">
      <c r="A1547" t="s">
        <v>5990</v>
      </c>
      <c r="B1547" s="4" t="s">
        <v>22404</v>
      </c>
      <c r="C1547" s="4" t="s">
        <v>20874</v>
      </c>
      <c r="D1547" t="str">
        <f t="shared" si="24"/>
        <v>http://example.com</v>
      </c>
    </row>
    <row r="1548" spans="1:4">
      <c r="A1548" t="s">
        <v>5994</v>
      </c>
      <c r="B1548" s="4" t="s">
        <v>22405</v>
      </c>
      <c r="C1548" s="4" t="s">
        <v>20876</v>
      </c>
      <c r="D1548" t="str">
        <f t="shared" si="24"/>
        <v>http://example.org</v>
      </c>
    </row>
    <row r="1549" spans="1:4">
      <c r="A1549" t="s">
        <v>5997</v>
      </c>
      <c r="B1549" s="4" t="s">
        <v>22406</v>
      </c>
      <c r="C1549" s="4" t="s">
        <v>20876</v>
      </c>
      <c r="D1549" t="str">
        <f t="shared" si="24"/>
        <v>http://example.org</v>
      </c>
    </row>
    <row r="1550" spans="1:4">
      <c r="A1550" t="s">
        <v>6001</v>
      </c>
      <c r="B1550" s="4" t="s">
        <v>22407</v>
      </c>
      <c r="C1550" s="4" t="s">
        <v>20878</v>
      </c>
      <c r="D1550" t="str">
        <f t="shared" si="24"/>
        <v>http://example.net</v>
      </c>
    </row>
    <row r="1551" spans="1:4">
      <c r="A1551" t="s">
        <v>6005</v>
      </c>
      <c r="B1551" s="4" t="s">
        <v>22408</v>
      </c>
      <c r="C1551" s="4" t="s">
        <v>20874</v>
      </c>
      <c r="D1551" t="str">
        <f t="shared" si="24"/>
        <v>http://example.com</v>
      </c>
    </row>
    <row r="1552" spans="1:4">
      <c r="A1552" t="s">
        <v>6009</v>
      </c>
      <c r="B1552" s="4" t="s">
        <v>22409</v>
      </c>
      <c r="C1552" s="4" t="s">
        <v>20878</v>
      </c>
      <c r="D1552" t="str">
        <f t="shared" si="24"/>
        <v>http://example.net</v>
      </c>
    </row>
    <row r="1553" spans="1:4">
      <c r="A1553" t="s">
        <v>6013</v>
      </c>
      <c r="B1553" s="4" t="s">
        <v>22410</v>
      </c>
      <c r="C1553" s="4" t="s">
        <v>20876</v>
      </c>
      <c r="D1553" t="str">
        <f t="shared" si="24"/>
        <v>http://example.org</v>
      </c>
    </row>
    <row r="1554" spans="1:4">
      <c r="A1554" t="s">
        <v>6017</v>
      </c>
      <c r="B1554" s="4" t="s">
        <v>22411</v>
      </c>
      <c r="C1554" s="4" t="s">
        <v>20876</v>
      </c>
      <c r="D1554" t="str">
        <f t="shared" si="24"/>
        <v>http://example.org</v>
      </c>
    </row>
    <row r="1555" spans="1:4">
      <c r="A1555" t="s">
        <v>6021</v>
      </c>
      <c r="B1555" s="4" t="s">
        <v>22412</v>
      </c>
      <c r="C1555" s="4" t="s">
        <v>20878</v>
      </c>
      <c r="D1555" t="str">
        <f t="shared" si="24"/>
        <v>http://example.net</v>
      </c>
    </row>
    <row r="1556" spans="1:4">
      <c r="A1556" t="s">
        <v>6025</v>
      </c>
      <c r="B1556" s="4" t="s">
        <v>22413</v>
      </c>
      <c r="C1556" s="4" t="s">
        <v>20878</v>
      </c>
      <c r="D1556" t="str">
        <f t="shared" si="24"/>
        <v>http://example.net</v>
      </c>
    </row>
    <row r="1557" spans="1:4">
      <c r="A1557" t="s">
        <v>6029</v>
      </c>
      <c r="B1557" s="4" t="s">
        <v>22414</v>
      </c>
      <c r="C1557" s="4" t="s">
        <v>20876</v>
      </c>
      <c r="D1557" t="str">
        <f t="shared" si="24"/>
        <v>http://example.org</v>
      </c>
    </row>
    <row r="1558" spans="1:4">
      <c r="A1558" t="s">
        <v>6033</v>
      </c>
      <c r="B1558" s="4" t="s">
        <v>22415</v>
      </c>
      <c r="C1558" s="4" t="s">
        <v>20876</v>
      </c>
      <c r="D1558" t="str">
        <f t="shared" si="24"/>
        <v>http://example.org</v>
      </c>
    </row>
    <row r="1559" spans="1:4">
      <c r="A1559" t="s">
        <v>6037</v>
      </c>
      <c r="B1559" s="4" t="s">
        <v>22416</v>
      </c>
      <c r="C1559" s="4" t="s">
        <v>20876</v>
      </c>
      <c r="D1559" t="str">
        <f t="shared" si="24"/>
        <v>http://example.org</v>
      </c>
    </row>
    <row r="1560" spans="1:4">
      <c r="A1560" t="s">
        <v>6041</v>
      </c>
      <c r="B1560" s="4" t="s">
        <v>22417</v>
      </c>
      <c r="C1560" s="4" t="s">
        <v>20878</v>
      </c>
      <c r="D1560" t="str">
        <f t="shared" si="24"/>
        <v>http://example.net</v>
      </c>
    </row>
    <row r="1561" spans="1:4">
      <c r="A1561" t="s">
        <v>6045</v>
      </c>
      <c r="B1561" s="4" t="s">
        <v>22418</v>
      </c>
      <c r="C1561" s="4" t="s">
        <v>20878</v>
      </c>
      <c r="D1561" t="str">
        <f t="shared" si="24"/>
        <v>http://example.net</v>
      </c>
    </row>
    <row r="1562" spans="1:4">
      <c r="A1562" t="s">
        <v>6048</v>
      </c>
      <c r="B1562" s="4" t="s">
        <v>22419</v>
      </c>
      <c r="C1562" s="4" t="s">
        <v>20874</v>
      </c>
      <c r="D1562" t="str">
        <f t="shared" si="24"/>
        <v>http://example.com</v>
      </c>
    </row>
    <row r="1563" spans="1:4">
      <c r="A1563" t="s">
        <v>6051</v>
      </c>
      <c r="B1563" s="4" t="s">
        <v>22420</v>
      </c>
      <c r="C1563" s="4" t="s">
        <v>20878</v>
      </c>
      <c r="D1563" t="str">
        <f t="shared" si="24"/>
        <v>http://example.net</v>
      </c>
    </row>
    <row r="1564" spans="1:4">
      <c r="A1564" t="s">
        <v>6055</v>
      </c>
      <c r="B1564" s="4" t="s">
        <v>22421</v>
      </c>
      <c r="C1564" s="4" t="s">
        <v>20874</v>
      </c>
      <c r="D1564" t="str">
        <f t="shared" si="24"/>
        <v>http://example.com</v>
      </c>
    </row>
    <row r="1565" spans="1:4">
      <c r="A1565" t="s">
        <v>6059</v>
      </c>
      <c r="B1565" s="4" t="s">
        <v>22422</v>
      </c>
      <c r="C1565" s="4" t="s">
        <v>20878</v>
      </c>
      <c r="D1565" t="str">
        <f t="shared" si="24"/>
        <v>http://example.net</v>
      </c>
    </row>
    <row r="1566" spans="1:4">
      <c r="A1566" t="s">
        <v>6062</v>
      </c>
      <c r="B1566" s="4" t="s">
        <v>22423</v>
      </c>
      <c r="C1566" s="4" t="s">
        <v>20878</v>
      </c>
      <c r="D1566" t="str">
        <f t="shared" si="24"/>
        <v>http://example.net</v>
      </c>
    </row>
    <row r="1567" spans="1:4">
      <c r="A1567" t="s">
        <v>6066</v>
      </c>
      <c r="B1567" s="4" t="s">
        <v>22424</v>
      </c>
      <c r="C1567" s="4" t="s">
        <v>20878</v>
      </c>
      <c r="D1567" t="str">
        <f t="shared" si="24"/>
        <v>http://example.net</v>
      </c>
    </row>
    <row r="1568" spans="1:4">
      <c r="A1568" t="s">
        <v>6070</v>
      </c>
      <c r="B1568" s="4" t="s">
        <v>22425</v>
      </c>
      <c r="C1568" s="4" t="s">
        <v>20874</v>
      </c>
      <c r="D1568" t="str">
        <f t="shared" si="24"/>
        <v>http://example.com</v>
      </c>
    </row>
    <row r="1569" spans="1:4">
      <c r="A1569" t="s">
        <v>6074</v>
      </c>
      <c r="B1569" s="4" t="s">
        <v>22426</v>
      </c>
      <c r="C1569" s="4" t="s">
        <v>20876</v>
      </c>
      <c r="D1569" t="str">
        <f t="shared" si="24"/>
        <v>http://example.org</v>
      </c>
    </row>
    <row r="1570" spans="1:4">
      <c r="A1570" t="s">
        <v>6078</v>
      </c>
      <c r="B1570" s="4" t="s">
        <v>22427</v>
      </c>
      <c r="C1570" s="4" t="s">
        <v>20878</v>
      </c>
      <c r="D1570" t="str">
        <f t="shared" si="24"/>
        <v>http://example.net</v>
      </c>
    </row>
    <row r="1571" spans="1:4">
      <c r="A1571" t="s">
        <v>6082</v>
      </c>
      <c r="B1571" s="4" t="s">
        <v>22428</v>
      </c>
      <c r="C1571" s="4" t="s">
        <v>20874</v>
      </c>
      <c r="D1571" t="str">
        <f t="shared" si="24"/>
        <v>http://example.com</v>
      </c>
    </row>
    <row r="1572" spans="1:4">
      <c r="A1572" t="s">
        <v>6086</v>
      </c>
      <c r="B1572" s="4" t="s">
        <v>22429</v>
      </c>
      <c r="C1572" s="4" t="s">
        <v>20876</v>
      </c>
      <c r="D1572" t="str">
        <f t="shared" si="24"/>
        <v>http://example.org</v>
      </c>
    </row>
    <row r="1573" spans="1:4">
      <c r="A1573" t="s">
        <v>6089</v>
      </c>
      <c r="B1573" s="4" t="s">
        <v>22430</v>
      </c>
      <c r="C1573" s="4" t="s">
        <v>20876</v>
      </c>
      <c r="D1573" t="str">
        <f t="shared" si="24"/>
        <v>http://example.org</v>
      </c>
    </row>
    <row r="1574" spans="1:4">
      <c r="A1574" t="s">
        <v>6093</v>
      </c>
      <c r="B1574" s="4" t="s">
        <v>22431</v>
      </c>
      <c r="C1574" s="4" t="s">
        <v>20876</v>
      </c>
      <c r="D1574" t="str">
        <f t="shared" si="24"/>
        <v>http://example.org</v>
      </c>
    </row>
    <row r="1575" spans="1:4">
      <c r="A1575" t="s">
        <v>6097</v>
      </c>
      <c r="B1575" s="4" t="s">
        <v>22432</v>
      </c>
      <c r="C1575" s="4" t="s">
        <v>20876</v>
      </c>
      <c r="D1575" t="str">
        <f t="shared" si="24"/>
        <v>http://example.org</v>
      </c>
    </row>
    <row r="1576" spans="1:4">
      <c r="A1576" t="s">
        <v>6101</v>
      </c>
      <c r="B1576" s="4" t="s">
        <v>22433</v>
      </c>
      <c r="C1576" s="4" t="s">
        <v>20876</v>
      </c>
      <c r="D1576" t="str">
        <f t="shared" si="24"/>
        <v>http://example.org</v>
      </c>
    </row>
    <row r="1577" spans="1:4">
      <c r="A1577" t="s">
        <v>6105</v>
      </c>
      <c r="B1577" s="4" t="s">
        <v>22434</v>
      </c>
      <c r="C1577" s="4" t="s">
        <v>20874</v>
      </c>
      <c r="D1577" t="str">
        <f t="shared" si="24"/>
        <v>http://example.com</v>
      </c>
    </row>
    <row r="1578" spans="1:4">
      <c r="A1578" t="s">
        <v>6109</v>
      </c>
      <c r="B1578" s="4" t="s">
        <v>22435</v>
      </c>
      <c r="C1578" s="4" t="s">
        <v>20878</v>
      </c>
      <c r="D1578" t="str">
        <f t="shared" si="24"/>
        <v>http://example.net</v>
      </c>
    </row>
    <row r="1579" spans="1:4">
      <c r="A1579" t="s">
        <v>6113</v>
      </c>
      <c r="B1579" s="4" t="s">
        <v>22436</v>
      </c>
      <c r="C1579" s="4" t="s">
        <v>20878</v>
      </c>
      <c r="D1579" t="str">
        <f t="shared" si="24"/>
        <v>http://example.net</v>
      </c>
    </row>
    <row r="1580" spans="1:4">
      <c r="A1580" t="s">
        <v>6116</v>
      </c>
      <c r="B1580" s="4" t="s">
        <v>22437</v>
      </c>
      <c r="C1580" s="4" t="s">
        <v>20876</v>
      </c>
      <c r="D1580" t="str">
        <f t="shared" si="24"/>
        <v>http://example.org</v>
      </c>
    </row>
    <row r="1581" spans="1:4">
      <c r="A1581" t="s">
        <v>6120</v>
      </c>
      <c r="B1581" s="4" t="s">
        <v>22438</v>
      </c>
      <c r="C1581" s="4" t="s">
        <v>20878</v>
      </c>
      <c r="D1581" t="str">
        <f t="shared" si="24"/>
        <v>http://example.net</v>
      </c>
    </row>
    <row r="1582" spans="1:4">
      <c r="A1582" t="s">
        <v>6124</v>
      </c>
      <c r="B1582" s="4" t="s">
        <v>22439</v>
      </c>
      <c r="C1582" s="4" t="s">
        <v>20878</v>
      </c>
      <c r="D1582" t="str">
        <f t="shared" si="24"/>
        <v>http://example.net</v>
      </c>
    </row>
    <row r="1583" spans="1:4">
      <c r="A1583" t="s">
        <v>6128</v>
      </c>
      <c r="B1583" s="4" t="s">
        <v>22440</v>
      </c>
      <c r="C1583" s="4" t="s">
        <v>20878</v>
      </c>
      <c r="D1583" t="str">
        <f t="shared" si="24"/>
        <v>http://example.net</v>
      </c>
    </row>
    <row r="1584" spans="1:4">
      <c r="A1584" t="s">
        <v>6132</v>
      </c>
      <c r="B1584" s="4" t="s">
        <v>22441</v>
      </c>
      <c r="C1584" s="4" t="s">
        <v>20876</v>
      </c>
      <c r="D1584" t="str">
        <f t="shared" si="24"/>
        <v>http://example.org</v>
      </c>
    </row>
    <row r="1585" spans="1:4">
      <c r="A1585" t="s">
        <v>6136</v>
      </c>
      <c r="B1585" s="4" t="s">
        <v>22442</v>
      </c>
      <c r="C1585" s="4" t="s">
        <v>20876</v>
      </c>
      <c r="D1585" t="str">
        <f t="shared" si="24"/>
        <v>http://example.org</v>
      </c>
    </row>
    <row r="1586" spans="1:4">
      <c r="A1586" t="s">
        <v>6140</v>
      </c>
      <c r="B1586" s="4" t="s">
        <v>22443</v>
      </c>
      <c r="C1586" s="4" t="s">
        <v>20876</v>
      </c>
      <c r="D1586" t="str">
        <f t="shared" si="24"/>
        <v>http://example.org</v>
      </c>
    </row>
    <row r="1587" spans="1:4">
      <c r="A1587" t="s">
        <v>6144</v>
      </c>
      <c r="B1587" s="4" t="s">
        <v>22444</v>
      </c>
      <c r="C1587" s="4" t="s">
        <v>20874</v>
      </c>
      <c r="D1587" t="str">
        <f t="shared" si="24"/>
        <v>http://example.com</v>
      </c>
    </row>
    <row r="1588" spans="1:4">
      <c r="A1588" t="s">
        <v>6147</v>
      </c>
      <c r="B1588" s="4" t="s">
        <v>22445</v>
      </c>
      <c r="C1588" s="4" t="s">
        <v>20878</v>
      </c>
      <c r="D1588" t="str">
        <f t="shared" si="24"/>
        <v>http://example.net</v>
      </c>
    </row>
    <row r="1589" spans="1:4">
      <c r="A1589" t="s">
        <v>6151</v>
      </c>
      <c r="B1589" s="4" t="s">
        <v>22446</v>
      </c>
      <c r="C1589" s="4" t="s">
        <v>20876</v>
      </c>
      <c r="D1589" t="str">
        <f t="shared" si="24"/>
        <v>http://example.org</v>
      </c>
    </row>
    <row r="1590" spans="1:4">
      <c r="A1590" t="s">
        <v>6155</v>
      </c>
      <c r="B1590" s="4" t="s">
        <v>22447</v>
      </c>
      <c r="C1590" s="4" t="s">
        <v>20876</v>
      </c>
      <c r="D1590" t="str">
        <f t="shared" si="24"/>
        <v>http://example.org</v>
      </c>
    </row>
    <row r="1591" spans="1:4">
      <c r="A1591" t="s">
        <v>6159</v>
      </c>
      <c r="B1591" s="4" t="s">
        <v>22448</v>
      </c>
      <c r="C1591" s="4" t="s">
        <v>20878</v>
      </c>
      <c r="D1591" t="str">
        <f t="shared" si="24"/>
        <v>http://example.net</v>
      </c>
    </row>
    <row r="1592" spans="1:4">
      <c r="A1592" t="s">
        <v>6163</v>
      </c>
      <c r="B1592" s="4" t="s">
        <v>22449</v>
      </c>
      <c r="C1592" s="4" t="s">
        <v>20876</v>
      </c>
      <c r="D1592" t="str">
        <f t="shared" si="24"/>
        <v>http://example.org</v>
      </c>
    </row>
    <row r="1593" spans="1:4">
      <c r="A1593" t="s">
        <v>6167</v>
      </c>
      <c r="B1593" s="4" t="s">
        <v>22450</v>
      </c>
      <c r="C1593" s="4" t="s">
        <v>20878</v>
      </c>
      <c r="D1593" t="str">
        <f t="shared" si="24"/>
        <v>http://example.net</v>
      </c>
    </row>
    <row r="1594" spans="1:4">
      <c r="A1594" t="s">
        <v>6170</v>
      </c>
      <c r="B1594" s="4" t="s">
        <v>22451</v>
      </c>
      <c r="C1594" s="4" t="s">
        <v>20874</v>
      </c>
      <c r="D1594" t="str">
        <f t="shared" si="24"/>
        <v>http://example.com</v>
      </c>
    </row>
    <row r="1595" spans="1:4">
      <c r="A1595" t="s">
        <v>6174</v>
      </c>
      <c r="B1595" s="4" t="s">
        <v>22452</v>
      </c>
      <c r="C1595" s="4" t="s">
        <v>20876</v>
      </c>
      <c r="D1595" t="str">
        <f t="shared" si="24"/>
        <v>http://example.org</v>
      </c>
    </row>
    <row r="1596" spans="1:4">
      <c r="A1596" t="s">
        <v>6178</v>
      </c>
      <c r="B1596" s="4" t="s">
        <v>22453</v>
      </c>
      <c r="C1596" s="4" t="s">
        <v>20878</v>
      </c>
      <c r="D1596" t="str">
        <f t="shared" si="24"/>
        <v>http://example.net</v>
      </c>
    </row>
    <row r="1597" spans="1:4">
      <c r="A1597" t="s">
        <v>6182</v>
      </c>
      <c r="B1597" s="4" t="s">
        <v>22454</v>
      </c>
      <c r="C1597" s="4" t="s">
        <v>20874</v>
      </c>
      <c r="D1597" t="str">
        <f t="shared" si="24"/>
        <v>http://example.com</v>
      </c>
    </row>
    <row r="1598" spans="1:4">
      <c r="A1598" t="s">
        <v>6186</v>
      </c>
      <c r="B1598" s="4" t="s">
        <v>22455</v>
      </c>
      <c r="C1598" s="4" t="s">
        <v>20876</v>
      </c>
      <c r="D1598" t="str">
        <f t="shared" si="24"/>
        <v>http://example.org</v>
      </c>
    </row>
    <row r="1599" spans="1:4">
      <c r="A1599" t="s">
        <v>6190</v>
      </c>
      <c r="B1599" s="4" t="s">
        <v>22456</v>
      </c>
      <c r="C1599" s="4" t="s">
        <v>20876</v>
      </c>
      <c r="D1599" t="str">
        <f t="shared" si="24"/>
        <v>http://example.org</v>
      </c>
    </row>
    <row r="1600" spans="1:4">
      <c r="A1600" t="s">
        <v>6193</v>
      </c>
      <c r="B1600" s="4" t="s">
        <v>22457</v>
      </c>
      <c r="C1600" s="4" t="s">
        <v>20874</v>
      </c>
      <c r="D1600" t="str">
        <f t="shared" si="24"/>
        <v>http://example.com</v>
      </c>
    </row>
    <row r="1601" spans="1:4">
      <c r="A1601" t="s">
        <v>6197</v>
      </c>
      <c r="B1601" s="4" t="s">
        <v>22458</v>
      </c>
      <c r="C1601" s="4" t="s">
        <v>20876</v>
      </c>
      <c r="D1601" t="str">
        <f t="shared" si="24"/>
        <v>http://example.org</v>
      </c>
    </row>
    <row r="1602" spans="1:4">
      <c r="A1602" t="s">
        <v>6201</v>
      </c>
      <c r="B1602" s="4" t="s">
        <v>22459</v>
      </c>
      <c r="C1602" s="4" t="s">
        <v>20878</v>
      </c>
      <c r="D1602" t="str">
        <f t="shared" si="24"/>
        <v>http://example.net</v>
      </c>
    </row>
    <row r="1603" spans="1:4">
      <c r="A1603" t="s">
        <v>6205</v>
      </c>
      <c r="B1603" s="4" t="s">
        <v>22460</v>
      </c>
      <c r="C1603" s="4" t="s">
        <v>20874</v>
      </c>
      <c r="D1603" t="str">
        <f t="shared" ref="D1603:D1666" si="25">"http://"&amp;C1603</f>
        <v>http://example.com</v>
      </c>
    </row>
    <row r="1604" spans="1:4">
      <c r="A1604" t="s">
        <v>6209</v>
      </c>
      <c r="B1604" s="4" t="s">
        <v>22461</v>
      </c>
      <c r="C1604" s="4" t="s">
        <v>20876</v>
      </c>
      <c r="D1604" t="str">
        <f t="shared" si="25"/>
        <v>http://example.org</v>
      </c>
    </row>
    <row r="1605" spans="1:4">
      <c r="A1605" t="s">
        <v>6213</v>
      </c>
      <c r="B1605" s="4" t="s">
        <v>22462</v>
      </c>
      <c r="C1605" s="4" t="s">
        <v>20876</v>
      </c>
      <c r="D1605" t="str">
        <f t="shared" si="25"/>
        <v>http://example.org</v>
      </c>
    </row>
    <row r="1606" spans="1:4">
      <c r="A1606" t="s">
        <v>6217</v>
      </c>
      <c r="B1606" s="4" t="s">
        <v>22463</v>
      </c>
      <c r="C1606" s="4" t="s">
        <v>20878</v>
      </c>
      <c r="D1606" t="str">
        <f t="shared" si="25"/>
        <v>http://example.net</v>
      </c>
    </row>
    <row r="1607" spans="1:4">
      <c r="A1607" t="s">
        <v>6221</v>
      </c>
      <c r="B1607" s="4" t="s">
        <v>22464</v>
      </c>
      <c r="C1607" s="4" t="s">
        <v>20878</v>
      </c>
      <c r="D1607" t="str">
        <f t="shared" si="25"/>
        <v>http://example.net</v>
      </c>
    </row>
    <row r="1608" spans="1:4">
      <c r="A1608" t="s">
        <v>6225</v>
      </c>
      <c r="B1608" s="4" t="s">
        <v>22465</v>
      </c>
      <c r="C1608" s="4" t="s">
        <v>20874</v>
      </c>
      <c r="D1608" t="str">
        <f t="shared" si="25"/>
        <v>http://example.com</v>
      </c>
    </row>
    <row r="1609" spans="1:4">
      <c r="A1609" t="s">
        <v>6229</v>
      </c>
      <c r="B1609" s="4" t="s">
        <v>22466</v>
      </c>
      <c r="C1609" s="4" t="s">
        <v>20878</v>
      </c>
      <c r="D1609" t="str">
        <f t="shared" si="25"/>
        <v>http://example.net</v>
      </c>
    </row>
    <row r="1610" spans="1:4">
      <c r="A1610" t="s">
        <v>6233</v>
      </c>
      <c r="B1610" s="4" t="s">
        <v>22467</v>
      </c>
      <c r="C1610" s="4" t="s">
        <v>20876</v>
      </c>
      <c r="D1610" t="str">
        <f t="shared" si="25"/>
        <v>http://example.org</v>
      </c>
    </row>
    <row r="1611" spans="1:4">
      <c r="A1611" t="s">
        <v>6237</v>
      </c>
      <c r="B1611" s="4" t="s">
        <v>21763</v>
      </c>
      <c r="C1611" s="4" t="s">
        <v>20874</v>
      </c>
      <c r="D1611" t="str">
        <f t="shared" si="25"/>
        <v>http://example.com</v>
      </c>
    </row>
    <row r="1612" spans="1:4">
      <c r="A1612" t="s">
        <v>6241</v>
      </c>
      <c r="B1612" s="4" t="s">
        <v>22468</v>
      </c>
      <c r="C1612" s="4" t="s">
        <v>20878</v>
      </c>
      <c r="D1612" t="str">
        <f t="shared" si="25"/>
        <v>http://example.net</v>
      </c>
    </row>
    <row r="1613" spans="1:4">
      <c r="A1613" t="s">
        <v>6245</v>
      </c>
      <c r="B1613" s="4" t="s">
        <v>22469</v>
      </c>
      <c r="C1613" s="4" t="s">
        <v>20874</v>
      </c>
      <c r="D1613" t="str">
        <f t="shared" si="25"/>
        <v>http://example.com</v>
      </c>
    </row>
    <row r="1614" spans="1:4">
      <c r="A1614" t="s">
        <v>6249</v>
      </c>
      <c r="B1614" s="4" t="s">
        <v>22470</v>
      </c>
      <c r="C1614" s="4" t="s">
        <v>20876</v>
      </c>
      <c r="D1614" t="str">
        <f t="shared" si="25"/>
        <v>http://example.org</v>
      </c>
    </row>
    <row r="1615" spans="1:4">
      <c r="A1615" t="s">
        <v>6253</v>
      </c>
      <c r="B1615" s="4" t="s">
        <v>22471</v>
      </c>
      <c r="C1615" s="4" t="s">
        <v>20878</v>
      </c>
      <c r="D1615" t="str">
        <f t="shared" si="25"/>
        <v>http://example.net</v>
      </c>
    </row>
    <row r="1616" spans="1:4">
      <c r="A1616" t="s">
        <v>6257</v>
      </c>
      <c r="B1616" s="4" t="s">
        <v>22472</v>
      </c>
      <c r="C1616" s="4" t="s">
        <v>20878</v>
      </c>
      <c r="D1616" t="str">
        <f t="shared" si="25"/>
        <v>http://example.net</v>
      </c>
    </row>
    <row r="1617" spans="1:4">
      <c r="A1617" t="s">
        <v>6261</v>
      </c>
      <c r="B1617" s="4" t="s">
        <v>22473</v>
      </c>
      <c r="C1617" s="4" t="s">
        <v>20878</v>
      </c>
      <c r="D1617" t="str">
        <f t="shared" si="25"/>
        <v>http://example.net</v>
      </c>
    </row>
    <row r="1618" spans="1:4">
      <c r="A1618" t="s">
        <v>6265</v>
      </c>
      <c r="B1618" s="4" t="s">
        <v>22474</v>
      </c>
      <c r="C1618" s="4" t="s">
        <v>20876</v>
      </c>
      <c r="D1618" t="str">
        <f t="shared" si="25"/>
        <v>http://example.org</v>
      </c>
    </row>
    <row r="1619" spans="1:4">
      <c r="A1619" t="s">
        <v>6269</v>
      </c>
      <c r="B1619" s="4" t="s">
        <v>22475</v>
      </c>
      <c r="C1619" s="4" t="s">
        <v>20876</v>
      </c>
      <c r="D1619" t="str">
        <f t="shared" si="25"/>
        <v>http://example.org</v>
      </c>
    </row>
    <row r="1620" spans="1:4">
      <c r="A1620" t="s">
        <v>6273</v>
      </c>
      <c r="B1620" s="4" t="s">
        <v>22476</v>
      </c>
      <c r="C1620" s="4" t="s">
        <v>20876</v>
      </c>
      <c r="D1620" t="str">
        <f t="shared" si="25"/>
        <v>http://example.org</v>
      </c>
    </row>
    <row r="1621" spans="1:4">
      <c r="A1621" t="s">
        <v>6277</v>
      </c>
      <c r="B1621" s="4" t="s">
        <v>22477</v>
      </c>
      <c r="C1621" s="4" t="s">
        <v>20876</v>
      </c>
      <c r="D1621" t="str">
        <f t="shared" si="25"/>
        <v>http://example.org</v>
      </c>
    </row>
    <row r="1622" spans="1:4">
      <c r="A1622" t="s">
        <v>6281</v>
      </c>
      <c r="B1622" s="4" t="s">
        <v>22478</v>
      </c>
      <c r="C1622" s="4" t="s">
        <v>20874</v>
      </c>
      <c r="D1622" t="str">
        <f t="shared" si="25"/>
        <v>http://example.com</v>
      </c>
    </row>
    <row r="1623" spans="1:4">
      <c r="A1623" t="s">
        <v>6285</v>
      </c>
      <c r="B1623" s="4" t="s">
        <v>22479</v>
      </c>
      <c r="C1623" s="4" t="s">
        <v>20876</v>
      </c>
      <c r="D1623" t="str">
        <f t="shared" si="25"/>
        <v>http://example.org</v>
      </c>
    </row>
    <row r="1624" spans="1:4">
      <c r="A1624" t="s">
        <v>6289</v>
      </c>
      <c r="B1624" s="4" t="s">
        <v>22480</v>
      </c>
      <c r="C1624" s="4" t="s">
        <v>20876</v>
      </c>
      <c r="D1624" t="str">
        <f t="shared" si="25"/>
        <v>http://example.org</v>
      </c>
    </row>
    <row r="1625" spans="1:4">
      <c r="A1625" t="s">
        <v>6293</v>
      </c>
      <c r="B1625" s="4" t="s">
        <v>22481</v>
      </c>
      <c r="C1625" s="4" t="s">
        <v>20876</v>
      </c>
      <c r="D1625" t="str">
        <f t="shared" si="25"/>
        <v>http://example.org</v>
      </c>
    </row>
    <row r="1626" spans="1:4">
      <c r="A1626" t="s">
        <v>6297</v>
      </c>
      <c r="B1626" s="4" t="s">
        <v>22482</v>
      </c>
      <c r="C1626" s="4" t="s">
        <v>20878</v>
      </c>
      <c r="D1626" t="str">
        <f t="shared" si="25"/>
        <v>http://example.net</v>
      </c>
    </row>
    <row r="1627" spans="1:4">
      <c r="A1627" t="s">
        <v>6301</v>
      </c>
      <c r="B1627" s="4" t="s">
        <v>22483</v>
      </c>
      <c r="C1627" s="4" t="s">
        <v>20876</v>
      </c>
      <c r="D1627" t="str">
        <f t="shared" si="25"/>
        <v>http://example.org</v>
      </c>
    </row>
    <row r="1628" spans="1:4">
      <c r="A1628" t="s">
        <v>6305</v>
      </c>
      <c r="B1628" s="4" t="s">
        <v>22484</v>
      </c>
      <c r="C1628" s="4" t="s">
        <v>20876</v>
      </c>
      <c r="D1628" t="str">
        <f t="shared" si="25"/>
        <v>http://example.org</v>
      </c>
    </row>
    <row r="1629" spans="1:4">
      <c r="A1629" t="s">
        <v>6309</v>
      </c>
      <c r="B1629" s="4" t="s">
        <v>22485</v>
      </c>
      <c r="C1629" s="4" t="s">
        <v>20876</v>
      </c>
      <c r="D1629" t="str">
        <f t="shared" si="25"/>
        <v>http://example.org</v>
      </c>
    </row>
    <row r="1630" spans="1:4">
      <c r="A1630" t="s">
        <v>6313</v>
      </c>
      <c r="B1630" s="4" t="s">
        <v>22486</v>
      </c>
      <c r="C1630" s="4" t="s">
        <v>20874</v>
      </c>
      <c r="D1630" t="str">
        <f t="shared" si="25"/>
        <v>http://example.com</v>
      </c>
    </row>
    <row r="1631" spans="1:4">
      <c r="A1631" t="s">
        <v>6317</v>
      </c>
      <c r="B1631" s="4" t="s">
        <v>22487</v>
      </c>
      <c r="C1631" s="4" t="s">
        <v>20878</v>
      </c>
      <c r="D1631" t="str">
        <f t="shared" si="25"/>
        <v>http://example.net</v>
      </c>
    </row>
    <row r="1632" spans="1:4">
      <c r="A1632" t="s">
        <v>6321</v>
      </c>
      <c r="B1632" s="4" t="s">
        <v>22488</v>
      </c>
      <c r="C1632" s="4" t="s">
        <v>20876</v>
      </c>
      <c r="D1632" t="str">
        <f t="shared" si="25"/>
        <v>http://example.org</v>
      </c>
    </row>
    <row r="1633" spans="1:4">
      <c r="A1633" t="s">
        <v>6325</v>
      </c>
      <c r="B1633" s="4" t="s">
        <v>22489</v>
      </c>
      <c r="C1633" s="4" t="s">
        <v>20878</v>
      </c>
      <c r="D1633" t="str">
        <f t="shared" si="25"/>
        <v>http://example.net</v>
      </c>
    </row>
    <row r="1634" spans="1:4">
      <c r="A1634" t="s">
        <v>6329</v>
      </c>
      <c r="B1634" s="4" t="s">
        <v>22490</v>
      </c>
      <c r="C1634" s="4" t="s">
        <v>20878</v>
      </c>
      <c r="D1634" t="str">
        <f t="shared" si="25"/>
        <v>http://example.net</v>
      </c>
    </row>
    <row r="1635" spans="1:4">
      <c r="A1635" t="s">
        <v>6333</v>
      </c>
      <c r="B1635" s="4" t="s">
        <v>22491</v>
      </c>
      <c r="C1635" s="4" t="s">
        <v>20876</v>
      </c>
      <c r="D1635" t="str">
        <f t="shared" si="25"/>
        <v>http://example.org</v>
      </c>
    </row>
    <row r="1636" spans="1:4">
      <c r="A1636" t="s">
        <v>6336</v>
      </c>
      <c r="B1636" s="4" t="s">
        <v>22492</v>
      </c>
      <c r="C1636" s="4" t="s">
        <v>20874</v>
      </c>
      <c r="D1636" t="str">
        <f t="shared" si="25"/>
        <v>http://example.com</v>
      </c>
    </row>
    <row r="1637" spans="1:4">
      <c r="A1637" t="s">
        <v>6340</v>
      </c>
      <c r="B1637" s="4" t="s">
        <v>22493</v>
      </c>
      <c r="C1637" s="4" t="s">
        <v>20874</v>
      </c>
      <c r="D1637" t="str">
        <f t="shared" si="25"/>
        <v>http://example.com</v>
      </c>
    </row>
    <row r="1638" spans="1:4">
      <c r="A1638" t="s">
        <v>6344</v>
      </c>
      <c r="B1638" s="4" t="s">
        <v>22494</v>
      </c>
      <c r="C1638" s="4" t="s">
        <v>20878</v>
      </c>
      <c r="D1638" t="str">
        <f t="shared" si="25"/>
        <v>http://example.net</v>
      </c>
    </row>
    <row r="1639" spans="1:4">
      <c r="A1639" t="s">
        <v>6348</v>
      </c>
      <c r="B1639" s="4" t="s">
        <v>22495</v>
      </c>
      <c r="C1639" s="4" t="s">
        <v>20876</v>
      </c>
      <c r="D1639" t="str">
        <f t="shared" si="25"/>
        <v>http://example.org</v>
      </c>
    </row>
    <row r="1640" spans="1:4">
      <c r="A1640" t="s">
        <v>6352</v>
      </c>
      <c r="B1640" s="4" t="s">
        <v>22496</v>
      </c>
      <c r="C1640" s="4" t="s">
        <v>20876</v>
      </c>
      <c r="D1640" t="str">
        <f t="shared" si="25"/>
        <v>http://example.org</v>
      </c>
    </row>
    <row r="1641" spans="1:4">
      <c r="A1641" t="s">
        <v>6355</v>
      </c>
      <c r="B1641" s="4" t="s">
        <v>22497</v>
      </c>
      <c r="C1641" s="4" t="s">
        <v>20878</v>
      </c>
      <c r="D1641" t="str">
        <f t="shared" si="25"/>
        <v>http://example.net</v>
      </c>
    </row>
    <row r="1642" spans="1:4">
      <c r="A1642" t="s">
        <v>6359</v>
      </c>
      <c r="B1642" s="4" t="s">
        <v>22498</v>
      </c>
      <c r="C1642" s="4" t="s">
        <v>20874</v>
      </c>
      <c r="D1642" t="str">
        <f t="shared" si="25"/>
        <v>http://example.com</v>
      </c>
    </row>
    <row r="1643" spans="1:4">
      <c r="A1643" t="s">
        <v>6363</v>
      </c>
      <c r="B1643" s="4" t="s">
        <v>22499</v>
      </c>
      <c r="C1643" s="4" t="s">
        <v>20878</v>
      </c>
      <c r="D1643" t="str">
        <f t="shared" si="25"/>
        <v>http://example.net</v>
      </c>
    </row>
    <row r="1644" spans="1:4">
      <c r="A1644" t="s">
        <v>6367</v>
      </c>
      <c r="B1644" s="4" t="s">
        <v>22500</v>
      </c>
      <c r="C1644" s="4" t="s">
        <v>20876</v>
      </c>
      <c r="D1644" t="str">
        <f t="shared" si="25"/>
        <v>http://example.org</v>
      </c>
    </row>
    <row r="1645" spans="1:4">
      <c r="A1645" t="s">
        <v>6371</v>
      </c>
      <c r="B1645" s="4" t="s">
        <v>22501</v>
      </c>
      <c r="C1645" s="4" t="s">
        <v>20876</v>
      </c>
      <c r="D1645" t="str">
        <f t="shared" si="25"/>
        <v>http://example.org</v>
      </c>
    </row>
    <row r="1646" spans="1:4">
      <c r="A1646" t="s">
        <v>6375</v>
      </c>
      <c r="B1646" s="4" t="s">
        <v>22502</v>
      </c>
      <c r="C1646" s="4" t="s">
        <v>20876</v>
      </c>
      <c r="D1646" t="str">
        <f t="shared" si="25"/>
        <v>http://example.org</v>
      </c>
    </row>
    <row r="1647" spans="1:4">
      <c r="A1647" t="s">
        <v>6378</v>
      </c>
      <c r="B1647" s="4" t="s">
        <v>22503</v>
      </c>
      <c r="C1647" s="4" t="s">
        <v>20878</v>
      </c>
      <c r="D1647" t="str">
        <f t="shared" si="25"/>
        <v>http://example.net</v>
      </c>
    </row>
    <row r="1648" spans="1:4">
      <c r="A1648" t="s">
        <v>6382</v>
      </c>
      <c r="B1648" s="4" t="s">
        <v>22504</v>
      </c>
      <c r="C1648" s="4" t="s">
        <v>20874</v>
      </c>
      <c r="D1648" t="str">
        <f t="shared" si="25"/>
        <v>http://example.com</v>
      </c>
    </row>
    <row r="1649" spans="1:4">
      <c r="A1649" t="s">
        <v>6385</v>
      </c>
      <c r="B1649" s="4" t="s">
        <v>22505</v>
      </c>
      <c r="C1649" s="4" t="s">
        <v>20876</v>
      </c>
      <c r="D1649" t="str">
        <f t="shared" si="25"/>
        <v>http://example.org</v>
      </c>
    </row>
    <row r="1650" spans="1:4">
      <c r="A1650" t="s">
        <v>6388</v>
      </c>
      <c r="B1650" s="4" t="s">
        <v>22506</v>
      </c>
      <c r="C1650" s="4" t="s">
        <v>20874</v>
      </c>
      <c r="D1650" t="str">
        <f t="shared" si="25"/>
        <v>http://example.com</v>
      </c>
    </row>
    <row r="1651" spans="1:4">
      <c r="A1651" t="s">
        <v>6392</v>
      </c>
      <c r="B1651" s="4" t="s">
        <v>22507</v>
      </c>
      <c r="C1651" s="4" t="s">
        <v>20876</v>
      </c>
      <c r="D1651" t="str">
        <f t="shared" si="25"/>
        <v>http://example.org</v>
      </c>
    </row>
    <row r="1652" spans="1:4">
      <c r="A1652" t="s">
        <v>6395</v>
      </c>
      <c r="B1652" s="4" t="s">
        <v>22508</v>
      </c>
      <c r="C1652" s="4" t="s">
        <v>20878</v>
      </c>
      <c r="D1652" t="str">
        <f t="shared" si="25"/>
        <v>http://example.net</v>
      </c>
    </row>
    <row r="1653" spans="1:4">
      <c r="A1653" t="s">
        <v>6398</v>
      </c>
      <c r="B1653" s="4" t="s">
        <v>22509</v>
      </c>
      <c r="C1653" s="4" t="s">
        <v>20874</v>
      </c>
      <c r="D1653" t="str">
        <f t="shared" si="25"/>
        <v>http://example.com</v>
      </c>
    </row>
    <row r="1654" spans="1:4">
      <c r="A1654" t="s">
        <v>6402</v>
      </c>
      <c r="B1654" s="4" t="s">
        <v>22510</v>
      </c>
      <c r="C1654" s="4" t="s">
        <v>20874</v>
      </c>
      <c r="D1654" t="str">
        <f t="shared" si="25"/>
        <v>http://example.com</v>
      </c>
    </row>
    <row r="1655" spans="1:4">
      <c r="A1655" t="s">
        <v>6406</v>
      </c>
      <c r="B1655" s="4" t="s">
        <v>22511</v>
      </c>
      <c r="C1655" s="4" t="s">
        <v>20874</v>
      </c>
      <c r="D1655" t="str">
        <f t="shared" si="25"/>
        <v>http://example.com</v>
      </c>
    </row>
    <row r="1656" spans="1:4">
      <c r="A1656" t="s">
        <v>6410</v>
      </c>
      <c r="B1656" s="4" t="s">
        <v>22512</v>
      </c>
      <c r="C1656" s="4" t="s">
        <v>20874</v>
      </c>
      <c r="D1656" t="str">
        <f t="shared" si="25"/>
        <v>http://example.com</v>
      </c>
    </row>
    <row r="1657" spans="1:4">
      <c r="A1657" t="s">
        <v>6414</v>
      </c>
      <c r="B1657" s="4" t="s">
        <v>22513</v>
      </c>
      <c r="C1657" s="4" t="s">
        <v>20876</v>
      </c>
      <c r="D1657" t="str">
        <f t="shared" si="25"/>
        <v>http://example.org</v>
      </c>
    </row>
    <row r="1658" spans="1:4">
      <c r="A1658" t="s">
        <v>6417</v>
      </c>
      <c r="B1658" s="4" t="s">
        <v>22514</v>
      </c>
      <c r="C1658" s="4" t="s">
        <v>20878</v>
      </c>
      <c r="D1658" t="str">
        <f t="shared" si="25"/>
        <v>http://example.net</v>
      </c>
    </row>
    <row r="1659" spans="1:4">
      <c r="A1659" t="s">
        <v>6420</v>
      </c>
      <c r="B1659" s="4" t="s">
        <v>22515</v>
      </c>
      <c r="C1659" s="4" t="s">
        <v>20876</v>
      </c>
      <c r="D1659" t="str">
        <f t="shared" si="25"/>
        <v>http://example.org</v>
      </c>
    </row>
    <row r="1660" spans="1:4">
      <c r="A1660" t="s">
        <v>6424</v>
      </c>
      <c r="B1660" s="4" t="s">
        <v>22516</v>
      </c>
      <c r="C1660" s="4" t="s">
        <v>20878</v>
      </c>
      <c r="D1660" t="str">
        <f t="shared" si="25"/>
        <v>http://example.net</v>
      </c>
    </row>
    <row r="1661" spans="1:4">
      <c r="A1661" t="s">
        <v>6428</v>
      </c>
      <c r="B1661" s="4" t="s">
        <v>22517</v>
      </c>
      <c r="C1661" s="4" t="s">
        <v>20874</v>
      </c>
      <c r="D1661" t="str">
        <f t="shared" si="25"/>
        <v>http://example.com</v>
      </c>
    </row>
    <row r="1662" spans="1:4">
      <c r="A1662" t="s">
        <v>6432</v>
      </c>
      <c r="B1662" s="4" t="s">
        <v>22518</v>
      </c>
      <c r="C1662" s="4" t="s">
        <v>20874</v>
      </c>
      <c r="D1662" t="str">
        <f t="shared" si="25"/>
        <v>http://example.com</v>
      </c>
    </row>
    <row r="1663" spans="1:4">
      <c r="A1663" t="s">
        <v>6435</v>
      </c>
      <c r="B1663" s="4" t="s">
        <v>22519</v>
      </c>
      <c r="C1663" s="4" t="s">
        <v>20874</v>
      </c>
      <c r="D1663" t="str">
        <f t="shared" si="25"/>
        <v>http://example.com</v>
      </c>
    </row>
    <row r="1664" spans="1:4">
      <c r="A1664" t="s">
        <v>6439</v>
      </c>
      <c r="B1664" s="4" t="s">
        <v>22520</v>
      </c>
      <c r="C1664" s="4" t="s">
        <v>20878</v>
      </c>
      <c r="D1664" t="str">
        <f t="shared" si="25"/>
        <v>http://example.net</v>
      </c>
    </row>
    <row r="1665" spans="1:4">
      <c r="A1665" t="s">
        <v>6443</v>
      </c>
      <c r="B1665" s="4" t="s">
        <v>22521</v>
      </c>
      <c r="C1665" s="4" t="s">
        <v>20874</v>
      </c>
      <c r="D1665" t="str">
        <f t="shared" si="25"/>
        <v>http://example.com</v>
      </c>
    </row>
    <row r="1666" spans="1:4">
      <c r="A1666" t="s">
        <v>6447</v>
      </c>
      <c r="B1666" s="4" t="s">
        <v>22522</v>
      </c>
      <c r="C1666" s="4" t="s">
        <v>20874</v>
      </c>
      <c r="D1666" t="str">
        <f t="shared" si="25"/>
        <v>http://example.com</v>
      </c>
    </row>
    <row r="1667" spans="1:4">
      <c r="A1667" t="s">
        <v>6451</v>
      </c>
      <c r="B1667" s="4" t="s">
        <v>22523</v>
      </c>
      <c r="C1667" s="4" t="s">
        <v>20874</v>
      </c>
      <c r="D1667" t="str">
        <f t="shared" ref="D1667:D1730" si="26">"http://"&amp;C1667</f>
        <v>http://example.com</v>
      </c>
    </row>
    <row r="1668" spans="1:4">
      <c r="A1668" t="s">
        <v>6455</v>
      </c>
      <c r="B1668" s="4" t="s">
        <v>22524</v>
      </c>
      <c r="C1668" s="4" t="s">
        <v>20874</v>
      </c>
      <c r="D1668" t="str">
        <f t="shared" si="26"/>
        <v>http://example.com</v>
      </c>
    </row>
    <row r="1669" spans="1:4">
      <c r="A1669" t="s">
        <v>6459</v>
      </c>
      <c r="B1669" s="4" t="s">
        <v>22525</v>
      </c>
      <c r="C1669" s="4" t="s">
        <v>20874</v>
      </c>
      <c r="D1669" t="str">
        <f t="shared" si="26"/>
        <v>http://example.com</v>
      </c>
    </row>
    <row r="1670" spans="1:4">
      <c r="A1670" t="s">
        <v>6463</v>
      </c>
      <c r="B1670" s="4" t="s">
        <v>22526</v>
      </c>
      <c r="C1670" s="4" t="s">
        <v>20876</v>
      </c>
      <c r="D1670" t="str">
        <f t="shared" si="26"/>
        <v>http://example.org</v>
      </c>
    </row>
    <row r="1671" spans="1:4">
      <c r="A1671" t="s">
        <v>6467</v>
      </c>
      <c r="B1671" s="4" t="s">
        <v>22527</v>
      </c>
      <c r="C1671" s="4" t="s">
        <v>20874</v>
      </c>
      <c r="D1671" t="str">
        <f t="shared" si="26"/>
        <v>http://example.com</v>
      </c>
    </row>
    <row r="1672" spans="1:4">
      <c r="A1672" t="s">
        <v>6471</v>
      </c>
      <c r="B1672" s="4" t="s">
        <v>22528</v>
      </c>
      <c r="C1672" s="4" t="s">
        <v>20874</v>
      </c>
      <c r="D1672" t="str">
        <f t="shared" si="26"/>
        <v>http://example.com</v>
      </c>
    </row>
    <row r="1673" spans="1:4">
      <c r="A1673" t="s">
        <v>6475</v>
      </c>
      <c r="B1673" s="4" t="s">
        <v>22529</v>
      </c>
      <c r="C1673" s="4" t="s">
        <v>20876</v>
      </c>
      <c r="D1673" t="str">
        <f t="shared" si="26"/>
        <v>http://example.org</v>
      </c>
    </row>
    <row r="1674" spans="1:4">
      <c r="A1674" t="s">
        <v>6479</v>
      </c>
      <c r="B1674" s="4" t="s">
        <v>22530</v>
      </c>
      <c r="C1674" s="4" t="s">
        <v>20876</v>
      </c>
      <c r="D1674" t="str">
        <f t="shared" si="26"/>
        <v>http://example.org</v>
      </c>
    </row>
    <row r="1675" spans="1:4">
      <c r="A1675" t="s">
        <v>6483</v>
      </c>
      <c r="B1675" s="4" t="s">
        <v>22531</v>
      </c>
      <c r="C1675" s="4" t="s">
        <v>20878</v>
      </c>
      <c r="D1675" t="str">
        <f t="shared" si="26"/>
        <v>http://example.net</v>
      </c>
    </row>
    <row r="1676" spans="1:4">
      <c r="A1676" t="s">
        <v>6487</v>
      </c>
      <c r="B1676" s="4" t="s">
        <v>22532</v>
      </c>
      <c r="C1676" s="4" t="s">
        <v>20878</v>
      </c>
      <c r="D1676" t="str">
        <f t="shared" si="26"/>
        <v>http://example.net</v>
      </c>
    </row>
    <row r="1677" spans="1:4">
      <c r="A1677" t="s">
        <v>6491</v>
      </c>
      <c r="B1677" s="4" t="s">
        <v>22533</v>
      </c>
      <c r="C1677" s="4" t="s">
        <v>20874</v>
      </c>
      <c r="D1677" t="str">
        <f t="shared" si="26"/>
        <v>http://example.com</v>
      </c>
    </row>
    <row r="1678" spans="1:4">
      <c r="A1678" t="s">
        <v>6495</v>
      </c>
      <c r="B1678" s="4" t="s">
        <v>22534</v>
      </c>
      <c r="C1678" s="4" t="s">
        <v>20876</v>
      </c>
      <c r="D1678" t="str">
        <f t="shared" si="26"/>
        <v>http://example.org</v>
      </c>
    </row>
    <row r="1679" spans="1:4">
      <c r="A1679" t="s">
        <v>6499</v>
      </c>
      <c r="B1679" s="4" t="s">
        <v>22535</v>
      </c>
      <c r="C1679" s="4" t="s">
        <v>20878</v>
      </c>
      <c r="D1679" t="str">
        <f t="shared" si="26"/>
        <v>http://example.net</v>
      </c>
    </row>
    <row r="1680" spans="1:4">
      <c r="A1680" t="s">
        <v>6503</v>
      </c>
      <c r="B1680" s="4" t="s">
        <v>22536</v>
      </c>
      <c r="C1680" s="4" t="s">
        <v>20874</v>
      </c>
      <c r="D1680" t="str">
        <f t="shared" si="26"/>
        <v>http://example.com</v>
      </c>
    </row>
    <row r="1681" spans="1:4">
      <c r="A1681" t="s">
        <v>6507</v>
      </c>
      <c r="B1681" s="4" t="s">
        <v>22537</v>
      </c>
      <c r="C1681" s="4" t="s">
        <v>20874</v>
      </c>
      <c r="D1681" t="str">
        <f t="shared" si="26"/>
        <v>http://example.com</v>
      </c>
    </row>
    <row r="1682" spans="1:4">
      <c r="A1682" t="s">
        <v>6511</v>
      </c>
      <c r="B1682" s="4" t="s">
        <v>22538</v>
      </c>
      <c r="C1682" s="4" t="s">
        <v>20874</v>
      </c>
      <c r="D1682" t="str">
        <f t="shared" si="26"/>
        <v>http://example.com</v>
      </c>
    </row>
    <row r="1683" spans="1:4">
      <c r="A1683" t="s">
        <v>6515</v>
      </c>
      <c r="B1683" s="4" t="s">
        <v>22539</v>
      </c>
      <c r="C1683" s="4" t="s">
        <v>20878</v>
      </c>
      <c r="D1683" t="str">
        <f t="shared" si="26"/>
        <v>http://example.net</v>
      </c>
    </row>
    <row r="1684" spans="1:4">
      <c r="A1684" t="s">
        <v>6519</v>
      </c>
      <c r="B1684" s="4" t="s">
        <v>22540</v>
      </c>
      <c r="C1684" s="4" t="s">
        <v>20878</v>
      </c>
      <c r="D1684" t="str">
        <f t="shared" si="26"/>
        <v>http://example.net</v>
      </c>
    </row>
    <row r="1685" spans="1:4">
      <c r="A1685" t="s">
        <v>6523</v>
      </c>
      <c r="B1685" s="4" t="s">
        <v>22541</v>
      </c>
      <c r="C1685" s="4" t="s">
        <v>20874</v>
      </c>
      <c r="D1685" t="str">
        <f t="shared" si="26"/>
        <v>http://example.com</v>
      </c>
    </row>
    <row r="1686" spans="1:4">
      <c r="A1686" t="s">
        <v>6527</v>
      </c>
      <c r="B1686" s="4" t="s">
        <v>22542</v>
      </c>
      <c r="C1686" s="4" t="s">
        <v>20876</v>
      </c>
      <c r="D1686" t="str">
        <f t="shared" si="26"/>
        <v>http://example.org</v>
      </c>
    </row>
    <row r="1687" spans="1:4">
      <c r="A1687" t="s">
        <v>6531</v>
      </c>
      <c r="B1687" s="4" t="s">
        <v>22543</v>
      </c>
      <c r="C1687" s="4" t="s">
        <v>20878</v>
      </c>
      <c r="D1687" t="str">
        <f t="shared" si="26"/>
        <v>http://example.net</v>
      </c>
    </row>
    <row r="1688" spans="1:4">
      <c r="A1688" t="s">
        <v>6535</v>
      </c>
      <c r="B1688" s="4" t="s">
        <v>22544</v>
      </c>
      <c r="C1688" s="4" t="s">
        <v>20874</v>
      </c>
      <c r="D1688" t="str">
        <f t="shared" si="26"/>
        <v>http://example.com</v>
      </c>
    </row>
    <row r="1689" spans="1:4">
      <c r="A1689" t="s">
        <v>6538</v>
      </c>
      <c r="B1689" s="4" t="s">
        <v>22545</v>
      </c>
      <c r="C1689" s="4" t="s">
        <v>20878</v>
      </c>
      <c r="D1689" t="str">
        <f t="shared" si="26"/>
        <v>http://example.net</v>
      </c>
    </row>
    <row r="1690" spans="1:4">
      <c r="A1690" t="s">
        <v>6542</v>
      </c>
      <c r="B1690" s="4" t="s">
        <v>22546</v>
      </c>
      <c r="C1690" s="4" t="s">
        <v>20878</v>
      </c>
      <c r="D1690" t="str">
        <f t="shared" si="26"/>
        <v>http://example.net</v>
      </c>
    </row>
    <row r="1691" spans="1:4">
      <c r="A1691" t="s">
        <v>6545</v>
      </c>
      <c r="B1691" s="4" t="s">
        <v>22547</v>
      </c>
      <c r="C1691" s="4" t="s">
        <v>20878</v>
      </c>
      <c r="D1691" t="str">
        <f t="shared" si="26"/>
        <v>http://example.net</v>
      </c>
    </row>
    <row r="1692" spans="1:4">
      <c r="A1692" t="s">
        <v>6549</v>
      </c>
      <c r="B1692" s="4" t="s">
        <v>22548</v>
      </c>
      <c r="C1692" s="4" t="s">
        <v>20874</v>
      </c>
      <c r="D1692" t="str">
        <f t="shared" si="26"/>
        <v>http://example.com</v>
      </c>
    </row>
    <row r="1693" spans="1:4">
      <c r="A1693" t="s">
        <v>6553</v>
      </c>
      <c r="B1693" s="4" t="s">
        <v>22549</v>
      </c>
      <c r="C1693" s="4" t="s">
        <v>20878</v>
      </c>
      <c r="D1693" t="str">
        <f t="shared" si="26"/>
        <v>http://example.net</v>
      </c>
    </row>
    <row r="1694" spans="1:4">
      <c r="A1694" t="s">
        <v>6557</v>
      </c>
      <c r="B1694" s="4" t="s">
        <v>22550</v>
      </c>
      <c r="C1694" s="4" t="s">
        <v>20878</v>
      </c>
      <c r="D1694" t="str">
        <f t="shared" si="26"/>
        <v>http://example.net</v>
      </c>
    </row>
    <row r="1695" spans="1:4">
      <c r="A1695" t="s">
        <v>6561</v>
      </c>
      <c r="B1695" s="4" t="s">
        <v>22551</v>
      </c>
      <c r="C1695" s="4" t="s">
        <v>20874</v>
      </c>
      <c r="D1695" t="str">
        <f t="shared" si="26"/>
        <v>http://example.com</v>
      </c>
    </row>
    <row r="1696" spans="1:4">
      <c r="A1696" t="s">
        <v>6565</v>
      </c>
      <c r="B1696" s="4" t="s">
        <v>22552</v>
      </c>
      <c r="C1696" s="4" t="s">
        <v>20876</v>
      </c>
      <c r="D1696" t="str">
        <f t="shared" si="26"/>
        <v>http://example.org</v>
      </c>
    </row>
    <row r="1697" spans="1:4">
      <c r="A1697" t="s">
        <v>6569</v>
      </c>
      <c r="B1697" s="4" t="s">
        <v>22553</v>
      </c>
      <c r="C1697" s="4" t="s">
        <v>20876</v>
      </c>
      <c r="D1697" t="str">
        <f t="shared" si="26"/>
        <v>http://example.org</v>
      </c>
    </row>
    <row r="1698" spans="1:4">
      <c r="A1698" t="s">
        <v>6573</v>
      </c>
      <c r="B1698" s="4" t="s">
        <v>22554</v>
      </c>
      <c r="C1698" s="4" t="s">
        <v>20876</v>
      </c>
      <c r="D1698" t="str">
        <f t="shared" si="26"/>
        <v>http://example.org</v>
      </c>
    </row>
    <row r="1699" spans="1:4">
      <c r="A1699" t="s">
        <v>6577</v>
      </c>
      <c r="B1699" s="4" t="s">
        <v>22555</v>
      </c>
      <c r="C1699" s="4" t="s">
        <v>20876</v>
      </c>
      <c r="D1699" t="str">
        <f t="shared" si="26"/>
        <v>http://example.org</v>
      </c>
    </row>
    <row r="1700" spans="1:4">
      <c r="A1700" t="s">
        <v>6581</v>
      </c>
      <c r="B1700" s="4" t="s">
        <v>22556</v>
      </c>
      <c r="C1700" s="4" t="s">
        <v>20874</v>
      </c>
      <c r="D1700" t="str">
        <f t="shared" si="26"/>
        <v>http://example.com</v>
      </c>
    </row>
    <row r="1701" spans="1:4">
      <c r="A1701" t="s">
        <v>6584</v>
      </c>
      <c r="B1701" s="4" t="s">
        <v>22557</v>
      </c>
      <c r="C1701" s="4" t="s">
        <v>20874</v>
      </c>
      <c r="D1701" t="str">
        <f t="shared" si="26"/>
        <v>http://example.com</v>
      </c>
    </row>
    <row r="1702" spans="1:4">
      <c r="A1702" t="s">
        <v>6588</v>
      </c>
      <c r="B1702" s="4" t="s">
        <v>22558</v>
      </c>
      <c r="C1702" s="4" t="s">
        <v>20874</v>
      </c>
      <c r="D1702" t="str">
        <f t="shared" si="26"/>
        <v>http://example.com</v>
      </c>
    </row>
    <row r="1703" spans="1:4">
      <c r="A1703" t="s">
        <v>6592</v>
      </c>
      <c r="B1703" s="4" t="s">
        <v>22559</v>
      </c>
      <c r="C1703" s="4" t="s">
        <v>20874</v>
      </c>
      <c r="D1703" t="str">
        <f t="shared" si="26"/>
        <v>http://example.com</v>
      </c>
    </row>
    <row r="1704" spans="1:4">
      <c r="A1704" t="s">
        <v>6596</v>
      </c>
      <c r="B1704" s="4" t="s">
        <v>22560</v>
      </c>
      <c r="C1704" s="4" t="s">
        <v>20876</v>
      </c>
      <c r="D1704" t="str">
        <f t="shared" si="26"/>
        <v>http://example.org</v>
      </c>
    </row>
    <row r="1705" spans="1:4">
      <c r="A1705" t="s">
        <v>6600</v>
      </c>
      <c r="B1705" s="4" t="s">
        <v>22561</v>
      </c>
      <c r="C1705" s="4" t="s">
        <v>20876</v>
      </c>
      <c r="D1705" t="str">
        <f t="shared" si="26"/>
        <v>http://example.org</v>
      </c>
    </row>
    <row r="1706" spans="1:4">
      <c r="A1706" t="s">
        <v>6604</v>
      </c>
      <c r="B1706" s="4" t="s">
        <v>22562</v>
      </c>
      <c r="C1706" s="4" t="s">
        <v>20874</v>
      </c>
      <c r="D1706" t="str">
        <f t="shared" si="26"/>
        <v>http://example.com</v>
      </c>
    </row>
    <row r="1707" spans="1:4">
      <c r="A1707" t="s">
        <v>6608</v>
      </c>
      <c r="B1707" s="4" t="s">
        <v>21201</v>
      </c>
      <c r="C1707" s="4" t="s">
        <v>20874</v>
      </c>
      <c r="D1707" t="str">
        <f t="shared" si="26"/>
        <v>http://example.com</v>
      </c>
    </row>
    <row r="1708" spans="1:4">
      <c r="A1708" t="s">
        <v>6612</v>
      </c>
      <c r="B1708" s="4" t="s">
        <v>22563</v>
      </c>
      <c r="C1708" s="4" t="s">
        <v>20878</v>
      </c>
      <c r="D1708" t="str">
        <f t="shared" si="26"/>
        <v>http://example.net</v>
      </c>
    </row>
    <row r="1709" spans="1:4">
      <c r="A1709" t="s">
        <v>6616</v>
      </c>
      <c r="B1709" s="4" t="s">
        <v>22564</v>
      </c>
      <c r="C1709" s="4" t="s">
        <v>20876</v>
      </c>
      <c r="D1709" t="str">
        <f t="shared" si="26"/>
        <v>http://example.org</v>
      </c>
    </row>
    <row r="1710" spans="1:4">
      <c r="A1710" t="s">
        <v>6620</v>
      </c>
      <c r="B1710" s="4" t="s">
        <v>22565</v>
      </c>
      <c r="C1710" s="4" t="s">
        <v>20876</v>
      </c>
      <c r="D1710" t="str">
        <f t="shared" si="26"/>
        <v>http://example.org</v>
      </c>
    </row>
    <row r="1711" spans="1:4">
      <c r="A1711" t="s">
        <v>6624</v>
      </c>
      <c r="B1711" s="4" t="s">
        <v>22566</v>
      </c>
      <c r="C1711" s="4" t="s">
        <v>20878</v>
      </c>
      <c r="D1711" t="str">
        <f t="shared" si="26"/>
        <v>http://example.net</v>
      </c>
    </row>
    <row r="1712" spans="1:4">
      <c r="A1712" t="s">
        <v>6628</v>
      </c>
      <c r="B1712" s="4" t="s">
        <v>22567</v>
      </c>
      <c r="C1712" s="4" t="s">
        <v>20878</v>
      </c>
      <c r="D1712" t="str">
        <f t="shared" si="26"/>
        <v>http://example.net</v>
      </c>
    </row>
    <row r="1713" spans="1:4">
      <c r="A1713" t="s">
        <v>6632</v>
      </c>
      <c r="B1713" s="4" t="s">
        <v>22568</v>
      </c>
      <c r="C1713" s="4" t="s">
        <v>20874</v>
      </c>
      <c r="D1713" t="str">
        <f t="shared" si="26"/>
        <v>http://example.com</v>
      </c>
    </row>
    <row r="1714" spans="1:4">
      <c r="A1714" t="s">
        <v>6636</v>
      </c>
      <c r="B1714" s="4" t="s">
        <v>22569</v>
      </c>
      <c r="C1714" s="4" t="s">
        <v>20874</v>
      </c>
      <c r="D1714" t="str">
        <f t="shared" si="26"/>
        <v>http://example.com</v>
      </c>
    </row>
    <row r="1715" spans="1:4">
      <c r="A1715" t="s">
        <v>6639</v>
      </c>
      <c r="B1715" s="4" t="s">
        <v>22570</v>
      </c>
      <c r="C1715" s="4" t="s">
        <v>20878</v>
      </c>
      <c r="D1715" t="str">
        <f t="shared" si="26"/>
        <v>http://example.net</v>
      </c>
    </row>
    <row r="1716" spans="1:4">
      <c r="A1716" t="s">
        <v>6643</v>
      </c>
      <c r="B1716" s="4" t="s">
        <v>22571</v>
      </c>
      <c r="C1716" s="4" t="s">
        <v>20878</v>
      </c>
      <c r="D1716" t="str">
        <f t="shared" si="26"/>
        <v>http://example.net</v>
      </c>
    </row>
    <row r="1717" spans="1:4">
      <c r="A1717" t="s">
        <v>6647</v>
      </c>
      <c r="B1717" s="4" t="s">
        <v>22572</v>
      </c>
      <c r="C1717" s="4" t="s">
        <v>20874</v>
      </c>
      <c r="D1717" t="str">
        <f t="shared" si="26"/>
        <v>http://example.com</v>
      </c>
    </row>
    <row r="1718" spans="1:4">
      <c r="A1718" t="s">
        <v>6650</v>
      </c>
      <c r="B1718" s="4" t="s">
        <v>22573</v>
      </c>
      <c r="C1718" s="4" t="s">
        <v>20878</v>
      </c>
      <c r="D1718" t="str">
        <f t="shared" si="26"/>
        <v>http://example.net</v>
      </c>
    </row>
    <row r="1719" spans="1:4">
      <c r="A1719" t="s">
        <v>6654</v>
      </c>
      <c r="B1719" s="4" t="s">
        <v>22574</v>
      </c>
      <c r="C1719" s="4" t="s">
        <v>20874</v>
      </c>
      <c r="D1719" t="str">
        <f t="shared" si="26"/>
        <v>http://example.com</v>
      </c>
    </row>
    <row r="1720" spans="1:4">
      <c r="A1720" t="s">
        <v>6658</v>
      </c>
      <c r="B1720" s="4" t="s">
        <v>22575</v>
      </c>
      <c r="C1720" s="4" t="s">
        <v>20876</v>
      </c>
      <c r="D1720" t="str">
        <f t="shared" si="26"/>
        <v>http://example.org</v>
      </c>
    </row>
    <row r="1721" spans="1:4">
      <c r="A1721" t="s">
        <v>6662</v>
      </c>
      <c r="B1721" s="4" t="s">
        <v>22576</v>
      </c>
      <c r="C1721" s="4" t="s">
        <v>20876</v>
      </c>
      <c r="D1721" t="str">
        <f t="shared" si="26"/>
        <v>http://example.org</v>
      </c>
    </row>
    <row r="1722" spans="1:4">
      <c r="A1722" t="s">
        <v>6665</v>
      </c>
      <c r="B1722" s="4" t="s">
        <v>22577</v>
      </c>
      <c r="C1722" s="4" t="s">
        <v>20874</v>
      </c>
      <c r="D1722" t="str">
        <f t="shared" si="26"/>
        <v>http://example.com</v>
      </c>
    </row>
    <row r="1723" spans="1:4">
      <c r="A1723" t="s">
        <v>6669</v>
      </c>
      <c r="B1723" s="4" t="s">
        <v>22578</v>
      </c>
      <c r="C1723" s="4" t="s">
        <v>20878</v>
      </c>
      <c r="D1723" t="str">
        <f t="shared" si="26"/>
        <v>http://example.net</v>
      </c>
    </row>
    <row r="1724" spans="1:4">
      <c r="A1724" t="s">
        <v>6673</v>
      </c>
      <c r="B1724" s="4" t="s">
        <v>22579</v>
      </c>
      <c r="C1724" s="4" t="s">
        <v>20874</v>
      </c>
      <c r="D1724" t="str">
        <f t="shared" si="26"/>
        <v>http://example.com</v>
      </c>
    </row>
    <row r="1725" spans="1:4">
      <c r="A1725" t="s">
        <v>6677</v>
      </c>
      <c r="B1725" s="4" t="s">
        <v>22580</v>
      </c>
      <c r="C1725" s="4" t="s">
        <v>20878</v>
      </c>
      <c r="D1725" t="str">
        <f t="shared" si="26"/>
        <v>http://example.net</v>
      </c>
    </row>
    <row r="1726" spans="1:4">
      <c r="A1726" t="s">
        <v>6680</v>
      </c>
      <c r="B1726" s="4" t="s">
        <v>22581</v>
      </c>
      <c r="C1726" s="4" t="s">
        <v>20876</v>
      </c>
      <c r="D1726" t="str">
        <f t="shared" si="26"/>
        <v>http://example.org</v>
      </c>
    </row>
    <row r="1727" spans="1:4">
      <c r="A1727" t="s">
        <v>6684</v>
      </c>
      <c r="B1727" s="4" t="s">
        <v>22582</v>
      </c>
      <c r="C1727" s="4" t="s">
        <v>20878</v>
      </c>
      <c r="D1727" t="str">
        <f t="shared" si="26"/>
        <v>http://example.net</v>
      </c>
    </row>
    <row r="1728" spans="1:4">
      <c r="A1728" t="s">
        <v>6687</v>
      </c>
      <c r="B1728" s="4" t="s">
        <v>22583</v>
      </c>
      <c r="C1728" s="4" t="s">
        <v>20876</v>
      </c>
      <c r="D1728" t="str">
        <f t="shared" si="26"/>
        <v>http://example.org</v>
      </c>
    </row>
    <row r="1729" spans="1:4">
      <c r="A1729" t="s">
        <v>6691</v>
      </c>
      <c r="B1729" s="4" t="s">
        <v>22584</v>
      </c>
      <c r="C1729" s="4" t="s">
        <v>20878</v>
      </c>
      <c r="D1729" t="str">
        <f t="shared" si="26"/>
        <v>http://example.net</v>
      </c>
    </row>
    <row r="1730" spans="1:4">
      <c r="A1730" t="s">
        <v>6695</v>
      </c>
      <c r="B1730" s="4" t="s">
        <v>22585</v>
      </c>
      <c r="C1730" s="4" t="s">
        <v>20878</v>
      </c>
      <c r="D1730" t="str">
        <f t="shared" si="26"/>
        <v>http://example.net</v>
      </c>
    </row>
    <row r="1731" spans="1:4">
      <c r="A1731" t="s">
        <v>6699</v>
      </c>
      <c r="B1731" s="4" t="s">
        <v>22586</v>
      </c>
      <c r="C1731" s="4" t="s">
        <v>20878</v>
      </c>
      <c r="D1731" t="str">
        <f t="shared" ref="D1731:D1794" si="27">"http://"&amp;C1731</f>
        <v>http://example.net</v>
      </c>
    </row>
    <row r="1732" spans="1:4">
      <c r="A1732" t="s">
        <v>6703</v>
      </c>
      <c r="B1732" s="4" t="s">
        <v>22587</v>
      </c>
      <c r="C1732" s="4" t="s">
        <v>20878</v>
      </c>
      <c r="D1732" t="str">
        <f t="shared" si="27"/>
        <v>http://example.net</v>
      </c>
    </row>
    <row r="1733" spans="1:4">
      <c r="A1733" t="s">
        <v>6707</v>
      </c>
      <c r="B1733" s="4" t="s">
        <v>22588</v>
      </c>
      <c r="C1733" s="4" t="s">
        <v>20876</v>
      </c>
      <c r="D1733" t="str">
        <f t="shared" si="27"/>
        <v>http://example.org</v>
      </c>
    </row>
    <row r="1734" spans="1:4">
      <c r="A1734" t="s">
        <v>6711</v>
      </c>
      <c r="B1734" s="4" t="s">
        <v>22589</v>
      </c>
      <c r="C1734" s="4" t="s">
        <v>20874</v>
      </c>
      <c r="D1734" t="str">
        <f t="shared" si="27"/>
        <v>http://example.com</v>
      </c>
    </row>
    <row r="1735" spans="1:4">
      <c r="A1735" t="s">
        <v>6714</v>
      </c>
      <c r="B1735" s="4" t="s">
        <v>22590</v>
      </c>
      <c r="C1735" s="4" t="s">
        <v>20878</v>
      </c>
      <c r="D1735" t="str">
        <f t="shared" si="27"/>
        <v>http://example.net</v>
      </c>
    </row>
    <row r="1736" spans="1:4">
      <c r="A1736" t="s">
        <v>6717</v>
      </c>
      <c r="B1736" s="4" t="s">
        <v>22591</v>
      </c>
      <c r="C1736" s="4" t="s">
        <v>20878</v>
      </c>
      <c r="D1736" t="str">
        <f t="shared" si="27"/>
        <v>http://example.net</v>
      </c>
    </row>
    <row r="1737" spans="1:4">
      <c r="A1737" t="s">
        <v>6721</v>
      </c>
      <c r="B1737" s="4" t="s">
        <v>22592</v>
      </c>
      <c r="C1737" s="4" t="s">
        <v>20878</v>
      </c>
      <c r="D1737" t="str">
        <f t="shared" si="27"/>
        <v>http://example.net</v>
      </c>
    </row>
    <row r="1738" spans="1:4">
      <c r="A1738" t="s">
        <v>6725</v>
      </c>
      <c r="B1738" s="4" t="s">
        <v>22593</v>
      </c>
      <c r="C1738" s="4" t="s">
        <v>20878</v>
      </c>
      <c r="D1738" t="str">
        <f t="shared" si="27"/>
        <v>http://example.net</v>
      </c>
    </row>
    <row r="1739" spans="1:4">
      <c r="A1739" t="s">
        <v>6729</v>
      </c>
      <c r="B1739" s="4" t="s">
        <v>22594</v>
      </c>
      <c r="C1739" s="4" t="s">
        <v>20876</v>
      </c>
      <c r="D1739" t="str">
        <f t="shared" si="27"/>
        <v>http://example.org</v>
      </c>
    </row>
    <row r="1740" spans="1:4">
      <c r="A1740" t="s">
        <v>6733</v>
      </c>
      <c r="B1740" s="4" t="s">
        <v>22595</v>
      </c>
      <c r="C1740" s="4" t="s">
        <v>20876</v>
      </c>
      <c r="D1740" t="str">
        <f t="shared" si="27"/>
        <v>http://example.org</v>
      </c>
    </row>
    <row r="1741" spans="1:4">
      <c r="A1741" t="s">
        <v>6737</v>
      </c>
      <c r="B1741" s="4" t="s">
        <v>22596</v>
      </c>
      <c r="C1741" s="4" t="s">
        <v>20876</v>
      </c>
      <c r="D1741" t="str">
        <f t="shared" si="27"/>
        <v>http://example.org</v>
      </c>
    </row>
    <row r="1742" spans="1:4">
      <c r="A1742" t="s">
        <v>6741</v>
      </c>
      <c r="B1742" s="4" t="s">
        <v>22597</v>
      </c>
      <c r="C1742" s="4" t="s">
        <v>20874</v>
      </c>
      <c r="D1742" t="str">
        <f t="shared" si="27"/>
        <v>http://example.com</v>
      </c>
    </row>
    <row r="1743" spans="1:4">
      <c r="A1743" t="s">
        <v>6745</v>
      </c>
      <c r="B1743" s="4" t="s">
        <v>22598</v>
      </c>
      <c r="C1743" s="4" t="s">
        <v>20878</v>
      </c>
      <c r="D1743" t="str">
        <f t="shared" si="27"/>
        <v>http://example.net</v>
      </c>
    </row>
    <row r="1744" spans="1:4">
      <c r="A1744" t="s">
        <v>6749</v>
      </c>
      <c r="B1744" s="4" t="s">
        <v>22599</v>
      </c>
      <c r="C1744" s="4" t="s">
        <v>20878</v>
      </c>
      <c r="D1744" t="str">
        <f t="shared" si="27"/>
        <v>http://example.net</v>
      </c>
    </row>
    <row r="1745" spans="1:4">
      <c r="A1745" t="s">
        <v>6752</v>
      </c>
      <c r="B1745" s="4" t="s">
        <v>22600</v>
      </c>
      <c r="C1745" s="4" t="s">
        <v>20878</v>
      </c>
      <c r="D1745" t="str">
        <f t="shared" si="27"/>
        <v>http://example.net</v>
      </c>
    </row>
    <row r="1746" spans="1:4">
      <c r="A1746" t="s">
        <v>6756</v>
      </c>
      <c r="B1746" s="4" t="s">
        <v>22601</v>
      </c>
      <c r="C1746" s="4" t="s">
        <v>20876</v>
      </c>
      <c r="D1746" t="str">
        <f t="shared" si="27"/>
        <v>http://example.org</v>
      </c>
    </row>
    <row r="1747" spans="1:4">
      <c r="A1747" t="s">
        <v>6760</v>
      </c>
      <c r="B1747" s="4" t="s">
        <v>22602</v>
      </c>
      <c r="C1747" s="4" t="s">
        <v>20874</v>
      </c>
      <c r="D1747" t="str">
        <f t="shared" si="27"/>
        <v>http://example.com</v>
      </c>
    </row>
    <row r="1748" spans="1:4">
      <c r="A1748" t="s">
        <v>6764</v>
      </c>
      <c r="B1748" s="4" t="s">
        <v>22603</v>
      </c>
      <c r="C1748" s="4" t="s">
        <v>20876</v>
      </c>
      <c r="D1748" t="str">
        <f t="shared" si="27"/>
        <v>http://example.org</v>
      </c>
    </row>
    <row r="1749" spans="1:4">
      <c r="A1749" t="s">
        <v>6768</v>
      </c>
      <c r="B1749" s="4" t="s">
        <v>22604</v>
      </c>
      <c r="C1749" s="4" t="s">
        <v>20878</v>
      </c>
      <c r="D1749" t="str">
        <f t="shared" si="27"/>
        <v>http://example.net</v>
      </c>
    </row>
    <row r="1750" spans="1:4">
      <c r="A1750" t="s">
        <v>6772</v>
      </c>
      <c r="B1750" s="4" t="s">
        <v>22605</v>
      </c>
      <c r="C1750" s="4" t="s">
        <v>20878</v>
      </c>
      <c r="D1750" t="str">
        <f t="shared" si="27"/>
        <v>http://example.net</v>
      </c>
    </row>
    <row r="1751" spans="1:4">
      <c r="A1751" t="s">
        <v>6776</v>
      </c>
      <c r="B1751" s="4" t="s">
        <v>22606</v>
      </c>
      <c r="C1751" s="4" t="s">
        <v>20878</v>
      </c>
      <c r="D1751" t="str">
        <f t="shared" si="27"/>
        <v>http://example.net</v>
      </c>
    </row>
    <row r="1752" spans="1:4">
      <c r="A1752" t="s">
        <v>6780</v>
      </c>
      <c r="B1752" s="4" t="s">
        <v>22607</v>
      </c>
      <c r="C1752" s="4" t="s">
        <v>20874</v>
      </c>
      <c r="D1752" t="str">
        <f t="shared" si="27"/>
        <v>http://example.com</v>
      </c>
    </row>
    <row r="1753" spans="1:4">
      <c r="A1753" t="s">
        <v>6784</v>
      </c>
      <c r="B1753" s="4" t="s">
        <v>22608</v>
      </c>
      <c r="C1753" s="4" t="s">
        <v>20878</v>
      </c>
      <c r="D1753" t="str">
        <f t="shared" si="27"/>
        <v>http://example.net</v>
      </c>
    </row>
    <row r="1754" spans="1:4">
      <c r="A1754" t="s">
        <v>6788</v>
      </c>
      <c r="B1754" s="4" t="s">
        <v>22609</v>
      </c>
      <c r="C1754" s="4" t="s">
        <v>20874</v>
      </c>
      <c r="D1754" t="str">
        <f t="shared" si="27"/>
        <v>http://example.com</v>
      </c>
    </row>
    <row r="1755" spans="1:4">
      <c r="A1755" t="s">
        <v>6792</v>
      </c>
      <c r="B1755" s="4" t="s">
        <v>22610</v>
      </c>
      <c r="C1755" s="4" t="s">
        <v>20878</v>
      </c>
      <c r="D1755" t="str">
        <f t="shared" si="27"/>
        <v>http://example.net</v>
      </c>
    </row>
    <row r="1756" spans="1:4">
      <c r="A1756" t="s">
        <v>6796</v>
      </c>
      <c r="B1756" s="4" t="s">
        <v>22611</v>
      </c>
      <c r="C1756" s="4" t="s">
        <v>20876</v>
      </c>
      <c r="D1756" t="str">
        <f t="shared" si="27"/>
        <v>http://example.org</v>
      </c>
    </row>
    <row r="1757" spans="1:4">
      <c r="A1757" t="s">
        <v>2974</v>
      </c>
      <c r="B1757" s="4" t="s">
        <v>21637</v>
      </c>
      <c r="C1757" s="4" t="s">
        <v>20874</v>
      </c>
      <c r="D1757" t="str">
        <f t="shared" si="27"/>
        <v>http://example.com</v>
      </c>
    </row>
    <row r="1758" spans="1:4">
      <c r="A1758" t="s">
        <v>6803</v>
      </c>
      <c r="B1758" s="4" t="s">
        <v>22612</v>
      </c>
      <c r="C1758" s="4" t="s">
        <v>20876</v>
      </c>
      <c r="D1758" t="str">
        <f t="shared" si="27"/>
        <v>http://example.org</v>
      </c>
    </row>
    <row r="1759" spans="1:4">
      <c r="A1759" t="s">
        <v>6807</v>
      </c>
      <c r="B1759" s="4" t="s">
        <v>22613</v>
      </c>
      <c r="C1759" s="4" t="s">
        <v>20876</v>
      </c>
      <c r="D1759" t="str">
        <f t="shared" si="27"/>
        <v>http://example.org</v>
      </c>
    </row>
    <row r="1760" spans="1:4">
      <c r="A1760" t="s">
        <v>6810</v>
      </c>
      <c r="B1760" s="4" t="s">
        <v>22614</v>
      </c>
      <c r="C1760" s="4" t="s">
        <v>20874</v>
      </c>
      <c r="D1760" t="str">
        <f t="shared" si="27"/>
        <v>http://example.com</v>
      </c>
    </row>
    <row r="1761" spans="1:4">
      <c r="A1761" t="s">
        <v>6814</v>
      </c>
      <c r="B1761" s="4" t="s">
        <v>22615</v>
      </c>
      <c r="C1761" s="4" t="s">
        <v>20876</v>
      </c>
      <c r="D1761" t="str">
        <f t="shared" si="27"/>
        <v>http://example.org</v>
      </c>
    </row>
    <row r="1762" spans="1:4">
      <c r="A1762" t="s">
        <v>6818</v>
      </c>
      <c r="B1762" s="4" t="s">
        <v>22616</v>
      </c>
      <c r="C1762" s="4" t="s">
        <v>20878</v>
      </c>
      <c r="D1762" t="str">
        <f t="shared" si="27"/>
        <v>http://example.net</v>
      </c>
    </row>
    <row r="1763" spans="1:4">
      <c r="A1763" t="s">
        <v>6822</v>
      </c>
      <c r="B1763" s="4" t="s">
        <v>22617</v>
      </c>
      <c r="C1763" s="4" t="s">
        <v>20876</v>
      </c>
      <c r="D1763" t="str">
        <f t="shared" si="27"/>
        <v>http://example.org</v>
      </c>
    </row>
    <row r="1764" spans="1:4">
      <c r="A1764" t="s">
        <v>6826</v>
      </c>
      <c r="B1764" s="4" t="s">
        <v>21992</v>
      </c>
      <c r="C1764" s="4" t="s">
        <v>20878</v>
      </c>
      <c r="D1764" t="str">
        <f t="shared" si="27"/>
        <v>http://example.net</v>
      </c>
    </row>
    <row r="1765" spans="1:4">
      <c r="A1765" t="s">
        <v>6830</v>
      </c>
      <c r="B1765" s="4" t="s">
        <v>22618</v>
      </c>
      <c r="C1765" s="4" t="s">
        <v>20874</v>
      </c>
      <c r="D1765" t="str">
        <f t="shared" si="27"/>
        <v>http://example.com</v>
      </c>
    </row>
    <row r="1766" spans="1:4">
      <c r="A1766" t="s">
        <v>6833</v>
      </c>
      <c r="B1766" s="4" t="s">
        <v>22619</v>
      </c>
      <c r="C1766" s="4" t="s">
        <v>20876</v>
      </c>
      <c r="D1766" t="str">
        <f t="shared" si="27"/>
        <v>http://example.org</v>
      </c>
    </row>
    <row r="1767" spans="1:4">
      <c r="A1767" t="s">
        <v>6837</v>
      </c>
      <c r="B1767" s="4" t="s">
        <v>22620</v>
      </c>
      <c r="C1767" s="4" t="s">
        <v>20876</v>
      </c>
      <c r="D1767" t="str">
        <f t="shared" si="27"/>
        <v>http://example.org</v>
      </c>
    </row>
    <row r="1768" spans="1:4">
      <c r="A1768" t="s">
        <v>6841</v>
      </c>
      <c r="B1768" s="4" t="s">
        <v>22621</v>
      </c>
      <c r="C1768" s="4" t="s">
        <v>20878</v>
      </c>
      <c r="D1768" t="str">
        <f t="shared" si="27"/>
        <v>http://example.net</v>
      </c>
    </row>
    <row r="1769" spans="1:4">
      <c r="A1769" t="s">
        <v>6845</v>
      </c>
      <c r="B1769" s="4" t="s">
        <v>22622</v>
      </c>
      <c r="C1769" s="4" t="s">
        <v>20874</v>
      </c>
      <c r="D1769" t="str">
        <f t="shared" si="27"/>
        <v>http://example.com</v>
      </c>
    </row>
    <row r="1770" spans="1:4">
      <c r="A1770" t="s">
        <v>6849</v>
      </c>
      <c r="B1770" s="4" t="s">
        <v>22623</v>
      </c>
      <c r="C1770" s="4" t="s">
        <v>20878</v>
      </c>
      <c r="D1770" t="str">
        <f t="shared" si="27"/>
        <v>http://example.net</v>
      </c>
    </row>
    <row r="1771" spans="1:4">
      <c r="A1771" t="s">
        <v>6853</v>
      </c>
      <c r="B1771" s="4" t="s">
        <v>22624</v>
      </c>
      <c r="C1771" s="4" t="s">
        <v>20876</v>
      </c>
      <c r="D1771" t="str">
        <f t="shared" si="27"/>
        <v>http://example.org</v>
      </c>
    </row>
    <row r="1772" spans="1:4">
      <c r="A1772" t="s">
        <v>6857</v>
      </c>
      <c r="B1772" s="4" t="s">
        <v>22625</v>
      </c>
      <c r="C1772" s="4" t="s">
        <v>20876</v>
      </c>
      <c r="D1772" t="str">
        <f t="shared" si="27"/>
        <v>http://example.org</v>
      </c>
    </row>
    <row r="1773" spans="1:4">
      <c r="A1773" t="s">
        <v>6861</v>
      </c>
      <c r="B1773" s="4" t="s">
        <v>22626</v>
      </c>
      <c r="C1773" s="4" t="s">
        <v>20878</v>
      </c>
      <c r="D1773" t="str">
        <f t="shared" si="27"/>
        <v>http://example.net</v>
      </c>
    </row>
    <row r="1774" spans="1:4">
      <c r="A1774" t="s">
        <v>6865</v>
      </c>
      <c r="B1774" s="4" t="s">
        <v>22627</v>
      </c>
      <c r="C1774" s="4" t="s">
        <v>20878</v>
      </c>
      <c r="D1774" t="str">
        <f t="shared" si="27"/>
        <v>http://example.net</v>
      </c>
    </row>
    <row r="1775" spans="1:4">
      <c r="A1775" t="s">
        <v>6869</v>
      </c>
      <c r="B1775" s="4" t="s">
        <v>22628</v>
      </c>
      <c r="C1775" s="4" t="s">
        <v>20874</v>
      </c>
      <c r="D1775" t="str">
        <f t="shared" si="27"/>
        <v>http://example.com</v>
      </c>
    </row>
    <row r="1776" spans="1:4">
      <c r="A1776" t="s">
        <v>6873</v>
      </c>
      <c r="B1776" s="4" t="s">
        <v>22629</v>
      </c>
      <c r="C1776" s="4" t="s">
        <v>20876</v>
      </c>
      <c r="D1776" t="str">
        <f t="shared" si="27"/>
        <v>http://example.org</v>
      </c>
    </row>
    <row r="1777" spans="1:4">
      <c r="A1777" t="s">
        <v>6877</v>
      </c>
      <c r="B1777" s="4" t="s">
        <v>22630</v>
      </c>
      <c r="C1777" s="4" t="s">
        <v>20876</v>
      </c>
      <c r="D1777" t="str">
        <f t="shared" si="27"/>
        <v>http://example.org</v>
      </c>
    </row>
    <row r="1778" spans="1:4">
      <c r="A1778" t="s">
        <v>6881</v>
      </c>
      <c r="B1778" s="4" t="s">
        <v>22631</v>
      </c>
      <c r="C1778" s="4" t="s">
        <v>20876</v>
      </c>
      <c r="D1778" t="str">
        <f t="shared" si="27"/>
        <v>http://example.org</v>
      </c>
    </row>
    <row r="1779" spans="1:4">
      <c r="A1779" t="s">
        <v>6885</v>
      </c>
      <c r="B1779" s="4" t="s">
        <v>22632</v>
      </c>
      <c r="C1779" s="4" t="s">
        <v>20878</v>
      </c>
      <c r="D1779" t="str">
        <f t="shared" si="27"/>
        <v>http://example.net</v>
      </c>
    </row>
    <row r="1780" spans="1:4">
      <c r="A1780" t="s">
        <v>6889</v>
      </c>
      <c r="B1780" s="4" t="s">
        <v>22633</v>
      </c>
      <c r="C1780" s="4" t="s">
        <v>20878</v>
      </c>
      <c r="D1780" t="str">
        <f t="shared" si="27"/>
        <v>http://example.net</v>
      </c>
    </row>
    <row r="1781" spans="1:4">
      <c r="A1781" t="s">
        <v>6893</v>
      </c>
      <c r="B1781" s="4" t="s">
        <v>22634</v>
      </c>
      <c r="C1781" s="4" t="s">
        <v>20878</v>
      </c>
      <c r="D1781" t="str">
        <f t="shared" si="27"/>
        <v>http://example.net</v>
      </c>
    </row>
    <row r="1782" spans="1:4">
      <c r="A1782" t="s">
        <v>6897</v>
      </c>
      <c r="B1782" s="4" t="s">
        <v>22142</v>
      </c>
      <c r="C1782" s="4" t="s">
        <v>20876</v>
      </c>
      <c r="D1782" t="str">
        <f t="shared" si="27"/>
        <v>http://example.org</v>
      </c>
    </row>
    <row r="1783" spans="1:4">
      <c r="A1783" t="s">
        <v>6901</v>
      </c>
      <c r="B1783" s="4" t="s">
        <v>22635</v>
      </c>
      <c r="C1783" s="4" t="s">
        <v>20876</v>
      </c>
      <c r="D1783" t="str">
        <f t="shared" si="27"/>
        <v>http://example.org</v>
      </c>
    </row>
    <row r="1784" spans="1:4">
      <c r="A1784" t="s">
        <v>6904</v>
      </c>
      <c r="B1784" s="4" t="s">
        <v>22636</v>
      </c>
      <c r="C1784" s="4" t="s">
        <v>20876</v>
      </c>
      <c r="D1784" t="str">
        <f t="shared" si="27"/>
        <v>http://example.org</v>
      </c>
    </row>
    <row r="1785" spans="1:4">
      <c r="A1785" t="s">
        <v>6908</v>
      </c>
      <c r="B1785" s="4" t="s">
        <v>22637</v>
      </c>
      <c r="C1785" s="4" t="s">
        <v>20874</v>
      </c>
      <c r="D1785" t="str">
        <f t="shared" si="27"/>
        <v>http://example.com</v>
      </c>
    </row>
    <row r="1786" spans="1:4">
      <c r="A1786" t="s">
        <v>6911</v>
      </c>
      <c r="B1786" s="4" t="s">
        <v>22638</v>
      </c>
      <c r="C1786" s="4" t="s">
        <v>20876</v>
      </c>
      <c r="D1786" t="str">
        <f t="shared" si="27"/>
        <v>http://example.org</v>
      </c>
    </row>
    <row r="1787" spans="1:4">
      <c r="A1787" t="s">
        <v>6915</v>
      </c>
      <c r="B1787" s="4" t="s">
        <v>22639</v>
      </c>
      <c r="C1787" s="4" t="s">
        <v>20876</v>
      </c>
      <c r="D1787" t="str">
        <f t="shared" si="27"/>
        <v>http://example.org</v>
      </c>
    </row>
    <row r="1788" spans="1:4">
      <c r="A1788" t="s">
        <v>6919</v>
      </c>
      <c r="B1788" s="4" t="s">
        <v>22640</v>
      </c>
      <c r="C1788" s="4" t="s">
        <v>20876</v>
      </c>
      <c r="D1788" t="str">
        <f t="shared" si="27"/>
        <v>http://example.org</v>
      </c>
    </row>
    <row r="1789" spans="1:4">
      <c r="A1789" t="s">
        <v>6923</v>
      </c>
      <c r="B1789" s="4" t="s">
        <v>22641</v>
      </c>
      <c r="C1789" s="4" t="s">
        <v>20876</v>
      </c>
      <c r="D1789" t="str">
        <f t="shared" si="27"/>
        <v>http://example.org</v>
      </c>
    </row>
    <row r="1790" spans="1:4">
      <c r="A1790" t="s">
        <v>6927</v>
      </c>
      <c r="B1790" s="4" t="s">
        <v>22642</v>
      </c>
      <c r="C1790" s="4" t="s">
        <v>20878</v>
      </c>
      <c r="D1790" t="str">
        <f t="shared" si="27"/>
        <v>http://example.net</v>
      </c>
    </row>
    <row r="1791" spans="1:4">
      <c r="A1791" t="s">
        <v>6931</v>
      </c>
      <c r="B1791" s="4" t="s">
        <v>22643</v>
      </c>
      <c r="C1791" s="4" t="s">
        <v>20878</v>
      </c>
      <c r="D1791" t="str">
        <f t="shared" si="27"/>
        <v>http://example.net</v>
      </c>
    </row>
    <row r="1792" spans="1:4">
      <c r="A1792" t="s">
        <v>6935</v>
      </c>
      <c r="B1792" s="4" t="s">
        <v>22644</v>
      </c>
      <c r="C1792" s="4" t="s">
        <v>20878</v>
      </c>
      <c r="D1792" t="str">
        <f t="shared" si="27"/>
        <v>http://example.net</v>
      </c>
    </row>
    <row r="1793" spans="1:4">
      <c r="A1793" t="s">
        <v>6939</v>
      </c>
      <c r="B1793" s="4" t="s">
        <v>22645</v>
      </c>
      <c r="C1793" s="4" t="s">
        <v>20878</v>
      </c>
      <c r="D1793" t="str">
        <f t="shared" si="27"/>
        <v>http://example.net</v>
      </c>
    </row>
    <row r="1794" spans="1:4">
      <c r="A1794" t="s">
        <v>6943</v>
      </c>
      <c r="B1794" s="4" t="s">
        <v>22646</v>
      </c>
      <c r="C1794" s="4" t="s">
        <v>20874</v>
      </c>
      <c r="D1794" t="str">
        <f t="shared" si="27"/>
        <v>http://example.com</v>
      </c>
    </row>
    <row r="1795" spans="1:4">
      <c r="A1795" t="s">
        <v>6947</v>
      </c>
      <c r="B1795" s="4" t="s">
        <v>22647</v>
      </c>
      <c r="C1795" s="4" t="s">
        <v>20874</v>
      </c>
      <c r="D1795" t="str">
        <f t="shared" ref="D1795:D1858" si="28">"http://"&amp;C1795</f>
        <v>http://example.com</v>
      </c>
    </row>
    <row r="1796" spans="1:4">
      <c r="A1796" t="s">
        <v>6951</v>
      </c>
      <c r="B1796" s="4" t="s">
        <v>22648</v>
      </c>
      <c r="C1796" s="4" t="s">
        <v>20874</v>
      </c>
      <c r="D1796" t="str">
        <f t="shared" si="28"/>
        <v>http://example.com</v>
      </c>
    </row>
    <row r="1797" spans="1:4">
      <c r="A1797" t="s">
        <v>6955</v>
      </c>
      <c r="B1797" s="4" t="s">
        <v>22649</v>
      </c>
      <c r="C1797" s="4" t="s">
        <v>20874</v>
      </c>
      <c r="D1797" t="str">
        <f t="shared" si="28"/>
        <v>http://example.com</v>
      </c>
    </row>
    <row r="1798" spans="1:4">
      <c r="A1798" t="s">
        <v>6958</v>
      </c>
      <c r="B1798" s="4" t="s">
        <v>22650</v>
      </c>
      <c r="C1798" s="4" t="s">
        <v>20876</v>
      </c>
      <c r="D1798" t="str">
        <f t="shared" si="28"/>
        <v>http://example.org</v>
      </c>
    </row>
    <row r="1799" spans="1:4">
      <c r="A1799" t="s">
        <v>6962</v>
      </c>
      <c r="B1799" s="4" t="s">
        <v>22651</v>
      </c>
      <c r="C1799" s="4" t="s">
        <v>20878</v>
      </c>
      <c r="D1799" t="str">
        <f t="shared" si="28"/>
        <v>http://example.net</v>
      </c>
    </row>
    <row r="1800" spans="1:4">
      <c r="A1800" t="s">
        <v>6966</v>
      </c>
      <c r="B1800" s="4" t="s">
        <v>22652</v>
      </c>
      <c r="C1800" s="4" t="s">
        <v>20874</v>
      </c>
      <c r="D1800" t="str">
        <f t="shared" si="28"/>
        <v>http://example.com</v>
      </c>
    </row>
    <row r="1801" spans="1:4">
      <c r="A1801" t="s">
        <v>6970</v>
      </c>
      <c r="B1801" s="4" t="s">
        <v>22653</v>
      </c>
      <c r="C1801" s="4" t="s">
        <v>20876</v>
      </c>
      <c r="D1801" t="str">
        <f t="shared" si="28"/>
        <v>http://example.org</v>
      </c>
    </row>
    <row r="1802" spans="1:4">
      <c r="A1802" t="s">
        <v>6974</v>
      </c>
      <c r="B1802" s="4" t="s">
        <v>22654</v>
      </c>
      <c r="C1802" s="4" t="s">
        <v>20876</v>
      </c>
      <c r="D1802" t="str">
        <f t="shared" si="28"/>
        <v>http://example.org</v>
      </c>
    </row>
    <row r="1803" spans="1:4">
      <c r="A1803" t="s">
        <v>6977</v>
      </c>
      <c r="B1803" s="4" t="s">
        <v>22655</v>
      </c>
      <c r="C1803" s="4" t="s">
        <v>20874</v>
      </c>
      <c r="D1803" t="str">
        <f t="shared" si="28"/>
        <v>http://example.com</v>
      </c>
    </row>
    <row r="1804" spans="1:4">
      <c r="A1804" t="s">
        <v>6981</v>
      </c>
      <c r="B1804" s="4" t="s">
        <v>22656</v>
      </c>
      <c r="C1804" s="4" t="s">
        <v>20874</v>
      </c>
      <c r="D1804" t="str">
        <f t="shared" si="28"/>
        <v>http://example.com</v>
      </c>
    </row>
    <row r="1805" spans="1:4">
      <c r="A1805" t="s">
        <v>6985</v>
      </c>
      <c r="B1805" s="4" t="s">
        <v>22657</v>
      </c>
      <c r="C1805" s="4" t="s">
        <v>20878</v>
      </c>
      <c r="D1805" t="str">
        <f t="shared" si="28"/>
        <v>http://example.net</v>
      </c>
    </row>
    <row r="1806" spans="1:4">
      <c r="A1806" t="s">
        <v>6988</v>
      </c>
      <c r="B1806" s="4" t="s">
        <v>22658</v>
      </c>
      <c r="C1806" s="4" t="s">
        <v>20874</v>
      </c>
      <c r="D1806" t="str">
        <f t="shared" si="28"/>
        <v>http://example.com</v>
      </c>
    </row>
    <row r="1807" spans="1:4">
      <c r="A1807" t="s">
        <v>6992</v>
      </c>
      <c r="B1807" s="4" t="s">
        <v>22659</v>
      </c>
      <c r="C1807" s="4" t="s">
        <v>20874</v>
      </c>
      <c r="D1807" t="str">
        <f t="shared" si="28"/>
        <v>http://example.com</v>
      </c>
    </row>
    <row r="1808" spans="1:4">
      <c r="A1808" t="s">
        <v>6996</v>
      </c>
      <c r="B1808" s="4" t="s">
        <v>22660</v>
      </c>
      <c r="C1808" s="4" t="s">
        <v>20878</v>
      </c>
      <c r="D1808" t="str">
        <f t="shared" si="28"/>
        <v>http://example.net</v>
      </c>
    </row>
    <row r="1809" spans="1:4">
      <c r="A1809" t="s">
        <v>6998</v>
      </c>
      <c r="B1809" s="4" t="s">
        <v>22661</v>
      </c>
      <c r="C1809" s="4" t="s">
        <v>20876</v>
      </c>
      <c r="D1809" t="str">
        <f t="shared" si="28"/>
        <v>http://example.org</v>
      </c>
    </row>
    <row r="1810" spans="1:4">
      <c r="A1810" t="s">
        <v>7002</v>
      </c>
      <c r="B1810" s="4" t="s">
        <v>22662</v>
      </c>
      <c r="C1810" s="4" t="s">
        <v>20878</v>
      </c>
      <c r="D1810" t="str">
        <f t="shared" si="28"/>
        <v>http://example.net</v>
      </c>
    </row>
    <row r="1811" spans="1:4">
      <c r="A1811" t="s">
        <v>7006</v>
      </c>
      <c r="B1811" s="4" t="s">
        <v>22663</v>
      </c>
      <c r="C1811" s="4" t="s">
        <v>20878</v>
      </c>
      <c r="D1811" t="str">
        <f t="shared" si="28"/>
        <v>http://example.net</v>
      </c>
    </row>
    <row r="1812" spans="1:4">
      <c r="A1812" t="s">
        <v>7010</v>
      </c>
      <c r="B1812" s="4" t="s">
        <v>22664</v>
      </c>
      <c r="C1812" s="4" t="s">
        <v>20878</v>
      </c>
      <c r="D1812" t="str">
        <f t="shared" si="28"/>
        <v>http://example.net</v>
      </c>
    </row>
    <row r="1813" spans="1:4">
      <c r="A1813" t="s">
        <v>7014</v>
      </c>
      <c r="B1813" s="4" t="s">
        <v>22665</v>
      </c>
      <c r="C1813" s="4" t="s">
        <v>20874</v>
      </c>
      <c r="D1813" t="str">
        <f t="shared" si="28"/>
        <v>http://example.com</v>
      </c>
    </row>
    <row r="1814" spans="1:4">
      <c r="A1814" t="s">
        <v>7018</v>
      </c>
      <c r="B1814" s="4" t="s">
        <v>22666</v>
      </c>
      <c r="C1814" s="4" t="s">
        <v>20878</v>
      </c>
      <c r="D1814" t="str">
        <f t="shared" si="28"/>
        <v>http://example.net</v>
      </c>
    </row>
    <row r="1815" spans="1:4">
      <c r="A1815" t="s">
        <v>7022</v>
      </c>
      <c r="B1815" s="4" t="s">
        <v>22667</v>
      </c>
      <c r="C1815" s="4" t="s">
        <v>20874</v>
      </c>
      <c r="D1815" t="str">
        <f t="shared" si="28"/>
        <v>http://example.com</v>
      </c>
    </row>
    <row r="1816" spans="1:4">
      <c r="A1816" t="s">
        <v>7026</v>
      </c>
      <c r="B1816" s="4" t="s">
        <v>22668</v>
      </c>
      <c r="C1816" s="4" t="s">
        <v>20874</v>
      </c>
      <c r="D1816" t="str">
        <f t="shared" si="28"/>
        <v>http://example.com</v>
      </c>
    </row>
    <row r="1817" spans="1:4">
      <c r="A1817" t="s">
        <v>7030</v>
      </c>
      <c r="B1817" s="4" t="s">
        <v>22669</v>
      </c>
      <c r="C1817" s="4" t="s">
        <v>20878</v>
      </c>
      <c r="D1817" t="str">
        <f t="shared" si="28"/>
        <v>http://example.net</v>
      </c>
    </row>
    <row r="1818" spans="1:4">
      <c r="A1818" t="s">
        <v>7032</v>
      </c>
      <c r="B1818" s="4" t="s">
        <v>22670</v>
      </c>
      <c r="C1818" s="4" t="s">
        <v>20878</v>
      </c>
      <c r="D1818" t="str">
        <f t="shared" si="28"/>
        <v>http://example.net</v>
      </c>
    </row>
    <row r="1819" spans="1:4">
      <c r="A1819" t="s">
        <v>7036</v>
      </c>
      <c r="B1819" s="4" t="s">
        <v>22671</v>
      </c>
      <c r="C1819" s="4" t="s">
        <v>20876</v>
      </c>
      <c r="D1819" t="str">
        <f t="shared" si="28"/>
        <v>http://example.org</v>
      </c>
    </row>
    <row r="1820" spans="1:4">
      <c r="A1820" t="s">
        <v>7040</v>
      </c>
      <c r="B1820" s="4" t="s">
        <v>22672</v>
      </c>
      <c r="C1820" s="4" t="s">
        <v>20874</v>
      </c>
      <c r="D1820" t="str">
        <f t="shared" si="28"/>
        <v>http://example.com</v>
      </c>
    </row>
    <row r="1821" spans="1:4">
      <c r="A1821" t="s">
        <v>7044</v>
      </c>
      <c r="B1821" s="4" t="s">
        <v>22673</v>
      </c>
      <c r="C1821" s="4" t="s">
        <v>20878</v>
      </c>
      <c r="D1821" t="str">
        <f t="shared" si="28"/>
        <v>http://example.net</v>
      </c>
    </row>
    <row r="1822" spans="1:4">
      <c r="A1822" t="s">
        <v>7048</v>
      </c>
      <c r="B1822" s="4" t="s">
        <v>22674</v>
      </c>
      <c r="C1822" s="4" t="s">
        <v>20874</v>
      </c>
      <c r="D1822" t="str">
        <f t="shared" si="28"/>
        <v>http://example.com</v>
      </c>
    </row>
    <row r="1823" spans="1:4">
      <c r="A1823" t="s">
        <v>7052</v>
      </c>
      <c r="B1823" s="4" t="s">
        <v>22675</v>
      </c>
      <c r="C1823" s="4" t="s">
        <v>20874</v>
      </c>
      <c r="D1823" t="str">
        <f t="shared" si="28"/>
        <v>http://example.com</v>
      </c>
    </row>
    <row r="1824" spans="1:4">
      <c r="A1824" t="s">
        <v>7056</v>
      </c>
      <c r="B1824" s="4" t="s">
        <v>22676</v>
      </c>
      <c r="C1824" s="4" t="s">
        <v>20876</v>
      </c>
      <c r="D1824" t="str">
        <f t="shared" si="28"/>
        <v>http://example.org</v>
      </c>
    </row>
    <row r="1825" spans="1:4">
      <c r="A1825" t="s">
        <v>7060</v>
      </c>
      <c r="B1825" s="4" t="s">
        <v>22677</v>
      </c>
      <c r="C1825" s="4" t="s">
        <v>20874</v>
      </c>
      <c r="D1825" t="str">
        <f t="shared" si="28"/>
        <v>http://example.com</v>
      </c>
    </row>
    <row r="1826" spans="1:4">
      <c r="A1826" t="s">
        <v>7064</v>
      </c>
      <c r="B1826" s="4" t="s">
        <v>22678</v>
      </c>
      <c r="C1826" s="4" t="s">
        <v>20874</v>
      </c>
      <c r="D1826" t="str">
        <f t="shared" si="28"/>
        <v>http://example.com</v>
      </c>
    </row>
    <row r="1827" spans="1:4">
      <c r="A1827" t="s">
        <v>7068</v>
      </c>
      <c r="B1827" s="4" t="s">
        <v>22679</v>
      </c>
      <c r="C1827" s="4" t="s">
        <v>20878</v>
      </c>
      <c r="D1827" t="str">
        <f t="shared" si="28"/>
        <v>http://example.net</v>
      </c>
    </row>
    <row r="1828" spans="1:4">
      <c r="A1828" t="s">
        <v>7071</v>
      </c>
      <c r="B1828" s="4" t="s">
        <v>22680</v>
      </c>
      <c r="C1828" s="4" t="s">
        <v>20878</v>
      </c>
      <c r="D1828" t="str">
        <f t="shared" si="28"/>
        <v>http://example.net</v>
      </c>
    </row>
    <row r="1829" spans="1:4">
      <c r="A1829" t="s">
        <v>7075</v>
      </c>
      <c r="B1829" s="4" t="s">
        <v>22681</v>
      </c>
      <c r="C1829" s="4" t="s">
        <v>20874</v>
      </c>
      <c r="D1829" t="str">
        <f t="shared" si="28"/>
        <v>http://example.com</v>
      </c>
    </row>
    <row r="1830" spans="1:4">
      <c r="A1830" t="s">
        <v>7079</v>
      </c>
      <c r="B1830" s="4" t="s">
        <v>22682</v>
      </c>
      <c r="C1830" s="4" t="s">
        <v>20874</v>
      </c>
      <c r="D1830" t="str">
        <f t="shared" si="28"/>
        <v>http://example.com</v>
      </c>
    </row>
    <row r="1831" spans="1:4">
      <c r="A1831" t="s">
        <v>7083</v>
      </c>
      <c r="B1831" s="4" t="s">
        <v>22683</v>
      </c>
      <c r="C1831" s="4" t="s">
        <v>20878</v>
      </c>
      <c r="D1831" t="str">
        <f t="shared" si="28"/>
        <v>http://example.net</v>
      </c>
    </row>
    <row r="1832" spans="1:4">
      <c r="A1832" t="s">
        <v>7087</v>
      </c>
      <c r="B1832" s="4" t="s">
        <v>22684</v>
      </c>
      <c r="C1832" s="4" t="s">
        <v>20874</v>
      </c>
      <c r="D1832" t="str">
        <f t="shared" si="28"/>
        <v>http://example.com</v>
      </c>
    </row>
    <row r="1833" spans="1:4">
      <c r="A1833" t="s">
        <v>7091</v>
      </c>
      <c r="B1833" s="4" t="s">
        <v>22685</v>
      </c>
      <c r="C1833" s="4" t="s">
        <v>20874</v>
      </c>
      <c r="D1833" t="str">
        <f t="shared" si="28"/>
        <v>http://example.com</v>
      </c>
    </row>
    <row r="1834" spans="1:4">
      <c r="A1834" t="s">
        <v>7094</v>
      </c>
      <c r="B1834" s="4" t="s">
        <v>22686</v>
      </c>
      <c r="C1834" s="4" t="s">
        <v>20876</v>
      </c>
      <c r="D1834" t="str">
        <f t="shared" si="28"/>
        <v>http://example.org</v>
      </c>
    </row>
    <row r="1835" spans="1:4">
      <c r="A1835" t="s">
        <v>7098</v>
      </c>
      <c r="B1835" s="4" t="s">
        <v>22687</v>
      </c>
      <c r="C1835" s="4" t="s">
        <v>20874</v>
      </c>
      <c r="D1835" t="str">
        <f t="shared" si="28"/>
        <v>http://example.com</v>
      </c>
    </row>
    <row r="1836" spans="1:4">
      <c r="A1836" t="s">
        <v>7102</v>
      </c>
      <c r="B1836" s="4" t="s">
        <v>22688</v>
      </c>
      <c r="C1836" s="4" t="s">
        <v>20878</v>
      </c>
      <c r="D1836" t="str">
        <f t="shared" si="28"/>
        <v>http://example.net</v>
      </c>
    </row>
    <row r="1837" spans="1:4">
      <c r="A1837" t="s">
        <v>7106</v>
      </c>
      <c r="B1837" s="4" t="s">
        <v>22689</v>
      </c>
      <c r="C1837" s="4" t="s">
        <v>20876</v>
      </c>
      <c r="D1837" t="str">
        <f t="shared" si="28"/>
        <v>http://example.org</v>
      </c>
    </row>
    <row r="1838" spans="1:4">
      <c r="A1838" t="s">
        <v>7110</v>
      </c>
      <c r="B1838" s="4" t="s">
        <v>22690</v>
      </c>
      <c r="C1838" s="4" t="s">
        <v>20876</v>
      </c>
      <c r="D1838" t="str">
        <f t="shared" si="28"/>
        <v>http://example.org</v>
      </c>
    </row>
    <row r="1839" spans="1:4">
      <c r="A1839" t="s">
        <v>7114</v>
      </c>
      <c r="B1839" s="4" t="s">
        <v>22691</v>
      </c>
      <c r="C1839" s="4" t="s">
        <v>20874</v>
      </c>
      <c r="D1839" t="str">
        <f t="shared" si="28"/>
        <v>http://example.com</v>
      </c>
    </row>
    <row r="1840" spans="1:4">
      <c r="A1840" t="s">
        <v>7118</v>
      </c>
      <c r="B1840" s="4" t="s">
        <v>22692</v>
      </c>
      <c r="C1840" s="4" t="s">
        <v>20874</v>
      </c>
      <c r="D1840" t="str">
        <f t="shared" si="28"/>
        <v>http://example.com</v>
      </c>
    </row>
    <row r="1841" spans="1:4">
      <c r="A1841" t="s">
        <v>7122</v>
      </c>
      <c r="B1841" s="4" t="s">
        <v>22693</v>
      </c>
      <c r="C1841" s="4" t="s">
        <v>20878</v>
      </c>
      <c r="D1841" t="str">
        <f t="shared" si="28"/>
        <v>http://example.net</v>
      </c>
    </row>
    <row r="1842" spans="1:4">
      <c r="A1842" t="s">
        <v>7126</v>
      </c>
      <c r="B1842" s="4" t="s">
        <v>22694</v>
      </c>
      <c r="C1842" s="4" t="s">
        <v>20874</v>
      </c>
      <c r="D1842" t="str">
        <f t="shared" si="28"/>
        <v>http://example.com</v>
      </c>
    </row>
    <row r="1843" spans="1:4">
      <c r="A1843" t="s">
        <v>7129</v>
      </c>
      <c r="B1843" s="4" t="s">
        <v>22695</v>
      </c>
      <c r="C1843" s="4" t="s">
        <v>20874</v>
      </c>
      <c r="D1843" t="str">
        <f t="shared" si="28"/>
        <v>http://example.com</v>
      </c>
    </row>
    <row r="1844" spans="1:4">
      <c r="A1844" t="s">
        <v>7133</v>
      </c>
      <c r="B1844" s="4" t="s">
        <v>22696</v>
      </c>
      <c r="C1844" s="4" t="s">
        <v>20878</v>
      </c>
      <c r="D1844" t="str">
        <f t="shared" si="28"/>
        <v>http://example.net</v>
      </c>
    </row>
    <row r="1845" spans="1:4">
      <c r="A1845" t="s">
        <v>7137</v>
      </c>
      <c r="B1845" s="4" t="s">
        <v>22697</v>
      </c>
      <c r="C1845" s="4" t="s">
        <v>20876</v>
      </c>
      <c r="D1845" t="str">
        <f t="shared" si="28"/>
        <v>http://example.org</v>
      </c>
    </row>
    <row r="1846" spans="1:4">
      <c r="A1846" t="s">
        <v>7141</v>
      </c>
      <c r="B1846" s="4" t="s">
        <v>22698</v>
      </c>
      <c r="C1846" s="4" t="s">
        <v>20878</v>
      </c>
      <c r="D1846" t="str">
        <f t="shared" si="28"/>
        <v>http://example.net</v>
      </c>
    </row>
    <row r="1847" spans="1:4">
      <c r="A1847" t="s">
        <v>7145</v>
      </c>
      <c r="B1847" s="4" t="s">
        <v>22699</v>
      </c>
      <c r="C1847" s="4" t="s">
        <v>20876</v>
      </c>
      <c r="D1847" t="str">
        <f t="shared" si="28"/>
        <v>http://example.org</v>
      </c>
    </row>
    <row r="1848" spans="1:4">
      <c r="A1848" t="s">
        <v>7149</v>
      </c>
      <c r="B1848" s="4" t="s">
        <v>22700</v>
      </c>
      <c r="C1848" s="4" t="s">
        <v>20878</v>
      </c>
      <c r="D1848" t="str">
        <f t="shared" si="28"/>
        <v>http://example.net</v>
      </c>
    </row>
    <row r="1849" spans="1:4">
      <c r="A1849" t="s">
        <v>7153</v>
      </c>
      <c r="B1849" s="4" t="s">
        <v>22701</v>
      </c>
      <c r="C1849" s="4" t="s">
        <v>20878</v>
      </c>
      <c r="D1849" t="str">
        <f t="shared" si="28"/>
        <v>http://example.net</v>
      </c>
    </row>
    <row r="1850" spans="1:4">
      <c r="A1850" t="s">
        <v>7157</v>
      </c>
      <c r="B1850" s="4" t="s">
        <v>22702</v>
      </c>
      <c r="C1850" s="4" t="s">
        <v>20876</v>
      </c>
      <c r="D1850" t="str">
        <f t="shared" si="28"/>
        <v>http://example.org</v>
      </c>
    </row>
    <row r="1851" spans="1:4">
      <c r="A1851" t="s">
        <v>7161</v>
      </c>
      <c r="B1851" s="4" t="s">
        <v>22703</v>
      </c>
      <c r="C1851" s="4" t="s">
        <v>20876</v>
      </c>
      <c r="D1851" t="str">
        <f t="shared" si="28"/>
        <v>http://example.org</v>
      </c>
    </row>
    <row r="1852" spans="1:4">
      <c r="A1852" t="s">
        <v>7165</v>
      </c>
      <c r="B1852" s="4" t="s">
        <v>22704</v>
      </c>
      <c r="C1852" s="4" t="s">
        <v>20876</v>
      </c>
      <c r="D1852" t="str">
        <f t="shared" si="28"/>
        <v>http://example.org</v>
      </c>
    </row>
    <row r="1853" spans="1:4">
      <c r="A1853" t="s">
        <v>7169</v>
      </c>
      <c r="B1853" s="4" t="s">
        <v>22705</v>
      </c>
      <c r="C1853" s="4" t="s">
        <v>20878</v>
      </c>
      <c r="D1853" t="str">
        <f t="shared" si="28"/>
        <v>http://example.net</v>
      </c>
    </row>
    <row r="1854" spans="1:4">
      <c r="A1854" t="s">
        <v>7173</v>
      </c>
      <c r="B1854" s="4" t="s">
        <v>22706</v>
      </c>
      <c r="C1854" s="4" t="s">
        <v>20876</v>
      </c>
      <c r="D1854" t="str">
        <f t="shared" si="28"/>
        <v>http://example.org</v>
      </c>
    </row>
    <row r="1855" spans="1:4">
      <c r="A1855" t="s">
        <v>7177</v>
      </c>
      <c r="B1855" s="4" t="s">
        <v>22707</v>
      </c>
      <c r="C1855" s="4" t="s">
        <v>20874</v>
      </c>
      <c r="D1855" t="str">
        <f t="shared" si="28"/>
        <v>http://example.com</v>
      </c>
    </row>
    <row r="1856" spans="1:4">
      <c r="A1856" t="s">
        <v>7181</v>
      </c>
      <c r="B1856" s="4" t="s">
        <v>22708</v>
      </c>
      <c r="C1856" s="4" t="s">
        <v>20874</v>
      </c>
      <c r="D1856" t="str">
        <f t="shared" si="28"/>
        <v>http://example.com</v>
      </c>
    </row>
    <row r="1857" spans="1:4">
      <c r="A1857" t="s">
        <v>7185</v>
      </c>
      <c r="B1857" s="4" t="s">
        <v>22709</v>
      </c>
      <c r="C1857" s="4" t="s">
        <v>20876</v>
      </c>
      <c r="D1857" t="str">
        <f t="shared" si="28"/>
        <v>http://example.org</v>
      </c>
    </row>
    <row r="1858" spans="1:4">
      <c r="A1858" t="s">
        <v>7189</v>
      </c>
      <c r="B1858" s="4" t="s">
        <v>22710</v>
      </c>
      <c r="C1858" s="4" t="s">
        <v>20878</v>
      </c>
      <c r="D1858" t="str">
        <f t="shared" si="28"/>
        <v>http://example.net</v>
      </c>
    </row>
    <row r="1859" spans="1:4">
      <c r="A1859" t="s">
        <v>7192</v>
      </c>
      <c r="B1859" s="4" t="s">
        <v>22711</v>
      </c>
      <c r="C1859" s="4" t="s">
        <v>20874</v>
      </c>
      <c r="D1859" t="str">
        <f t="shared" ref="D1859:D1922" si="29">"http://"&amp;C1859</f>
        <v>http://example.com</v>
      </c>
    </row>
    <row r="1860" spans="1:4">
      <c r="A1860" t="s">
        <v>7196</v>
      </c>
      <c r="B1860" s="4" t="s">
        <v>22712</v>
      </c>
      <c r="C1860" s="4" t="s">
        <v>20878</v>
      </c>
      <c r="D1860" t="str">
        <f t="shared" si="29"/>
        <v>http://example.net</v>
      </c>
    </row>
    <row r="1861" spans="1:4">
      <c r="A1861" t="s">
        <v>7200</v>
      </c>
      <c r="B1861" s="4" t="s">
        <v>22713</v>
      </c>
      <c r="C1861" s="4" t="s">
        <v>20876</v>
      </c>
      <c r="D1861" t="str">
        <f t="shared" si="29"/>
        <v>http://example.org</v>
      </c>
    </row>
    <row r="1862" spans="1:4">
      <c r="A1862" t="s">
        <v>7203</v>
      </c>
      <c r="B1862" s="4" t="s">
        <v>22714</v>
      </c>
      <c r="C1862" s="4" t="s">
        <v>20878</v>
      </c>
      <c r="D1862" t="str">
        <f t="shared" si="29"/>
        <v>http://example.net</v>
      </c>
    </row>
    <row r="1863" spans="1:4">
      <c r="A1863" t="s">
        <v>7206</v>
      </c>
      <c r="B1863" s="4" t="s">
        <v>22715</v>
      </c>
      <c r="C1863" s="4" t="s">
        <v>20876</v>
      </c>
      <c r="D1863" t="str">
        <f t="shared" si="29"/>
        <v>http://example.org</v>
      </c>
    </row>
    <row r="1864" spans="1:4">
      <c r="A1864" t="s">
        <v>7210</v>
      </c>
      <c r="B1864" s="4" t="s">
        <v>22716</v>
      </c>
      <c r="C1864" s="4" t="s">
        <v>20874</v>
      </c>
      <c r="D1864" t="str">
        <f t="shared" si="29"/>
        <v>http://example.com</v>
      </c>
    </row>
    <row r="1865" spans="1:4">
      <c r="A1865" t="s">
        <v>7214</v>
      </c>
      <c r="B1865" s="4" t="s">
        <v>22717</v>
      </c>
      <c r="C1865" s="4" t="s">
        <v>20878</v>
      </c>
      <c r="D1865" t="str">
        <f t="shared" si="29"/>
        <v>http://example.net</v>
      </c>
    </row>
    <row r="1866" spans="1:4">
      <c r="A1866" t="s">
        <v>7217</v>
      </c>
      <c r="B1866" s="4" t="s">
        <v>22718</v>
      </c>
      <c r="C1866" s="4" t="s">
        <v>20878</v>
      </c>
      <c r="D1866" t="str">
        <f t="shared" si="29"/>
        <v>http://example.net</v>
      </c>
    </row>
    <row r="1867" spans="1:4">
      <c r="A1867" t="s">
        <v>7221</v>
      </c>
      <c r="B1867" s="4" t="s">
        <v>22719</v>
      </c>
      <c r="C1867" s="4" t="s">
        <v>20874</v>
      </c>
      <c r="D1867" t="str">
        <f t="shared" si="29"/>
        <v>http://example.com</v>
      </c>
    </row>
    <row r="1868" spans="1:4">
      <c r="A1868" t="s">
        <v>7225</v>
      </c>
      <c r="B1868" s="4" t="s">
        <v>22720</v>
      </c>
      <c r="C1868" s="4" t="s">
        <v>20874</v>
      </c>
      <c r="D1868" t="str">
        <f t="shared" si="29"/>
        <v>http://example.com</v>
      </c>
    </row>
    <row r="1869" spans="1:4">
      <c r="A1869" t="s">
        <v>7229</v>
      </c>
      <c r="B1869" s="4" t="s">
        <v>22721</v>
      </c>
      <c r="C1869" s="4" t="s">
        <v>20878</v>
      </c>
      <c r="D1869" t="str">
        <f t="shared" si="29"/>
        <v>http://example.net</v>
      </c>
    </row>
    <row r="1870" spans="1:4">
      <c r="A1870" t="s">
        <v>7233</v>
      </c>
      <c r="B1870" s="4" t="s">
        <v>22722</v>
      </c>
      <c r="C1870" s="4" t="s">
        <v>20876</v>
      </c>
      <c r="D1870" t="str">
        <f t="shared" si="29"/>
        <v>http://example.org</v>
      </c>
    </row>
    <row r="1871" spans="1:4">
      <c r="A1871" t="s">
        <v>7237</v>
      </c>
      <c r="B1871" s="4" t="s">
        <v>22723</v>
      </c>
      <c r="C1871" s="4" t="s">
        <v>20878</v>
      </c>
      <c r="D1871" t="str">
        <f t="shared" si="29"/>
        <v>http://example.net</v>
      </c>
    </row>
    <row r="1872" spans="1:4">
      <c r="A1872" t="s">
        <v>7241</v>
      </c>
      <c r="B1872" s="4" t="s">
        <v>22724</v>
      </c>
      <c r="C1872" s="4" t="s">
        <v>20876</v>
      </c>
      <c r="D1872" t="str">
        <f t="shared" si="29"/>
        <v>http://example.org</v>
      </c>
    </row>
    <row r="1873" spans="1:4">
      <c r="A1873" t="s">
        <v>7245</v>
      </c>
      <c r="B1873" s="4" t="s">
        <v>22725</v>
      </c>
      <c r="C1873" s="4" t="s">
        <v>20874</v>
      </c>
      <c r="D1873" t="str">
        <f t="shared" si="29"/>
        <v>http://example.com</v>
      </c>
    </row>
    <row r="1874" spans="1:4">
      <c r="A1874" t="s">
        <v>7249</v>
      </c>
      <c r="B1874" s="4" t="s">
        <v>22726</v>
      </c>
      <c r="C1874" s="4" t="s">
        <v>20876</v>
      </c>
      <c r="D1874" t="str">
        <f t="shared" si="29"/>
        <v>http://example.org</v>
      </c>
    </row>
    <row r="1875" spans="1:4">
      <c r="A1875" t="s">
        <v>7253</v>
      </c>
      <c r="B1875" s="4" t="s">
        <v>22727</v>
      </c>
      <c r="C1875" s="4" t="s">
        <v>20876</v>
      </c>
      <c r="D1875" t="str">
        <f t="shared" si="29"/>
        <v>http://example.org</v>
      </c>
    </row>
    <row r="1876" spans="1:4">
      <c r="A1876" t="s">
        <v>7256</v>
      </c>
      <c r="B1876" s="4" t="s">
        <v>22728</v>
      </c>
      <c r="C1876" s="4" t="s">
        <v>20876</v>
      </c>
      <c r="D1876" t="str">
        <f t="shared" si="29"/>
        <v>http://example.org</v>
      </c>
    </row>
    <row r="1877" spans="1:4">
      <c r="A1877" t="s">
        <v>7260</v>
      </c>
      <c r="B1877" s="4" t="s">
        <v>22729</v>
      </c>
      <c r="C1877" s="4" t="s">
        <v>20878</v>
      </c>
      <c r="D1877" t="str">
        <f t="shared" si="29"/>
        <v>http://example.net</v>
      </c>
    </row>
    <row r="1878" spans="1:4">
      <c r="A1878" t="s">
        <v>7264</v>
      </c>
      <c r="B1878" s="4" t="s">
        <v>22730</v>
      </c>
      <c r="C1878" s="4" t="s">
        <v>20874</v>
      </c>
      <c r="D1878" t="str">
        <f t="shared" si="29"/>
        <v>http://example.com</v>
      </c>
    </row>
    <row r="1879" spans="1:4">
      <c r="A1879" t="s">
        <v>7266</v>
      </c>
      <c r="B1879" s="4" t="s">
        <v>22731</v>
      </c>
      <c r="C1879" s="4" t="s">
        <v>20876</v>
      </c>
      <c r="D1879" t="str">
        <f t="shared" si="29"/>
        <v>http://example.org</v>
      </c>
    </row>
    <row r="1880" spans="1:4">
      <c r="A1880" t="s">
        <v>7270</v>
      </c>
      <c r="B1880" s="4" t="s">
        <v>22636</v>
      </c>
      <c r="C1880" s="4" t="s">
        <v>20878</v>
      </c>
      <c r="D1880" t="str">
        <f t="shared" si="29"/>
        <v>http://example.net</v>
      </c>
    </row>
    <row r="1881" spans="1:4">
      <c r="A1881" t="s">
        <v>7274</v>
      </c>
      <c r="B1881" s="4" t="s">
        <v>22732</v>
      </c>
      <c r="C1881" s="4" t="s">
        <v>20874</v>
      </c>
      <c r="D1881" t="str">
        <f t="shared" si="29"/>
        <v>http://example.com</v>
      </c>
    </row>
    <row r="1882" spans="1:4">
      <c r="A1882" t="s">
        <v>7277</v>
      </c>
      <c r="B1882" s="4" t="s">
        <v>22733</v>
      </c>
      <c r="C1882" s="4" t="s">
        <v>20876</v>
      </c>
      <c r="D1882" t="str">
        <f t="shared" si="29"/>
        <v>http://example.org</v>
      </c>
    </row>
    <row r="1883" spans="1:4">
      <c r="A1883" t="s">
        <v>7280</v>
      </c>
      <c r="B1883" s="4" t="s">
        <v>22734</v>
      </c>
      <c r="C1883" s="4" t="s">
        <v>20874</v>
      </c>
      <c r="D1883" t="str">
        <f t="shared" si="29"/>
        <v>http://example.com</v>
      </c>
    </row>
    <row r="1884" spans="1:4">
      <c r="A1884" t="s">
        <v>7284</v>
      </c>
      <c r="B1884" s="4" t="s">
        <v>22735</v>
      </c>
      <c r="C1884" s="4" t="s">
        <v>20878</v>
      </c>
      <c r="D1884" t="str">
        <f t="shared" si="29"/>
        <v>http://example.net</v>
      </c>
    </row>
    <row r="1885" spans="1:4">
      <c r="A1885" t="s">
        <v>7288</v>
      </c>
      <c r="B1885" s="4" t="s">
        <v>22736</v>
      </c>
      <c r="C1885" s="4" t="s">
        <v>20876</v>
      </c>
      <c r="D1885" t="str">
        <f t="shared" si="29"/>
        <v>http://example.org</v>
      </c>
    </row>
    <row r="1886" spans="1:4">
      <c r="A1886" t="s">
        <v>7292</v>
      </c>
      <c r="B1886" s="4" t="s">
        <v>22737</v>
      </c>
      <c r="C1886" s="4" t="s">
        <v>20876</v>
      </c>
      <c r="D1886" t="str">
        <f t="shared" si="29"/>
        <v>http://example.org</v>
      </c>
    </row>
    <row r="1887" spans="1:4">
      <c r="A1887" t="s">
        <v>7295</v>
      </c>
      <c r="B1887" s="4" t="s">
        <v>22738</v>
      </c>
      <c r="C1887" s="4" t="s">
        <v>20878</v>
      </c>
      <c r="D1887" t="str">
        <f t="shared" si="29"/>
        <v>http://example.net</v>
      </c>
    </row>
    <row r="1888" spans="1:4">
      <c r="A1888" t="s">
        <v>7299</v>
      </c>
      <c r="B1888" s="4" t="s">
        <v>22739</v>
      </c>
      <c r="C1888" s="4" t="s">
        <v>20876</v>
      </c>
      <c r="D1888" t="str">
        <f t="shared" si="29"/>
        <v>http://example.org</v>
      </c>
    </row>
    <row r="1889" spans="1:4">
      <c r="A1889" t="s">
        <v>7303</v>
      </c>
      <c r="B1889" s="4" t="s">
        <v>22740</v>
      </c>
      <c r="C1889" s="4" t="s">
        <v>20874</v>
      </c>
      <c r="D1889" t="str">
        <f t="shared" si="29"/>
        <v>http://example.com</v>
      </c>
    </row>
    <row r="1890" spans="1:4">
      <c r="A1890" t="s">
        <v>7307</v>
      </c>
      <c r="B1890" s="4" t="s">
        <v>22741</v>
      </c>
      <c r="C1890" s="4" t="s">
        <v>20874</v>
      </c>
      <c r="D1890" t="str">
        <f t="shared" si="29"/>
        <v>http://example.com</v>
      </c>
    </row>
    <row r="1891" spans="1:4">
      <c r="A1891" t="s">
        <v>7310</v>
      </c>
      <c r="B1891" s="4" t="s">
        <v>22742</v>
      </c>
      <c r="C1891" s="4" t="s">
        <v>20874</v>
      </c>
      <c r="D1891" t="str">
        <f t="shared" si="29"/>
        <v>http://example.com</v>
      </c>
    </row>
    <row r="1892" spans="1:4">
      <c r="A1892" t="s">
        <v>7314</v>
      </c>
      <c r="B1892" s="4" t="s">
        <v>22743</v>
      </c>
      <c r="C1892" s="4" t="s">
        <v>20874</v>
      </c>
      <c r="D1892" t="str">
        <f t="shared" si="29"/>
        <v>http://example.com</v>
      </c>
    </row>
    <row r="1893" spans="1:4">
      <c r="A1893" t="s">
        <v>7317</v>
      </c>
      <c r="B1893" s="4" t="s">
        <v>22744</v>
      </c>
      <c r="C1893" s="4" t="s">
        <v>20876</v>
      </c>
      <c r="D1893" t="str">
        <f t="shared" si="29"/>
        <v>http://example.org</v>
      </c>
    </row>
    <row r="1894" spans="1:4">
      <c r="A1894" t="s">
        <v>7321</v>
      </c>
      <c r="B1894" s="4" t="s">
        <v>22745</v>
      </c>
      <c r="C1894" s="4" t="s">
        <v>20878</v>
      </c>
      <c r="D1894" t="str">
        <f t="shared" si="29"/>
        <v>http://example.net</v>
      </c>
    </row>
    <row r="1895" spans="1:4">
      <c r="A1895" t="s">
        <v>7325</v>
      </c>
      <c r="B1895" s="4" t="s">
        <v>22746</v>
      </c>
      <c r="C1895" s="4" t="s">
        <v>20874</v>
      </c>
      <c r="D1895" t="str">
        <f t="shared" si="29"/>
        <v>http://example.com</v>
      </c>
    </row>
    <row r="1896" spans="1:4">
      <c r="A1896" t="s">
        <v>7329</v>
      </c>
      <c r="B1896" s="4" t="s">
        <v>22747</v>
      </c>
      <c r="C1896" s="4" t="s">
        <v>20876</v>
      </c>
      <c r="D1896" t="str">
        <f t="shared" si="29"/>
        <v>http://example.org</v>
      </c>
    </row>
    <row r="1897" spans="1:4">
      <c r="A1897" t="s">
        <v>7333</v>
      </c>
      <c r="B1897" s="4" t="s">
        <v>22748</v>
      </c>
      <c r="C1897" s="4" t="s">
        <v>20878</v>
      </c>
      <c r="D1897" t="str">
        <f t="shared" si="29"/>
        <v>http://example.net</v>
      </c>
    </row>
    <row r="1898" spans="1:4">
      <c r="A1898" t="s">
        <v>7337</v>
      </c>
      <c r="B1898" s="4" t="s">
        <v>22749</v>
      </c>
      <c r="C1898" s="4" t="s">
        <v>20876</v>
      </c>
      <c r="D1898" t="str">
        <f t="shared" si="29"/>
        <v>http://example.org</v>
      </c>
    </row>
    <row r="1899" spans="1:4">
      <c r="A1899" t="s">
        <v>7341</v>
      </c>
      <c r="B1899" s="4" t="s">
        <v>22750</v>
      </c>
      <c r="C1899" s="4" t="s">
        <v>20878</v>
      </c>
      <c r="D1899" t="str">
        <f t="shared" si="29"/>
        <v>http://example.net</v>
      </c>
    </row>
    <row r="1900" spans="1:4">
      <c r="A1900" t="s">
        <v>7345</v>
      </c>
      <c r="B1900" s="4" t="s">
        <v>22122</v>
      </c>
      <c r="C1900" s="4" t="s">
        <v>20876</v>
      </c>
      <c r="D1900" t="str">
        <f t="shared" si="29"/>
        <v>http://example.org</v>
      </c>
    </row>
    <row r="1901" spans="1:4">
      <c r="A1901" t="s">
        <v>7349</v>
      </c>
      <c r="B1901" s="4" t="s">
        <v>22751</v>
      </c>
      <c r="C1901" s="4" t="s">
        <v>20874</v>
      </c>
      <c r="D1901" t="str">
        <f t="shared" si="29"/>
        <v>http://example.com</v>
      </c>
    </row>
    <row r="1902" spans="1:4">
      <c r="A1902" t="s">
        <v>7353</v>
      </c>
      <c r="B1902" s="4" t="s">
        <v>22752</v>
      </c>
      <c r="C1902" s="4" t="s">
        <v>20874</v>
      </c>
      <c r="D1902" t="str">
        <f t="shared" si="29"/>
        <v>http://example.com</v>
      </c>
    </row>
    <row r="1903" spans="1:4">
      <c r="A1903" t="s">
        <v>7357</v>
      </c>
      <c r="B1903" s="4" t="s">
        <v>22753</v>
      </c>
      <c r="C1903" s="4" t="s">
        <v>20874</v>
      </c>
      <c r="D1903" t="str">
        <f t="shared" si="29"/>
        <v>http://example.com</v>
      </c>
    </row>
    <row r="1904" spans="1:4">
      <c r="A1904" t="s">
        <v>7360</v>
      </c>
      <c r="B1904" s="4" t="s">
        <v>22754</v>
      </c>
      <c r="C1904" s="4" t="s">
        <v>20876</v>
      </c>
      <c r="D1904" t="str">
        <f t="shared" si="29"/>
        <v>http://example.org</v>
      </c>
    </row>
    <row r="1905" spans="1:4">
      <c r="A1905" t="s">
        <v>7364</v>
      </c>
      <c r="B1905" s="4" t="s">
        <v>22755</v>
      </c>
      <c r="C1905" s="4" t="s">
        <v>20878</v>
      </c>
      <c r="D1905" t="str">
        <f t="shared" si="29"/>
        <v>http://example.net</v>
      </c>
    </row>
    <row r="1906" spans="1:4">
      <c r="A1906" t="s">
        <v>7368</v>
      </c>
      <c r="B1906" s="4" t="s">
        <v>22756</v>
      </c>
      <c r="C1906" s="4" t="s">
        <v>20874</v>
      </c>
      <c r="D1906" t="str">
        <f t="shared" si="29"/>
        <v>http://example.com</v>
      </c>
    </row>
    <row r="1907" spans="1:4">
      <c r="A1907" t="s">
        <v>7372</v>
      </c>
      <c r="B1907" s="4" t="s">
        <v>22757</v>
      </c>
      <c r="C1907" s="4" t="s">
        <v>20876</v>
      </c>
      <c r="D1907" t="str">
        <f t="shared" si="29"/>
        <v>http://example.org</v>
      </c>
    </row>
    <row r="1908" spans="1:4">
      <c r="A1908" t="s">
        <v>7376</v>
      </c>
      <c r="B1908" s="4" t="s">
        <v>22758</v>
      </c>
      <c r="C1908" s="4" t="s">
        <v>20878</v>
      </c>
      <c r="D1908" t="str">
        <f t="shared" si="29"/>
        <v>http://example.net</v>
      </c>
    </row>
    <row r="1909" spans="1:4">
      <c r="A1909" t="s">
        <v>7380</v>
      </c>
      <c r="B1909" s="4" t="s">
        <v>22759</v>
      </c>
      <c r="C1909" s="4" t="s">
        <v>20878</v>
      </c>
      <c r="D1909" t="str">
        <f t="shared" si="29"/>
        <v>http://example.net</v>
      </c>
    </row>
    <row r="1910" spans="1:4">
      <c r="A1910" t="s">
        <v>7384</v>
      </c>
      <c r="B1910" s="4" t="s">
        <v>22760</v>
      </c>
      <c r="C1910" s="4" t="s">
        <v>20874</v>
      </c>
      <c r="D1910" t="str">
        <f t="shared" si="29"/>
        <v>http://example.com</v>
      </c>
    </row>
    <row r="1911" spans="1:4">
      <c r="A1911" t="s">
        <v>7388</v>
      </c>
      <c r="B1911" s="4" t="s">
        <v>22761</v>
      </c>
      <c r="C1911" s="4" t="s">
        <v>20876</v>
      </c>
      <c r="D1911" t="str">
        <f t="shared" si="29"/>
        <v>http://example.org</v>
      </c>
    </row>
    <row r="1912" spans="1:4">
      <c r="A1912" t="s">
        <v>7392</v>
      </c>
      <c r="B1912" s="4" t="s">
        <v>22762</v>
      </c>
      <c r="C1912" s="4" t="s">
        <v>20876</v>
      </c>
      <c r="D1912" t="str">
        <f t="shared" si="29"/>
        <v>http://example.org</v>
      </c>
    </row>
    <row r="1913" spans="1:4">
      <c r="A1913" t="s">
        <v>7396</v>
      </c>
      <c r="B1913" s="4" t="s">
        <v>22763</v>
      </c>
      <c r="C1913" s="4" t="s">
        <v>20876</v>
      </c>
      <c r="D1913" t="str">
        <f t="shared" si="29"/>
        <v>http://example.org</v>
      </c>
    </row>
    <row r="1914" spans="1:4">
      <c r="A1914" t="s">
        <v>7399</v>
      </c>
      <c r="B1914" s="4" t="s">
        <v>22764</v>
      </c>
      <c r="C1914" s="4" t="s">
        <v>20874</v>
      </c>
      <c r="D1914" t="str">
        <f t="shared" si="29"/>
        <v>http://example.com</v>
      </c>
    </row>
    <row r="1915" spans="1:4">
      <c r="A1915" t="s">
        <v>7403</v>
      </c>
      <c r="B1915" s="4" t="s">
        <v>22765</v>
      </c>
      <c r="C1915" s="4" t="s">
        <v>20878</v>
      </c>
      <c r="D1915" t="str">
        <f t="shared" si="29"/>
        <v>http://example.net</v>
      </c>
    </row>
    <row r="1916" spans="1:4">
      <c r="A1916" t="s">
        <v>7407</v>
      </c>
      <c r="B1916" s="4" t="s">
        <v>22766</v>
      </c>
      <c r="C1916" s="4" t="s">
        <v>20874</v>
      </c>
      <c r="D1916" t="str">
        <f t="shared" si="29"/>
        <v>http://example.com</v>
      </c>
    </row>
    <row r="1917" spans="1:4">
      <c r="A1917" t="s">
        <v>7411</v>
      </c>
      <c r="B1917" s="4" t="s">
        <v>22767</v>
      </c>
      <c r="C1917" s="4" t="s">
        <v>20876</v>
      </c>
      <c r="D1917" t="str">
        <f t="shared" si="29"/>
        <v>http://example.org</v>
      </c>
    </row>
    <row r="1918" spans="1:4">
      <c r="A1918" t="s">
        <v>7415</v>
      </c>
      <c r="B1918" s="4" t="s">
        <v>22768</v>
      </c>
      <c r="C1918" s="4" t="s">
        <v>20876</v>
      </c>
      <c r="D1918" t="str">
        <f t="shared" si="29"/>
        <v>http://example.org</v>
      </c>
    </row>
    <row r="1919" spans="1:4">
      <c r="A1919" t="s">
        <v>7419</v>
      </c>
      <c r="B1919" s="4" t="s">
        <v>22769</v>
      </c>
      <c r="C1919" s="4" t="s">
        <v>20876</v>
      </c>
      <c r="D1919" t="str">
        <f t="shared" si="29"/>
        <v>http://example.org</v>
      </c>
    </row>
    <row r="1920" spans="1:4">
      <c r="A1920" t="s">
        <v>7423</v>
      </c>
      <c r="B1920" s="4" t="s">
        <v>22770</v>
      </c>
      <c r="C1920" s="4" t="s">
        <v>20878</v>
      </c>
      <c r="D1920" t="str">
        <f t="shared" si="29"/>
        <v>http://example.net</v>
      </c>
    </row>
    <row r="1921" spans="1:4">
      <c r="A1921" t="s">
        <v>7426</v>
      </c>
      <c r="B1921" s="4" t="s">
        <v>22771</v>
      </c>
      <c r="C1921" s="4" t="s">
        <v>20876</v>
      </c>
      <c r="D1921" t="str">
        <f t="shared" si="29"/>
        <v>http://example.org</v>
      </c>
    </row>
    <row r="1922" spans="1:4">
      <c r="A1922" t="s">
        <v>7430</v>
      </c>
      <c r="B1922" s="4" t="s">
        <v>22772</v>
      </c>
      <c r="C1922" s="4" t="s">
        <v>20874</v>
      </c>
      <c r="D1922" t="str">
        <f t="shared" si="29"/>
        <v>http://example.com</v>
      </c>
    </row>
    <row r="1923" spans="1:4">
      <c r="A1923" t="s">
        <v>7434</v>
      </c>
      <c r="B1923" s="4" t="s">
        <v>22773</v>
      </c>
      <c r="C1923" s="4" t="s">
        <v>20878</v>
      </c>
      <c r="D1923" t="str">
        <f t="shared" ref="D1923:D1986" si="30">"http://"&amp;C1923</f>
        <v>http://example.net</v>
      </c>
    </row>
    <row r="1924" spans="1:4">
      <c r="A1924" t="s">
        <v>7438</v>
      </c>
      <c r="B1924" s="4" t="s">
        <v>22774</v>
      </c>
      <c r="C1924" s="4" t="s">
        <v>20878</v>
      </c>
      <c r="D1924" t="str">
        <f t="shared" si="30"/>
        <v>http://example.net</v>
      </c>
    </row>
    <row r="1925" spans="1:4">
      <c r="A1925" t="s">
        <v>7442</v>
      </c>
      <c r="B1925" s="4" t="s">
        <v>22775</v>
      </c>
      <c r="C1925" s="4" t="s">
        <v>20876</v>
      </c>
      <c r="D1925" t="str">
        <f t="shared" si="30"/>
        <v>http://example.org</v>
      </c>
    </row>
    <row r="1926" spans="1:4">
      <c r="A1926" t="s">
        <v>7446</v>
      </c>
      <c r="B1926" s="4" t="s">
        <v>22776</v>
      </c>
      <c r="C1926" s="4" t="s">
        <v>20878</v>
      </c>
      <c r="D1926" t="str">
        <f t="shared" si="30"/>
        <v>http://example.net</v>
      </c>
    </row>
    <row r="1927" spans="1:4">
      <c r="A1927" t="s">
        <v>7450</v>
      </c>
      <c r="B1927" s="4" t="s">
        <v>22777</v>
      </c>
      <c r="C1927" s="4" t="s">
        <v>20874</v>
      </c>
      <c r="D1927" t="str">
        <f t="shared" si="30"/>
        <v>http://example.com</v>
      </c>
    </row>
    <row r="1928" spans="1:4">
      <c r="A1928" t="s">
        <v>7454</v>
      </c>
      <c r="B1928" s="4" t="s">
        <v>22778</v>
      </c>
      <c r="C1928" s="4" t="s">
        <v>20876</v>
      </c>
      <c r="D1928" t="str">
        <f t="shared" si="30"/>
        <v>http://example.org</v>
      </c>
    </row>
    <row r="1929" spans="1:4">
      <c r="A1929" t="s">
        <v>7457</v>
      </c>
      <c r="B1929" s="4" t="s">
        <v>22779</v>
      </c>
      <c r="C1929" s="4" t="s">
        <v>20878</v>
      </c>
      <c r="D1929" t="str">
        <f t="shared" si="30"/>
        <v>http://example.net</v>
      </c>
    </row>
    <row r="1930" spans="1:4">
      <c r="A1930" t="s">
        <v>7461</v>
      </c>
      <c r="B1930" s="4" t="s">
        <v>22780</v>
      </c>
      <c r="C1930" s="4" t="s">
        <v>20878</v>
      </c>
      <c r="D1930" t="str">
        <f t="shared" si="30"/>
        <v>http://example.net</v>
      </c>
    </row>
    <row r="1931" spans="1:4">
      <c r="A1931" t="s">
        <v>7464</v>
      </c>
      <c r="B1931" s="4" t="s">
        <v>22781</v>
      </c>
      <c r="C1931" s="4" t="s">
        <v>20876</v>
      </c>
      <c r="D1931" t="str">
        <f t="shared" si="30"/>
        <v>http://example.org</v>
      </c>
    </row>
    <row r="1932" spans="1:4">
      <c r="A1932" t="s">
        <v>7467</v>
      </c>
      <c r="B1932" s="4" t="s">
        <v>22782</v>
      </c>
      <c r="C1932" s="4" t="s">
        <v>20876</v>
      </c>
      <c r="D1932" t="str">
        <f t="shared" si="30"/>
        <v>http://example.org</v>
      </c>
    </row>
    <row r="1933" spans="1:4">
      <c r="A1933" t="s">
        <v>7471</v>
      </c>
      <c r="B1933" s="4" t="s">
        <v>22783</v>
      </c>
      <c r="C1933" s="4" t="s">
        <v>20874</v>
      </c>
      <c r="D1933" t="str">
        <f t="shared" si="30"/>
        <v>http://example.com</v>
      </c>
    </row>
    <row r="1934" spans="1:4">
      <c r="A1934" t="s">
        <v>7475</v>
      </c>
      <c r="B1934" s="4" t="s">
        <v>22784</v>
      </c>
      <c r="C1934" s="4" t="s">
        <v>20876</v>
      </c>
      <c r="D1934" t="str">
        <f t="shared" si="30"/>
        <v>http://example.org</v>
      </c>
    </row>
    <row r="1935" spans="1:4">
      <c r="A1935" t="s">
        <v>7479</v>
      </c>
      <c r="B1935" s="4" t="s">
        <v>22785</v>
      </c>
      <c r="C1935" s="4" t="s">
        <v>20878</v>
      </c>
      <c r="D1935" t="str">
        <f t="shared" si="30"/>
        <v>http://example.net</v>
      </c>
    </row>
    <row r="1936" spans="1:4">
      <c r="A1936" t="s">
        <v>7483</v>
      </c>
      <c r="B1936" s="4" t="s">
        <v>22786</v>
      </c>
      <c r="C1936" s="4" t="s">
        <v>20878</v>
      </c>
      <c r="D1936" t="str">
        <f t="shared" si="30"/>
        <v>http://example.net</v>
      </c>
    </row>
    <row r="1937" spans="1:4">
      <c r="A1937" t="s">
        <v>7487</v>
      </c>
      <c r="B1937" s="4" t="s">
        <v>22787</v>
      </c>
      <c r="C1937" s="4" t="s">
        <v>20878</v>
      </c>
      <c r="D1937" t="str">
        <f t="shared" si="30"/>
        <v>http://example.net</v>
      </c>
    </row>
    <row r="1938" spans="1:4">
      <c r="A1938" t="s">
        <v>7491</v>
      </c>
      <c r="B1938" s="4" t="s">
        <v>22788</v>
      </c>
      <c r="C1938" s="4" t="s">
        <v>20878</v>
      </c>
      <c r="D1938" t="str">
        <f t="shared" si="30"/>
        <v>http://example.net</v>
      </c>
    </row>
    <row r="1939" spans="1:4">
      <c r="A1939" t="s">
        <v>4104</v>
      </c>
      <c r="B1939" s="4" t="s">
        <v>21925</v>
      </c>
      <c r="C1939" s="4" t="s">
        <v>20874</v>
      </c>
      <c r="D1939" t="str">
        <f t="shared" si="30"/>
        <v>http://example.com</v>
      </c>
    </row>
    <row r="1940" spans="1:4">
      <c r="A1940" t="s">
        <v>7497</v>
      </c>
      <c r="B1940" s="4" t="s">
        <v>22789</v>
      </c>
      <c r="C1940" s="4" t="s">
        <v>20876</v>
      </c>
      <c r="D1940" t="str">
        <f t="shared" si="30"/>
        <v>http://example.org</v>
      </c>
    </row>
    <row r="1941" spans="1:4">
      <c r="A1941" t="s">
        <v>7500</v>
      </c>
      <c r="B1941" s="4" t="s">
        <v>22790</v>
      </c>
      <c r="C1941" s="4" t="s">
        <v>20878</v>
      </c>
      <c r="D1941" t="str">
        <f t="shared" si="30"/>
        <v>http://example.net</v>
      </c>
    </row>
    <row r="1942" spans="1:4">
      <c r="A1942" t="s">
        <v>7504</v>
      </c>
      <c r="B1942" s="4" t="s">
        <v>22791</v>
      </c>
      <c r="C1942" s="4" t="s">
        <v>20878</v>
      </c>
      <c r="D1942" t="str">
        <f t="shared" si="30"/>
        <v>http://example.net</v>
      </c>
    </row>
    <row r="1943" spans="1:4">
      <c r="A1943" t="s">
        <v>7508</v>
      </c>
      <c r="B1943" s="4" t="s">
        <v>22792</v>
      </c>
      <c r="C1943" s="4" t="s">
        <v>20876</v>
      </c>
      <c r="D1943" t="str">
        <f t="shared" si="30"/>
        <v>http://example.org</v>
      </c>
    </row>
    <row r="1944" spans="1:4">
      <c r="A1944" t="s">
        <v>7512</v>
      </c>
      <c r="B1944" s="4" t="s">
        <v>22793</v>
      </c>
      <c r="C1944" s="4" t="s">
        <v>20878</v>
      </c>
      <c r="D1944" t="str">
        <f t="shared" si="30"/>
        <v>http://example.net</v>
      </c>
    </row>
    <row r="1945" spans="1:4">
      <c r="A1945" t="s">
        <v>7516</v>
      </c>
      <c r="B1945" s="4" t="s">
        <v>22794</v>
      </c>
      <c r="C1945" s="4" t="s">
        <v>20878</v>
      </c>
      <c r="D1945" t="str">
        <f t="shared" si="30"/>
        <v>http://example.net</v>
      </c>
    </row>
    <row r="1946" spans="1:4">
      <c r="A1946" t="s">
        <v>7520</v>
      </c>
      <c r="B1946" s="4" t="s">
        <v>22795</v>
      </c>
      <c r="C1946" s="4" t="s">
        <v>20876</v>
      </c>
      <c r="D1946" t="str">
        <f t="shared" si="30"/>
        <v>http://example.org</v>
      </c>
    </row>
    <row r="1947" spans="1:4">
      <c r="A1947" t="s">
        <v>7524</v>
      </c>
      <c r="B1947" s="4" t="s">
        <v>22796</v>
      </c>
      <c r="C1947" s="4" t="s">
        <v>20876</v>
      </c>
      <c r="D1947" t="str">
        <f t="shared" si="30"/>
        <v>http://example.org</v>
      </c>
    </row>
    <row r="1948" spans="1:4">
      <c r="A1948" t="s">
        <v>7528</v>
      </c>
      <c r="B1948" s="4" t="s">
        <v>22797</v>
      </c>
      <c r="C1948" s="4" t="s">
        <v>20878</v>
      </c>
      <c r="D1948" t="str">
        <f t="shared" si="30"/>
        <v>http://example.net</v>
      </c>
    </row>
    <row r="1949" spans="1:4">
      <c r="A1949" t="s">
        <v>7532</v>
      </c>
      <c r="B1949" s="4" t="s">
        <v>22798</v>
      </c>
      <c r="C1949" s="4" t="s">
        <v>20878</v>
      </c>
      <c r="D1949" t="str">
        <f t="shared" si="30"/>
        <v>http://example.net</v>
      </c>
    </row>
    <row r="1950" spans="1:4">
      <c r="A1950" t="s">
        <v>7536</v>
      </c>
      <c r="B1950" s="4" t="s">
        <v>22799</v>
      </c>
      <c r="C1950" s="4" t="s">
        <v>20874</v>
      </c>
      <c r="D1950" t="str">
        <f t="shared" si="30"/>
        <v>http://example.com</v>
      </c>
    </row>
    <row r="1951" spans="1:4">
      <c r="A1951" t="s">
        <v>7540</v>
      </c>
      <c r="B1951" s="4" t="s">
        <v>22800</v>
      </c>
      <c r="C1951" s="4" t="s">
        <v>20876</v>
      </c>
      <c r="D1951" t="str">
        <f t="shared" si="30"/>
        <v>http://example.org</v>
      </c>
    </row>
    <row r="1952" spans="1:4">
      <c r="A1952" t="s">
        <v>7543</v>
      </c>
      <c r="B1952" s="4" t="s">
        <v>22801</v>
      </c>
      <c r="C1952" s="4" t="s">
        <v>20874</v>
      </c>
      <c r="D1952" t="str">
        <f t="shared" si="30"/>
        <v>http://example.com</v>
      </c>
    </row>
    <row r="1953" spans="1:4">
      <c r="A1953" t="s">
        <v>7547</v>
      </c>
      <c r="B1953" s="4" t="s">
        <v>22802</v>
      </c>
      <c r="C1953" s="4" t="s">
        <v>20878</v>
      </c>
      <c r="D1953" t="str">
        <f t="shared" si="30"/>
        <v>http://example.net</v>
      </c>
    </row>
    <row r="1954" spans="1:4">
      <c r="A1954" t="s">
        <v>7550</v>
      </c>
      <c r="B1954" s="4" t="s">
        <v>22803</v>
      </c>
      <c r="C1954" s="4" t="s">
        <v>20878</v>
      </c>
      <c r="D1954" t="str">
        <f t="shared" si="30"/>
        <v>http://example.net</v>
      </c>
    </row>
    <row r="1955" spans="1:4">
      <c r="A1955" t="s">
        <v>7554</v>
      </c>
      <c r="B1955" s="4" t="s">
        <v>22804</v>
      </c>
      <c r="C1955" s="4" t="s">
        <v>20874</v>
      </c>
      <c r="D1955" t="str">
        <f t="shared" si="30"/>
        <v>http://example.com</v>
      </c>
    </row>
    <row r="1956" spans="1:4">
      <c r="A1956" t="s">
        <v>7558</v>
      </c>
      <c r="B1956" s="4" t="s">
        <v>22805</v>
      </c>
      <c r="C1956" s="4" t="s">
        <v>20878</v>
      </c>
      <c r="D1956" t="str">
        <f t="shared" si="30"/>
        <v>http://example.net</v>
      </c>
    </row>
    <row r="1957" spans="1:4">
      <c r="A1957" t="s">
        <v>7562</v>
      </c>
      <c r="B1957" s="4" t="s">
        <v>22806</v>
      </c>
      <c r="C1957" s="4" t="s">
        <v>20878</v>
      </c>
      <c r="D1957" t="str">
        <f t="shared" si="30"/>
        <v>http://example.net</v>
      </c>
    </row>
    <row r="1958" spans="1:4">
      <c r="A1958" t="s">
        <v>7565</v>
      </c>
      <c r="B1958" s="4" t="s">
        <v>22807</v>
      </c>
      <c r="C1958" s="4" t="s">
        <v>20874</v>
      </c>
      <c r="D1958" t="str">
        <f t="shared" si="30"/>
        <v>http://example.com</v>
      </c>
    </row>
    <row r="1959" spans="1:4">
      <c r="A1959" t="s">
        <v>7569</v>
      </c>
      <c r="B1959" s="4" t="s">
        <v>22808</v>
      </c>
      <c r="C1959" s="4" t="s">
        <v>20876</v>
      </c>
      <c r="D1959" t="str">
        <f t="shared" si="30"/>
        <v>http://example.org</v>
      </c>
    </row>
    <row r="1960" spans="1:4">
      <c r="A1960" t="s">
        <v>7572</v>
      </c>
      <c r="B1960" s="4" t="s">
        <v>22809</v>
      </c>
      <c r="C1960" s="4" t="s">
        <v>20878</v>
      </c>
      <c r="D1960" t="str">
        <f t="shared" si="30"/>
        <v>http://example.net</v>
      </c>
    </row>
    <row r="1961" spans="1:4">
      <c r="A1961" t="s">
        <v>7576</v>
      </c>
      <c r="B1961" s="4" t="s">
        <v>22810</v>
      </c>
      <c r="C1961" s="4" t="s">
        <v>20876</v>
      </c>
      <c r="D1961" t="str">
        <f t="shared" si="30"/>
        <v>http://example.org</v>
      </c>
    </row>
    <row r="1962" spans="1:4">
      <c r="A1962" t="s">
        <v>7580</v>
      </c>
      <c r="B1962" s="4" t="s">
        <v>22811</v>
      </c>
      <c r="C1962" s="4" t="s">
        <v>20878</v>
      </c>
      <c r="D1962" t="str">
        <f t="shared" si="30"/>
        <v>http://example.net</v>
      </c>
    </row>
    <row r="1963" spans="1:4">
      <c r="A1963" t="s">
        <v>7584</v>
      </c>
      <c r="B1963" s="4" t="s">
        <v>22812</v>
      </c>
      <c r="C1963" s="4" t="s">
        <v>20876</v>
      </c>
      <c r="D1963" t="str">
        <f t="shared" si="30"/>
        <v>http://example.org</v>
      </c>
    </row>
    <row r="1964" spans="1:4">
      <c r="A1964" t="s">
        <v>7588</v>
      </c>
      <c r="B1964" s="4" t="s">
        <v>22813</v>
      </c>
      <c r="C1964" s="4" t="s">
        <v>20874</v>
      </c>
      <c r="D1964" t="str">
        <f t="shared" si="30"/>
        <v>http://example.com</v>
      </c>
    </row>
    <row r="1965" spans="1:4">
      <c r="A1965" t="s">
        <v>7591</v>
      </c>
      <c r="B1965" s="4" t="s">
        <v>22814</v>
      </c>
      <c r="C1965" s="4" t="s">
        <v>20874</v>
      </c>
      <c r="D1965" t="str">
        <f t="shared" si="30"/>
        <v>http://example.com</v>
      </c>
    </row>
    <row r="1966" spans="1:4">
      <c r="A1966" t="s">
        <v>7595</v>
      </c>
      <c r="B1966" s="4" t="s">
        <v>22815</v>
      </c>
      <c r="C1966" s="4" t="s">
        <v>20878</v>
      </c>
      <c r="D1966" t="str">
        <f t="shared" si="30"/>
        <v>http://example.net</v>
      </c>
    </row>
    <row r="1967" spans="1:4">
      <c r="A1967" t="s">
        <v>7599</v>
      </c>
      <c r="B1967" s="4" t="s">
        <v>22816</v>
      </c>
      <c r="C1967" s="4" t="s">
        <v>20876</v>
      </c>
      <c r="D1967" t="str">
        <f t="shared" si="30"/>
        <v>http://example.org</v>
      </c>
    </row>
    <row r="1968" spans="1:4">
      <c r="A1968" t="s">
        <v>7603</v>
      </c>
      <c r="B1968" s="4" t="s">
        <v>22817</v>
      </c>
      <c r="C1968" s="4" t="s">
        <v>20874</v>
      </c>
      <c r="D1968" t="str">
        <f t="shared" si="30"/>
        <v>http://example.com</v>
      </c>
    </row>
    <row r="1969" spans="1:4">
      <c r="A1969" t="s">
        <v>7607</v>
      </c>
      <c r="B1969" s="4" t="s">
        <v>22818</v>
      </c>
      <c r="C1969" s="4" t="s">
        <v>20878</v>
      </c>
      <c r="D1969" t="str">
        <f t="shared" si="30"/>
        <v>http://example.net</v>
      </c>
    </row>
    <row r="1970" spans="1:4">
      <c r="A1970" t="s">
        <v>7611</v>
      </c>
      <c r="B1970" s="4" t="s">
        <v>22819</v>
      </c>
      <c r="C1970" s="4" t="s">
        <v>20878</v>
      </c>
      <c r="D1970" t="str">
        <f t="shared" si="30"/>
        <v>http://example.net</v>
      </c>
    </row>
    <row r="1971" spans="1:4">
      <c r="A1971" t="s">
        <v>7615</v>
      </c>
      <c r="B1971" s="4" t="s">
        <v>22820</v>
      </c>
      <c r="C1971" s="4" t="s">
        <v>20878</v>
      </c>
      <c r="D1971" t="str">
        <f t="shared" si="30"/>
        <v>http://example.net</v>
      </c>
    </row>
    <row r="1972" spans="1:4">
      <c r="A1972" t="s">
        <v>7619</v>
      </c>
      <c r="B1972" s="4" t="s">
        <v>22821</v>
      </c>
      <c r="C1972" s="4" t="s">
        <v>20876</v>
      </c>
      <c r="D1972" t="str">
        <f t="shared" si="30"/>
        <v>http://example.org</v>
      </c>
    </row>
    <row r="1973" spans="1:4">
      <c r="A1973" t="s">
        <v>7623</v>
      </c>
      <c r="B1973" s="4" t="s">
        <v>22822</v>
      </c>
      <c r="C1973" s="4" t="s">
        <v>20878</v>
      </c>
      <c r="D1973" t="str">
        <f t="shared" si="30"/>
        <v>http://example.net</v>
      </c>
    </row>
    <row r="1974" spans="1:4">
      <c r="A1974" t="s">
        <v>7627</v>
      </c>
      <c r="B1974" s="4" t="s">
        <v>22823</v>
      </c>
      <c r="C1974" s="4" t="s">
        <v>20878</v>
      </c>
      <c r="D1974" t="str">
        <f t="shared" si="30"/>
        <v>http://example.net</v>
      </c>
    </row>
    <row r="1975" spans="1:4">
      <c r="A1975" t="s">
        <v>7630</v>
      </c>
      <c r="B1975" s="4" t="s">
        <v>22824</v>
      </c>
      <c r="C1975" s="4" t="s">
        <v>20876</v>
      </c>
      <c r="D1975" t="str">
        <f t="shared" si="30"/>
        <v>http://example.org</v>
      </c>
    </row>
    <row r="1976" spans="1:4">
      <c r="A1976" t="s">
        <v>7634</v>
      </c>
      <c r="B1976" s="4" t="s">
        <v>22825</v>
      </c>
      <c r="C1976" s="4" t="s">
        <v>20876</v>
      </c>
      <c r="D1976" t="str">
        <f t="shared" si="30"/>
        <v>http://example.org</v>
      </c>
    </row>
    <row r="1977" spans="1:4">
      <c r="A1977" t="s">
        <v>7638</v>
      </c>
      <c r="B1977" s="4" t="s">
        <v>22826</v>
      </c>
      <c r="C1977" s="4" t="s">
        <v>20876</v>
      </c>
      <c r="D1977" t="str">
        <f t="shared" si="30"/>
        <v>http://example.org</v>
      </c>
    </row>
    <row r="1978" spans="1:4">
      <c r="A1978" t="s">
        <v>7642</v>
      </c>
      <c r="B1978" s="4" t="s">
        <v>22827</v>
      </c>
      <c r="C1978" s="4" t="s">
        <v>20878</v>
      </c>
      <c r="D1978" t="str">
        <f t="shared" si="30"/>
        <v>http://example.net</v>
      </c>
    </row>
    <row r="1979" spans="1:4">
      <c r="A1979" t="s">
        <v>7644</v>
      </c>
      <c r="B1979" s="4" t="s">
        <v>22828</v>
      </c>
      <c r="C1979" s="4" t="s">
        <v>20874</v>
      </c>
      <c r="D1979" t="str">
        <f t="shared" si="30"/>
        <v>http://example.com</v>
      </c>
    </row>
    <row r="1980" spans="1:4">
      <c r="A1980" t="s">
        <v>7648</v>
      </c>
      <c r="B1980" s="4" t="s">
        <v>22829</v>
      </c>
      <c r="C1980" s="4" t="s">
        <v>20878</v>
      </c>
      <c r="D1980" t="str">
        <f t="shared" si="30"/>
        <v>http://example.net</v>
      </c>
    </row>
    <row r="1981" spans="1:4">
      <c r="A1981" t="s">
        <v>7652</v>
      </c>
      <c r="B1981" s="4" t="s">
        <v>22830</v>
      </c>
      <c r="C1981" s="4" t="s">
        <v>20878</v>
      </c>
      <c r="D1981" t="str">
        <f t="shared" si="30"/>
        <v>http://example.net</v>
      </c>
    </row>
    <row r="1982" spans="1:4">
      <c r="A1982" t="s">
        <v>7656</v>
      </c>
      <c r="B1982" s="4" t="s">
        <v>22831</v>
      </c>
      <c r="C1982" s="4" t="s">
        <v>20878</v>
      </c>
      <c r="D1982" t="str">
        <f t="shared" si="30"/>
        <v>http://example.net</v>
      </c>
    </row>
    <row r="1983" spans="1:4">
      <c r="A1983" t="s">
        <v>379</v>
      </c>
      <c r="B1983" s="4" t="s">
        <v>20972</v>
      </c>
      <c r="C1983" s="4" t="s">
        <v>20876</v>
      </c>
      <c r="D1983" t="str">
        <f t="shared" si="30"/>
        <v>http://example.org</v>
      </c>
    </row>
    <row r="1984" spans="1:4">
      <c r="A1984" t="s">
        <v>7663</v>
      </c>
      <c r="B1984" s="4" t="s">
        <v>22832</v>
      </c>
      <c r="C1984" s="4" t="s">
        <v>20878</v>
      </c>
      <c r="D1984" t="str">
        <f t="shared" si="30"/>
        <v>http://example.net</v>
      </c>
    </row>
    <row r="1985" spans="1:4">
      <c r="A1985" t="s">
        <v>7667</v>
      </c>
      <c r="B1985" s="4" t="s">
        <v>22833</v>
      </c>
      <c r="C1985" s="4" t="s">
        <v>20876</v>
      </c>
      <c r="D1985" t="str">
        <f t="shared" si="30"/>
        <v>http://example.org</v>
      </c>
    </row>
    <row r="1986" spans="1:4">
      <c r="A1986" t="s">
        <v>7671</v>
      </c>
      <c r="B1986" s="4" t="s">
        <v>22834</v>
      </c>
      <c r="C1986" s="4" t="s">
        <v>20878</v>
      </c>
      <c r="D1986" t="str">
        <f t="shared" si="30"/>
        <v>http://example.net</v>
      </c>
    </row>
    <row r="1987" spans="1:4">
      <c r="A1987" t="s">
        <v>7675</v>
      </c>
      <c r="B1987" s="4" t="s">
        <v>22835</v>
      </c>
      <c r="C1987" s="4" t="s">
        <v>20876</v>
      </c>
      <c r="D1987" t="str">
        <f t="shared" ref="D1987:D2050" si="31">"http://"&amp;C1987</f>
        <v>http://example.org</v>
      </c>
    </row>
    <row r="1988" spans="1:4">
      <c r="A1988" t="s">
        <v>7679</v>
      </c>
      <c r="B1988" s="4" t="s">
        <v>20989</v>
      </c>
      <c r="C1988" s="4" t="s">
        <v>20878</v>
      </c>
      <c r="D1988" t="str">
        <f t="shared" si="31"/>
        <v>http://example.net</v>
      </c>
    </row>
    <row r="1989" spans="1:4">
      <c r="A1989" t="s">
        <v>7683</v>
      </c>
      <c r="B1989" s="4" t="s">
        <v>22836</v>
      </c>
      <c r="C1989" s="4" t="s">
        <v>20874</v>
      </c>
      <c r="D1989" t="str">
        <f t="shared" si="31"/>
        <v>http://example.com</v>
      </c>
    </row>
    <row r="1990" spans="1:4">
      <c r="A1990" t="s">
        <v>7686</v>
      </c>
      <c r="B1990" s="4" t="s">
        <v>22837</v>
      </c>
      <c r="C1990" s="4" t="s">
        <v>20878</v>
      </c>
      <c r="D1990" t="str">
        <f t="shared" si="31"/>
        <v>http://example.net</v>
      </c>
    </row>
    <row r="1991" spans="1:4">
      <c r="A1991" t="s">
        <v>7690</v>
      </c>
      <c r="B1991" s="4" t="s">
        <v>22838</v>
      </c>
      <c r="C1991" s="4" t="s">
        <v>20878</v>
      </c>
      <c r="D1991" t="str">
        <f t="shared" si="31"/>
        <v>http://example.net</v>
      </c>
    </row>
    <row r="1992" spans="1:4">
      <c r="A1992" t="s">
        <v>7693</v>
      </c>
      <c r="B1992" s="4" t="s">
        <v>22479</v>
      </c>
      <c r="C1992" s="4" t="s">
        <v>20874</v>
      </c>
      <c r="D1992" t="str">
        <f t="shared" si="31"/>
        <v>http://example.com</v>
      </c>
    </row>
    <row r="1993" spans="1:4">
      <c r="A1993" t="s">
        <v>7697</v>
      </c>
      <c r="B1993" s="4" t="s">
        <v>22839</v>
      </c>
      <c r="C1993" s="4" t="s">
        <v>20878</v>
      </c>
      <c r="D1993" t="str">
        <f t="shared" si="31"/>
        <v>http://example.net</v>
      </c>
    </row>
    <row r="1994" spans="1:4">
      <c r="A1994" t="s">
        <v>7701</v>
      </c>
      <c r="B1994" s="4" t="s">
        <v>22840</v>
      </c>
      <c r="C1994" s="4" t="s">
        <v>20874</v>
      </c>
      <c r="D1994" t="str">
        <f t="shared" si="31"/>
        <v>http://example.com</v>
      </c>
    </row>
    <row r="1995" spans="1:4">
      <c r="A1995" t="s">
        <v>7705</v>
      </c>
      <c r="B1995" s="4" t="s">
        <v>22841</v>
      </c>
      <c r="C1995" s="4" t="s">
        <v>20876</v>
      </c>
      <c r="D1995" t="str">
        <f t="shared" si="31"/>
        <v>http://example.org</v>
      </c>
    </row>
    <row r="1996" spans="1:4">
      <c r="A1996" t="s">
        <v>7709</v>
      </c>
      <c r="B1996" s="4" t="s">
        <v>22842</v>
      </c>
      <c r="C1996" s="4" t="s">
        <v>20878</v>
      </c>
      <c r="D1996" t="str">
        <f t="shared" si="31"/>
        <v>http://example.net</v>
      </c>
    </row>
    <row r="1997" spans="1:4">
      <c r="A1997" t="s">
        <v>7713</v>
      </c>
      <c r="B1997" s="4" t="s">
        <v>22843</v>
      </c>
      <c r="C1997" s="4" t="s">
        <v>20878</v>
      </c>
      <c r="D1997" t="str">
        <f t="shared" si="31"/>
        <v>http://example.net</v>
      </c>
    </row>
    <row r="1998" spans="1:4">
      <c r="A1998" t="s">
        <v>7716</v>
      </c>
      <c r="B1998" s="4" t="s">
        <v>22844</v>
      </c>
      <c r="C1998" s="4" t="s">
        <v>20874</v>
      </c>
      <c r="D1998" t="str">
        <f t="shared" si="31"/>
        <v>http://example.com</v>
      </c>
    </row>
    <row r="1999" spans="1:4">
      <c r="A1999" t="s">
        <v>7720</v>
      </c>
      <c r="B1999" s="4" t="s">
        <v>22845</v>
      </c>
      <c r="C1999" s="4" t="s">
        <v>20878</v>
      </c>
      <c r="D1999" t="str">
        <f t="shared" si="31"/>
        <v>http://example.net</v>
      </c>
    </row>
    <row r="2000" spans="1:4">
      <c r="A2000" t="s">
        <v>7724</v>
      </c>
      <c r="B2000" s="4" t="s">
        <v>22846</v>
      </c>
      <c r="C2000" s="4" t="s">
        <v>20878</v>
      </c>
      <c r="D2000" t="str">
        <f t="shared" si="31"/>
        <v>http://example.net</v>
      </c>
    </row>
    <row r="2001" spans="1:4">
      <c r="A2001" t="s">
        <v>7728</v>
      </c>
      <c r="B2001" s="4" t="s">
        <v>22847</v>
      </c>
      <c r="C2001" s="4" t="s">
        <v>20876</v>
      </c>
      <c r="D2001" t="str">
        <f t="shared" si="31"/>
        <v>http://example.org</v>
      </c>
    </row>
    <row r="2002" spans="1:4">
      <c r="A2002" t="s">
        <v>7731</v>
      </c>
      <c r="B2002" s="4" t="s">
        <v>22848</v>
      </c>
      <c r="C2002" s="4" t="s">
        <v>20874</v>
      </c>
      <c r="D2002" t="str">
        <f t="shared" si="31"/>
        <v>http://example.com</v>
      </c>
    </row>
    <row r="2003" spans="1:4">
      <c r="A2003" t="s">
        <v>7735</v>
      </c>
      <c r="B2003" s="4" t="s">
        <v>22849</v>
      </c>
      <c r="C2003" s="4" t="s">
        <v>20876</v>
      </c>
      <c r="D2003" t="str">
        <f t="shared" si="31"/>
        <v>http://example.org</v>
      </c>
    </row>
    <row r="2004" spans="1:4">
      <c r="A2004" t="s">
        <v>7739</v>
      </c>
      <c r="B2004" s="4" t="s">
        <v>22850</v>
      </c>
      <c r="C2004" s="4" t="s">
        <v>20878</v>
      </c>
      <c r="D2004" t="str">
        <f t="shared" si="31"/>
        <v>http://example.net</v>
      </c>
    </row>
    <row r="2005" spans="1:4">
      <c r="A2005" t="s">
        <v>7743</v>
      </c>
      <c r="B2005" s="4" t="s">
        <v>22851</v>
      </c>
      <c r="C2005" s="4" t="s">
        <v>20874</v>
      </c>
      <c r="D2005" t="str">
        <f t="shared" si="31"/>
        <v>http://example.com</v>
      </c>
    </row>
    <row r="2006" spans="1:4">
      <c r="A2006" t="s">
        <v>7746</v>
      </c>
      <c r="B2006" s="4" t="s">
        <v>22852</v>
      </c>
      <c r="C2006" s="4" t="s">
        <v>20878</v>
      </c>
      <c r="D2006" t="str">
        <f t="shared" si="31"/>
        <v>http://example.net</v>
      </c>
    </row>
    <row r="2007" spans="1:4">
      <c r="A2007" t="s">
        <v>7750</v>
      </c>
      <c r="B2007" s="4" t="s">
        <v>22853</v>
      </c>
      <c r="C2007" s="4" t="s">
        <v>20874</v>
      </c>
      <c r="D2007" t="str">
        <f t="shared" si="31"/>
        <v>http://example.com</v>
      </c>
    </row>
    <row r="2008" spans="1:4">
      <c r="A2008" t="s">
        <v>710</v>
      </c>
      <c r="B2008" s="4" t="s">
        <v>21057</v>
      </c>
      <c r="C2008" s="4" t="s">
        <v>20874</v>
      </c>
      <c r="D2008" t="str">
        <f t="shared" si="31"/>
        <v>http://example.com</v>
      </c>
    </row>
    <row r="2009" spans="1:4">
      <c r="A2009" t="s">
        <v>7757</v>
      </c>
      <c r="B2009" s="4" t="s">
        <v>22854</v>
      </c>
      <c r="C2009" s="4" t="s">
        <v>20874</v>
      </c>
      <c r="D2009" t="str">
        <f t="shared" si="31"/>
        <v>http://example.com</v>
      </c>
    </row>
    <row r="2010" spans="1:4">
      <c r="A2010" t="s">
        <v>7761</v>
      </c>
      <c r="B2010" s="4" t="s">
        <v>22855</v>
      </c>
      <c r="C2010" s="4" t="s">
        <v>20874</v>
      </c>
      <c r="D2010" t="str">
        <f t="shared" si="31"/>
        <v>http://example.com</v>
      </c>
    </row>
    <row r="2011" spans="1:4">
      <c r="A2011" t="s">
        <v>7765</v>
      </c>
      <c r="B2011" s="4" t="s">
        <v>22856</v>
      </c>
      <c r="C2011" s="4" t="s">
        <v>20878</v>
      </c>
      <c r="D2011" t="str">
        <f t="shared" si="31"/>
        <v>http://example.net</v>
      </c>
    </row>
    <row r="2012" spans="1:4">
      <c r="A2012" t="s">
        <v>7769</v>
      </c>
      <c r="B2012" s="4" t="s">
        <v>22857</v>
      </c>
      <c r="C2012" s="4" t="s">
        <v>20876</v>
      </c>
      <c r="D2012" t="str">
        <f t="shared" si="31"/>
        <v>http://example.org</v>
      </c>
    </row>
    <row r="2013" spans="1:4">
      <c r="A2013" t="s">
        <v>7773</v>
      </c>
      <c r="B2013" s="4" t="s">
        <v>22858</v>
      </c>
      <c r="C2013" s="4" t="s">
        <v>20874</v>
      </c>
      <c r="D2013" t="str">
        <f t="shared" si="31"/>
        <v>http://example.com</v>
      </c>
    </row>
    <row r="2014" spans="1:4">
      <c r="A2014" t="s">
        <v>7777</v>
      </c>
      <c r="B2014" s="4" t="s">
        <v>22859</v>
      </c>
      <c r="C2014" s="4" t="s">
        <v>20876</v>
      </c>
      <c r="D2014" t="str">
        <f t="shared" si="31"/>
        <v>http://example.org</v>
      </c>
    </row>
    <row r="2015" spans="1:4">
      <c r="A2015" t="s">
        <v>7781</v>
      </c>
      <c r="B2015" s="4" t="s">
        <v>22860</v>
      </c>
      <c r="C2015" s="4" t="s">
        <v>20874</v>
      </c>
      <c r="D2015" t="str">
        <f t="shared" si="31"/>
        <v>http://example.com</v>
      </c>
    </row>
    <row r="2016" spans="1:4">
      <c r="A2016" t="s">
        <v>7785</v>
      </c>
      <c r="B2016" s="4" t="s">
        <v>22861</v>
      </c>
      <c r="C2016" s="4" t="s">
        <v>20874</v>
      </c>
      <c r="D2016" t="str">
        <f t="shared" si="31"/>
        <v>http://example.com</v>
      </c>
    </row>
    <row r="2017" spans="1:4">
      <c r="A2017" t="s">
        <v>7789</v>
      </c>
      <c r="B2017" s="4" t="s">
        <v>22862</v>
      </c>
      <c r="C2017" s="4" t="s">
        <v>20878</v>
      </c>
      <c r="D2017" t="str">
        <f t="shared" si="31"/>
        <v>http://example.net</v>
      </c>
    </row>
    <row r="2018" spans="1:4">
      <c r="A2018" t="s">
        <v>7793</v>
      </c>
      <c r="B2018" s="4" t="s">
        <v>22863</v>
      </c>
      <c r="C2018" s="4" t="s">
        <v>20874</v>
      </c>
      <c r="D2018" t="str">
        <f t="shared" si="31"/>
        <v>http://example.com</v>
      </c>
    </row>
    <row r="2019" spans="1:4">
      <c r="A2019" t="s">
        <v>7797</v>
      </c>
      <c r="B2019" s="4" t="s">
        <v>22864</v>
      </c>
      <c r="C2019" s="4" t="s">
        <v>20876</v>
      </c>
      <c r="D2019" t="str">
        <f t="shared" si="31"/>
        <v>http://example.org</v>
      </c>
    </row>
    <row r="2020" spans="1:4">
      <c r="A2020" t="s">
        <v>7801</v>
      </c>
      <c r="B2020" s="4" t="s">
        <v>22865</v>
      </c>
      <c r="C2020" s="4" t="s">
        <v>20878</v>
      </c>
      <c r="D2020" t="str">
        <f t="shared" si="31"/>
        <v>http://example.net</v>
      </c>
    </row>
    <row r="2021" spans="1:4">
      <c r="A2021" t="s">
        <v>7805</v>
      </c>
      <c r="B2021" s="4" t="s">
        <v>22866</v>
      </c>
      <c r="C2021" s="4" t="s">
        <v>20876</v>
      </c>
      <c r="D2021" t="str">
        <f t="shared" si="31"/>
        <v>http://example.org</v>
      </c>
    </row>
    <row r="2022" spans="1:4">
      <c r="A2022" t="s">
        <v>7809</v>
      </c>
      <c r="B2022" s="4" t="s">
        <v>22867</v>
      </c>
      <c r="C2022" s="4" t="s">
        <v>20874</v>
      </c>
      <c r="D2022" t="str">
        <f t="shared" si="31"/>
        <v>http://example.com</v>
      </c>
    </row>
    <row r="2023" spans="1:4">
      <c r="A2023" t="s">
        <v>7813</v>
      </c>
      <c r="B2023" s="4" t="s">
        <v>22868</v>
      </c>
      <c r="C2023" s="4" t="s">
        <v>20876</v>
      </c>
      <c r="D2023" t="str">
        <f t="shared" si="31"/>
        <v>http://example.org</v>
      </c>
    </row>
    <row r="2024" spans="1:4">
      <c r="A2024" t="s">
        <v>7817</v>
      </c>
      <c r="B2024" s="4" t="s">
        <v>22869</v>
      </c>
      <c r="C2024" s="4" t="s">
        <v>20878</v>
      </c>
      <c r="D2024" t="str">
        <f t="shared" si="31"/>
        <v>http://example.net</v>
      </c>
    </row>
    <row r="2025" spans="1:4">
      <c r="A2025" t="s">
        <v>7821</v>
      </c>
      <c r="B2025" s="4" t="s">
        <v>22870</v>
      </c>
      <c r="C2025" s="4" t="s">
        <v>20876</v>
      </c>
      <c r="D2025" t="str">
        <f t="shared" si="31"/>
        <v>http://example.org</v>
      </c>
    </row>
    <row r="2026" spans="1:4">
      <c r="A2026" t="s">
        <v>7825</v>
      </c>
      <c r="B2026" s="4" t="s">
        <v>22871</v>
      </c>
      <c r="C2026" s="4" t="s">
        <v>20878</v>
      </c>
      <c r="D2026" t="str">
        <f t="shared" si="31"/>
        <v>http://example.net</v>
      </c>
    </row>
    <row r="2027" spans="1:4">
      <c r="A2027" t="s">
        <v>7829</v>
      </c>
      <c r="B2027" s="4" t="s">
        <v>22872</v>
      </c>
      <c r="C2027" s="4" t="s">
        <v>20878</v>
      </c>
      <c r="D2027" t="str">
        <f t="shared" si="31"/>
        <v>http://example.net</v>
      </c>
    </row>
    <row r="2028" spans="1:4">
      <c r="A2028" t="s">
        <v>7833</v>
      </c>
      <c r="B2028" s="4" t="s">
        <v>22873</v>
      </c>
      <c r="C2028" s="4" t="s">
        <v>20878</v>
      </c>
      <c r="D2028" t="str">
        <f t="shared" si="31"/>
        <v>http://example.net</v>
      </c>
    </row>
    <row r="2029" spans="1:4">
      <c r="A2029" t="s">
        <v>7837</v>
      </c>
      <c r="B2029" s="4" t="s">
        <v>22874</v>
      </c>
      <c r="C2029" s="4" t="s">
        <v>20874</v>
      </c>
      <c r="D2029" t="str">
        <f t="shared" si="31"/>
        <v>http://example.com</v>
      </c>
    </row>
    <row r="2030" spans="1:4">
      <c r="A2030" t="s">
        <v>7841</v>
      </c>
      <c r="B2030" s="4" t="s">
        <v>22875</v>
      </c>
      <c r="C2030" s="4" t="s">
        <v>20878</v>
      </c>
      <c r="D2030" t="str">
        <f t="shared" si="31"/>
        <v>http://example.net</v>
      </c>
    </row>
    <row r="2031" spans="1:4">
      <c r="A2031" t="s">
        <v>7845</v>
      </c>
      <c r="B2031" s="4" t="s">
        <v>22876</v>
      </c>
      <c r="C2031" s="4" t="s">
        <v>20874</v>
      </c>
      <c r="D2031" t="str">
        <f t="shared" si="31"/>
        <v>http://example.com</v>
      </c>
    </row>
    <row r="2032" spans="1:4">
      <c r="A2032" t="s">
        <v>7849</v>
      </c>
      <c r="B2032" s="4" t="s">
        <v>22877</v>
      </c>
      <c r="C2032" s="4" t="s">
        <v>20874</v>
      </c>
      <c r="D2032" t="str">
        <f t="shared" si="31"/>
        <v>http://example.com</v>
      </c>
    </row>
    <row r="2033" spans="1:4">
      <c r="A2033" t="s">
        <v>7853</v>
      </c>
      <c r="B2033" s="4" t="s">
        <v>22878</v>
      </c>
      <c r="C2033" s="4" t="s">
        <v>20878</v>
      </c>
      <c r="D2033" t="str">
        <f t="shared" si="31"/>
        <v>http://example.net</v>
      </c>
    </row>
    <row r="2034" spans="1:4">
      <c r="A2034" t="s">
        <v>7857</v>
      </c>
      <c r="B2034" s="4" t="s">
        <v>22879</v>
      </c>
      <c r="C2034" s="4" t="s">
        <v>20874</v>
      </c>
      <c r="D2034" t="str">
        <f t="shared" si="31"/>
        <v>http://example.com</v>
      </c>
    </row>
    <row r="2035" spans="1:4">
      <c r="A2035" t="s">
        <v>7860</v>
      </c>
      <c r="B2035" s="4" t="s">
        <v>22880</v>
      </c>
      <c r="C2035" s="4" t="s">
        <v>20876</v>
      </c>
      <c r="D2035" t="str">
        <f t="shared" si="31"/>
        <v>http://example.org</v>
      </c>
    </row>
    <row r="2036" spans="1:4">
      <c r="A2036" t="s">
        <v>7864</v>
      </c>
      <c r="B2036" s="4" t="s">
        <v>22881</v>
      </c>
      <c r="C2036" s="4" t="s">
        <v>20876</v>
      </c>
      <c r="D2036" t="str">
        <f t="shared" si="31"/>
        <v>http://example.org</v>
      </c>
    </row>
    <row r="2037" spans="1:4">
      <c r="A2037" t="s">
        <v>7868</v>
      </c>
      <c r="B2037" s="4" t="s">
        <v>22882</v>
      </c>
      <c r="C2037" s="4" t="s">
        <v>20878</v>
      </c>
      <c r="D2037" t="str">
        <f t="shared" si="31"/>
        <v>http://example.net</v>
      </c>
    </row>
    <row r="2038" spans="1:4">
      <c r="A2038" t="s">
        <v>7872</v>
      </c>
      <c r="B2038" s="4" t="s">
        <v>22883</v>
      </c>
      <c r="C2038" s="4" t="s">
        <v>20874</v>
      </c>
      <c r="D2038" t="str">
        <f t="shared" si="31"/>
        <v>http://example.com</v>
      </c>
    </row>
    <row r="2039" spans="1:4">
      <c r="A2039" t="s">
        <v>7875</v>
      </c>
      <c r="B2039" s="4" t="s">
        <v>22884</v>
      </c>
      <c r="C2039" s="4" t="s">
        <v>20874</v>
      </c>
      <c r="D2039" t="str">
        <f t="shared" si="31"/>
        <v>http://example.com</v>
      </c>
    </row>
    <row r="2040" spans="1:4">
      <c r="A2040" t="s">
        <v>7878</v>
      </c>
      <c r="B2040" s="4" t="s">
        <v>22885</v>
      </c>
      <c r="C2040" s="4" t="s">
        <v>20874</v>
      </c>
      <c r="D2040" t="str">
        <f t="shared" si="31"/>
        <v>http://example.com</v>
      </c>
    </row>
    <row r="2041" spans="1:4">
      <c r="A2041" t="s">
        <v>7882</v>
      </c>
      <c r="B2041" s="4" t="s">
        <v>22886</v>
      </c>
      <c r="C2041" s="4" t="s">
        <v>20876</v>
      </c>
      <c r="D2041" t="str">
        <f t="shared" si="31"/>
        <v>http://example.org</v>
      </c>
    </row>
    <row r="2042" spans="1:4">
      <c r="A2042" t="s">
        <v>7886</v>
      </c>
      <c r="B2042" s="4" t="s">
        <v>22887</v>
      </c>
      <c r="C2042" s="4" t="s">
        <v>20878</v>
      </c>
      <c r="D2042" t="str">
        <f t="shared" si="31"/>
        <v>http://example.net</v>
      </c>
    </row>
    <row r="2043" spans="1:4">
      <c r="A2043" t="s">
        <v>7890</v>
      </c>
      <c r="B2043" s="4" t="s">
        <v>22888</v>
      </c>
      <c r="C2043" s="4" t="s">
        <v>20876</v>
      </c>
      <c r="D2043" t="str">
        <f t="shared" si="31"/>
        <v>http://example.org</v>
      </c>
    </row>
    <row r="2044" spans="1:4">
      <c r="A2044" t="s">
        <v>7894</v>
      </c>
      <c r="B2044" s="4" t="s">
        <v>22889</v>
      </c>
      <c r="C2044" s="4" t="s">
        <v>20876</v>
      </c>
      <c r="D2044" t="str">
        <f t="shared" si="31"/>
        <v>http://example.org</v>
      </c>
    </row>
    <row r="2045" spans="1:4">
      <c r="A2045" t="s">
        <v>7897</v>
      </c>
      <c r="B2045" s="4" t="s">
        <v>22890</v>
      </c>
      <c r="C2045" s="4" t="s">
        <v>20874</v>
      </c>
      <c r="D2045" t="str">
        <f t="shared" si="31"/>
        <v>http://example.com</v>
      </c>
    </row>
    <row r="2046" spans="1:4">
      <c r="A2046" t="s">
        <v>7901</v>
      </c>
      <c r="B2046" s="4" t="s">
        <v>22891</v>
      </c>
      <c r="C2046" s="4" t="s">
        <v>20876</v>
      </c>
      <c r="D2046" t="str">
        <f t="shared" si="31"/>
        <v>http://example.org</v>
      </c>
    </row>
    <row r="2047" spans="1:4">
      <c r="A2047" t="s">
        <v>7905</v>
      </c>
      <c r="B2047" s="4" t="s">
        <v>22892</v>
      </c>
      <c r="C2047" s="4" t="s">
        <v>20874</v>
      </c>
      <c r="D2047" t="str">
        <f t="shared" si="31"/>
        <v>http://example.com</v>
      </c>
    </row>
    <row r="2048" spans="1:4">
      <c r="A2048" t="s">
        <v>7909</v>
      </c>
      <c r="B2048" s="4" t="s">
        <v>22893</v>
      </c>
      <c r="C2048" s="4" t="s">
        <v>20876</v>
      </c>
      <c r="D2048" t="str">
        <f t="shared" si="31"/>
        <v>http://example.org</v>
      </c>
    </row>
    <row r="2049" spans="1:4">
      <c r="A2049" t="s">
        <v>7913</v>
      </c>
      <c r="B2049" s="4" t="s">
        <v>22894</v>
      </c>
      <c r="C2049" s="4" t="s">
        <v>20874</v>
      </c>
      <c r="D2049" t="str">
        <f t="shared" si="31"/>
        <v>http://example.com</v>
      </c>
    </row>
    <row r="2050" spans="1:4">
      <c r="A2050" t="s">
        <v>7917</v>
      </c>
      <c r="B2050" s="4" t="s">
        <v>22895</v>
      </c>
      <c r="C2050" s="4" t="s">
        <v>20874</v>
      </c>
      <c r="D2050" t="str">
        <f t="shared" si="31"/>
        <v>http://example.com</v>
      </c>
    </row>
    <row r="2051" spans="1:4">
      <c r="A2051" t="s">
        <v>7921</v>
      </c>
      <c r="B2051" s="4" t="s">
        <v>22896</v>
      </c>
      <c r="C2051" s="4" t="s">
        <v>20876</v>
      </c>
      <c r="D2051" t="str">
        <f t="shared" ref="D2051:D2114" si="32">"http://"&amp;C2051</f>
        <v>http://example.org</v>
      </c>
    </row>
    <row r="2052" spans="1:4">
      <c r="A2052" t="s">
        <v>7925</v>
      </c>
      <c r="B2052" s="4" t="s">
        <v>22897</v>
      </c>
      <c r="C2052" s="4" t="s">
        <v>20876</v>
      </c>
      <c r="D2052" t="str">
        <f t="shared" si="32"/>
        <v>http://example.org</v>
      </c>
    </row>
    <row r="2053" spans="1:4">
      <c r="A2053" t="s">
        <v>7929</v>
      </c>
      <c r="B2053" s="4" t="s">
        <v>22898</v>
      </c>
      <c r="C2053" s="4" t="s">
        <v>20876</v>
      </c>
      <c r="D2053" t="str">
        <f t="shared" si="32"/>
        <v>http://example.org</v>
      </c>
    </row>
    <row r="2054" spans="1:4">
      <c r="A2054" t="s">
        <v>7933</v>
      </c>
      <c r="B2054" s="4" t="s">
        <v>22899</v>
      </c>
      <c r="C2054" s="4" t="s">
        <v>20874</v>
      </c>
      <c r="D2054" t="str">
        <f t="shared" si="32"/>
        <v>http://example.com</v>
      </c>
    </row>
    <row r="2055" spans="1:4">
      <c r="A2055" t="s">
        <v>7937</v>
      </c>
      <c r="B2055" s="4" t="s">
        <v>22900</v>
      </c>
      <c r="C2055" s="4" t="s">
        <v>20878</v>
      </c>
      <c r="D2055" t="str">
        <f t="shared" si="32"/>
        <v>http://example.net</v>
      </c>
    </row>
    <row r="2056" spans="1:4">
      <c r="A2056" t="s">
        <v>7941</v>
      </c>
      <c r="B2056" s="4" t="s">
        <v>22901</v>
      </c>
      <c r="C2056" s="4" t="s">
        <v>20876</v>
      </c>
      <c r="D2056" t="str">
        <f t="shared" si="32"/>
        <v>http://example.org</v>
      </c>
    </row>
    <row r="2057" spans="1:4">
      <c r="A2057" t="s">
        <v>7945</v>
      </c>
      <c r="B2057" s="4" t="s">
        <v>22902</v>
      </c>
      <c r="C2057" s="4" t="s">
        <v>20878</v>
      </c>
      <c r="D2057" t="str">
        <f t="shared" si="32"/>
        <v>http://example.net</v>
      </c>
    </row>
    <row r="2058" spans="1:4">
      <c r="A2058" t="s">
        <v>7949</v>
      </c>
      <c r="B2058" s="4" t="s">
        <v>22903</v>
      </c>
      <c r="C2058" s="4" t="s">
        <v>20876</v>
      </c>
      <c r="D2058" t="str">
        <f t="shared" si="32"/>
        <v>http://example.org</v>
      </c>
    </row>
    <row r="2059" spans="1:4">
      <c r="A2059" t="s">
        <v>7953</v>
      </c>
      <c r="B2059" s="4" t="s">
        <v>22904</v>
      </c>
      <c r="C2059" s="4" t="s">
        <v>20876</v>
      </c>
      <c r="D2059" t="str">
        <f t="shared" si="32"/>
        <v>http://example.org</v>
      </c>
    </row>
    <row r="2060" spans="1:4">
      <c r="A2060" t="s">
        <v>7957</v>
      </c>
      <c r="B2060" s="4" t="s">
        <v>22905</v>
      </c>
      <c r="C2060" s="4" t="s">
        <v>20878</v>
      </c>
      <c r="D2060" t="str">
        <f t="shared" si="32"/>
        <v>http://example.net</v>
      </c>
    </row>
    <row r="2061" spans="1:4">
      <c r="A2061" t="s">
        <v>7961</v>
      </c>
      <c r="B2061" s="4" t="s">
        <v>22906</v>
      </c>
      <c r="C2061" s="4" t="s">
        <v>20874</v>
      </c>
      <c r="D2061" t="str">
        <f t="shared" si="32"/>
        <v>http://example.com</v>
      </c>
    </row>
    <row r="2062" spans="1:4">
      <c r="A2062" t="s">
        <v>7965</v>
      </c>
      <c r="B2062" s="4" t="s">
        <v>22907</v>
      </c>
      <c r="C2062" s="4" t="s">
        <v>20874</v>
      </c>
      <c r="D2062" t="str">
        <f t="shared" si="32"/>
        <v>http://example.com</v>
      </c>
    </row>
    <row r="2063" spans="1:4">
      <c r="A2063" t="s">
        <v>7969</v>
      </c>
      <c r="B2063" s="4" t="s">
        <v>22908</v>
      </c>
      <c r="C2063" s="4" t="s">
        <v>20874</v>
      </c>
      <c r="D2063" t="str">
        <f t="shared" si="32"/>
        <v>http://example.com</v>
      </c>
    </row>
    <row r="2064" spans="1:4">
      <c r="A2064" t="s">
        <v>7973</v>
      </c>
      <c r="B2064" s="4" t="s">
        <v>22909</v>
      </c>
      <c r="C2064" s="4" t="s">
        <v>20878</v>
      </c>
      <c r="D2064" t="str">
        <f t="shared" si="32"/>
        <v>http://example.net</v>
      </c>
    </row>
    <row r="2065" spans="1:4">
      <c r="A2065" t="s">
        <v>7977</v>
      </c>
      <c r="B2065" s="4" t="s">
        <v>22910</v>
      </c>
      <c r="C2065" s="4" t="s">
        <v>20878</v>
      </c>
      <c r="D2065" t="str">
        <f t="shared" si="32"/>
        <v>http://example.net</v>
      </c>
    </row>
    <row r="2066" spans="1:4">
      <c r="A2066" t="s">
        <v>7981</v>
      </c>
      <c r="B2066" s="4" t="s">
        <v>22911</v>
      </c>
      <c r="C2066" s="4" t="s">
        <v>20874</v>
      </c>
      <c r="D2066" t="str">
        <f t="shared" si="32"/>
        <v>http://example.com</v>
      </c>
    </row>
    <row r="2067" spans="1:4">
      <c r="A2067" t="s">
        <v>7985</v>
      </c>
      <c r="B2067" s="4" t="s">
        <v>22912</v>
      </c>
      <c r="C2067" s="4" t="s">
        <v>20878</v>
      </c>
      <c r="D2067" t="str">
        <f t="shared" si="32"/>
        <v>http://example.net</v>
      </c>
    </row>
    <row r="2068" spans="1:4">
      <c r="A2068" t="s">
        <v>7989</v>
      </c>
      <c r="B2068" s="4" t="s">
        <v>22913</v>
      </c>
      <c r="C2068" s="4" t="s">
        <v>20878</v>
      </c>
      <c r="D2068" t="str">
        <f t="shared" si="32"/>
        <v>http://example.net</v>
      </c>
    </row>
    <row r="2069" spans="1:4">
      <c r="A2069" t="s">
        <v>7993</v>
      </c>
      <c r="B2069" s="4" t="s">
        <v>22914</v>
      </c>
      <c r="C2069" s="4" t="s">
        <v>20878</v>
      </c>
      <c r="D2069" t="str">
        <f t="shared" si="32"/>
        <v>http://example.net</v>
      </c>
    </row>
    <row r="2070" spans="1:4">
      <c r="A2070" t="s">
        <v>7996</v>
      </c>
      <c r="B2070" s="4" t="s">
        <v>22915</v>
      </c>
      <c r="C2070" s="4" t="s">
        <v>20878</v>
      </c>
      <c r="D2070" t="str">
        <f t="shared" si="32"/>
        <v>http://example.net</v>
      </c>
    </row>
    <row r="2071" spans="1:4">
      <c r="A2071" t="s">
        <v>8000</v>
      </c>
      <c r="B2071" s="4" t="s">
        <v>22916</v>
      </c>
      <c r="C2071" s="4" t="s">
        <v>20874</v>
      </c>
      <c r="D2071" t="str">
        <f t="shared" si="32"/>
        <v>http://example.com</v>
      </c>
    </row>
    <row r="2072" spans="1:4">
      <c r="A2072" t="s">
        <v>8003</v>
      </c>
      <c r="B2072" s="4" t="s">
        <v>22917</v>
      </c>
      <c r="C2072" s="4" t="s">
        <v>20874</v>
      </c>
      <c r="D2072" t="str">
        <f t="shared" si="32"/>
        <v>http://example.com</v>
      </c>
    </row>
    <row r="2073" spans="1:4">
      <c r="A2073" t="s">
        <v>8007</v>
      </c>
      <c r="B2073" s="4" t="s">
        <v>22918</v>
      </c>
      <c r="C2073" s="4" t="s">
        <v>20874</v>
      </c>
      <c r="D2073" t="str">
        <f t="shared" si="32"/>
        <v>http://example.com</v>
      </c>
    </row>
    <row r="2074" spans="1:4">
      <c r="A2074" t="s">
        <v>8011</v>
      </c>
      <c r="B2074" s="4" t="s">
        <v>22919</v>
      </c>
      <c r="C2074" s="4" t="s">
        <v>20876</v>
      </c>
      <c r="D2074" t="str">
        <f t="shared" si="32"/>
        <v>http://example.org</v>
      </c>
    </row>
    <row r="2075" spans="1:4">
      <c r="A2075" t="s">
        <v>8015</v>
      </c>
      <c r="B2075" s="4" t="s">
        <v>22920</v>
      </c>
      <c r="C2075" s="4" t="s">
        <v>20878</v>
      </c>
      <c r="D2075" t="str">
        <f t="shared" si="32"/>
        <v>http://example.net</v>
      </c>
    </row>
    <row r="2076" spans="1:4">
      <c r="A2076" t="s">
        <v>8019</v>
      </c>
      <c r="B2076" s="4" t="s">
        <v>22921</v>
      </c>
      <c r="C2076" s="4" t="s">
        <v>20878</v>
      </c>
      <c r="D2076" t="str">
        <f t="shared" si="32"/>
        <v>http://example.net</v>
      </c>
    </row>
    <row r="2077" spans="1:4">
      <c r="A2077" t="s">
        <v>8023</v>
      </c>
      <c r="B2077" s="4" t="s">
        <v>22922</v>
      </c>
      <c r="C2077" s="4" t="s">
        <v>20878</v>
      </c>
      <c r="D2077" t="str">
        <f t="shared" si="32"/>
        <v>http://example.net</v>
      </c>
    </row>
    <row r="2078" spans="1:4">
      <c r="A2078" t="s">
        <v>8027</v>
      </c>
      <c r="B2078" s="4" t="s">
        <v>22923</v>
      </c>
      <c r="C2078" s="4" t="s">
        <v>20876</v>
      </c>
      <c r="D2078" t="str">
        <f t="shared" si="32"/>
        <v>http://example.org</v>
      </c>
    </row>
    <row r="2079" spans="1:4">
      <c r="A2079" t="s">
        <v>8031</v>
      </c>
      <c r="B2079" s="4" t="s">
        <v>22924</v>
      </c>
      <c r="C2079" s="4" t="s">
        <v>20878</v>
      </c>
      <c r="D2079" t="str">
        <f t="shared" si="32"/>
        <v>http://example.net</v>
      </c>
    </row>
    <row r="2080" spans="1:4">
      <c r="A2080" t="s">
        <v>8035</v>
      </c>
      <c r="B2080" s="4" t="s">
        <v>22925</v>
      </c>
      <c r="C2080" s="4" t="s">
        <v>20878</v>
      </c>
      <c r="D2080" t="str">
        <f t="shared" si="32"/>
        <v>http://example.net</v>
      </c>
    </row>
    <row r="2081" spans="1:4">
      <c r="A2081" t="s">
        <v>8039</v>
      </c>
      <c r="B2081" s="4" t="s">
        <v>22926</v>
      </c>
      <c r="C2081" s="4" t="s">
        <v>20874</v>
      </c>
      <c r="D2081" t="str">
        <f t="shared" si="32"/>
        <v>http://example.com</v>
      </c>
    </row>
    <row r="2082" spans="1:4">
      <c r="A2082" t="s">
        <v>8043</v>
      </c>
      <c r="B2082" s="4" t="s">
        <v>22927</v>
      </c>
      <c r="C2082" s="4" t="s">
        <v>20874</v>
      </c>
      <c r="D2082" t="str">
        <f t="shared" si="32"/>
        <v>http://example.com</v>
      </c>
    </row>
    <row r="2083" spans="1:4">
      <c r="A2083" t="s">
        <v>8047</v>
      </c>
      <c r="B2083" s="4" t="s">
        <v>22928</v>
      </c>
      <c r="C2083" s="4" t="s">
        <v>20876</v>
      </c>
      <c r="D2083" t="str">
        <f t="shared" si="32"/>
        <v>http://example.org</v>
      </c>
    </row>
    <row r="2084" spans="1:4">
      <c r="A2084" t="s">
        <v>8051</v>
      </c>
      <c r="B2084" s="4" t="s">
        <v>22929</v>
      </c>
      <c r="C2084" s="4" t="s">
        <v>20874</v>
      </c>
      <c r="D2084" t="str">
        <f t="shared" si="32"/>
        <v>http://example.com</v>
      </c>
    </row>
    <row r="2085" spans="1:4">
      <c r="A2085" t="s">
        <v>8055</v>
      </c>
      <c r="B2085" s="4" t="s">
        <v>22930</v>
      </c>
      <c r="C2085" s="4" t="s">
        <v>20876</v>
      </c>
      <c r="D2085" t="str">
        <f t="shared" si="32"/>
        <v>http://example.org</v>
      </c>
    </row>
    <row r="2086" spans="1:4">
      <c r="A2086" t="s">
        <v>8059</v>
      </c>
      <c r="B2086" s="4" t="s">
        <v>22931</v>
      </c>
      <c r="C2086" s="4" t="s">
        <v>20878</v>
      </c>
      <c r="D2086" t="str">
        <f t="shared" si="32"/>
        <v>http://example.net</v>
      </c>
    </row>
    <row r="2087" spans="1:4">
      <c r="A2087" t="s">
        <v>8063</v>
      </c>
      <c r="B2087" s="4" t="s">
        <v>22932</v>
      </c>
      <c r="C2087" s="4" t="s">
        <v>20878</v>
      </c>
      <c r="D2087" t="str">
        <f t="shared" si="32"/>
        <v>http://example.net</v>
      </c>
    </row>
    <row r="2088" spans="1:4">
      <c r="A2088" t="s">
        <v>8067</v>
      </c>
      <c r="B2088" s="4" t="s">
        <v>22933</v>
      </c>
      <c r="C2088" s="4" t="s">
        <v>20876</v>
      </c>
      <c r="D2088" t="str">
        <f t="shared" si="32"/>
        <v>http://example.org</v>
      </c>
    </row>
    <row r="2089" spans="1:4">
      <c r="A2089" t="s">
        <v>8071</v>
      </c>
      <c r="B2089" s="4" t="s">
        <v>22934</v>
      </c>
      <c r="C2089" s="4" t="s">
        <v>20876</v>
      </c>
      <c r="D2089" t="str">
        <f t="shared" si="32"/>
        <v>http://example.org</v>
      </c>
    </row>
    <row r="2090" spans="1:4">
      <c r="A2090" t="s">
        <v>8075</v>
      </c>
      <c r="B2090" s="4" t="s">
        <v>22935</v>
      </c>
      <c r="C2090" s="4" t="s">
        <v>20876</v>
      </c>
      <c r="D2090" t="str">
        <f t="shared" si="32"/>
        <v>http://example.org</v>
      </c>
    </row>
    <row r="2091" spans="1:4">
      <c r="A2091" t="s">
        <v>8079</v>
      </c>
      <c r="B2091" s="4" t="s">
        <v>22936</v>
      </c>
      <c r="C2091" s="4" t="s">
        <v>20874</v>
      </c>
      <c r="D2091" t="str">
        <f t="shared" si="32"/>
        <v>http://example.com</v>
      </c>
    </row>
    <row r="2092" spans="1:4">
      <c r="A2092" t="s">
        <v>8083</v>
      </c>
      <c r="B2092" s="4" t="s">
        <v>22937</v>
      </c>
      <c r="C2092" s="4" t="s">
        <v>20876</v>
      </c>
      <c r="D2092" t="str">
        <f t="shared" si="32"/>
        <v>http://example.org</v>
      </c>
    </row>
    <row r="2093" spans="1:4">
      <c r="A2093" t="s">
        <v>8087</v>
      </c>
      <c r="B2093" s="4" t="s">
        <v>22938</v>
      </c>
      <c r="C2093" s="4" t="s">
        <v>20878</v>
      </c>
      <c r="D2093" t="str">
        <f t="shared" si="32"/>
        <v>http://example.net</v>
      </c>
    </row>
    <row r="2094" spans="1:4">
      <c r="A2094" t="s">
        <v>8091</v>
      </c>
      <c r="B2094" s="4" t="s">
        <v>22939</v>
      </c>
      <c r="C2094" s="4" t="s">
        <v>20876</v>
      </c>
      <c r="D2094" t="str">
        <f t="shared" si="32"/>
        <v>http://example.org</v>
      </c>
    </row>
    <row r="2095" spans="1:4">
      <c r="A2095" t="s">
        <v>8095</v>
      </c>
      <c r="B2095" s="4" t="s">
        <v>22940</v>
      </c>
      <c r="C2095" s="4" t="s">
        <v>20876</v>
      </c>
      <c r="D2095" t="str">
        <f t="shared" si="32"/>
        <v>http://example.org</v>
      </c>
    </row>
    <row r="2096" spans="1:4">
      <c r="A2096" t="s">
        <v>8099</v>
      </c>
      <c r="B2096" s="4" t="s">
        <v>22941</v>
      </c>
      <c r="C2096" s="4" t="s">
        <v>20876</v>
      </c>
      <c r="D2096" t="str">
        <f t="shared" si="32"/>
        <v>http://example.org</v>
      </c>
    </row>
    <row r="2097" spans="1:4">
      <c r="A2097" t="s">
        <v>8102</v>
      </c>
      <c r="B2097" s="4" t="s">
        <v>22942</v>
      </c>
      <c r="C2097" s="4" t="s">
        <v>20876</v>
      </c>
      <c r="D2097" t="str">
        <f t="shared" si="32"/>
        <v>http://example.org</v>
      </c>
    </row>
    <row r="2098" spans="1:4">
      <c r="A2098" t="s">
        <v>8106</v>
      </c>
      <c r="B2098" s="4" t="s">
        <v>22943</v>
      </c>
      <c r="C2098" s="4" t="s">
        <v>20876</v>
      </c>
      <c r="D2098" t="str">
        <f t="shared" si="32"/>
        <v>http://example.org</v>
      </c>
    </row>
    <row r="2099" spans="1:4">
      <c r="A2099" t="s">
        <v>8110</v>
      </c>
      <c r="B2099" s="4" t="s">
        <v>22944</v>
      </c>
      <c r="C2099" s="4" t="s">
        <v>20874</v>
      </c>
      <c r="D2099" t="str">
        <f t="shared" si="32"/>
        <v>http://example.com</v>
      </c>
    </row>
    <row r="2100" spans="1:4">
      <c r="A2100" t="s">
        <v>8114</v>
      </c>
      <c r="B2100" s="4" t="s">
        <v>22945</v>
      </c>
      <c r="C2100" s="4" t="s">
        <v>20874</v>
      </c>
      <c r="D2100" t="str">
        <f t="shared" si="32"/>
        <v>http://example.com</v>
      </c>
    </row>
    <row r="2101" spans="1:4">
      <c r="A2101" t="s">
        <v>8117</v>
      </c>
      <c r="B2101" s="4" t="s">
        <v>22946</v>
      </c>
      <c r="C2101" s="4" t="s">
        <v>20874</v>
      </c>
      <c r="D2101" t="str">
        <f t="shared" si="32"/>
        <v>http://example.com</v>
      </c>
    </row>
    <row r="2102" spans="1:4">
      <c r="A2102" t="s">
        <v>8121</v>
      </c>
      <c r="B2102" s="4" t="s">
        <v>22947</v>
      </c>
      <c r="C2102" s="4" t="s">
        <v>20878</v>
      </c>
      <c r="D2102" t="str">
        <f t="shared" si="32"/>
        <v>http://example.net</v>
      </c>
    </row>
    <row r="2103" spans="1:4">
      <c r="A2103" t="s">
        <v>8125</v>
      </c>
      <c r="B2103" s="4" t="s">
        <v>22948</v>
      </c>
      <c r="C2103" s="4" t="s">
        <v>20876</v>
      </c>
      <c r="D2103" t="str">
        <f t="shared" si="32"/>
        <v>http://example.org</v>
      </c>
    </row>
    <row r="2104" spans="1:4">
      <c r="A2104" t="s">
        <v>8129</v>
      </c>
      <c r="B2104" s="4" t="s">
        <v>22949</v>
      </c>
      <c r="C2104" s="4" t="s">
        <v>20878</v>
      </c>
      <c r="D2104" t="str">
        <f t="shared" si="32"/>
        <v>http://example.net</v>
      </c>
    </row>
    <row r="2105" spans="1:4">
      <c r="A2105" t="s">
        <v>8133</v>
      </c>
      <c r="B2105" s="4" t="s">
        <v>22950</v>
      </c>
      <c r="C2105" s="4" t="s">
        <v>20874</v>
      </c>
      <c r="D2105" t="str">
        <f t="shared" si="32"/>
        <v>http://example.com</v>
      </c>
    </row>
    <row r="2106" spans="1:4">
      <c r="A2106" t="s">
        <v>8136</v>
      </c>
      <c r="B2106" s="4" t="s">
        <v>22951</v>
      </c>
      <c r="C2106" s="4" t="s">
        <v>20876</v>
      </c>
      <c r="D2106" t="str">
        <f t="shared" si="32"/>
        <v>http://example.org</v>
      </c>
    </row>
    <row r="2107" spans="1:4">
      <c r="A2107" t="s">
        <v>8139</v>
      </c>
      <c r="B2107" s="4" t="s">
        <v>22952</v>
      </c>
      <c r="C2107" s="4" t="s">
        <v>20878</v>
      </c>
      <c r="D2107" t="str">
        <f t="shared" si="32"/>
        <v>http://example.net</v>
      </c>
    </row>
    <row r="2108" spans="1:4">
      <c r="A2108" t="s">
        <v>8142</v>
      </c>
      <c r="B2108" s="4" t="s">
        <v>22953</v>
      </c>
      <c r="C2108" s="4" t="s">
        <v>20878</v>
      </c>
      <c r="D2108" t="str">
        <f t="shared" si="32"/>
        <v>http://example.net</v>
      </c>
    </row>
    <row r="2109" spans="1:4">
      <c r="A2109" t="s">
        <v>8146</v>
      </c>
      <c r="B2109" s="4" t="s">
        <v>22954</v>
      </c>
      <c r="C2109" s="4" t="s">
        <v>20876</v>
      </c>
      <c r="D2109" t="str">
        <f t="shared" si="32"/>
        <v>http://example.org</v>
      </c>
    </row>
    <row r="2110" spans="1:4">
      <c r="A2110" t="s">
        <v>8150</v>
      </c>
      <c r="B2110" s="4" t="s">
        <v>22955</v>
      </c>
      <c r="C2110" s="4" t="s">
        <v>20876</v>
      </c>
      <c r="D2110" t="str">
        <f t="shared" si="32"/>
        <v>http://example.org</v>
      </c>
    </row>
    <row r="2111" spans="1:4">
      <c r="A2111" t="s">
        <v>8154</v>
      </c>
      <c r="B2111" s="4" t="s">
        <v>22956</v>
      </c>
      <c r="C2111" s="4" t="s">
        <v>20878</v>
      </c>
      <c r="D2111" t="str">
        <f t="shared" si="32"/>
        <v>http://example.net</v>
      </c>
    </row>
    <row r="2112" spans="1:4">
      <c r="A2112" t="s">
        <v>8158</v>
      </c>
      <c r="B2112" s="4" t="s">
        <v>22957</v>
      </c>
      <c r="C2112" s="4" t="s">
        <v>20878</v>
      </c>
      <c r="D2112" t="str">
        <f t="shared" si="32"/>
        <v>http://example.net</v>
      </c>
    </row>
    <row r="2113" spans="1:4">
      <c r="A2113" t="s">
        <v>8162</v>
      </c>
      <c r="B2113" s="4" t="s">
        <v>22958</v>
      </c>
      <c r="C2113" s="4" t="s">
        <v>20878</v>
      </c>
      <c r="D2113" t="str">
        <f t="shared" si="32"/>
        <v>http://example.net</v>
      </c>
    </row>
    <row r="2114" spans="1:4">
      <c r="A2114" t="s">
        <v>8166</v>
      </c>
      <c r="B2114" s="4" t="s">
        <v>22959</v>
      </c>
      <c r="C2114" s="4" t="s">
        <v>20878</v>
      </c>
      <c r="D2114" t="str">
        <f t="shared" si="32"/>
        <v>http://example.net</v>
      </c>
    </row>
    <row r="2115" spans="1:4">
      <c r="A2115" t="s">
        <v>8170</v>
      </c>
      <c r="B2115" s="4" t="s">
        <v>22960</v>
      </c>
      <c r="C2115" s="4" t="s">
        <v>20874</v>
      </c>
      <c r="D2115" t="str">
        <f t="shared" ref="D2115:D2178" si="33">"http://"&amp;C2115</f>
        <v>http://example.com</v>
      </c>
    </row>
    <row r="2116" spans="1:4">
      <c r="A2116" t="s">
        <v>8174</v>
      </c>
      <c r="B2116" s="4" t="s">
        <v>22961</v>
      </c>
      <c r="C2116" s="4" t="s">
        <v>20874</v>
      </c>
      <c r="D2116" t="str">
        <f t="shared" si="33"/>
        <v>http://example.com</v>
      </c>
    </row>
    <row r="2117" spans="1:4">
      <c r="A2117" t="s">
        <v>8178</v>
      </c>
      <c r="B2117" s="4" t="s">
        <v>22962</v>
      </c>
      <c r="C2117" s="4" t="s">
        <v>20878</v>
      </c>
      <c r="D2117" t="str">
        <f t="shared" si="33"/>
        <v>http://example.net</v>
      </c>
    </row>
    <row r="2118" spans="1:4">
      <c r="A2118" t="s">
        <v>8182</v>
      </c>
      <c r="B2118" s="4" t="s">
        <v>22963</v>
      </c>
      <c r="C2118" s="4" t="s">
        <v>20878</v>
      </c>
      <c r="D2118" t="str">
        <f t="shared" si="33"/>
        <v>http://example.net</v>
      </c>
    </row>
    <row r="2119" spans="1:4">
      <c r="A2119" t="s">
        <v>8186</v>
      </c>
      <c r="B2119" s="4" t="s">
        <v>22964</v>
      </c>
      <c r="C2119" s="4" t="s">
        <v>20878</v>
      </c>
      <c r="D2119" t="str">
        <f t="shared" si="33"/>
        <v>http://example.net</v>
      </c>
    </row>
    <row r="2120" spans="1:4">
      <c r="A2120" t="s">
        <v>8190</v>
      </c>
      <c r="B2120" s="4" t="s">
        <v>22965</v>
      </c>
      <c r="C2120" s="4" t="s">
        <v>20874</v>
      </c>
      <c r="D2120" t="str">
        <f t="shared" si="33"/>
        <v>http://example.com</v>
      </c>
    </row>
    <row r="2121" spans="1:4">
      <c r="A2121" t="s">
        <v>8194</v>
      </c>
      <c r="B2121" s="4" t="s">
        <v>22966</v>
      </c>
      <c r="C2121" s="4" t="s">
        <v>20876</v>
      </c>
      <c r="D2121" t="str">
        <f t="shared" si="33"/>
        <v>http://example.org</v>
      </c>
    </row>
    <row r="2122" spans="1:4">
      <c r="A2122" t="s">
        <v>8198</v>
      </c>
      <c r="B2122" s="4" t="s">
        <v>22967</v>
      </c>
      <c r="C2122" s="4" t="s">
        <v>20878</v>
      </c>
      <c r="D2122" t="str">
        <f t="shared" si="33"/>
        <v>http://example.net</v>
      </c>
    </row>
    <row r="2123" spans="1:4">
      <c r="A2123" t="s">
        <v>8202</v>
      </c>
      <c r="B2123" s="4" t="s">
        <v>22968</v>
      </c>
      <c r="C2123" s="4" t="s">
        <v>20878</v>
      </c>
      <c r="D2123" t="str">
        <f t="shared" si="33"/>
        <v>http://example.net</v>
      </c>
    </row>
    <row r="2124" spans="1:4">
      <c r="A2124" t="s">
        <v>8206</v>
      </c>
      <c r="B2124" s="4" t="s">
        <v>22969</v>
      </c>
      <c r="C2124" s="4" t="s">
        <v>20874</v>
      </c>
      <c r="D2124" t="str">
        <f t="shared" si="33"/>
        <v>http://example.com</v>
      </c>
    </row>
    <row r="2125" spans="1:4">
      <c r="A2125" t="s">
        <v>8210</v>
      </c>
      <c r="B2125" s="4" t="s">
        <v>22970</v>
      </c>
      <c r="C2125" s="4" t="s">
        <v>20878</v>
      </c>
      <c r="D2125" t="str">
        <f t="shared" si="33"/>
        <v>http://example.net</v>
      </c>
    </row>
    <row r="2126" spans="1:4">
      <c r="A2126" t="s">
        <v>8214</v>
      </c>
      <c r="B2126" s="4" t="s">
        <v>22971</v>
      </c>
      <c r="C2126" s="4" t="s">
        <v>20876</v>
      </c>
      <c r="D2126" t="str">
        <f t="shared" si="33"/>
        <v>http://example.org</v>
      </c>
    </row>
    <row r="2127" spans="1:4">
      <c r="A2127" t="s">
        <v>8218</v>
      </c>
      <c r="B2127" s="4" t="s">
        <v>22972</v>
      </c>
      <c r="C2127" s="4" t="s">
        <v>20878</v>
      </c>
      <c r="D2127" t="str">
        <f t="shared" si="33"/>
        <v>http://example.net</v>
      </c>
    </row>
    <row r="2128" spans="1:4">
      <c r="A2128" t="s">
        <v>8222</v>
      </c>
      <c r="B2128" s="4" t="s">
        <v>22973</v>
      </c>
      <c r="C2128" s="4" t="s">
        <v>20874</v>
      </c>
      <c r="D2128" t="str">
        <f t="shared" si="33"/>
        <v>http://example.com</v>
      </c>
    </row>
    <row r="2129" spans="1:4">
      <c r="A2129" t="s">
        <v>8226</v>
      </c>
      <c r="B2129" s="4" t="s">
        <v>22974</v>
      </c>
      <c r="C2129" s="4" t="s">
        <v>20874</v>
      </c>
      <c r="D2129" t="str">
        <f t="shared" si="33"/>
        <v>http://example.com</v>
      </c>
    </row>
    <row r="2130" spans="1:4">
      <c r="A2130" t="s">
        <v>8230</v>
      </c>
      <c r="B2130" s="4" t="s">
        <v>22975</v>
      </c>
      <c r="C2130" s="4" t="s">
        <v>20874</v>
      </c>
      <c r="D2130" t="str">
        <f t="shared" si="33"/>
        <v>http://example.com</v>
      </c>
    </row>
    <row r="2131" spans="1:4">
      <c r="A2131" t="s">
        <v>8234</v>
      </c>
      <c r="B2131" s="4" t="s">
        <v>22976</v>
      </c>
      <c r="C2131" s="4" t="s">
        <v>20878</v>
      </c>
      <c r="D2131" t="str">
        <f t="shared" si="33"/>
        <v>http://example.net</v>
      </c>
    </row>
    <row r="2132" spans="1:4">
      <c r="A2132" t="s">
        <v>8238</v>
      </c>
      <c r="B2132" s="4" t="s">
        <v>22977</v>
      </c>
      <c r="C2132" s="4" t="s">
        <v>20876</v>
      </c>
      <c r="D2132" t="str">
        <f t="shared" si="33"/>
        <v>http://example.org</v>
      </c>
    </row>
    <row r="2133" spans="1:4">
      <c r="A2133" t="s">
        <v>8242</v>
      </c>
      <c r="B2133" s="4" t="s">
        <v>22978</v>
      </c>
      <c r="C2133" s="4" t="s">
        <v>20874</v>
      </c>
      <c r="D2133" t="str">
        <f t="shared" si="33"/>
        <v>http://example.com</v>
      </c>
    </row>
    <row r="2134" spans="1:4">
      <c r="A2134" t="s">
        <v>8245</v>
      </c>
      <c r="B2134" s="4" t="s">
        <v>22979</v>
      </c>
      <c r="C2134" s="4" t="s">
        <v>20876</v>
      </c>
      <c r="D2134" t="str">
        <f t="shared" si="33"/>
        <v>http://example.org</v>
      </c>
    </row>
    <row r="2135" spans="1:4">
      <c r="A2135" t="s">
        <v>8249</v>
      </c>
      <c r="B2135" s="4" t="s">
        <v>22980</v>
      </c>
      <c r="C2135" s="4" t="s">
        <v>20878</v>
      </c>
      <c r="D2135" t="str">
        <f t="shared" si="33"/>
        <v>http://example.net</v>
      </c>
    </row>
    <row r="2136" spans="1:4">
      <c r="A2136" t="s">
        <v>8253</v>
      </c>
      <c r="B2136" s="4" t="s">
        <v>22981</v>
      </c>
      <c r="C2136" s="4" t="s">
        <v>20876</v>
      </c>
      <c r="D2136" t="str">
        <f t="shared" si="33"/>
        <v>http://example.org</v>
      </c>
    </row>
    <row r="2137" spans="1:4">
      <c r="A2137" t="s">
        <v>8257</v>
      </c>
      <c r="B2137" s="4" t="s">
        <v>22982</v>
      </c>
      <c r="C2137" s="4" t="s">
        <v>20878</v>
      </c>
      <c r="D2137" t="str">
        <f t="shared" si="33"/>
        <v>http://example.net</v>
      </c>
    </row>
    <row r="2138" spans="1:4">
      <c r="A2138" t="s">
        <v>8261</v>
      </c>
      <c r="B2138" s="4" t="s">
        <v>22983</v>
      </c>
      <c r="C2138" s="4" t="s">
        <v>20878</v>
      </c>
      <c r="D2138" t="str">
        <f t="shared" si="33"/>
        <v>http://example.net</v>
      </c>
    </row>
    <row r="2139" spans="1:4">
      <c r="A2139" t="s">
        <v>8265</v>
      </c>
      <c r="B2139" s="4" t="s">
        <v>22984</v>
      </c>
      <c r="C2139" s="4" t="s">
        <v>20874</v>
      </c>
      <c r="D2139" t="str">
        <f t="shared" si="33"/>
        <v>http://example.com</v>
      </c>
    </row>
    <row r="2140" spans="1:4">
      <c r="A2140" t="s">
        <v>8269</v>
      </c>
      <c r="B2140" s="4" t="s">
        <v>22985</v>
      </c>
      <c r="C2140" s="4" t="s">
        <v>20878</v>
      </c>
      <c r="D2140" t="str">
        <f t="shared" si="33"/>
        <v>http://example.net</v>
      </c>
    </row>
    <row r="2141" spans="1:4">
      <c r="A2141" t="s">
        <v>8273</v>
      </c>
      <c r="B2141" s="4" t="s">
        <v>22986</v>
      </c>
      <c r="C2141" s="4" t="s">
        <v>20876</v>
      </c>
      <c r="D2141" t="str">
        <f t="shared" si="33"/>
        <v>http://example.org</v>
      </c>
    </row>
    <row r="2142" spans="1:4">
      <c r="A2142" t="s">
        <v>8277</v>
      </c>
      <c r="B2142" s="4" t="s">
        <v>22987</v>
      </c>
      <c r="C2142" s="4" t="s">
        <v>20878</v>
      </c>
      <c r="D2142" t="str">
        <f t="shared" si="33"/>
        <v>http://example.net</v>
      </c>
    </row>
    <row r="2143" spans="1:4">
      <c r="A2143" t="s">
        <v>8281</v>
      </c>
      <c r="B2143" s="4" t="s">
        <v>22988</v>
      </c>
      <c r="C2143" s="4" t="s">
        <v>20876</v>
      </c>
      <c r="D2143" t="str">
        <f t="shared" si="33"/>
        <v>http://example.org</v>
      </c>
    </row>
    <row r="2144" spans="1:4">
      <c r="A2144" t="s">
        <v>8285</v>
      </c>
      <c r="B2144" s="4" t="s">
        <v>22989</v>
      </c>
      <c r="C2144" s="4" t="s">
        <v>20874</v>
      </c>
      <c r="D2144" t="str">
        <f t="shared" si="33"/>
        <v>http://example.com</v>
      </c>
    </row>
    <row r="2145" spans="1:4">
      <c r="A2145" t="s">
        <v>8289</v>
      </c>
      <c r="B2145" s="4" t="s">
        <v>22990</v>
      </c>
      <c r="C2145" s="4" t="s">
        <v>20874</v>
      </c>
      <c r="D2145" t="str">
        <f t="shared" si="33"/>
        <v>http://example.com</v>
      </c>
    </row>
    <row r="2146" spans="1:4">
      <c r="A2146" t="s">
        <v>8293</v>
      </c>
      <c r="B2146" s="4" t="s">
        <v>22991</v>
      </c>
      <c r="C2146" s="4" t="s">
        <v>20876</v>
      </c>
      <c r="D2146" t="str">
        <f t="shared" si="33"/>
        <v>http://example.org</v>
      </c>
    </row>
    <row r="2147" spans="1:4">
      <c r="A2147" t="s">
        <v>8297</v>
      </c>
      <c r="B2147" s="4" t="s">
        <v>22992</v>
      </c>
      <c r="C2147" s="4" t="s">
        <v>20878</v>
      </c>
      <c r="D2147" t="str">
        <f t="shared" si="33"/>
        <v>http://example.net</v>
      </c>
    </row>
    <row r="2148" spans="1:4">
      <c r="A2148" t="s">
        <v>8300</v>
      </c>
      <c r="B2148" s="4" t="s">
        <v>22993</v>
      </c>
      <c r="C2148" s="4" t="s">
        <v>20878</v>
      </c>
      <c r="D2148" t="str">
        <f t="shared" si="33"/>
        <v>http://example.net</v>
      </c>
    </row>
    <row r="2149" spans="1:4">
      <c r="A2149" t="s">
        <v>8304</v>
      </c>
      <c r="B2149" s="4" t="s">
        <v>22994</v>
      </c>
      <c r="C2149" s="4" t="s">
        <v>20874</v>
      </c>
      <c r="D2149" t="str">
        <f t="shared" si="33"/>
        <v>http://example.com</v>
      </c>
    </row>
    <row r="2150" spans="1:4">
      <c r="A2150" t="s">
        <v>8308</v>
      </c>
      <c r="B2150" s="4" t="s">
        <v>22995</v>
      </c>
      <c r="C2150" s="4" t="s">
        <v>20878</v>
      </c>
      <c r="D2150" t="str">
        <f t="shared" si="33"/>
        <v>http://example.net</v>
      </c>
    </row>
    <row r="2151" spans="1:4">
      <c r="A2151" t="s">
        <v>7599</v>
      </c>
      <c r="B2151" s="4" t="s">
        <v>22816</v>
      </c>
      <c r="C2151" s="4" t="s">
        <v>20876</v>
      </c>
      <c r="D2151" t="str">
        <f t="shared" si="33"/>
        <v>http://example.org</v>
      </c>
    </row>
    <row r="2152" spans="1:4">
      <c r="A2152" t="s">
        <v>8314</v>
      </c>
      <c r="B2152" s="4" t="s">
        <v>22996</v>
      </c>
      <c r="C2152" s="4" t="s">
        <v>20876</v>
      </c>
      <c r="D2152" t="str">
        <f t="shared" si="33"/>
        <v>http://example.org</v>
      </c>
    </row>
    <row r="2153" spans="1:4">
      <c r="A2153" t="s">
        <v>8318</v>
      </c>
      <c r="B2153" s="4" t="s">
        <v>22997</v>
      </c>
      <c r="C2153" s="4" t="s">
        <v>20878</v>
      </c>
      <c r="D2153" t="str">
        <f t="shared" si="33"/>
        <v>http://example.net</v>
      </c>
    </row>
    <row r="2154" spans="1:4">
      <c r="A2154" t="s">
        <v>8322</v>
      </c>
      <c r="B2154" s="4" t="s">
        <v>22998</v>
      </c>
      <c r="C2154" s="4" t="s">
        <v>20878</v>
      </c>
      <c r="D2154" t="str">
        <f t="shared" si="33"/>
        <v>http://example.net</v>
      </c>
    </row>
    <row r="2155" spans="1:4">
      <c r="A2155" t="s">
        <v>8326</v>
      </c>
      <c r="B2155" s="4" t="s">
        <v>22999</v>
      </c>
      <c r="C2155" s="4" t="s">
        <v>20876</v>
      </c>
      <c r="D2155" t="str">
        <f t="shared" si="33"/>
        <v>http://example.org</v>
      </c>
    </row>
    <row r="2156" spans="1:4">
      <c r="A2156" t="s">
        <v>8330</v>
      </c>
      <c r="B2156" s="4" t="s">
        <v>23000</v>
      </c>
      <c r="C2156" s="4" t="s">
        <v>20874</v>
      </c>
      <c r="D2156" t="str">
        <f t="shared" si="33"/>
        <v>http://example.com</v>
      </c>
    </row>
    <row r="2157" spans="1:4">
      <c r="A2157" t="s">
        <v>8334</v>
      </c>
      <c r="B2157" s="4" t="s">
        <v>23001</v>
      </c>
      <c r="C2157" s="4" t="s">
        <v>20878</v>
      </c>
      <c r="D2157" t="str">
        <f t="shared" si="33"/>
        <v>http://example.net</v>
      </c>
    </row>
    <row r="2158" spans="1:4">
      <c r="A2158" t="s">
        <v>8338</v>
      </c>
      <c r="B2158" s="4" t="s">
        <v>23002</v>
      </c>
      <c r="C2158" s="4" t="s">
        <v>20874</v>
      </c>
      <c r="D2158" t="str">
        <f t="shared" si="33"/>
        <v>http://example.com</v>
      </c>
    </row>
    <row r="2159" spans="1:4">
      <c r="A2159" t="s">
        <v>8342</v>
      </c>
      <c r="B2159" s="4" t="s">
        <v>23003</v>
      </c>
      <c r="C2159" s="4" t="s">
        <v>20878</v>
      </c>
      <c r="D2159" t="str">
        <f t="shared" si="33"/>
        <v>http://example.net</v>
      </c>
    </row>
    <row r="2160" spans="1:4">
      <c r="A2160" t="s">
        <v>8346</v>
      </c>
      <c r="B2160" s="4" t="s">
        <v>23004</v>
      </c>
      <c r="C2160" s="4" t="s">
        <v>20876</v>
      </c>
      <c r="D2160" t="str">
        <f t="shared" si="33"/>
        <v>http://example.org</v>
      </c>
    </row>
    <row r="2161" spans="1:4">
      <c r="A2161" t="s">
        <v>8349</v>
      </c>
      <c r="B2161" s="4" t="s">
        <v>23005</v>
      </c>
      <c r="C2161" s="4" t="s">
        <v>20878</v>
      </c>
      <c r="D2161" t="str">
        <f t="shared" si="33"/>
        <v>http://example.net</v>
      </c>
    </row>
    <row r="2162" spans="1:4">
      <c r="A2162" t="s">
        <v>8353</v>
      </c>
      <c r="B2162" s="4" t="s">
        <v>23006</v>
      </c>
      <c r="C2162" s="4" t="s">
        <v>20874</v>
      </c>
      <c r="D2162" t="str">
        <f t="shared" si="33"/>
        <v>http://example.com</v>
      </c>
    </row>
    <row r="2163" spans="1:4">
      <c r="A2163" t="s">
        <v>8357</v>
      </c>
      <c r="B2163" s="4" t="s">
        <v>23007</v>
      </c>
      <c r="C2163" s="4" t="s">
        <v>20874</v>
      </c>
      <c r="D2163" t="str">
        <f t="shared" si="33"/>
        <v>http://example.com</v>
      </c>
    </row>
    <row r="2164" spans="1:4">
      <c r="A2164" t="s">
        <v>8361</v>
      </c>
      <c r="B2164" s="4" t="s">
        <v>23008</v>
      </c>
      <c r="C2164" s="4" t="s">
        <v>20876</v>
      </c>
      <c r="D2164" t="str">
        <f t="shared" si="33"/>
        <v>http://example.org</v>
      </c>
    </row>
    <row r="2165" spans="1:4">
      <c r="A2165" t="s">
        <v>8365</v>
      </c>
      <c r="B2165" s="4" t="s">
        <v>23009</v>
      </c>
      <c r="C2165" s="4" t="s">
        <v>20876</v>
      </c>
      <c r="D2165" t="str">
        <f t="shared" si="33"/>
        <v>http://example.org</v>
      </c>
    </row>
    <row r="2166" spans="1:4">
      <c r="A2166" t="s">
        <v>8369</v>
      </c>
      <c r="B2166" s="4" t="s">
        <v>23010</v>
      </c>
      <c r="C2166" s="4" t="s">
        <v>20876</v>
      </c>
      <c r="D2166" t="str">
        <f t="shared" si="33"/>
        <v>http://example.org</v>
      </c>
    </row>
    <row r="2167" spans="1:4">
      <c r="A2167" t="s">
        <v>8373</v>
      </c>
      <c r="B2167" s="4" t="s">
        <v>23011</v>
      </c>
      <c r="C2167" s="4" t="s">
        <v>20878</v>
      </c>
      <c r="D2167" t="str">
        <f t="shared" si="33"/>
        <v>http://example.net</v>
      </c>
    </row>
    <row r="2168" spans="1:4">
      <c r="A2168" t="s">
        <v>8377</v>
      </c>
      <c r="B2168" s="4" t="s">
        <v>23012</v>
      </c>
      <c r="C2168" s="4" t="s">
        <v>20874</v>
      </c>
      <c r="D2168" t="str">
        <f t="shared" si="33"/>
        <v>http://example.com</v>
      </c>
    </row>
    <row r="2169" spans="1:4">
      <c r="A2169" t="s">
        <v>8381</v>
      </c>
      <c r="B2169" s="4" t="s">
        <v>23013</v>
      </c>
      <c r="C2169" s="4" t="s">
        <v>20878</v>
      </c>
      <c r="D2169" t="str">
        <f t="shared" si="33"/>
        <v>http://example.net</v>
      </c>
    </row>
    <row r="2170" spans="1:4">
      <c r="A2170" t="s">
        <v>8384</v>
      </c>
      <c r="B2170" s="4" t="s">
        <v>23014</v>
      </c>
      <c r="C2170" s="4" t="s">
        <v>20874</v>
      </c>
      <c r="D2170" t="str">
        <f t="shared" si="33"/>
        <v>http://example.com</v>
      </c>
    </row>
    <row r="2171" spans="1:4">
      <c r="A2171" t="s">
        <v>8388</v>
      </c>
      <c r="B2171" s="4" t="s">
        <v>23015</v>
      </c>
      <c r="C2171" s="4" t="s">
        <v>20874</v>
      </c>
      <c r="D2171" t="str">
        <f t="shared" si="33"/>
        <v>http://example.com</v>
      </c>
    </row>
    <row r="2172" spans="1:4">
      <c r="A2172" t="s">
        <v>8391</v>
      </c>
      <c r="B2172" s="4" t="s">
        <v>23016</v>
      </c>
      <c r="C2172" s="4" t="s">
        <v>20878</v>
      </c>
      <c r="D2172" t="str">
        <f t="shared" si="33"/>
        <v>http://example.net</v>
      </c>
    </row>
    <row r="2173" spans="1:4">
      <c r="A2173" t="s">
        <v>8395</v>
      </c>
      <c r="B2173" s="4" t="s">
        <v>23017</v>
      </c>
      <c r="C2173" s="4" t="s">
        <v>20878</v>
      </c>
      <c r="D2173" t="str">
        <f t="shared" si="33"/>
        <v>http://example.net</v>
      </c>
    </row>
    <row r="2174" spans="1:4">
      <c r="A2174" t="s">
        <v>8398</v>
      </c>
      <c r="B2174" s="4" t="s">
        <v>23018</v>
      </c>
      <c r="C2174" s="4" t="s">
        <v>20874</v>
      </c>
      <c r="D2174" t="str">
        <f t="shared" si="33"/>
        <v>http://example.com</v>
      </c>
    </row>
    <row r="2175" spans="1:4">
      <c r="A2175" t="s">
        <v>8402</v>
      </c>
      <c r="B2175" s="4" t="s">
        <v>23019</v>
      </c>
      <c r="C2175" s="4" t="s">
        <v>20874</v>
      </c>
      <c r="D2175" t="str">
        <f t="shared" si="33"/>
        <v>http://example.com</v>
      </c>
    </row>
    <row r="2176" spans="1:4">
      <c r="A2176" t="s">
        <v>8405</v>
      </c>
      <c r="B2176" s="4" t="s">
        <v>23020</v>
      </c>
      <c r="C2176" s="4" t="s">
        <v>20876</v>
      </c>
      <c r="D2176" t="str">
        <f t="shared" si="33"/>
        <v>http://example.org</v>
      </c>
    </row>
    <row r="2177" spans="1:4">
      <c r="A2177" t="s">
        <v>8409</v>
      </c>
      <c r="B2177" s="4" t="s">
        <v>23021</v>
      </c>
      <c r="C2177" s="4" t="s">
        <v>20874</v>
      </c>
      <c r="D2177" t="str">
        <f t="shared" si="33"/>
        <v>http://example.com</v>
      </c>
    </row>
    <row r="2178" spans="1:4">
      <c r="A2178" t="s">
        <v>8413</v>
      </c>
      <c r="B2178" s="4" t="s">
        <v>23022</v>
      </c>
      <c r="C2178" s="4" t="s">
        <v>20876</v>
      </c>
      <c r="D2178" t="str">
        <f t="shared" si="33"/>
        <v>http://example.org</v>
      </c>
    </row>
    <row r="2179" spans="1:4">
      <c r="A2179" t="s">
        <v>8417</v>
      </c>
      <c r="B2179" s="4" t="s">
        <v>23023</v>
      </c>
      <c r="C2179" s="4" t="s">
        <v>20876</v>
      </c>
      <c r="D2179" t="str">
        <f t="shared" ref="D2179:D2242" si="34">"http://"&amp;C2179</f>
        <v>http://example.org</v>
      </c>
    </row>
    <row r="2180" spans="1:4">
      <c r="A2180" t="s">
        <v>8421</v>
      </c>
      <c r="B2180" s="4" t="s">
        <v>23024</v>
      </c>
      <c r="C2180" s="4" t="s">
        <v>20874</v>
      </c>
      <c r="D2180" t="str">
        <f t="shared" si="34"/>
        <v>http://example.com</v>
      </c>
    </row>
    <row r="2181" spans="1:4">
      <c r="A2181" t="s">
        <v>8424</v>
      </c>
      <c r="B2181" s="4" t="s">
        <v>23025</v>
      </c>
      <c r="C2181" s="4" t="s">
        <v>20876</v>
      </c>
      <c r="D2181" t="str">
        <f t="shared" si="34"/>
        <v>http://example.org</v>
      </c>
    </row>
    <row r="2182" spans="1:4">
      <c r="A2182" t="s">
        <v>8427</v>
      </c>
      <c r="B2182" s="4" t="s">
        <v>23026</v>
      </c>
      <c r="C2182" s="4" t="s">
        <v>20878</v>
      </c>
      <c r="D2182" t="str">
        <f t="shared" si="34"/>
        <v>http://example.net</v>
      </c>
    </row>
    <row r="2183" spans="1:4">
      <c r="A2183" t="s">
        <v>8431</v>
      </c>
      <c r="B2183" s="4" t="s">
        <v>21301</v>
      </c>
      <c r="C2183" s="4" t="s">
        <v>20874</v>
      </c>
      <c r="D2183" t="str">
        <f t="shared" si="34"/>
        <v>http://example.com</v>
      </c>
    </row>
    <row r="2184" spans="1:4">
      <c r="A2184" t="s">
        <v>8435</v>
      </c>
      <c r="B2184" s="4" t="s">
        <v>23027</v>
      </c>
      <c r="C2184" s="4" t="s">
        <v>20874</v>
      </c>
      <c r="D2184" t="str">
        <f t="shared" si="34"/>
        <v>http://example.com</v>
      </c>
    </row>
    <row r="2185" spans="1:4">
      <c r="A2185" t="s">
        <v>8439</v>
      </c>
      <c r="B2185" s="4" t="s">
        <v>23028</v>
      </c>
      <c r="C2185" s="4" t="s">
        <v>20874</v>
      </c>
      <c r="D2185" t="str">
        <f t="shared" si="34"/>
        <v>http://example.com</v>
      </c>
    </row>
    <row r="2186" spans="1:4">
      <c r="A2186" t="s">
        <v>8443</v>
      </c>
      <c r="B2186" s="4" t="s">
        <v>23029</v>
      </c>
      <c r="C2186" s="4" t="s">
        <v>20874</v>
      </c>
      <c r="D2186" t="str">
        <f t="shared" si="34"/>
        <v>http://example.com</v>
      </c>
    </row>
    <row r="2187" spans="1:4">
      <c r="A2187" t="s">
        <v>8446</v>
      </c>
      <c r="B2187" s="4" t="s">
        <v>23030</v>
      </c>
      <c r="C2187" s="4" t="s">
        <v>20874</v>
      </c>
      <c r="D2187" t="str">
        <f t="shared" si="34"/>
        <v>http://example.com</v>
      </c>
    </row>
    <row r="2188" spans="1:4">
      <c r="A2188" t="s">
        <v>8450</v>
      </c>
      <c r="B2188" s="4" t="s">
        <v>23031</v>
      </c>
      <c r="C2188" s="4" t="s">
        <v>20876</v>
      </c>
      <c r="D2188" t="str">
        <f t="shared" si="34"/>
        <v>http://example.org</v>
      </c>
    </row>
    <row r="2189" spans="1:4">
      <c r="A2189" t="s">
        <v>8453</v>
      </c>
      <c r="B2189" s="4" t="s">
        <v>23032</v>
      </c>
      <c r="C2189" s="4" t="s">
        <v>20876</v>
      </c>
      <c r="D2189" t="str">
        <f t="shared" si="34"/>
        <v>http://example.org</v>
      </c>
    </row>
    <row r="2190" spans="1:4">
      <c r="A2190" t="s">
        <v>8457</v>
      </c>
      <c r="B2190" s="4" t="s">
        <v>23033</v>
      </c>
      <c r="C2190" s="4" t="s">
        <v>20874</v>
      </c>
      <c r="D2190" t="str">
        <f t="shared" si="34"/>
        <v>http://example.com</v>
      </c>
    </row>
    <row r="2191" spans="1:4">
      <c r="A2191" t="s">
        <v>8461</v>
      </c>
      <c r="B2191" s="4" t="s">
        <v>23034</v>
      </c>
      <c r="C2191" s="4" t="s">
        <v>20874</v>
      </c>
      <c r="D2191" t="str">
        <f t="shared" si="34"/>
        <v>http://example.com</v>
      </c>
    </row>
    <row r="2192" spans="1:4">
      <c r="A2192" t="s">
        <v>8465</v>
      </c>
      <c r="B2192" s="4" t="s">
        <v>23035</v>
      </c>
      <c r="C2192" s="4" t="s">
        <v>20874</v>
      </c>
      <c r="D2192" t="str">
        <f t="shared" si="34"/>
        <v>http://example.com</v>
      </c>
    </row>
    <row r="2193" spans="1:4">
      <c r="A2193" t="s">
        <v>8469</v>
      </c>
      <c r="B2193" s="4" t="s">
        <v>23036</v>
      </c>
      <c r="C2193" s="4" t="s">
        <v>20874</v>
      </c>
      <c r="D2193" t="str">
        <f t="shared" si="34"/>
        <v>http://example.com</v>
      </c>
    </row>
    <row r="2194" spans="1:4">
      <c r="A2194" t="s">
        <v>8473</v>
      </c>
      <c r="B2194" s="4" t="s">
        <v>23037</v>
      </c>
      <c r="C2194" s="4" t="s">
        <v>20878</v>
      </c>
      <c r="D2194" t="str">
        <f t="shared" si="34"/>
        <v>http://example.net</v>
      </c>
    </row>
    <row r="2195" spans="1:4">
      <c r="A2195" t="s">
        <v>8476</v>
      </c>
      <c r="B2195" s="4" t="s">
        <v>23038</v>
      </c>
      <c r="C2195" s="4" t="s">
        <v>20876</v>
      </c>
      <c r="D2195" t="str">
        <f t="shared" si="34"/>
        <v>http://example.org</v>
      </c>
    </row>
    <row r="2196" spans="1:4">
      <c r="A2196" t="s">
        <v>8480</v>
      </c>
      <c r="B2196" s="4" t="s">
        <v>23039</v>
      </c>
      <c r="C2196" s="4" t="s">
        <v>20874</v>
      </c>
      <c r="D2196" t="str">
        <f t="shared" si="34"/>
        <v>http://example.com</v>
      </c>
    </row>
    <row r="2197" spans="1:4">
      <c r="A2197" t="s">
        <v>8484</v>
      </c>
      <c r="B2197" s="4" t="s">
        <v>23040</v>
      </c>
      <c r="C2197" s="4" t="s">
        <v>20876</v>
      </c>
      <c r="D2197" t="str">
        <f t="shared" si="34"/>
        <v>http://example.org</v>
      </c>
    </row>
    <row r="2198" spans="1:4">
      <c r="A2198" t="s">
        <v>8487</v>
      </c>
      <c r="B2198" s="4" t="s">
        <v>23041</v>
      </c>
      <c r="C2198" s="4" t="s">
        <v>20874</v>
      </c>
      <c r="D2198" t="str">
        <f t="shared" si="34"/>
        <v>http://example.com</v>
      </c>
    </row>
    <row r="2199" spans="1:4">
      <c r="A2199" t="s">
        <v>8491</v>
      </c>
      <c r="B2199" s="4" t="s">
        <v>23042</v>
      </c>
      <c r="C2199" s="4" t="s">
        <v>20876</v>
      </c>
      <c r="D2199" t="str">
        <f t="shared" si="34"/>
        <v>http://example.org</v>
      </c>
    </row>
    <row r="2200" spans="1:4">
      <c r="A2200" t="s">
        <v>8494</v>
      </c>
      <c r="B2200" s="4" t="s">
        <v>23043</v>
      </c>
      <c r="C2200" s="4" t="s">
        <v>20878</v>
      </c>
      <c r="D2200" t="str">
        <f t="shared" si="34"/>
        <v>http://example.net</v>
      </c>
    </row>
    <row r="2201" spans="1:4">
      <c r="A2201" t="s">
        <v>8498</v>
      </c>
      <c r="B2201" s="4" t="s">
        <v>23044</v>
      </c>
      <c r="C2201" s="4" t="s">
        <v>20878</v>
      </c>
      <c r="D2201" t="str">
        <f t="shared" si="34"/>
        <v>http://example.net</v>
      </c>
    </row>
    <row r="2202" spans="1:4">
      <c r="A2202" t="s">
        <v>8502</v>
      </c>
      <c r="B2202" s="4" t="s">
        <v>23045</v>
      </c>
      <c r="C2202" s="4" t="s">
        <v>20878</v>
      </c>
      <c r="D2202" t="str">
        <f t="shared" si="34"/>
        <v>http://example.net</v>
      </c>
    </row>
    <row r="2203" spans="1:4">
      <c r="A2203" t="s">
        <v>8506</v>
      </c>
      <c r="B2203" s="4" t="s">
        <v>23046</v>
      </c>
      <c r="C2203" s="4" t="s">
        <v>20876</v>
      </c>
      <c r="D2203" t="str">
        <f t="shared" si="34"/>
        <v>http://example.org</v>
      </c>
    </row>
    <row r="2204" spans="1:4">
      <c r="A2204" t="s">
        <v>8509</v>
      </c>
      <c r="B2204" s="4" t="s">
        <v>23047</v>
      </c>
      <c r="C2204" s="4" t="s">
        <v>20874</v>
      </c>
      <c r="D2204" t="str">
        <f t="shared" si="34"/>
        <v>http://example.com</v>
      </c>
    </row>
    <row r="2205" spans="1:4">
      <c r="A2205" t="s">
        <v>8513</v>
      </c>
      <c r="B2205" s="4" t="s">
        <v>23048</v>
      </c>
      <c r="C2205" s="4" t="s">
        <v>20874</v>
      </c>
      <c r="D2205" t="str">
        <f t="shared" si="34"/>
        <v>http://example.com</v>
      </c>
    </row>
    <row r="2206" spans="1:4">
      <c r="A2206" t="s">
        <v>8517</v>
      </c>
      <c r="B2206" s="4" t="s">
        <v>23049</v>
      </c>
      <c r="C2206" s="4" t="s">
        <v>20874</v>
      </c>
      <c r="D2206" t="str">
        <f t="shared" si="34"/>
        <v>http://example.com</v>
      </c>
    </row>
    <row r="2207" spans="1:4">
      <c r="A2207" t="s">
        <v>8521</v>
      </c>
      <c r="B2207" s="4" t="s">
        <v>23050</v>
      </c>
      <c r="C2207" s="4" t="s">
        <v>20874</v>
      </c>
      <c r="D2207" t="str">
        <f t="shared" si="34"/>
        <v>http://example.com</v>
      </c>
    </row>
    <row r="2208" spans="1:4">
      <c r="A2208" t="s">
        <v>8525</v>
      </c>
      <c r="B2208" s="4" t="s">
        <v>23051</v>
      </c>
      <c r="C2208" s="4" t="s">
        <v>20878</v>
      </c>
      <c r="D2208" t="str">
        <f t="shared" si="34"/>
        <v>http://example.net</v>
      </c>
    </row>
    <row r="2209" spans="1:4">
      <c r="A2209" t="s">
        <v>8529</v>
      </c>
      <c r="B2209" s="4" t="s">
        <v>23052</v>
      </c>
      <c r="C2209" s="4" t="s">
        <v>20876</v>
      </c>
      <c r="D2209" t="str">
        <f t="shared" si="34"/>
        <v>http://example.org</v>
      </c>
    </row>
    <row r="2210" spans="1:4">
      <c r="A2210" t="s">
        <v>8533</v>
      </c>
      <c r="B2210" s="4" t="s">
        <v>23053</v>
      </c>
      <c r="C2210" s="4" t="s">
        <v>20874</v>
      </c>
      <c r="D2210" t="str">
        <f t="shared" si="34"/>
        <v>http://example.com</v>
      </c>
    </row>
    <row r="2211" spans="1:4">
      <c r="A2211" t="s">
        <v>8537</v>
      </c>
      <c r="B2211" s="4" t="s">
        <v>23054</v>
      </c>
      <c r="C2211" s="4" t="s">
        <v>20876</v>
      </c>
      <c r="D2211" t="str">
        <f t="shared" si="34"/>
        <v>http://example.org</v>
      </c>
    </row>
    <row r="2212" spans="1:4">
      <c r="A2212" t="s">
        <v>8541</v>
      </c>
      <c r="B2212" s="4" t="s">
        <v>23055</v>
      </c>
      <c r="C2212" s="4" t="s">
        <v>20876</v>
      </c>
      <c r="D2212" t="str">
        <f t="shared" si="34"/>
        <v>http://example.org</v>
      </c>
    </row>
    <row r="2213" spans="1:4">
      <c r="A2213" t="s">
        <v>8545</v>
      </c>
      <c r="B2213" s="4" t="s">
        <v>23056</v>
      </c>
      <c r="C2213" s="4" t="s">
        <v>20874</v>
      </c>
      <c r="D2213" t="str">
        <f t="shared" si="34"/>
        <v>http://example.com</v>
      </c>
    </row>
    <row r="2214" spans="1:4">
      <c r="A2214" t="s">
        <v>8549</v>
      </c>
      <c r="B2214" s="4" t="s">
        <v>23057</v>
      </c>
      <c r="C2214" s="4" t="s">
        <v>20876</v>
      </c>
      <c r="D2214" t="str">
        <f t="shared" si="34"/>
        <v>http://example.org</v>
      </c>
    </row>
    <row r="2215" spans="1:4">
      <c r="A2215" t="s">
        <v>8553</v>
      </c>
      <c r="B2215" s="4" t="s">
        <v>23058</v>
      </c>
      <c r="C2215" s="4" t="s">
        <v>20878</v>
      </c>
      <c r="D2215" t="str">
        <f t="shared" si="34"/>
        <v>http://example.net</v>
      </c>
    </row>
    <row r="2216" spans="1:4">
      <c r="A2216" t="s">
        <v>8557</v>
      </c>
      <c r="B2216" s="4" t="s">
        <v>23059</v>
      </c>
      <c r="C2216" s="4" t="s">
        <v>20874</v>
      </c>
      <c r="D2216" t="str">
        <f t="shared" si="34"/>
        <v>http://example.com</v>
      </c>
    </row>
    <row r="2217" spans="1:4">
      <c r="A2217" t="s">
        <v>8560</v>
      </c>
      <c r="B2217" s="4" t="s">
        <v>23060</v>
      </c>
      <c r="C2217" s="4" t="s">
        <v>20874</v>
      </c>
      <c r="D2217" t="str">
        <f t="shared" si="34"/>
        <v>http://example.com</v>
      </c>
    </row>
    <row r="2218" spans="1:4">
      <c r="A2218" t="s">
        <v>8564</v>
      </c>
      <c r="B2218" s="4" t="s">
        <v>23061</v>
      </c>
      <c r="C2218" s="4" t="s">
        <v>20878</v>
      </c>
      <c r="D2218" t="str">
        <f t="shared" si="34"/>
        <v>http://example.net</v>
      </c>
    </row>
    <row r="2219" spans="1:4">
      <c r="A2219" t="s">
        <v>8568</v>
      </c>
      <c r="B2219" s="4" t="s">
        <v>23062</v>
      </c>
      <c r="C2219" s="4" t="s">
        <v>20876</v>
      </c>
      <c r="D2219" t="str">
        <f t="shared" si="34"/>
        <v>http://example.org</v>
      </c>
    </row>
    <row r="2220" spans="1:4">
      <c r="A2220" t="s">
        <v>8572</v>
      </c>
      <c r="B2220" s="4" t="s">
        <v>23063</v>
      </c>
      <c r="C2220" s="4" t="s">
        <v>20876</v>
      </c>
      <c r="D2220" t="str">
        <f t="shared" si="34"/>
        <v>http://example.org</v>
      </c>
    </row>
    <row r="2221" spans="1:4">
      <c r="A2221" t="s">
        <v>8576</v>
      </c>
      <c r="B2221" s="4" t="s">
        <v>23064</v>
      </c>
      <c r="C2221" s="4" t="s">
        <v>20878</v>
      </c>
      <c r="D2221" t="str">
        <f t="shared" si="34"/>
        <v>http://example.net</v>
      </c>
    </row>
    <row r="2222" spans="1:4">
      <c r="A2222" t="s">
        <v>8580</v>
      </c>
      <c r="B2222" s="4" t="s">
        <v>23065</v>
      </c>
      <c r="C2222" s="4" t="s">
        <v>20874</v>
      </c>
      <c r="D2222" t="str">
        <f t="shared" si="34"/>
        <v>http://example.com</v>
      </c>
    </row>
    <row r="2223" spans="1:4">
      <c r="A2223" t="s">
        <v>8584</v>
      </c>
      <c r="B2223" s="4" t="s">
        <v>23066</v>
      </c>
      <c r="C2223" s="4" t="s">
        <v>20878</v>
      </c>
      <c r="D2223" t="str">
        <f t="shared" si="34"/>
        <v>http://example.net</v>
      </c>
    </row>
    <row r="2224" spans="1:4">
      <c r="A2224" t="s">
        <v>8588</v>
      </c>
      <c r="B2224" s="4" t="s">
        <v>23067</v>
      </c>
      <c r="C2224" s="4" t="s">
        <v>20878</v>
      </c>
      <c r="D2224" t="str">
        <f t="shared" si="34"/>
        <v>http://example.net</v>
      </c>
    </row>
    <row r="2225" spans="1:4">
      <c r="A2225" t="s">
        <v>8592</v>
      </c>
      <c r="B2225" s="4" t="s">
        <v>23068</v>
      </c>
      <c r="C2225" s="4" t="s">
        <v>20874</v>
      </c>
      <c r="D2225" t="str">
        <f t="shared" si="34"/>
        <v>http://example.com</v>
      </c>
    </row>
    <row r="2226" spans="1:4">
      <c r="A2226" t="s">
        <v>8596</v>
      </c>
      <c r="B2226" s="4" t="s">
        <v>23069</v>
      </c>
      <c r="C2226" s="4" t="s">
        <v>20876</v>
      </c>
      <c r="D2226" t="str">
        <f t="shared" si="34"/>
        <v>http://example.org</v>
      </c>
    </row>
    <row r="2227" spans="1:4">
      <c r="A2227" t="s">
        <v>8599</v>
      </c>
      <c r="B2227" s="4" t="s">
        <v>23070</v>
      </c>
      <c r="C2227" s="4" t="s">
        <v>20878</v>
      </c>
      <c r="D2227" t="str">
        <f t="shared" si="34"/>
        <v>http://example.net</v>
      </c>
    </row>
    <row r="2228" spans="1:4">
      <c r="A2228" t="s">
        <v>8603</v>
      </c>
      <c r="B2228" s="4" t="s">
        <v>23071</v>
      </c>
      <c r="C2228" s="4" t="s">
        <v>20878</v>
      </c>
      <c r="D2228" t="str">
        <f t="shared" si="34"/>
        <v>http://example.net</v>
      </c>
    </row>
    <row r="2229" spans="1:4">
      <c r="A2229" t="s">
        <v>8607</v>
      </c>
      <c r="B2229" s="4" t="s">
        <v>23072</v>
      </c>
      <c r="C2229" s="4" t="s">
        <v>20878</v>
      </c>
      <c r="D2229" t="str">
        <f t="shared" si="34"/>
        <v>http://example.net</v>
      </c>
    </row>
    <row r="2230" spans="1:4">
      <c r="A2230" t="s">
        <v>8611</v>
      </c>
      <c r="B2230" s="4" t="s">
        <v>23073</v>
      </c>
      <c r="C2230" s="4" t="s">
        <v>20876</v>
      </c>
      <c r="D2230" t="str">
        <f t="shared" si="34"/>
        <v>http://example.org</v>
      </c>
    </row>
    <row r="2231" spans="1:4">
      <c r="A2231" t="s">
        <v>8615</v>
      </c>
      <c r="B2231" s="4" t="s">
        <v>23074</v>
      </c>
      <c r="C2231" s="4" t="s">
        <v>20876</v>
      </c>
      <c r="D2231" t="str">
        <f t="shared" si="34"/>
        <v>http://example.org</v>
      </c>
    </row>
    <row r="2232" spans="1:4">
      <c r="A2232" t="s">
        <v>8619</v>
      </c>
      <c r="B2232" s="4" t="s">
        <v>23075</v>
      </c>
      <c r="C2232" s="4" t="s">
        <v>20878</v>
      </c>
      <c r="D2232" t="str">
        <f t="shared" si="34"/>
        <v>http://example.net</v>
      </c>
    </row>
    <row r="2233" spans="1:4">
      <c r="A2233" t="s">
        <v>8623</v>
      </c>
      <c r="B2233" s="4" t="s">
        <v>23076</v>
      </c>
      <c r="C2233" s="4" t="s">
        <v>20876</v>
      </c>
      <c r="D2233" t="str">
        <f t="shared" si="34"/>
        <v>http://example.org</v>
      </c>
    </row>
    <row r="2234" spans="1:4">
      <c r="A2234" t="s">
        <v>8625</v>
      </c>
      <c r="B2234" s="4" t="s">
        <v>23077</v>
      </c>
      <c r="C2234" s="4" t="s">
        <v>20874</v>
      </c>
      <c r="D2234" t="str">
        <f t="shared" si="34"/>
        <v>http://example.com</v>
      </c>
    </row>
    <row r="2235" spans="1:4">
      <c r="A2235" t="s">
        <v>8629</v>
      </c>
      <c r="B2235" s="4" t="s">
        <v>23078</v>
      </c>
      <c r="C2235" s="4" t="s">
        <v>20874</v>
      </c>
      <c r="D2235" t="str">
        <f t="shared" si="34"/>
        <v>http://example.com</v>
      </c>
    </row>
    <row r="2236" spans="1:4">
      <c r="A2236" t="s">
        <v>8633</v>
      </c>
      <c r="B2236" s="4" t="s">
        <v>23079</v>
      </c>
      <c r="C2236" s="4" t="s">
        <v>20878</v>
      </c>
      <c r="D2236" t="str">
        <f t="shared" si="34"/>
        <v>http://example.net</v>
      </c>
    </row>
    <row r="2237" spans="1:4">
      <c r="A2237" t="s">
        <v>8637</v>
      </c>
      <c r="B2237" s="4" t="s">
        <v>23080</v>
      </c>
      <c r="C2237" s="4" t="s">
        <v>20878</v>
      </c>
      <c r="D2237" t="str">
        <f t="shared" si="34"/>
        <v>http://example.net</v>
      </c>
    </row>
    <row r="2238" spans="1:4">
      <c r="A2238" t="s">
        <v>8641</v>
      </c>
      <c r="B2238" s="4" t="s">
        <v>23081</v>
      </c>
      <c r="C2238" s="4" t="s">
        <v>20878</v>
      </c>
      <c r="D2238" t="str">
        <f t="shared" si="34"/>
        <v>http://example.net</v>
      </c>
    </row>
    <row r="2239" spans="1:4">
      <c r="A2239" t="s">
        <v>8645</v>
      </c>
      <c r="B2239" s="4" t="s">
        <v>23082</v>
      </c>
      <c r="C2239" s="4" t="s">
        <v>20874</v>
      </c>
      <c r="D2239" t="str">
        <f t="shared" si="34"/>
        <v>http://example.com</v>
      </c>
    </row>
    <row r="2240" spans="1:4">
      <c r="A2240" t="s">
        <v>8648</v>
      </c>
      <c r="B2240" s="4" t="s">
        <v>23083</v>
      </c>
      <c r="C2240" s="4" t="s">
        <v>20876</v>
      </c>
      <c r="D2240" t="str">
        <f t="shared" si="34"/>
        <v>http://example.org</v>
      </c>
    </row>
    <row r="2241" spans="1:4">
      <c r="A2241" t="s">
        <v>8652</v>
      </c>
      <c r="B2241" s="4" t="s">
        <v>23084</v>
      </c>
      <c r="C2241" s="4" t="s">
        <v>20876</v>
      </c>
      <c r="D2241" t="str">
        <f t="shared" si="34"/>
        <v>http://example.org</v>
      </c>
    </row>
    <row r="2242" spans="1:4">
      <c r="A2242" t="s">
        <v>8656</v>
      </c>
      <c r="B2242" s="4" t="s">
        <v>23085</v>
      </c>
      <c r="C2242" s="4" t="s">
        <v>20874</v>
      </c>
      <c r="D2242" t="str">
        <f t="shared" si="34"/>
        <v>http://example.com</v>
      </c>
    </row>
    <row r="2243" spans="1:4">
      <c r="A2243" t="s">
        <v>8660</v>
      </c>
      <c r="B2243" s="4" t="s">
        <v>23086</v>
      </c>
      <c r="C2243" s="4" t="s">
        <v>20878</v>
      </c>
      <c r="D2243" t="str">
        <f t="shared" ref="D2243:D2306" si="35">"http://"&amp;C2243</f>
        <v>http://example.net</v>
      </c>
    </row>
    <row r="2244" spans="1:4">
      <c r="A2244" t="s">
        <v>8663</v>
      </c>
      <c r="B2244" s="4" t="s">
        <v>23087</v>
      </c>
      <c r="C2244" s="4" t="s">
        <v>20874</v>
      </c>
      <c r="D2244" t="str">
        <f t="shared" si="35"/>
        <v>http://example.com</v>
      </c>
    </row>
    <row r="2245" spans="1:4">
      <c r="A2245" t="s">
        <v>8667</v>
      </c>
      <c r="B2245" s="4" t="s">
        <v>23088</v>
      </c>
      <c r="C2245" s="4" t="s">
        <v>20874</v>
      </c>
      <c r="D2245" t="str">
        <f t="shared" si="35"/>
        <v>http://example.com</v>
      </c>
    </row>
    <row r="2246" spans="1:4">
      <c r="A2246" t="s">
        <v>8671</v>
      </c>
      <c r="B2246" s="4" t="s">
        <v>23089</v>
      </c>
      <c r="C2246" s="4" t="s">
        <v>20878</v>
      </c>
      <c r="D2246" t="str">
        <f t="shared" si="35"/>
        <v>http://example.net</v>
      </c>
    </row>
    <row r="2247" spans="1:4">
      <c r="A2247" t="s">
        <v>8675</v>
      </c>
      <c r="B2247" s="4" t="s">
        <v>23090</v>
      </c>
      <c r="C2247" s="4" t="s">
        <v>20878</v>
      </c>
      <c r="D2247" t="str">
        <f t="shared" si="35"/>
        <v>http://example.net</v>
      </c>
    </row>
    <row r="2248" spans="1:4">
      <c r="A2248" t="s">
        <v>8679</v>
      </c>
      <c r="B2248" s="4" t="s">
        <v>23091</v>
      </c>
      <c r="C2248" s="4" t="s">
        <v>20878</v>
      </c>
      <c r="D2248" t="str">
        <f t="shared" si="35"/>
        <v>http://example.net</v>
      </c>
    </row>
    <row r="2249" spans="1:4">
      <c r="A2249" t="s">
        <v>8683</v>
      </c>
      <c r="B2249" s="4" t="s">
        <v>23092</v>
      </c>
      <c r="C2249" s="4" t="s">
        <v>20874</v>
      </c>
      <c r="D2249" t="str">
        <f t="shared" si="35"/>
        <v>http://example.com</v>
      </c>
    </row>
    <row r="2250" spans="1:4">
      <c r="A2250" t="s">
        <v>8687</v>
      </c>
      <c r="B2250" s="4" t="s">
        <v>23093</v>
      </c>
      <c r="C2250" s="4" t="s">
        <v>20878</v>
      </c>
      <c r="D2250" t="str">
        <f t="shared" si="35"/>
        <v>http://example.net</v>
      </c>
    </row>
    <row r="2251" spans="1:4">
      <c r="A2251" t="s">
        <v>8691</v>
      </c>
      <c r="B2251" s="4" t="s">
        <v>23094</v>
      </c>
      <c r="C2251" s="4" t="s">
        <v>20876</v>
      </c>
      <c r="D2251" t="str">
        <f t="shared" si="35"/>
        <v>http://example.org</v>
      </c>
    </row>
    <row r="2252" spans="1:4">
      <c r="A2252" t="s">
        <v>8695</v>
      </c>
      <c r="B2252" s="4" t="s">
        <v>23095</v>
      </c>
      <c r="C2252" s="4" t="s">
        <v>20876</v>
      </c>
      <c r="D2252" t="str">
        <f t="shared" si="35"/>
        <v>http://example.org</v>
      </c>
    </row>
    <row r="2253" spans="1:4">
      <c r="A2253" t="s">
        <v>8698</v>
      </c>
      <c r="B2253" s="4" t="s">
        <v>23096</v>
      </c>
      <c r="C2253" s="4" t="s">
        <v>20876</v>
      </c>
      <c r="D2253" t="str">
        <f t="shared" si="35"/>
        <v>http://example.org</v>
      </c>
    </row>
    <row r="2254" spans="1:4">
      <c r="A2254" t="s">
        <v>8702</v>
      </c>
      <c r="B2254" s="4" t="s">
        <v>23097</v>
      </c>
      <c r="C2254" s="4" t="s">
        <v>20874</v>
      </c>
      <c r="D2254" t="str">
        <f t="shared" si="35"/>
        <v>http://example.com</v>
      </c>
    </row>
    <row r="2255" spans="1:4">
      <c r="A2255" t="s">
        <v>8706</v>
      </c>
      <c r="B2255" s="4" t="s">
        <v>23098</v>
      </c>
      <c r="C2255" s="4" t="s">
        <v>20878</v>
      </c>
      <c r="D2255" t="str">
        <f t="shared" si="35"/>
        <v>http://example.net</v>
      </c>
    </row>
    <row r="2256" spans="1:4">
      <c r="A2256" t="s">
        <v>8710</v>
      </c>
      <c r="B2256" s="4" t="s">
        <v>23099</v>
      </c>
      <c r="C2256" s="4" t="s">
        <v>20878</v>
      </c>
      <c r="D2256" t="str">
        <f t="shared" si="35"/>
        <v>http://example.net</v>
      </c>
    </row>
    <row r="2257" spans="1:4">
      <c r="A2257" t="s">
        <v>8713</v>
      </c>
      <c r="B2257" s="4" t="s">
        <v>23100</v>
      </c>
      <c r="C2257" s="4" t="s">
        <v>20876</v>
      </c>
      <c r="D2257" t="str">
        <f t="shared" si="35"/>
        <v>http://example.org</v>
      </c>
    </row>
    <row r="2258" spans="1:4">
      <c r="A2258" t="s">
        <v>8717</v>
      </c>
      <c r="B2258" s="4" t="s">
        <v>23101</v>
      </c>
      <c r="C2258" s="4" t="s">
        <v>20876</v>
      </c>
      <c r="D2258" t="str">
        <f t="shared" si="35"/>
        <v>http://example.org</v>
      </c>
    </row>
    <row r="2259" spans="1:4">
      <c r="A2259" t="s">
        <v>8721</v>
      </c>
      <c r="B2259" s="4" t="s">
        <v>23102</v>
      </c>
      <c r="C2259" s="4" t="s">
        <v>20878</v>
      </c>
      <c r="D2259" t="str">
        <f t="shared" si="35"/>
        <v>http://example.net</v>
      </c>
    </row>
    <row r="2260" spans="1:4">
      <c r="A2260" t="s">
        <v>8725</v>
      </c>
      <c r="B2260" s="4" t="s">
        <v>23103</v>
      </c>
      <c r="C2260" s="4" t="s">
        <v>20876</v>
      </c>
      <c r="D2260" t="str">
        <f t="shared" si="35"/>
        <v>http://example.org</v>
      </c>
    </row>
    <row r="2261" spans="1:4">
      <c r="A2261" t="s">
        <v>8729</v>
      </c>
      <c r="B2261" s="4" t="s">
        <v>23104</v>
      </c>
      <c r="C2261" s="4" t="s">
        <v>20876</v>
      </c>
      <c r="D2261" t="str">
        <f t="shared" si="35"/>
        <v>http://example.org</v>
      </c>
    </row>
    <row r="2262" spans="1:4">
      <c r="A2262" t="s">
        <v>8733</v>
      </c>
      <c r="B2262" s="4" t="s">
        <v>23105</v>
      </c>
      <c r="C2262" s="4" t="s">
        <v>20876</v>
      </c>
      <c r="D2262" t="str">
        <f t="shared" si="35"/>
        <v>http://example.org</v>
      </c>
    </row>
    <row r="2263" spans="1:4">
      <c r="A2263" t="s">
        <v>8736</v>
      </c>
      <c r="B2263" s="4" t="s">
        <v>23106</v>
      </c>
      <c r="C2263" s="4" t="s">
        <v>20874</v>
      </c>
      <c r="D2263" t="str">
        <f t="shared" si="35"/>
        <v>http://example.com</v>
      </c>
    </row>
    <row r="2264" spans="1:4">
      <c r="A2264" t="s">
        <v>8740</v>
      </c>
      <c r="B2264" s="4" t="s">
        <v>23107</v>
      </c>
      <c r="C2264" s="4" t="s">
        <v>20874</v>
      </c>
      <c r="D2264" t="str">
        <f t="shared" si="35"/>
        <v>http://example.com</v>
      </c>
    </row>
    <row r="2265" spans="1:4">
      <c r="A2265" t="s">
        <v>8744</v>
      </c>
      <c r="B2265" s="4" t="s">
        <v>23108</v>
      </c>
      <c r="C2265" s="4" t="s">
        <v>20878</v>
      </c>
      <c r="D2265" t="str">
        <f t="shared" si="35"/>
        <v>http://example.net</v>
      </c>
    </row>
    <row r="2266" spans="1:4">
      <c r="A2266" t="s">
        <v>8747</v>
      </c>
      <c r="B2266" s="4" t="s">
        <v>23109</v>
      </c>
      <c r="C2266" s="4" t="s">
        <v>20876</v>
      </c>
      <c r="D2266" t="str">
        <f t="shared" si="35"/>
        <v>http://example.org</v>
      </c>
    </row>
    <row r="2267" spans="1:4">
      <c r="A2267" t="s">
        <v>8751</v>
      </c>
      <c r="B2267" s="4" t="s">
        <v>23110</v>
      </c>
      <c r="C2267" s="4" t="s">
        <v>20878</v>
      </c>
      <c r="D2267" t="str">
        <f t="shared" si="35"/>
        <v>http://example.net</v>
      </c>
    </row>
    <row r="2268" spans="1:4">
      <c r="A2268" t="s">
        <v>8755</v>
      </c>
      <c r="B2268" s="4" t="s">
        <v>23111</v>
      </c>
      <c r="C2268" s="4" t="s">
        <v>20874</v>
      </c>
      <c r="D2268" t="str">
        <f t="shared" si="35"/>
        <v>http://example.com</v>
      </c>
    </row>
    <row r="2269" spans="1:4">
      <c r="A2269" t="s">
        <v>8759</v>
      </c>
      <c r="B2269" s="4" t="s">
        <v>23112</v>
      </c>
      <c r="C2269" s="4" t="s">
        <v>20874</v>
      </c>
      <c r="D2269" t="str">
        <f t="shared" si="35"/>
        <v>http://example.com</v>
      </c>
    </row>
    <row r="2270" spans="1:4">
      <c r="A2270" t="s">
        <v>8763</v>
      </c>
      <c r="B2270" s="4" t="s">
        <v>23113</v>
      </c>
      <c r="C2270" s="4" t="s">
        <v>20876</v>
      </c>
      <c r="D2270" t="str">
        <f t="shared" si="35"/>
        <v>http://example.org</v>
      </c>
    </row>
    <row r="2271" spans="1:4">
      <c r="A2271" t="s">
        <v>8767</v>
      </c>
      <c r="B2271" s="4" t="s">
        <v>23114</v>
      </c>
      <c r="C2271" s="4" t="s">
        <v>20874</v>
      </c>
      <c r="D2271" t="str">
        <f t="shared" si="35"/>
        <v>http://example.com</v>
      </c>
    </row>
    <row r="2272" spans="1:4">
      <c r="A2272" t="s">
        <v>8771</v>
      </c>
      <c r="B2272" s="4" t="s">
        <v>23115</v>
      </c>
      <c r="C2272" s="4" t="s">
        <v>20876</v>
      </c>
      <c r="D2272" t="str">
        <f t="shared" si="35"/>
        <v>http://example.org</v>
      </c>
    </row>
    <row r="2273" spans="1:4">
      <c r="A2273" t="s">
        <v>8775</v>
      </c>
      <c r="B2273" s="4" t="s">
        <v>23116</v>
      </c>
      <c r="C2273" s="4" t="s">
        <v>20878</v>
      </c>
      <c r="D2273" t="str">
        <f t="shared" si="35"/>
        <v>http://example.net</v>
      </c>
    </row>
    <row r="2274" spans="1:4">
      <c r="A2274" t="s">
        <v>8779</v>
      </c>
      <c r="B2274" s="4" t="s">
        <v>23117</v>
      </c>
      <c r="C2274" s="4" t="s">
        <v>20878</v>
      </c>
      <c r="D2274" t="str">
        <f t="shared" si="35"/>
        <v>http://example.net</v>
      </c>
    </row>
    <row r="2275" spans="1:4">
      <c r="A2275" t="s">
        <v>8783</v>
      </c>
      <c r="B2275" s="4" t="s">
        <v>23118</v>
      </c>
      <c r="C2275" s="4" t="s">
        <v>20874</v>
      </c>
      <c r="D2275" t="str">
        <f t="shared" si="35"/>
        <v>http://example.com</v>
      </c>
    </row>
    <row r="2276" spans="1:4">
      <c r="A2276" t="s">
        <v>8785</v>
      </c>
      <c r="B2276" s="4" t="s">
        <v>23119</v>
      </c>
      <c r="C2276" s="4" t="s">
        <v>20878</v>
      </c>
      <c r="D2276" t="str">
        <f t="shared" si="35"/>
        <v>http://example.net</v>
      </c>
    </row>
    <row r="2277" spans="1:4">
      <c r="A2277" t="s">
        <v>8789</v>
      </c>
      <c r="B2277" s="4" t="s">
        <v>23120</v>
      </c>
      <c r="C2277" s="4" t="s">
        <v>20878</v>
      </c>
      <c r="D2277" t="str">
        <f t="shared" si="35"/>
        <v>http://example.net</v>
      </c>
    </row>
    <row r="2278" spans="1:4">
      <c r="A2278" t="s">
        <v>8793</v>
      </c>
      <c r="B2278" s="4" t="s">
        <v>23121</v>
      </c>
      <c r="C2278" s="4" t="s">
        <v>20876</v>
      </c>
      <c r="D2278" t="str">
        <f t="shared" si="35"/>
        <v>http://example.org</v>
      </c>
    </row>
    <row r="2279" spans="1:4">
      <c r="A2279" t="s">
        <v>8797</v>
      </c>
      <c r="B2279" s="4" t="s">
        <v>23122</v>
      </c>
      <c r="C2279" s="4" t="s">
        <v>20874</v>
      </c>
      <c r="D2279" t="str">
        <f t="shared" si="35"/>
        <v>http://example.com</v>
      </c>
    </row>
    <row r="2280" spans="1:4">
      <c r="A2280" t="s">
        <v>8801</v>
      </c>
      <c r="B2280" s="4" t="s">
        <v>23123</v>
      </c>
      <c r="C2280" s="4" t="s">
        <v>20874</v>
      </c>
      <c r="D2280" t="str">
        <f t="shared" si="35"/>
        <v>http://example.com</v>
      </c>
    </row>
    <row r="2281" spans="1:4">
      <c r="A2281" t="s">
        <v>8805</v>
      </c>
      <c r="B2281" s="4" t="s">
        <v>23124</v>
      </c>
      <c r="C2281" s="4" t="s">
        <v>20874</v>
      </c>
      <c r="D2281" t="str">
        <f t="shared" si="35"/>
        <v>http://example.com</v>
      </c>
    </row>
    <row r="2282" spans="1:4">
      <c r="A2282" t="s">
        <v>8809</v>
      </c>
      <c r="B2282" s="4" t="s">
        <v>23125</v>
      </c>
      <c r="C2282" s="4" t="s">
        <v>20876</v>
      </c>
      <c r="D2282" t="str">
        <f t="shared" si="35"/>
        <v>http://example.org</v>
      </c>
    </row>
    <row r="2283" spans="1:4">
      <c r="A2283" t="s">
        <v>8813</v>
      </c>
      <c r="B2283" s="4" t="s">
        <v>23126</v>
      </c>
      <c r="C2283" s="4" t="s">
        <v>20876</v>
      </c>
      <c r="D2283" t="str">
        <f t="shared" si="35"/>
        <v>http://example.org</v>
      </c>
    </row>
    <row r="2284" spans="1:4">
      <c r="A2284" t="s">
        <v>8817</v>
      </c>
      <c r="B2284" s="4" t="s">
        <v>23127</v>
      </c>
      <c r="C2284" s="4" t="s">
        <v>20876</v>
      </c>
      <c r="D2284" t="str">
        <f t="shared" si="35"/>
        <v>http://example.org</v>
      </c>
    </row>
    <row r="2285" spans="1:4">
      <c r="A2285" t="s">
        <v>8820</v>
      </c>
      <c r="B2285" s="4" t="s">
        <v>23128</v>
      </c>
      <c r="C2285" s="4" t="s">
        <v>20878</v>
      </c>
      <c r="D2285" t="str">
        <f t="shared" si="35"/>
        <v>http://example.net</v>
      </c>
    </row>
    <row r="2286" spans="1:4">
      <c r="A2286" t="s">
        <v>8824</v>
      </c>
      <c r="B2286" s="4" t="s">
        <v>23129</v>
      </c>
      <c r="C2286" s="4" t="s">
        <v>20874</v>
      </c>
      <c r="D2286" t="str">
        <f t="shared" si="35"/>
        <v>http://example.com</v>
      </c>
    </row>
    <row r="2287" spans="1:4">
      <c r="A2287" t="s">
        <v>8828</v>
      </c>
      <c r="B2287" s="4" t="s">
        <v>23130</v>
      </c>
      <c r="C2287" s="4" t="s">
        <v>20878</v>
      </c>
      <c r="D2287" t="str">
        <f t="shared" si="35"/>
        <v>http://example.net</v>
      </c>
    </row>
    <row r="2288" spans="1:4">
      <c r="A2288" t="s">
        <v>8832</v>
      </c>
      <c r="B2288" s="4" t="s">
        <v>23131</v>
      </c>
      <c r="C2288" s="4" t="s">
        <v>20874</v>
      </c>
      <c r="D2288" t="str">
        <f t="shared" si="35"/>
        <v>http://example.com</v>
      </c>
    </row>
    <row r="2289" spans="1:4">
      <c r="A2289" t="s">
        <v>8836</v>
      </c>
      <c r="B2289" s="4" t="s">
        <v>23132</v>
      </c>
      <c r="C2289" s="4" t="s">
        <v>20876</v>
      </c>
      <c r="D2289" t="str">
        <f t="shared" si="35"/>
        <v>http://example.org</v>
      </c>
    </row>
    <row r="2290" spans="1:4">
      <c r="A2290" t="s">
        <v>8840</v>
      </c>
      <c r="B2290" s="4" t="s">
        <v>23133</v>
      </c>
      <c r="C2290" s="4" t="s">
        <v>20876</v>
      </c>
      <c r="D2290" t="str">
        <f t="shared" si="35"/>
        <v>http://example.org</v>
      </c>
    </row>
    <row r="2291" spans="1:4">
      <c r="A2291" t="s">
        <v>8843</v>
      </c>
      <c r="B2291" s="4" t="s">
        <v>23134</v>
      </c>
      <c r="C2291" s="4" t="s">
        <v>20876</v>
      </c>
      <c r="D2291" t="str">
        <f t="shared" si="35"/>
        <v>http://example.org</v>
      </c>
    </row>
    <row r="2292" spans="1:4">
      <c r="A2292" t="s">
        <v>8847</v>
      </c>
      <c r="B2292" s="4" t="s">
        <v>23135</v>
      </c>
      <c r="C2292" s="4" t="s">
        <v>20874</v>
      </c>
      <c r="D2292" t="str">
        <f t="shared" si="35"/>
        <v>http://example.com</v>
      </c>
    </row>
    <row r="2293" spans="1:4">
      <c r="A2293" t="s">
        <v>8850</v>
      </c>
      <c r="B2293" s="4" t="s">
        <v>23136</v>
      </c>
      <c r="C2293" s="4" t="s">
        <v>20876</v>
      </c>
      <c r="D2293" t="str">
        <f t="shared" si="35"/>
        <v>http://example.org</v>
      </c>
    </row>
    <row r="2294" spans="1:4">
      <c r="A2294" t="s">
        <v>8854</v>
      </c>
      <c r="B2294" s="4" t="s">
        <v>23137</v>
      </c>
      <c r="C2294" s="4" t="s">
        <v>20874</v>
      </c>
      <c r="D2294" t="str">
        <f t="shared" si="35"/>
        <v>http://example.com</v>
      </c>
    </row>
    <row r="2295" spans="1:4">
      <c r="A2295" t="s">
        <v>8856</v>
      </c>
      <c r="B2295" s="4" t="s">
        <v>23138</v>
      </c>
      <c r="C2295" s="4" t="s">
        <v>20874</v>
      </c>
      <c r="D2295" t="str">
        <f t="shared" si="35"/>
        <v>http://example.com</v>
      </c>
    </row>
    <row r="2296" spans="1:4">
      <c r="A2296" t="s">
        <v>8860</v>
      </c>
      <c r="B2296" s="4" t="s">
        <v>23139</v>
      </c>
      <c r="C2296" s="4" t="s">
        <v>20874</v>
      </c>
      <c r="D2296" t="str">
        <f t="shared" si="35"/>
        <v>http://example.com</v>
      </c>
    </row>
    <row r="2297" spans="1:4">
      <c r="A2297" t="s">
        <v>8864</v>
      </c>
      <c r="B2297" s="4" t="s">
        <v>23140</v>
      </c>
      <c r="C2297" s="4" t="s">
        <v>20878</v>
      </c>
      <c r="D2297" t="str">
        <f t="shared" si="35"/>
        <v>http://example.net</v>
      </c>
    </row>
    <row r="2298" spans="1:4">
      <c r="A2298" t="s">
        <v>8867</v>
      </c>
      <c r="B2298" s="4" t="s">
        <v>23141</v>
      </c>
      <c r="C2298" s="4" t="s">
        <v>20878</v>
      </c>
      <c r="D2298" t="str">
        <f t="shared" si="35"/>
        <v>http://example.net</v>
      </c>
    </row>
    <row r="2299" spans="1:4">
      <c r="A2299" t="s">
        <v>8871</v>
      </c>
      <c r="B2299" s="4" t="s">
        <v>23142</v>
      </c>
      <c r="C2299" s="4" t="s">
        <v>20878</v>
      </c>
      <c r="D2299" t="str">
        <f t="shared" si="35"/>
        <v>http://example.net</v>
      </c>
    </row>
    <row r="2300" spans="1:4">
      <c r="A2300" t="s">
        <v>8874</v>
      </c>
      <c r="B2300" s="4" t="s">
        <v>23143</v>
      </c>
      <c r="C2300" s="4" t="s">
        <v>20876</v>
      </c>
      <c r="D2300" t="str">
        <f t="shared" si="35"/>
        <v>http://example.org</v>
      </c>
    </row>
    <row r="2301" spans="1:4">
      <c r="A2301" t="s">
        <v>8878</v>
      </c>
      <c r="B2301" s="4" t="s">
        <v>23144</v>
      </c>
      <c r="C2301" s="4" t="s">
        <v>20878</v>
      </c>
      <c r="D2301" t="str">
        <f t="shared" si="35"/>
        <v>http://example.net</v>
      </c>
    </row>
    <row r="2302" spans="1:4">
      <c r="A2302" t="s">
        <v>8882</v>
      </c>
      <c r="B2302" s="4" t="s">
        <v>23145</v>
      </c>
      <c r="C2302" s="4" t="s">
        <v>20874</v>
      </c>
      <c r="D2302" t="str">
        <f t="shared" si="35"/>
        <v>http://example.com</v>
      </c>
    </row>
    <row r="2303" spans="1:4">
      <c r="A2303" t="s">
        <v>8886</v>
      </c>
      <c r="B2303" s="4" t="s">
        <v>23146</v>
      </c>
      <c r="C2303" s="4" t="s">
        <v>20878</v>
      </c>
      <c r="D2303" t="str">
        <f t="shared" si="35"/>
        <v>http://example.net</v>
      </c>
    </row>
    <row r="2304" spans="1:4">
      <c r="A2304" t="s">
        <v>8890</v>
      </c>
      <c r="B2304" s="4" t="s">
        <v>23147</v>
      </c>
      <c r="C2304" s="4" t="s">
        <v>20874</v>
      </c>
      <c r="D2304" t="str">
        <f t="shared" si="35"/>
        <v>http://example.com</v>
      </c>
    </row>
    <row r="2305" spans="1:4">
      <c r="A2305" t="s">
        <v>8894</v>
      </c>
      <c r="B2305" s="4" t="s">
        <v>23148</v>
      </c>
      <c r="C2305" s="4" t="s">
        <v>20878</v>
      </c>
      <c r="D2305" t="str">
        <f t="shared" si="35"/>
        <v>http://example.net</v>
      </c>
    </row>
    <row r="2306" spans="1:4">
      <c r="A2306" t="s">
        <v>8898</v>
      </c>
      <c r="B2306" s="4" t="s">
        <v>21777</v>
      </c>
      <c r="C2306" s="4" t="s">
        <v>20874</v>
      </c>
      <c r="D2306" t="str">
        <f t="shared" si="35"/>
        <v>http://example.com</v>
      </c>
    </row>
    <row r="2307" spans="1:4">
      <c r="A2307" t="s">
        <v>8902</v>
      </c>
      <c r="B2307" s="4" t="s">
        <v>23149</v>
      </c>
      <c r="C2307" s="4" t="s">
        <v>20874</v>
      </c>
      <c r="D2307" t="str">
        <f t="shared" ref="D2307:D2370" si="36">"http://"&amp;C2307</f>
        <v>http://example.com</v>
      </c>
    </row>
    <row r="2308" spans="1:4">
      <c r="A2308" t="s">
        <v>8906</v>
      </c>
      <c r="B2308" s="4" t="s">
        <v>23150</v>
      </c>
      <c r="C2308" s="4" t="s">
        <v>20874</v>
      </c>
      <c r="D2308" t="str">
        <f t="shared" si="36"/>
        <v>http://example.com</v>
      </c>
    </row>
    <row r="2309" spans="1:4">
      <c r="A2309" t="s">
        <v>8910</v>
      </c>
      <c r="B2309" s="4" t="s">
        <v>23151</v>
      </c>
      <c r="C2309" s="4" t="s">
        <v>20874</v>
      </c>
      <c r="D2309" t="str">
        <f t="shared" si="36"/>
        <v>http://example.com</v>
      </c>
    </row>
    <row r="2310" spans="1:4">
      <c r="A2310" t="s">
        <v>8914</v>
      </c>
      <c r="B2310" s="4" t="s">
        <v>23152</v>
      </c>
      <c r="C2310" s="4" t="s">
        <v>20874</v>
      </c>
      <c r="D2310" t="str">
        <f t="shared" si="36"/>
        <v>http://example.com</v>
      </c>
    </row>
    <row r="2311" spans="1:4">
      <c r="A2311" t="s">
        <v>8917</v>
      </c>
      <c r="B2311" s="4" t="s">
        <v>23153</v>
      </c>
      <c r="C2311" s="4" t="s">
        <v>20874</v>
      </c>
      <c r="D2311" t="str">
        <f t="shared" si="36"/>
        <v>http://example.com</v>
      </c>
    </row>
    <row r="2312" spans="1:4">
      <c r="A2312" t="s">
        <v>8921</v>
      </c>
      <c r="B2312" s="4" t="s">
        <v>23154</v>
      </c>
      <c r="C2312" s="4" t="s">
        <v>20878</v>
      </c>
      <c r="D2312" t="str">
        <f t="shared" si="36"/>
        <v>http://example.net</v>
      </c>
    </row>
    <row r="2313" spans="1:4">
      <c r="A2313" t="s">
        <v>8924</v>
      </c>
      <c r="B2313" s="4" t="s">
        <v>23155</v>
      </c>
      <c r="C2313" s="4" t="s">
        <v>20874</v>
      </c>
      <c r="D2313" t="str">
        <f t="shared" si="36"/>
        <v>http://example.com</v>
      </c>
    </row>
    <row r="2314" spans="1:4">
      <c r="A2314" t="s">
        <v>8928</v>
      </c>
      <c r="B2314" s="4" t="s">
        <v>23156</v>
      </c>
      <c r="C2314" s="4" t="s">
        <v>20876</v>
      </c>
      <c r="D2314" t="str">
        <f t="shared" si="36"/>
        <v>http://example.org</v>
      </c>
    </row>
    <row r="2315" spans="1:4">
      <c r="A2315" t="s">
        <v>8932</v>
      </c>
      <c r="B2315" s="4" t="s">
        <v>23157</v>
      </c>
      <c r="C2315" s="4" t="s">
        <v>20876</v>
      </c>
      <c r="D2315" t="str">
        <f t="shared" si="36"/>
        <v>http://example.org</v>
      </c>
    </row>
    <row r="2316" spans="1:4">
      <c r="A2316" t="s">
        <v>8936</v>
      </c>
      <c r="B2316" s="4" t="s">
        <v>23158</v>
      </c>
      <c r="C2316" s="4" t="s">
        <v>20874</v>
      </c>
      <c r="D2316" t="str">
        <f t="shared" si="36"/>
        <v>http://example.com</v>
      </c>
    </row>
    <row r="2317" spans="1:4">
      <c r="A2317" t="s">
        <v>8940</v>
      </c>
      <c r="B2317" s="4" t="s">
        <v>23159</v>
      </c>
      <c r="C2317" s="4" t="s">
        <v>20876</v>
      </c>
      <c r="D2317" t="str">
        <f t="shared" si="36"/>
        <v>http://example.org</v>
      </c>
    </row>
    <row r="2318" spans="1:4">
      <c r="A2318" t="s">
        <v>891</v>
      </c>
      <c r="B2318" s="4" t="s">
        <v>21103</v>
      </c>
      <c r="C2318" s="4" t="s">
        <v>20878</v>
      </c>
      <c r="D2318" t="str">
        <f t="shared" si="36"/>
        <v>http://example.net</v>
      </c>
    </row>
    <row r="2319" spans="1:4">
      <c r="A2319" t="s">
        <v>8947</v>
      </c>
      <c r="B2319" s="4" t="s">
        <v>23160</v>
      </c>
      <c r="C2319" s="4" t="s">
        <v>20876</v>
      </c>
      <c r="D2319" t="str">
        <f t="shared" si="36"/>
        <v>http://example.org</v>
      </c>
    </row>
    <row r="2320" spans="1:4">
      <c r="A2320" t="s">
        <v>8951</v>
      </c>
      <c r="B2320" s="4" t="s">
        <v>22509</v>
      </c>
      <c r="C2320" s="4" t="s">
        <v>20878</v>
      </c>
      <c r="D2320" t="str">
        <f t="shared" si="36"/>
        <v>http://example.net</v>
      </c>
    </row>
    <row r="2321" spans="1:4">
      <c r="A2321" t="s">
        <v>8955</v>
      </c>
      <c r="B2321" s="4" t="s">
        <v>23161</v>
      </c>
      <c r="C2321" s="4" t="s">
        <v>20876</v>
      </c>
      <c r="D2321" t="str">
        <f t="shared" si="36"/>
        <v>http://example.org</v>
      </c>
    </row>
    <row r="2322" spans="1:4">
      <c r="A2322" t="s">
        <v>8959</v>
      </c>
      <c r="B2322" s="4" t="s">
        <v>23162</v>
      </c>
      <c r="C2322" s="4" t="s">
        <v>20874</v>
      </c>
      <c r="D2322" t="str">
        <f t="shared" si="36"/>
        <v>http://example.com</v>
      </c>
    </row>
    <row r="2323" spans="1:4">
      <c r="A2323" t="s">
        <v>8963</v>
      </c>
      <c r="B2323" s="4" t="s">
        <v>23163</v>
      </c>
      <c r="C2323" s="4" t="s">
        <v>20874</v>
      </c>
      <c r="D2323" t="str">
        <f t="shared" si="36"/>
        <v>http://example.com</v>
      </c>
    </row>
    <row r="2324" spans="1:4">
      <c r="A2324" t="s">
        <v>8966</v>
      </c>
      <c r="B2324" s="4" t="s">
        <v>23164</v>
      </c>
      <c r="C2324" s="4" t="s">
        <v>20876</v>
      </c>
      <c r="D2324" t="str">
        <f t="shared" si="36"/>
        <v>http://example.org</v>
      </c>
    </row>
    <row r="2325" spans="1:4">
      <c r="A2325" t="s">
        <v>8969</v>
      </c>
      <c r="B2325" s="4" t="s">
        <v>23165</v>
      </c>
      <c r="C2325" s="4" t="s">
        <v>20876</v>
      </c>
      <c r="D2325" t="str">
        <f t="shared" si="36"/>
        <v>http://example.org</v>
      </c>
    </row>
    <row r="2326" spans="1:4">
      <c r="A2326" t="s">
        <v>8973</v>
      </c>
      <c r="B2326" s="4" t="s">
        <v>23166</v>
      </c>
      <c r="C2326" s="4" t="s">
        <v>20878</v>
      </c>
      <c r="D2326" t="str">
        <f t="shared" si="36"/>
        <v>http://example.net</v>
      </c>
    </row>
    <row r="2327" spans="1:4">
      <c r="A2327" t="s">
        <v>8977</v>
      </c>
      <c r="B2327" s="4" t="s">
        <v>23167</v>
      </c>
      <c r="C2327" s="4" t="s">
        <v>20876</v>
      </c>
      <c r="D2327" t="str">
        <f t="shared" si="36"/>
        <v>http://example.org</v>
      </c>
    </row>
    <row r="2328" spans="1:4">
      <c r="A2328" t="s">
        <v>8981</v>
      </c>
      <c r="B2328" s="4" t="s">
        <v>23168</v>
      </c>
      <c r="C2328" s="4" t="s">
        <v>20874</v>
      </c>
      <c r="D2328" t="str">
        <f t="shared" si="36"/>
        <v>http://example.com</v>
      </c>
    </row>
    <row r="2329" spans="1:4">
      <c r="A2329" t="s">
        <v>8985</v>
      </c>
      <c r="B2329" s="4" t="s">
        <v>23169</v>
      </c>
      <c r="C2329" s="4" t="s">
        <v>20876</v>
      </c>
      <c r="D2329" t="str">
        <f t="shared" si="36"/>
        <v>http://example.org</v>
      </c>
    </row>
    <row r="2330" spans="1:4">
      <c r="A2330" t="s">
        <v>8989</v>
      </c>
      <c r="B2330" s="4" t="s">
        <v>23170</v>
      </c>
      <c r="C2330" s="4" t="s">
        <v>20876</v>
      </c>
      <c r="D2330" t="str">
        <f t="shared" si="36"/>
        <v>http://example.org</v>
      </c>
    </row>
    <row r="2331" spans="1:4">
      <c r="A2331" t="s">
        <v>8993</v>
      </c>
      <c r="B2331" s="4" t="s">
        <v>23171</v>
      </c>
      <c r="C2331" s="4" t="s">
        <v>20878</v>
      </c>
      <c r="D2331" t="str">
        <f t="shared" si="36"/>
        <v>http://example.net</v>
      </c>
    </row>
    <row r="2332" spans="1:4">
      <c r="A2332" t="s">
        <v>8997</v>
      </c>
      <c r="B2332" s="4" t="s">
        <v>23172</v>
      </c>
      <c r="C2332" s="4" t="s">
        <v>20876</v>
      </c>
      <c r="D2332" t="str">
        <f t="shared" si="36"/>
        <v>http://example.org</v>
      </c>
    </row>
    <row r="2333" spans="1:4">
      <c r="A2333" t="s">
        <v>9001</v>
      </c>
      <c r="B2333" s="4" t="s">
        <v>23173</v>
      </c>
      <c r="C2333" s="4" t="s">
        <v>20874</v>
      </c>
      <c r="D2333" t="str">
        <f t="shared" si="36"/>
        <v>http://example.com</v>
      </c>
    </row>
    <row r="2334" spans="1:4">
      <c r="A2334" t="s">
        <v>9005</v>
      </c>
      <c r="B2334" s="4" t="s">
        <v>23174</v>
      </c>
      <c r="C2334" s="4" t="s">
        <v>20878</v>
      </c>
      <c r="D2334" t="str">
        <f t="shared" si="36"/>
        <v>http://example.net</v>
      </c>
    </row>
    <row r="2335" spans="1:4">
      <c r="A2335" t="s">
        <v>9009</v>
      </c>
      <c r="B2335" s="4" t="s">
        <v>23175</v>
      </c>
      <c r="C2335" s="4" t="s">
        <v>20874</v>
      </c>
      <c r="D2335" t="str">
        <f t="shared" si="36"/>
        <v>http://example.com</v>
      </c>
    </row>
    <row r="2336" spans="1:4">
      <c r="A2336" t="s">
        <v>9012</v>
      </c>
      <c r="B2336" s="4" t="s">
        <v>23176</v>
      </c>
      <c r="C2336" s="4" t="s">
        <v>20878</v>
      </c>
      <c r="D2336" t="str">
        <f t="shared" si="36"/>
        <v>http://example.net</v>
      </c>
    </row>
    <row r="2337" spans="1:4">
      <c r="A2337" t="s">
        <v>9016</v>
      </c>
      <c r="B2337" s="4" t="s">
        <v>23177</v>
      </c>
      <c r="C2337" s="4" t="s">
        <v>20878</v>
      </c>
      <c r="D2337" t="str">
        <f t="shared" si="36"/>
        <v>http://example.net</v>
      </c>
    </row>
    <row r="2338" spans="1:4">
      <c r="A2338" t="s">
        <v>9019</v>
      </c>
      <c r="B2338" s="4" t="s">
        <v>23178</v>
      </c>
      <c r="C2338" s="4" t="s">
        <v>20874</v>
      </c>
      <c r="D2338" t="str">
        <f t="shared" si="36"/>
        <v>http://example.com</v>
      </c>
    </row>
    <row r="2339" spans="1:4">
      <c r="A2339" t="s">
        <v>9023</v>
      </c>
      <c r="B2339" s="4" t="s">
        <v>23179</v>
      </c>
      <c r="C2339" s="4" t="s">
        <v>20878</v>
      </c>
      <c r="D2339" t="str">
        <f t="shared" si="36"/>
        <v>http://example.net</v>
      </c>
    </row>
    <row r="2340" spans="1:4">
      <c r="A2340" t="s">
        <v>9027</v>
      </c>
      <c r="B2340" s="4" t="s">
        <v>23180</v>
      </c>
      <c r="C2340" s="4" t="s">
        <v>20878</v>
      </c>
      <c r="D2340" t="str">
        <f t="shared" si="36"/>
        <v>http://example.net</v>
      </c>
    </row>
    <row r="2341" spans="1:4">
      <c r="A2341" t="s">
        <v>9031</v>
      </c>
      <c r="B2341" s="4" t="s">
        <v>23181</v>
      </c>
      <c r="C2341" s="4" t="s">
        <v>20876</v>
      </c>
      <c r="D2341" t="str">
        <f t="shared" si="36"/>
        <v>http://example.org</v>
      </c>
    </row>
    <row r="2342" spans="1:4">
      <c r="A2342" t="s">
        <v>9035</v>
      </c>
      <c r="B2342" s="4" t="s">
        <v>23182</v>
      </c>
      <c r="C2342" s="4" t="s">
        <v>20876</v>
      </c>
      <c r="D2342" t="str">
        <f t="shared" si="36"/>
        <v>http://example.org</v>
      </c>
    </row>
    <row r="2343" spans="1:4">
      <c r="A2343" t="s">
        <v>9039</v>
      </c>
      <c r="B2343" s="4" t="s">
        <v>23183</v>
      </c>
      <c r="C2343" s="4" t="s">
        <v>20876</v>
      </c>
      <c r="D2343" t="str">
        <f t="shared" si="36"/>
        <v>http://example.org</v>
      </c>
    </row>
    <row r="2344" spans="1:4">
      <c r="A2344" t="s">
        <v>9043</v>
      </c>
      <c r="B2344" s="4" t="s">
        <v>23184</v>
      </c>
      <c r="C2344" s="4" t="s">
        <v>20874</v>
      </c>
      <c r="D2344" t="str">
        <f t="shared" si="36"/>
        <v>http://example.com</v>
      </c>
    </row>
    <row r="2345" spans="1:4">
      <c r="A2345" t="s">
        <v>9047</v>
      </c>
      <c r="B2345" s="4" t="s">
        <v>23185</v>
      </c>
      <c r="C2345" s="4" t="s">
        <v>20874</v>
      </c>
      <c r="D2345" t="str">
        <f t="shared" si="36"/>
        <v>http://example.com</v>
      </c>
    </row>
    <row r="2346" spans="1:4">
      <c r="A2346" t="s">
        <v>9050</v>
      </c>
      <c r="B2346" s="4" t="s">
        <v>23186</v>
      </c>
      <c r="C2346" s="4" t="s">
        <v>20876</v>
      </c>
      <c r="D2346" t="str">
        <f t="shared" si="36"/>
        <v>http://example.org</v>
      </c>
    </row>
    <row r="2347" spans="1:4">
      <c r="A2347" t="s">
        <v>9054</v>
      </c>
      <c r="B2347" s="4" t="s">
        <v>23187</v>
      </c>
      <c r="C2347" s="4" t="s">
        <v>20876</v>
      </c>
      <c r="D2347" t="str">
        <f t="shared" si="36"/>
        <v>http://example.org</v>
      </c>
    </row>
    <row r="2348" spans="1:4">
      <c r="A2348" t="s">
        <v>9058</v>
      </c>
      <c r="B2348" s="4" t="s">
        <v>23188</v>
      </c>
      <c r="C2348" s="4" t="s">
        <v>20878</v>
      </c>
      <c r="D2348" t="str">
        <f t="shared" si="36"/>
        <v>http://example.net</v>
      </c>
    </row>
    <row r="2349" spans="1:4">
      <c r="A2349" t="s">
        <v>9062</v>
      </c>
      <c r="B2349" s="4" t="s">
        <v>23189</v>
      </c>
      <c r="C2349" s="4" t="s">
        <v>20878</v>
      </c>
      <c r="D2349" t="str">
        <f t="shared" si="36"/>
        <v>http://example.net</v>
      </c>
    </row>
    <row r="2350" spans="1:4">
      <c r="A2350" t="s">
        <v>9066</v>
      </c>
      <c r="B2350" s="4" t="s">
        <v>22976</v>
      </c>
      <c r="C2350" s="4" t="s">
        <v>20874</v>
      </c>
      <c r="D2350" t="str">
        <f t="shared" si="36"/>
        <v>http://example.com</v>
      </c>
    </row>
    <row r="2351" spans="1:4">
      <c r="A2351" t="s">
        <v>9070</v>
      </c>
      <c r="B2351" s="4" t="s">
        <v>23190</v>
      </c>
      <c r="C2351" s="4" t="s">
        <v>20876</v>
      </c>
      <c r="D2351" t="str">
        <f t="shared" si="36"/>
        <v>http://example.org</v>
      </c>
    </row>
    <row r="2352" spans="1:4">
      <c r="A2352" t="s">
        <v>9074</v>
      </c>
      <c r="B2352" s="4" t="s">
        <v>23191</v>
      </c>
      <c r="C2352" s="4" t="s">
        <v>20878</v>
      </c>
      <c r="D2352" t="str">
        <f t="shared" si="36"/>
        <v>http://example.net</v>
      </c>
    </row>
    <row r="2353" spans="1:4">
      <c r="A2353" t="s">
        <v>9078</v>
      </c>
      <c r="B2353" s="4" t="s">
        <v>23192</v>
      </c>
      <c r="C2353" s="4" t="s">
        <v>20876</v>
      </c>
      <c r="D2353" t="str">
        <f t="shared" si="36"/>
        <v>http://example.org</v>
      </c>
    </row>
    <row r="2354" spans="1:4">
      <c r="A2354" t="s">
        <v>9082</v>
      </c>
      <c r="B2354" s="4" t="s">
        <v>23193</v>
      </c>
      <c r="C2354" s="4" t="s">
        <v>20876</v>
      </c>
      <c r="D2354" t="str">
        <f t="shared" si="36"/>
        <v>http://example.org</v>
      </c>
    </row>
    <row r="2355" spans="1:4">
      <c r="A2355" t="s">
        <v>9086</v>
      </c>
      <c r="B2355" s="4" t="s">
        <v>23194</v>
      </c>
      <c r="C2355" s="4" t="s">
        <v>20878</v>
      </c>
      <c r="D2355" t="str">
        <f t="shared" si="36"/>
        <v>http://example.net</v>
      </c>
    </row>
    <row r="2356" spans="1:4">
      <c r="A2356" t="s">
        <v>9090</v>
      </c>
      <c r="B2356" s="4" t="s">
        <v>23195</v>
      </c>
      <c r="C2356" s="4" t="s">
        <v>20878</v>
      </c>
      <c r="D2356" t="str">
        <f t="shared" si="36"/>
        <v>http://example.net</v>
      </c>
    </row>
    <row r="2357" spans="1:4">
      <c r="A2357" t="s">
        <v>9094</v>
      </c>
      <c r="B2357" s="4" t="s">
        <v>23196</v>
      </c>
      <c r="C2357" s="4" t="s">
        <v>20876</v>
      </c>
      <c r="D2357" t="str">
        <f t="shared" si="36"/>
        <v>http://example.org</v>
      </c>
    </row>
    <row r="2358" spans="1:4">
      <c r="A2358" t="s">
        <v>9098</v>
      </c>
      <c r="B2358" s="4" t="s">
        <v>23197</v>
      </c>
      <c r="C2358" s="4" t="s">
        <v>20876</v>
      </c>
      <c r="D2358" t="str">
        <f t="shared" si="36"/>
        <v>http://example.org</v>
      </c>
    </row>
    <row r="2359" spans="1:4">
      <c r="A2359" t="s">
        <v>9102</v>
      </c>
      <c r="B2359" s="4" t="s">
        <v>23198</v>
      </c>
      <c r="C2359" s="4" t="s">
        <v>20874</v>
      </c>
      <c r="D2359" t="str">
        <f t="shared" si="36"/>
        <v>http://example.com</v>
      </c>
    </row>
    <row r="2360" spans="1:4">
      <c r="A2360" t="s">
        <v>9106</v>
      </c>
      <c r="B2360" s="4" t="s">
        <v>23199</v>
      </c>
      <c r="C2360" s="4" t="s">
        <v>20874</v>
      </c>
      <c r="D2360" t="str">
        <f t="shared" si="36"/>
        <v>http://example.com</v>
      </c>
    </row>
    <row r="2361" spans="1:4">
      <c r="A2361" t="s">
        <v>9110</v>
      </c>
      <c r="B2361" s="4" t="s">
        <v>23200</v>
      </c>
      <c r="C2361" s="4" t="s">
        <v>20876</v>
      </c>
      <c r="D2361" t="str">
        <f t="shared" si="36"/>
        <v>http://example.org</v>
      </c>
    </row>
    <row r="2362" spans="1:4">
      <c r="A2362" t="s">
        <v>9114</v>
      </c>
      <c r="B2362" s="4" t="s">
        <v>23201</v>
      </c>
      <c r="C2362" s="4" t="s">
        <v>20874</v>
      </c>
      <c r="D2362" t="str">
        <f t="shared" si="36"/>
        <v>http://example.com</v>
      </c>
    </row>
    <row r="2363" spans="1:4">
      <c r="A2363" t="s">
        <v>9118</v>
      </c>
      <c r="B2363" s="4" t="s">
        <v>23202</v>
      </c>
      <c r="C2363" s="4" t="s">
        <v>20876</v>
      </c>
      <c r="D2363" t="str">
        <f t="shared" si="36"/>
        <v>http://example.org</v>
      </c>
    </row>
    <row r="2364" spans="1:4">
      <c r="A2364" t="s">
        <v>9121</v>
      </c>
      <c r="B2364" s="4" t="s">
        <v>23203</v>
      </c>
      <c r="C2364" s="4" t="s">
        <v>20876</v>
      </c>
      <c r="D2364" t="str">
        <f t="shared" si="36"/>
        <v>http://example.org</v>
      </c>
    </row>
    <row r="2365" spans="1:4">
      <c r="A2365" t="s">
        <v>9125</v>
      </c>
      <c r="B2365" s="4" t="s">
        <v>23204</v>
      </c>
      <c r="C2365" s="4" t="s">
        <v>20878</v>
      </c>
      <c r="D2365" t="str">
        <f t="shared" si="36"/>
        <v>http://example.net</v>
      </c>
    </row>
    <row r="2366" spans="1:4">
      <c r="A2366" t="s">
        <v>9129</v>
      </c>
      <c r="B2366" s="4" t="s">
        <v>23205</v>
      </c>
      <c r="C2366" s="4" t="s">
        <v>20874</v>
      </c>
      <c r="D2366" t="str">
        <f t="shared" si="36"/>
        <v>http://example.com</v>
      </c>
    </row>
    <row r="2367" spans="1:4">
      <c r="A2367" t="s">
        <v>9132</v>
      </c>
      <c r="B2367" s="4" t="s">
        <v>23206</v>
      </c>
      <c r="C2367" s="4" t="s">
        <v>20878</v>
      </c>
      <c r="D2367" t="str">
        <f t="shared" si="36"/>
        <v>http://example.net</v>
      </c>
    </row>
    <row r="2368" spans="1:4">
      <c r="A2368" t="s">
        <v>9135</v>
      </c>
      <c r="B2368" s="4" t="s">
        <v>23207</v>
      </c>
      <c r="C2368" s="4" t="s">
        <v>20874</v>
      </c>
      <c r="D2368" t="str">
        <f t="shared" si="36"/>
        <v>http://example.com</v>
      </c>
    </row>
    <row r="2369" spans="1:4">
      <c r="A2369" t="s">
        <v>9139</v>
      </c>
      <c r="B2369" s="4" t="s">
        <v>23208</v>
      </c>
      <c r="C2369" s="4" t="s">
        <v>20878</v>
      </c>
      <c r="D2369" t="str">
        <f t="shared" si="36"/>
        <v>http://example.net</v>
      </c>
    </row>
    <row r="2370" spans="1:4">
      <c r="A2370" t="s">
        <v>9143</v>
      </c>
      <c r="B2370" s="4" t="s">
        <v>23209</v>
      </c>
      <c r="C2370" s="4" t="s">
        <v>20874</v>
      </c>
      <c r="D2370" t="str">
        <f t="shared" si="36"/>
        <v>http://example.com</v>
      </c>
    </row>
    <row r="2371" spans="1:4">
      <c r="A2371" t="s">
        <v>9147</v>
      </c>
      <c r="B2371" s="4" t="s">
        <v>23210</v>
      </c>
      <c r="C2371" s="4" t="s">
        <v>20876</v>
      </c>
      <c r="D2371" t="str">
        <f t="shared" ref="D2371:D2434" si="37">"http://"&amp;C2371</f>
        <v>http://example.org</v>
      </c>
    </row>
    <row r="2372" spans="1:4">
      <c r="A2372" t="s">
        <v>9151</v>
      </c>
      <c r="B2372" s="4" t="s">
        <v>23211</v>
      </c>
      <c r="C2372" s="4" t="s">
        <v>20874</v>
      </c>
      <c r="D2372" t="str">
        <f t="shared" si="37"/>
        <v>http://example.com</v>
      </c>
    </row>
    <row r="2373" spans="1:4">
      <c r="A2373" t="s">
        <v>9155</v>
      </c>
      <c r="B2373" s="4" t="s">
        <v>23212</v>
      </c>
      <c r="C2373" s="4" t="s">
        <v>20878</v>
      </c>
      <c r="D2373" t="str">
        <f t="shared" si="37"/>
        <v>http://example.net</v>
      </c>
    </row>
    <row r="2374" spans="1:4">
      <c r="A2374" t="s">
        <v>9158</v>
      </c>
      <c r="B2374" s="4" t="s">
        <v>23213</v>
      </c>
      <c r="C2374" s="4" t="s">
        <v>20876</v>
      </c>
      <c r="D2374" t="str">
        <f t="shared" si="37"/>
        <v>http://example.org</v>
      </c>
    </row>
    <row r="2375" spans="1:4">
      <c r="A2375" t="s">
        <v>9162</v>
      </c>
      <c r="B2375" s="4" t="s">
        <v>23214</v>
      </c>
      <c r="C2375" s="4" t="s">
        <v>20878</v>
      </c>
      <c r="D2375" t="str">
        <f t="shared" si="37"/>
        <v>http://example.net</v>
      </c>
    </row>
    <row r="2376" spans="1:4">
      <c r="A2376" t="s">
        <v>9166</v>
      </c>
      <c r="B2376" s="4" t="s">
        <v>23215</v>
      </c>
      <c r="C2376" s="4" t="s">
        <v>20876</v>
      </c>
      <c r="D2376" t="str">
        <f t="shared" si="37"/>
        <v>http://example.org</v>
      </c>
    </row>
    <row r="2377" spans="1:4">
      <c r="A2377" t="s">
        <v>9170</v>
      </c>
      <c r="B2377" s="4" t="s">
        <v>23216</v>
      </c>
      <c r="C2377" s="4" t="s">
        <v>20874</v>
      </c>
      <c r="D2377" t="str">
        <f t="shared" si="37"/>
        <v>http://example.com</v>
      </c>
    </row>
    <row r="2378" spans="1:4">
      <c r="A2378" t="s">
        <v>9174</v>
      </c>
      <c r="B2378" s="4" t="s">
        <v>23217</v>
      </c>
      <c r="C2378" s="4" t="s">
        <v>20878</v>
      </c>
      <c r="D2378" t="str">
        <f t="shared" si="37"/>
        <v>http://example.net</v>
      </c>
    </row>
    <row r="2379" spans="1:4">
      <c r="A2379" t="s">
        <v>9178</v>
      </c>
      <c r="B2379" s="4" t="s">
        <v>23218</v>
      </c>
      <c r="C2379" s="4" t="s">
        <v>20876</v>
      </c>
      <c r="D2379" t="str">
        <f t="shared" si="37"/>
        <v>http://example.org</v>
      </c>
    </row>
    <row r="2380" spans="1:4">
      <c r="A2380" t="s">
        <v>9182</v>
      </c>
      <c r="B2380" s="4" t="s">
        <v>23219</v>
      </c>
      <c r="C2380" s="4" t="s">
        <v>20878</v>
      </c>
      <c r="D2380" t="str">
        <f t="shared" si="37"/>
        <v>http://example.net</v>
      </c>
    </row>
    <row r="2381" spans="1:4">
      <c r="A2381" t="s">
        <v>9186</v>
      </c>
      <c r="B2381" s="4" t="s">
        <v>23220</v>
      </c>
      <c r="C2381" s="4" t="s">
        <v>20876</v>
      </c>
      <c r="D2381" t="str">
        <f t="shared" si="37"/>
        <v>http://example.org</v>
      </c>
    </row>
    <row r="2382" spans="1:4">
      <c r="A2382" t="s">
        <v>9190</v>
      </c>
      <c r="B2382" s="4" t="s">
        <v>23221</v>
      </c>
      <c r="C2382" s="4" t="s">
        <v>20878</v>
      </c>
      <c r="D2382" t="str">
        <f t="shared" si="37"/>
        <v>http://example.net</v>
      </c>
    </row>
    <row r="2383" spans="1:4">
      <c r="A2383" t="s">
        <v>9194</v>
      </c>
      <c r="B2383" s="4" t="s">
        <v>23222</v>
      </c>
      <c r="C2383" s="4" t="s">
        <v>20874</v>
      </c>
      <c r="D2383" t="str">
        <f t="shared" si="37"/>
        <v>http://example.com</v>
      </c>
    </row>
    <row r="2384" spans="1:4">
      <c r="A2384" t="s">
        <v>9198</v>
      </c>
      <c r="B2384" s="4" t="s">
        <v>23223</v>
      </c>
      <c r="C2384" s="4" t="s">
        <v>20876</v>
      </c>
      <c r="D2384" t="str">
        <f t="shared" si="37"/>
        <v>http://example.org</v>
      </c>
    </row>
    <row r="2385" spans="1:4">
      <c r="A2385" t="s">
        <v>9202</v>
      </c>
      <c r="B2385" s="4" t="s">
        <v>23224</v>
      </c>
      <c r="C2385" s="4" t="s">
        <v>20874</v>
      </c>
      <c r="D2385" t="str">
        <f t="shared" si="37"/>
        <v>http://example.com</v>
      </c>
    </row>
    <row r="2386" spans="1:4">
      <c r="A2386" t="s">
        <v>9206</v>
      </c>
      <c r="B2386" s="4" t="s">
        <v>23225</v>
      </c>
      <c r="C2386" s="4" t="s">
        <v>20878</v>
      </c>
      <c r="D2386" t="str">
        <f t="shared" si="37"/>
        <v>http://example.net</v>
      </c>
    </row>
    <row r="2387" spans="1:4">
      <c r="A2387" t="s">
        <v>9210</v>
      </c>
      <c r="B2387" s="4" t="s">
        <v>23226</v>
      </c>
      <c r="C2387" s="4" t="s">
        <v>20878</v>
      </c>
      <c r="D2387" t="str">
        <f t="shared" si="37"/>
        <v>http://example.net</v>
      </c>
    </row>
    <row r="2388" spans="1:4">
      <c r="A2388" t="s">
        <v>9213</v>
      </c>
      <c r="B2388" s="4" t="s">
        <v>23227</v>
      </c>
      <c r="C2388" s="4" t="s">
        <v>20874</v>
      </c>
      <c r="D2388" t="str">
        <f t="shared" si="37"/>
        <v>http://example.com</v>
      </c>
    </row>
    <row r="2389" spans="1:4">
      <c r="A2389" t="s">
        <v>9217</v>
      </c>
      <c r="B2389" s="4" t="s">
        <v>23228</v>
      </c>
      <c r="C2389" s="4" t="s">
        <v>20876</v>
      </c>
      <c r="D2389" t="str">
        <f t="shared" si="37"/>
        <v>http://example.org</v>
      </c>
    </row>
    <row r="2390" spans="1:4">
      <c r="A2390" t="s">
        <v>9221</v>
      </c>
      <c r="B2390" s="4" t="s">
        <v>23229</v>
      </c>
      <c r="C2390" s="4" t="s">
        <v>20876</v>
      </c>
      <c r="D2390" t="str">
        <f t="shared" si="37"/>
        <v>http://example.org</v>
      </c>
    </row>
    <row r="2391" spans="1:4">
      <c r="A2391" t="s">
        <v>9225</v>
      </c>
      <c r="B2391" s="4" t="s">
        <v>23230</v>
      </c>
      <c r="C2391" s="4" t="s">
        <v>20874</v>
      </c>
      <c r="D2391" t="str">
        <f t="shared" si="37"/>
        <v>http://example.com</v>
      </c>
    </row>
    <row r="2392" spans="1:4">
      <c r="A2392" t="s">
        <v>9229</v>
      </c>
      <c r="B2392" s="4" t="s">
        <v>23231</v>
      </c>
      <c r="C2392" s="4" t="s">
        <v>20874</v>
      </c>
      <c r="D2392" t="str">
        <f t="shared" si="37"/>
        <v>http://example.com</v>
      </c>
    </row>
    <row r="2393" spans="1:4">
      <c r="A2393" t="s">
        <v>9231</v>
      </c>
      <c r="B2393" s="4" t="s">
        <v>23232</v>
      </c>
      <c r="C2393" s="4" t="s">
        <v>20876</v>
      </c>
      <c r="D2393" t="str">
        <f t="shared" si="37"/>
        <v>http://example.org</v>
      </c>
    </row>
    <row r="2394" spans="1:4">
      <c r="A2394" t="s">
        <v>9235</v>
      </c>
      <c r="B2394" s="4" t="s">
        <v>23233</v>
      </c>
      <c r="C2394" s="4" t="s">
        <v>20878</v>
      </c>
      <c r="D2394" t="str">
        <f t="shared" si="37"/>
        <v>http://example.net</v>
      </c>
    </row>
    <row r="2395" spans="1:4">
      <c r="A2395" t="s">
        <v>9239</v>
      </c>
      <c r="B2395" s="4" t="s">
        <v>23234</v>
      </c>
      <c r="C2395" s="4" t="s">
        <v>20874</v>
      </c>
      <c r="D2395" t="str">
        <f t="shared" si="37"/>
        <v>http://example.com</v>
      </c>
    </row>
    <row r="2396" spans="1:4">
      <c r="A2396" t="s">
        <v>9243</v>
      </c>
      <c r="B2396" s="4" t="s">
        <v>23235</v>
      </c>
      <c r="C2396" s="4" t="s">
        <v>20878</v>
      </c>
      <c r="D2396" t="str">
        <f t="shared" si="37"/>
        <v>http://example.net</v>
      </c>
    </row>
    <row r="2397" spans="1:4">
      <c r="A2397" t="s">
        <v>9247</v>
      </c>
      <c r="B2397" s="4" t="s">
        <v>23236</v>
      </c>
      <c r="C2397" s="4" t="s">
        <v>20878</v>
      </c>
      <c r="D2397" t="str">
        <f t="shared" si="37"/>
        <v>http://example.net</v>
      </c>
    </row>
    <row r="2398" spans="1:4">
      <c r="A2398" t="s">
        <v>9251</v>
      </c>
      <c r="B2398" s="4" t="s">
        <v>23237</v>
      </c>
      <c r="C2398" s="4" t="s">
        <v>20878</v>
      </c>
      <c r="D2398" t="str">
        <f t="shared" si="37"/>
        <v>http://example.net</v>
      </c>
    </row>
    <row r="2399" spans="1:4">
      <c r="A2399" t="s">
        <v>9255</v>
      </c>
      <c r="B2399" s="4" t="s">
        <v>23238</v>
      </c>
      <c r="C2399" s="4" t="s">
        <v>20876</v>
      </c>
      <c r="D2399" t="str">
        <f t="shared" si="37"/>
        <v>http://example.org</v>
      </c>
    </row>
    <row r="2400" spans="1:4">
      <c r="A2400" t="s">
        <v>9259</v>
      </c>
      <c r="B2400" s="4" t="s">
        <v>23239</v>
      </c>
      <c r="C2400" s="4" t="s">
        <v>20876</v>
      </c>
      <c r="D2400" t="str">
        <f t="shared" si="37"/>
        <v>http://example.org</v>
      </c>
    </row>
    <row r="2401" spans="1:4">
      <c r="A2401" t="s">
        <v>9263</v>
      </c>
      <c r="B2401" s="4" t="s">
        <v>23240</v>
      </c>
      <c r="C2401" s="4" t="s">
        <v>20878</v>
      </c>
      <c r="D2401" t="str">
        <f t="shared" si="37"/>
        <v>http://example.net</v>
      </c>
    </row>
    <row r="2402" spans="1:4">
      <c r="A2402" t="s">
        <v>9267</v>
      </c>
      <c r="B2402" s="4" t="s">
        <v>23241</v>
      </c>
      <c r="C2402" s="4" t="s">
        <v>20876</v>
      </c>
      <c r="D2402" t="str">
        <f t="shared" si="37"/>
        <v>http://example.org</v>
      </c>
    </row>
    <row r="2403" spans="1:4">
      <c r="A2403" t="s">
        <v>9271</v>
      </c>
      <c r="B2403" s="4" t="s">
        <v>23242</v>
      </c>
      <c r="C2403" s="4" t="s">
        <v>20878</v>
      </c>
      <c r="D2403" t="str">
        <f t="shared" si="37"/>
        <v>http://example.net</v>
      </c>
    </row>
    <row r="2404" spans="1:4">
      <c r="A2404" t="s">
        <v>9274</v>
      </c>
      <c r="B2404" s="4" t="s">
        <v>23243</v>
      </c>
      <c r="C2404" s="4" t="s">
        <v>20878</v>
      </c>
      <c r="D2404" t="str">
        <f t="shared" si="37"/>
        <v>http://example.net</v>
      </c>
    </row>
    <row r="2405" spans="1:4">
      <c r="A2405" t="s">
        <v>9278</v>
      </c>
      <c r="B2405" s="4" t="s">
        <v>23244</v>
      </c>
      <c r="C2405" s="4" t="s">
        <v>20876</v>
      </c>
      <c r="D2405" t="str">
        <f t="shared" si="37"/>
        <v>http://example.org</v>
      </c>
    </row>
    <row r="2406" spans="1:4">
      <c r="A2406" t="s">
        <v>9282</v>
      </c>
      <c r="B2406" s="4" t="s">
        <v>23245</v>
      </c>
      <c r="C2406" s="4" t="s">
        <v>20876</v>
      </c>
      <c r="D2406" t="str">
        <f t="shared" si="37"/>
        <v>http://example.org</v>
      </c>
    </row>
    <row r="2407" spans="1:4">
      <c r="A2407" t="s">
        <v>9286</v>
      </c>
      <c r="B2407" s="4" t="s">
        <v>23246</v>
      </c>
      <c r="C2407" s="4" t="s">
        <v>20874</v>
      </c>
      <c r="D2407" t="str">
        <f t="shared" si="37"/>
        <v>http://example.com</v>
      </c>
    </row>
    <row r="2408" spans="1:4">
      <c r="A2408" t="s">
        <v>9290</v>
      </c>
      <c r="B2408" s="4" t="s">
        <v>23247</v>
      </c>
      <c r="C2408" s="4" t="s">
        <v>20876</v>
      </c>
      <c r="D2408" t="str">
        <f t="shared" si="37"/>
        <v>http://example.org</v>
      </c>
    </row>
    <row r="2409" spans="1:4">
      <c r="A2409" t="s">
        <v>9294</v>
      </c>
      <c r="B2409" s="4" t="s">
        <v>23248</v>
      </c>
      <c r="C2409" s="4" t="s">
        <v>20878</v>
      </c>
      <c r="D2409" t="str">
        <f t="shared" si="37"/>
        <v>http://example.net</v>
      </c>
    </row>
    <row r="2410" spans="1:4">
      <c r="A2410" t="s">
        <v>9298</v>
      </c>
      <c r="B2410" s="4" t="s">
        <v>23249</v>
      </c>
      <c r="C2410" s="4" t="s">
        <v>20874</v>
      </c>
      <c r="D2410" t="str">
        <f t="shared" si="37"/>
        <v>http://example.com</v>
      </c>
    </row>
    <row r="2411" spans="1:4">
      <c r="A2411" t="s">
        <v>9302</v>
      </c>
      <c r="B2411" s="4" t="s">
        <v>23250</v>
      </c>
      <c r="C2411" s="4" t="s">
        <v>20876</v>
      </c>
      <c r="D2411" t="str">
        <f t="shared" si="37"/>
        <v>http://example.org</v>
      </c>
    </row>
    <row r="2412" spans="1:4">
      <c r="A2412" t="s">
        <v>9306</v>
      </c>
      <c r="B2412" s="4" t="s">
        <v>23251</v>
      </c>
      <c r="C2412" s="4" t="s">
        <v>20878</v>
      </c>
      <c r="D2412" t="str">
        <f t="shared" si="37"/>
        <v>http://example.net</v>
      </c>
    </row>
    <row r="2413" spans="1:4">
      <c r="A2413" t="s">
        <v>9310</v>
      </c>
      <c r="B2413" s="4" t="s">
        <v>23252</v>
      </c>
      <c r="C2413" s="4" t="s">
        <v>20876</v>
      </c>
      <c r="D2413" t="str">
        <f t="shared" si="37"/>
        <v>http://example.org</v>
      </c>
    </row>
    <row r="2414" spans="1:4">
      <c r="A2414" t="s">
        <v>9314</v>
      </c>
      <c r="B2414" s="4" t="s">
        <v>23253</v>
      </c>
      <c r="C2414" s="4" t="s">
        <v>20874</v>
      </c>
      <c r="D2414" t="str">
        <f t="shared" si="37"/>
        <v>http://example.com</v>
      </c>
    </row>
    <row r="2415" spans="1:4">
      <c r="A2415" t="s">
        <v>9318</v>
      </c>
      <c r="B2415" s="4" t="s">
        <v>23254</v>
      </c>
      <c r="C2415" s="4" t="s">
        <v>20876</v>
      </c>
      <c r="D2415" t="str">
        <f t="shared" si="37"/>
        <v>http://example.org</v>
      </c>
    </row>
    <row r="2416" spans="1:4">
      <c r="A2416" t="s">
        <v>9322</v>
      </c>
      <c r="B2416" s="4" t="s">
        <v>23255</v>
      </c>
      <c r="C2416" s="4" t="s">
        <v>20876</v>
      </c>
      <c r="D2416" t="str">
        <f t="shared" si="37"/>
        <v>http://example.org</v>
      </c>
    </row>
    <row r="2417" spans="1:4">
      <c r="A2417" t="s">
        <v>9326</v>
      </c>
      <c r="B2417" s="4" t="s">
        <v>23256</v>
      </c>
      <c r="C2417" s="4" t="s">
        <v>20876</v>
      </c>
      <c r="D2417" t="str">
        <f t="shared" si="37"/>
        <v>http://example.org</v>
      </c>
    </row>
    <row r="2418" spans="1:4">
      <c r="A2418" t="s">
        <v>9330</v>
      </c>
      <c r="B2418" s="4" t="s">
        <v>23257</v>
      </c>
      <c r="C2418" s="4" t="s">
        <v>20876</v>
      </c>
      <c r="D2418" t="str">
        <f t="shared" si="37"/>
        <v>http://example.org</v>
      </c>
    </row>
    <row r="2419" spans="1:4">
      <c r="A2419" t="s">
        <v>9334</v>
      </c>
      <c r="B2419" s="4" t="s">
        <v>23258</v>
      </c>
      <c r="C2419" s="4" t="s">
        <v>20874</v>
      </c>
      <c r="D2419" t="str">
        <f t="shared" si="37"/>
        <v>http://example.com</v>
      </c>
    </row>
    <row r="2420" spans="1:4">
      <c r="A2420" t="s">
        <v>9338</v>
      </c>
      <c r="B2420" s="4" t="s">
        <v>23259</v>
      </c>
      <c r="C2420" s="4" t="s">
        <v>20878</v>
      </c>
      <c r="D2420" t="str">
        <f t="shared" si="37"/>
        <v>http://example.net</v>
      </c>
    </row>
    <row r="2421" spans="1:4">
      <c r="A2421" t="s">
        <v>9342</v>
      </c>
      <c r="B2421" s="4" t="s">
        <v>23260</v>
      </c>
      <c r="C2421" s="4" t="s">
        <v>20874</v>
      </c>
      <c r="D2421" t="str">
        <f t="shared" si="37"/>
        <v>http://example.com</v>
      </c>
    </row>
    <row r="2422" spans="1:4">
      <c r="A2422" t="s">
        <v>9345</v>
      </c>
      <c r="B2422" s="4" t="s">
        <v>23261</v>
      </c>
      <c r="C2422" s="4" t="s">
        <v>20878</v>
      </c>
      <c r="D2422" t="str">
        <f t="shared" si="37"/>
        <v>http://example.net</v>
      </c>
    </row>
    <row r="2423" spans="1:4">
      <c r="A2423" t="s">
        <v>9347</v>
      </c>
      <c r="B2423" s="4" t="s">
        <v>23262</v>
      </c>
      <c r="C2423" s="4" t="s">
        <v>20878</v>
      </c>
      <c r="D2423" t="str">
        <f t="shared" si="37"/>
        <v>http://example.net</v>
      </c>
    </row>
    <row r="2424" spans="1:4">
      <c r="A2424" t="s">
        <v>9351</v>
      </c>
      <c r="B2424" s="4" t="s">
        <v>23263</v>
      </c>
      <c r="C2424" s="4" t="s">
        <v>20874</v>
      </c>
      <c r="D2424" t="str">
        <f t="shared" si="37"/>
        <v>http://example.com</v>
      </c>
    </row>
    <row r="2425" spans="1:4">
      <c r="A2425" t="s">
        <v>9355</v>
      </c>
      <c r="B2425" s="4" t="s">
        <v>23264</v>
      </c>
      <c r="C2425" s="4" t="s">
        <v>20876</v>
      </c>
      <c r="D2425" t="str">
        <f t="shared" si="37"/>
        <v>http://example.org</v>
      </c>
    </row>
    <row r="2426" spans="1:4">
      <c r="A2426" t="s">
        <v>9359</v>
      </c>
      <c r="B2426" s="4" t="s">
        <v>23265</v>
      </c>
      <c r="C2426" s="4" t="s">
        <v>20878</v>
      </c>
      <c r="D2426" t="str">
        <f t="shared" si="37"/>
        <v>http://example.net</v>
      </c>
    </row>
    <row r="2427" spans="1:4">
      <c r="A2427" t="s">
        <v>9363</v>
      </c>
      <c r="B2427" s="4" t="s">
        <v>23266</v>
      </c>
      <c r="C2427" s="4" t="s">
        <v>20874</v>
      </c>
      <c r="D2427" t="str">
        <f t="shared" si="37"/>
        <v>http://example.com</v>
      </c>
    </row>
    <row r="2428" spans="1:4">
      <c r="A2428" t="s">
        <v>9367</v>
      </c>
      <c r="B2428" s="4" t="s">
        <v>23267</v>
      </c>
      <c r="C2428" s="4" t="s">
        <v>20878</v>
      </c>
      <c r="D2428" t="str">
        <f t="shared" si="37"/>
        <v>http://example.net</v>
      </c>
    </row>
    <row r="2429" spans="1:4">
      <c r="A2429" t="s">
        <v>9371</v>
      </c>
      <c r="B2429" s="4" t="s">
        <v>23268</v>
      </c>
      <c r="C2429" s="4" t="s">
        <v>20878</v>
      </c>
      <c r="D2429" t="str">
        <f t="shared" si="37"/>
        <v>http://example.net</v>
      </c>
    </row>
    <row r="2430" spans="1:4">
      <c r="A2430" t="s">
        <v>9375</v>
      </c>
      <c r="B2430" s="4" t="s">
        <v>23269</v>
      </c>
      <c r="C2430" s="4" t="s">
        <v>20876</v>
      </c>
      <c r="D2430" t="str">
        <f t="shared" si="37"/>
        <v>http://example.org</v>
      </c>
    </row>
    <row r="2431" spans="1:4">
      <c r="A2431" t="s">
        <v>9379</v>
      </c>
      <c r="B2431" s="4" t="s">
        <v>23270</v>
      </c>
      <c r="C2431" s="4" t="s">
        <v>20874</v>
      </c>
      <c r="D2431" t="str">
        <f t="shared" si="37"/>
        <v>http://example.com</v>
      </c>
    </row>
    <row r="2432" spans="1:4">
      <c r="A2432" t="s">
        <v>9383</v>
      </c>
      <c r="B2432" s="4" t="s">
        <v>23271</v>
      </c>
      <c r="C2432" s="4" t="s">
        <v>20876</v>
      </c>
      <c r="D2432" t="str">
        <f t="shared" si="37"/>
        <v>http://example.org</v>
      </c>
    </row>
    <row r="2433" spans="1:4">
      <c r="A2433" t="s">
        <v>9387</v>
      </c>
      <c r="B2433" s="4" t="s">
        <v>21997</v>
      </c>
      <c r="C2433" s="4" t="s">
        <v>20874</v>
      </c>
      <c r="D2433" t="str">
        <f t="shared" si="37"/>
        <v>http://example.com</v>
      </c>
    </row>
    <row r="2434" spans="1:4">
      <c r="A2434" t="s">
        <v>9391</v>
      </c>
      <c r="B2434" s="4" t="s">
        <v>23272</v>
      </c>
      <c r="C2434" s="4" t="s">
        <v>20876</v>
      </c>
      <c r="D2434" t="str">
        <f t="shared" si="37"/>
        <v>http://example.org</v>
      </c>
    </row>
    <row r="2435" spans="1:4">
      <c r="A2435" t="s">
        <v>9395</v>
      </c>
      <c r="B2435" s="4" t="s">
        <v>23273</v>
      </c>
      <c r="C2435" s="4" t="s">
        <v>20874</v>
      </c>
      <c r="D2435" t="str">
        <f t="shared" ref="D2435:D2498" si="38">"http://"&amp;C2435</f>
        <v>http://example.com</v>
      </c>
    </row>
    <row r="2436" spans="1:4">
      <c r="A2436" t="s">
        <v>9399</v>
      </c>
      <c r="B2436" s="4" t="s">
        <v>23274</v>
      </c>
      <c r="C2436" s="4" t="s">
        <v>20874</v>
      </c>
      <c r="D2436" t="str">
        <f t="shared" si="38"/>
        <v>http://example.com</v>
      </c>
    </row>
    <row r="2437" spans="1:4">
      <c r="A2437" t="s">
        <v>9403</v>
      </c>
      <c r="B2437" s="4" t="s">
        <v>23275</v>
      </c>
      <c r="C2437" s="4" t="s">
        <v>20878</v>
      </c>
      <c r="D2437" t="str">
        <f t="shared" si="38"/>
        <v>http://example.net</v>
      </c>
    </row>
    <row r="2438" spans="1:4">
      <c r="A2438" t="s">
        <v>9407</v>
      </c>
      <c r="B2438" s="4" t="s">
        <v>23276</v>
      </c>
      <c r="C2438" s="4" t="s">
        <v>20878</v>
      </c>
      <c r="D2438" t="str">
        <f t="shared" si="38"/>
        <v>http://example.net</v>
      </c>
    </row>
    <row r="2439" spans="1:4">
      <c r="A2439" t="s">
        <v>9411</v>
      </c>
      <c r="B2439" s="4" t="s">
        <v>23277</v>
      </c>
      <c r="C2439" s="4" t="s">
        <v>20878</v>
      </c>
      <c r="D2439" t="str">
        <f t="shared" si="38"/>
        <v>http://example.net</v>
      </c>
    </row>
    <row r="2440" spans="1:4">
      <c r="A2440" t="s">
        <v>9415</v>
      </c>
      <c r="B2440" s="4" t="s">
        <v>23278</v>
      </c>
      <c r="C2440" s="4" t="s">
        <v>20874</v>
      </c>
      <c r="D2440" t="str">
        <f t="shared" si="38"/>
        <v>http://example.com</v>
      </c>
    </row>
    <row r="2441" spans="1:4">
      <c r="A2441" t="s">
        <v>9419</v>
      </c>
      <c r="B2441" s="4" t="s">
        <v>23279</v>
      </c>
      <c r="C2441" s="4" t="s">
        <v>20878</v>
      </c>
      <c r="D2441" t="str">
        <f t="shared" si="38"/>
        <v>http://example.net</v>
      </c>
    </row>
    <row r="2442" spans="1:4">
      <c r="A2442" t="s">
        <v>9423</v>
      </c>
      <c r="B2442" s="4" t="s">
        <v>23280</v>
      </c>
      <c r="C2442" s="4" t="s">
        <v>20874</v>
      </c>
      <c r="D2442" t="str">
        <f t="shared" si="38"/>
        <v>http://example.com</v>
      </c>
    </row>
    <row r="2443" spans="1:4">
      <c r="A2443" t="s">
        <v>9427</v>
      </c>
      <c r="B2443" s="4" t="s">
        <v>23281</v>
      </c>
      <c r="C2443" s="4" t="s">
        <v>20876</v>
      </c>
      <c r="D2443" t="str">
        <f t="shared" si="38"/>
        <v>http://example.org</v>
      </c>
    </row>
    <row r="2444" spans="1:4">
      <c r="A2444" t="s">
        <v>9431</v>
      </c>
      <c r="B2444" s="4" t="s">
        <v>23282</v>
      </c>
      <c r="C2444" s="4" t="s">
        <v>20878</v>
      </c>
      <c r="D2444" t="str">
        <f t="shared" si="38"/>
        <v>http://example.net</v>
      </c>
    </row>
    <row r="2445" spans="1:4">
      <c r="A2445" t="s">
        <v>9435</v>
      </c>
      <c r="B2445" s="4" t="s">
        <v>23283</v>
      </c>
      <c r="C2445" s="4" t="s">
        <v>20876</v>
      </c>
      <c r="D2445" t="str">
        <f t="shared" si="38"/>
        <v>http://example.org</v>
      </c>
    </row>
    <row r="2446" spans="1:4">
      <c r="A2446" t="s">
        <v>9439</v>
      </c>
      <c r="B2446" s="4" t="s">
        <v>23284</v>
      </c>
      <c r="C2446" s="4" t="s">
        <v>20876</v>
      </c>
      <c r="D2446" t="str">
        <f t="shared" si="38"/>
        <v>http://example.org</v>
      </c>
    </row>
    <row r="2447" spans="1:4">
      <c r="A2447" t="s">
        <v>9443</v>
      </c>
      <c r="B2447" s="4" t="s">
        <v>23285</v>
      </c>
      <c r="C2447" s="4" t="s">
        <v>20876</v>
      </c>
      <c r="D2447" t="str">
        <f t="shared" si="38"/>
        <v>http://example.org</v>
      </c>
    </row>
    <row r="2448" spans="1:4">
      <c r="A2448" t="s">
        <v>9447</v>
      </c>
      <c r="B2448" s="4" t="s">
        <v>23286</v>
      </c>
      <c r="C2448" s="4" t="s">
        <v>20878</v>
      </c>
      <c r="D2448" t="str">
        <f t="shared" si="38"/>
        <v>http://example.net</v>
      </c>
    </row>
    <row r="2449" spans="1:4">
      <c r="A2449" t="s">
        <v>9451</v>
      </c>
      <c r="B2449" s="4" t="s">
        <v>23287</v>
      </c>
      <c r="C2449" s="4" t="s">
        <v>20876</v>
      </c>
      <c r="D2449" t="str">
        <f t="shared" si="38"/>
        <v>http://example.org</v>
      </c>
    </row>
    <row r="2450" spans="1:4">
      <c r="A2450" t="s">
        <v>9455</v>
      </c>
      <c r="B2450" s="4" t="s">
        <v>23288</v>
      </c>
      <c r="C2450" s="4" t="s">
        <v>20874</v>
      </c>
      <c r="D2450" t="str">
        <f t="shared" si="38"/>
        <v>http://example.com</v>
      </c>
    </row>
    <row r="2451" spans="1:4">
      <c r="A2451" t="s">
        <v>9458</v>
      </c>
      <c r="B2451" s="4" t="s">
        <v>23289</v>
      </c>
      <c r="C2451" s="4" t="s">
        <v>20874</v>
      </c>
      <c r="D2451" t="str">
        <f t="shared" si="38"/>
        <v>http://example.com</v>
      </c>
    </row>
    <row r="2452" spans="1:4">
      <c r="A2452" t="s">
        <v>9462</v>
      </c>
      <c r="B2452" s="4" t="s">
        <v>23290</v>
      </c>
      <c r="C2452" s="4" t="s">
        <v>20878</v>
      </c>
      <c r="D2452" t="str">
        <f t="shared" si="38"/>
        <v>http://example.net</v>
      </c>
    </row>
    <row r="2453" spans="1:4">
      <c r="A2453" t="s">
        <v>9466</v>
      </c>
      <c r="B2453" s="4" t="s">
        <v>23291</v>
      </c>
      <c r="C2453" s="4" t="s">
        <v>20874</v>
      </c>
      <c r="D2453" t="str">
        <f t="shared" si="38"/>
        <v>http://example.com</v>
      </c>
    </row>
    <row r="2454" spans="1:4">
      <c r="A2454" t="s">
        <v>9470</v>
      </c>
      <c r="B2454" s="4" t="s">
        <v>23145</v>
      </c>
      <c r="C2454" s="4" t="s">
        <v>20876</v>
      </c>
      <c r="D2454" t="str">
        <f t="shared" si="38"/>
        <v>http://example.org</v>
      </c>
    </row>
    <row r="2455" spans="1:4">
      <c r="A2455" t="s">
        <v>9474</v>
      </c>
      <c r="B2455" s="4" t="s">
        <v>23292</v>
      </c>
      <c r="C2455" s="4" t="s">
        <v>20874</v>
      </c>
      <c r="D2455" t="str">
        <f t="shared" si="38"/>
        <v>http://example.com</v>
      </c>
    </row>
    <row r="2456" spans="1:4">
      <c r="A2456" t="s">
        <v>9478</v>
      </c>
      <c r="B2456" s="4" t="s">
        <v>23293</v>
      </c>
      <c r="C2456" s="4" t="s">
        <v>20874</v>
      </c>
      <c r="D2456" t="str">
        <f t="shared" si="38"/>
        <v>http://example.com</v>
      </c>
    </row>
    <row r="2457" spans="1:4">
      <c r="A2457" t="s">
        <v>9482</v>
      </c>
      <c r="B2457" s="4" t="s">
        <v>23294</v>
      </c>
      <c r="C2457" s="4" t="s">
        <v>20876</v>
      </c>
      <c r="D2457" t="str">
        <f t="shared" si="38"/>
        <v>http://example.org</v>
      </c>
    </row>
    <row r="2458" spans="1:4">
      <c r="A2458" t="s">
        <v>9486</v>
      </c>
      <c r="B2458" s="4" t="s">
        <v>23295</v>
      </c>
      <c r="C2458" s="4" t="s">
        <v>20874</v>
      </c>
      <c r="D2458" t="str">
        <f t="shared" si="38"/>
        <v>http://example.com</v>
      </c>
    </row>
    <row r="2459" spans="1:4">
      <c r="A2459" t="s">
        <v>9489</v>
      </c>
      <c r="B2459" s="4" t="s">
        <v>23296</v>
      </c>
      <c r="C2459" s="4" t="s">
        <v>20876</v>
      </c>
      <c r="D2459" t="str">
        <f t="shared" si="38"/>
        <v>http://example.org</v>
      </c>
    </row>
    <row r="2460" spans="1:4">
      <c r="A2460" t="s">
        <v>9493</v>
      </c>
      <c r="B2460" s="4" t="s">
        <v>23297</v>
      </c>
      <c r="C2460" s="4" t="s">
        <v>20874</v>
      </c>
      <c r="D2460" t="str">
        <f t="shared" si="38"/>
        <v>http://example.com</v>
      </c>
    </row>
    <row r="2461" spans="1:4">
      <c r="A2461" t="s">
        <v>9497</v>
      </c>
      <c r="B2461" s="4" t="s">
        <v>23298</v>
      </c>
      <c r="C2461" s="4" t="s">
        <v>20878</v>
      </c>
      <c r="D2461" t="str">
        <f t="shared" si="38"/>
        <v>http://example.net</v>
      </c>
    </row>
    <row r="2462" spans="1:4">
      <c r="A2462" t="s">
        <v>9501</v>
      </c>
      <c r="B2462" s="4" t="s">
        <v>23299</v>
      </c>
      <c r="C2462" s="4" t="s">
        <v>20878</v>
      </c>
      <c r="D2462" t="str">
        <f t="shared" si="38"/>
        <v>http://example.net</v>
      </c>
    </row>
    <row r="2463" spans="1:4">
      <c r="A2463" t="s">
        <v>9505</v>
      </c>
      <c r="B2463" s="4" t="s">
        <v>23300</v>
      </c>
      <c r="C2463" s="4" t="s">
        <v>20874</v>
      </c>
      <c r="D2463" t="str">
        <f t="shared" si="38"/>
        <v>http://example.com</v>
      </c>
    </row>
    <row r="2464" spans="1:4">
      <c r="A2464" t="s">
        <v>9509</v>
      </c>
      <c r="B2464" s="4" t="s">
        <v>23301</v>
      </c>
      <c r="C2464" s="4" t="s">
        <v>20878</v>
      </c>
      <c r="D2464" t="str">
        <f t="shared" si="38"/>
        <v>http://example.net</v>
      </c>
    </row>
    <row r="2465" spans="1:4">
      <c r="A2465" t="s">
        <v>9513</v>
      </c>
      <c r="B2465" s="4" t="s">
        <v>23302</v>
      </c>
      <c r="C2465" s="4" t="s">
        <v>20876</v>
      </c>
      <c r="D2465" t="str">
        <f t="shared" si="38"/>
        <v>http://example.org</v>
      </c>
    </row>
    <row r="2466" spans="1:4">
      <c r="A2466" t="s">
        <v>9517</v>
      </c>
      <c r="B2466" s="4" t="s">
        <v>23303</v>
      </c>
      <c r="C2466" s="4" t="s">
        <v>20878</v>
      </c>
      <c r="D2466" t="str">
        <f t="shared" si="38"/>
        <v>http://example.net</v>
      </c>
    </row>
    <row r="2467" spans="1:4">
      <c r="A2467" t="s">
        <v>9520</v>
      </c>
      <c r="B2467" s="4" t="s">
        <v>23304</v>
      </c>
      <c r="C2467" s="4" t="s">
        <v>20876</v>
      </c>
      <c r="D2467" t="str">
        <f t="shared" si="38"/>
        <v>http://example.org</v>
      </c>
    </row>
    <row r="2468" spans="1:4">
      <c r="A2468" t="s">
        <v>9524</v>
      </c>
      <c r="B2468" s="4" t="s">
        <v>23305</v>
      </c>
      <c r="C2468" s="4" t="s">
        <v>20878</v>
      </c>
      <c r="D2468" t="str">
        <f t="shared" si="38"/>
        <v>http://example.net</v>
      </c>
    </row>
    <row r="2469" spans="1:4">
      <c r="A2469" t="s">
        <v>9528</v>
      </c>
      <c r="B2469" s="4" t="s">
        <v>23306</v>
      </c>
      <c r="C2469" s="4" t="s">
        <v>20874</v>
      </c>
      <c r="D2469" t="str">
        <f t="shared" si="38"/>
        <v>http://example.com</v>
      </c>
    </row>
    <row r="2470" spans="1:4">
      <c r="A2470" t="s">
        <v>9532</v>
      </c>
      <c r="B2470" s="4" t="s">
        <v>23307</v>
      </c>
      <c r="C2470" s="4" t="s">
        <v>20878</v>
      </c>
      <c r="D2470" t="str">
        <f t="shared" si="38"/>
        <v>http://example.net</v>
      </c>
    </row>
    <row r="2471" spans="1:4">
      <c r="A2471" t="s">
        <v>9536</v>
      </c>
      <c r="B2471" s="4" t="s">
        <v>23308</v>
      </c>
      <c r="C2471" s="4" t="s">
        <v>20878</v>
      </c>
      <c r="D2471" t="str">
        <f t="shared" si="38"/>
        <v>http://example.net</v>
      </c>
    </row>
    <row r="2472" spans="1:4">
      <c r="A2472" t="s">
        <v>9540</v>
      </c>
      <c r="B2472" s="4" t="s">
        <v>23309</v>
      </c>
      <c r="C2472" s="4" t="s">
        <v>20876</v>
      </c>
      <c r="D2472" t="str">
        <f t="shared" si="38"/>
        <v>http://example.org</v>
      </c>
    </row>
    <row r="2473" spans="1:4">
      <c r="A2473" t="s">
        <v>9544</v>
      </c>
      <c r="B2473" s="4" t="s">
        <v>23310</v>
      </c>
      <c r="C2473" s="4" t="s">
        <v>20878</v>
      </c>
      <c r="D2473" t="str">
        <f t="shared" si="38"/>
        <v>http://example.net</v>
      </c>
    </row>
    <row r="2474" spans="1:4">
      <c r="A2474" t="s">
        <v>9548</v>
      </c>
      <c r="B2474" s="4" t="s">
        <v>23311</v>
      </c>
      <c r="C2474" s="4" t="s">
        <v>20878</v>
      </c>
      <c r="D2474" t="str">
        <f t="shared" si="38"/>
        <v>http://example.net</v>
      </c>
    </row>
    <row r="2475" spans="1:4">
      <c r="A2475" t="s">
        <v>9552</v>
      </c>
      <c r="B2475" s="4" t="s">
        <v>23312</v>
      </c>
      <c r="C2475" s="4" t="s">
        <v>20878</v>
      </c>
      <c r="D2475" t="str">
        <f t="shared" si="38"/>
        <v>http://example.net</v>
      </c>
    </row>
    <row r="2476" spans="1:4">
      <c r="A2476" t="s">
        <v>9555</v>
      </c>
      <c r="B2476" s="4" t="s">
        <v>23313</v>
      </c>
      <c r="C2476" s="4" t="s">
        <v>20876</v>
      </c>
      <c r="D2476" t="str">
        <f t="shared" si="38"/>
        <v>http://example.org</v>
      </c>
    </row>
    <row r="2477" spans="1:4">
      <c r="A2477" t="s">
        <v>9559</v>
      </c>
      <c r="B2477" s="4" t="s">
        <v>23314</v>
      </c>
      <c r="C2477" s="4" t="s">
        <v>20874</v>
      </c>
      <c r="D2477" t="str">
        <f t="shared" si="38"/>
        <v>http://example.com</v>
      </c>
    </row>
    <row r="2478" spans="1:4">
      <c r="A2478" t="s">
        <v>9563</v>
      </c>
      <c r="B2478" s="4" t="s">
        <v>23315</v>
      </c>
      <c r="C2478" s="4" t="s">
        <v>20876</v>
      </c>
      <c r="D2478" t="str">
        <f t="shared" si="38"/>
        <v>http://example.org</v>
      </c>
    </row>
    <row r="2479" spans="1:4">
      <c r="A2479" t="s">
        <v>9567</v>
      </c>
      <c r="B2479" s="4" t="s">
        <v>23316</v>
      </c>
      <c r="C2479" s="4" t="s">
        <v>20878</v>
      </c>
      <c r="D2479" t="str">
        <f t="shared" si="38"/>
        <v>http://example.net</v>
      </c>
    </row>
    <row r="2480" spans="1:4">
      <c r="A2480" t="s">
        <v>9571</v>
      </c>
      <c r="B2480" s="4" t="s">
        <v>23317</v>
      </c>
      <c r="C2480" s="4" t="s">
        <v>20878</v>
      </c>
      <c r="D2480" t="str">
        <f t="shared" si="38"/>
        <v>http://example.net</v>
      </c>
    </row>
    <row r="2481" spans="1:4">
      <c r="A2481" t="s">
        <v>9575</v>
      </c>
      <c r="B2481" s="4" t="s">
        <v>23318</v>
      </c>
      <c r="C2481" s="4" t="s">
        <v>20874</v>
      </c>
      <c r="D2481" t="str">
        <f t="shared" si="38"/>
        <v>http://example.com</v>
      </c>
    </row>
    <row r="2482" spans="1:4">
      <c r="A2482" t="s">
        <v>9579</v>
      </c>
      <c r="B2482" s="4" t="s">
        <v>23319</v>
      </c>
      <c r="C2482" s="4" t="s">
        <v>20876</v>
      </c>
      <c r="D2482" t="str">
        <f t="shared" si="38"/>
        <v>http://example.org</v>
      </c>
    </row>
    <row r="2483" spans="1:4">
      <c r="A2483" t="s">
        <v>9583</v>
      </c>
      <c r="B2483" s="4" t="s">
        <v>23320</v>
      </c>
      <c r="C2483" s="4" t="s">
        <v>20876</v>
      </c>
      <c r="D2483" t="str">
        <f t="shared" si="38"/>
        <v>http://example.org</v>
      </c>
    </row>
    <row r="2484" spans="1:4">
      <c r="A2484" t="s">
        <v>9586</v>
      </c>
      <c r="B2484" s="4" t="s">
        <v>23321</v>
      </c>
      <c r="C2484" s="4" t="s">
        <v>20876</v>
      </c>
      <c r="D2484" t="str">
        <f t="shared" si="38"/>
        <v>http://example.org</v>
      </c>
    </row>
    <row r="2485" spans="1:4">
      <c r="A2485" t="s">
        <v>9590</v>
      </c>
      <c r="B2485" s="4" t="s">
        <v>23322</v>
      </c>
      <c r="C2485" s="4" t="s">
        <v>20874</v>
      </c>
      <c r="D2485" t="str">
        <f t="shared" si="38"/>
        <v>http://example.com</v>
      </c>
    </row>
    <row r="2486" spans="1:4">
      <c r="A2486" t="s">
        <v>9594</v>
      </c>
      <c r="B2486" s="4" t="s">
        <v>23323</v>
      </c>
      <c r="C2486" s="4" t="s">
        <v>20874</v>
      </c>
      <c r="D2486" t="str">
        <f t="shared" si="38"/>
        <v>http://example.com</v>
      </c>
    </row>
    <row r="2487" spans="1:4">
      <c r="A2487" t="s">
        <v>9598</v>
      </c>
      <c r="B2487" s="4" t="s">
        <v>23324</v>
      </c>
      <c r="C2487" s="4" t="s">
        <v>20874</v>
      </c>
      <c r="D2487" t="str">
        <f t="shared" si="38"/>
        <v>http://example.com</v>
      </c>
    </row>
    <row r="2488" spans="1:4">
      <c r="A2488" t="s">
        <v>9602</v>
      </c>
      <c r="B2488" s="4" t="s">
        <v>23325</v>
      </c>
      <c r="C2488" s="4" t="s">
        <v>20876</v>
      </c>
      <c r="D2488" t="str">
        <f t="shared" si="38"/>
        <v>http://example.org</v>
      </c>
    </row>
    <row r="2489" spans="1:4">
      <c r="A2489" t="s">
        <v>9606</v>
      </c>
      <c r="B2489" s="4" t="s">
        <v>23326</v>
      </c>
      <c r="C2489" s="4" t="s">
        <v>20874</v>
      </c>
      <c r="D2489" t="str">
        <f t="shared" si="38"/>
        <v>http://example.com</v>
      </c>
    </row>
    <row r="2490" spans="1:4">
      <c r="A2490" t="s">
        <v>9610</v>
      </c>
      <c r="B2490" s="4" t="s">
        <v>23327</v>
      </c>
      <c r="C2490" s="4" t="s">
        <v>20874</v>
      </c>
      <c r="D2490" t="str">
        <f t="shared" si="38"/>
        <v>http://example.com</v>
      </c>
    </row>
    <row r="2491" spans="1:4">
      <c r="A2491" t="s">
        <v>9614</v>
      </c>
      <c r="B2491" s="4" t="s">
        <v>23328</v>
      </c>
      <c r="C2491" s="4" t="s">
        <v>20874</v>
      </c>
      <c r="D2491" t="str">
        <f t="shared" si="38"/>
        <v>http://example.com</v>
      </c>
    </row>
    <row r="2492" spans="1:4">
      <c r="A2492" t="s">
        <v>9617</v>
      </c>
      <c r="B2492" s="4" t="s">
        <v>23329</v>
      </c>
      <c r="C2492" s="4" t="s">
        <v>20874</v>
      </c>
      <c r="D2492" t="str">
        <f t="shared" si="38"/>
        <v>http://example.com</v>
      </c>
    </row>
    <row r="2493" spans="1:4">
      <c r="A2493" t="s">
        <v>9621</v>
      </c>
      <c r="B2493" s="4" t="s">
        <v>23330</v>
      </c>
      <c r="C2493" s="4" t="s">
        <v>20874</v>
      </c>
      <c r="D2493" t="str">
        <f t="shared" si="38"/>
        <v>http://example.com</v>
      </c>
    </row>
    <row r="2494" spans="1:4">
      <c r="A2494" t="s">
        <v>9625</v>
      </c>
      <c r="B2494" s="4" t="s">
        <v>23331</v>
      </c>
      <c r="C2494" s="4" t="s">
        <v>20874</v>
      </c>
      <c r="D2494" t="str">
        <f t="shared" si="38"/>
        <v>http://example.com</v>
      </c>
    </row>
    <row r="2495" spans="1:4">
      <c r="A2495" t="s">
        <v>9629</v>
      </c>
      <c r="B2495" s="4" t="s">
        <v>23332</v>
      </c>
      <c r="C2495" s="4" t="s">
        <v>20874</v>
      </c>
      <c r="D2495" t="str">
        <f t="shared" si="38"/>
        <v>http://example.com</v>
      </c>
    </row>
    <row r="2496" spans="1:4">
      <c r="A2496" t="s">
        <v>9632</v>
      </c>
      <c r="B2496" s="4" t="s">
        <v>23333</v>
      </c>
      <c r="C2496" s="4" t="s">
        <v>20878</v>
      </c>
      <c r="D2496" t="str">
        <f t="shared" si="38"/>
        <v>http://example.net</v>
      </c>
    </row>
    <row r="2497" spans="1:4">
      <c r="A2497" t="s">
        <v>9635</v>
      </c>
      <c r="B2497" s="4" t="s">
        <v>23334</v>
      </c>
      <c r="C2497" s="4" t="s">
        <v>20878</v>
      </c>
      <c r="D2497" t="str">
        <f t="shared" si="38"/>
        <v>http://example.net</v>
      </c>
    </row>
    <row r="2498" spans="1:4">
      <c r="A2498" t="s">
        <v>9639</v>
      </c>
      <c r="B2498" s="4" t="s">
        <v>23335</v>
      </c>
      <c r="C2498" s="4" t="s">
        <v>20874</v>
      </c>
      <c r="D2498" t="str">
        <f t="shared" si="38"/>
        <v>http://example.com</v>
      </c>
    </row>
    <row r="2499" spans="1:4">
      <c r="A2499" t="s">
        <v>9643</v>
      </c>
      <c r="B2499" s="4" t="s">
        <v>23336</v>
      </c>
      <c r="C2499" s="4" t="s">
        <v>20874</v>
      </c>
      <c r="D2499" t="str">
        <f t="shared" ref="D2499:D2562" si="39">"http://"&amp;C2499</f>
        <v>http://example.com</v>
      </c>
    </row>
    <row r="2500" spans="1:4">
      <c r="A2500" t="s">
        <v>9647</v>
      </c>
      <c r="B2500" s="4" t="s">
        <v>23337</v>
      </c>
      <c r="C2500" s="4" t="s">
        <v>20878</v>
      </c>
      <c r="D2500" t="str">
        <f t="shared" si="39"/>
        <v>http://example.net</v>
      </c>
    </row>
    <row r="2501" spans="1:4">
      <c r="A2501" t="s">
        <v>9651</v>
      </c>
      <c r="B2501" s="4" t="s">
        <v>23338</v>
      </c>
      <c r="C2501" s="4" t="s">
        <v>20874</v>
      </c>
      <c r="D2501" t="str">
        <f t="shared" si="39"/>
        <v>http://example.com</v>
      </c>
    </row>
    <row r="2502" spans="1:4">
      <c r="A2502" t="s">
        <v>9655</v>
      </c>
      <c r="B2502" s="4" t="s">
        <v>23339</v>
      </c>
      <c r="C2502" s="4" t="s">
        <v>20876</v>
      </c>
      <c r="D2502" t="str">
        <f t="shared" si="39"/>
        <v>http://example.org</v>
      </c>
    </row>
    <row r="2503" spans="1:4">
      <c r="A2503" t="s">
        <v>9659</v>
      </c>
      <c r="B2503" s="4" t="s">
        <v>23340</v>
      </c>
      <c r="C2503" s="4" t="s">
        <v>20876</v>
      </c>
      <c r="D2503" t="str">
        <f t="shared" si="39"/>
        <v>http://example.org</v>
      </c>
    </row>
    <row r="2504" spans="1:4">
      <c r="A2504" t="s">
        <v>9662</v>
      </c>
      <c r="B2504" s="4" t="s">
        <v>23341</v>
      </c>
      <c r="C2504" s="4" t="s">
        <v>20874</v>
      </c>
      <c r="D2504" t="str">
        <f t="shared" si="39"/>
        <v>http://example.com</v>
      </c>
    </row>
    <row r="2505" spans="1:4">
      <c r="A2505" t="s">
        <v>9666</v>
      </c>
      <c r="B2505" s="4" t="s">
        <v>23342</v>
      </c>
      <c r="C2505" s="4" t="s">
        <v>20876</v>
      </c>
      <c r="D2505" t="str">
        <f t="shared" si="39"/>
        <v>http://example.org</v>
      </c>
    </row>
    <row r="2506" spans="1:4">
      <c r="A2506" t="s">
        <v>9670</v>
      </c>
      <c r="B2506" s="4" t="s">
        <v>23343</v>
      </c>
      <c r="C2506" s="4" t="s">
        <v>20878</v>
      </c>
      <c r="D2506" t="str">
        <f t="shared" si="39"/>
        <v>http://example.net</v>
      </c>
    </row>
    <row r="2507" spans="1:4">
      <c r="A2507" t="s">
        <v>9674</v>
      </c>
      <c r="B2507" s="4" t="s">
        <v>23344</v>
      </c>
      <c r="C2507" s="4" t="s">
        <v>20876</v>
      </c>
      <c r="D2507" t="str">
        <f t="shared" si="39"/>
        <v>http://example.org</v>
      </c>
    </row>
    <row r="2508" spans="1:4">
      <c r="A2508" t="s">
        <v>9678</v>
      </c>
      <c r="B2508" s="4" t="s">
        <v>23345</v>
      </c>
      <c r="C2508" s="4" t="s">
        <v>20876</v>
      </c>
      <c r="D2508" t="str">
        <f t="shared" si="39"/>
        <v>http://example.org</v>
      </c>
    </row>
    <row r="2509" spans="1:4">
      <c r="A2509" t="s">
        <v>9681</v>
      </c>
      <c r="B2509" s="4" t="s">
        <v>23346</v>
      </c>
      <c r="C2509" s="4" t="s">
        <v>20878</v>
      </c>
      <c r="D2509" t="str">
        <f t="shared" si="39"/>
        <v>http://example.net</v>
      </c>
    </row>
    <row r="2510" spans="1:4">
      <c r="A2510" t="s">
        <v>9685</v>
      </c>
      <c r="B2510" s="4" t="s">
        <v>23347</v>
      </c>
      <c r="C2510" s="4" t="s">
        <v>20876</v>
      </c>
      <c r="D2510" t="str">
        <f t="shared" si="39"/>
        <v>http://example.org</v>
      </c>
    </row>
    <row r="2511" spans="1:4">
      <c r="A2511" t="s">
        <v>9689</v>
      </c>
      <c r="B2511" s="4" t="s">
        <v>23348</v>
      </c>
      <c r="C2511" s="4" t="s">
        <v>20874</v>
      </c>
      <c r="D2511" t="str">
        <f t="shared" si="39"/>
        <v>http://example.com</v>
      </c>
    </row>
    <row r="2512" spans="1:4">
      <c r="A2512" t="s">
        <v>9693</v>
      </c>
      <c r="B2512" s="4" t="s">
        <v>23349</v>
      </c>
      <c r="C2512" s="4" t="s">
        <v>20878</v>
      </c>
      <c r="D2512" t="str">
        <f t="shared" si="39"/>
        <v>http://example.net</v>
      </c>
    </row>
    <row r="2513" spans="1:4">
      <c r="A2513" t="s">
        <v>9697</v>
      </c>
      <c r="B2513" s="4" t="s">
        <v>23350</v>
      </c>
      <c r="C2513" s="4" t="s">
        <v>20874</v>
      </c>
      <c r="D2513" t="str">
        <f t="shared" si="39"/>
        <v>http://example.com</v>
      </c>
    </row>
    <row r="2514" spans="1:4">
      <c r="A2514" t="s">
        <v>9701</v>
      </c>
      <c r="B2514" s="4" t="s">
        <v>23351</v>
      </c>
      <c r="C2514" s="4" t="s">
        <v>20876</v>
      </c>
      <c r="D2514" t="str">
        <f t="shared" si="39"/>
        <v>http://example.org</v>
      </c>
    </row>
    <row r="2515" spans="1:4">
      <c r="A2515" t="s">
        <v>9705</v>
      </c>
      <c r="B2515" s="4" t="s">
        <v>23352</v>
      </c>
      <c r="C2515" s="4" t="s">
        <v>20876</v>
      </c>
      <c r="D2515" t="str">
        <f t="shared" si="39"/>
        <v>http://example.org</v>
      </c>
    </row>
    <row r="2516" spans="1:4">
      <c r="A2516" t="s">
        <v>9709</v>
      </c>
      <c r="B2516" s="4" t="s">
        <v>23353</v>
      </c>
      <c r="C2516" s="4" t="s">
        <v>20874</v>
      </c>
      <c r="D2516" t="str">
        <f t="shared" si="39"/>
        <v>http://example.com</v>
      </c>
    </row>
    <row r="2517" spans="1:4">
      <c r="A2517" t="s">
        <v>9713</v>
      </c>
      <c r="B2517" s="4" t="s">
        <v>23354</v>
      </c>
      <c r="C2517" s="4" t="s">
        <v>20876</v>
      </c>
      <c r="D2517" t="str">
        <f t="shared" si="39"/>
        <v>http://example.org</v>
      </c>
    </row>
    <row r="2518" spans="1:4">
      <c r="A2518" t="s">
        <v>9717</v>
      </c>
      <c r="B2518" s="4" t="s">
        <v>22090</v>
      </c>
      <c r="C2518" s="4" t="s">
        <v>20876</v>
      </c>
      <c r="D2518" t="str">
        <f t="shared" si="39"/>
        <v>http://example.org</v>
      </c>
    </row>
    <row r="2519" spans="1:4">
      <c r="A2519" t="s">
        <v>9721</v>
      </c>
      <c r="B2519" s="4" t="s">
        <v>23355</v>
      </c>
      <c r="C2519" s="4" t="s">
        <v>20874</v>
      </c>
      <c r="D2519" t="str">
        <f t="shared" si="39"/>
        <v>http://example.com</v>
      </c>
    </row>
    <row r="2520" spans="1:4">
      <c r="A2520" t="s">
        <v>9725</v>
      </c>
      <c r="B2520" s="4" t="s">
        <v>23356</v>
      </c>
      <c r="C2520" s="4" t="s">
        <v>20878</v>
      </c>
      <c r="D2520" t="str">
        <f t="shared" si="39"/>
        <v>http://example.net</v>
      </c>
    </row>
    <row r="2521" spans="1:4">
      <c r="A2521" t="s">
        <v>9728</v>
      </c>
      <c r="B2521" s="4" t="s">
        <v>23357</v>
      </c>
      <c r="C2521" s="4" t="s">
        <v>20878</v>
      </c>
      <c r="D2521" t="str">
        <f t="shared" si="39"/>
        <v>http://example.net</v>
      </c>
    </row>
    <row r="2522" spans="1:4">
      <c r="A2522" t="s">
        <v>9732</v>
      </c>
      <c r="B2522" s="4" t="s">
        <v>23358</v>
      </c>
      <c r="C2522" s="4" t="s">
        <v>20876</v>
      </c>
      <c r="D2522" t="str">
        <f t="shared" si="39"/>
        <v>http://example.org</v>
      </c>
    </row>
    <row r="2523" spans="1:4">
      <c r="A2523" t="s">
        <v>9736</v>
      </c>
      <c r="B2523" s="4" t="s">
        <v>23359</v>
      </c>
      <c r="C2523" s="4" t="s">
        <v>20874</v>
      </c>
      <c r="D2523" t="str">
        <f t="shared" si="39"/>
        <v>http://example.com</v>
      </c>
    </row>
    <row r="2524" spans="1:4">
      <c r="A2524" t="s">
        <v>9740</v>
      </c>
      <c r="B2524" s="4" t="s">
        <v>23360</v>
      </c>
      <c r="C2524" s="4" t="s">
        <v>20876</v>
      </c>
      <c r="D2524" t="str">
        <f t="shared" si="39"/>
        <v>http://example.org</v>
      </c>
    </row>
    <row r="2525" spans="1:4">
      <c r="A2525" t="s">
        <v>9744</v>
      </c>
      <c r="B2525" s="4" t="s">
        <v>23361</v>
      </c>
      <c r="C2525" s="4" t="s">
        <v>20878</v>
      </c>
      <c r="D2525" t="str">
        <f t="shared" si="39"/>
        <v>http://example.net</v>
      </c>
    </row>
    <row r="2526" spans="1:4">
      <c r="A2526" t="s">
        <v>9748</v>
      </c>
      <c r="B2526" s="4" t="s">
        <v>23362</v>
      </c>
      <c r="C2526" s="4" t="s">
        <v>20874</v>
      </c>
      <c r="D2526" t="str">
        <f t="shared" si="39"/>
        <v>http://example.com</v>
      </c>
    </row>
    <row r="2527" spans="1:4">
      <c r="A2527" t="s">
        <v>9752</v>
      </c>
      <c r="B2527" s="4" t="s">
        <v>23363</v>
      </c>
      <c r="C2527" s="4" t="s">
        <v>20878</v>
      </c>
      <c r="D2527" t="str">
        <f t="shared" si="39"/>
        <v>http://example.net</v>
      </c>
    </row>
    <row r="2528" spans="1:4">
      <c r="A2528" t="s">
        <v>9756</v>
      </c>
      <c r="B2528" s="4" t="s">
        <v>23364</v>
      </c>
      <c r="C2528" s="4" t="s">
        <v>20878</v>
      </c>
      <c r="D2528" t="str">
        <f t="shared" si="39"/>
        <v>http://example.net</v>
      </c>
    </row>
    <row r="2529" spans="1:4">
      <c r="A2529" t="s">
        <v>9760</v>
      </c>
      <c r="B2529" s="4" t="s">
        <v>23365</v>
      </c>
      <c r="C2529" s="4" t="s">
        <v>20878</v>
      </c>
      <c r="D2529" t="str">
        <f t="shared" si="39"/>
        <v>http://example.net</v>
      </c>
    </row>
    <row r="2530" spans="1:4">
      <c r="A2530" t="s">
        <v>9763</v>
      </c>
      <c r="B2530" s="4" t="s">
        <v>23366</v>
      </c>
      <c r="C2530" s="4" t="s">
        <v>20874</v>
      </c>
      <c r="D2530" t="str">
        <f t="shared" si="39"/>
        <v>http://example.com</v>
      </c>
    </row>
    <row r="2531" spans="1:4">
      <c r="A2531" t="s">
        <v>1274</v>
      </c>
      <c r="B2531" s="4" t="s">
        <v>21201</v>
      </c>
      <c r="C2531" s="4" t="s">
        <v>20876</v>
      </c>
      <c r="D2531" t="str">
        <f t="shared" si="39"/>
        <v>http://example.org</v>
      </c>
    </row>
    <row r="2532" spans="1:4">
      <c r="A2532" t="s">
        <v>9770</v>
      </c>
      <c r="B2532" s="4" t="s">
        <v>23367</v>
      </c>
      <c r="C2532" s="4" t="s">
        <v>20876</v>
      </c>
      <c r="D2532" t="str">
        <f t="shared" si="39"/>
        <v>http://example.org</v>
      </c>
    </row>
    <row r="2533" spans="1:4">
      <c r="A2533" t="s">
        <v>9774</v>
      </c>
      <c r="B2533" s="4" t="s">
        <v>23368</v>
      </c>
      <c r="C2533" s="4" t="s">
        <v>20876</v>
      </c>
      <c r="D2533" t="str">
        <f t="shared" si="39"/>
        <v>http://example.org</v>
      </c>
    </row>
    <row r="2534" spans="1:4">
      <c r="A2534" t="s">
        <v>9777</v>
      </c>
      <c r="B2534" s="4" t="s">
        <v>23369</v>
      </c>
      <c r="C2534" s="4" t="s">
        <v>20878</v>
      </c>
      <c r="D2534" t="str">
        <f t="shared" si="39"/>
        <v>http://example.net</v>
      </c>
    </row>
    <row r="2535" spans="1:4">
      <c r="A2535" t="s">
        <v>9781</v>
      </c>
      <c r="B2535" s="4" t="s">
        <v>23370</v>
      </c>
      <c r="C2535" s="4" t="s">
        <v>20876</v>
      </c>
      <c r="D2535" t="str">
        <f t="shared" si="39"/>
        <v>http://example.org</v>
      </c>
    </row>
    <row r="2536" spans="1:4">
      <c r="A2536" t="s">
        <v>9785</v>
      </c>
      <c r="B2536" s="4" t="s">
        <v>23371</v>
      </c>
      <c r="C2536" s="4" t="s">
        <v>20876</v>
      </c>
      <c r="D2536" t="str">
        <f t="shared" si="39"/>
        <v>http://example.org</v>
      </c>
    </row>
    <row r="2537" spans="1:4">
      <c r="A2537" t="s">
        <v>9789</v>
      </c>
      <c r="B2537" s="4" t="s">
        <v>23372</v>
      </c>
      <c r="C2537" s="4" t="s">
        <v>20874</v>
      </c>
      <c r="D2537" t="str">
        <f t="shared" si="39"/>
        <v>http://example.com</v>
      </c>
    </row>
    <row r="2538" spans="1:4">
      <c r="A2538" t="s">
        <v>9793</v>
      </c>
      <c r="B2538" s="4" t="s">
        <v>23373</v>
      </c>
      <c r="C2538" s="4" t="s">
        <v>20876</v>
      </c>
      <c r="D2538" t="str">
        <f t="shared" si="39"/>
        <v>http://example.org</v>
      </c>
    </row>
    <row r="2539" spans="1:4">
      <c r="A2539" t="s">
        <v>9797</v>
      </c>
      <c r="B2539" s="4" t="s">
        <v>23374</v>
      </c>
      <c r="C2539" s="4" t="s">
        <v>20876</v>
      </c>
      <c r="D2539" t="str">
        <f t="shared" si="39"/>
        <v>http://example.org</v>
      </c>
    </row>
    <row r="2540" spans="1:4">
      <c r="A2540" t="s">
        <v>9801</v>
      </c>
      <c r="B2540" s="4" t="s">
        <v>23375</v>
      </c>
      <c r="C2540" s="4" t="s">
        <v>20876</v>
      </c>
      <c r="D2540" t="str">
        <f t="shared" si="39"/>
        <v>http://example.org</v>
      </c>
    </row>
    <row r="2541" spans="1:4">
      <c r="A2541" t="s">
        <v>9805</v>
      </c>
      <c r="B2541" s="4" t="s">
        <v>23376</v>
      </c>
      <c r="C2541" s="4" t="s">
        <v>20874</v>
      </c>
      <c r="D2541" t="str">
        <f t="shared" si="39"/>
        <v>http://example.com</v>
      </c>
    </row>
    <row r="2542" spans="1:4">
      <c r="A2542" t="s">
        <v>9809</v>
      </c>
      <c r="B2542" s="4" t="s">
        <v>23377</v>
      </c>
      <c r="C2542" s="4" t="s">
        <v>20878</v>
      </c>
      <c r="D2542" t="str">
        <f t="shared" si="39"/>
        <v>http://example.net</v>
      </c>
    </row>
    <row r="2543" spans="1:4">
      <c r="A2543" t="s">
        <v>9813</v>
      </c>
      <c r="B2543" s="4" t="s">
        <v>23378</v>
      </c>
      <c r="C2543" s="4" t="s">
        <v>20878</v>
      </c>
      <c r="D2543" t="str">
        <f t="shared" si="39"/>
        <v>http://example.net</v>
      </c>
    </row>
    <row r="2544" spans="1:4">
      <c r="A2544" t="s">
        <v>9817</v>
      </c>
      <c r="B2544" s="4" t="s">
        <v>23379</v>
      </c>
      <c r="C2544" s="4" t="s">
        <v>20878</v>
      </c>
      <c r="D2544" t="str">
        <f t="shared" si="39"/>
        <v>http://example.net</v>
      </c>
    </row>
    <row r="2545" spans="1:4">
      <c r="A2545" t="s">
        <v>9821</v>
      </c>
      <c r="B2545" s="4" t="s">
        <v>23380</v>
      </c>
      <c r="C2545" s="4" t="s">
        <v>20874</v>
      </c>
      <c r="D2545" t="str">
        <f t="shared" si="39"/>
        <v>http://example.com</v>
      </c>
    </row>
    <row r="2546" spans="1:4">
      <c r="A2546" t="s">
        <v>9825</v>
      </c>
      <c r="B2546" s="4" t="s">
        <v>23381</v>
      </c>
      <c r="C2546" s="4" t="s">
        <v>20878</v>
      </c>
      <c r="D2546" t="str">
        <f t="shared" si="39"/>
        <v>http://example.net</v>
      </c>
    </row>
    <row r="2547" spans="1:4">
      <c r="A2547" t="s">
        <v>9829</v>
      </c>
      <c r="B2547" s="4" t="s">
        <v>23382</v>
      </c>
      <c r="C2547" s="4" t="s">
        <v>20874</v>
      </c>
      <c r="D2547" t="str">
        <f t="shared" si="39"/>
        <v>http://example.com</v>
      </c>
    </row>
    <row r="2548" spans="1:4">
      <c r="A2548" t="s">
        <v>9833</v>
      </c>
      <c r="B2548" s="4" t="s">
        <v>23383</v>
      </c>
      <c r="C2548" s="4" t="s">
        <v>20874</v>
      </c>
      <c r="D2548" t="str">
        <f t="shared" si="39"/>
        <v>http://example.com</v>
      </c>
    </row>
    <row r="2549" spans="1:4">
      <c r="A2549" t="s">
        <v>9836</v>
      </c>
      <c r="B2549" s="4" t="s">
        <v>23384</v>
      </c>
      <c r="C2549" s="4" t="s">
        <v>20874</v>
      </c>
      <c r="D2549" t="str">
        <f t="shared" si="39"/>
        <v>http://example.com</v>
      </c>
    </row>
    <row r="2550" spans="1:4">
      <c r="A2550" t="s">
        <v>9840</v>
      </c>
      <c r="B2550" s="4" t="s">
        <v>23385</v>
      </c>
      <c r="C2550" s="4" t="s">
        <v>20878</v>
      </c>
      <c r="D2550" t="str">
        <f t="shared" si="39"/>
        <v>http://example.net</v>
      </c>
    </row>
    <row r="2551" spans="1:4">
      <c r="A2551" t="s">
        <v>9844</v>
      </c>
      <c r="B2551" s="4" t="s">
        <v>23386</v>
      </c>
      <c r="C2551" s="4" t="s">
        <v>20874</v>
      </c>
      <c r="D2551" t="str">
        <f t="shared" si="39"/>
        <v>http://example.com</v>
      </c>
    </row>
    <row r="2552" spans="1:4">
      <c r="A2552" t="s">
        <v>9848</v>
      </c>
      <c r="B2552" s="4" t="s">
        <v>23387</v>
      </c>
      <c r="C2552" s="4" t="s">
        <v>20876</v>
      </c>
      <c r="D2552" t="str">
        <f t="shared" si="39"/>
        <v>http://example.org</v>
      </c>
    </row>
    <row r="2553" spans="1:4">
      <c r="A2553" t="s">
        <v>9852</v>
      </c>
      <c r="B2553" s="4" t="s">
        <v>23388</v>
      </c>
      <c r="C2553" s="4" t="s">
        <v>20876</v>
      </c>
      <c r="D2553" t="str">
        <f t="shared" si="39"/>
        <v>http://example.org</v>
      </c>
    </row>
    <row r="2554" spans="1:4">
      <c r="A2554" t="s">
        <v>9856</v>
      </c>
      <c r="B2554" s="4" t="s">
        <v>23389</v>
      </c>
      <c r="C2554" s="4" t="s">
        <v>20876</v>
      </c>
      <c r="D2554" t="str">
        <f t="shared" si="39"/>
        <v>http://example.org</v>
      </c>
    </row>
    <row r="2555" spans="1:4">
      <c r="A2555" t="s">
        <v>9860</v>
      </c>
      <c r="B2555" s="4" t="s">
        <v>23390</v>
      </c>
      <c r="C2555" s="4" t="s">
        <v>20876</v>
      </c>
      <c r="D2555" t="str">
        <f t="shared" si="39"/>
        <v>http://example.org</v>
      </c>
    </row>
    <row r="2556" spans="1:4">
      <c r="A2556" t="s">
        <v>9864</v>
      </c>
      <c r="B2556" s="4" t="s">
        <v>23391</v>
      </c>
      <c r="C2556" s="4" t="s">
        <v>20874</v>
      </c>
      <c r="D2556" t="str">
        <f t="shared" si="39"/>
        <v>http://example.com</v>
      </c>
    </row>
    <row r="2557" spans="1:4">
      <c r="A2557" t="s">
        <v>9868</v>
      </c>
      <c r="B2557" s="4" t="s">
        <v>23392</v>
      </c>
      <c r="C2557" s="4" t="s">
        <v>20878</v>
      </c>
      <c r="D2557" t="str">
        <f t="shared" si="39"/>
        <v>http://example.net</v>
      </c>
    </row>
    <row r="2558" spans="1:4">
      <c r="A2558" t="s">
        <v>9872</v>
      </c>
      <c r="B2558" s="4" t="s">
        <v>23393</v>
      </c>
      <c r="C2558" s="4" t="s">
        <v>20876</v>
      </c>
      <c r="D2558" t="str">
        <f t="shared" si="39"/>
        <v>http://example.org</v>
      </c>
    </row>
    <row r="2559" spans="1:4">
      <c r="A2559" t="s">
        <v>9876</v>
      </c>
      <c r="B2559" s="4" t="s">
        <v>23394</v>
      </c>
      <c r="C2559" s="4" t="s">
        <v>20874</v>
      </c>
      <c r="D2559" t="str">
        <f t="shared" si="39"/>
        <v>http://example.com</v>
      </c>
    </row>
    <row r="2560" spans="1:4">
      <c r="A2560" t="s">
        <v>9880</v>
      </c>
      <c r="B2560" s="4" t="s">
        <v>23395</v>
      </c>
      <c r="C2560" s="4" t="s">
        <v>20876</v>
      </c>
      <c r="D2560" t="str">
        <f t="shared" si="39"/>
        <v>http://example.org</v>
      </c>
    </row>
    <row r="2561" spans="1:4">
      <c r="A2561" t="s">
        <v>9884</v>
      </c>
      <c r="B2561" s="4" t="s">
        <v>23396</v>
      </c>
      <c r="C2561" s="4" t="s">
        <v>20876</v>
      </c>
      <c r="D2561" t="str">
        <f t="shared" si="39"/>
        <v>http://example.org</v>
      </c>
    </row>
    <row r="2562" spans="1:4">
      <c r="A2562" t="s">
        <v>9887</v>
      </c>
      <c r="B2562" s="4" t="s">
        <v>23397</v>
      </c>
      <c r="C2562" s="4" t="s">
        <v>20876</v>
      </c>
      <c r="D2562" t="str">
        <f t="shared" si="39"/>
        <v>http://example.org</v>
      </c>
    </row>
    <row r="2563" spans="1:4">
      <c r="A2563" t="s">
        <v>9891</v>
      </c>
      <c r="B2563" s="4" t="s">
        <v>23398</v>
      </c>
      <c r="C2563" s="4" t="s">
        <v>20874</v>
      </c>
      <c r="D2563" t="str">
        <f t="shared" ref="D2563:D2626" si="40">"http://"&amp;C2563</f>
        <v>http://example.com</v>
      </c>
    </row>
    <row r="2564" spans="1:4">
      <c r="A2564" t="s">
        <v>9895</v>
      </c>
      <c r="B2564" s="4" t="s">
        <v>23399</v>
      </c>
      <c r="C2564" s="4" t="s">
        <v>20878</v>
      </c>
      <c r="D2564" t="str">
        <f t="shared" si="40"/>
        <v>http://example.net</v>
      </c>
    </row>
    <row r="2565" spans="1:4">
      <c r="A2565" t="s">
        <v>9899</v>
      </c>
      <c r="B2565" s="4" t="s">
        <v>23400</v>
      </c>
      <c r="C2565" s="4" t="s">
        <v>20874</v>
      </c>
      <c r="D2565" t="str">
        <f t="shared" si="40"/>
        <v>http://example.com</v>
      </c>
    </row>
    <row r="2566" spans="1:4">
      <c r="A2566" t="s">
        <v>9903</v>
      </c>
      <c r="B2566" s="4" t="s">
        <v>23401</v>
      </c>
      <c r="C2566" s="4" t="s">
        <v>20878</v>
      </c>
      <c r="D2566" t="str">
        <f t="shared" si="40"/>
        <v>http://example.net</v>
      </c>
    </row>
    <row r="2567" spans="1:4">
      <c r="A2567" t="s">
        <v>9906</v>
      </c>
      <c r="B2567" s="4" t="s">
        <v>23402</v>
      </c>
      <c r="C2567" s="4" t="s">
        <v>20878</v>
      </c>
      <c r="D2567" t="str">
        <f t="shared" si="40"/>
        <v>http://example.net</v>
      </c>
    </row>
    <row r="2568" spans="1:4">
      <c r="A2568" t="s">
        <v>9910</v>
      </c>
      <c r="B2568" s="4" t="s">
        <v>23403</v>
      </c>
      <c r="C2568" s="4" t="s">
        <v>20876</v>
      </c>
      <c r="D2568" t="str">
        <f t="shared" si="40"/>
        <v>http://example.org</v>
      </c>
    </row>
    <row r="2569" spans="1:4">
      <c r="A2569" t="s">
        <v>9914</v>
      </c>
      <c r="B2569" s="4" t="s">
        <v>23404</v>
      </c>
      <c r="C2569" s="4" t="s">
        <v>20874</v>
      </c>
      <c r="D2569" t="str">
        <f t="shared" si="40"/>
        <v>http://example.com</v>
      </c>
    </row>
    <row r="2570" spans="1:4">
      <c r="A2570" t="s">
        <v>9918</v>
      </c>
      <c r="B2570" s="4" t="s">
        <v>23405</v>
      </c>
      <c r="C2570" s="4" t="s">
        <v>20874</v>
      </c>
      <c r="D2570" t="str">
        <f t="shared" si="40"/>
        <v>http://example.com</v>
      </c>
    </row>
    <row r="2571" spans="1:4">
      <c r="A2571" t="s">
        <v>9922</v>
      </c>
      <c r="B2571" s="4" t="s">
        <v>23406</v>
      </c>
      <c r="C2571" s="4" t="s">
        <v>20874</v>
      </c>
      <c r="D2571" t="str">
        <f t="shared" si="40"/>
        <v>http://example.com</v>
      </c>
    </row>
    <row r="2572" spans="1:4">
      <c r="A2572" t="s">
        <v>9926</v>
      </c>
      <c r="B2572" s="4" t="s">
        <v>23407</v>
      </c>
      <c r="C2572" s="4" t="s">
        <v>20876</v>
      </c>
      <c r="D2572" t="str">
        <f t="shared" si="40"/>
        <v>http://example.org</v>
      </c>
    </row>
    <row r="2573" spans="1:4">
      <c r="A2573" t="s">
        <v>9930</v>
      </c>
      <c r="B2573" s="4" t="s">
        <v>23408</v>
      </c>
      <c r="C2573" s="4" t="s">
        <v>20878</v>
      </c>
      <c r="D2573" t="str">
        <f t="shared" si="40"/>
        <v>http://example.net</v>
      </c>
    </row>
    <row r="2574" spans="1:4">
      <c r="A2574" t="s">
        <v>9933</v>
      </c>
      <c r="B2574" s="4" t="s">
        <v>23409</v>
      </c>
      <c r="C2574" s="4" t="s">
        <v>20876</v>
      </c>
      <c r="D2574" t="str">
        <f t="shared" si="40"/>
        <v>http://example.org</v>
      </c>
    </row>
    <row r="2575" spans="1:4">
      <c r="A2575" t="s">
        <v>9937</v>
      </c>
      <c r="B2575" s="4" t="s">
        <v>23410</v>
      </c>
      <c r="C2575" s="4" t="s">
        <v>20878</v>
      </c>
      <c r="D2575" t="str">
        <f t="shared" si="40"/>
        <v>http://example.net</v>
      </c>
    </row>
    <row r="2576" spans="1:4">
      <c r="A2576" t="s">
        <v>9941</v>
      </c>
      <c r="B2576" s="4" t="s">
        <v>23411</v>
      </c>
      <c r="C2576" s="4" t="s">
        <v>20874</v>
      </c>
      <c r="D2576" t="str">
        <f t="shared" si="40"/>
        <v>http://example.com</v>
      </c>
    </row>
    <row r="2577" spans="1:4">
      <c r="A2577" t="s">
        <v>9945</v>
      </c>
      <c r="B2577" s="4" t="s">
        <v>23412</v>
      </c>
      <c r="C2577" s="4" t="s">
        <v>20874</v>
      </c>
      <c r="D2577" t="str">
        <f t="shared" si="40"/>
        <v>http://example.com</v>
      </c>
    </row>
    <row r="2578" spans="1:4">
      <c r="A2578" t="s">
        <v>9948</v>
      </c>
      <c r="B2578" s="4" t="s">
        <v>23413</v>
      </c>
      <c r="C2578" s="4" t="s">
        <v>20874</v>
      </c>
      <c r="D2578" t="str">
        <f t="shared" si="40"/>
        <v>http://example.com</v>
      </c>
    </row>
    <row r="2579" spans="1:4">
      <c r="A2579" t="s">
        <v>9952</v>
      </c>
      <c r="B2579" s="4" t="s">
        <v>23414</v>
      </c>
      <c r="C2579" s="4" t="s">
        <v>20874</v>
      </c>
      <c r="D2579" t="str">
        <f t="shared" si="40"/>
        <v>http://example.com</v>
      </c>
    </row>
    <row r="2580" spans="1:4">
      <c r="A2580" t="s">
        <v>9956</v>
      </c>
      <c r="B2580" s="4" t="s">
        <v>23415</v>
      </c>
      <c r="C2580" s="4" t="s">
        <v>20878</v>
      </c>
      <c r="D2580" t="str">
        <f t="shared" si="40"/>
        <v>http://example.net</v>
      </c>
    </row>
    <row r="2581" spans="1:4">
      <c r="A2581" t="s">
        <v>9960</v>
      </c>
      <c r="B2581" s="4" t="s">
        <v>23416</v>
      </c>
      <c r="C2581" s="4" t="s">
        <v>20876</v>
      </c>
      <c r="D2581" t="str">
        <f t="shared" si="40"/>
        <v>http://example.org</v>
      </c>
    </row>
    <row r="2582" spans="1:4">
      <c r="A2582" t="s">
        <v>9964</v>
      </c>
      <c r="B2582" s="4" t="s">
        <v>23417</v>
      </c>
      <c r="C2582" s="4" t="s">
        <v>20876</v>
      </c>
      <c r="D2582" t="str">
        <f t="shared" si="40"/>
        <v>http://example.org</v>
      </c>
    </row>
    <row r="2583" spans="1:4">
      <c r="A2583" t="s">
        <v>9968</v>
      </c>
      <c r="B2583" s="4" t="s">
        <v>23418</v>
      </c>
      <c r="C2583" s="4" t="s">
        <v>20874</v>
      </c>
      <c r="D2583" t="str">
        <f t="shared" si="40"/>
        <v>http://example.com</v>
      </c>
    </row>
    <row r="2584" spans="1:4">
      <c r="A2584" t="s">
        <v>9972</v>
      </c>
      <c r="B2584" s="4" t="s">
        <v>23419</v>
      </c>
      <c r="C2584" s="4" t="s">
        <v>20878</v>
      </c>
      <c r="D2584" t="str">
        <f t="shared" si="40"/>
        <v>http://example.net</v>
      </c>
    </row>
    <row r="2585" spans="1:4">
      <c r="A2585" t="s">
        <v>9976</v>
      </c>
      <c r="B2585" s="4" t="s">
        <v>23420</v>
      </c>
      <c r="C2585" s="4" t="s">
        <v>20876</v>
      </c>
      <c r="D2585" t="str">
        <f t="shared" si="40"/>
        <v>http://example.org</v>
      </c>
    </row>
    <row r="2586" spans="1:4">
      <c r="A2586" t="s">
        <v>9980</v>
      </c>
      <c r="B2586" s="4" t="s">
        <v>23421</v>
      </c>
      <c r="C2586" s="4" t="s">
        <v>20874</v>
      </c>
      <c r="D2586" t="str">
        <f t="shared" si="40"/>
        <v>http://example.com</v>
      </c>
    </row>
    <row r="2587" spans="1:4">
      <c r="A2587" t="s">
        <v>9984</v>
      </c>
      <c r="B2587" s="4" t="s">
        <v>23422</v>
      </c>
      <c r="C2587" s="4" t="s">
        <v>20878</v>
      </c>
      <c r="D2587" t="str">
        <f t="shared" si="40"/>
        <v>http://example.net</v>
      </c>
    </row>
    <row r="2588" spans="1:4">
      <c r="A2588" t="s">
        <v>9987</v>
      </c>
      <c r="B2588" s="4" t="s">
        <v>23423</v>
      </c>
      <c r="C2588" s="4" t="s">
        <v>20874</v>
      </c>
      <c r="D2588" t="str">
        <f t="shared" si="40"/>
        <v>http://example.com</v>
      </c>
    </row>
    <row r="2589" spans="1:4">
      <c r="A2589" t="s">
        <v>9991</v>
      </c>
      <c r="B2589" s="4" t="s">
        <v>23424</v>
      </c>
      <c r="C2589" s="4" t="s">
        <v>20876</v>
      </c>
      <c r="D2589" t="str">
        <f t="shared" si="40"/>
        <v>http://example.org</v>
      </c>
    </row>
    <row r="2590" spans="1:4">
      <c r="A2590" t="s">
        <v>9995</v>
      </c>
      <c r="B2590" s="4" t="s">
        <v>23425</v>
      </c>
      <c r="C2590" s="4" t="s">
        <v>20878</v>
      </c>
      <c r="D2590" t="str">
        <f t="shared" si="40"/>
        <v>http://example.net</v>
      </c>
    </row>
    <row r="2591" spans="1:4">
      <c r="A2591" t="s">
        <v>9999</v>
      </c>
      <c r="B2591" s="4" t="s">
        <v>23426</v>
      </c>
      <c r="C2591" s="4" t="s">
        <v>20874</v>
      </c>
      <c r="D2591" t="str">
        <f t="shared" si="40"/>
        <v>http://example.com</v>
      </c>
    </row>
    <row r="2592" spans="1:4">
      <c r="A2592" t="s">
        <v>10003</v>
      </c>
      <c r="B2592" s="4" t="s">
        <v>23427</v>
      </c>
      <c r="C2592" s="4" t="s">
        <v>20878</v>
      </c>
      <c r="D2592" t="str">
        <f t="shared" si="40"/>
        <v>http://example.net</v>
      </c>
    </row>
    <row r="2593" spans="1:4">
      <c r="A2593" t="s">
        <v>10007</v>
      </c>
      <c r="B2593" s="4" t="s">
        <v>23428</v>
      </c>
      <c r="C2593" s="4" t="s">
        <v>20876</v>
      </c>
      <c r="D2593" t="str">
        <f t="shared" si="40"/>
        <v>http://example.org</v>
      </c>
    </row>
    <row r="2594" spans="1:4">
      <c r="A2594" t="s">
        <v>10010</v>
      </c>
      <c r="B2594" s="4" t="s">
        <v>23429</v>
      </c>
      <c r="C2594" s="4" t="s">
        <v>20878</v>
      </c>
      <c r="D2594" t="str">
        <f t="shared" si="40"/>
        <v>http://example.net</v>
      </c>
    </row>
    <row r="2595" spans="1:4">
      <c r="A2595" t="s">
        <v>10014</v>
      </c>
      <c r="B2595" s="4" t="s">
        <v>23430</v>
      </c>
      <c r="C2595" s="4" t="s">
        <v>20878</v>
      </c>
      <c r="D2595" t="str">
        <f t="shared" si="40"/>
        <v>http://example.net</v>
      </c>
    </row>
    <row r="2596" spans="1:4">
      <c r="A2596" t="s">
        <v>10017</v>
      </c>
      <c r="B2596" s="4" t="s">
        <v>23431</v>
      </c>
      <c r="C2596" s="4" t="s">
        <v>20874</v>
      </c>
      <c r="D2596" t="str">
        <f t="shared" si="40"/>
        <v>http://example.com</v>
      </c>
    </row>
    <row r="2597" spans="1:4">
      <c r="A2597" t="s">
        <v>10021</v>
      </c>
      <c r="B2597" s="4" t="s">
        <v>23432</v>
      </c>
      <c r="C2597" s="4" t="s">
        <v>20876</v>
      </c>
      <c r="D2597" t="str">
        <f t="shared" si="40"/>
        <v>http://example.org</v>
      </c>
    </row>
    <row r="2598" spans="1:4">
      <c r="A2598" t="s">
        <v>10025</v>
      </c>
      <c r="B2598" s="4" t="s">
        <v>23433</v>
      </c>
      <c r="C2598" s="4" t="s">
        <v>20874</v>
      </c>
      <c r="D2598" t="str">
        <f t="shared" si="40"/>
        <v>http://example.com</v>
      </c>
    </row>
    <row r="2599" spans="1:4">
      <c r="A2599" t="s">
        <v>10029</v>
      </c>
      <c r="B2599" s="4" t="s">
        <v>23434</v>
      </c>
      <c r="C2599" s="4" t="s">
        <v>20874</v>
      </c>
      <c r="D2599" t="str">
        <f t="shared" si="40"/>
        <v>http://example.com</v>
      </c>
    </row>
    <row r="2600" spans="1:4">
      <c r="A2600" t="s">
        <v>10033</v>
      </c>
      <c r="B2600" s="4" t="s">
        <v>23435</v>
      </c>
      <c r="C2600" s="4" t="s">
        <v>20876</v>
      </c>
      <c r="D2600" t="str">
        <f t="shared" si="40"/>
        <v>http://example.org</v>
      </c>
    </row>
    <row r="2601" spans="1:4">
      <c r="A2601" t="s">
        <v>10037</v>
      </c>
      <c r="B2601" s="4" t="s">
        <v>23436</v>
      </c>
      <c r="C2601" s="4" t="s">
        <v>20878</v>
      </c>
      <c r="D2601" t="str">
        <f t="shared" si="40"/>
        <v>http://example.net</v>
      </c>
    </row>
    <row r="2602" spans="1:4">
      <c r="A2602" t="s">
        <v>10041</v>
      </c>
      <c r="B2602" s="4" t="s">
        <v>23437</v>
      </c>
      <c r="C2602" s="4" t="s">
        <v>20878</v>
      </c>
      <c r="D2602" t="str">
        <f t="shared" si="40"/>
        <v>http://example.net</v>
      </c>
    </row>
    <row r="2603" spans="1:4">
      <c r="A2603" t="s">
        <v>10045</v>
      </c>
      <c r="B2603" s="4" t="s">
        <v>22931</v>
      </c>
      <c r="C2603" s="4" t="s">
        <v>20874</v>
      </c>
      <c r="D2603" t="str">
        <f t="shared" si="40"/>
        <v>http://example.com</v>
      </c>
    </row>
    <row r="2604" spans="1:4">
      <c r="A2604" t="s">
        <v>10049</v>
      </c>
      <c r="B2604" s="4" t="s">
        <v>23438</v>
      </c>
      <c r="C2604" s="4" t="s">
        <v>20878</v>
      </c>
      <c r="D2604" t="str">
        <f t="shared" si="40"/>
        <v>http://example.net</v>
      </c>
    </row>
    <row r="2605" spans="1:4">
      <c r="A2605" t="s">
        <v>10053</v>
      </c>
      <c r="B2605" s="4" t="s">
        <v>23439</v>
      </c>
      <c r="C2605" s="4" t="s">
        <v>20874</v>
      </c>
      <c r="D2605" t="str">
        <f t="shared" si="40"/>
        <v>http://example.com</v>
      </c>
    </row>
    <row r="2606" spans="1:4">
      <c r="A2606" t="s">
        <v>10057</v>
      </c>
      <c r="B2606" s="4" t="s">
        <v>23440</v>
      </c>
      <c r="C2606" s="4" t="s">
        <v>20874</v>
      </c>
      <c r="D2606" t="str">
        <f t="shared" si="40"/>
        <v>http://example.com</v>
      </c>
    </row>
    <row r="2607" spans="1:4">
      <c r="A2607" t="s">
        <v>10061</v>
      </c>
      <c r="B2607" s="4" t="s">
        <v>23441</v>
      </c>
      <c r="C2607" s="4" t="s">
        <v>20878</v>
      </c>
      <c r="D2607" t="str">
        <f t="shared" si="40"/>
        <v>http://example.net</v>
      </c>
    </row>
    <row r="2608" spans="1:4">
      <c r="A2608" t="s">
        <v>10065</v>
      </c>
      <c r="B2608" s="4" t="s">
        <v>23442</v>
      </c>
      <c r="C2608" s="4" t="s">
        <v>20874</v>
      </c>
      <c r="D2608" t="str">
        <f t="shared" si="40"/>
        <v>http://example.com</v>
      </c>
    </row>
    <row r="2609" spans="1:4">
      <c r="A2609" t="s">
        <v>10069</v>
      </c>
      <c r="B2609" s="4" t="s">
        <v>23443</v>
      </c>
      <c r="C2609" s="4" t="s">
        <v>20874</v>
      </c>
      <c r="D2609" t="str">
        <f t="shared" si="40"/>
        <v>http://example.com</v>
      </c>
    </row>
    <row r="2610" spans="1:4">
      <c r="A2610" t="s">
        <v>10073</v>
      </c>
      <c r="B2610" s="4" t="s">
        <v>23444</v>
      </c>
      <c r="C2610" s="4" t="s">
        <v>20876</v>
      </c>
      <c r="D2610" t="str">
        <f t="shared" si="40"/>
        <v>http://example.org</v>
      </c>
    </row>
    <row r="2611" spans="1:4">
      <c r="A2611" t="s">
        <v>10077</v>
      </c>
      <c r="B2611" s="4" t="s">
        <v>23445</v>
      </c>
      <c r="C2611" s="4" t="s">
        <v>20878</v>
      </c>
      <c r="D2611" t="str">
        <f t="shared" si="40"/>
        <v>http://example.net</v>
      </c>
    </row>
    <row r="2612" spans="1:4">
      <c r="A2612" t="s">
        <v>10081</v>
      </c>
      <c r="B2612" s="4" t="s">
        <v>23446</v>
      </c>
      <c r="C2612" s="4" t="s">
        <v>20874</v>
      </c>
      <c r="D2612" t="str">
        <f t="shared" si="40"/>
        <v>http://example.com</v>
      </c>
    </row>
    <row r="2613" spans="1:4">
      <c r="A2613" t="s">
        <v>10085</v>
      </c>
      <c r="B2613" s="4" t="s">
        <v>23447</v>
      </c>
      <c r="C2613" s="4" t="s">
        <v>20876</v>
      </c>
      <c r="D2613" t="str">
        <f t="shared" si="40"/>
        <v>http://example.org</v>
      </c>
    </row>
    <row r="2614" spans="1:4">
      <c r="A2614" t="s">
        <v>10088</v>
      </c>
      <c r="B2614" s="4" t="s">
        <v>23448</v>
      </c>
      <c r="C2614" s="4" t="s">
        <v>20876</v>
      </c>
      <c r="D2614" t="str">
        <f t="shared" si="40"/>
        <v>http://example.org</v>
      </c>
    </row>
    <row r="2615" spans="1:4">
      <c r="A2615" t="s">
        <v>10092</v>
      </c>
      <c r="B2615" s="4" t="s">
        <v>23449</v>
      </c>
      <c r="C2615" s="4" t="s">
        <v>20878</v>
      </c>
      <c r="D2615" t="str">
        <f t="shared" si="40"/>
        <v>http://example.net</v>
      </c>
    </row>
    <row r="2616" spans="1:4">
      <c r="A2616" t="s">
        <v>10096</v>
      </c>
      <c r="B2616" s="4" t="s">
        <v>23450</v>
      </c>
      <c r="C2616" s="4" t="s">
        <v>20874</v>
      </c>
      <c r="D2616" t="str">
        <f t="shared" si="40"/>
        <v>http://example.com</v>
      </c>
    </row>
    <row r="2617" spans="1:4">
      <c r="A2617" t="s">
        <v>10100</v>
      </c>
      <c r="B2617" s="4" t="s">
        <v>23451</v>
      </c>
      <c r="C2617" s="4" t="s">
        <v>20878</v>
      </c>
      <c r="D2617" t="str">
        <f t="shared" si="40"/>
        <v>http://example.net</v>
      </c>
    </row>
    <row r="2618" spans="1:4">
      <c r="A2618" t="s">
        <v>10104</v>
      </c>
      <c r="B2618" s="4" t="s">
        <v>23452</v>
      </c>
      <c r="C2618" s="4" t="s">
        <v>20874</v>
      </c>
      <c r="D2618" t="str">
        <f t="shared" si="40"/>
        <v>http://example.com</v>
      </c>
    </row>
    <row r="2619" spans="1:4">
      <c r="A2619" t="s">
        <v>10108</v>
      </c>
      <c r="B2619" s="4" t="s">
        <v>23453</v>
      </c>
      <c r="C2619" s="4" t="s">
        <v>20874</v>
      </c>
      <c r="D2619" t="str">
        <f t="shared" si="40"/>
        <v>http://example.com</v>
      </c>
    </row>
    <row r="2620" spans="1:4">
      <c r="A2620" t="s">
        <v>10112</v>
      </c>
      <c r="B2620" s="4" t="s">
        <v>23454</v>
      </c>
      <c r="C2620" s="4" t="s">
        <v>20874</v>
      </c>
      <c r="D2620" t="str">
        <f t="shared" si="40"/>
        <v>http://example.com</v>
      </c>
    </row>
    <row r="2621" spans="1:4">
      <c r="A2621" t="s">
        <v>1345</v>
      </c>
      <c r="B2621" s="4" t="s">
        <v>21219</v>
      </c>
      <c r="C2621" s="4" t="s">
        <v>20874</v>
      </c>
      <c r="D2621" t="str">
        <f t="shared" si="40"/>
        <v>http://example.com</v>
      </c>
    </row>
    <row r="2622" spans="1:4">
      <c r="A2622" t="s">
        <v>10119</v>
      </c>
      <c r="B2622" s="4" t="s">
        <v>23455</v>
      </c>
      <c r="C2622" s="4" t="s">
        <v>20874</v>
      </c>
      <c r="D2622" t="str">
        <f t="shared" si="40"/>
        <v>http://example.com</v>
      </c>
    </row>
    <row r="2623" spans="1:4">
      <c r="A2623" t="s">
        <v>10123</v>
      </c>
      <c r="B2623" s="4" t="s">
        <v>23456</v>
      </c>
      <c r="C2623" s="4" t="s">
        <v>20874</v>
      </c>
      <c r="D2623" t="str">
        <f t="shared" si="40"/>
        <v>http://example.com</v>
      </c>
    </row>
    <row r="2624" spans="1:4">
      <c r="A2624" t="s">
        <v>10127</v>
      </c>
      <c r="B2624" s="4" t="s">
        <v>23457</v>
      </c>
      <c r="C2624" s="4" t="s">
        <v>20876</v>
      </c>
      <c r="D2624" t="str">
        <f t="shared" si="40"/>
        <v>http://example.org</v>
      </c>
    </row>
    <row r="2625" spans="1:4">
      <c r="A2625" t="s">
        <v>10131</v>
      </c>
      <c r="B2625" s="4" t="s">
        <v>23458</v>
      </c>
      <c r="C2625" s="4" t="s">
        <v>20874</v>
      </c>
      <c r="D2625" t="str">
        <f t="shared" si="40"/>
        <v>http://example.com</v>
      </c>
    </row>
    <row r="2626" spans="1:4">
      <c r="A2626" t="s">
        <v>10135</v>
      </c>
      <c r="B2626" s="4" t="s">
        <v>23459</v>
      </c>
      <c r="C2626" s="4" t="s">
        <v>20874</v>
      </c>
      <c r="D2626" t="str">
        <f t="shared" si="40"/>
        <v>http://example.com</v>
      </c>
    </row>
    <row r="2627" spans="1:4">
      <c r="A2627" t="s">
        <v>10139</v>
      </c>
      <c r="B2627" s="4" t="s">
        <v>23460</v>
      </c>
      <c r="C2627" s="4" t="s">
        <v>20874</v>
      </c>
      <c r="D2627" t="str">
        <f t="shared" ref="D2627:D2690" si="41">"http://"&amp;C2627</f>
        <v>http://example.com</v>
      </c>
    </row>
    <row r="2628" spans="1:4">
      <c r="A2628" t="s">
        <v>10143</v>
      </c>
      <c r="B2628" s="4" t="s">
        <v>23461</v>
      </c>
      <c r="C2628" s="4" t="s">
        <v>20878</v>
      </c>
      <c r="D2628" t="str">
        <f t="shared" si="41"/>
        <v>http://example.net</v>
      </c>
    </row>
    <row r="2629" spans="1:4">
      <c r="A2629" t="s">
        <v>10147</v>
      </c>
      <c r="B2629" s="4" t="s">
        <v>23462</v>
      </c>
      <c r="C2629" s="4" t="s">
        <v>20878</v>
      </c>
      <c r="D2629" t="str">
        <f t="shared" si="41"/>
        <v>http://example.net</v>
      </c>
    </row>
    <row r="2630" spans="1:4">
      <c r="A2630" t="s">
        <v>10151</v>
      </c>
      <c r="B2630" s="4" t="s">
        <v>23463</v>
      </c>
      <c r="C2630" s="4" t="s">
        <v>20878</v>
      </c>
      <c r="D2630" t="str">
        <f t="shared" si="41"/>
        <v>http://example.net</v>
      </c>
    </row>
    <row r="2631" spans="1:4">
      <c r="A2631" t="s">
        <v>10155</v>
      </c>
      <c r="B2631" s="4" t="s">
        <v>23464</v>
      </c>
      <c r="C2631" s="4" t="s">
        <v>20874</v>
      </c>
      <c r="D2631" t="str">
        <f t="shared" si="41"/>
        <v>http://example.com</v>
      </c>
    </row>
    <row r="2632" spans="1:4">
      <c r="A2632" t="s">
        <v>10159</v>
      </c>
      <c r="B2632" s="4" t="s">
        <v>23465</v>
      </c>
      <c r="C2632" s="4" t="s">
        <v>20876</v>
      </c>
      <c r="D2632" t="str">
        <f t="shared" si="41"/>
        <v>http://example.org</v>
      </c>
    </row>
    <row r="2633" spans="1:4">
      <c r="A2633" t="s">
        <v>10163</v>
      </c>
      <c r="B2633" s="4" t="s">
        <v>23466</v>
      </c>
      <c r="C2633" s="4" t="s">
        <v>20874</v>
      </c>
      <c r="D2633" t="str">
        <f t="shared" si="41"/>
        <v>http://example.com</v>
      </c>
    </row>
    <row r="2634" spans="1:4">
      <c r="A2634" t="s">
        <v>10167</v>
      </c>
      <c r="B2634" s="4" t="s">
        <v>23467</v>
      </c>
      <c r="C2634" s="4" t="s">
        <v>20874</v>
      </c>
      <c r="D2634" t="str">
        <f t="shared" si="41"/>
        <v>http://example.com</v>
      </c>
    </row>
    <row r="2635" spans="1:4">
      <c r="A2635" t="s">
        <v>10171</v>
      </c>
      <c r="B2635" s="4" t="s">
        <v>23468</v>
      </c>
      <c r="C2635" s="4" t="s">
        <v>20874</v>
      </c>
      <c r="D2635" t="str">
        <f t="shared" si="41"/>
        <v>http://example.com</v>
      </c>
    </row>
    <row r="2636" spans="1:4">
      <c r="A2636" t="s">
        <v>10174</v>
      </c>
      <c r="B2636" s="4" t="s">
        <v>23469</v>
      </c>
      <c r="C2636" s="4" t="s">
        <v>20878</v>
      </c>
      <c r="D2636" t="str">
        <f t="shared" si="41"/>
        <v>http://example.net</v>
      </c>
    </row>
    <row r="2637" spans="1:4">
      <c r="A2637" t="s">
        <v>10177</v>
      </c>
      <c r="B2637" s="4" t="s">
        <v>23470</v>
      </c>
      <c r="C2637" s="4" t="s">
        <v>20876</v>
      </c>
      <c r="D2637" t="str">
        <f t="shared" si="41"/>
        <v>http://example.org</v>
      </c>
    </row>
    <row r="2638" spans="1:4">
      <c r="A2638" t="s">
        <v>10181</v>
      </c>
      <c r="B2638" s="4" t="s">
        <v>23471</v>
      </c>
      <c r="C2638" s="4" t="s">
        <v>20876</v>
      </c>
      <c r="D2638" t="str">
        <f t="shared" si="41"/>
        <v>http://example.org</v>
      </c>
    </row>
    <row r="2639" spans="1:4">
      <c r="A2639" t="s">
        <v>10185</v>
      </c>
      <c r="B2639" s="4" t="s">
        <v>23472</v>
      </c>
      <c r="C2639" s="4" t="s">
        <v>20876</v>
      </c>
      <c r="D2639" t="str">
        <f t="shared" si="41"/>
        <v>http://example.org</v>
      </c>
    </row>
    <row r="2640" spans="1:4">
      <c r="A2640" t="s">
        <v>10189</v>
      </c>
      <c r="B2640" s="4" t="s">
        <v>23473</v>
      </c>
      <c r="C2640" s="4" t="s">
        <v>20874</v>
      </c>
      <c r="D2640" t="str">
        <f t="shared" si="41"/>
        <v>http://example.com</v>
      </c>
    </row>
    <row r="2641" spans="1:4">
      <c r="A2641" t="s">
        <v>10192</v>
      </c>
      <c r="B2641" s="4" t="s">
        <v>23474</v>
      </c>
      <c r="C2641" s="4" t="s">
        <v>20878</v>
      </c>
      <c r="D2641" t="str">
        <f t="shared" si="41"/>
        <v>http://example.net</v>
      </c>
    </row>
    <row r="2642" spans="1:4">
      <c r="A2642" t="s">
        <v>10196</v>
      </c>
      <c r="B2642" s="4" t="s">
        <v>23475</v>
      </c>
      <c r="C2642" s="4" t="s">
        <v>20874</v>
      </c>
      <c r="D2642" t="str">
        <f t="shared" si="41"/>
        <v>http://example.com</v>
      </c>
    </row>
    <row r="2643" spans="1:4">
      <c r="A2643" t="s">
        <v>10200</v>
      </c>
      <c r="B2643" s="4" t="s">
        <v>23476</v>
      </c>
      <c r="C2643" s="4" t="s">
        <v>20876</v>
      </c>
      <c r="D2643" t="str">
        <f t="shared" si="41"/>
        <v>http://example.org</v>
      </c>
    </row>
    <row r="2644" spans="1:4">
      <c r="A2644" t="s">
        <v>10204</v>
      </c>
      <c r="B2644" s="4" t="s">
        <v>23477</v>
      </c>
      <c r="C2644" s="4" t="s">
        <v>20874</v>
      </c>
      <c r="D2644" t="str">
        <f t="shared" si="41"/>
        <v>http://example.com</v>
      </c>
    </row>
    <row r="2645" spans="1:4">
      <c r="A2645" t="s">
        <v>10208</v>
      </c>
      <c r="B2645" s="4" t="s">
        <v>23478</v>
      </c>
      <c r="C2645" s="4" t="s">
        <v>20874</v>
      </c>
      <c r="D2645" t="str">
        <f t="shared" si="41"/>
        <v>http://example.com</v>
      </c>
    </row>
    <row r="2646" spans="1:4">
      <c r="A2646" t="s">
        <v>10212</v>
      </c>
      <c r="B2646" s="4" t="s">
        <v>23479</v>
      </c>
      <c r="C2646" s="4" t="s">
        <v>20876</v>
      </c>
      <c r="D2646" t="str">
        <f t="shared" si="41"/>
        <v>http://example.org</v>
      </c>
    </row>
    <row r="2647" spans="1:4">
      <c r="A2647" t="s">
        <v>10216</v>
      </c>
      <c r="B2647" s="4" t="s">
        <v>23480</v>
      </c>
      <c r="C2647" s="4" t="s">
        <v>20876</v>
      </c>
      <c r="D2647" t="str">
        <f t="shared" si="41"/>
        <v>http://example.org</v>
      </c>
    </row>
    <row r="2648" spans="1:4">
      <c r="A2648" t="s">
        <v>10220</v>
      </c>
      <c r="B2648" s="4" t="s">
        <v>23481</v>
      </c>
      <c r="C2648" s="4" t="s">
        <v>20874</v>
      </c>
      <c r="D2648" t="str">
        <f t="shared" si="41"/>
        <v>http://example.com</v>
      </c>
    </row>
    <row r="2649" spans="1:4">
      <c r="A2649" t="s">
        <v>10224</v>
      </c>
      <c r="B2649" s="4" t="s">
        <v>23482</v>
      </c>
      <c r="C2649" s="4" t="s">
        <v>20874</v>
      </c>
      <c r="D2649" t="str">
        <f t="shared" si="41"/>
        <v>http://example.com</v>
      </c>
    </row>
    <row r="2650" spans="1:4">
      <c r="A2650" t="s">
        <v>10228</v>
      </c>
      <c r="B2650" s="4" t="s">
        <v>23483</v>
      </c>
      <c r="C2650" s="4" t="s">
        <v>20878</v>
      </c>
      <c r="D2650" t="str">
        <f t="shared" si="41"/>
        <v>http://example.net</v>
      </c>
    </row>
    <row r="2651" spans="1:4">
      <c r="A2651" t="s">
        <v>10232</v>
      </c>
      <c r="B2651" s="4" t="s">
        <v>23484</v>
      </c>
      <c r="C2651" s="4" t="s">
        <v>20874</v>
      </c>
      <c r="D2651" t="str">
        <f t="shared" si="41"/>
        <v>http://example.com</v>
      </c>
    </row>
    <row r="2652" spans="1:4">
      <c r="A2652" t="s">
        <v>10235</v>
      </c>
      <c r="B2652" s="4" t="s">
        <v>23485</v>
      </c>
      <c r="C2652" s="4" t="s">
        <v>20878</v>
      </c>
      <c r="D2652" t="str">
        <f t="shared" si="41"/>
        <v>http://example.net</v>
      </c>
    </row>
    <row r="2653" spans="1:4">
      <c r="A2653" t="s">
        <v>10238</v>
      </c>
      <c r="B2653" s="4" t="s">
        <v>23486</v>
      </c>
      <c r="C2653" s="4" t="s">
        <v>20876</v>
      </c>
      <c r="D2653" t="str">
        <f t="shared" si="41"/>
        <v>http://example.org</v>
      </c>
    </row>
    <row r="2654" spans="1:4">
      <c r="A2654" t="s">
        <v>10242</v>
      </c>
      <c r="B2654" s="4" t="s">
        <v>23487</v>
      </c>
      <c r="C2654" s="4" t="s">
        <v>20876</v>
      </c>
      <c r="D2654" t="str">
        <f t="shared" si="41"/>
        <v>http://example.org</v>
      </c>
    </row>
    <row r="2655" spans="1:4">
      <c r="A2655" t="s">
        <v>10246</v>
      </c>
      <c r="B2655" s="4" t="s">
        <v>23488</v>
      </c>
      <c r="C2655" s="4" t="s">
        <v>20878</v>
      </c>
      <c r="D2655" t="str">
        <f t="shared" si="41"/>
        <v>http://example.net</v>
      </c>
    </row>
    <row r="2656" spans="1:4">
      <c r="A2656" t="s">
        <v>10250</v>
      </c>
      <c r="B2656" s="4" t="s">
        <v>23489</v>
      </c>
      <c r="C2656" s="4" t="s">
        <v>20878</v>
      </c>
      <c r="D2656" t="str">
        <f t="shared" si="41"/>
        <v>http://example.net</v>
      </c>
    </row>
    <row r="2657" spans="1:4">
      <c r="A2657" t="s">
        <v>10254</v>
      </c>
      <c r="B2657" s="4" t="s">
        <v>23490</v>
      </c>
      <c r="C2657" s="4" t="s">
        <v>20874</v>
      </c>
      <c r="D2657" t="str">
        <f t="shared" si="41"/>
        <v>http://example.com</v>
      </c>
    </row>
    <row r="2658" spans="1:4">
      <c r="A2658" t="s">
        <v>10257</v>
      </c>
      <c r="B2658" s="4" t="s">
        <v>21598</v>
      </c>
      <c r="C2658" s="4" t="s">
        <v>20874</v>
      </c>
      <c r="D2658" t="str">
        <f t="shared" si="41"/>
        <v>http://example.com</v>
      </c>
    </row>
    <row r="2659" spans="1:4">
      <c r="A2659" t="s">
        <v>10261</v>
      </c>
      <c r="B2659" s="4" t="s">
        <v>23491</v>
      </c>
      <c r="C2659" s="4" t="s">
        <v>20878</v>
      </c>
      <c r="D2659" t="str">
        <f t="shared" si="41"/>
        <v>http://example.net</v>
      </c>
    </row>
    <row r="2660" spans="1:4">
      <c r="A2660" t="s">
        <v>10265</v>
      </c>
      <c r="B2660" s="4" t="s">
        <v>23492</v>
      </c>
      <c r="C2660" s="4" t="s">
        <v>20878</v>
      </c>
      <c r="D2660" t="str">
        <f t="shared" si="41"/>
        <v>http://example.net</v>
      </c>
    </row>
    <row r="2661" spans="1:4">
      <c r="A2661" t="s">
        <v>10268</v>
      </c>
      <c r="B2661" s="4" t="s">
        <v>23493</v>
      </c>
      <c r="C2661" s="4" t="s">
        <v>20874</v>
      </c>
      <c r="D2661" t="str">
        <f t="shared" si="41"/>
        <v>http://example.com</v>
      </c>
    </row>
    <row r="2662" spans="1:4">
      <c r="A2662" t="s">
        <v>10272</v>
      </c>
      <c r="B2662" s="4" t="s">
        <v>23494</v>
      </c>
      <c r="C2662" s="4" t="s">
        <v>20878</v>
      </c>
      <c r="D2662" t="str">
        <f t="shared" si="41"/>
        <v>http://example.net</v>
      </c>
    </row>
    <row r="2663" spans="1:4">
      <c r="A2663" t="s">
        <v>10276</v>
      </c>
      <c r="B2663" s="4" t="s">
        <v>23495</v>
      </c>
      <c r="C2663" s="4" t="s">
        <v>20874</v>
      </c>
      <c r="D2663" t="str">
        <f t="shared" si="41"/>
        <v>http://example.com</v>
      </c>
    </row>
    <row r="2664" spans="1:4">
      <c r="A2664" t="s">
        <v>10280</v>
      </c>
      <c r="B2664" s="4" t="s">
        <v>23496</v>
      </c>
      <c r="C2664" s="4" t="s">
        <v>20874</v>
      </c>
      <c r="D2664" t="str">
        <f t="shared" si="41"/>
        <v>http://example.com</v>
      </c>
    </row>
    <row r="2665" spans="1:4">
      <c r="A2665" t="s">
        <v>10283</v>
      </c>
      <c r="B2665" s="4" t="s">
        <v>23497</v>
      </c>
      <c r="C2665" s="4" t="s">
        <v>20876</v>
      </c>
      <c r="D2665" t="str">
        <f t="shared" si="41"/>
        <v>http://example.org</v>
      </c>
    </row>
    <row r="2666" spans="1:4">
      <c r="A2666" t="s">
        <v>10287</v>
      </c>
      <c r="B2666" s="4" t="s">
        <v>22133</v>
      </c>
      <c r="C2666" s="4" t="s">
        <v>20878</v>
      </c>
      <c r="D2666" t="str">
        <f t="shared" si="41"/>
        <v>http://example.net</v>
      </c>
    </row>
    <row r="2667" spans="1:4">
      <c r="A2667" t="s">
        <v>10290</v>
      </c>
      <c r="B2667" s="4" t="s">
        <v>23498</v>
      </c>
      <c r="C2667" s="4" t="s">
        <v>20874</v>
      </c>
      <c r="D2667" t="str">
        <f t="shared" si="41"/>
        <v>http://example.com</v>
      </c>
    </row>
    <row r="2668" spans="1:4">
      <c r="A2668" t="s">
        <v>10294</v>
      </c>
      <c r="B2668" s="4" t="s">
        <v>23499</v>
      </c>
      <c r="C2668" s="4" t="s">
        <v>20874</v>
      </c>
      <c r="D2668" t="str">
        <f t="shared" si="41"/>
        <v>http://example.com</v>
      </c>
    </row>
    <row r="2669" spans="1:4">
      <c r="A2669" t="s">
        <v>10298</v>
      </c>
      <c r="B2669" s="4" t="s">
        <v>23500</v>
      </c>
      <c r="C2669" s="4" t="s">
        <v>20876</v>
      </c>
      <c r="D2669" t="str">
        <f t="shared" si="41"/>
        <v>http://example.org</v>
      </c>
    </row>
    <row r="2670" spans="1:4">
      <c r="A2670" t="s">
        <v>10302</v>
      </c>
      <c r="B2670" s="4" t="s">
        <v>23501</v>
      </c>
      <c r="C2670" s="4" t="s">
        <v>20874</v>
      </c>
      <c r="D2670" t="str">
        <f t="shared" si="41"/>
        <v>http://example.com</v>
      </c>
    </row>
    <row r="2671" spans="1:4">
      <c r="A2671" t="s">
        <v>10306</v>
      </c>
      <c r="B2671" s="4" t="s">
        <v>23502</v>
      </c>
      <c r="C2671" s="4" t="s">
        <v>20874</v>
      </c>
      <c r="D2671" t="str">
        <f t="shared" si="41"/>
        <v>http://example.com</v>
      </c>
    </row>
    <row r="2672" spans="1:4">
      <c r="A2672" t="s">
        <v>10310</v>
      </c>
      <c r="B2672" s="4" t="s">
        <v>23503</v>
      </c>
      <c r="C2672" s="4" t="s">
        <v>20876</v>
      </c>
      <c r="D2672" t="str">
        <f t="shared" si="41"/>
        <v>http://example.org</v>
      </c>
    </row>
    <row r="2673" spans="1:4">
      <c r="A2673" t="s">
        <v>10314</v>
      </c>
      <c r="B2673" s="4" t="s">
        <v>23504</v>
      </c>
      <c r="C2673" s="4" t="s">
        <v>20876</v>
      </c>
      <c r="D2673" t="str">
        <f t="shared" si="41"/>
        <v>http://example.org</v>
      </c>
    </row>
    <row r="2674" spans="1:4">
      <c r="A2674" t="s">
        <v>10318</v>
      </c>
      <c r="B2674" s="4" t="s">
        <v>23505</v>
      </c>
      <c r="C2674" s="4" t="s">
        <v>20878</v>
      </c>
      <c r="D2674" t="str">
        <f t="shared" si="41"/>
        <v>http://example.net</v>
      </c>
    </row>
    <row r="2675" spans="1:4">
      <c r="A2675" t="s">
        <v>10322</v>
      </c>
      <c r="B2675" s="4" t="s">
        <v>23506</v>
      </c>
      <c r="C2675" s="4" t="s">
        <v>20878</v>
      </c>
      <c r="D2675" t="str">
        <f t="shared" si="41"/>
        <v>http://example.net</v>
      </c>
    </row>
    <row r="2676" spans="1:4">
      <c r="A2676" t="s">
        <v>10326</v>
      </c>
      <c r="B2676" s="4" t="s">
        <v>23507</v>
      </c>
      <c r="C2676" s="4" t="s">
        <v>20876</v>
      </c>
      <c r="D2676" t="str">
        <f t="shared" si="41"/>
        <v>http://example.org</v>
      </c>
    </row>
    <row r="2677" spans="1:4">
      <c r="A2677" t="s">
        <v>10330</v>
      </c>
      <c r="B2677" s="4" t="s">
        <v>23508</v>
      </c>
      <c r="C2677" s="4" t="s">
        <v>20876</v>
      </c>
      <c r="D2677" t="str">
        <f t="shared" si="41"/>
        <v>http://example.org</v>
      </c>
    </row>
    <row r="2678" spans="1:4">
      <c r="A2678" t="s">
        <v>10333</v>
      </c>
      <c r="B2678" s="4" t="s">
        <v>23509</v>
      </c>
      <c r="C2678" s="4" t="s">
        <v>20876</v>
      </c>
      <c r="D2678" t="str">
        <f t="shared" si="41"/>
        <v>http://example.org</v>
      </c>
    </row>
    <row r="2679" spans="1:4">
      <c r="A2679" t="s">
        <v>10337</v>
      </c>
      <c r="B2679" s="4" t="s">
        <v>23510</v>
      </c>
      <c r="C2679" s="4" t="s">
        <v>20874</v>
      </c>
      <c r="D2679" t="str">
        <f t="shared" si="41"/>
        <v>http://example.com</v>
      </c>
    </row>
    <row r="2680" spans="1:4">
      <c r="A2680" t="s">
        <v>10341</v>
      </c>
      <c r="B2680" s="4" t="s">
        <v>23511</v>
      </c>
      <c r="C2680" s="4" t="s">
        <v>20874</v>
      </c>
      <c r="D2680" t="str">
        <f t="shared" si="41"/>
        <v>http://example.com</v>
      </c>
    </row>
    <row r="2681" spans="1:4">
      <c r="A2681" t="s">
        <v>10345</v>
      </c>
      <c r="B2681" s="4" t="s">
        <v>23512</v>
      </c>
      <c r="C2681" s="4" t="s">
        <v>20876</v>
      </c>
      <c r="D2681" t="str">
        <f t="shared" si="41"/>
        <v>http://example.org</v>
      </c>
    </row>
    <row r="2682" spans="1:4">
      <c r="A2682" t="s">
        <v>10349</v>
      </c>
      <c r="B2682" s="4" t="s">
        <v>23513</v>
      </c>
      <c r="C2682" s="4" t="s">
        <v>20878</v>
      </c>
      <c r="D2682" t="str">
        <f t="shared" si="41"/>
        <v>http://example.net</v>
      </c>
    </row>
    <row r="2683" spans="1:4">
      <c r="A2683" t="s">
        <v>10353</v>
      </c>
      <c r="B2683" s="4" t="s">
        <v>23514</v>
      </c>
      <c r="C2683" s="4" t="s">
        <v>20878</v>
      </c>
      <c r="D2683" t="str">
        <f t="shared" si="41"/>
        <v>http://example.net</v>
      </c>
    </row>
    <row r="2684" spans="1:4">
      <c r="A2684" t="s">
        <v>10357</v>
      </c>
      <c r="B2684" s="4" t="s">
        <v>23515</v>
      </c>
      <c r="C2684" s="4" t="s">
        <v>20878</v>
      </c>
      <c r="D2684" t="str">
        <f t="shared" si="41"/>
        <v>http://example.net</v>
      </c>
    </row>
    <row r="2685" spans="1:4">
      <c r="A2685" t="s">
        <v>10361</v>
      </c>
      <c r="B2685" s="4" t="s">
        <v>23516</v>
      </c>
      <c r="C2685" s="4" t="s">
        <v>20878</v>
      </c>
      <c r="D2685" t="str">
        <f t="shared" si="41"/>
        <v>http://example.net</v>
      </c>
    </row>
    <row r="2686" spans="1:4">
      <c r="A2686" t="s">
        <v>10365</v>
      </c>
      <c r="B2686" s="4" t="s">
        <v>23517</v>
      </c>
      <c r="C2686" s="4" t="s">
        <v>20874</v>
      </c>
      <c r="D2686" t="str">
        <f t="shared" si="41"/>
        <v>http://example.com</v>
      </c>
    </row>
    <row r="2687" spans="1:4">
      <c r="A2687" t="s">
        <v>10369</v>
      </c>
      <c r="B2687" s="4" t="s">
        <v>22361</v>
      </c>
      <c r="C2687" s="4" t="s">
        <v>20876</v>
      </c>
      <c r="D2687" t="str">
        <f t="shared" si="41"/>
        <v>http://example.org</v>
      </c>
    </row>
    <row r="2688" spans="1:4">
      <c r="A2688" t="s">
        <v>10373</v>
      </c>
      <c r="B2688" s="4" t="s">
        <v>23518</v>
      </c>
      <c r="C2688" s="4" t="s">
        <v>20878</v>
      </c>
      <c r="D2688" t="str">
        <f t="shared" si="41"/>
        <v>http://example.net</v>
      </c>
    </row>
    <row r="2689" spans="1:4">
      <c r="A2689" t="s">
        <v>10377</v>
      </c>
      <c r="B2689" s="4" t="s">
        <v>23519</v>
      </c>
      <c r="C2689" s="4" t="s">
        <v>20878</v>
      </c>
      <c r="D2689" t="str">
        <f t="shared" si="41"/>
        <v>http://example.net</v>
      </c>
    </row>
    <row r="2690" spans="1:4">
      <c r="A2690" t="s">
        <v>10381</v>
      </c>
      <c r="B2690" s="4" t="s">
        <v>23520</v>
      </c>
      <c r="C2690" s="4" t="s">
        <v>20876</v>
      </c>
      <c r="D2690" t="str">
        <f t="shared" si="41"/>
        <v>http://example.org</v>
      </c>
    </row>
    <row r="2691" spans="1:4">
      <c r="A2691" t="s">
        <v>10385</v>
      </c>
      <c r="B2691" s="4" t="s">
        <v>23521</v>
      </c>
      <c r="C2691" s="4" t="s">
        <v>20874</v>
      </c>
      <c r="D2691" t="str">
        <f t="shared" ref="D2691:D2754" si="42">"http://"&amp;C2691</f>
        <v>http://example.com</v>
      </c>
    </row>
    <row r="2692" spans="1:4">
      <c r="A2692" t="s">
        <v>10388</v>
      </c>
      <c r="B2692" s="4" t="s">
        <v>23522</v>
      </c>
      <c r="C2692" s="4" t="s">
        <v>20876</v>
      </c>
      <c r="D2692" t="str">
        <f t="shared" si="42"/>
        <v>http://example.org</v>
      </c>
    </row>
    <row r="2693" spans="1:4">
      <c r="A2693" t="s">
        <v>10392</v>
      </c>
      <c r="B2693" s="4" t="s">
        <v>23523</v>
      </c>
      <c r="C2693" s="4" t="s">
        <v>20876</v>
      </c>
      <c r="D2693" t="str">
        <f t="shared" si="42"/>
        <v>http://example.org</v>
      </c>
    </row>
    <row r="2694" spans="1:4">
      <c r="A2694" t="s">
        <v>10396</v>
      </c>
      <c r="B2694" s="4" t="s">
        <v>23524</v>
      </c>
      <c r="C2694" s="4" t="s">
        <v>20876</v>
      </c>
      <c r="D2694" t="str">
        <f t="shared" si="42"/>
        <v>http://example.org</v>
      </c>
    </row>
    <row r="2695" spans="1:4">
      <c r="A2695" t="s">
        <v>10400</v>
      </c>
      <c r="B2695" s="4" t="s">
        <v>23525</v>
      </c>
      <c r="C2695" s="4" t="s">
        <v>20878</v>
      </c>
      <c r="D2695" t="str">
        <f t="shared" si="42"/>
        <v>http://example.net</v>
      </c>
    </row>
    <row r="2696" spans="1:4">
      <c r="A2696" t="s">
        <v>10404</v>
      </c>
      <c r="B2696" s="4" t="s">
        <v>23526</v>
      </c>
      <c r="C2696" s="4" t="s">
        <v>20878</v>
      </c>
      <c r="D2696" t="str">
        <f t="shared" si="42"/>
        <v>http://example.net</v>
      </c>
    </row>
    <row r="2697" spans="1:4">
      <c r="A2697" t="s">
        <v>10408</v>
      </c>
      <c r="B2697" s="4" t="s">
        <v>23527</v>
      </c>
      <c r="C2697" s="4" t="s">
        <v>20878</v>
      </c>
      <c r="D2697" t="str">
        <f t="shared" si="42"/>
        <v>http://example.net</v>
      </c>
    </row>
    <row r="2698" spans="1:4">
      <c r="A2698" t="s">
        <v>10412</v>
      </c>
      <c r="B2698" s="4" t="s">
        <v>23528</v>
      </c>
      <c r="C2698" s="4" t="s">
        <v>20878</v>
      </c>
      <c r="D2698" t="str">
        <f t="shared" si="42"/>
        <v>http://example.net</v>
      </c>
    </row>
    <row r="2699" spans="1:4">
      <c r="A2699" t="s">
        <v>10416</v>
      </c>
      <c r="B2699" s="4" t="s">
        <v>23529</v>
      </c>
      <c r="C2699" s="4" t="s">
        <v>20878</v>
      </c>
      <c r="D2699" t="str">
        <f t="shared" si="42"/>
        <v>http://example.net</v>
      </c>
    </row>
    <row r="2700" spans="1:4">
      <c r="A2700" t="s">
        <v>10419</v>
      </c>
      <c r="B2700" s="4" t="s">
        <v>23530</v>
      </c>
      <c r="C2700" s="4" t="s">
        <v>20878</v>
      </c>
      <c r="D2700" t="str">
        <f t="shared" si="42"/>
        <v>http://example.net</v>
      </c>
    </row>
    <row r="2701" spans="1:4">
      <c r="A2701" t="s">
        <v>10423</v>
      </c>
      <c r="B2701" s="4" t="s">
        <v>23531</v>
      </c>
      <c r="C2701" s="4" t="s">
        <v>20876</v>
      </c>
      <c r="D2701" t="str">
        <f t="shared" si="42"/>
        <v>http://example.org</v>
      </c>
    </row>
    <row r="2702" spans="1:4">
      <c r="A2702" t="s">
        <v>10427</v>
      </c>
      <c r="B2702" s="4" t="s">
        <v>23532</v>
      </c>
      <c r="C2702" s="4" t="s">
        <v>20876</v>
      </c>
      <c r="D2702" t="str">
        <f t="shared" si="42"/>
        <v>http://example.org</v>
      </c>
    </row>
    <row r="2703" spans="1:4">
      <c r="A2703" t="s">
        <v>10431</v>
      </c>
      <c r="B2703" s="4" t="s">
        <v>23533</v>
      </c>
      <c r="C2703" s="4" t="s">
        <v>20878</v>
      </c>
      <c r="D2703" t="str">
        <f t="shared" si="42"/>
        <v>http://example.net</v>
      </c>
    </row>
    <row r="2704" spans="1:4">
      <c r="A2704" t="s">
        <v>10435</v>
      </c>
      <c r="B2704" s="4" t="s">
        <v>23534</v>
      </c>
      <c r="C2704" s="4" t="s">
        <v>20878</v>
      </c>
      <c r="D2704" t="str">
        <f t="shared" si="42"/>
        <v>http://example.net</v>
      </c>
    </row>
    <row r="2705" spans="1:4">
      <c r="A2705" t="s">
        <v>10438</v>
      </c>
      <c r="B2705" s="4" t="s">
        <v>23535</v>
      </c>
      <c r="C2705" s="4" t="s">
        <v>20878</v>
      </c>
      <c r="D2705" t="str">
        <f t="shared" si="42"/>
        <v>http://example.net</v>
      </c>
    </row>
    <row r="2706" spans="1:4">
      <c r="A2706" t="s">
        <v>10442</v>
      </c>
      <c r="B2706" s="4" t="s">
        <v>23536</v>
      </c>
      <c r="C2706" s="4" t="s">
        <v>20874</v>
      </c>
      <c r="D2706" t="str">
        <f t="shared" si="42"/>
        <v>http://example.com</v>
      </c>
    </row>
    <row r="2707" spans="1:4">
      <c r="A2707" t="s">
        <v>10445</v>
      </c>
      <c r="B2707" s="4" t="s">
        <v>23537</v>
      </c>
      <c r="C2707" s="4" t="s">
        <v>20874</v>
      </c>
      <c r="D2707" t="str">
        <f t="shared" si="42"/>
        <v>http://example.com</v>
      </c>
    </row>
    <row r="2708" spans="1:4">
      <c r="A2708" t="s">
        <v>10449</v>
      </c>
      <c r="B2708" s="4" t="s">
        <v>23538</v>
      </c>
      <c r="C2708" s="4" t="s">
        <v>20878</v>
      </c>
      <c r="D2708" t="str">
        <f t="shared" si="42"/>
        <v>http://example.net</v>
      </c>
    </row>
    <row r="2709" spans="1:4">
      <c r="A2709" t="s">
        <v>10453</v>
      </c>
      <c r="B2709" s="4" t="s">
        <v>23539</v>
      </c>
      <c r="C2709" s="4" t="s">
        <v>20876</v>
      </c>
      <c r="D2709" t="str">
        <f t="shared" si="42"/>
        <v>http://example.org</v>
      </c>
    </row>
    <row r="2710" spans="1:4">
      <c r="A2710" t="s">
        <v>10457</v>
      </c>
      <c r="B2710" s="4" t="s">
        <v>23540</v>
      </c>
      <c r="C2710" s="4" t="s">
        <v>20878</v>
      </c>
      <c r="D2710" t="str">
        <f t="shared" si="42"/>
        <v>http://example.net</v>
      </c>
    </row>
    <row r="2711" spans="1:4">
      <c r="A2711" t="s">
        <v>10461</v>
      </c>
      <c r="B2711" s="4" t="s">
        <v>23541</v>
      </c>
      <c r="C2711" s="4" t="s">
        <v>20876</v>
      </c>
      <c r="D2711" t="str">
        <f t="shared" si="42"/>
        <v>http://example.org</v>
      </c>
    </row>
    <row r="2712" spans="1:4">
      <c r="A2712" t="s">
        <v>10465</v>
      </c>
      <c r="B2712" s="4" t="s">
        <v>23542</v>
      </c>
      <c r="C2712" s="4" t="s">
        <v>20878</v>
      </c>
      <c r="D2712" t="str">
        <f t="shared" si="42"/>
        <v>http://example.net</v>
      </c>
    </row>
    <row r="2713" spans="1:4">
      <c r="A2713" t="s">
        <v>10469</v>
      </c>
      <c r="B2713" s="4" t="s">
        <v>23543</v>
      </c>
      <c r="C2713" s="4" t="s">
        <v>20876</v>
      </c>
      <c r="D2713" t="str">
        <f t="shared" si="42"/>
        <v>http://example.org</v>
      </c>
    </row>
    <row r="2714" spans="1:4">
      <c r="A2714" t="s">
        <v>10472</v>
      </c>
      <c r="B2714" s="4" t="s">
        <v>23544</v>
      </c>
      <c r="C2714" s="4" t="s">
        <v>20878</v>
      </c>
      <c r="D2714" t="str">
        <f t="shared" si="42"/>
        <v>http://example.net</v>
      </c>
    </row>
    <row r="2715" spans="1:4">
      <c r="A2715" t="s">
        <v>10476</v>
      </c>
      <c r="B2715" s="4" t="s">
        <v>23545</v>
      </c>
      <c r="C2715" s="4" t="s">
        <v>20874</v>
      </c>
      <c r="D2715" t="str">
        <f t="shared" si="42"/>
        <v>http://example.com</v>
      </c>
    </row>
    <row r="2716" spans="1:4">
      <c r="A2716" t="s">
        <v>10480</v>
      </c>
      <c r="B2716" s="4" t="s">
        <v>23546</v>
      </c>
      <c r="C2716" s="4" t="s">
        <v>20874</v>
      </c>
      <c r="D2716" t="str">
        <f t="shared" si="42"/>
        <v>http://example.com</v>
      </c>
    </row>
    <row r="2717" spans="1:4">
      <c r="A2717" t="s">
        <v>10483</v>
      </c>
      <c r="B2717" s="4" t="s">
        <v>23547</v>
      </c>
      <c r="C2717" s="4" t="s">
        <v>20876</v>
      </c>
      <c r="D2717" t="str">
        <f t="shared" si="42"/>
        <v>http://example.org</v>
      </c>
    </row>
    <row r="2718" spans="1:4">
      <c r="A2718" t="s">
        <v>10487</v>
      </c>
      <c r="B2718" s="4" t="s">
        <v>21516</v>
      </c>
      <c r="C2718" s="4" t="s">
        <v>20878</v>
      </c>
      <c r="D2718" t="str">
        <f t="shared" si="42"/>
        <v>http://example.net</v>
      </c>
    </row>
    <row r="2719" spans="1:4">
      <c r="A2719" t="s">
        <v>10491</v>
      </c>
      <c r="B2719" s="4" t="s">
        <v>23548</v>
      </c>
      <c r="C2719" s="4" t="s">
        <v>20876</v>
      </c>
      <c r="D2719" t="str">
        <f t="shared" si="42"/>
        <v>http://example.org</v>
      </c>
    </row>
    <row r="2720" spans="1:4">
      <c r="A2720" t="s">
        <v>10495</v>
      </c>
      <c r="B2720" s="4" t="s">
        <v>23549</v>
      </c>
      <c r="C2720" s="4" t="s">
        <v>20878</v>
      </c>
      <c r="D2720" t="str">
        <f t="shared" si="42"/>
        <v>http://example.net</v>
      </c>
    </row>
    <row r="2721" spans="1:4">
      <c r="A2721" t="s">
        <v>10499</v>
      </c>
      <c r="B2721" s="4" t="s">
        <v>23550</v>
      </c>
      <c r="C2721" s="4" t="s">
        <v>20876</v>
      </c>
      <c r="D2721" t="str">
        <f t="shared" si="42"/>
        <v>http://example.org</v>
      </c>
    </row>
    <row r="2722" spans="1:4">
      <c r="A2722" t="s">
        <v>10503</v>
      </c>
      <c r="B2722" s="4" t="s">
        <v>23551</v>
      </c>
      <c r="C2722" s="4" t="s">
        <v>20878</v>
      </c>
      <c r="D2722" t="str">
        <f t="shared" si="42"/>
        <v>http://example.net</v>
      </c>
    </row>
    <row r="2723" spans="1:4">
      <c r="A2723" t="s">
        <v>10507</v>
      </c>
      <c r="B2723" s="4" t="s">
        <v>23552</v>
      </c>
      <c r="C2723" s="4" t="s">
        <v>20874</v>
      </c>
      <c r="D2723" t="str">
        <f t="shared" si="42"/>
        <v>http://example.com</v>
      </c>
    </row>
    <row r="2724" spans="1:4">
      <c r="A2724" t="s">
        <v>10510</v>
      </c>
      <c r="B2724" s="4" t="s">
        <v>23553</v>
      </c>
      <c r="C2724" s="4" t="s">
        <v>20876</v>
      </c>
      <c r="D2724" t="str">
        <f t="shared" si="42"/>
        <v>http://example.org</v>
      </c>
    </row>
    <row r="2725" spans="1:4">
      <c r="A2725" t="s">
        <v>10514</v>
      </c>
      <c r="B2725" s="4" t="s">
        <v>23554</v>
      </c>
      <c r="C2725" s="4" t="s">
        <v>20874</v>
      </c>
      <c r="D2725" t="str">
        <f t="shared" si="42"/>
        <v>http://example.com</v>
      </c>
    </row>
    <row r="2726" spans="1:4">
      <c r="A2726" t="s">
        <v>10518</v>
      </c>
      <c r="B2726" s="4" t="s">
        <v>23555</v>
      </c>
      <c r="C2726" s="4" t="s">
        <v>20878</v>
      </c>
      <c r="D2726" t="str">
        <f t="shared" si="42"/>
        <v>http://example.net</v>
      </c>
    </row>
    <row r="2727" spans="1:4">
      <c r="A2727" t="s">
        <v>10521</v>
      </c>
      <c r="B2727" s="4" t="s">
        <v>23556</v>
      </c>
      <c r="C2727" s="4" t="s">
        <v>20876</v>
      </c>
      <c r="D2727" t="str">
        <f t="shared" si="42"/>
        <v>http://example.org</v>
      </c>
    </row>
    <row r="2728" spans="1:4">
      <c r="A2728" t="s">
        <v>10525</v>
      </c>
      <c r="B2728" s="4" t="s">
        <v>23557</v>
      </c>
      <c r="C2728" s="4" t="s">
        <v>20874</v>
      </c>
      <c r="D2728" t="str">
        <f t="shared" si="42"/>
        <v>http://example.com</v>
      </c>
    </row>
    <row r="2729" spans="1:4">
      <c r="A2729" t="s">
        <v>10529</v>
      </c>
      <c r="B2729" s="4" t="s">
        <v>23558</v>
      </c>
      <c r="C2729" s="4" t="s">
        <v>20878</v>
      </c>
      <c r="D2729" t="str">
        <f t="shared" si="42"/>
        <v>http://example.net</v>
      </c>
    </row>
    <row r="2730" spans="1:4">
      <c r="A2730" t="s">
        <v>10533</v>
      </c>
      <c r="B2730" s="4" t="s">
        <v>23559</v>
      </c>
      <c r="C2730" s="4" t="s">
        <v>20878</v>
      </c>
      <c r="D2730" t="str">
        <f t="shared" si="42"/>
        <v>http://example.net</v>
      </c>
    </row>
    <row r="2731" spans="1:4">
      <c r="A2731" t="s">
        <v>10537</v>
      </c>
      <c r="B2731" s="4" t="s">
        <v>23560</v>
      </c>
      <c r="C2731" s="4" t="s">
        <v>20878</v>
      </c>
      <c r="D2731" t="str">
        <f t="shared" si="42"/>
        <v>http://example.net</v>
      </c>
    </row>
    <row r="2732" spans="1:4">
      <c r="A2732" t="s">
        <v>10541</v>
      </c>
      <c r="B2732" s="4" t="s">
        <v>23561</v>
      </c>
      <c r="C2732" s="4" t="s">
        <v>20874</v>
      </c>
      <c r="D2732" t="str">
        <f t="shared" si="42"/>
        <v>http://example.com</v>
      </c>
    </row>
    <row r="2733" spans="1:4">
      <c r="A2733" t="s">
        <v>10545</v>
      </c>
      <c r="B2733" s="4" t="s">
        <v>23562</v>
      </c>
      <c r="C2733" s="4" t="s">
        <v>20876</v>
      </c>
      <c r="D2733" t="str">
        <f t="shared" si="42"/>
        <v>http://example.org</v>
      </c>
    </row>
    <row r="2734" spans="1:4">
      <c r="A2734" t="s">
        <v>10549</v>
      </c>
      <c r="B2734" s="4" t="s">
        <v>23563</v>
      </c>
      <c r="C2734" s="4" t="s">
        <v>20876</v>
      </c>
      <c r="D2734" t="str">
        <f t="shared" si="42"/>
        <v>http://example.org</v>
      </c>
    </row>
    <row r="2735" spans="1:4">
      <c r="A2735" t="s">
        <v>10553</v>
      </c>
      <c r="B2735" s="4" t="s">
        <v>23564</v>
      </c>
      <c r="C2735" s="4" t="s">
        <v>20878</v>
      </c>
      <c r="D2735" t="str">
        <f t="shared" si="42"/>
        <v>http://example.net</v>
      </c>
    </row>
    <row r="2736" spans="1:4">
      <c r="A2736" t="s">
        <v>10557</v>
      </c>
      <c r="B2736" s="4" t="s">
        <v>23565</v>
      </c>
      <c r="C2736" s="4" t="s">
        <v>20878</v>
      </c>
      <c r="D2736" t="str">
        <f t="shared" si="42"/>
        <v>http://example.net</v>
      </c>
    </row>
    <row r="2737" spans="1:4">
      <c r="A2737" t="s">
        <v>10561</v>
      </c>
      <c r="B2737" s="4" t="s">
        <v>23566</v>
      </c>
      <c r="C2737" s="4" t="s">
        <v>20878</v>
      </c>
      <c r="D2737" t="str">
        <f t="shared" si="42"/>
        <v>http://example.net</v>
      </c>
    </row>
    <row r="2738" spans="1:4">
      <c r="A2738" t="s">
        <v>10565</v>
      </c>
      <c r="B2738" s="4" t="s">
        <v>23567</v>
      </c>
      <c r="C2738" s="4" t="s">
        <v>20874</v>
      </c>
      <c r="D2738" t="str">
        <f t="shared" si="42"/>
        <v>http://example.com</v>
      </c>
    </row>
    <row r="2739" spans="1:4">
      <c r="A2739" t="s">
        <v>10569</v>
      </c>
      <c r="B2739" s="4" t="s">
        <v>23568</v>
      </c>
      <c r="C2739" s="4" t="s">
        <v>20878</v>
      </c>
      <c r="D2739" t="str">
        <f t="shared" si="42"/>
        <v>http://example.net</v>
      </c>
    </row>
    <row r="2740" spans="1:4">
      <c r="A2740" t="s">
        <v>10573</v>
      </c>
      <c r="B2740" s="4" t="s">
        <v>23569</v>
      </c>
      <c r="C2740" s="4" t="s">
        <v>20878</v>
      </c>
      <c r="D2740" t="str">
        <f t="shared" si="42"/>
        <v>http://example.net</v>
      </c>
    </row>
    <row r="2741" spans="1:4">
      <c r="A2741" t="s">
        <v>10577</v>
      </c>
      <c r="B2741" s="4" t="s">
        <v>23570</v>
      </c>
      <c r="C2741" s="4" t="s">
        <v>20874</v>
      </c>
      <c r="D2741" t="str">
        <f t="shared" si="42"/>
        <v>http://example.com</v>
      </c>
    </row>
    <row r="2742" spans="1:4">
      <c r="A2742" t="s">
        <v>10581</v>
      </c>
      <c r="B2742" s="4" t="s">
        <v>23571</v>
      </c>
      <c r="C2742" s="4" t="s">
        <v>20878</v>
      </c>
      <c r="D2742" t="str">
        <f t="shared" si="42"/>
        <v>http://example.net</v>
      </c>
    </row>
    <row r="2743" spans="1:4">
      <c r="A2743" t="s">
        <v>10585</v>
      </c>
      <c r="B2743" s="4" t="s">
        <v>23572</v>
      </c>
      <c r="C2743" s="4" t="s">
        <v>20876</v>
      </c>
      <c r="D2743" t="str">
        <f t="shared" si="42"/>
        <v>http://example.org</v>
      </c>
    </row>
    <row r="2744" spans="1:4">
      <c r="A2744" t="s">
        <v>10589</v>
      </c>
      <c r="B2744" s="4" t="s">
        <v>23573</v>
      </c>
      <c r="C2744" s="4" t="s">
        <v>20876</v>
      </c>
      <c r="D2744" t="str">
        <f t="shared" si="42"/>
        <v>http://example.org</v>
      </c>
    </row>
    <row r="2745" spans="1:4">
      <c r="A2745" t="s">
        <v>10593</v>
      </c>
      <c r="B2745" s="4" t="s">
        <v>23574</v>
      </c>
      <c r="C2745" s="4" t="s">
        <v>20874</v>
      </c>
      <c r="D2745" t="str">
        <f t="shared" si="42"/>
        <v>http://example.com</v>
      </c>
    </row>
    <row r="2746" spans="1:4">
      <c r="A2746" t="s">
        <v>10597</v>
      </c>
      <c r="B2746" s="4" t="s">
        <v>23575</v>
      </c>
      <c r="C2746" s="4" t="s">
        <v>20874</v>
      </c>
      <c r="D2746" t="str">
        <f t="shared" si="42"/>
        <v>http://example.com</v>
      </c>
    </row>
    <row r="2747" spans="1:4">
      <c r="A2747" t="s">
        <v>10601</v>
      </c>
      <c r="B2747" s="4" t="s">
        <v>23576</v>
      </c>
      <c r="C2747" s="4" t="s">
        <v>20878</v>
      </c>
      <c r="D2747" t="str">
        <f t="shared" si="42"/>
        <v>http://example.net</v>
      </c>
    </row>
    <row r="2748" spans="1:4">
      <c r="A2748" t="s">
        <v>10605</v>
      </c>
      <c r="B2748" s="4" t="s">
        <v>23577</v>
      </c>
      <c r="C2748" s="4" t="s">
        <v>20874</v>
      </c>
      <c r="D2748" t="str">
        <f t="shared" si="42"/>
        <v>http://example.com</v>
      </c>
    </row>
    <row r="2749" spans="1:4">
      <c r="A2749" t="s">
        <v>10608</v>
      </c>
      <c r="B2749" s="4" t="s">
        <v>23578</v>
      </c>
      <c r="C2749" s="4" t="s">
        <v>20874</v>
      </c>
      <c r="D2749" t="str">
        <f t="shared" si="42"/>
        <v>http://example.com</v>
      </c>
    </row>
    <row r="2750" spans="1:4">
      <c r="A2750" t="s">
        <v>10612</v>
      </c>
      <c r="B2750" s="4" t="s">
        <v>23579</v>
      </c>
      <c r="C2750" s="4" t="s">
        <v>20878</v>
      </c>
      <c r="D2750" t="str">
        <f t="shared" si="42"/>
        <v>http://example.net</v>
      </c>
    </row>
    <row r="2751" spans="1:4">
      <c r="A2751" t="s">
        <v>10616</v>
      </c>
      <c r="B2751" s="4" t="s">
        <v>23580</v>
      </c>
      <c r="C2751" s="4" t="s">
        <v>20876</v>
      </c>
      <c r="D2751" t="str">
        <f t="shared" si="42"/>
        <v>http://example.org</v>
      </c>
    </row>
    <row r="2752" spans="1:4">
      <c r="A2752" t="s">
        <v>10620</v>
      </c>
      <c r="B2752" s="4" t="s">
        <v>23581</v>
      </c>
      <c r="C2752" s="4" t="s">
        <v>20878</v>
      </c>
      <c r="D2752" t="str">
        <f t="shared" si="42"/>
        <v>http://example.net</v>
      </c>
    </row>
    <row r="2753" spans="1:4">
      <c r="A2753" t="s">
        <v>10624</v>
      </c>
      <c r="B2753" s="4" t="s">
        <v>23582</v>
      </c>
      <c r="C2753" s="4" t="s">
        <v>20876</v>
      </c>
      <c r="D2753" t="str">
        <f t="shared" si="42"/>
        <v>http://example.org</v>
      </c>
    </row>
    <row r="2754" spans="1:4">
      <c r="A2754" t="s">
        <v>10628</v>
      </c>
      <c r="B2754" s="4" t="s">
        <v>23583</v>
      </c>
      <c r="C2754" s="4" t="s">
        <v>20878</v>
      </c>
      <c r="D2754" t="str">
        <f t="shared" si="42"/>
        <v>http://example.net</v>
      </c>
    </row>
    <row r="2755" spans="1:4">
      <c r="A2755" t="s">
        <v>10632</v>
      </c>
      <c r="B2755" s="4" t="s">
        <v>23584</v>
      </c>
      <c r="C2755" s="4" t="s">
        <v>20874</v>
      </c>
      <c r="D2755" t="str">
        <f t="shared" ref="D2755:D2818" si="43">"http://"&amp;C2755</f>
        <v>http://example.com</v>
      </c>
    </row>
    <row r="2756" spans="1:4">
      <c r="A2756" t="s">
        <v>10635</v>
      </c>
      <c r="B2756" s="4" t="s">
        <v>23585</v>
      </c>
      <c r="C2756" s="4" t="s">
        <v>20874</v>
      </c>
      <c r="D2756" t="str">
        <f t="shared" si="43"/>
        <v>http://example.com</v>
      </c>
    </row>
    <row r="2757" spans="1:4">
      <c r="A2757" t="s">
        <v>10639</v>
      </c>
      <c r="B2757" s="4" t="s">
        <v>23586</v>
      </c>
      <c r="C2757" s="4" t="s">
        <v>20878</v>
      </c>
      <c r="D2757" t="str">
        <f t="shared" si="43"/>
        <v>http://example.net</v>
      </c>
    </row>
    <row r="2758" spans="1:4">
      <c r="A2758" t="s">
        <v>10643</v>
      </c>
      <c r="B2758" s="4" t="s">
        <v>23587</v>
      </c>
      <c r="C2758" s="4" t="s">
        <v>20874</v>
      </c>
      <c r="D2758" t="str">
        <f t="shared" si="43"/>
        <v>http://example.com</v>
      </c>
    </row>
    <row r="2759" spans="1:4">
      <c r="A2759" t="s">
        <v>2284</v>
      </c>
      <c r="B2759" s="4" t="s">
        <v>21461</v>
      </c>
      <c r="C2759" s="4" t="s">
        <v>20878</v>
      </c>
      <c r="D2759" t="str">
        <f t="shared" si="43"/>
        <v>http://example.net</v>
      </c>
    </row>
    <row r="2760" spans="1:4">
      <c r="A2760" t="s">
        <v>10648</v>
      </c>
      <c r="B2760" s="4" t="s">
        <v>23588</v>
      </c>
      <c r="C2760" s="4" t="s">
        <v>20878</v>
      </c>
      <c r="D2760" t="str">
        <f t="shared" si="43"/>
        <v>http://example.net</v>
      </c>
    </row>
    <row r="2761" spans="1:4">
      <c r="A2761" t="s">
        <v>10652</v>
      </c>
      <c r="B2761" s="4" t="s">
        <v>23589</v>
      </c>
      <c r="C2761" s="4" t="s">
        <v>20874</v>
      </c>
      <c r="D2761" t="str">
        <f t="shared" si="43"/>
        <v>http://example.com</v>
      </c>
    </row>
    <row r="2762" spans="1:4">
      <c r="A2762" t="s">
        <v>10656</v>
      </c>
      <c r="B2762" s="4" t="s">
        <v>23590</v>
      </c>
      <c r="C2762" s="4" t="s">
        <v>20874</v>
      </c>
      <c r="D2762" t="str">
        <f t="shared" si="43"/>
        <v>http://example.com</v>
      </c>
    </row>
    <row r="2763" spans="1:4">
      <c r="A2763" t="s">
        <v>10660</v>
      </c>
      <c r="B2763" s="4" t="s">
        <v>23591</v>
      </c>
      <c r="C2763" s="4" t="s">
        <v>20878</v>
      </c>
      <c r="D2763" t="str">
        <f t="shared" si="43"/>
        <v>http://example.net</v>
      </c>
    </row>
    <row r="2764" spans="1:4">
      <c r="A2764" t="s">
        <v>10664</v>
      </c>
      <c r="B2764" s="4" t="s">
        <v>23592</v>
      </c>
      <c r="C2764" s="4" t="s">
        <v>20878</v>
      </c>
      <c r="D2764" t="str">
        <f t="shared" si="43"/>
        <v>http://example.net</v>
      </c>
    </row>
    <row r="2765" spans="1:4">
      <c r="A2765" t="s">
        <v>10667</v>
      </c>
      <c r="B2765" s="4" t="s">
        <v>23593</v>
      </c>
      <c r="C2765" s="4" t="s">
        <v>20878</v>
      </c>
      <c r="D2765" t="str">
        <f t="shared" si="43"/>
        <v>http://example.net</v>
      </c>
    </row>
    <row r="2766" spans="1:4">
      <c r="A2766" t="s">
        <v>10670</v>
      </c>
      <c r="B2766" s="4" t="s">
        <v>23594</v>
      </c>
      <c r="C2766" s="4" t="s">
        <v>20876</v>
      </c>
      <c r="D2766" t="str">
        <f t="shared" si="43"/>
        <v>http://example.org</v>
      </c>
    </row>
    <row r="2767" spans="1:4">
      <c r="A2767" t="s">
        <v>10674</v>
      </c>
      <c r="B2767" s="4" t="s">
        <v>23595</v>
      </c>
      <c r="C2767" s="4" t="s">
        <v>20876</v>
      </c>
      <c r="D2767" t="str">
        <f t="shared" si="43"/>
        <v>http://example.org</v>
      </c>
    </row>
    <row r="2768" spans="1:4">
      <c r="A2768" t="s">
        <v>10678</v>
      </c>
      <c r="B2768" s="4" t="s">
        <v>23596</v>
      </c>
      <c r="C2768" s="4" t="s">
        <v>20878</v>
      </c>
      <c r="D2768" t="str">
        <f t="shared" si="43"/>
        <v>http://example.net</v>
      </c>
    </row>
    <row r="2769" spans="1:4">
      <c r="A2769" t="s">
        <v>10682</v>
      </c>
      <c r="B2769" s="4" t="s">
        <v>23597</v>
      </c>
      <c r="C2769" s="4" t="s">
        <v>20878</v>
      </c>
      <c r="D2769" t="str">
        <f t="shared" si="43"/>
        <v>http://example.net</v>
      </c>
    </row>
    <row r="2770" spans="1:4">
      <c r="A2770" t="s">
        <v>10686</v>
      </c>
      <c r="B2770" s="4" t="s">
        <v>23598</v>
      </c>
      <c r="C2770" s="4" t="s">
        <v>20874</v>
      </c>
      <c r="D2770" t="str">
        <f t="shared" si="43"/>
        <v>http://example.com</v>
      </c>
    </row>
    <row r="2771" spans="1:4">
      <c r="A2771" t="s">
        <v>414</v>
      </c>
      <c r="B2771" s="4" t="s">
        <v>20981</v>
      </c>
      <c r="C2771" s="4" t="s">
        <v>20876</v>
      </c>
      <c r="D2771" t="str">
        <f t="shared" si="43"/>
        <v>http://example.org</v>
      </c>
    </row>
    <row r="2772" spans="1:4">
      <c r="A2772" t="s">
        <v>10693</v>
      </c>
      <c r="B2772" s="4" t="s">
        <v>23599</v>
      </c>
      <c r="C2772" s="4" t="s">
        <v>20876</v>
      </c>
      <c r="D2772" t="str">
        <f t="shared" si="43"/>
        <v>http://example.org</v>
      </c>
    </row>
    <row r="2773" spans="1:4">
      <c r="A2773" t="s">
        <v>10697</v>
      </c>
      <c r="B2773" s="4" t="s">
        <v>23600</v>
      </c>
      <c r="C2773" s="4" t="s">
        <v>20876</v>
      </c>
      <c r="D2773" t="str">
        <f t="shared" si="43"/>
        <v>http://example.org</v>
      </c>
    </row>
    <row r="2774" spans="1:4">
      <c r="A2774" t="s">
        <v>10701</v>
      </c>
      <c r="B2774" s="4" t="s">
        <v>23601</v>
      </c>
      <c r="C2774" s="4" t="s">
        <v>20878</v>
      </c>
      <c r="D2774" t="str">
        <f t="shared" si="43"/>
        <v>http://example.net</v>
      </c>
    </row>
    <row r="2775" spans="1:4">
      <c r="A2775" t="s">
        <v>10705</v>
      </c>
      <c r="B2775" s="4" t="s">
        <v>23602</v>
      </c>
      <c r="C2775" s="4" t="s">
        <v>20878</v>
      </c>
      <c r="D2775" t="str">
        <f t="shared" si="43"/>
        <v>http://example.net</v>
      </c>
    </row>
    <row r="2776" spans="1:4">
      <c r="A2776" t="s">
        <v>10709</v>
      </c>
      <c r="B2776" s="4" t="s">
        <v>23603</v>
      </c>
      <c r="C2776" s="4" t="s">
        <v>20874</v>
      </c>
      <c r="D2776" t="str">
        <f t="shared" si="43"/>
        <v>http://example.com</v>
      </c>
    </row>
    <row r="2777" spans="1:4">
      <c r="A2777" t="s">
        <v>10713</v>
      </c>
      <c r="B2777" s="4" t="s">
        <v>23604</v>
      </c>
      <c r="C2777" s="4" t="s">
        <v>20874</v>
      </c>
      <c r="D2777" t="str">
        <f t="shared" si="43"/>
        <v>http://example.com</v>
      </c>
    </row>
    <row r="2778" spans="1:4">
      <c r="A2778" t="s">
        <v>10717</v>
      </c>
      <c r="B2778" s="4" t="s">
        <v>23605</v>
      </c>
      <c r="C2778" s="4" t="s">
        <v>20876</v>
      </c>
      <c r="D2778" t="str">
        <f t="shared" si="43"/>
        <v>http://example.org</v>
      </c>
    </row>
    <row r="2779" spans="1:4">
      <c r="A2779" t="s">
        <v>10721</v>
      </c>
      <c r="B2779" s="4" t="s">
        <v>23606</v>
      </c>
      <c r="C2779" s="4" t="s">
        <v>20876</v>
      </c>
      <c r="D2779" t="str">
        <f t="shared" si="43"/>
        <v>http://example.org</v>
      </c>
    </row>
    <row r="2780" spans="1:4">
      <c r="A2780" t="s">
        <v>10725</v>
      </c>
      <c r="B2780" s="4" t="s">
        <v>23607</v>
      </c>
      <c r="C2780" s="4" t="s">
        <v>20876</v>
      </c>
      <c r="D2780" t="str">
        <f t="shared" si="43"/>
        <v>http://example.org</v>
      </c>
    </row>
    <row r="2781" spans="1:4">
      <c r="A2781" t="s">
        <v>10729</v>
      </c>
      <c r="B2781" s="4" t="s">
        <v>23608</v>
      </c>
      <c r="C2781" s="4" t="s">
        <v>20876</v>
      </c>
      <c r="D2781" t="str">
        <f t="shared" si="43"/>
        <v>http://example.org</v>
      </c>
    </row>
    <row r="2782" spans="1:4">
      <c r="A2782" t="s">
        <v>10733</v>
      </c>
      <c r="B2782" s="4" t="s">
        <v>23609</v>
      </c>
      <c r="C2782" s="4" t="s">
        <v>20874</v>
      </c>
      <c r="D2782" t="str">
        <f t="shared" si="43"/>
        <v>http://example.com</v>
      </c>
    </row>
    <row r="2783" spans="1:4">
      <c r="A2783" t="s">
        <v>10737</v>
      </c>
      <c r="B2783" s="4" t="s">
        <v>23610</v>
      </c>
      <c r="C2783" s="4" t="s">
        <v>20876</v>
      </c>
      <c r="D2783" t="str">
        <f t="shared" si="43"/>
        <v>http://example.org</v>
      </c>
    </row>
    <row r="2784" spans="1:4">
      <c r="A2784" t="s">
        <v>10741</v>
      </c>
      <c r="B2784" s="4" t="s">
        <v>23611</v>
      </c>
      <c r="C2784" s="4" t="s">
        <v>20876</v>
      </c>
      <c r="D2784" t="str">
        <f t="shared" si="43"/>
        <v>http://example.org</v>
      </c>
    </row>
    <row r="2785" spans="1:4">
      <c r="A2785" t="s">
        <v>10744</v>
      </c>
      <c r="B2785" s="4" t="s">
        <v>23612</v>
      </c>
      <c r="C2785" s="4" t="s">
        <v>20878</v>
      </c>
      <c r="D2785" t="str">
        <f t="shared" si="43"/>
        <v>http://example.net</v>
      </c>
    </row>
    <row r="2786" spans="1:4">
      <c r="A2786" t="s">
        <v>10748</v>
      </c>
      <c r="B2786" s="4" t="s">
        <v>23613</v>
      </c>
      <c r="C2786" s="4" t="s">
        <v>20876</v>
      </c>
      <c r="D2786" t="str">
        <f t="shared" si="43"/>
        <v>http://example.org</v>
      </c>
    </row>
    <row r="2787" spans="1:4">
      <c r="A2787" t="s">
        <v>10751</v>
      </c>
      <c r="B2787" s="4" t="s">
        <v>23614</v>
      </c>
      <c r="C2787" s="4" t="s">
        <v>20878</v>
      </c>
      <c r="D2787" t="str">
        <f t="shared" si="43"/>
        <v>http://example.net</v>
      </c>
    </row>
    <row r="2788" spans="1:4">
      <c r="A2788" t="s">
        <v>10755</v>
      </c>
      <c r="B2788" s="4" t="s">
        <v>23615</v>
      </c>
      <c r="C2788" s="4" t="s">
        <v>20878</v>
      </c>
      <c r="D2788" t="str">
        <f t="shared" si="43"/>
        <v>http://example.net</v>
      </c>
    </row>
    <row r="2789" spans="1:4">
      <c r="A2789" t="s">
        <v>10759</v>
      </c>
      <c r="B2789" s="4" t="s">
        <v>23616</v>
      </c>
      <c r="C2789" s="4" t="s">
        <v>20876</v>
      </c>
      <c r="D2789" t="str">
        <f t="shared" si="43"/>
        <v>http://example.org</v>
      </c>
    </row>
    <row r="2790" spans="1:4">
      <c r="A2790" t="s">
        <v>10763</v>
      </c>
      <c r="B2790" s="4" t="s">
        <v>23617</v>
      </c>
      <c r="C2790" s="4" t="s">
        <v>20876</v>
      </c>
      <c r="D2790" t="str">
        <f t="shared" si="43"/>
        <v>http://example.org</v>
      </c>
    </row>
    <row r="2791" spans="1:4">
      <c r="A2791" t="s">
        <v>10766</v>
      </c>
      <c r="B2791" s="4" t="s">
        <v>23618</v>
      </c>
      <c r="C2791" s="4" t="s">
        <v>20876</v>
      </c>
      <c r="D2791" t="str">
        <f t="shared" si="43"/>
        <v>http://example.org</v>
      </c>
    </row>
    <row r="2792" spans="1:4">
      <c r="A2792" t="s">
        <v>10770</v>
      </c>
      <c r="B2792" s="4" t="s">
        <v>23619</v>
      </c>
      <c r="C2792" s="4" t="s">
        <v>20878</v>
      </c>
      <c r="D2792" t="str">
        <f t="shared" si="43"/>
        <v>http://example.net</v>
      </c>
    </row>
    <row r="2793" spans="1:4">
      <c r="A2793" t="s">
        <v>10774</v>
      </c>
      <c r="B2793" s="4" t="s">
        <v>23620</v>
      </c>
      <c r="C2793" s="4" t="s">
        <v>20874</v>
      </c>
      <c r="D2793" t="str">
        <f t="shared" si="43"/>
        <v>http://example.com</v>
      </c>
    </row>
    <row r="2794" spans="1:4">
      <c r="A2794" t="s">
        <v>10778</v>
      </c>
      <c r="B2794" s="4" t="s">
        <v>23621</v>
      </c>
      <c r="C2794" s="4" t="s">
        <v>20876</v>
      </c>
      <c r="D2794" t="str">
        <f t="shared" si="43"/>
        <v>http://example.org</v>
      </c>
    </row>
    <row r="2795" spans="1:4">
      <c r="A2795" t="s">
        <v>10782</v>
      </c>
      <c r="B2795" s="4" t="s">
        <v>23622</v>
      </c>
      <c r="C2795" s="4" t="s">
        <v>20876</v>
      </c>
      <c r="D2795" t="str">
        <f t="shared" si="43"/>
        <v>http://example.org</v>
      </c>
    </row>
    <row r="2796" spans="1:4">
      <c r="A2796" t="s">
        <v>10786</v>
      </c>
      <c r="B2796" s="4" t="s">
        <v>23623</v>
      </c>
      <c r="C2796" s="4" t="s">
        <v>20874</v>
      </c>
      <c r="D2796" t="str">
        <f t="shared" si="43"/>
        <v>http://example.com</v>
      </c>
    </row>
    <row r="2797" spans="1:4">
      <c r="A2797" t="s">
        <v>10790</v>
      </c>
      <c r="B2797" s="4" t="s">
        <v>23624</v>
      </c>
      <c r="C2797" s="4" t="s">
        <v>20876</v>
      </c>
      <c r="D2797" t="str">
        <f t="shared" si="43"/>
        <v>http://example.org</v>
      </c>
    </row>
    <row r="2798" spans="1:4">
      <c r="A2798" t="s">
        <v>10794</v>
      </c>
      <c r="B2798" s="4" t="s">
        <v>23625</v>
      </c>
      <c r="C2798" s="4" t="s">
        <v>20876</v>
      </c>
      <c r="D2798" t="str">
        <f t="shared" si="43"/>
        <v>http://example.org</v>
      </c>
    </row>
    <row r="2799" spans="1:4">
      <c r="A2799" t="s">
        <v>10797</v>
      </c>
      <c r="B2799" s="4" t="s">
        <v>23626</v>
      </c>
      <c r="C2799" s="4" t="s">
        <v>20876</v>
      </c>
      <c r="D2799" t="str">
        <f t="shared" si="43"/>
        <v>http://example.org</v>
      </c>
    </row>
    <row r="2800" spans="1:4">
      <c r="A2800" t="s">
        <v>10800</v>
      </c>
      <c r="B2800" s="4" t="s">
        <v>23627</v>
      </c>
      <c r="C2800" s="4" t="s">
        <v>20876</v>
      </c>
      <c r="D2800" t="str">
        <f t="shared" si="43"/>
        <v>http://example.org</v>
      </c>
    </row>
    <row r="2801" spans="1:4">
      <c r="A2801" t="s">
        <v>10803</v>
      </c>
      <c r="B2801" s="4" t="s">
        <v>23628</v>
      </c>
      <c r="C2801" s="4" t="s">
        <v>20874</v>
      </c>
      <c r="D2801" t="str">
        <f t="shared" si="43"/>
        <v>http://example.com</v>
      </c>
    </row>
    <row r="2802" spans="1:4">
      <c r="A2802" t="s">
        <v>10807</v>
      </c>
      <c r="B2802" s="4" t="s">
        <v>23629</v>
      </c>
      <c r="C2802" s="4" t="s">
        <v>20876</v>
      </c>
      <c r="D2802" t="str">
        <f t="shared" si="43"/>
        <v>http://example.org</v>
      </c>
    </row>
    <row r="2803" spans="1:4">
      <c r="A2803" t="s">
        <v>10811</v>
      </c>
      <c r="B2803" s="4" t="s">
        <v>23630</v>
      </c>
      <c r="C2803" s="4" t="s">
        <v>20874</v>
      </c>
      <c r="D2803" t="str">
        <f t="shared" si="43"/>
        <v>http://example.com</v>
      </c>
    </row>
    <row r="2804" spans="1:4">
      <c r="A2804" t="s">
        <v>6549</v>
      </c>
      <c r="B2804" s="4" t="s">
        <v>22548</v>
      </c>
      <c r="C2804" s="4" t="s">
        <v>20874</v>
      </c>
      <c r="D2804" t="str">
        <f t="shared" si="43"/>
        <v>http://example.com</v>
      </c>
    </row>
    <row r="2805" spans="1:4">
      <c r="A2805" t="s">
        <v>4637</v>
      </c>
      <c r="B2805" s="4" t="s">
        <v>22059</v>
      </c>
      <c r="C2805" s="4" t="s">
        <v>20878</v>
      </c>
      <c r="D2805" t="str">
        <f t="shared" si="43"/>
        <v>http://example.net</v>
      </c>
    </row>
    <row r="2806" spans="1:4">
      <c r="A2806" t="s">
        <v>10821</v>
      </c>
      <c r="B2806" s="4" t="s">
        <v>23631</v>
      </c>
      <c r="C2806" s="4" t="s">
        <v>20878</v>
      </c>
      <c r="D2806" t="str">
        <f t="shared" si="43"/>
        <v>http://example.net</v>
      </c>
    </row>
    <row r="2807" spans="1:4">
      <c r="A2807" t="s">
        <v>10825</v>
      </c>
      <c r="B2807" s="4" t="s">
        <v>23632</v>
      </c>
      <c r="C2807" s="4" t="s">
        <v>20876</v>
      </c>
      <c r="D2807" t="str">
        <f t="shared" si="43"/>
        <v>http://example.org</v>
      </c>
    </row>
    <row r="2808" spans="1:4">
      <c r="A2808" t="s">
        <v>10829</v>
      </c>
      <c r="B2808" s="4" t="s">
        <v>23633</v>
      </c>
      <c r="C2808" s="4" t="s">
        <v>20878</v>
      </c>
      <c r="D2808" t="str">
        <f t="shared" si="43"/>
        <v>http://example.net</v>
      </c>
    </row>
    <row r="2809" spans="1:4">
      <c r="A2809" t="s">
        <v>10833</v>
      </c>
      <c r="B2809" s="4" t="s">
        <v>23634</v>
      </c>
      <c r="C2809" s="4" t="s">
        <v>20876</v>
      </c>
      <c r="D2809" t="str">
        <f t="shared" si="43"/>
        <v>http://example.org</v>
      </c>
    </row>
    <row r="2810" spans="1:4">
      <c r="A2810" t="s">
        <v>10836</v>
      </c>
      <c r="B2810" s="4" t="s">
        <v>23635</v>
      </c>
      <c r="C2810" s="4" t="s">
        <v>20874</v>
      </c>
      <c r="D2810" t="str">
        <f t="shared" si="43"/>
        <v>http://example.com</v>
      </c>
    </row>
    <row r="2811" spans="1:4">
      <c r="A2811" t="s">
        <v>10840</v>
      </c>
      <c r="B2811" s="4" t="s">
        <v>23636</v>
      </c>
      <c r="C2811" s="4" t="s">
        <v>20874</v>
      </c>
      <c r="D2811" t="str">
        <f t="shared" si="43"/>
        <v>http://example.com</v>
      </c>
    </row>
    <row r="2812" spans="1:4">
      <c r="A2812" t="s">
        <v>10844</v>
      </c>
      <c r="B2812" s="4" t="s">
        <v>23637</v>
      </c>
      <c r="C2812" s="4" t="s">
        <v>20874</v>
      </c>
      <c r="D2812" t="str">
        <f t="shared" si="43"/>
        <v>http://example.com</v>
      </c>
    </row>
    <row r="2813" spans="1:4">
      <c r="A2813" t="s">
        <v>10848</v>
      </c>
      <c r="B2813" s="4" t="s">
        <v>23638</v>
      </c>
      <c r="C2813" s="4" t="s">
        <v>20878</v>
      </c>
      <c r="D2813" t="str">
        <f t="shared" si="43"/>
        <v>http://example.net</v>
      </c>
    </row>
    <row r="2814" spans="1:4">
      <c r="A2814" t="s">
        <v>10851</v>
      </c>
      <c r="B2814" s="4" t="s">
        <v>23639</v>
      </c>
      <c r="C2814" s="4" t="s">
        <v>20876</v>
      </c>
      <c r="D2814" t="str">
        <f t="shared" si="43"/>
        <v>http://example.org</v>
      </c>
    </row>
    <row r="2815" spans="1:4">
      <c r="A2815" t="s">
        <v>10855</v>
      </c>
      <c r="B2815" s="4" t="s">
        <v>23640</v>
      </c>
      <c r="C2815" s="4" t="s">
        <v>20874</v>
      </c>
      <c r="D2815" t="str">
        <f t="shared" si="43"/>
        <v>http://example.com</v>
      </c>
    </row>
    <row r="2816" spans="1:4">
      <c r="A2816" t="s">
        <v>777</v>
      </c>
      <c r="B2816" s="4" t="s">
        <v>21074</v>
      </c>
      <c r="C2816" s="4" t="s">
        <v>20874</v>
      </c>
      <c r="D2816" t="str">
        <f t="shared" si="43"/>
        <v>http://example.com</v>
      </c>
    </row>
    <row r="2817" spans="1:4">
      <c r="A2817" t="s">
        <v>10862</v>
      </c>
      <c r="B2817" s="4" t="s">
        <v>23267</v>
      </c>
      <c r="C2817" s="4" t="s">
        <v>20874</v>
      </c>
      <c r="D2817" t="str">
        <f t="shared" si="43"/>
        <v>http://example.com</v>
      </c>
    </row>
    <row r="2818" spans="1:4">
      <c r="A2818" t="s">
        <v>10866</v>
      </c>
      <c r="B2818" s="4" t="s">
        <v>23641</v>
      </c>
      <c r="C2818" s="4" t="s">
        <v>20878</v>
      </c>
      <c r="D2818" t="str">
        <f t="shared" si="43"/>
        <v>http://example.net</v>
      </c>
    </row>
    <row r="2819" spans="1:4">
      <c r="A2819" t="s">
        <v>10869</v>
      </c>
      <c r="B2819" s="4" t="s">
        <v>23642</v>
      </c>
      <c r="C2819" s="4" t="s">
        <v>20874</v>
      </c>
      <c r="D2819" t="str">
        <f t="shared" ref="D2819:D2882" si="44">"http://"&amp;C2819</f>
        <v>http://example.com</v>
      </c>
    </row>
    <row r="2820" spans="1:4">
      <c r="A2820" t="s">
        <v>10873</v>
      </c>
      <c r="B2820" s="4" t="s">
        <v>23643</v>
      </c>
      <c r="C2820" s="4" t="s">
        <v>20876</v>
      </c>
      <c r="D2820" t="str">
        <f t="shared" si="44"/>
        <v>http://example.org</v>
      </c>
    </row>
    <row r="2821" spans="1:4">
      <c r="A2821" t="s">
        <v>10877</v>
      </c>
      <c r="B2821" s="4" t="s">
        <v>23644</v>
      </c>
      <c r="C2821" s="4" t="s">
        <v>20874</v>
      </c>
      <c r="D2821" t="str">
        <f t="shared" si="44"/>
        <v>http://example.com</v>
      </c>
    </row>
    <row r="2822" spans="1:4">
      <c r="A2822" t="s">
        <v>10881</v>
      </c>
      <c r="B2822" s="4" t="s">
        <v>23645</v>
      </c>
      <c r="C2822" s="4" t="s">
        <v>20876</v>
      </c>
      <c r="D2822" t="str">
        <f t="shared" si="44"/>
        <v>http://example.org</v>
      </c>
    </row>
    <row r="2823" spans="1:4">
      <c r="A2823" t="s">
        <v>10885</v>
      </c>
      <c r="B2823" s="4" t="s">
        <v>23646</v>
      </c>
      <c r="C2823" s="4" t="s">
        <v>20876</v>
      </c>
      <c r="D2823" t="str">
        <f t="shared" si="44"/>
        <v>http://example.org</v>
      </c>
    </row>
    <row r="2824" spans="1:4">
      <c r="A2824" t="s">
        <v>10889</v>
      </c>
      <c r="B2824" s="4" t="s">
        <v>23647</v>
      </c>
      <c r="C2824" s="4" t="s">
        <v>20878</v>
      </c>
      <c r="D2824" t="str">
        <f t="shared" si="44"/>
        <v>http://example.net</v>
      </c>
    </row>
    <row r="2825" spans="1:4">
      <c r="A2825" t="s">
        <v>10892</v>
      </c>
      <c r="B2825" s="4" t="s">
        <v>23648</v>
      </c>
      <c r="C2825" s="4" t="s">
        <v>20876</v>
      </c>
      <c r="D2825" t="str">
        <f t="shared" si="44"/>
        <v>http://example.org</v>
      </c>
    </row>
    <row r="2826" spans="1:4">
      <c r="A2826" t="s">
        <v>10896</v>
      </c>
      <c r="B2826" s="4" t="s">
        <v>23649</v>
      </c>
      <c r="C2826" s="4" t="s">
        <v>20876</v>
      </c>
      <c r="D2826" t="str">
        <f t="shared" si="44"/>
        <v>http://example.org</v>
      </c>
    </row>
    <row r="2827" spans="1:4">
      <c r="A2827" t="s">
        <v>10899</v>
      </c>
      <c r="B2827" s="4" t="s">
        <v>23650</v>
      </c>
      <c r="C2827" s="4" t="s">
        <v>20878</v>
      </c>
      <c r="D2827" t="str">
        <f t="shared" si="44"/>
        <v>http://example.net</v>
      </c>
    </row>
    <row r="2828" spans="1:4">
      <c r="A2828" t="s">
        <v>10208</v>
      </c>
      <c r="B2828" s="4" t="s">
        <v>23478</v>
      </c>
      <c r="C2828" s="4" t="s">
        <v>20874</v>
      </c>
      <c r="D2828" t="str">
        <f t="shared" si="44"/>
        <v>http://example.com</v>
      </c>
    </row>
    <row r="2829" spans="1:4">
      <c r="A2829" t="s">
        <v>10906</v>
      </c>
      <c r="B2829" s="4" t="s">
        <v>23651</v>
      </c>
      <c r="C2829" s="4" t="s">
        <v>20878</v>
      </c>
      <c r="D2829" t="str">
        <f t="shared" si="44"/>
        <v>http://example.net</v>
      </c>
    </row>
    <row r="2830" spans="1:4">
      <c r="A2830" t="s">
        <v>10910</v>
      </c>
      <c r="B2830" s="4" t="s">
        <v>23652</v>
      </c>
      <c r="C2830" s="4" t="s">
        <v>20876</v>
      </c>
      <c r="D2830" t="str">
        <f t="shared" si="44"/>
        <v>http://example.org</v>
      </c>
    </row>
    <row r="2831" spans="1:4">
      <c r="A2831" t="s">
        <v>10913</v>
      </c>
      <c r="B2831" s="4" t="s">
        <v>23653</v>
      </c>
      <c r="C2831" s="4" t="s">
        <v>20878</v>
      </c>
      <c r="D2831" t="str">
        <f t="shared" si="44"/>
        <v>http://example.net</v>
      </c>
    </row>
    <row r="2832" spans="1:4">
      <c r="A2832" t="s">
        <v>10917</v>
      </c>
      <c r="B2832" s="4" t="s">
        <v>23654</v>
      </c>
      <c r="C2832" s="4" t="s">
        <v>20878</v>
      </c>
      <c r="D2832" t="str">
        <f t="shared" si="44"/>
        <v>http://example.net</v>
      </c>
    </row>
    <row r="2833" spans="1:4">
      <c r="A2833" t="s">
        <v>10921</v>
      </c>
      <c r="B2833" s="4" t="s">
        <v>23655</v>
      </c>
      <c r="C2833" s="4" t="s">
        <v>20878</v>
      </c>
      <c r="D2833" t="str">
        <f t="shared" si="44"/>
        <v>http://example.net</v>
      </c>
    </row>
    <row r="2834" spans="1:4">
      <c r="A2834" t="s">
        <v>10924</v>
      </c>
      <c r="B2834" s="4" t="s">
        <v>23656</v>
      </c>
      <c r="C2834" s="4" t="s">
        <v>20874</v>
      </c>
      <c r="D2834" t="str">
        <f t="shared" si="44"/>
        <v>http://example.com</v>
      </c>
    </row>
    <row r="2835" spans="1:4">
      <c r="A2835" t="s">
        <v>10928</v>
      </c>
      <c r="B2835" s="4" t="s">
        <v>23657</v>
      </c>
      <c r="C2835" s="4" t="s">
        <v>20876</v>
      </c>
      <c r="D2835" t="str">
        <f t="shared" si="44"/>
        <v>http://example.org</v>
      </c>
    </row>
    <row r="2836" spans="1:4">
      <c r="A2836" t="s">
        <v>10932</v>
      </c>
      <c r="B2836" s="4" t="s">
        <v>23658</v>
      </c>
      <c r="C2836" s="4" t="s">
        <v>20874</v>
      </c>
      <c r="D2836" t="str">
        <f t="shared" si="44"/>
        <v>http://example.com</v>
      </c>
    </row>
    <row r="2837" spans="1:4">
      <c r="A2837" t="s">
        <v>10936</v>
      </c>
      <c r="B2837" s="4" t="s">
        <v>23659</v>
      </c>
      <c r="C2837" s="4" t="s">
        <v>20874</v>
      </c>
      <c r="D2837" t="str">
        <f t="shared" si="44"/>
        <v>http://example.com</v>
      </c>
    </row>
    <row r="2838" spans="1:4">
      <c r="A2838" t="s">
        <v>343</v>
      </c>
      <c r="B2838" s="4" t="s">
        <v>20963</v>
      </c>
      <c r="C2838" s="4" t="s">
        <v>20876</v>
      </c>
      <c r="D2838" t="str">
        <f t="shared" si="44"/>
        <v>http://example.org</v>
      </c>
    </row>
    <row r="2839" spans="1:4">
      <c r="A2839" t="s">
        <v>10943</v>
      </c>
      <c r="B2839" s="4" t="s">
        <v>23660</v>
      </c>
      <c r="C2839" s="4" t="s">
        <v>20878</v>
      </c>
      <c r="D2839" t="str">
        <f t="shared" si="44"/>
        <v>http://example.net</v>
      </c>
    </row>
    <row r="2840" spans="1:4">
      <c r="A2840" t="s">
        <v>10947</v>
      </c>
      <c r="B2840" s="4" t="s">
        <v>23661</v>
      </c>
      <c r="C2840" s="4" t="s">
        <v>20874</v>
      </c>
      <c r="D2840" t="str">
        <f t="shared" si="44"/>
        <v>http://example.com</v>
      </c>
    </row>
    <row r="2841" spans="1:4">
      <c r="A2841" t="s">
        <v>10951</v>
      </c>
      <c r="B2841" s="4" t="s">
        <v>23662</v>
      </c>
      <c r="C2841" s="4" t="s">
        <v>20878</v>
      </c>
      <c r="D2841" t="str">
        <f t="shared" si="44"/>
        <v>http://example.net</v>
      </c>
    </row>
    <row r="2842" spans="1:4">
      <c r="A2842" t="s">
        <v>10954</v>
      </c>
      <c r="B2842" s="4" t="s">
        <v>23663</v>
      </c>
      <c r="C2842" s="4" t="s">
        <v>20878</v>
      </c>
      <c r="D2842" t="str">
        <f t="shared" si="44"/>
        <v>http://example.net</v>
      </c>
    </row>
    <row r="2843" spans="1:4">
      <c r="A2843" t="s">
        <v>10958</v>
      </c>
      <c r="B2843" s="4" t="s">
        <v>23664</v>
      </c>
      <c r="C2843" s="4" t="s">
        <v>20878</v>
      </c>
      <c r="D2843" t="str">
        <f t="shared" si="44"/>
        <v>http://example.net</v>
      </c>
    </row>
    <row r="2844" spans="1:4">
      <c r="A2844" t="s">
        <v>10962</v>
      </c>
      <c r="B2844" s="4" t="s">
        <v>23665</v>
      </c>
      <c r="C2844" s="4" t="s">
        <v>20874</v>
      </c>
      <c r="D2844" t="str">
        <f t="shared" si="44"/>
        <v>http://example.com</v>
      </c>
    </row>
    <row r="2845" spans="1:4">
      <c r="A2845" t="s">
        <v>10965</v>
      </c>
      <c r="B2845" s="4" t="s">
        <v>23666</v>
      </c>
      <c r="C2845" s="4" t="s">
        <v>20874</v>
      </c>
      <c r="D2845" t="str">
        <f t="shared" si="44"/>
        <v>http://example.com</v>
      </c>
    </row>
    <row r="2846" spans="1:4">
      <c r="A2846" t="s">
        <v>10968</v>
      </c>
      <c r="B2846" s="4" t="s">
        <v>23667</v>
      </c>
      <c r="C2846" s="4" t="s">
        <v>20874</v>
      </c>
      <c r="D2846" t="str">
        <f t="shared" si="44"/>
        <v>http://example.com</v>
      </c>
    </row>
    <row r="2847" spans="1:4">
      <c r="A2847" t="s">
        <v>10972</v>
      </c>
      <c r="B2847" s="4" t="s">
        <v>23668</v>
      </c>
      <c r="C2847" s="4" t="s">
        <v>20876</v>
      </c>
      <c r="D2847" t="str">
        <f t="shared" si="44"/>
        <v>http://example.org</v>
      </c>
    </row>
    <row r="2848" spans="1:4">
      <c r="A2848" t="s">
        <v>10976</v>
      </c>
      <c r="B2848" s="4" t="s">
        <v>23669</v>
      </c>
      <c r="C2848" s="4" t="s">
        <v>20874</v>
      </c>
      <c r="D2848" t="str">
        <f t="shared" si="44"/>
        <v>http://example.com</v>
      </c>
    </row>
    <row r="2849" spans="1:4">
      <c r="A2849" t="s">
        <v>10980</v>
      </c>
      <c r="B2849" s="4" t="s">
        <v>23670</v>
      </c>
      <c r="C2849" s="4" t="s">
        <v>20878</v>
      </c>
      <c r="D2849" t="str">
        <f t="shared" si="44"/>
        <v>http://example.net</v>
      </c>
    </row>
    <row r="2850" spans="1:4">
      <c r="A2850" t="s">
        <v>10984</v>
      </c>
      <c r="B2850" s="4" t="s">
        <v>22266</v>
      </c>
      <c r="C2850" s="4" t="s">
        <v>20878</v>
      </c>
      <c r="D2850" t="str">
        <f t="shared" si="44"/>
        <v>http://example.net</v>
      </c>
    </row>
    <row r="2851" spans="1:4">
      <c r="A2851" t="s">
        <v>10988</v>
      </c>
      <c r="B2851" s="4" t="s">
        <v>23671</v>
      </c>
      <c r="C2851" s="4" t="s">
        <v>20878</v>
      </c>
      <c r="D2851" t="str">
        <f t="shared" si="44"/>
        <v>http://example.net</v>
      </c>
    </row>
    <row r="2852" spans="1:4">
      <c r="A2852" t="s">
        <v>10992</v>
      </c>
      <c r="B2852" s="4" t="s">
        <v>23672</v>
      </c>
      <c r="C2852" s="4" t="s">
        <v>20876</v>
      </c>
      <c r="D2852" t="str">
        <f t="shared" si="44"/>
        <v>http://example.org</v>
      </c>
    </row>
    <row r="2853" spans="1:4">
      <c r="A2853" t="s">
        <v>10996</v>
      </c>
      <c r="B2853" s="4" t="s">
        <v>23673</v>
      </c>
      <c r="C2853" s="4" t="s">
        <v>20874</v>
      </c>
      <c r="D2853" t="str">
        <f t="shared" si="44"/>
        <v>http://example.com</v>
      </c>
    </row>
    <row r="2854" spans="1:4">
      <c r="A2854" t="s">
        <v>11000</v>
      </c>
      <c r="B2854" s="4" t="s">
        <v>23674</v>
      </c>
      <c r="C2854" s="4" t="s">
        <v>20878</v>
      </c>
      <c r="D2854" t="str">
        <f t="shared" si="44"/>
        <v>http://example.net</v>
      </c>
    </row>
    <row r="2855" spans="1:4">
      <c r="A2855" t="s">
        <v>11004</v>
      </c>
      <c r="B2855" s="4" t="s">
        <v>23675</v>
      </c>
      <c r="C2855" s="4" t="s">
        <v>20878</v>
      </c>
      <c r="D2855" t="str">
        <f t="shared" si="44"/>
        <v>http://example.net</v>
      </c>
    </row>
    <row r="2856" spans="1:4">
      <c r="A2856" t="s">
        <v>11007</v>
      </c>
      <c r="B2856" s="4" t="s">
        <v>23676</v>
      </c>
      <c r="C2856" s="4" t="s">
        <v>20874</v>
      </c>
      <c r="D2856" t="str">
        <f t="shared" si="44"/>
        <v>http://example.com</v>
      </c>
    </row>
    <row r="2857" spans="1:4">
      <c r="A2857" t="s">
        <v>11011</v>
      </c>
      <c r="B2857" s="4" t="s">
        <v>23677</v>
      </c>
      <c r="C2857" s="4" t="s">
        <v>20876</v>
      </c>
      <c r="D2857" t="str">
        <f t="shared" si="44"/>
        <v>http://example.org</v>
      </c>
    </row>
    <row r="2858" spans="1:4">
      <c r="A2858" t="s">
        <v>11015</v>
      </c>
      <c r="B2858" s="4" t="s">
        <v>23678</v>
      </c>
      <c r="C2858" s="4" t="s">
        <v>20876</v>
      </c>
      <c r="D2858" t="str">
        <f t="shared" si="44"/>
        <v>http://example.org</v>
      </c>
    </row>
    <row r="2859" spans="1:4">
      <c r="A2859" t="s">
        <v>11019</v>
      </c>
      <c r="B2859" s="4" t="s">
        <v>23679</v>
      </c>
      <c r="C2859" s="4" t="s">
        <v>20876</v>
      </c>
      <c r="D2859" t="str">
        <f t="shared" si="44"/>
        <v>http://example.org</v>
      </c>
    </row>
    <row r="2860" spans="1:4">
      <c r="A2860" t="s">
        <v>11022</v>
      </c>
      <c r="B2860" s="4" t="s">
        <v>23680</v>
      </c>
      <c r="C2860" s="4" t="s">
        <v>20876</v>
      </c>
      <c r="D2860" t="str">
        <f t="shared" si="44"/>
        <v>http://example.org</v>
      </c>
    </row>
    <row r="2861" spans="1:4">
      <c r="A2861" t="s">
        <v>11026</v>
      </c>
      <c r="B2861" s="4" t="s">
        <v>23681</v>
      </c>
      <c r="C2861" s="4" t="s">
        <v>20874</v>
      </c>
      <c r="D2861" t="str">
        <f t="shared" si="44"/>
        <v>http://example.com</v>
      </c>
    </row>
    <row r="2862" spans="1:4">
      <c r="A2862" t="s">
        <v>11030</v>
      </c>
      <c r="B2862" s="4" t="s">
        <v>23682</v>
      </c>
      <c r="C2862" s="4" t="s">
        <v>20878</v>
      </c>
      <c r="D2862" t="str">
        <f t="shared" si="44"/>
        <v>http://example.net</v>
      </c>
    </row>
    <row r="2863" spans="1:4">
      <c r="A2863" t="s">
        <v>11034</v>
      </c>
      <c r="B2863" s="4" t="s">
        <v>23683</v>
      </c>
      <c r="C2863" s="4" t="s">
        <v>20876</v>
      </c>
      <c r="D2863" t="str">
        <f t="shared" si="44"/>
        <v>http://example.org</v>
      </c>
    </row>
    <row r="2864" spans="1:4">
      <c r="A2864" t="s">
        <v>11038</v>
      </c>
      <c r="B2864" s="4" t="s">
        <v>22768</v>
      </c>
      <c r="C2864" s="4" t="s">
        <v>20878</v>
      </c>
      <c r="D2864" t="str">
        <f t="shared" si="44"/>
        <v>http://example.net</v>
      </c>
    </row>
    <row r="2865" spans="1:4">
      <c r="A2865" t="s">
        <v>11041</v>
      </c>
      <c r="B2865" s="4" t="s">
        <v>23684</v>
      </c>
      <c r="C2865" s="4" t="s">
        <v>20876</v>
      </c>
      <c r="D2865" t="str">
        <f t="shared" si="44"/>
        <v>http://example.org</v>
      </c>
    </row>
    <row r="2866" spans="1:4">
      <c r="A2866" t="s">
        <v>11045</v>
      </c>
      <c r="B2866" s="4" t="s">
        <v>23685</v>
      </c>
      <c r="C2866" s="4" t="s">
        <v>20876</v>
      </c>
      <c r="D2866" t="str">
        <f t="shared" si="44"/>
        <v>http://example.org</v>
      </c>
    </row>
    <row r="2867" spans="1:4">
      <c r="A2867" t="s">
        <v>11049</v>
      </c>
      <c r="B2867" s="4" t="s">
        <v>23686</v>
      </c>
      <c r="C2867" s="4" t="s">
        <v>20878</v>
      </c>
      <c r="D2867" t="str">
        <f t="shared" si="44"/>
        <v>http://example.net</v>
      </c>
    </row>
    <row r="2868" spans="1:4">
      <c r="A2868" t="s">
        <v>11053</v>
      </c>
      <c r="B2868" s="4" t="s">
        <v>23687</v>
      </c>
      <c r="C2868" s="4" t="s">
        <v>20876</v>
      </c>
      <c r="D2868" t="str">
        <f t="shared" si="44"/>
        <v>http://example.org</v>
      </c>
    </row>
    <row r="2869" spans="1:4">
      <c r="A2869" t="s">
        <v>11057</v>
      </c>
      <c r="B2869" s="4" t="s">
        <v>23688</v>
      </c>
      <c r="C2869" s="4" t="s">
        <v>20876</v>
      </c>
      <c r="D2869" t="str">
        <f t="shared" si="44"/>
        <v>http://example.org</v>
      </c>
    </row>
    <row r="2870" spans="1:4">
      <c r="A2870" t="s">
        <v>11060</v>
      </c>
      <c r="B2870" s="4" t="s">
        <v>23689</v>
      </c>
      <c r="C2870" s="4" t="s">
        <v>20876</v>
      </c>
      <c r="D2870" t="str">
        <f t="shared" si="44"/>
        <v>http://example.org</v>
      </c>
    </row>
    <row r="2871" spans="1:4">
      <c r="A2871" t="s">
        <v>11064</v>
      </c>
      <c r="B2871" s="4" t="s">
        <v>23690</v>
      </c>
      <c r="C2871" s="4" t="s">
        <v>20874</v>
      </c>
      <c r="D2871" t="str">
        <f t="shared" si="44"/>
        <v>http://example.com</v>
      </c>
    </row>
    <row r="2872" spans="1:4">
      <c r="A2872" t="s">
        <v>11068</v>
      </c>
      <c r="B2872" s="4" t="s">
        <v>23691</v>
      </c>
      <c r="C2872" s="4" t="s">
        <v>20876</v>
      </c>
      <c r="D2872" t="str">
        <f t="shared" si="44"/>
        <v>http://example.org</v>
      </c>
    </row>
    <row r="2873" spans="1:4">
      <c r="A2873" t="s">
        <v>11072</v>
      </c>
      <c r="B2873" s="4" t="s">
        <v>23692</v>
      </c>
      <c r="C2873" s="4" t="s">
        <v>20878</v>
      </c>
      <c r="D2873" t="str">
        <f t="shared" si="44"/>
        <v>http://example.net</v>
      </c>
    </row>
    <row r="2874" spans="1:4">
      <c r="A2874" t="s">
        <v>11076</v>
      </c>
      <c r="B2874" s="4" t="s">
        <v>23693</v>
      </c>
      <c r="C2874" s="4" t="s">
        <v>20874</v>
      </c>
      <c r="D2874" t="str">
        <f t="shared" si="44"/>
        <v>http://example.com</v>
      </c>
    </row>
    <row r="2875" spans="1:4">
      <c r="A2875" t="s">
        <v>11080</v>
      </c>
      <c r="B2875" s="4" t="s">
        <v>23694</v>
      </c>
      <c r="C2875" s="4" t="s">
        <v>20876</v>
      </c>
      <c r="D2875" t="str">
        <f t="shared" si="44"/>
        <v>http://example.org</v>
      </c>
    </row>
    <row r="2876" spans="1:4">
      <c r="A2876" t="s">
        <v>11084</v>
      </c>
      <c r="B2876" s="4" t="s">
        <v>23695</v>
      </c>
      <c r="C2876" s="4" t="s">
        <v>20878</v>
      </c>
      <c r="D2876" t="str">
        <f t="shared" si="44"/>
        <v>http://example.net</v>
      </c>
    </row>
    <row r="2877" spans="1:4">
      <c r="A2877" t="s">
        <v>11088</v>
      </c>
      <c r="B2877" s="4" t="s">
        <v>23696</v>
      </c>
      <c r="C2877" s="4" t="s">
        <v>20878</v>
      </c>
      <c r="D2877" t="str">
        <f t="shared" si="44"/>
        <v>http://example.net</v>
      </c>
    </row>
    <row r="2878" spans="1:4">
      <c r="A2878" t="s">
        <v>11092</v>
      </c>
      <c r="B2878" s="4" t="s">
        <v>23697</v>
      </c>
      <c r="C2878" s="4" t="s">
        <v>20874</v>
      </c>
      <c r="D2878" t="str">
        <f t="shared" si="44"/>
        <v>http://example.com</v>
      </c>
    </row>
    <row r="2879" spans="1:4">
      <c r="A2879" t="s">
        <v>11095</v>
      </c>
      <c r="B2879" s="4" t="s">
        <v>23698</v>
      </c>
      <c r="C2879" s="4" t="s">
        <v>20878</v>
      </c>
      <c r="D2879" t="str">
        <f t="shared" si="44"/>
        <v>http://example.net</v>
      </c>
    </row>
    <row r="2880" spans="1:4">
      <c r="A2880" t="s">
        <v>11098</v>
      </c>
      <c r="B2880" s="4" t="s">
        <v>23699</v>
      </c>
      <c r="C2880" s="4" t="s">
        <v>20876</v>
      </c>
      <c r="D2880" t="str">
        <f t="shared" si="44"/>
        <v>http://example.org</v>
      </c>
    </row>
    <row r="2881" spans="1:4">
      <c r="A2881" t="s">
        <v>11102</v>
      </c>
      <c r="B2881" s="4" t="s">
        <v>23700</v>
      </c>
      <c r="C2881" s="4" t="s">
        <v>20876</v>
      </c>
      <c r="D2881" t="str">
        <f t="shared" si="44"/>
        <v>http://example.org</v>
      </c>
    </row>
    <row r="2882" spans="1:4">
      <c r="A2882" t="s">
        <v>11106</v>
      </c>
      <c r="B2882" s="4" t="s">
        <v>23701</v>
      </c>
      <c r="C2882" s="4" t="s">
        <v>20878</v>
      </c>
      <c r="D2882" t="str">
        <f t="shared" si="44"/>
        <v>http://example.net</v>
      </c>
    </row>
    <row r="2883" spans="1:4">
      <c r="A2883" t="s">
        <v>11110</v>
      </c>
      <c r="B2883" s="4" t="s">
        <v>23702</v>
      </c>
      <c r="C2883" s="4" t="s">
        <v>20876</v>
      </c>
      <c r="D2883" t="str">
        <f t="shared" ref="D2883:D2946" si="45">"http://"&amp;C2883</f>
        <v>http://example.org</v>
      </c>
    </row>
    <row r="2884" spans="1:4">
      <c r="A2884" t="s">
        <v>11114</v>
      </c>
      <c r="B2884" s="4" t="s">
        <v>23703</v>
      </c>
      <c r="C2884" s="4" t="s">
        <v>20876</v>
      </c>
      <c r="D2884" t="str">
        <f t="shared" si="45"/>
        <v>http://example.org</v>
      </c>
    </row>
    <row r="2885" spans="1:4">
      <c r="A2885" t="s">
        <v>11118</v>
      </c>
      <c r="B2885" s="4" t="s">
        <v>23704</v>
      </c>
      <c r="C2885" s="4" t="s">
        <v>20878</v>
      </c>
      <c r="D2885" t="str">
        <f t="shared" si="45"/>
        <v>http://example.net</v>
      </c>
    </row>
    <row r="2886" spans="1:4">
      <c r="A2886" t="s">
        <v>11121</v>
      </c>
      <c r="B2886" s="4" t="s">
        <v>23705</v>
      </c>
      <c r="C2886" s="4" t="s">
        <v>20878</v>
      </c>
      <c r="D2886" t="str">
        <f t="shared" si="45"/>
        <v>http://example.net</v>
      </c>
    </row>
    <row r="2887" spans="1:4">
      <c r="A2887" t="s">
        <v>11124</v>
      </c>
      <c r="B2887" s="4" t="s">
        <v>23706</v>
      </c>
      <c r="C2887" s="4" t="s">
        <v>20874</v>
      </c>
      <c r="D2887" t="str">
        <f t="shared" si="45"/>
        <v>http://example.com</v>
      </c>
    </row>
    <row r="2888" spans="1:4">
      <c r="A2888" t="s">
        <v>11128</v>
      </c>
      <c r="B2888" s="4" t="s">
        <v>23707</v>
      </c>
      <c r="C2888" s="4" t="s">
        <v>20876</v>
      </c>
      <c r="D2888" t="str">
        <f t="shared" si="45"/>
        <v>http://example.org</v>
      </c>
    </row>
    <row r="2889" spans="1:4">
      <c r="A2889" t="s">
        <v>11131</v>
      </c>
      <c r="B2889" s="4" t="s">
        <v>23708</v>
      </c>
      <c r="C2889" s="4" t="s">
        <v>20876</v>
      </c>
      <c r="D2889" t="str">
        <f t="shared" si="45"/>
        <v>http://example.org</v>
      </c>
    </row>
    <row r="2890" spans="1:4">
      <c r="A2890" t="s">
        <v>11135</v>
      </c>
      <c r="B2890" s="4" t="s">
        <v>23709</v>
      </c>
      <c r="C2890" s="4" t="s">
        <v>20878</v>
      </c>
      <c r="D2890" t="str">
        <f t="shared" si="45"/>
        <v>http://example.net</v>
      </c>
    </row>
    <row r="2891" spans="1:4">
      <c r="A2891" t="s">
        <v>11139</v>
      </c>
      <c r="B2891" s="4" t="s">
        <v>23710</v>
      </c>
      <c r="C2891" s="4" t="s">
        <v>20878</v>
      </c>
      <c r="D2891" t="str">
        <f t="shared" si="45"/>
        <v>http://example.net</v>
      </c>
    </row>
    <row r="2892" spans="1:4">
      <c r="A2892" t="s">
        <v>11143</v>
      </c>
      <c r="B2892" s="4" t="s">
        <v>23711</v>
      </c>
      <c r="C2892" s="4" t="s">
        <v>20876</v>
      </c>
      <c r="D2892" t="str">
        <f t="shared" si="45"/>
        <v>http://example.org</v>
      </c>
    </row>
    <row r="2893" spans="1:4">
      <c r="A2893" t="s">
        <v>3366</v>
      </c>
      <c r="B2893" s="4" t="s">
        <v>21738</v>
      </c>
      <c r="C2893" s="4" t="s">
        <v>20874</v>
      </c>
      <c r="D2893" t="str">
        <f t="shared" si="45"/>
        <v>http://example.com</v>
      </c>
    </row>
    <row r="2894" spans="1:4">
      <c r="A2894" t="s">
        <v>11149</v>
      </c>
      <c r="B2894" s="4" t="s">
        <v>23712</v>
      </c>
      <c r="C2894" s="4" t="s">
        <v>20874</v>
      </c>
      <c r="D2894" t="str">
        <f t="shared" si="45"/>
        <v>http://example.com</v>
      </c>
    </row>
    <row r="2895" spans="1:4">
      <c r="A2895" t="s">
        <v>11072</v>
      </c>
      <c r="B2895" s="4" t="s">
        <v>23692</v>
      </c>
      <c r="C2895" s="4" t="s">
        <v>20878</v>
      </c>
      <c r="D2895" t="str">
        <f t="shared" si="45"/>
        <v>http://example.net</v>
      </c>
    </row>
    <row r="2896" spans="1:4">
      <c r="A2896" t="s">
        <v>11156</v>
      </c>
      <c r="B2896" s="4" t="s">
        <v>23713</v>
      </c>
      <c r="C2896" s="4" t="s">
        <v>20876</v>
      </c>
      <c r="D2896" t="str">
        <f t="shared" si="45"/>
        <v>http://example.org</v>
      </c>
    </row>
    <row r="2897" spans="1:4">
      <c r="A2897" t="s">
        <v>11159</v>
      </c>
      <c r="B2897" s="4" t="s">
        <v>23714</v>
      </c>
      <c r="C2897" s="4" t="s">
        <v>20876</v>
      </c>
      <c r="D2897" t="str">
        <f t="shared" si="45"/>
        <v>http://example.org</v>
      </c>
    </row>
    <row r="2898" spans="1:4">
      <c r="A2898" t="s">
        <v>11163</v>
      </c>
      <c r="B2898" s="4" t="s">
        <v>23715</v>
      </c>
      <c r="C2898" s="4" t="s">
        <v>20878</v>
      </c>
      <c r="D2898" t="str">
        <f t="shared" si="45"/>
        <v>http://example.net</v>
      </c>
    </row>
    <row r="2899" spans="1:4">
      <c r="A2899" t="s">
        <v>11167</v>
      </c>
      <c r="B2899" s="4" t="s">
        <v>23716</v>
      </c>
      <c r="C2899" s="4" t="s">
        <v>20876</v>
      </c>
      <c r="D2899" t="str">
        <f t="shared" si="45"/>
        <v>http://example.org</v>
      </c>
    </row>
    <row r="2900" spans="1:4">
      <c r="A2900" t="s">
        <v>11171</v>
      </c>
      <c r="B2900" s="4" t="s">
        <v>23717</v>
      </c>
      <c r="C2900" s="4" t="s">
        <v>20876</v>
      </c>
      <c r="D2900" t="str">
        <f t="shared" si="45"/>
        <v>http://example.org</v>
      </c>
    </row>
    <row r="2901" spans="1:4">
      <c r="A2901" t="s">
        <v>11174</v>
      </c>
      <c r="B2901" s="4" t="s">
        <v>23718</v>
      </c>
      <c r="C2901" s="4" t="s">
        <v>20876</v>
      </c>
      <c r="D2901" t="str">
        <f t="shared" si="45"/>
        <v>http://example.org</v>
      </c>
    </row>
    <row r="2902" spans="1:4">
      <c r="A2902" t="s">
        <v>11178</v>
      </c>
      <c r="B2902" s="4" t="s">
        <v>23719</v>
      </c>
      <c r="C2902" s="4" t="s">
        <v>20876</v>
      </c>
      <c r="D2902" t="str">
        <f t="shared" si="45"/>
        <v>http://example.org</v>
      </c>
    </row>
    <row r="2903" spans="1:4">
      <c r="A2903" t="s">
        <v>11182</v>
      </c>
      <c r="B2903" s="4" t="s">
        <v>23720</v>
      </c>
      <c r="C2903" s="4" t="s">
        <v>20874</v>
      </c>
      <c r="D2903" t="str">
        <f t="shared" si="45"/>
        <v>http://example.com</v>
      </c>
    </row>
    <row r="2904" spans="1:4">
      <c r="A2904" t="s">
        <v>11186</v>
      </c>
      <c r="B2904" s="4" t="s">
        <v>23721</v>
      </c>
      <c r="C2904" s="4" t="s">
        <v>20878</v>
      </c>
      <c r="D2904" t="str">
        <f t="shared" si="45"/>
        <v>http://example.net</v>
      </c>
    </row>
    <row r="2905" spans="1:4">
      <c r="A2905" t="s">
        <v>11190</v>
      </c>
      <c r="B2905" s="4" t="s">
        <v>23722</v>
      </c>
      <c r="C2905" s="4" t="s">
        <v>20876</v>
      </c>
      <c r="D2905" t="str">
        <f t="shared" si="45"/>
        <v>http://example.org</v>
      </c>
    </row>
    <row r="2906" spans="1:4">
      <c r="A2906" t="s">
        <v>11193</v>
      </c>
      <c r="B2906" s="4" t="s">
        <v>23723</v>
      </c>
      <c r="C2906" s="4" t="s">
        <v>20878</v>
      </c>
      <c r="D2906" t="str">
        <f t="shared" si="45"/>
        <v>http://example.net</v>
      </c>
    </row>
    <row r="2907" spans="1:4">
      <c r="A2907" t="s">
        <v>11197</v>
      </c>
      <c r="B2907" s="4" t="s">
        <v>23724</v>
      </c>
      <c r="C2907" s="4" t="s">
        <v>20876</v>
      </c>
      <c r="D2907" t="str">
        <f t="shared" si="45"/>
        <v>http://example.org</v>
      </c>
    </row>
    <row r="2908" spans="1:4">
      <c r="A2908" t="s">
        <v>11201</v>
      </c>
      <c r="B2908" s="4" t="s">
        <v>23725</v>
      </c>
      <c r="C2908" s="4" t="s">
        <v>20874</v>
      </c>
      <c r="D2908" t="str">
        <f t="shared" si="45"/>
        <v>http://example.com</v>
      </c>
    </row>
    <row r="2909" spans="1:4">
      <c r="A2909" t="s">
        <v>11204</v>
      </c>
      <c r="B2909" s="4" t="s">
        <v>23726</v>
      </c>
      <c r="C2909" s="4" t="s">
        <v>20878</v>
      </c>
      <c r="D2909" t="str">
        <f t="shared" si="45"/>
        <v>http://example.net</v>
      </c>
    </row>
    <row r="2910" spans="1:4">
      <c r="A2910" t="s">
        <v>11208</v>
      </c>
      <c r="B2910" s="4" t="s">
        <v>23727</v>
      </c>
      <c r="C2910" s="4" t="s">
        <v>20876</v>
      </c>
      <c r="D2910" t="str">
        <f t="shared" si="45"/>
        <v>http://example.org</v>
      </c>
    </row>
    <row r="2911" spans="1:4">
      <c r="A2911" t="s">
        <v>11211</v>
      </c>
      <c r="B2911" s="4" t="s">
        <v>23728</v>
      </c>
      <c r="C2911" s="4" t="s">
        <v>20878</v>
      </c>
      <c r="D2911" t="str">
        <f t="shared" si="45"/>
        <v>http://example.net</v>
      </c>
    </row>
    <row r="2912" spans="1:4">
      <c r="A2912" t="s">
        <v>11215</v>
      </c>
      <c r="B2912" s="4" t="s">
        <v>23729</v>
      </c>
      <c r="C2912" s="4" t="s">
        <v>20878</v>
      </c>
      <c r="D2912" t="str">
        <f t="shared" si="45"/>
        <v>http://example.net</v>
      </c>
    </row>
    <row r="2913" spans="1:4">
      <c r="A2913" t="s">
        <v>11219</v>
      </c>
      <c r="B2913" s="4" t="s">
        <v>23730</v>
      </c>
      <c r="C2913" s="4" t="s">
        <v>20874</v>
      </c>
      <c r="D2913" t="str">
        <f t="shared" si="45"/>
        <v>http://example.com</v>
      </c>
    </row>
    <row r="2914" spans="1:4">
      <c r="A2914" t="s">
        <v>11223</v>
      </c>
      <c r="B2914" s="4" t="s">
        <v>23731</v>
      </c>
      <c r="C2914" s="4" t="s">
        <v>20878</v>
      </c>
      <c r="D2914" t="str">
        <f t="shared" si="45"/>
        <v>http://example.net</v>
      </c>
    </row>
    <row r="2915" spans="1:4">
      <c r="A2915" t="s">
        <v>11226</v>
      </c>
      <c r="B2915" s="4" t="s">
        <v>23732</v>
      </c>
      <c r="C2915" s="4" t="s">
        <v>20874</v>
      </c>
      <c r="D2915" t="str">
        <f t="shared" si="45"/>
        <v>http://example.com</v>
      </c>
    </row>
    <row r="2916" spans="1:4">
      <c r="A2916" t="s">
        <v>11230</v>
      </c>
      <c r="B2916" s="4" t="s">
        <v>23733</v>
      </c>
      <c r="C2916" s="4" t="s">
        <v>20874</v>
      </c>
      <c r="D2916" t="str">
        <f t="shared" si="45"/>
        <v>http://example.com</v>
      </c>
    </row>
    <row r="2917" spans="1:4">
      <c r="A2917" t="s">
        <v>11234</v>
      </c>
      <c r="B2917" s="4" t="s">
        <v>23734</v>
      </c>
      <c r="C2917" s="4" t="s">
        <v>20878</v>
      </c>
      <c r="D2917" t="str">
        <f t="shared" si="45"/>
        <v>http://example.net</v>
      </c>
    </row>
    <row r="2918" spans="1:4">
      <c r="A2918" t="s">
        <v>11238</v>
      </c>
      <c r="B2918" s="4" t="s">
        <v>23735</v>
      </c>
      <c r="C2918" s="4" t="s">
        <v>20876</v>
      </c>
      <c r="D2918" t="str">
        <f t="shared" si="45"/>
        <v>http://example.org</v>
      </c>
    </row>
    <row r="2919" spans="1:4">
      <c r="A2919" t="s">
        <v>11242</v>
      </c>
      <c r="B2919" s="4" t="s">
        <v>23736</v>
      </c>
      <c r="C2919" s="4" t="s">
        <v>20878</v>
      </c>
      <c r="D2919" t="str">
        <f t="shared" si="45"/>
        <v>http://example.net</v>
      </c>
    </row>
    <row r="2920" spans="1:4">
      <c r="A2920" t="s">
        <v>11245</v>
      </c>
      <c r="B2920" s="4" t="s">
        <v>23737</v>
      </c>
      <c r="C2920" s="4" t="s">
        <v>20878</v>
      </c>
      <c r="D2920" t="str">
        <f t="shared" si="45"/>
        <v>http://example.net</v>
      </c>
    </row>
    <row r="2921" spans="1:4">
      <c r="A2921" t="s">
        <v>11249</v>
      </c>
      <c r="B2921" s="4" t="s">
        <v>23738</v>
      </c>
      <c r="C2921" s="4" t="s">
        <v>20874</v>
      </c>
      <c r="D2921" t="str">
        <f t="shared" si="45"/>
        <v>http://example.com</v>
      </c>
    </row>
    <row r="2922" spans="1:4">
      <c r="A2922" t="s">
        <v>11252</v>
      </c>
      <c r="B2922" s="4" t="s">
        <v>23739</v>
      </c>
      <c r="C2922" s="4" t="s">
        <v>20878</v>
      </c>
      <c r="D2922" t="str">
        <f t="shared" si="45"/>
        <v>http://example.net</v>
      </c>
    </row>
    <row r="2923" spans="1:4">
      <c r="A2923" t="s">
        <v>11256</v>
      </c>
      <c r="B2923" s="4" t="s">
        <v>23740</v>
      </c>
      <c r="C2923" s="4" t="s">
        <v>20876</v>
      </c>
      <c r="D2923" t="str">
        <f t="shared" si="45"/>
        <v>http://example.org</v>
      </c>
    </row>
    <row r="2924" spans="1:4">
      <c r="A2924" t="s">
        <v>11260</v>
      </c>
      <c r="B2924" s="4" t="s">
        <v>23741</v>
      </c>
      <c r="C2924" s="4" t="s">
        <v>20876</v>
      </c>
      <c r="D2924" t="str">
        <f t="shared" si="45"/>
        <v>http://example.org</v>
      </c>
    </row>
    <row r="2925" spans="1:4">
      <c r="A2925" t="s">
        <v>11263</v>
      </c>
      <c r="B2925" s="4" t="s">
        <v>23742</v>
      </c>
      <c r="C2925" s="4" t="s">
        <v>20876</v>
      </c>
      <c r="D2925" t="str">
        <f t="shared" si="45"/>
        <v>http://example.org</v>
      </c>
    </row>
    <row r="2926" spans="1:4">
      <c r="A2926" t="s">
        <v>11267</v>
      </c>
      <c r="B2926" s="4" t="s">
        <v>23743</v>
      </c>
      <c r="C2926" s="4" t="s">
        <v>20876</v>
      </c>
      <c r="D2926" t="str">
        <f t="shared" si="45"/>
        <v>http://example.org</v>
      </c>
    </row>
    <row r="2927" spans="1:4">
      <c r="A2927" t="s">
        <v>11271</v>
      </c>
      <c r="B2927" s="4" t="s">
        <v>23744</v>
      </c>
      <c r="C2927" s="4" t="s">
        <v>20874</v>
      </c>
      <c r="D2927" t="str">
        <f t="shared" si="45"/>
        <v>http://example.com</v>
      </c>
    </row>
    <row r="2928" spans="1:4">
      <c r="A2928" t="s">
        <v>11275</v>
      </c>
      <c r="B2928" s="4" t="s">
        <v>23745</v>
      </c>
      <c r="C2928" s="4" t="s">
        <v>20874</v>
      </c>
      <c r="D2928" t="str">
        <f t="shared" si="45"/>
        <v>http://example.com</v>
      </c>
    </row>
    <row r="2929" spans="1:4">
      <c r="A2929" t="s">
        <v>11278</v>
      </c>
      <c r="B2929" s="4" t="s">
        <v>23746</v>
      </c>
      <c r="C2929" s="4" t="s">
        <v>20878</v>
      </c>
      <c r="D2929" t="str">
        <f t="shared" si="45"/>
        <v>http://example.net</v>
      </c>
    </row>
    <row r="2930" spans="1:4">
      <c r="A2930" t="s">
        <v>11281</v>
      </c>
      <c r="B2930" s="4" t="s">
        <v>23747</v>
      </c>
      <c r="C2930" s="4" t="s">
        <v>20874</v>
      </c>
      <c r="D2930" t="str">
        <f t="shared" si="45"/>
        <v>http://example.com</v>
      </c>
    </row>
    <row r="2931" spans="1:4">
      <c r="A2931" t="s">
        <v>11285</v>
      </c>
      <c r="B2931" s="4" t="s">
        <v>23748</v>
      </c>
      <c r="C2931" s="4" t="s">
        <v>20878</v>
      </c>
      <c r="D2931" t="str">
        <f t="shared" si="45"/>
        <v>http://example.net</v>
      </c>
    </row>
    <row r="2932" spans="1:4">
      <c r="A2932" t="s">
        <v>11288</v>
      </c>
      <c r="B2932" s="4" t="s">
        <v>23749</v>
      </c>
      <c r="C2932" s="4" t="s">
        <v>20876</v>
      </c>
      <c r="D2932" t="str">
        <f t="shared" si="45"/>
        <v>http://example.org</v>
      </c>
    </row>
    <row r="2933" spans="1:4">
      <c r="A2933" t="s">
        <v>11292</v>
      </c>
      <c r="B2933" s="4" t="s">
        <v>23750</v>
      </c>
      <c r="C2933" s="4" t="s">
        <v>20874</v>
      </c>
      <c r="D2933" t="str">
        <f t="shared" si="45"/>
        <v>http://example.com</v>
      </c>
    </row>
    <row r="2934" spans="1:4">
      <c r="A2934" t="s">
        <v>11296</v>
      </c>
      <c r="B2934" s="4" t="s">
        <v>23751</v>
      </c>
      <c r="C2934" s="4" t="s">
        <v>20878</v>
      </c>
      <c r="D2934" t="str">
        <f t="shared" si="45"/>
        <v>http://example.net</v>
      </c>
    </row>
    <row r="2935" spans="1:4">
      <c r="A2935" t="s">
        <v>11300</v>
      </c>
      <c r="B2935" s="4" t="s">
        <v>23752</v>
      </c>
      <c r="C2935" s="4" t="s">
        <v>20874</v>
      </c>
      <c r="D2935" t="str">
        <f t="shared" si="45"/>
        <v>http://example.com</v>
      </c>
    </row>
    <row r="2936" spans="1:4">
      <c r="A2936" t="s">
        <v>11304</v>
      </c>
      <c r="B2936" s="4" t="s">
        <v>23753</v>
      </c>
      <c r="C2936" s="4" t="s">
        <v>20876</v>
      </c>
      <c r="D2936" t="str">
        <f t="shared" si="45"/>
        <v>http://example.org</v>
      </c>
    </row>
    <row r="2937" spans="1:4">
      <c r="A2937" t="s">
        <v>11308</v>
      </c>
      <c r="B2937" s="4" t="s">
        <v>23754</v>
      </c>
      <c r="C2937" s="4" t="s">
        <v>20876</v>
      </c>
      <c r="D2937" t="str">
        <f t="shared" si="45"/>
        <v>http://example.org</v>
      </c>
    </row>
    <row r="2938" spans="1:4">
      <c r="A2938" t="s">
        <v>11312</v>
      </c>
      <c r="B2938" s="4" t="s">
        <v>23755</v>
      </c>
      <c r="C2938" s="4" t="s">
        <v>20876</v>
      </c>
      <c r="D2938" t="str">
        <f t="shared" si="45"/>
        <v>http://example.org</v>
      </c>
    </row>
    <row r="2939" spans="1:4">
      <c r="A2939" t="s">
        <v>11315</v>
      </c>
      <c r="B2939" s="4" t="s">
        <v>23756</v>
      </c>
      <c r="C2939" s="4" t="s">
        <v>20878</v>
      </c>
      <c r="D2939" t="str">
        <f t="shared" si="45"/>
        <v>http://example.net</v>
      </c>
    </row>
    <row r="2940" spans="1:4">
      <c r="A2940" t="s">
        <v>11319</v>
      </c>
      <c r="B2940" s="4" t="s">
        <v>23757</v>
      </c>
      <c r="C2940" s="4" t="s">
        <v>20876</v>
      </c>
      <c r="D2940" t="str">
        <f t="shared" si="45"/>
        <v>http://example.org</v>
      </c>
    </row>
    <row r="2941" spans="1:4">
      <c r="A2941" t="s">
        <v>11323</v>
      </c>
      <c r="B2941" s="4" t="s">
        <v>23758</v>
      </c>
      <c r="C2941" s="4" t="s">
        <v>20876</v>
      </c>
      <c r="D2941" t="str">
        <f t="shared" si="45"/>
        <v>http://example.org</v>
      </c>
    </row>
    <row r="2942" spans="1:4">
      <c r="A2942" t="s">
        <v>11327</v>
      </c>
      <c r="B2942" s="4" t="s">
        <v>23759</v>
      </c>
      <c r="C2942" s="4" t="s">
        <v>20874</v>
      </c>
      <c r="D2942" t="str">
        <f t="shared" si="45"/>
        <v>http://example.com</v>
      </c>
    </row>
    <row r="2943" spans="1:4">
      <c r="A2943" t="s">
        <v>11331</v>
      </c>
      <c r="B2943" s="4" t="s">
        <v>23760</v>
      </c>
      <c r="C2943" s="4" t="s">
        <v>20876</v>
      </c>
      <c r="D2943" t="str">
        <f t="shared" si="45"/>
        <v>http://example.org</v>
      </c>
    </row>
    <row r="2944" spans="1:4">
      <c r="A2944" t="s">
        <v>11335</v>
      </c>
      <c r="B2944" s="4" t="s">
        <v>23761</v>
      </c>
      <c r="C2944" s="4" t="s">
        <v>20878</v>
      </c>
      <c r="D2944" t="str">
        <f t="shared" si="45"/>
        <v>http://example.net</v>
      </c>
    </row>
    <row r="2945" spans="1:4">
      <c r="A2945" t="s">
        <v>11339</v>
      </c>
      <c r="B2945" s="4" t="s">
        <v>23762</v>
      </c>
      <c r="C2945" s="4" t="s">
        <v>20878</v>
      </c>
      <c r="D2945" t="str">
        <f t="shared" si="45"/>
        <v>http://example.net</v>
      </c>
    </row>
    <row r="2946" spans="1:4">
      <c r="A2946" t="s">
        <v>11343</v>
      </c>
      <c r="B2946" s="4" t="s">
        <v>23763</v>
      </c>
      <c r="C2946" s="4" t="s">
        <v>20874</v>
      </c>
      <c r="D2946" t="str">
        <f t="shared" si="45"/>
        <v>http://example.com</v>
      </c>
    </row>
    <row r="2947" spans="1:4">
      <c r="A2947" t="s">
        <v>11347</v>
      </c>
      <c r="B2947" s="4" t="s">
        <v>23764</v>
      </c>
      <c r="C2947" s="4" t="s">
        <v>20874</v>
      </c>
      <c r="D2947" t="str">
        <f t="shared" ref="D2947:D3010" si="46">"http://"&amp;C2947</f>
        <v>http://example.com</v>
      </c>
    </row>
    <row r="2948" spans="1:4">
      <c r="A2948" t="s">
        <v>11350</v>
      </c>
      <c r="B2948" s="4" t="s">
        <v>23765</v>
      </c>
      <c r="C2948" s="4" t="s">
        <v>20878</v>
      </c>
      <c r="D2948" t="str">
        <f t="shared" si="46"/>
        <v>http://example.net</v>
      </c>
    </row>
    <row r="2949" spans="1:4">
      <c r="A2949" t="s">
        <v>11354</v>
      </c>
      <c r="B2949" s="4" t="s">
        <v>23766</v>
      </c>
      <c r="C2949" s="4" t="s">
        <v>20874</v>
      </c>
      <c r="D2949" t="str">
        <f t="shared" si="46"/>
        <v>http://example.com</v>
      </c>
    </row>
    <row r="2950" spans="1:4">
      <c r="A2950" t="s">
        <v>11358</v>
      </c>
      <c r="B2950" s="4" t="s">
        <v>23767</v>
      </c>
      <c r="C2950" s="4" t="s">
        <v>20876</v>
      </c>
      <c r="D2950" t="str">
        <f t="shared" si="46"/>
        <v>http://example.org</v>
      </c>
    </row>
    <row r="2951" spans="1:4">
      <c r="A2951" t="s">
        <v>11362</v>
      </c>
      <c r="B2951" s="4" t="s">
        <v>23768</v>
      </c>
      <c r="C2951" s="4" t="s">
        <v>20874</v>
      </c>
      <c r="D2951" t="str">
        <f t="shared" si="46"/>
        <v>http://example.com</v>
      </c>
    </row>
    <row r="2952" spans="1:4">
      <c r="A2952" t="s">
        <v>11366</v>
      </c>
      <c r="B2952" s="4" t="s">
        <v>23769</v>
      </c>
      <c r="C2952" s="4" t="s">
        <v>20874</v>
      </c>
      <c r="D2952" t="str">
        <f t="shared" si="46"/>
        <v>http://example.com</v>
      </c>
    </row>
    <row r="2953" spans="1:4">
      <c r="A2953" t="s">
        <v>11370</v>
      </c>
      <c r="B2953" s="4" t="s">
        <v>23770</v>
      </c>
      <c r="C2953" s="4" t="s">
        <v>20874</v>
      </c>
      <c r="D2953" t="str">
        <f t="shared" si="46"/>
        <v>http://example.com</v>
      </c>
    </row>
    <row r="2954" spans="1:4">
      <c r="A2954" t="s">
        <v>11374</v>
      </c>
      <c r="B2954" s="4" t="s">
        <v>23771</v>
      </c>
      <c r="C2954" s="4" t="s">
        <v>20874</v>
      </c>
      <c r="D2954" t="str">
        <f t="shared" si="46"/>
        <v>http://example.com</v>
      </c>
    </row>
    <row r="2955" spans="1:4">
      <c r="A2955" t="s">
        <v>11378</v>
      </c>
      <c r="B2955" s="4" t="s">
        <v>23772</v>
      </c>
      <c r="C2955" s="4" t="s">
        <v>20874</v>
      </c>
      <c r="D2955" t="str">
        <f t="shared" si="46"/>
        <v>http://example.com</v>
      </c>
    </row>
    <row r="2956" spans="1:4">
      <c r="A2956" t="s">
        <v>11382</v>
      </c>
      <c r="B2956" s="4" t="s">
        <v>23773</v>
      </c>
      <c r="C2956" s="4" t="s">
        <v>20878</v>
      </c>
      <c r="D2956" t="str">
        <f t="shared" si="46"/>
        <v>http://example.net</v>
      </c>
    </row>
    <row r="2957" spans="1:4">
      <c r="A2957" t="s">
        <v>11386</v>
      </c>
      <c r="B2957" s="4" t="s">
        <v>23774</v>
      </c>
      <c r="C2957" s="4" t="s">
        <v>20874</v>
      </c>
      <c r="D2957" t="str">
        <f t="shared" si="46"/>
        <v>http://example.com</v>
      </c>
    </row>
    <row r="2958" spans="1:4">
      <c r="A2958" t="s">
        <v>11390</v>
      </c>
      <c r="B2958" s="4" t="s">
        <v>23775</v>
      </c>
      <c r="C2958" s="4" t="s">
        <v>20874</v>
      </c>
      <c r="D2958" t="str">
        <f t="shared" si="46"/>
        <v>http://example.com</v>
      </c>
    </row>
    <row r="2959" spans="1:4">
      <c r="A2959" t="s">
        <v>11394</v>
      </c>
      <c r="B2959" s="4" t="s">
        <v>23776</v>
      </c>
      <c r="C2959" s="4" t="s">
        <v>20874</v>
      </c>
      <c r="D2959" t="str">
        <f t="shared" si="46"/>
        <v>http://example.com</v>
      </c>
    </row>
    <row r="2960" spans="1:4">
      <c r="A2960" t="s">
        <v>11397</v>
      </c>
      <c r="B2960" s="4" t="s">
        <v>22860</v>
      </c>
      <c r="C2960" s="4" t="s">
        <v>20878</v>
      </c>
      <c r="D2960" t="str">
        <f t="shared" si="46"/>
        <v>http://example.net</v>
      </c>
    </row>
    <row r="2961" spans="1:4">
      <c r="A2961" t="s">
        <v>11401</v>
      </c>
      <c r="B2961" s="4" t="s">
        <v>23777</v>
      </c>
      <c r="C2961" s="4" t="s">
        <v>20876</v>
      </c>
      <c r="D2961" t="str">
        <f t="shared" si="46"/>
        <v>http://example.org</v>
      </c>
    </row>
    <row r="2962" spans="1:4">
      <c r="A2962" t="s">
        <v>11405</v>
      </c>
      <c r="B2962" s="4" t="s">
        <v>23778</v>
      </c>
      <c r="C2962" s="4" t="s">
        <v>20874</v>
      </c>
      <c r="D2962" t="str">
        <f t="shared" si="46"/>
        <v>http://example.com</v>
      </c>
    </row>
    <row r="2963" spans="1:4">
      <c r="A2963" t="s">
        <v>11409</v>
      </c>
      <c r="B2963" s="4" t="s">
        <v>23779</v>
      </c>
      <c r="C2963" s="4" t="s">
        <v>20878</v>
      </c>
      <c r="D2963" t="str">
        <f t="shared" si="46"/>
        <v>http://example.net</v>
      </c>
    </row>
    <row r="2964" spans="1:4">
      <c r="A2964" t="s">
        <v>11413</v>
      </c>
      <c r="B2964" s="4" t="s">
        <v>23780</v>
      </c>
      <c r="C2964" s="4" t="s">
        <v>20876</v>
      </c>
      <c r="D2964" t="str">
        <f t="shared" si="46"/>
        <v>http://example.org</v>
      </c>
    </row>
    <row r="2965" spans="1:4">
      <c r="A2965" t="s">
        <v>11417</v>
      </c>
      <c r="B2965" s="4" t="s">
        <v>23781</v>
      </c>
      <c r="C2965" s="4" t="s">
        <v>20878</v>
      </c>
      <c r="D2965" t="str">
        <f t="shared" si="46"/>
        <v>http://example.net</v>
      </c>
    </row>
    <row r="2966" spans="1:4">
      <c r="A2966" t="s">
        <v>11420</v>
      </c>
      <c r="B2966" s="4" t="s">
        <v>23782</v>
      </c>
      <c r="C2966" s="4" t="s">
        <v>20878</v>
      </c>
      <c r="D2966" t="str">
        <f t="shared" si="46"/>
        <v>http://example.net</v>
      </c>
    </row>
    <row r="2967" spans="1:4">
      <c r="A2967" t="s">
        <v>11423</v>
      </c>
      <c r="B2967" s="4" t="s">
        <v>23783</v>
      </c>
      <c r="C2967" s="4" t="s">
        <v>20876</v>
      </c>
      <c r="D2967" t="str">
        <f t="shared" si="46"/>
        <v>http://example.org</v>
      </c>
    </row>
    <row r="2968" spans="1:4">
      <c r="A2968" t="s">
        <v>11426</v>
      </c>
      <c r="B2968" s="4" t="s">
        <v>23784</v>
      </c>
      <c r="C2968" s="4" t="s">
        <v>20874</v>
      </c>
      <c r="D2968" t="str">
        <f t="shared" si="46"/>
        <v>http://example.com</v>
      </c>
    </row>
    <row r="2969" spans="1:4">
      <c r="A2969" t="s">
        <v>11430</v>
      </c>
      <c r="B2969" s="4" t="s">
        <v>23785</v>
      </c>
      <c r="C2969" s="4" t="s">
        <v>20878</v>
      </c>
      <c r="D2969" t="str">
        <f t="shared" si="46"/>
        <v>http://example.net</v>
      </c>
    </row>
    <row r="2970" spans="1:4">
      <c r="A2970" t="s">
        <v>11434</v>
      </c>
      <c r="B2970" s="4" t="s">
        <v>23786</v>
      </c>
      <c r="C2970" s="4" t="s">
        <v>20876</v>
      </c>
      <c r="D2970" t="str">
        <f t="shared" si="46"/>
        <v>http://example.org</v>
      </c>
    </row>
    <row r="2971" spans="1:4">
      <c r="A2971" t="s">
        <v>11438</v>
      </c>
      <c r="B2971" s="4" t="s">
        <v>23787</v>
      </c>
      <c r="C2971" s="4" t="s">
        <v>20876</v>
      </c>
      <c r="D2971" t="str">
        <f t="shared" si="46"/>
        <v>http://example.org</v>
      </c>
    </row>
    <row r="2972" spans="1:4">
      <c r="A2972" t="s">
        <v>667</v>
      </c>
      <c r="B2972" s="4" t="s">
        <v>21046</v>
      </c>
      <c r="C2972" s="4" t="s">
        <v>20874</v>
      </c>
      <c r="D2972" t="str">
        <f t="shared" si="46"/>
        <v>http://example.com</v>
      </c>
    </row>
    <row r="2973" spans="1:4">
      <c r="A2973" t="s">
        <v>11444</v>
      </c>
      <c r="B2973" s="4" t="s">
        <v>23788</v>
      </c>
      <c r="C2973" s="4" t="s">
        <v>20876</v>
      </c>
      <c r="D2973" t="str">
        <f t="shared" si="46"/>
        <v>http://example.org</v>
      </c>
    </row>
    <row r="2974" spans="1:4">
      <c r="A2974" t="s">
        <v>11448</v>
      </c>
      <c r="B2974" s="4" t="s">
        <v>23789</v>
      </c>
      <c r="C2974" s="4" t="s">
        <v>20874</v>
      </c>
      <c r="D2974" t="str">
        <f t="shared" si="46"/>
        <v>http://example.com</v>
      </c>
    </row>
    <row r="2975" spans="1:4">
      <c r="A2975" t="s">
        <v>11452</v>
      </c>
      <c r="B2975" s="4" t="s">
        <v>23790</v>
      </c>
      <c r="C2975" s="4" t="s">
        <v>20878</v>
      </c>
      <c r="D2975" t="str">
        <f t="shared" si="46"/>
        <v>http://example.net</v>
      </c>
    </row>
    <row r="2976" spans="1:4">
      <c r="A2976" t="s">
        <v>11456</v>
      </c>
      <c r="B2976" s="4" t="s">
        <v>23791</v>
      </c>
      <c r="C2976" s="4" t="s">
        <v>20878</v>
      </c>
      <c r="D2976" t="str">
        <f t="shared" si="46"/>
        <v>http://example.net</v>
      </c>
    </row>
    <row r="2977" spans="1:4">
      <c r="A2977" t="s">
        <v>11460</v>
      </c>
      <c r="B2977" s="4" t="s">
        <v>23792</v>
      </c>
      <c r="C2977" s="4" t="s">
        <v>20876</v>
      </c>
      <c r="D2977" t="str">
        <f t="shared" si="46"/>
        <v>http://example.org</v>
      </c>
    </row>
    <row r="2978" spans="1:4">
      <c r="A2978" t="s">
        <v>11464</v>
      </c>
      <c r="B2978" s="4" t="s">
        <v>23793</v>
      </c>
      <c r="C2978" s="4" t="s">
        <v>20876</v>
      </c>
      <c r="D2978" t="str">
        <f t="shared" si="46"/>
        <v>http://example.org</v>
      </c>
    </row>
    <row r="2979" spans="1:4">
      <c r="A2979" t="s">
        <v>11468</v>
      </c>
      <c r="B2979" s="4" t="s">
        <v>23794</v>
      </c>
      <c r="C2979" s="4" t="s">
        <v>20874</v>
      </c>
      <c r="D2979" t="str">
        <f t="shared" si="46"/>
        <v>http://example.com</v>
      </c>
    </row>
    <row r="2980" spans="1:4">
      <c r="A2980" t="s">
        <v>11472</v>
      </c>
      <c r="B2980" s="4" t="s">
        <v>23795</v>
      </c>
      <c r="C2980" s="4" t="s">
        <v>20878</v>
      </c>
      <c r="D2980" t="str">
        <f t="shared" si="46"/>
        <v>http://example.net</v>
      </c>
    </row>
    <row r="2981" spans="1:4">
      <c r="A2981" t="s">
        <v>11475</v>
      </c>
      <c r="B2981" s="4" t="s">
        <v>23796</v>
      </c>
      <c r="C2981" s="4" t="s">
        <v>20874</v>
      </c>
      <c r="D2981" t="str">
        <f t="shared" si="46"/>
        <v>http://example.com</v>
      </c>
    </row>
    <row r="2982" spans="1:4">
      <c r="A2982" t="s">
        <v>11478</v>
      </c>
      <c r="B2982" s="4" t="s">
        <v>23797</v>
      </c>
      <c r="C2982" s="4" t="s">
        <v>20878</v>
      </c>
      <c r="D2982" t="str">
        <f t="shared" si="46"/>
        <v>http://example.net</v>
      </c>
    </row>
    <row r="2983" spans="1:4">
      <c r="A2983" t="s">
        <v>11482</v>
      </c>
      <c r="B2983" s="4" t="s">
        <v>23798</v>
      </c>
      <c r="C2983" s="4" t="s">
        <v>20874</v>
      </c>
      <c r="D2983" t="str">
        <f t="shared" si="46"/>
        <v>http://example.com</v>
      </c>
    </row>
    <row r="2984" spans="1:4">
      <c r="A2984" t="s">
        <v>6059</v>
      </c>
      <c r="B2984" s="4" t="s">
        <v>22422</v>
      </c>
      <c r="C2984" s="4" t="s">
        <v>20878</v>
      </c>
      <c r="D2984" t="str">
        <f t="shared" si="46"/>
        <v>http://example.net</v>
      </c>
    </row>
    <row r="2985" spans="1:4">
      <c r="A2985" t="s">
        <v>11489</v>
      </c>
      <c r="B2985" s="4" t="s">
        <v>23799</v>
      </c>
      <c r="C2985" s="4" t="s">
        <v>20878</v>
      </c>
      <c r="D2985" t="str">
        <f t="shared" si="46"/>
        <v>http://example.net</v>
      </c>
    </row>
    <row r="2986" spans="1:4">
      <c r="A2986" t="s">
        <v>11493</v>
      </c>
      <c r="B2986" s="4" t="s">
        <v>23800</v>
      </c>
      <c r="C2986" s="4" t="s">
        <v>20874</v>
      </c>
      <c r="D2986" t="str">
        <f t="shared" si="46"/>
        <v>http://example.com</v>
      </c>
    </row>
    <row r="2987" spans="1:4">
      <c r="A2987" t="s">
        <v>11497</v>
      </c>
      <c r="B2987" s="4" t="s">
        <v>23801</v>
      </c>
      <c r="C2987" s="4" t="s">
        <v>20876</v>
      </c>
      <c r="D2987" t="str">
        <f t="shared" si="46"/>
        <v>http://example.org</v>
      </c>
    </row>
    <row r="2988" spans="1:4">
      <c r="A2988" t="s">
        <v>11501</v>
      </c>
      <c r="B2988" s="4" t="s">
        <v>23802</v>
      </c>
      <c r="C2988" s="4" t="s">
        <v>20876</v>
      </c>
      <c r="D2988" t="str">
        <f t="shared" si="46"/>
        <v>http://example.org</v>
      </c>
    </row>
    <row r="2989" spans="1:4">
      <c r="A2989" t="s">
        <v>11505</v>
      </c>
      <c r="B2989" s="4" t="s">
        <v>23803</v>
      </c>
      <c r="C2989" s="4" t="s">
        <v>20874</v>
      </c>
      <c r="D2989" t="str">
        <f t="shared" si="46"/>
        <v>http://example.com</v>
      </c>
    </row>
    <row r="2990" spans="1:4">
      <c r="A2990" t="s">
        <v>11509</v>
      </c>
      <c r="B2990" s="4" t="s">
        <v>23804</v>
      </c>
      <c r="C2990" s="4" t="s">
        <v>20874</v>
      </c>
      <c r="D2990" t="str">
        <f t="shared" si="46"/>
        <v>http://example.com</v>
      </c>
    </row>
    <row r="2991" spans="1:4">
      <c r="A2991" t="s">
        <v>11513</v>
      </c>
      <c r="B2991" s="4" t="s">
        <v>23805</v>
      </c>
      <c r="C2991" s="4" t="s">
        <v>20874</v>
      </c>
      <c r="D2991" t="str">
        <f t="shared" si="46"/>
        <v>http://example.com</v>
      </c>
    </row>
    <row r="2992" spans="1:4">
      <c r="A2992" t="s">
        <v>11517</v>
      </c>
      <c r="B2992" s="4" t="s">
        <v>23806</v>
      </c>
      <c r="C2992" s="4" t="s">
        <v>20874</v>
      </c>
      <c r="D2992" t="str">
        <f t="shared" si="46"/>
        <v>http://example.com</v>
      </c>
    </row>
    <row r="2993" spans="1:4">
      <c r="A2993" t="s">
        <v>11521</v>
      </c>
      <c r="B2993" s="4" t="s">
        <v>23807</v>
      </c>
      <c r="C2993" s="4" t="s">
        <v>20878</v>
      </c>
      <c r="D2993" t="str">
        <f t="shared" si="46"/>
        <v>http://example.net</v>
      </c>
    </row>
    <row r="2994" spans="1:4">
      <c r="A2994" t="s">
        <v>11525</v>
      </c>
      <c r="B2994" s="4" t="s">
        <v>23808</v>
      </c>
      <c r="C2994" s="4" t="s">
        <v>20876</v>
      </c>
      <c r="D2994" t="str">
        <f t="shared" si="46"/>
        <v>http://example.org</v>
      </c>
    </row>
    <row r="2995" spans="1:4">
      <c r="A2995" t="s">
        <v>11529</v>
      </c>
      <c r="B2995" s="4" t="s">
        <v>23809</v>
      </c>
      <c r="C2995" s="4" t="s">
        <v>20878</v>
      </c>
      <c r="D2995" t="str">
        <f t="shared" si="46"/>
        <v>http://example.net</v>
      </c>
    </row>
    <row r="2996" spans="1:4">
      <c r="A2996" t="s">
        <v>11533</v>
      </c>
      <c r="B2996" s="4" t="s">
        <v>23810</v>
      </c>
      <c r="C2996" s="4" t="s">
        <v>20876</v>
      </c>
      <c r="D2996" t="str">
        <f t="shared" si="46"/>
        <v>http://example.org</v>
      </c>
    </row>
    <row r="2997" spans="1:4">
      <c r="A2997" t="s">
        <v>11537</v>
      </c>
      <c r="B2997" s="4" t="s">
        <v>23811</v>
      </c>
      <c r="C2997" s="4" t="s">
        <v>20874</v>
      </c>
      <c r="D2997" t="str">
        <f t="shared" si="46"/>
        <v>http://example.com</v>
      </c>
    </row>
    <row r="2998" spans="1:4">
      <c r="A2998" t="s">
        <v>11541</v>
      </c>
      <c r="B2998" s="4" t="s">
        <v>23812</v>
      </c>
      <c r="C2998" s="4" t="s">
        <v>20878</v>
      </c>
      <c r="D2998" t="str">
        <f t="shared" si="46"/>
        <v>http://example.net</v>
      </c>
    </row>
    <row r="2999" spans="1:4">
      <c r="A2999" t="s">
        <v>11545</v>
      </c>
      <c r="B2999" s="4" t="s">
        <v>23813</v>
      </c>
      <c r="C2999" s="4" t="s">
        <v>20874</v>
      </c>
      <c r="D2999" t="str">
        <f t="shared" si="46"/>
        <v>http://example.com</v>
      </c>
    </row>
    <row r="3000" spans="1:4">
      <c r="A3000" t="s">
        <v>11548</v>
      </c>
      <c r="B3000" s="4" t="s">
        <v>23566</v>
      </c>
      <c r="C3000" s="4" t="s">
        <v>20876</v>
      </c>
      <c r="D3000" t="str">
        <f t="shared" si="46"/>
        <v>http://example.org</v>
      </c>
    </row>
    <row r="3001" spans="1:4">
      <c r="A3001" t="s">
        <v>11552</v>
      </c>
      <c r="B3001" s="4" t="s">
        <v>23814</v>
      </c>
      <c r="C3001" s="4" t="s">
        <v>20878</v>
      </c>
      <c r="D3001" t="str">
        <f t="shared" si="46"/>
        <v>http://example.net</v>
      </c>
    </row>
    <row r="3002" spans="1:4">
      <c r="A3002" t="s">
        <v>11556</v>
      </c>
      <c r="B3002" s="4" t="s">
        <v>23815</v>
      </c>
      <c r="C3002" s="4" t="s">
        <v>20874</v>
      </c>
      <c r="D3002" t="str">
        <f t="shared" si="46"/>
        <v>http://example.com</v>
      </c>
    </row>
    <row r="3003" spans="1:4">
      <c r="A3003" t="s">
        <v>11560</v>
      </c>
      <c r="B3003" s="4" t="s">
        <v>22235</v>
      </c>
      <c r="C3003" s="4" t="s">
        <v>20878</v>
      </c>
      <c r="D3003" t="str">
        <f t="shared" si="46"/>
        <v>http://example.net</v>
      </c>
    </row>
    <row r="3004" spans="1:4">
      <c r="A3004" t="s">
        <v>11563</v>
      </c>
      <c r="B3004" s="4" t="s">
        <v>23816</v>
      </c>
      <c r="C3004" s="4" t="s">
        <v>20876</v>
      </c>
      <c r="D3004" t="str">
        <f t="shared" si="46"/>
        <v>http://example.org</v>
      </c>
    </row>
    <row r="3005" spans="1:4">
      <c r="A3005" t="s">
        <v>11567</v>
      </c>
      <c r="B3005" s="4" t="s">
        <v>23817</v>
      </c>
      <c r="C3005" s="4" t="s">
        <v>20876</v>
      </c>
      <c r="D3005" t="str">
        <f t="shared" si="46"/>
        <v>http://example.org</v>
      </c>
    </row>
    <row r="3006" spans="1:4">
      <c r="A3006" t="s">
        <v>11571</v>
      </c>
      <c r="B3006" s="4" t="s">
        <v>23818</v>
      </c>
      <c r="C3006" s="4" t="s">
        <v>20876</v>
      </c>
      <c r="D3006" t="str">
        <f t="shared" si="46"/>
        <v>http://example.org</v>
      </c>
    </row>
    <row r="3007" spans="1:4">
      <c r="A3007" t="s">
        <v>11575</v>
      </c>
      <c r="B3007" s="4" t="s">
        <v>23819</v>
      </c>
      <c r="C3007" s="4" t="s">
        <v>20874</v>
      </c>
      <c r="D3007" t="str">
        <f t="shared" si="46"/>
        <v>http://example.com</v>
      </c>
    </row>
    <row r="3008" spans="1:4">
      <c r="A3008" t="s">
        <v>11579</v>
      </c>
      <c r="B3008" s="4" t="s">
        <v>23820</v>
      </c>
      <c r="C3008" s="4" t="s">
        <v>20874</v>
      </c>
      <c r="D3008" t="str">
        <f t="shared" si="46"/>
        <v>http://example.com</v>
      </c>
    </row>
    <row r="3009" spans="1:4">
      <c r="A3009" t="s">
        <v>11583</v>
      </c>
      <c r="B3009" s="4" t="s">
        <v>23821</v>
      </c>
      <c r="C3009" s="4" t="s">
        <v>20876</v>
      </c>
      <c r="D3009" t="str">
        <f t="shared" si="46"/>
        <v>http://example.org</v>
      </c>
    </row>
    <row r="3010" spans="1:4">
      <c r="A3010" t="s">
        <v>11587</v>
      </c>
      <c r="B3010" s="4" t="s">
        <v>23822</v>
      </c>
      <c r="C3010" s="4" t="s">
        <v>20878</v>
      </c>
      <c r="D3010" t="str">
        <f t="shared" si="46"/>
        <v>http://example.net</v>
      </c>
    </row>
    <row r="3011" spans="1:4">
      <c r="A3011" t="s">
        <v>11591</v>
      </c>
      <c r="B3011" s="4" t="s">
        <v>23823</v>
      </c>
      <c r="C3011" s="4" t="s">
        <v>20876</v>
      </c>
      <c r="D3011" t="str">
        <f t="shared" ref="D3011:D3074" si="47">"http://"&amp;C3011</f>
        <v>http://example.org</v>
      </c>
    </row>
    <row r="3012" spans="1:4">
      <c r="A3012" t="s">
        <v>11595</v>
      </c>
      <c r="B3012" s="4" t="s">
        <v>23824</v>
      </c>
      <c r="C3012" s="4" t="s">
        <v>20874</v>
      </c>
      <c r="D3012" t="str">
        <f t="shared" si="47"/>
        <v>http://example.com</v>
      </c>
    </row>
    <row r="3013" spans="1:4">
      <c r="A3013" t="s">
        <v>11599</v>
      </c>
      <c r="B3013" s="4" t="s">
        <v>23825</v>
      </c>
      <c r="C3013" s="4" t="s">
        <v>20876</v>
      </c>
      <c r="D3013" t="str">
        <f t="shared" si="47"/>
        <v>http://example.org</v>
      </c>
    </row>
    <row r="3014" spans="1:4">
      <c r="A3014" t="s">
        <v>11603</v>
      </c>
      <c r="B3014" s="4" t="s">
        <v>23826</v>
      </c>
      <c r="C3014" s="4" t="s">
        <v>20874</v>
      </c>
      <c r="D3014" t="str">
        <f t="shared" si="47"/>
        <v>http://example.com</v>
      </c>
    </row>
    <row r="3015" spans="1:4">
      <c r="A3015" t="s">
        <v>11607</v>
      </c>
      <c r="B3015" s="4" t="s">
        <v>23827</v>
      </c>
      <c r="C3015" s="4" t="s">
        <v>20878</v>
      </c>
      <c r="D3015" t="str">
        <f t="shared" si="47"/>
        <v>http://example.net</v>
      </c>
    </row>
    <row r="3016" spans="1:4">
      <c r="A3016" t="s">
        <v>11611</v>
      </c>
      <c r="B3016" s="4" t="s">
        <v>23828</v>
      </c>
      <c r="C3016" s="4" t="s">
        <v>20878</v>
      </c>
      <c r="D3016" t="str">
        <f t="shared" si="47"/>
        <v>http://example.net</v>
      </c>
    </row>
    <row r="3017" spans="1:4">
      <c r="A3017" t="s">
        <v>11614</v>
      </c>
      <c r="B3017" s="4" t="s">
        <v>23829</v>
      </c>
      <c r="C3017" s="4" t="s">
        <v>20878</v>
      </c>
      <c r="D3017" t="str">
        <f t="shared" si="47"/>
        <v>http://example.net</v>
      </c>
    </row>
    <row r="3018" spans="1:4">
      <c r="A3018" t="s">
        <v>11618</v>
      </c>
      <c r="B3018" s="4" t="s">
        <v>23830</v>
      </c>
      <c r="C3018" s="4" t="s">
        <v>20876</v>
      </c>
      <c r="D3018" t="str">
        <f t="shared" si="47"/>
        <v>http://example.org</v>
      </c>
    </row>
    <row r="3019" spans="1:4">
      <c r="A3019" t="s">
        <v>11622</v>
      </c>
      <c r="B3019" s="4" t="s">
        <v>23831</v>
      </c>
      <c r="C3019" s="4" t="s">
        <v>20878</v>
      </c>
      <c r="D3019" t="str">
        <f t="shared" si="47"/>
        <v>http://example.net</v>
      </c>
    </row>
    <row r="3020" spans="1:4">
      <c r="A3020" t="s">
        <v>11626</v>
      </c>
      <c r="B3020" s="4" t="s">
        <v>23832</v>
      </c>
      <c r="C3020" s="4" t="s">
        <v>20874</v>
      </c>
      <c r="D3020" t="str">
        <f t="shared" si="47"/>
        <v>http://example.com</v>
      </c>
    </row>
    <row r="3021" spans="1:4">
      <c r="A3021" t="s">
        <v>11630</v>
      </c>
      <c r="B3021" s="4" t="s">
        <v>23833</v>
      </c>
      <c r="C3021" s="4" t="s">
        <v>20876</v>
      </c>
      <c r="D3021" t="str">
        <f t="shared" si="47"/>
        <v>http://example.org</v>
      </c>
    </row>
    <row r="3022" spans="1:4">
      <c r="A3022" t="s">
        <v>11634</v>
      </c>
      <c r="B3022" s="4" t="s">
        <v>23834</v>
      </c>
      <c r="C3022" s="4" t="s">
        <v>20874</v>
      </c>
      <c r="D3022" t="str">
        <f t="shared" si="47"/>
        <v>http://example.com</v>
      </c>
    </row>
    <row r="3023" spans="1:4">
      <c r="A3023" t="s">
        <v>11638</v>
      </c>
      <c r="B3023" s="4" t="s">
        <v>23835</v>
      </c>
      <c r="C3023" s="4" t="s">
        <v>20874</v>
      </c>
      <c r="D3023" t="str">
        <f t="shared" si="47"/>
        <v>http://example.com</v>
      </c>
    </row>
    <row r="3024" spans="1:4">
      <c r="A3024" t="s">
        <v>11642</v>
      </c>
      <c r="B3024" s="4" t="s">
        <v>23836</v>
      </c>
      <c r="C3024" s="4" t="s">
        <v>20874</v>
      </c>
      <c r="D3024" t="str">
        <f t="shared" si="47"/>
        <v>http://example.com</v>
      </c>
    </row>
    <row r="3025" spans="1:4">
      <c r="A3025" t="s">
        <v>11646</v>
      </c>
      <c r="B3025" s="4" t="s">
        <v>23837</v>
      </c>
      <c r="C3025" s="4" t="s">
        <v>20876</v>
      </c>
      <c r="D3025" t="str">
        <f t="shared" si="47"/>
        <v>http://example.org</v>
      </c>
    </row>
    <row r="3026" spans="1:4">
      <c r="A3026" t="s">
        <v>11650</v>
      </c>
      <c r="B3026" s="4" t="s">
        <v>23838</v>
      </c>
      <c r="C3026" s="4" t="s">
        <v>20878</v>
      </c>
      <c r="D3026" t="str">
        <f t="shared" si="47"/>
        <v>http://example.net</v>
      </c>
    </row>
    <row r="3027" spans="1:4">
      <c r="A3027" t="s">
        <v>11654</v>
      </c>
      <c r="B3027" s="4" t="s">
        <v>23839</v>
      </c>
      <c r="C3027" s="4" t="s">
        <v>20876</v>
      </c>
      <c r="D3027" t="str">
        <f t="shared" si="47"/>
        <v>http://example.org</v>
      </c>
    </row>
    <row r="3028" spans="1:4">
      <c r="A3028" t="s">
        <v>11658</v>
      </c>
      <c r="B3028" s="4" t="s">
        <v>23840</v>
      </c>
      <c r="C3028" s="4" t="s">
        <v>20876</v>
      </c>
      <c r="D3028" t="str">
        <f t="shared" si="47"/>
        <v>http://example.org</v>
      </c>
    </row>
    <row r="3029" spans="1:4">
      <c r="A3029" t="s">
        <v>11662</v>
      </c>
      <c r="B3029" s="4" t="s">
        <v>23841</v>
      </c>
      <c r="C3029" s="4" t="s">
        <v>20874</v>
      </c>
      <c r="D3029" t="str">
        <f t="shared" si="47"/>
        <v>http://example.com</v>
      </c>
    </row>
    <row r="3030" spans="1:4">
      <c r="A3030" t="s">
        <v>11666</v>
      </c>
      <c r="B3030" s="4" t="s">
        <v>23842</v>
      </c>
      <c r="C3030" s="4" t="s">
        <v>20874</v>
      </c>
      <c r="D3030" t="str">
        <f t="shared" si="47"/>
        <v>http://example.com</v>
      </c>
    </row>
    <row r="3031" spans="1:4">
      <c r="A3031" t="s">
        <v>11669</v>
      </c>
      <c r="B3031" s="4" t="s">
        <v>23843</v>
      </c>
      <c r="C3031" s="4" t="s">
        <v>20874</v>
      </c>
      <c r="D3031" t="str">
        <f t="shared" si="47"/>
        <v>http://example.com</v>
      </c>
    </row>
    <row r="3032" spans="1:4">
      <c r="A3032" t="s">
        <v>11673</v>
      </c>
      <c r="B3032" s="4" t="s">
        <v>23844</v>
      </c>
      <c r="C3032" s="4" t="s">
        <v>20874</v>
      </c>
      <c r="D3032" t="str">
        <f t="shared" si="47"/>
        <v>http://example.com</v>
      </c>
    </row>
    <row r="3033" spans="1:4">
      <c r="A3033" t="s">
        <v>11677</v>
      </c>
      <c r="B3033" s="4" t="s">
        <v>23845</v>
      </c>
      <c r="C3033" s="4" t="s">
        <v>20876</v>
      </c>
      <c r="D3033" t="str">
        <f t="shared" si="47"/>
        <v>http://example.org</v>
      </c>
    </row>
    <row r="3034" spans="1:4">
      <c r="A3034" t="s">
        <v>11681</v>
      </c>
      <c r="B3034" s="4" t="s">
        <v>23846</v>
      </c>
      <c r="C3034" s="4" t="s">
        <v>20874</v>
      </c>
      <c r="D3034" t="str">
        <f t="shared" si="47"/>
        <v>http://example.com</v>
      </c>
    </row>
    <row r="3035" spans="1:4">
      <c r="A3035" t="s">
        <v>11685</v>
      </c>
      <c r="B3035" s="4" t="s">
        <v>23847</v>
      </c>
      <c r="C3035" s="4" t="s">
        <v>20878</v>
      </c>
      <c r="D3035" t="str">
        <f t="shared" si="47"/>
        <v>http://example.net</v>
      </c>
    </row>
    <row r="3036" spans="1:4">
      <c r="A3036" t="s">
        <v>11689</v>
      </c>
      <c r="B3036" s="4" t="s">
        <v>23848</v>
      </c>
      <c r="C3036" s="4" t="s">
        <v>20874</v>
      </c>
      <c r="D3036" t="str">
        <f t="shared" si="47"/>
        <v>http://example.com</v>
      </c>
    </row>
    <row r="3037" spans="1:4">
      <c r="A3037" t="s">
        <v>11693</v>
      </c>
      <c r="B3037" s="4" t="s">
        <v>23849</v>
      </c>
      <c r="C3037" s="4" t="s">
        <v>20878</v>
      </c>
      <c r="D3037" t="str">
        <f t="shared" si="47"/>
        <v>http://example.net</v>
      </c>
    </row>
    <row r="3038" spans="1:4">
      <c r="A3038" t="s">
        <v>11696</v>
      </c>
      <c r="B3038" s="4" t="s">
        <v>23850</v>
      </c>
      <c r="C3038" s="4" t="s">
        <v>20878</v>
      </c>
      <c r="D3038" t="str">
        <f t="shared" si="47"/>
        <v>http://example.net</v>
      </c>
    </row>
    <row r="3039" spans="1:4">
      <c r="A3039" t="s">
        <v>11699</v>
      </c>
      <c r="B3039" s="4" t="s">
        <v>23851</v>
      </c>
      <c r="C3039" s="4" t="s">
        <v>20878</v>
      </c>
      <c r="D3039" t="str">
        <f t="shared" si="47"/>
        <v>http://example.net</v>
      </c>
    </row>
    <row r="3040" spans="1:4">
      <c r="A3040" t="s">
        <v>11703</v>
      </c>
      <c r="B3040" s="4" t="s">
        <v>23852</v>
      </c>
      <c r="C3040" s="4" t="s">
        <v>20878</v>
      </c>
      <c r="D3040" t="str">
        <f t="shared" si="47"/>
        <v>http://example.net</v>
      </c>
    </row>
    <row r="3041" spans="1:4">
      <c r="A3041" t="s">
        <v>11707</v>
      </c>
      <c r="B3041" s="4" t="s">
        <v>23853</v>
      </c>
      <c r="C3041" s="4" t="s">
        <v>20874</v>
      </c>
      <c r="D3041" t="str">
        <f t="shared" si="47"/>
        <v>http://example.com</v>
      </c>
    </row>
    <row r="3042" spans="1:4">
      <c r="A3042" t="s">
        <v>11711</v>
      </c>
      <c r="B3042" s="4" t="s">
        <v>23854</v>
      </c>
      <c r="C3042" s="4" t="s">
        <v>20874</v>
      </c>
      <c r="D3042" t="str">
        <f t="shared" si="47"/>
        <v>http://example.com</v>
      </c>
    </row>
    <row r="3043" spans="1:4">
      <c r="A3043" t="s">
        <v>11714</v>
      </c>
      <c r="B3043" s="4" t="s">
        <v>23855</v>
      </c>
      <c r="C3043" s="4" t="s">
        <v>20874</v>
      </c>
      <c r="D3043" t="str">
        <f t="shared" si="47"/>
        <v>http://example.com</v>
      </c>
    </row>
    <row r="3044" spans="1:4">
      <c r="A3044" t="s">
        <v>11717</v>
      </c>
      <c r="B3044" s="4" t="s">
        <v>23856</v>
      </c>
      <c r="C3044" s="4" t="s">
        <v>20876</v>
      </c>
      <c r="D3044" t="str">
        <f t="shared" si="47"/>
        <v>http://example.org</v>
      </c>
    </row>
    <row r="3045" spans="1:4">
      <c r="A3045" t="s">
        <v>11721</v>
      </c>
      <c r="B3045" s="4" t="s">
        <v>23857</v>
      </c>
      <c r="C3045" s="4" t="s">
        <v>20876</v>
      </c>
      <c r="D3045" t="str">
        <f t="shared" si="47"/>
        <v>http://example.org</v>
      </c>
    </row>
    <row r="3046" spans="1:4">
      <c r="A3046" t="s">
        <v>11725</v>
      </c>
      <c r="B3046" s="4" t="s">
        <v>23858</v>
      </c>
      <c r="C3046" s="4" t="s">
        <v>20876</v>
      </c>
      <c r="D3046" t="str">
        <f t="shared" si="47"/>
        <v>http://example.org</v>
      </c>
    </row>
    <row r="3047" spans="1:4">
      <c r="A3047" t="s">
        <v>11728</v>
      </c>
      <c r="B3047" s="4" t="s">
        <v>23859</v>
      </c>
      <c r="C3047" s="4" t="s">
        <v>20874</v>
      </c>
      <c r="D3047" t="str">
        <f t="shared" si="47"/>
        <v>http://example.com</v>
      </c>
    </row>
    <row r="3048" spans="1:4">
      <c r="A3048" t="s">
        <v>11732</v>
      </c>
      <c r="B3048" s="4" t="s">
        <v>23860</v>
      </c>
      <c r="C3048" s="4" t="s">
        <v>20876</v>
      </c>
      <c r="D3048" t="str">
        <f t="shared" si="47"/>
        <v>http://example.org</v>
      </c>
    </row>
    <row r="3049" spans="1:4">
      <c r="A3049" t="s">
        <v>11736</v>
      </c>
      <c r="B3049" s="4" t="s">
        <v>23861</v>
      </c>
      <c r="C3049" s="4" t="s">
        <v>20878</v>
      </c>
      <c r="D3049" t="str">
        <f t="shared" si="47"/>
        <v>http://example.net</v>
      </c>
    </row>
    <row r="3050" spans="1:4">
      <c r="A3050" t="s">
        <v>11740</v>
      </c>
      <c r="B3050" s="4" t="s">
        <v>23862</v>
      </c>
      <c r="C3050" s="4" t="s">
        <v>20878</v>
      </c>
      <c r="D3050" t="str">
        <f t="shared" si="47"/>
        <v>http://example.net</v>
      </c>
    </row>
    <row r="3051" spans="1:4">
      <c r="A3051" t="s">
        <v>11744</v>
      </c>
      <c r="B3051" s="4" t="s">
        <v>23863</v>
      </c>
      <c r="C3051" s="4" t="s">
        <v>20874</v>
      </c>
      <c r="D3051" t="str">
        <f t="shared" si="47"/>
        <v>http://example.com</v>
      </c>
    </row>
    <row r="3052" spans="1:4">
      <c r="A3052" t="s">
        <v>11748</v>
      </c>
      <c r="B3052" s="4" t="s">
        <v>23864</v>
      </c>
      <c r="C3052" s="4" t="s">
        <v>20878</v>
      </c>
      <c r="D3052" t="str">
        <f t="shared" si="47"/>
        <v>http://example.net</v>
      </c>
    </row>
    <row r="3053" spans="1:4">
      <c r="A3053" t="s">
        <v>11752</v>
      </c>
      <c r="B3053" s="4" t="s">
        <v>23865</v>
      </c>
      <c r="C3053" s="4" t="s">
        <v>20878</v>
      </c>
      <c r="D3053" t="str">
        <f t="shared" si="47"/>
        <v>http://example.net</v>
      </c>
    </row>
    <row r="3054" spans="1:4">
      <c r="A3054" t="s">
        <v>11756</v>
      </c>
      <c r="B3054" s="4" t="s">
        <v>23866</v>
      </c>
      <c r="C3054" s="4" t="s">
        <v>20876</v>
      </c>
      <c r="D3054" t="str">
        <f t="shared" si="47"/>
        <v>http://example.org</v>
      </c>
    </row>
    <row r="3055" spans="1:4">
      <c r="A3055" t="s">
        <v>11759</v>
      </c>
      <c r="B3055" s="4" t="s">
        <v>23867</v>
      </c>
      <c r="C3055" s="4" t="s">
        <v>20874</v>
      </c>
      <c r="D3055" t="str">
        <f t="shared" si="47"/>
        <v>http://example.com</v>
      </c>
    </row>
    <row r="3056" spans="1:4">
      <c r="A3056" t="s">
        <v>11763</v>
      </c>
      <c r="B3056" s="4" t="s">
        <v>23868</v>
      </c>
      <c r="C3056" s="4" t="s">
        <v>20876</v>
      </c>
      <c r="D3056" t="str">
        <f t="shared" si="47"/>
        <v>http://example.org</v>
      </c>
    </row>
    <row r="3057" spans="1:4">
      <c r="A3057" t="s">
        <v>11767</v>
      </c>
      <c r="B3057" s="4" t="s">
        <v>23869</v>
      </c>
      <c r="C3057" s="4" t="s">
        <v>20876</v>
      </c>
      <c r="D3057" t="str">
        <f t="shared" si="47"/>
        <v>http://example.org</v>
      </c>
    </row>
    <row r="3058" spans="1:4">
      <c r="A3058" t="s">
        <v>11771</v>
      </c>
      <c r="B3058" s="4" t="s">
        <v>23870</v>
      </c>
      <c r="C3058" s="4" t="s">
        <v>20874</v>
      </c>
      <c r="D3058" t="str">
        <f t="shared" si="47"/>
        <v>http://example.com</v>
      </c>
    </row>
    <row r="3059" spans="1:4">
      <c r="A3059" t="s">
        <v>11775</v>
      </c>
      <c r="B3059" s="4" t="s">
        <v>23871</v>
      </c>
      <c r="C3059" s="4" t="s">
        <v>20878</v>
      </c>
      <c r="D3059" t="str">
        <f t="shared" si="47"/>
        <v>http://example.net</v>
      </c>
    </row>
    <row r="3060" spans="1:4">
      <c r="A3060" t="s">
        <v>11779</v>
      </c>
      <c r="B3060" s="4" t="s">
        <v>23872</v>
      </c>
      <c r="C3060" s="4" t="s">
        <v>20874</v>
      </c>
      <c r="D3060" t="str">
        <f t="shared" si="47"/>
        <v>http://example.com</v>
      </c>
    </row>
    <row r="3061" spans="1:4">
      <c r="A3061" t="s">
        <v>11783</v>
      </c>
      <c r="B3061" s="4" t="s">
        <v>23873</v>
      </c>
      <c r="C3061" s="4" t="s">
        <v>20876</v>
      </c>
      <c r="D3061" t="str">
        <f t="shared" si="47"/>
        <v>http://example.org</v>
      </c>
    </row>
    <row r="3062" spans="1:4">
      <c r="A3062" t="s">
        <v>11787</v>
      </c>
      <c r="B3062" s="4" t="s">
        <v>23874</v>
      </c>
      <c r="C3062" s="4" t="s">
        <v>20876</v>
      </c>
      <c r="D3062" t="str">
        <f t="shared" si="47"/>
        <v>http://example.org</v>
      </c>
    </row>
    <row r="3063" spans="1:4">
      <c r="A3063" t="s">
        <v>11791</v>
      </c>
      <c r="B3063" s="4" t="s">
        <v>23875</v>
      </c>
      <c r="C3063" s="4" t="s">
        <v>20876</v>
      </c>
      <c r="D3063" t="str">
        <f t="shared" si="47"/>
        <v>http://example.org</v>
      </c>
    </row>
    <row r="3064" spans="1:4">
      <c r="A3064" t="s">
        <v>11795</v>
      </c>
      <c r="B3064" s="4" t="s">
        <v>23876</v>
      </c>
      <c r="C3064" s="4" t="s">
        <v>20878</v>
      </c>
      <c r="D3064" t="str">
        <f t="shared" si="47"/>
        <v>http://example.net</v>
      </c>
    </row>
    <row r="3065" spans="1:4">
      <c r="A3065" t="s">
        <v>11798</v>
      </c>
      <c r="B3065" s="4" t="s">
        <v>23877</v>
      </c>
      <c r="C3065" s="4" t="s">
        <v>20878</v>
      </c>
      <c r="D3065" t="str">
        <f t="shared" si="47"/>
        <v>http://example.net</v>
      </c>
    </row>
    <row r="3066" spans="1:4">
      <c r="A3066" t="s">
        <v>11802</v>
      </c>
      <c r="B3066" s="4" t="s">
        <v>23878</v>
      </c>
      <c r="C3066" s="4" t="s">
        <v>20878</v>
      </c>
      <c r="D3066" t="str">
        <f t="shared" si="47"/>
        <v>http://example.net</v>
      </c>
    </row>
    <row r="3067" spans="1:4">
      <c r="A3067" t="s">
        <v>11806</v>
      </c>
      <c r="B3067" s="4" t="s">
        <v>23879</v>
      </c>
      <c r="C3067" s="4" t="s">
        <v>20876</v>
      </c>
      <c r="D3067" t="str">
        <f t="shared" si="47"/>
        <v>http://example.org</v>
      </c>
    </row>
    <row r="3068" spans="1:4">
      <c r="A3068" t="s">
        <v>11810</v>
      </c>
      <c r="B3068" s="4" t="s">
        <v>23880</v>
      </c>
      <c r="C3068" s="4" t="s">
        <v>20878</v>
      </c>
      <c r="D3068" t="str">
        <f t="shared" si="47"/>
        <v>http://example.net</v>
      </c>
    </row>
    <row r="3069" spans="1:4">
      <c r="A3069" t="s">
        <v>11814</v>
      </c>
      <c r="B3069" s="4" t="s">
        <v>23881</v>
      </c>
      <c r="C3069" s="4" t="s">
        <v>20878</v>
      </c>
      <c r="D3069" t="str">
        <f t="shared" si="47"/>
        <v>http://example.net</v>
      </c>
    </row>
    <row r="3070" spans="1:4">
      <c r="A3070" t="s">
        <v>11818</v>
      </c>
      <c r="B3070" s="4" t="s">
        <v>23882</v>
      </c>
      <c r="C3070" s="4" t="s">
        <v>20878</v>
      </c>
      <c r="D3070" t="str">
        <f t="shared" si="47"/>
        <v>http://example.net</v>
      </c>
    </row>
    <row r="3071" spans="1:4">
      <c r="A3071" t="s">
        <v>1582</v>
      </c>
      <c r="B3071" s="4" t="s">
        <v>21281</v>
      </c>
      <c r="C3071" s="4" t="s">
        <v>20876</v>
      </c>
      <c r="D3071" t="str">
        <f t="shared" si="47"/>
        <v>http://example.org</v>
      </c>
    </row>
    <row r="3072" spans="1:4">
      <c r="A3072" t="s">
        <v>11825</v>
      </c>
      <c r="B3072" s="4" t="s">
        <v>23883</v>
      </c>
      <c r="C3072" s="4" t="s">
        <v>20874</v>
      </c>
      <c r="D3072" t="str">
        <f t="shared" si="47"/>
        <v>http://example.com</v>
      </c>
    </row>
    <row r="3073" spans="1:4">
      <c r="A3073" t="s">
        <v>11828</v>
      </c>
      <c r="B3073" s="4" t="s">
        <v>23884</v>
      </c>
      <c r="C3073" s="4" t="s">
        <v>20876</v>
      </c>
      <c r="D3073" t="str">
        <f t="shared" si="47"/>
        <v>http://example.org</v>
      </c>
    </row>
    <row r="3074" spans="1:4">
      <c r="A3074" t="s">
        <v>11832</v>
      </c>
      <c r="B3074" s="4" t="s">
        <v>23885</v>
      </c>
      <c r="C3074" s="4" t="s">
        <v>20874</v>
      </c>
      <c r="D3074" t="str">
        <f t="shared" si="47"/>
        <v>http://example.com</v>
      </c>
    </row>
    <row r="3075" spans="1:4">
      <c r="A3075" t="s">
        <v>3147</v>
      </c>
      <c r="B3075" s="4" t="s">
        <v>21681</v>
      </c>
      <c r="C3075" s="4" t="s">
        <v>20878</v>
      </c>
      <c r="D3075" t="str">
        <f t="shared" ref="D3075:D3138" si="48">"http://"&amp;C3075</f>
        <v>http://example.net</v>
      </c>
    </row>
    <row r="3076" spans="1:4">
      <c r="A3076" t="s">
        <v>11839</v>
      </c>
      <c r="B3076" s="4" t="s">
        <v>23886</v>
      </c>
      <c r="C3076" s="4" t="s">
        <v>20874</v>
      </c>
      <c r="D3076" t="str">
        <f t="shared" si="48"/>
        <v>http://example.com</v>
      </c>
    </row>
    <row r="3077" spans="1:4">
      <c r="A3077" t="s">
        <v>11842</v>
      </c>
      <c r="B3077" s="4" t="s">
        <v>23887</v>
      </c>
      <c r="C3077" s="4" t="s">
        <v>20878</v>
      </c>
      <c r="D3077" t="str">
        <f t="shared" si="48"/>
        <v>http://example.net</v>
      </c>
    </row>
    <row r="3078" spans="1:4">
      <c r="A3078" t="s">
        <v>11846</v>
      </c>
      <c r="B3078" s="4" t="s">
        <v>23888</v>
      </c>
      <c r="C3078" s="4" t="s">
        <v>20874</v>
      </c>
      <c r="D3078" t="str">
        <f t="shared" si="48"/>
        <v>http://example.com</v>
      </c>
    </row>
    <row r="3079" spans="1:4">
      <c r="A3079" t="s">
        <v>11850</v>
      </c>
      <c r="B3079" s="4" t="s">
        <v>23889</v>
      </c>
      <c r="C3079" s="4" t="s">
        <v>20876</v>
      </c>
      <c r="D3079" t="str">
        <f t="shared" si="48"/>
        <v>http://example.org</v>
      </c>
    </row>
    <row r="3080" spans="1:4">
      <c r="A3080" t="s">
        <v>11854</v>
      </c>
      <c r="B3080" s="4" t="s">
        <v>22523</v>
      </c>
      <c r="C3080" s="4" t="s">
        <v>20876</v>
      </c>
      <c r="D3080" t="str">
        <f t="shared" si="48"/>
        <v>http://example.org</v>
      </c>
    </row>
    <row r="3081" spans="1:4">
      <c r="A3081" t="s">
        <v>11857</v>
      </c>
      <c r="B3081" s="4" t="s">
        <v>23890</v>
      </c>
      <c r="C3081" s="4" t="s">
        <v>20878</v>
      </c>
      <c r="D3081" t="str">
        <f t="shared" si="48"/>
        <v>http://example.net</v>
      </c>
    </row>
    <row r="3082" spans="1:4">
      <c r="A3082" t="s">
        <v>11861</v>
      </c>
      <c r="B3082" s="4" t="s">
        <v>23891</v>
      </c>
      <c r="C3082" s="4" t="s">
        <v>20876</v>
      </c>
      <c r="D3082" t="str">
        <f t="shared" si="48"/>
        <v>http://example.org</v>
      </c>
    </row>
    <row r="3083" spans="1:4">
      <c r="A3083" t="s">
        <v>11863</v>
      </c>
      <c r="B3083" s="4" t="s">
        <v>23892</v>
      </c>
      <c r="C3083" s="4" t="s">
        <v>20876</v>
      </c>
      <c r="D3083" t="str">
        <f t="shared" si="48"/>
        <v>http://example.org</v>
      </c>
    </row>
    <row r="3084" spans="1:4">
      <c r="A3084" t="s">
        <v>11866</v>
      </c>
      <c r="B3084" s="4" t="s">
        <v>23893</v>
      </c>
      <c r="C3084" s="4" t="s">
        <v>20876</v>
      </c>
      <c r="D3084" t="str">
        <f t="shared" si="48"/>
        <v>http://example.org</v>
      </c>
    </row>
    <row r="3085" spans="1:4">
      <c r="A3085" t="s">
        <v>11870</v>
      </c>
      <c r="B3085" s="4" t="s">
        <v>23894</v>
      </c>
      <c r="C3085" s="4" t="s">
        <v>20874</v>
      </c>
      <c r="D3085" t="str">
        <f t="shared" si="48"/>
        <v>http://example.com</v>
      </c>
    </row>
    <row r="3086" spans="1:4">
      <c r="A3086" t="s">
        <v>11874</v>
      </c>
      <c r="B3086" s="4" t="s">
        <v>23895</v>
      </c>
      <c r="C3086" s="4" t="s">
        <v>20876</v>
      </c>
      <c r="D3086" t="str">
        <f t="shared" si="48"/>
        <v>http://example.org</v>
      </c>
    </row>
    <row r="3087" spans="1:4">
      <c r="A3087" t="s">
        <v>11877</v>
      </c>
      <c r="B3087" s="4" t="s">
        <v>23896</v>
      </c>
      <c r="C3087" s="4" t="s">
        <v>20874</v>
      </c>
      <c r="D3087" t="str">
        <f t="shared" si="48"/>
        <v>http://example.com</v>
      </c>
    </row>
    <row r="3088" spans="1:4">
      <c r="A3088" t="s">
        <v>11881</v>
      </c>
      <c r="B3088" s="4" t="s">
        <v>23897</v>
      </c>
      <c r="C3088" s="4" t="s">
        <v>20878</v>
      </c>
      <c r="D3088" t="str">
        <f t="shared" si="48"/>
        <v>http://example.net</v>
      </c>
    </row>
    <row r="3089" spans="1:4">
      <c r="A3089" t="s">
        <v>11885</v>
      </c>
      <c r="B3089" s="4" t="s">
        <v>23898</v>
      </c>
      <c r="C3089" s="4" t="s">
        <v>20874</v>
      </c>
      <c r="D3089" t="str">
        <f t="shared" si="48"/>
        <v>http://example.com</v>
      </c>
    </row>
    <row r="3090" spans="1:4">
      <c r="A3090" t="s">
        <v>11889</v>
      </c>
      <c r="B3090" s="4" t="s">
        <v>23899</v>
      </c>
      <c r="C3090" s="4" t="s">
        <v>20878</v>
      </c>
      <c r="D3090" t="str">
        <f t="shared" si="48"/>
        <v>http://example.net</v>
      </c>
    </row>
    <row r="3091" spans="1:4">
      <c r="A3091" t="s">
        <v>11893</v>
      </c>
      <c r="B3091" s="4" t="s">
        <v>23900</v>
      </c>
      <c r="C3091" s="4" t="s">
        <v>20874</v>
      </c>
      <c r="D3091" t="str">
        <f t="shared" si="48"/>
        <v>http://example.com</v>
      </c>
    </row>
    <row r="3092" spans="1:4">
      <c r="A3092" t="s">
        <v>11897</v>
      </c>
      <c r="B3092" s="4" t="s">
        <v>23901</v>
      </c>
      <c r="C3092" s="4" t="s">
        <v>20874</v>
      </c>
      <c r="D3092" t="str">
        <f t="shared" si="48"/>
        <v>http://example.com</v>
      </c>
    </row>
    <row r="3093" spans="1:4">
      <c r="A3093" t="s">
        <v>11900</v>
      </c>
      <c r="B3093" s="4" t="s">
        <v>23902</v>
      </c>
      <c r="C3093" s="4" t="s">
        <v>20874</v>
      </c>
      <c r="D3093" t="str">
        <f t="shared" si="48"/>
        <v>http://example.com</v>
      </c>
    </row>
    <row r="3094" spans="1:4">
      <c r="A3094" t="s">
        <v>11904</v>
      </c>
      <c r="B3094" s="4" t="s">
        <v>23903</v>
      </c>
      <c r="C3094" s="4" t="s">
        <v>20874</v>
      </c>
      <c r="D3094" t="str">
        <f t="shared" si="48"/>
        <v>http://example.com</v>
      </c>
    </row>
    <row r="3095" spans="1:4">
      <c r="A3095" t="s">
        <v>11908</v>
      </c>
      <c r="B3095" s="4" t="s">
        <v>23904</v>
      </c>
      <c r="C3095" s="4" t="s">
        <v>20876</v>
      </c>
      <c r="D3095" t="str">
        <f t="shared" si="48"/>
        <v>http://example.org</v>
      </c>
    </row>
    <row r="3096" spans="1:4">
      <c r="A3096" t="s">
        <v>11912</v>
      </c>
      <c r="B3096" s="4" t="s">
        <v>23905</v>
      </c>
      <c r="C3096" s="4" t="s">
        <v>20876</v>
      </c>
      <c r="D3096" t="str">
        <f t="shared" si="48"/>
        <v>http://example.org</v>
      </c>
    </row>
    <row r="3097" spans="1:4">
      <c r="A3097" t="s">
        <v>11916</v>
      </c>
      <c r="B3097" s="4" t="s">
        <v>23906</v>
      </c>
      <c r="C3097" s="4" t="s">
        <v>20876</v>
      </c>
      <c r="D3097" t="str">
        <f t="shared" si="48"/>
        <v>http://example.org</v>
      </c>
    </row>
    <row r="3098" spans="1:4">
      <c r="A3098" t="s">
        <v>11920</v>
      </c>
      <c r="B3098" s="4" t="s">
        <v>23907</v>
      </c>
      <c r="C3098" s="4" t="s">
        <v>20876</v>
      </c>
      <c r="D3098" t="str">
        <f t="shared" si="48"/>
        <v>http://example.org</v>
      </c>
    </row>
    <row r="3099" spans="1:4">
      <c r="A3099" t="s">
        <v>11924</v>
      </c>
      <c r="B3099" s="4" t="s">
        <v>23908</v>
      </c>
      <c r="C3099" s="4" t="s">
        <v>20874</v>
      </c>
      <c r="D3099" t="str">
        <f t="shared" si="48"/>
        <v>http://example.com</v>
      </c>
    </row>
    <row r="3100" spans="1:4">
      <c r="A3100" t="s">
        <v>11927</v>
      </c>
      <c r="B3100" s="4" t="s">
        <v>23909</v>
      </c>
      <c r="C3100" s="4" t="s">
        <v>20878</v>
      </c>
      <c r="D3100" t="str">
        <f t="shared" si="48"/>
        <v>http://example.net</v>
      </c>
    </row>
    <row r="3101" spans="1:4">
      <c r="A3101" t="s">
        <v>11931</v>
      </c>
      <c r="B3101" s="4" t="s">
        <v>23910</v>
      </c>
      <c r="C3101" s="4" t="s">
        <v>20876</v>
      </c>
      <c r="D3101" t="str">
        <f t="shared" si="48"/>
        <v>http://example.org</v>
      </c>
    </row>
    <row r="3102" spans="1:4">
      <c r="A3102" t="s">
        <v>11933</v>
      </c>
      <c r="B3102" s="4" t="s">
        <v>23911</v>
      </c>
      <c r="C3102" s="4" t="s">
        <v>20874</v>
      </c>
      <c r="D3102" t="str">
        <f t="shared" si="48"/>
        <v>http://example.com</v>
      </c>
    </row>
    <row r="3103" spans="1:4">
      <c r="A3103" t="s">
        <v>11937</v>
      </c>
      <c r="B3103" s="4" t="s">
        <v>23912</v>
      </c>
      <c r="C3103" s="4" t="s">
        <v>20876</v>
      </c>
      <c r="D3103" t="str">
        <f t="shared" si="48"/>
        <v>http://example.org</v>
      </c>
    </row>
    <row r="3104" spans="1:4">
      <c r="A3104" t="s">
        <v>11941</v>
      </c>
      <c r="B3104" s="4" t="s">
        <v>23913</v>
      </c>
      <c r="C3104" s="4" t="s">
        <v>20874</v>
      </c>
      <c r="D3104" t="str">
        <f t="shared" si="48"/>
        <v>http://example.com</v>
      </c>
    </row>
    <row r="3105" spans="1:4">
      <c r="A3105" t="s">
        <v>11945</v>
      </c>
      <c r="B3105" s="4" t="s">
        <v>23914</v>
      </c>
      <c r="C3105" s="4" t="s">
        <v>20878</v>
      </c>
      <c r="D3105" t="str">
        <f t="shared" si="48"/>
        <v>http://example.net</v>
      </c>
    </row>
    <row r="3106" spans="1:4">
      <c r="A3106" t="s">
        <v>11949</v>
      </c>
      <c r="B3106" s="4" t="s">
        <v>23915</v>
      </c>
      <c r="C3106" s="4" t="s">
        <v>20876</v>
      </c>
      <c r="D3106" t="str">
        <f t="shared" si="48"/>
        <v>http://example.org</v>
      </c>
    </row>
    <row r="3107" spans="1:4">
      <c r="A3107" t="s">
        <v>11952</v>
      </c>
      <c r="B3107" s="4" t="s">
        <v>23916</v>
      </c>
      <c r="C3107" s="4" t="s">
        <v>20878</v>
      </c>
      <c r="D3107" t="str">
        <f t="shared" si="48"/>
        <v>http://example.net</v>
      </c>
    </row>
    <row r="3108" spans="1:4">
      <c r="A3108" t="s">
        <v>11956</v>
      </c>
      <c r="B3108" s="4" t="s">
        <v>23917</v>
      </c>
      <c r="C3108" s="4" t="s">
        <v>20878</v>
      </c>
      <c r="D3108" t="str">
        <f t="shared" si="48"/>
        <v>http://example.net</v>
      </c>
    </row>
    <row r="3109" spans="1:4">
      <c r="A3109" t="s">
        <v>11960</v>
      </c>
      <c r="B3109" s="4" t="s">
        <v>23918</v>
      </c>
      <c r="C3109" s="4" t="s">
        <v>20878</v>
      </c>
      <c r="D3109" t="str">
        <f t="shared" si="48"/>
        <v>http://example.net</v>
      </c>
    </row>
    <row r="3110" spans="1:4">
      <c r="A3110" t="s">
        <v>11964</v>
      </c>
      <c r="B3110" s="4" t="s">
        <v>23919</v>
      </c>
      <c r="C3110" s="4" t="s">
        <v>20878</v>
      </c>
      <c r="D3110" t="str">
        <f t="shared" si="48"/>
        <v>http://example.net</v>
      </c>
    </row>
    <row r="3111" spans="1:4">
      <c r="A3111" t="s">
        <v>11968</v>
      </c>
      <c r="B3111" s="4" t="s">
        <v>23920</v>
      </c>
      <c r="C3111" s="4" t="s">
        <v>20874</v>
      </c>
      <c r="D3111" t="str">
        <f t="shared" si="48"/>
        <v>http://example.com</v>
      </c>
    </row>
    <row r="3112" spans="1:4">
      <c r="A3112" t="s">
        <v>11972</v>
      </c>
      <c r="B3112" s="4" t="s">
        <v>23921</v>
      </c>
      <c r="C3112" s="4" t="s">
        <v>20874</v>
      </c>
      <c r="D3112" t="str">
        <f t="shared" si="48"/>
        <v>http://example.com</v>
      </c>
    </row>
    <row r="3113" spans="1:4">
      <c r="A3113" t="s">
        <v>11976</v>
      </c>
      <c r="B3113" s="4" t="s">
        <v>23922</v>
      </c>
      <c r="C3113" s="4" t="s">
        <v>20876</v>
      </c>
      <c r="D3113" t="str">
        <f t="shared" si="48"/>
        <v>http://example.org</v>
      </c>
    </row>
    <row r="3114" spans="1:4">
      <c r="A3114" t="s">
        <v>11980</v>
      </c>
      <c r="B3114" s="4" t="s">
        <v>23923</v>
      </c>
      <c r="C3114" s="4" t="s">
        <v>20874</v>
      </c>
      <c r="D3114" t="str">
        <f t="shared" si="48"/>
        <v>http://example.com</v>
      </c>
    </row>
    <row r="3115" spans="1:4">
      <c r="A3115" t="s">
        <v>11984</v>
      </c>
      <c r="B3115" s="4" t="s">
        <v>23924</v>
      </c>
      <c r="C3115" s="4" t="s">
        <v>20876</v>
      </c>
      <c r="D3115" t="str">
        <f t="shared" si="48"/>
        <v>http://example.org</v>
      </c>
    </row>
    <row r="3116" spans="1:4">
      <c r="A3116" t="s">
        <v>11988</v>
      </c>
      <c r="B3116" s="4" t="s">
        <v>23925</v>
      </c>
      <c r="C3116" s="4" t="s">
        <v>20878</v>
      </c>
      <c r="D3116" t="str">
        <f t="shared" si="48"/>
        <v>http://example.net</v>
      </c>
    </row>
    <row r="3117" spans="1:4">
      <c r="A3117" t="s">
        <v>11992</v>
      </c>
      <c r="B3117" s="4" t="s">
        <v>23926</v>
      </c>
      <c r="C3117" s="4" t="s">
        <v>20878</v>
      </c>
      <c r="D3117" t="str">
        <f t="shared" si="48"/>
        <v>http://example.net</v>
      </c>
    </row>
    <row r="3118" spans="1:4">
      <c r="A3118" t="s">
        <v>11995</v>
      </c>
      <c r="B3118" s="4" t="s">
        <v>23927</v>
      </c>
      <c r="C3118" s="4" t="s">
        <v>20876</v>
      </c>
      <c r="D3118" t="str">
        <f t="shared" si="48"/>
        <v>http://example.org</v>
      </c>
    </row>
    <row r="3119" spans="1:4">
      <c r="A3119" t="s">
        <v>11999</v>
      </c>
      <c r="B3119" s="4" t="s">
        <v>23928</v>
      </c>
      <c r="C3119" s="4" t="s">
        <v>20874</v>
      </c>
      <c r="D3119" t="str">
        <f t="shared" si="48"/>
        <v>http://example.com</v>
      </c>
    </row>
    <row r="3120" spans="1:4">
      <c r="A3120" t="s">
        <v>12003</v>
      </c>
      <c r="B3120" s="4" t="s">
        <v>23929</v>
      </c>
      <c r="C3120" s="4" t="s">
        <v>20876</v>
      </c>
      <c r="D3120" t="str">
        <f t="shared" si="48"/>
        <v>http://example.org</v>
      </c>
    </row>
    <row r="3121" spans="1:4">
      <c r="A3121" t="s">
        <v>12007</v>
      </c>
      <c r="B3121" s="4" t="s">
        <v>23930</v>
      </c>
      <c r="C3121" s="4" t="s">
        <v>20876</v>
      </c>
      <c r="D3121" t="str">
        <f t="shared" si="48"/>
        <v>http://example.org</v>
      </c>
    </row>
    <row r="3122" spans="1:4">
      <c r="A3122" t="s">
        <v>12011</v>
      </c>
      <c r="B3122" s="4" t="s">
        <v>23931</v>
      </c>
      <c r="C3122" s="4" t="s">
        <v>20878</v>
      </c>
      <c r="D3122" t="str">
        <f t="shared" si="48"/>
        <v>http://example.net</v>
      </c>
    </row>
    <row r="3123" spans="1:4">
      <c r="A3123" t="s">
        <v>12014</v>
      </c>
      <c r="B3123" s="4" t="s">
        <v>23932</v>
      </c>
      <c r="C3123" s="4" t="s">
        <v>20878</v>
      </c>
      <c r="D3123" t="str">
        <f t="shared" si="48"/>
        <v>http://example.net</v>
      </c>
    </row>
    <row r="3124" spans="1:4">
      <c r="A3124" t="s">
        <v>12017</v>
      </c>
      <c r="B3124" s="4" t="s">
        <v>23933</v>
      </c>
      <c r="C3124" s="4" t="s">
        <v>20876</v>
      </c>
      <c r="D3124" t="str">
        <f t="shared" si="48"/>
        <v>http://example.org</v>
      </c>
    </row>
    <row r="3125" spans="1:4">
      <c r="A3125" t="s">
        <v>12021</v>
      </c>
      <c r="B3125" s="4" t="s">
        <v>23934</v>
      </c>
      <c r="C3125" s="4" t="s">
        <v>20874</v>
      </c>
      <c r="D3125" t="str">
        <f t="shared" si="48"/>
        <v>http://example.com</v>
      </c>
    </row>
    <row r="3126" spans="1:4">
      <c r="A3126" t="s">
        <v>12025</v>
      </c>
      <c r="B3126" s="4" t="s">
        <v>23935</v>
      </c>
      <c r="C3126" s="4" t="s">
        <v>20874</v>
      </c>
      <c r="D3126" t="str">
        <f t="shared" si="48"/>
        <v>http://example.com</v>
      </c>
    </row>
    <row r="3127" spans="1:4">
      <c r="A3127" t="s">
        <v>12029</v>
      </c>
      <c r="B3127" s="4" t="s">
        <v>23936</v>
      </c>
      <c r="C3127" s="4" t="s">
        <v>20876</v>
      </c>
      <c r="D3127" t="str">
        <f t="shared" si="48"/>
        <v>http://example.org</v>
      </c>
    </row>
    <row r="3128" spans="1:4">
      <c r="A3128" t="s">
        <v>12032</v>
      </c>
      <c r="B3128" s="4" t="s">
        <v>23937</v>
      </c>
      <c r="C3128" s="4" t="s">
        <v>20876</v>
      </c>
      <c r="D3128" t="str">
        <f t="shared" si="48"/>
        <v>http://example.org</v>
      </c>
    </row>
    <row r="3129" spans="1:4">
      <c r="A3129" t="s">
        <v>12036</v>
      </c>
      <c r="B3129" s="4" t="s">
        <v>23938</v>
      </c>
      <c r="C3129" s="4" t="s">
        <v>20874</v>
      </c>
      <c r="D3129" t="str">
        <f t="shared" si="48"/>
        <v>http://example.com</v>
      </c>
    </row>
    <row r="3130" spans="1:4">
      <c r="A3130" t="s">
        <v>12040</v>
      </c>
      <c r="B3130" s="4" t="s">
        <v>23939</v>
      </c>
      <c r="C3130" s="4" t="s">
        <v>20878</v>
      </c>
      <c r="D3130" t="str">
        <f t="shared" si="48"/>
        <v>http://example.net</v>
      </c>
    </row>
    <row r="3131" spans="1:4">
      <c r="A3131" t="s">
        <v>12044</v>
      </c>
      <c r="B3131" s="4" t="s">
        <v>23940</v>
      </c>
      <c r="C3131" s="4" t="s">
        <v>20878</v>
      </c>
      <c r="D3131" t="str">
        <f t="shared" si="48"/>
        <v>http://example.net</v>
      </c>
    </row>
    <row r="3132" spans="1:4">
      <c r="A3132" t="s">
        <v>12048</v>
      </c>
      <c r="B3132" s="4" t="s">
        <v>23941</v>
      </c>
      <c r="C3132" s="4" t="s">
        <v>20874</v>
      </c>
      <c r="D3132" t="str">
        <f t="shared" si="48"/>
        <v>http://example.com</v>
      </c>
    </row>
    <row r="3133" spans="1:4">
      <c r="A3133" t="s">
        <v>12051</v>
      </c>
      <c r="B3133" s="4" t="s">
        <v>23942</v>
      </c>
      <c r="C3133" s="4" t="s">
        <v>20876</v>
      </c>
      <c r="D3133" t="str">
        <f t="shared" si="48"/>
        <v>http://example.org</v>
      </c>
    </row>
    <row r="3134" spans="1:4">
      <c r="A3134" t="s">
        <v>12055</v>
      </c>
      <c r="B3134" s="4" t="s">
        <v>23943</v>
      </c>
      <c r="C3134" s="4" t="s">
        <v>20876</v>
      </c>
      <c r="D3134" t="str">
        <f t="shared" si="48"/>
        <v>http://example.org</v>
      </c>
    </row>
    <row r="3135" spans="1:4">
      <c r="A3135" t="s">
        <v>12058</v>
      </c>
      <c r="B3135" s="4" t="s">
        <v>23944</v>
      </c>
      <c r="C3135" s="4" t="s">
        <v>20876</v>
      </c>
      <c r="D3135" t="str">
        <f t="shared" si="48"/>
        <v>http://example.org</v>
      </c>
    </row>
    <row r="3136" spans="1:4">
      <c r="A3136" t="s">
        <v>12062</v>
      </c>
      <c r="B3136" s="4" t="s">
        <v>23945</v>
      </c>
      <c r="C3136" s="4" t="s">
        <v>20876</v>
      </c>
      <c r="D3136" t="str">
        <f t="shared" si="48"/>
        <v>http://example.org</v>
      </c>
    </row>
    <row r="3137" spans="1:4">
      <c r="A3137" t="s">
        <v>12066</v>
      </c>
      <c r="B3137" s="4" t="s">
        <v>23946</v>
      </c>
      <c r="C3137" s="4" t="s">
        <v>20878</v>
      </c>
      <c r="D3137" t="str">
        <f t="shared" si="48"/>
        <v>http://example.net</v>
      </c>
    </row>
    <row r="3138" spans="1:4">
      <c r="A3138" t="s">
        <v>12070</v>
      </c>
      <c r="B3138" s="4" t="s">
        <v>23947</v>
      </c>
      <c r="C3138" s="4" t="s">
        <v>20876</v>
      </c>
      <c r="D3138" t="str">
        <f t="shared" si="48"/>
        <v>http://example.org</v>
      </c>
    </row>
    <row r="3139" spans="1:4">
      <c r="A3139" t="s">
        <v>12074</v>
      </c>
      <c r="B3139" s="4" t="s">
        <v>23948</v>
      </c>
      <c r="C3139" s="4" t="s">
        <v>20876</v>
      </c>
      <c r="D3139" t="str">
        <f t="shared" ref="D3139:D3202" si="49">"http://"&amp;C3139</f>
        <v>http://example.org</v>
      </c>
    </row>
    <row r="3140" spans="1:4">
      <c r="A3140" t="s">
        <v>12078</v>
      </c>
      <c r="B3140" s="4" t="s">
        <v>23949</v>
      </c>
      <c r="C3140" s="4" t="s">
        <v>20878</v>
      </c>
      <c r="D3140" t="str">
        <f t="shared" si="49"/>
        <v>http://example.net</v>
      </c>
    </row>
    <row r="3141" spans="1:4">
      <c r="A3141" t="s">
        <v>12082</v>
      </c>
      <c r="B3141" s="4" t="s">
        <v>23950</v>
      </c>
      <c r="C3141" s="4" t="s">
        <v>20878</v>
      </c>
      <c r="D3141" t="str">
        <f t="shared" si="49"/>
        <v>http://example.net</v>
      </c>
    </row>
    <row r="3142" spans="1:4">
      <c r="A3142" t="s">
        <v>12086</v>
      </c>
      <c r="B3142" s="4" t="s">
        <v>23951</v>
      </c>
      <c r="C3142" s="4" t="s">
        <v>20876</v>
      </c>
      <c r="D3142" t="str">
        <f t="shared" si="49"/>
        <v>http://example.org</v>
      </c>
    </row>
    <row r="3143" spans="1:4">
      <c r="A3143" t="s">
        <v>12090</v>
      </c>
      <c r="B3143" s="4" t="s">
        <v>23952</v>
      </c>
      <c r="C3143" s="4" t="s">
        <v>20874</v>
      </c>
      <c r="D3143" t="str">
        <f t="shared" si="49"/>
        <v>http://example.com</v>
      </c>
    </row>
    <row r="3144" spans="1:4">
      <c r="A3144" t="s">
        <v>12094</v>
      </c>
      <c r="B3144" s="4" t="s">
        <v>23953</v>
      </c>
      <c r="C3144" s="4" t="s">
        <v>20878</v>
      </c>
      <c r="D3144" t="str">
        <f t="shared" si="49"/>
        <v>http://example.net</v>
      </c>
    </row>
    <row r="3145" spans="1:4">
      <c r="A3145" t="s">
        <v>12098</v>
      </c>
      <c r="B3145" s="4" t="s">
        <v>23954</v>
      </c>
      <c r="C3145" s="4" t="s">
        <v>20878</v>
      </c>
      <c r="D3145" t="str">
        <f t="shared" si="49"/>
        <v>http://example.net</v>
      </c>
    </row>
    <row r="3146" spans="1:4">
      <c r="A3146" t="s">
        <v>12102</v>
      </c>
      <c r="B3146" s="4" t="s">
        <v>23955</v>
      </c>
      <c r="C3146" s="4" t="s">
        <v>20874</v>
      </c>
      <c r="D3146" t="str">
        <f t="shared" si="49"/>
        <v>http://example.com</v>
      </c>
    </row>
    <row r="3147" spans="1:4">
      <c r="A3147" t="s">
        <v>12106</v>
      </c>
      <c r="B3147" s="4" t="s">
        <v>23956</v>
      </c>
      <c r="C3147" s="4" t="s">
        <v>20876</v>
      </c>
      <c r="D3147" t="str">
        <f t="shared" si="49"/>
        <v>http://example.org</v>
      </c>
    </row>
    <row r="3148" spans="1:4">
      <c r="A3148" t="s">
        <v>12110</v>
      </c>
      <c r="B3148" s="4" t="s">
        <v>23957</v>
      </c>
      <c r="C3148" s="4" t="s">
        <v>20874</v>
      </c>
      <c r="D3148" t="str">
        <f t="shared" si="49"/>
        <v>http://example.com</v>
      </c>
    </row>
    <row r="3149" spans="1:4">
      <c r="A3149" t="s">
        <v>12114</v>
      </c>
      <c r="B3149" s="4" t="s">
        <v>23958</v>
      </c>
      <c r="C3149" s="4" t="s">
        <v>20874</v>
      </c>
      <c r="D3149" t="str">
        <f t="shared" si="49"/>
        <v>http://example.com</v>
      </c>
    </row>
    <row r="3150" spans="1:4">
      <c r="A3150" t="s">
        <v>12117</v>
      </c>
      <c r="B3150" s="4" t="s">
        <v>23959</v>
      </c>
      <c r="C3150" s="4" t="s">
        <v>20874</v>
      </c>
      <c r="D3150" t="str">
        <f t="shared" si="49"/>
        <v>http://example.com</v>
      </c>
    </row>
    <row r="3151" spans="1:4">
      <c r="A3151" t="s">
        <v>12120</v>
      </c>
      <c r="B3151" s="4" t="s">
        <v>23960</v>
      </c>
      <c r="C3151" s="4" t="s">
        <v>20874</v>
      </c>
      <c r="D3151" t="str">
        <f t="shared" si="49"/>
        <v>http://example.com</v>
      </c>
    </row>
    <row r="3152" spans="1:4">
      <c r="A3152" t="s">
        <v>12124</v>
      </c>
      <c r="B3152" s="4" t="s">
        <v>23961</v>
      </c>
      <c r="C3152" s="4" t="s">
        <v>20876</v>
      </c>
      <c r="D3152" t="str">
        <f t="shared" si="49"/>
        <v>http://example.org</v>
      </c>
    </row>
    <row r="3153" spans="1:4">
      <c r="A3153" t="s">
        <v>12128</v>
      </c>
      <c r="B3153" s="4" t="s">
        <v>23962</v>
      </c>
      <c r="C3153" s="4" t="s">
        <v>20874</v>
      </c>
      <c r="D3153" t="str">
        <f t="shared" si="49"/>
        <v>http://example.com</v>
      </c>
    </row>
    <row r="3154" spans="1:4">
      <c r="A3154" t="s">
        <v>12132</v>
      </c>
      <c r="B3154" s="4" t="s">
        <v>23963</v>
      </c>
      <c r="C3154" s="4" t="s">
        <v>20876</v>
      </c>
      <c r="D3154" t="str">
        <f t="shared" si="49"/>
        <v>http://example.org</v>
      </c>
    </row>
    <row r="3155" spans="1:4">
      <c r="A3155" t="s">
        <v>12136</v>
      </c>
      <c r="B3155" s="4" t="s">
        <v>23964</v>
      </c>
      <c r="C3155" s="4" t="s">
        <v>20876</v>
      </c>
      <c r="D3155" t="str">
        <f t="shared" si="49"/>
        <v>http://example.org</v>
      </c>
    </row>
    <row r="3156" spans="1:4">
      <c r="A3156" t="s">
        <v>12140</v>
      </c>
      <c r="B3156" s="4" t="s">
        <v>23965</v>
      </c>
      <c r="C3156" s="4" t="s">
        <v>20874</v>
      </c>
      <c r="D3156" t="str">
        <f t="shared" si="49"/>
        <v>http://example.com</v>
      </c>
    </row>
    <row r="3157" spans="1:4">
      <c r="A3157" t="s">
        <v>12143</v>
      </c>
      <c r="B3157" s="4" t="s">
        <v>23966</v>
      </c>
      <c r="C3157" s="4" t="s">
        <v>20874</v>
      </c>
      <c r="D3157" t="str">
        <f t="shared" si="49"/>
        <v>http://example.com</v>
      </c>
    </row>
    <row r="3158" spans="1:4">
      <c r="A3158" t="s">
        <v>12146</v>
      </c>
      <c r="B3158" s="4" t="s">
        <v>23967</v>
      </c>
      <c r="C3158" s="4" t="s">
        <v>20878</v>
      </c>
      <c r="D3158" t="str">
        <f t="shared" si="49"/>
        <v>http://example.net</v>
      </c>
    </row>
    <row r="3159" spans="1:4">
      <c r="A3159" t="s">
        <v>12150</v>
      </c>
      <c r="B3159" s="4" t="s">
        <v>23968</v>
      </c>
      <c r="C3159" s="4" t="s">
        <v>20874</v>
      </c>
      <c r="D3159" t="str">
        <f t="shared" si="49"/>
        <v>http://example.com</v>
      </c>
    </row>
    <row r="3160" spans="1:4">
      <c r="A3160" t="s">
        <v>12154</v>
      </c>
      <c r="B3160" s="4" t="s">
        <v>23969</v>
      </c>
      <c r="C3160" s="4" t="s">
        <v>20874</v>
      </c>
      <c r="D3160" t="str">
        <f t="shared" si="49"/>
        <v>http://example.com</v>
      </c>
    </row>
    <row r="3161" spans="1:4">
      <c r="A3161" t="s">
        <v>12158</v>
      </c>
      <c r="B3161" s="4" t="s">
        <v>23970</v>
      </c>
      <c r="C3161" s="4" t="s">
        <v>20876</v>
      </c>
      <c r="D3161" t="str">
        <f t="shared" si="49"/>
        <v>http://example.org</v>
      </c>
    </row>
    <row r="3162" spans="1:4">
      <c r="A3162" t="s">
        <v>12162</v>
      </c>
      <c r="B3162" s="4" t="s">
        <v>23971</v>
      </c>
      <c r="C3162" s="4" t="s">
        <v>20878</v>
      </c>
      <c r="D3162" t="str">
        <f t="shared" si="49"/>
        <v>http://example.net</v>
      </c>
    </row>
    <row r="3163" spans="1:4">
      <c r="A3163" t="s">
        <v>12166</v>
      </c>
      <c r="B3163" s="4" t="s">
        <v>23972</v>
      </c>
      <c r="C3163" s="4" t="s">
        <v>20874</v>
      </c>
      <c r="D3163" t="str">
        <f t="shared" si="49"/>
        <v>http://example.com</v>
      </c>
    </row>
    <row r="3164" spans="1:4">
      <c r="A3164" t="s">
        <v>12170</v>
      </c>
      <c r="B3164" s="4" t="s">
        <v>23973</v>
      </c>
      <c r="C3164" s="4" t="s">
        <v>20874</v>
      </c>
      <c r="D3164" t="str">
        <f t="shared" si="49"/>
        <v>http://example.com</v>
      </c>
    </row>
    <row r="3165" spans="1:4">
      <c r="A3165" t="s">
        <v>12174</v>
      </c>
      <c r="B3165" s="4" t="s">
        <v>23974</v>
      </c>
      <c r="C3165" s="4" t="s">
        <v>20874</v>
      </c>
      <c r="D3165" t="str">
        <f t="shared" si="49"/>
        <v>http://example.com</v>
      </c>
    </row>
    <row r="3166" spans="1:4">
      <c r="A3166" t="s">
        <v>12178</v>
      </c>
      <c r="B3166" s="4" t="s">
        <v>23975</v>
      </c>
      <c r="C3166" s="4" t="s">
        <v>20876</v>
      </c>
      <c r="D3166" t="str">
        <f t="shared" si="49"/>
        <v>http://example.org</v>
      </c>
    </row>
    <row r="3167" spans="1:4">
      <c r="A3167" t="s">
        <v>12182</v>
      </c>
      <c r="B3167" s="4" t="s">
        <v>23976</v>
      </c>
      <c r="C3167" s="4" t="s">
        <v>20878</v>
      </c>
      <c r="D3167" t="str">
        <f t="shared" si="49"/>
        <v>http://example.net</v>
      </c>
    </row>
    <row r="3168" spans="1:4">
      <c r="A3168" t="s">
        <v>12186</v>
      </c>
      <c r="B3168" s="4" t="s">
        <v>22728</v>
      </c>
      <c r="C3168" s="4" t="s">
        <v>20874</v>
      </c>
      <c r="D3168" t="str">
        <f t="shared" si="49"/>
        <v>http://example.com</v>
      </c>
    </row>
    <row r="3169" spans="1:4">
      <c r="A3169" t="s">
        <v>12190</v>
      </c>
      <c r="B3169" s="4" t="s">
        <v>23977</v>
      </c>
      <c r="C3169" s="4" t="s">
        <v>20876</v>
      </c>
      <c r="D3169" t="str">
        <f t="shared" si="49"/>
        <v>http://example.org</v>
      </c>
    </row>
    <row r="3170" spans="1:4">
      <c r="A3170" t="s">
        <v>12194</v>
      </c>
      <c r="B3170" s="4" t="s">
        <v>23978</v>
      </c>
      <c r="C3170" s="4" t="s">
        <v>20876</v>
      </c>
      <c r="D3170" t="str">
        <f t="shared" si="49"/>
        <v>http://example.org</v>
      </c>
    </row>
    <row r="3171" spans="1:4">
      <c r="A3171" t="s">
        <v>12197</v>
      </c>
      <c r="B3171" s="4" t="s">
        <v>23979</v>
      </c>
      <c r="C3171" s="4" t="s">
        <v>20878</v>
      </c>
      <c r="D3171" t="str">
        <f t="shared" si="49"/>
        <v>http://example.net</v>
      </c>
    </row>
    <row r="3172" spans="1:4">
      <c r="A3172" t="s">
        <v>12201</v>
      </c>
      <c r="B3172" s="4" t="s">
        <v>23980</v>
      </c>
      <c r="C3172" s="4" t="s">
        <v>20876</v>
      </c>
      <c r="D3172" t="str">
        <f t="shared" si="49"/>
        <v>http://example.org</v>
      </c>
    </row>
    <row r="3173" spans="1:4">
      <c r="A3173" t="s">
        <v>12205</v>
      </c>
      <c r="B3173" s="4" t="s">
        <v>23981</v>
      </c>
      <c r="C3173" s="4" t="s">
        <v>20874</v>
      </c>
      <c r="D3173" t="str">
        <f t="shared" si="49"/>
        <v>http://example.com</v>
      </c>
    </row>
    <row r="3174" spans="1:4">
      <c r="A3174" t="s">
        <v>12209</v>
      </c>
      <c r="B3174" s="4" t="s">
        <v>23982</v>
      </c>
      <c r="C3174" s="4" t="s">
        <v>20874</v>
      </c>
      <c r="D3174" t="str">
        <f t="shared" si="49"/>
        <v>http://example.com</v>
      </c>
    </row>
    <row r="3175" spans="1:4">
      <c r="A3175" t="s">
        <v>12213</v>
      </c>
      <c r="B3175" s="4" t="s">
        <v>23983</v>
      </c>
      <c r="C3175" s="4" t="s">
        <v>20876</v>
      </c>
      <c r="D3175" t="str">
        <f t="shared" si="49"/>
        <v>http://example.org</v>
      </c>
    </row>
    <row r="3176" spans="1:4">
      <c r="A3176" t="s">
        <v>12217</v>
      </c>
      <c r="B3176" s="4" t="s">
        <v>23984</v>
      </c>
      <c r="C3176" s="4" t="s">
        <v>20876</v>
      </c>
      <c r="D3176" t="str">
        <f t="shared" si="49"/>
        <v>http://example.org</v>
      </c>
    </row>
    <row r="3177" spans="1:4">
      <c r="A3177" t="s">
        <v>12221</v>
      </c>
      <c r="B3177" s="4" t="s">
        <v>23985</v>
      </c>
      <c r="C3177" s="4" t="s">
        <v>20878</v>
      </c>
      <c r="D3177" t="str">
        <f t="shared" si="49"/>
        <v>http://example.net</v>
      </c>
    </row>
    <row r="3178" spans="1:4">
      <c r="A3178" t="s">
        <v>12225</v>
      </c>
      <c r="B3178" s="4" t="s">
        <v>23986</v>
      </c>
      <c r="C3178" s="4" t="s">
        <v>20874</v>
      </c>
      <c r="D3178" t="str">
        <f t="shared" si="49"/>
        <v>http://example.com</v>
      </c>
    </row>
    <row r="3179" spans="1:4">
      <c r="A3179" t="s">
        <v>12228</v>
      </c>
      <c r="B3179" s="4" t="s">
        <v>23987</v>
      </c>
      <c r="C3179" s="4" t="s">
        <v>20878</v>
      </c>
      <c r="D3179" t="str">
        <f t="shared" si="49"/>
        <v>http://example.net</v>
      </c>
    </row>
    <row r="3180" spans="1:4">
      <c r="A3180" t="s">
        <v>12232</v>
      </c>
      <c r="B3180" s="4" t="s">
        <v>23988</v>
      </c>
      <c r="C3180" s="4" t="s">
        <v>20874</v>
      </c>
      <c r="D3180" t="str">
        <f t="shared" si="49"/>
        <v>http://example.com</v>
      </c>
    </row>
    <row r="3181" spans="1:4">
      <c r="A3181" t="s">
        <v>12236</v>
      </c>
      <c r="B3181" s="4" t="s">
        <v>23989</v>
      </c>
      <c r="C3181" s="4" t="s">
        <v>20874</v>
      </c>
      <c r="D3181" t="str">
        <f t="shared" si="49"/>
        <v>http://example.com</v>
      </c>
    </row>
    <row r="3182" spans="1:4">
      <c r="A3182" t="s">
        <v>12240</v>
      </c>
      <c r="B3182" s="4" t="s">
        <v>23990</v>
      </c>
      <c r="C3182" s="4" t="s">
        <v>20876</v>
      </c>
      <c r="D3182" t="str">
        <f t="shared" si="49"/>
        <v>http://example.org</v>
      </c>
    </row>
    <row r="3183" spans="1:4">
      <c r="A3183" t="s">
        <v>12243</v>
      </c>
      <c r="B3183" s="4" t="s">
        <v>23991</v>
      </c>
      <c r="C3183" s="4" t="s">
        <v>20878</v>
      </c>
      <c r="D3183" t="str">
        <f t="shared" si="49"/>
        <v>http://example.net</v>
      </c>
    </row>
    <row r="3184" spans="1:4">
      <c r="A3184" t="s">
        <v>12246</v>
      </c>
      <c r="B3184" s="4" t="s">
        <v>23992</v>
      </c>
      <c r="C3184" s="4" t="s">
        <v>20876</v>
      </c>
      <c r="D3184" t="str">
        <f t="shared" si="49"/>
        <v>http://example.org</v>
      </c>
    </row>
    <row r="3185" spans="1:4">
      <c r="A3185" t="s">
        <v>12250</v>
      </c>
      <c r="B3185" s="4" t="s">
        <v>23993</v>
      </c>
      <c r="C3185" s="4" t="s">
        <v>20874</v>
      </c>
      <c r="D3185" t="str">
        <f t="shared" si="49"/>
        <v>http://example.com</v>
      </c>
    </row>
    <row r="3186" spans="1:4">
      <c r="A3186" t="s">
        <v>12254</v>
      </c>
      <c r="B3186" s="4" t="s">
        <v>23994</v>
      </c>
      <c r="C3186" s="4" t="s">
        <v>20874</v>
      </c>
      <c r="D3186" t="str">
        <f t="shared" si="49"/>
        <v>http://example.com</v>
      </c>
    </row>
    <row r="3187" spans="1:4">
      <c r="A3187" t="s">
        <v>12258</v>
      </c>
      <c r="B3187" s="4" t="s">
        <v>23995</v>
      </c>
      <c r="C3187" s="4" t="s">
        <v>20876</v>
      </c>
      <c r="D3187" t="str">
        <f t="shared" si="49"/>
        <v>http://example.org</v>
      </c>
    </row>
    <row r="3188" spans="1:4">
      <c r="A3188" t="s">
        <v>12262</v>
      </c>
      <c r="B3188" s="4" t="s">
        <v>23996</v>
      </c>
      <c r="C3188" s="4" t="s">
        <v>20874</v>
      </c>
      <c r="D3188" t="str">
        <f t="shared" si="49"/>
        <v>http://example.com</v>
      </c>
    </row>
    <row r="3189" spans="1:4">
      <c r="A3189" t="s">
        <v>12266</v>
      </c>
      <c r="B3189" s="4" t="s">
        <v>23997</v>
      </c>
      <c r="C3189" s="4" t="s">
        <v>20874</v>
      </c>
      <c r="D3189" t="str">
        <f t="shared" si="49"/>
        <v>http://example.com</v>
      </c>
    </row>
    <row r="3190" spans="1:4">
      <c r="A3190" t="s">
        <v>12270</v>
      </c>
      <c r="B3190" s="4" t="s">
        <v>23998</v>
      </c>
      <c r="C3190" s="4" t="s">
        <v>20878</v>
      </c>
      <c r="D3190" t="str">
        <f t="shared" si="49"/>
        <v>http://example.net</v>
      </c>
    </row>
    <row r="3191" spans="1:4">
      <c r="A3191" t="s">
        <v>12274</v>
      </c>
      <c r="B3191" s="4" t="s">
        <v>23999</v>
      </c>
      <c r="C3191" s="4" t="s">
        <v>20876</v>
      </c>
      <c r="D3191" t="str">
        <f t="shared" si="49"/>
        <v>http://example.org</v>
      </c>
    </row>
    <row r="3192" spans="1:4">
      <c r="A3192" t="s">
        <v>12278</v>
      </c>
      <c r="B3192" s="4" t="s">
        <v>24000</v>
      </c>
      <c r="C3192" s="4" t="s">
        <v>20876</v>
      </c>
      <c r="D3192" t="str">
        <f t="shared" si="49"/>
        <v>http://example.org</v>
      </c>
    </row>
    <row r="3193" spans="1:4">
      <c r="A3193" t="s">
        <v>12282</v>
      </c>
      <c r="B3193" s="4" t="s">
        <v>24001</v>
      </c>
      <c r="C3193" s="4" t="s">
        <v>20878</v>
      </c>
      <c r="D3193" t="str">
        <f t="shared" si="49"/>
        <v>http://example.net</v>
      </c>
    </row>
    <row r="3194" spans="1:4">
      <c r="A3194" t="s">
        <v>12286</v>
      </c>
      <c r="B3194" s="4" t="s">
        <v>24002</v>
      </c>
      <c r="C3194" s="4" t="s">
        <v>20876</v>
      </c>
      <c r="D3194" t="str">
        <f t="shared" si="49"/>
        <v>http://example.org</v>
      </c>
    </row>
    <row r="3195" spans="1:4">
      <c r="A3195" t="s">
        <v>12290</v>
      </c>
      <c r="B3195" s="4" t="s">
        <v>24003</v>
      </c>
      <c r="C3195" s="4" t="s">
        <v>20874</v>
      </c>
      <c r="D3195" t="str">
        <f t="shared" si="49"/>
        <v>http://example.com</v>
      </c>
    </row>
    <row r="3196" spans="1:4">
      <c r="A3196" t="s">
        <v>12294</v>
      </c>
      <c r="B3196" s="4" t="s">
        <v>24004</v>
      </c>
      <c r="C3196" s="4" t="s">
        <v>20878</v>
      </c>
      <c r="D3196" t="str">
        <f t="shared" si="49"/>
        <v>http://example.net</v>
      </c>
    </row>
    <row r="3197" spans="1:4">
      <c r="A3197" t="s">
        <v>12298</v>
      </c>
      <c r="B3197" s="4" t="s">
        <v>24005</v>
      </c>
      <c r="C3197" s="4" t="s">
        <v>20874</v>
      </c>
      <c r="D3197" t="str">
        <f t="shared" si="49"/>
        <v>http://example.com</v>
      </c>
    </row>
    <row r="3198" spans="1:4">
      <c r="A3198" t="s">
        <v>12302</v>
      </c>
      <c r="B3198" s="4" t="s">
        <v>24006</v>
      </c>
      <c r="C3198" s="4" t="s">
        <v>20876</v>
      </c>
      <c r="D3198" t="str">
        <f t="shared" si="49"/>
        <v>http://example.org</v>
      </c>
    </row>
    <row r="3199" spans="1:4">
      <c r="A3199" t="s">
        <v>12306</v>
      </c>
      <c r="B3199" s="4" t="s">
        <v>24007</v>
      </c>
      <c r="C3199" s="4" t="s">
        <v>20876</v>
      </c>
      <c r="D3199" t="str">
        <f t="shared" si="49"/>
        <v>http://example.org</v>
      </c>
    </row>
    <row r="3200" spans="1:4">
      <c r="A3200" t="s">
        <v>12310</v>
      </c>
      <c r="B3200" s="4" t="s">
        <v>24008</v>
      </c>
      <c r="C3200" s="4" t="s">
        <v>20874</v>
      </c>
      <c r="D3200" t="str">
        <f t="shared" si="49"/>
        <v>http://example.com</v>
      </c>
    </row>
    <row r="3201" spans="1:4">
      <c r="A3201" t="s">
        <v>12313</v>
      </c>
      <c r="B3201" s="4" t="s">
        <v>24009</v>
      </c>
      <c r="C3201" s="4" t="s">
        <v>20874</v>
      </c>
      <c r="D3201" t="str">
        <f t="shared" si="49"/>
        <v>http://example.com</v>
      </c>
    </row>
    <row r="3202" spans="1:4">
      <c r="A3202" t="s">
        <v>12317</v>
      </c>
      <c r="B3202" s="4" t="s">
        <v>24010</v>
      </c>
      <c r="C3202" s="4" t="s">
        <v>20874</v>
      </c>
      <c r="D3202" t="str">
        <f t="shared" si="49"/>
        <v>http://example.com</v>
      </c>
    </row>
    <row r="3203" spans="1:4">
      <c r="A3203" t="s">
        <v>12321</v>
      </c>
      <c r="B3203" s="4" t="s">
        <v>24011</v>
      </c>
      <c r="C3203" s="4" t="s">
        <v>20876</v>
      </c>
      <c r="D3203" t="str">
        <f t="shared" ref="D3203:D3266" si="50">"http://"&amp;C3203</f>
        <v>http://example.org</v>
      </c>
    </row>
    <row r="3204" spans="1:4">
      <c r="A3204" t="s">
        <v>12325</v>
      </c>
      <c r="B3204" s="4" t="s">
        <v>24012</v>
      </c>
      <c r="C3204" s="4" t="s">
        <v>20878</v>
      </c>
      <c r="D3204" t="str">
        <f t="shared" si="50"/>
        <v>http://example.net</v>
      </c>
    </row>
    <row r="3205" spans="1:4">
      <c r="A3205" t="s">
        <v>12329</v>
      </c>
      <c r="B3205" s="4" t="s">
        <v>24013</v>
      </c>
      <c r="C3205" s="4" t="s">
        <v>20874</v>
      </c>
      <c r="D3205" t="str">
        <f t="shared" si="50"/>
        <v>http://example.com</v>
      </c>
    </row>
    <row r="3206" spans="1:4">
      <c r="A3206" t="s">
        <v>12332</v>
      </c>
      <c r="B3206" s="4" t="s">
        <v>24014</v>
      </c>
      <c r="C3206" s="4" t="s">
        <v>20878</v>
      </c>
      <c r="D3206" t="str">
        <f t="shared" si="50"/>
        <v>http://example.net</v>
      </c>
    </row>
    <row r="3207" spans="1:4">
      <c r="A3207" t="s">
        <v>12336</v>
      </c>
      <c r="B3207" s="4" t="s">
        <v>24015</v>
      </c>
      <c r="C3207" s="4" t="s">
        <v>20874</v>
      </c>
      <c r="D3207" t="str">
        <f t="shared" si="50"/>
        <v>http://example.com</v>
      </c>
    </row>
    <row r="3208" spans="1:4">
      <c r="A3208" t="s">
        <v>12340</v>
      </c>
      <c r="B3208" s="4" t="s">
        <v>24016</v>
      </c>
      <c r="C3208" s="4" t="s">
        <v>20878</v>
      </c>
      <c r="D3208" t="str">
        <f t="shared" si="50"/>
        <v>http://example.net</v>
      </c>
    </row>
    <row r="3209" spans="1:4">
      <c r="A3209" t="s">
        <v>12344</v>
      </c>
      <c r="B3209" s="4" t="s">
        <v>24017</v>
      </c>
      <c r="C3209" s="4" t="s">
        <v>20878</v>
      </c>
      <c r="D3209" t="str">
        <f t="shared" si="50"/>
        <v>http://example.net</v>
      </c>
    </row>
    <row r="3210" spans="1:4">
      <c r="A3210" t="s">
        <v>12347</v>
      </c>
      <c r="B3210" s="4" t="s">
        <v>24018</v>
      </c>
      <c r="C3210" s="4" t="s">
        <v>20876</v>
      </c>
      <c r="D3210" t="str">
        <f t="shared" si="50"/>
        <v>http://example.org</v>
      </c>
    </row>
    <row r="3211" spans="1:4">
      <c r="A3211" t="s">
        <v>12350</v>
      </c>
      <c r="B3211" s="4" t="s">
        <v>24019</v>
      </c>
      <c r="C3211" s="4" t="s">
        <v>20874</v>
      </c>
      <c r="D3211" t="str">
        <f t="shared" si="50"/>
        <v>http://example.com</v>
      </c>
    </row>
    <row r="3212" spans="1:4">
      <c r="A3212" t="s">
        <v>12354</v>
      </c>
      <c r="B3212" s="4" t="s">
        <v>24020</v>
      </c>
      <c r="C3212" s="4" t="s">
        <v>20876</v>
      </c>
      <c r="D3212" t="str">
        <f t="shared" si="50"/>
        <v>http://example.org</v>
      </c>
    </row>
    <row r="3213" spans="1:4">
      <c r="A3213" t="s">
        <v>12358</v>
      </c>
      <c r="B3213" s="4" t="s">
        <v>24021</v>
      </c>
      <c r="C3213" s="4" t="s">
        <v>20874</v>
      </c>
      <c r="D3213" t="str">
        <f t="shared" si="50"/>
        <v>http://example.com</v>
      </c>
    </row>
    <row r="3214" spans="1:4">
      <c r="A3214" t="s">
        <v>12362</v>
      </c>
      <c r="B3214" s="4" t="s">
        <v>24022</v>
      </c>
      <c r="C3214" s="4" t="s">
        <v>20878</v>
      </c>
      <c r="D3214" t="str">
        <f t="shared" si="50"/>
        <v>http://example.net</v>
      </c>
    </row>
    <row r="3215" spans="1:4">
      <c r="A3215" t="s">
        <v>12366</v>
      </c>
      <c r="B3215" s="4" t="s">
        <v>24023</v>
      </c>
      <c r="C3215" s="4" t="s">
        <v>20878</v>
      </c>
      <c r="D3215" t="str">
        <f t="shared" si="50"/>
        <v>http://example.net</v>
      </c>
    </row>
    <row r="3216" spans="1:4">
      <c r="A3216" t="s">
        <v>12370</v>
      </c>
      <c r="B3216" s="4" t="s">
        <v>21529</v>
      </c>
      <c r="C3216" s="4" t="s">
        <v>20876</v>
      </c>
      <c r="D3216" t="str">
        <f t="shared" si="50"/>
        <v>http://example.org</v>
      </c>
    </row>
    <row r="3217" spans="1:4">
      <c r="A3217" t="s">
        <v>12374</v>
      </c>
      <c r="B3217" s="4" t="s">
        <v>24024</v>
      </c>
      <c r="C3217" s="4" t="s">
        <v>20878</v>
      </c>
      <c r="D3217" t="str">
        <f t="shared" si="50"/>
        <v>http://example.net</v>
      </c>
    </row>
    <row r="3218" spans="1:4">
      <c r="A3218" t="s">
        <v>12378</v>
      </c>
      <c r="B3218" s="4" t="s">
        <v>24025</v>
      </c>
      <c r="C3218" s="4" t="s">
        <v>20874</v>
      </c>
      <c r="D3218" t="str">
        <f t="shared" si="50"/>
        <v>http://example.com</v>
      </c>
    </row>
    <row r="3219" spans="1:4">
      <c r="A3219" t="s">
        <v>12382</v>
      </c>
      <c r="B3219" s="4" t="s">
        <v>24026</v>
      </c>
      <c r="C3219" s="4" t="s">
        <v>20874</v>
      </c>
      <c r="D3219" t="str">
        <f t="shared" si="50"/>
        <v>http://example.com</v>
      </c>
    </row>
    <row r="3220" spans="1:4">
      <c r="A3220" t="s">
        <v>12386</v>
      </c>
      <c r="B3220" s="4" t="s">
        <v>24027</v>
      </c>
      <c r="C3220" s="4" t="s">
        <v>20876</v>
      </c>
      <c r="D3220" t="str">
        <f t="shared" si="50"/>
        <v>http://example.org</v>
      </c>
    </row>
    <row r="3221" spans="1:4">
      <c r="A3221" t="s">
        <v>12390</v>
      </c>
      <c r="B3221" s="4" t="s">
        <v>24028</v>
      </c>
      <c r="C3221" s="4" t="s">
        <v>20876</v>
      </c>
      <c r="D3221" t="str">
        <f t="shared" si="50"/>
        <v>http://example.org</v>
      </c>
    </row>
    <row r="3222" spans="1:4">
      <c r="A3222" t="s">
        <v>12394</v>
      </c>
      <c r="B3222" s="4" t="s">
        <v>24029</v>
      </c>
      <c r="C3222" s="4" t="s">
        <v>20876</v>
      </c>
      <c r="D3222" t="str">
        <f t="shared" si="50"/>
        <v>http://example.org</v>
      </c>
    </row>
    <row r="3223" spans="1:4">
      <c r="A3223" t="s">
        <v>12398</v>
      </c>
      <c r="B3223" s="4" t="s">
        <v>24030</v>
      </c>
      <c r="C3223" s="4" t="s">
        <v>20878</v>
      </c>
      <c r="D3223" t="str">
        <f t="shared" si="50"/>
        <v>http://example.net</v>
      </c>
    </row>
    <row r="3224" spans="1:4">
      <c r="A3224" t="s">
        <v>12402</v>
      </c>
      <c r="B3224" s="4" t="s">
        <v>23581</v>
      </c>
      <c r="C3224" s="4" t="s">
        <v>20874</v>
      </c>
      <c r="D3224" t="str">
        <f t="shared" si="50"/>
        <v>http://example.com</v>
      </c>
    </row>
    <row r="3225" spans="1:4">
      <c r="A3225" t="s">
        <v>12406</v>
      </c>
      <c r="B3225" s="4" t="s">
        <v>24031</v>
      </c>
      <c r="C3225" s="4" t="s">
        <v>20874</v>
      </c>
      <c r="D3225" t="str">
        <f t="shared" si="50"/>
        <v>http://example.com</v>
      </c>
    </row>
    <row r="3226" spans="1:4">
      <c r="A3226" t="s">
        <v>12410</v>
      </c>
      <c r="B3226" s="4" t="s">
        <v>24032</v>
      </c>
      <c r="C3226" s="4" t="s">
        <v>20874</v>
      </c>
      <c r="D3226" t="str">
        <f t="shared" si="50"/>
        <v>http://example.com</v>
      </c>
    </row>
    <row r="3227" spans="1:4">
      <c r="A3227" t="s">
        <v>12414</v>
      </c>
      <c r="B3227" s="4" t="s">
        <v>24033</v>
      </c>
      <c r="C3227" s="4" t="s">
        <v>20874</v>
      </c>
      <c r="D3227" t="str">
        <f t="shared" si="50"/>
        <v>http://example.com</v>
      </c>
    </row>
    <row r="3228" spans="1:4">
      <c r="A3228" t="s">
        <v>12418</v>
      </c>
      <c r="B3228" s="4" t="s">
        <v>24034</v>
      </c>
      <c r="C3228" s="4" t="s">
        <v>20878</v>
      </c>
      <c r="D3228" t="str">
        <f t="shared" si="50"/>
        <v>http://example.net</v>
      </c>
    </row>
    <row r="3229" spans="1:4">
      <c r="A3229" t="s">
        <v>12422</v>
      </c>
      <c r="B3229" s="4" t="s">
        <v>24035</v>
      </c>
      <c r="C3229" s="4" t="s">
        <v>20876</v>
      </c>
      <c r="D3229" t="str">
        <f t="shared" si="50"/>
        <v>http://example.org</v>
      </c>
    </row>
    <row r="3230" spans="1:4">
      <c r="A3230" t="s">
        <v>12426</v>
      </c>
      <c r="B3230" s="4" t="s">
        <v>24036</v>
      </c>
      <c r="C3230" s="4" t="s">
        <v>20874</v>
      </c>
      <c r="D3230" t="str">
        <f t="shared" si="50"/>
        <v>http://example.com</v>
      </c>
    </row>
    <row r="3231" spans="1:4">
      <c r="A3231" t="s">
        <v>12430</v>
      </c>
      <c r="B3231" s="4" t="s">
        <v>24037</v>
      </c>
      <c r="C3231" s="4" t="s">
        <v>20874</v>
      </c>
      <c r="D3231" t="str">
        <f t="shared" si="50"/>
        <v>http://example.com</v>
      </c>
    </row>
    <row r="3232" spans="1:4">
      <c r="A3232" t="s">
        <v>12434</v>
      </c>
      <c r="B3232" s="4" t="s">
        <v>24038</v>
      </c>
      <c r="C3232" s="4" t="s">
        <v>20876</v>
      </c>
      <c r="D3232" t="str">
        <f t="shared" si="50"/>
        <v>http://example.org</v>
      </c>
    </row>
    <row r="3233" spans="1:4">
      <c r="A3233" t="s">
        <v>12438</v>
      </c>
      <c r="B3233" s="4" t="s">
        <v>24039</v>
      </c>
      <c r="C3233" s="4" t="s">
        <v>20878</v>
      </c>
      <c r="D3233" t="str">
        <f t="shared" si="50"/>
        <v>http://example.net</v>
      </c>
    </row>
    <row r="3234" spans="1:4">
      <c r="A3234" t="s">
        <v>12442</v>
      </c>
      <c r="B3234" s="4" t="s">
        <v>24040</v>
      </c>
      <c r="C3234" s="4" t="s">
        <v>20876</v>
      </c>
      <c r="D3234" t="str">
        <f t="shared" si="50"/>
        <v>http://example.org</v>
      </c>
    </row>
    <row r="3235" spans="1:4">
      <c r="A3235" t="s">
        <v>12445</v>
      </c>
      <c r="B3235" s="4" t="s">
        <v>24041</v>
      </c>
      <c r="C3235" s="4" t="s">
        <v>20874</v>
      </c>
      <c r="D3235" t="str">
        <f t="shared" si="50"/>
        <v>http://example.com</v>
      </c>
    </row>
    <row r="3236" spans="1:4">
      <c r="A3236" t="s">
        <v>12449</v>
      </c>
      <c r="B3236" s="4" t="s">
        <v>24042</v>
      </c>
      <c r="C3236" s="4" t="s">
        <v>20878</v>
      </c>
      <c r="D3236" t="str">
        <f t="shared" si="50"/>
        <v>http://example.net</v>
      </c>
    </row>
    <row r="3237" spans="1:4">
      <c r="A3237" t="s">
        <v>12453</v>
      </c>
      <c r="B3237" s="4" t="s">
        <v>24043</v>
      </c>
      <c r="C3237" s="4" t="s">
        <v>20874</v>
      </c>
      <c r="D3237" t="str">
        <f t="shared" si="50"/>
        <v>http://example.com</v>
      </c>
    </row>
    <row r="3238" spans="1:4">
      <c r="A3238" t="s">
        <v>12457</v>
      </c>
      <c r="B3238" s="4" t="s">
        <v>24044</v>
      </c>
      <c r="C3238" s="4" t="s">
        <v>20878</v>
      </c>
      <c r="D3238" t="str">
        <f t="shared" si="50"/>
        <v>http://example.net</v>
      </c>
    </row>
    <row r="3239" spans="1:4">
      <c r="A3239" t="s">
        <v>12461</v>
      </c>
      <c r="B3239" s="4" t="s">
        <v>24045</v>
      </c>
      <c r="C3239" s="4" t="s">
        <v>20878</v>
      </c>
      <c r="D3239" t="str">
        <f t="shared" si="50"/>
        <v>http://example.net</v>
      </c>
    </row>
    <row r="3240" spans="1:4">
      <c r="A3240" t="s">
        <v>12465</v>
      </c>
      <c r="B3240" s="4" t="s">
        <v>24046</v>
      </c>
      <c r="C3240" s="4" t="s">
        <v>20878</v>
      </c>
      <c r="D3240" t="str">
        <f t="shared" si="50"/>
        <v>http://example.net</v>
      </c>
    </row>
    <row r="3241" spans="1:4">
      <c r="A3241" t="s">
        <v>12468</v>
      </c>
      <c r="B3241" s="4" t="s">
        <v>24047</v>
      </c>
      <c r="C3241" s="4" t="s">
        <v>20876</v>
      </c>
      <c r="D3241" t="str">
        <f t="shared" si="50"/>
        <v>http://example.org</v>
      </c>
    </row>
    <row r="3242" spans="1:4">
      <c r="A3242" t="s">
        <v>12472</v>
      </c>
      <c r="B3242" s="4" t="s">
        <v>24048</v>
      </c>
      <c r="C3242" s="4" t="s">
        <v>20878</v>
      </c>
      <c r="D3242" t="str">
        <f t="shared" si="50"/>
        <v>http://example.net</v>
      </c>
    </row>
    <row r="3243" spans="1:4">
      <c r="A3243" t="s">
        <v>12476</v>
      </c>
      <c r="B3243" s="4" t="s">
        <v>24049</v>
      </c>
      <c r="C3243" s="4" t="s">
        <v>20874</v>
      </c>
      <c r="D3243" t="str">
        <f t="shared" si="50"/>
        <v>http://example.com</v>
      </c>
    </row>
    <row r="3244" spans="1:4">
      <c r="A3244" t="s">
        <v>12480</v>
      </c>
      <c r="B3244" s="4" t="s">
        <v>24050</v>
      </c>
      <c r="C3244" s="4" t="s">
        <v>20876</v>
      </c>
      <c r="D3244" t="str">
        <f t="shared" si="50"/>
        <v>http://example.org</v>
      </c>
    </row>
    <row r="3245" spans="1:4">
      <c r="A3245" t="s">
        <v>12484</v>
      </c>
      <c r="B3245" s="4" t="s">
        <v>24051</v>
      </c>
      <c r="C3245" s="4" t="s">
        <v>20878</v>
      </c>
      <c r="D3245" t="str">
        <f t="shared" si="50"/>
        <v>http://example.net</v>
      </c>
    </row>
    <row r="3246" spans="1:4">
      <c r="A3246" t="s">
        <v>12487</v>
      </c>
      <c r="B3246" s="4" t="s">
        <v>24052</v>
      </c>
      <c r="C3246" s="4" t="s">
        <v>20876</v>
      </c>
      <c r="D3246" t="str">
        <f t="shared" si="50"/>
        <v>http://example.org</v>
      </c>
    </row>
    <row r="3247" spans="1:4">
      <c r="A3247" t="s">
        <v>12491</v>
      </c>
      <c r="B3247" s="4" t="s">
        <v>24053</v>
      </c>
      <c r="C3247" s="4" t="s">
        <v>20874</v>
      </c>
      <c r="D3247" t="str">
        <f t="shared" si="50"/>
        <v>http://example.com</v>
      </c>
    </row>
    <row r="3248" spans="1:4">
      <c r="A3248" t="s">
        <v>12494</v>
      </c>
      <c r="B3248" s="4" t="s">
        <v>24054</v>
      </c>
      <c r="C3248" s="4" t="s">
        <v>20878</v>
      </c>
      <c r="D3248" t="str">
        <f t="shared" si="50"/>
        <v>http://example.net</v>
      </c>
    </row>
    <row r="3249" spans="1:4">
      <c r="A3249" t="s">
        <v>12498</v>
      </c>
      <c r="B3249" s="4" t="s">
        <v>24055</v>
      </c>
      <c r="C3249" s="4" t="s">
        <v>20876</v>
      </c>
      <c r="D3249" t="str">
        <f t="shared" si="50"/>
        <v>http://example.org</v>
      </c>
    </row>
    <row r="3250" spans="1:4">
      <c r="A3250" t="s">
        <v>12502</v>
      </c>
      <c r="B3250" s="4" t="s">
        <v>24056</v>
      </c>
      <c r="C3250" s="4" t="s">
        <v>20874</v>
      </c>
      <c r="D3250" t="str">
        <f t="shared" si="50"/>
        <v>http://example.com</v>
      </c>
    </row>
    <row r="3251" spans="1:4">
      <c r="A3251" t="s">
        <v>12506</v>
      </c>
      <c r="B3251" s="4" t="s">
        <v>24057</v>
      </c>
      <c r="C3251" s="4" t="s">
        <v>20878</v>
      </c>
      <c r="D3251" t="str">
        <f t="shared" si="50"/>
        <v>http://example.net</v>
      </c>
    </row>
    <row r="3252" spans="1:4">
      <c r="A3252" t="s">
        <v>12510</v>
      </c>
      <c r="B3252" s="4" t="s">
        <v>24058</v>
      </c>
      <c r="C3252" s="4" t="s">
        <v>20874</v>
      </c>
      <c r="D3252" t="str">
        <f t="shared" si="50"/>
        <v>http://example.com</v>
      </c>
    </row>
    <row r="3253" spans="1:4">
      <c r="A3253" t="s">
        <v>12514</v>
      </c>
      <c r="B3253" s="4" t="s">
        <v>24059</v>
      </c>
      <c r="C3253" s="4" t="s">
        <v>20876</v>
      </c>
      <c r="D3253" t="str">
        <f t="shared" si="50"/>
        <v>http://example.org</v>
      </c>
    </row>
    <row r="3254" spans="1:4">
      <c r="A3254" t="s">
        <v>12518</v>
      </c>
      <c r="B3254" s="4" t="s">
        <v>24060</v>
      </c>
      <c r="C3254" s="4" t="s">
        <v>20876</v>
      </c>
      <c r="D3254" t="str">
        <f t="shared" si="50"/>
        <v>http://example.org</v>
      </c>
    </row>
    <row r="3255" spans="1:4">
      <c r="A3255" t="s">
        <v>12522</v>
      </c>
      <c r="B3255" s="4" t="s">
        <v>24061</v>
      </c>
      <c r="C3255" s="4" t="s">
        <v>20874</v>
      </c>
      <c r="D3255" t="str">
        <f t="shared" si="50"/>
        <v>http://example.com</v>
      </c>
    </row>
    <row r="3256" spans="1:4">
      <c r="A3256" t="s">
        <v>12526</v>
      </c>
      <c r="B3256" s="4" t="s">
        <v>24062</v>
      </c>
      <c r="C3256" s="4" t="s">
        <v>20876</v>
      </c>
      <c r="D3256" t="str">
        <f t="shared" si="50"/>
        <v>http://example.org</v>
      </c>
    </row>
    <row r="3257" spans="1:4">
      <c r="A3257" t="s">
        <v>12530</v>
      </c>
      <c r="B3257" s="4" t="s">
        <v>24063</v>
      </c>
      <c r="C3257" s="4" t="s">
        <v>20874</v>
      </c>
      <c r="D3257" t="str">
        <f t="shared" si="50"/>
        <v>http://example.com</v>
      </c>
    </row>
    <row r="3258" spans="1:4">
      <c r="A3258" t="s">
        <v>12534</v>
      </c>
      <c r="B3258" s="4" t="s">
        <v>24064</v>
      </c>
      <c r="C3258" s="4" t="s">
        <v>20878</v>
      </c>
      <c r="D3258" t="str">
        <f t="shared" si="50"/>
        <v>http://example.net</v>
      </c>
    </row>
    <row r="3259" spans="1:4">
      <c r="A3259" t="s">
        <v>12538</v>
      </c>
      <c r="B3259" s="4" t="s">
        <v>24065</v>
      </c>
      <c r="C3259" s="4" t="s">
        <v>20874</v>
      </c>
      <c r="D3259" t="str">
        <f t="shared" si="50"/>
        <v>http://example.com</v>
      </c>
    </row>
    <row r="3260" spans="1:4">
      <c r="A3260" t="s">
        <v>12542</v>
      </c>
      <c r="B3260" s="4" t="s">
        <v>24066</v>
      </c>
      <c r="C3260" s="4" t="s">
        <v>20876</v>
      </c>
      <c r="D3260" t="str">
        <f t="shared" si="50"/>
        <v>http://example.org</v>
      </c>
    </row>
    <row r="3261" spans="1:4">
      <c r="A3261" t="s">
        <v>12546</v>
      </c>
      <c r="B3261" s="4" t="s">
        <v>24067</v>
      </c>
      <c r="C3261" s="4" t="s">
        <v>20874</v>
      </c>
      <c r="D3261" t="str">
        <f t="shared" si="50"/>
        <v>http://example.com</v>
      </c>
    </row>
    <row r="3262" spans="1:4">
      <c r="A3262" t="s">
        <v>12550</v>
      </c>
      <c r="B3262" s="4" t="s">
        <v>24068</v>
      </c>
      <c r="C3262" s="4" t="s">
        <v>20876</v>
      </c>
      <c r="D3262" t="str">
        <f t="shared" si="50"/>
        <v>http://example.org</v>
      </c>
    </row>
    <row r="3263" spans="1:4">
      <c r="A3263" t="s">
        <v>12554</v>
      </c>
      <c r="B3263" s="4" t="s">
        <v>24069</v>
      </c>
      <c r="C3263" s="4" t="s">
        <v>20878</v>
      </c>
      <c r="D3263" t="str">
        <f t="shared" si="50"/>
        <v>http://example.net</v>
      </c>
    </row>
    <row r="3264" spans="1:4">
      <c r="A3264" t="s">
        <v>12558</v>
      </c>
      <c r="B3264" s="4" t="s">
        <v>24070</v>
      </c>
      <c r="C3264" s="4" t="s">
        <v>20876</v>
      </c>
      <c r="D3264" t="str">
        <f t="shared" si="50"/>
        <v>http://example.org</v>
      </c>
    </row>
    <row r="3265" spans="1:4">
      <c r="A3265" t="s">
        <v>12561</v>
      </c>
      <c r="B3265" s="4" t="s">
        <v>24071</v>
      </c>
      <c r="C3265" s="4" t="s">
        <v>20878</v>
      </c>
      <c r="D3265" t="str">
        <f t="shared" si="50"/>
        <v>http://example.net</v>
      </c>
    </row>
    <row r="3266" spans="1:4">
      <c r="A3266" t="s">
        <v>12565</v>
      </c>
      <c r="B3266" s="4" t="s">
        <v>24072</v>
      </c>
      <c r="C3266" s="4" t="s">
        <v>20876</v>
      </c>
      <c r="D3266" t="str">
        <f t="shared" si="50"/>
        <v>http://example.org</v>
      </c>
    </row>
    <row r="3267" spans="1:4">
      <c r="A3267" t="s">
        <v>12569</v>
      </c>
      <c r="B3267" s="4" t="s">
        <v>24073</v>
      </c>
      <c r="C3267" s="4" t="s">
        <v>20874</v>
      </c>
      <c r="D3267" t="str">
        <f t="shared" ref="D3267:D3330" si="51">"http://"&amp;C3267</f>
        <v>http://example.com</v>
      </c>
    </row>
    <row r="3268" spans="1:4">
      <c r="A3268" t="s">
        <v>12573</v>
      </c>
      <c r="B3268" s="4" t="s">
        <v>24074</v>
      </c>
      <c r="C3268" s="4" t="s">
        <v>20874</v>
      </c>
      <c r="D3268" t="str">
        <f t="shared" si="51"/>
        <v>http://example.com</v>
      </c>
    </row>
    <row r="3269" spans="1:4">
      <c r="A3269" t="s">
        <v>12577</v>
      </c>
      <c r="B3269" s="4" t="s">
        <v>24075</v>
      </c>
      <c r="C3269" s="4" t="s">
        <v>20876</v>
      </c>
      <c r="D3269" t="str">
        <f t="shared" si="51"/>
        <v>http://example.org</v>
      </c>
    </row>
    <row r="3270" spans="1:4">
      <c r="A3270" t="s">
        <v>12581</v>
      </c>
      <c r="B3270" s="4" t="s">
        <v>24076</v>
      </c>
      <c r="C3270" s="4" t="s">
        <v>20878</v>
      </c>
      <c r="D3270" t="str">
        <f t="shared" si="51"/>
        <v>http://example.net</v>
      </c>
    </row>
    <row r="3271" spans="1:4">
      <c r="A3271" t="s">
        <v>12584</v>
      </c>
      <c r="B3271" s="4" t="s">
        <v>24077</v>
      </c>
      <c r="C3271" s="4" t="s">
        <v>20876</v>
      </c>
      <c r="D3271" t="str">
        <f t="shared" si="51"/>
        <v>http://example.org</v>
      </c>
    </row>
    <row r="3272" spans="1:4">
      <c r="A3272" t="s">
        <v>12588</v>
      </c>
      <c r="B3272" s="4" t="s">
        <v>24078</v>
      </c>
      <c r="C3272" s="4" t="s">
        <v>20878</v>
      </c>
      <c r="D3272" t="str">
        <f t="shared" si="51"/>
        <v>http://example.net</v>
      </c>
    </row>
    <row r="3273" spans="1:4">
      <c r="A3273" t="s">
        <v>12591</v>
      </c>
      <c r="B3273" s="4" t="s">
        <v>24079</v>
      </c>
      <c r="C3273" s="4" t="s">
        <v>20876</v>
      </c>
      <c r="D3273" t="str">
        <f t="shared" si="51"/>
        <v>http://example.org</v>
      </c>
    </row>
    <row r="3274" spans="1:4">
      <c r="A3274" t="s">
        <v>12595</v>
      </c>
      <c r="B3274" s="4" t="s">
        <v>24080</v>
      </c>
      <c r="C3274" s="4" t="s">
        <v>20878</v>
      </c>
      <c r="D3274" t="str">
        <f t="shared" si="51"/>
        <v>http://example.net</v>
      </c>
    </row>
    <row r="3275" spans="1:4">
      <c r="A3275" t="s">
        <v>12598</v>
      </c>
      <c r="B3275" s="4" t="s">
        <v>24081</v>
      </c>
      <c r="C3275" s="4" t="s">
        <v>20876</v>
      </c>
      <c r="D3275" t="str">
        <f t="shared" si="51"/>
        <v>http://example.org</v>
      </c>
    </row>
    <row r="3276" spans="1:4">
      <c r="A3276" t="s">
        <v>12602</v>
      </c>
      <c r="B3276" s="4" t="s">
        <v>24082</v>
      </c>
      <c r="C3276" s="4" t="s">
        <v>20878</v>
      </c>
      <c r="D3276" t="str">
        <f t="shared" si="51"/>
        <v>http://example.net</v>
      </c>
    </row>
    <row r="3277" spans="1:4">
      <c r="A3277" t="s">
        <v>12605</v>
      </c>
      <c r="B3277" s="4" t="s">
        <v>24083</v>
      </c>
      <c r="C3277" s="4" t="s">
        <v>20878</v>
      </c>
      <c r="D3277" t="str">
        <f t="shared" si="51"/>
        <v>http://example.net</v>
      </c>
    </row>
    <row r="3278" spans="1:4">
      <c r="A3278" t="s">
        <v>12609</v>
      </c>
      <c r="B3278" s="4" t="s">
        <v>24084</v>
      </c>
      <c r="C3278" s="4" t="s">
        <v>20878</v>
      </c>
      <c r="D3278" t="str">
        <f t="shared" si="51"/>
        <v>http://example.net</v>
      </c>
    </row>
    <row r="3279" spans="1:4">
      <c r="A3279" t="s">
        <v>12613</v>
      </c>
      <c r="B3279" s="4" t="s">
        <v>24085</v>
      </c>
      <c r="C3279" s="4" t="s">
        <v>20878</v>
      </c>
      <c r="D3279" t="str">
        <f t="shared" si="51"/>
        <v>http://example.net</v>
      </c>
    </row>
    <row r="3280" spans="1:4">
      <c r="A3280" t="s">
        <v>12617</v>
      </c>
      <c r="B3280" s="4" t="s">
        <v>24086</v>
      </c>
      <c r="C3280" s="4" t="s">
        <v>20876</v>
      </c>
      <c r="D3280" t="str">
        <f t="shared" si="51"/>
        <v>http://example.org</v>
      </c>
    </row>
    <row r="3281" spans="1:4">
      <c r="A3281" t="s">
        <v>12621</v>
      </c>
      <c r="B3281" s="4" t="s">
        <v>24087</v>
      </c>
      <c r="C3281" s="4" t="s">
        <v>20876</v>
      </c>
      <c r="D3281" t="str">
        <f t="shared" si="51"/>
        <v>http://example.org</v>
      </c>
    </row>
    <row r="3282" spans="1:4">
      <c r="A3282" t="s">
        <v>12625</v>
      </c>
      <c r="B3282" s="4" t="s">
        <v>24088</v>
      </c>
      <c r="C3282" s="4" t="s">
        <v>20874</v>
      </c>
      <c r="D3282" t="str">
        <f t="shared" si="51"/>
        <v>http://example.com</v>
      </c>
    </row>
    <row r="3283" spans="1:4">
      <c r="A3283" t="s">
        <v>12629</v>
      </c>
      <c r="B3283" s="4" t="s">
        <v>24089</v>
      </c>
      <c r="C3283" s="4" t="s">
        <v>20876</v>
      </c>
      <c r="D3283" t="str">
        <f t="shared" si="51"/>
        <v>http://example.org</v>
      </c>
    </row>
    <row r="3284" spans="1:4">
      <c r="A3284" t="s">
        <v>12633</v>
      </c>
      <c r="B3284" s="4" t="s">
        <v>24090</v>
      </c>
      <c r="C3284" s="4" t="s">
        <v>20874</v>
      </c>
      <c r="D3284" t="str">
        <f t="shared" si="51"/>
        <v>http://example.com</v>
      </c>
    </row>
    <row r="3285" spans="1:4">
      <c r="A3285" t="s">
        <v>12637</v>
      </c>
      <c r="B3285" s="4" t="s">
        <v>24091</v>
      </c>
      <c r="C3285" s="4" t="s">
        <v>20874</v>
      </c>
      <c r="D3285" t="str">
        <f t="shared" si="51"/>
        <v>http://example.com</v>
      </c>
    </row>
    <row r="3286" spans="1:4">
      <c r="A3286" t="s">
        <v>12641</v>
      </c>
      <c r="B3286" s="4" t="s">
        <v>23195</v>
      </c>
      <c r="C3286" s="4" t="s">
        <v>20874</v>
      </c>
      <c r="D3286" t="str">
        <f t="shared" si="51"/>
        <v>http://example.com</v>
      </c>
    </row>
    <row r="3287" spans="1:4">
      <c r="A3287" t="s">
        <v>12645</v>
      </c>
      <c r="B3287" s="4" t="s">
        <v>24092</v>
      </c>
      <c r="C3287" s="4" t="s">
        <v>20874</v>
      </c>
      <c r="D3287" t="str">
        <f t="shared" si="51"/>
        <v>http://example.com</v>
      </c>
    </row>
    <row r="3288" spans="1:4">
      <c r="A3288" t="s">
        <v>12649</v>
      </c>
      <c r="B3288" s="4" t="s">
        <v>24093</v>
      </c>
      <c r="C3288" s="4" t="s">
        <v>20876</v>
      </c>
      <c r="D3288" t="str">
        <f t="shared" si="51"/>
        <v>http://example.org</v>
      </c>
    </row>
    <row r="3289" spans="1:4">
      <c r="A3289" t="s">
        <v>12652</v>
      </c>
      <c r="B3289" s="4" t="s">
        <v>24094</v>
      </c>
      <c r="C3289" s="4" t="s">
        <v>20878</v>
      </c>
      <c r="D3289" t="str">
        <f t="shared" si="51"/>
        <v>http://example.net</v>
      </c>
    </row>
    <row r="3290" spans="1:4">
      <c r="A3290" t="s">
        <v>12656</v>
      </c>
      <c r="B3290" s="4" t="s">
        <v>24095</v>
      </c>
      <c r="C3290" s="4" t="s">
        <v>20878</v>
      </c>
      <c r="D3290" t="str">
        <f t="shared" si="51"/>
        <v>http://example.net</v>
      </c>
    </row>
    <row r="3291" spans="1:4">
      <c r="A3291" t="s">
        <v>12660</v>
      </c>
      <c r="B3291" s="4" t="s">
        <v>24096</v>
      </c>
      <c r="C3291" s="4" t="s">
        <v>20878</v>
      </c>
      <c r="D3291" t="str">
        <f t="shared" si="51"/>
        <v>http://example.net</v>
      </c>
    </row>
    <row r="3292" spans="1:4">
      <c r="A3292" t="s">
        <v>12663</v>
      </c>
      <c r="B3292" s="4" t="s">
        <v>24097</v>
      </c>
      <c r="C3292" s="4" t="s">
        <v>20878</v>
      </c>
      <c r="D3292" t="str">
        <f t="shared" si="51"/>
        <v>http://example.net</v>
      </c>
    </row>
    <row r="3293" spans="1:4">
      <c r="A3293" t="s">
        <v>12667</v>
      </c>
      <c r="B3293" s="4" t="s">
        <v>24098</v>
      </c>
      <c r="C3293" s="4" t="s">
        <v>20874</v>
      </c>
      <c r="D3293" t="str">
        <f t="shared" si="51"/>
        <v>http://example.com</v>
      </c>
    </row>
    <row r="3294" spans="1:4">
      <c r="A3294" t="s">
        <v>12671</v>
      </c>
      <c r="B3294" s="4" t="s">
        <v>24099</v>
      </c>
      <c r="C3294" s="4" t="s">
        <v>20874</v>
      </c>
      <c r="D3294" t="str">
        <f t="shared" si="51"/>
        <v>http://example.com</v>
      </c>
    </row>
    <row r="3295" spans="1:4">
      <c r="A3295" t="s">
        <v>12675</v>
      </c>
      <c r="B3295" s="4" t="s">
        <v>24100</v>
      </c>
      <c r="C3295" s="4" t="s">
        <v>20878</v>
      </c>
      <c r="D3295" t="str">
        <f t="shared" si="51"/>
        <v>http://example.net</v>
      </c>
    </row>
    <row r="3296" spans="1:4">
      <c r="A3296" t="s">
        <v>12679</v>
      </c>
      <c r="B3296" s="4" t="s">
        <v>24101</v>
      </c>
      <c r="C3296" s="4" t="s">
        <v>20878</v>
      </c>
      <c r="D3296" t="str">
        <f t="shared" si="51"/>
        <v>http://example.net</v>
      </c>
    </row>
    <row r="3297" spans="1:4">
      <c r="A3297" t="s">
        <v>12683</v>
      </c>
      <c r="B3297" s="4" t="s">
        <v>24038</v>
      </c>
      <c r="C3297" s="4" t="s">
        <v>20874</v>
      </c>
      <c r="D3297" t="str">
        <f t="shared" si="51"/>
        <v>http://example.com</v>
      </c>
    </row>
    <row r="3298" spans="1:4">
      <c r="A3298" t="s">
        <v>12686</v>
      </c>
      <c r="B3298" s="4" t="s">
        <v>24102</v>
      </c>
      <c r="C3298" s="4" t="s">
        <v>20878</v>
      </c>
      <c r="D3298" t="str">
        <f t="shared" si="51"/>
        <v>http://example.net</v>
      </c>
    </row>
    <row r="3299" spans="1:4">
      <c r="A3299" t="s">
        <v>12689</v>
      </c>
      <c r="B3299" s="4" t="s">
        <v>24103</v>
      </c>
      <c r="C3299" s="4" t="s">
        <v>20878</v>
      </c>
      <c r="D3299" t="str">
        <f t="shared" si="51"/>
        <v>http://example.net</v>
      </c>
    </row>
    <row r="3300" spans="1:4">
      <c r="A3300" t="s">
        <v>12693</v>
      </c>
      <c r="B3300" s="4" t="s">
        <v>24104</v>
      </c>
      <c r="C3300" s="4" t="s">
        <v>20876</v>
      </c>
      <c r="D3300" t="str">
        <f t="shared" si="51"/>
        <v>http://example.org</v>
      </c>
    </row>
    <row r="3301" spans="1:4">
      <c r="A3301" t="s">
        <v>12697</v>
      </c>
      <c r="B3301" s="4" t="s">
        <v>24105</v>
      </c>
      <c r="C3301" s="4" t="s">
        <v>20876</v>
      </c>
      <c r="D3301" t="str">
        <f t="shared" si="51"/>
        <v>http://example.org</v>
      </c>
    </row>
    <row r="3302" spans="1:4">
      <c r="A3302" t="s">
        <v>12701</v>
      </c>
      <c r="B3302" s="4" t="s">
        <v>24106</v>
      </c>
      <c r="C3302" s="4" t="s">
        <v>20878</v>
      </c>
      <c r="D3302" t="str">
        <f t="shared" si="51"/>
        <v>http://example.net</v>
      </c>
    </row>
    <row r="3303" spans="1:4">
      <c r="A3303" t="s">
        <v>12705</v>
      </c>
      <c r="B3303" s="4" t="s">
        <v>24107</v>
      </c>
      <c r="C3303" s="4" t="s">
        <v>20878</v>
      </c>
      <c r="D3303" t="str">
        <f t="shared" si="51"/>
        <v>http://example.net</v>
      </c>
    </row>
    <row r="3304" spans="1:4">
      <c r="A3304" t="s">
        <v>12709</v>
      </c>
      <c r="B3304" s="4" t="s">
        <v>24108</v>
      </c>
      <c r="C3304" s="4" t="s">
        <v>20876</v>
      </c>
      <c r="D3304" t="str">
        <f t="shared" si="51"/>
        <v>http://example.org</v>
      </c>
    </row>
    <row r="3305" spans="1:4">
      <c r="A3305" t="s">
        <v>12712</v>
      </c>
      <c r="B3305" s="4" t="s">
        <v>24109</v>
      </c>
      <c r="C3305" s="4" t="s">
        <v>20876</v>
      </c>
      <c r="D3305" t="str">
        <f t="shared" si="51"/>
        <v>http://example.org</v>
      </c>
    </row>
    <row r="3306" spans="1:4">
      <c r="A3306" t="s">
        <v>12716</v>
      </c>
      <c r="B3306" s="4" t="s">
        <v>24110</v>
      </c>
      <c r="C3306" s="4" t="s">
        <v>20876</v>
      </c>
      <c r="D3306" t="str">
        <f t="shared" si="51"/>
        <v>http://example.org</v>
      </c>
    </row>
    <row r="3307" spans="1:4">
      <c r="A3307" t="s">
        <v>12720</v>
      </c>
      <c r="B3307" s="4" t="s">
        <v>24111</v>
      </c>
      <c r="C3307" s="4" t="s">
        <v>20876</v>
      </c>
      <c r="D3307" t="str">
        <f t="shared" si="51"/>
        <v>http://example.org</v>
      </c>
    </row>
    <row r="3308" spans="1:4">
      <c r="A3308" t="s">
        <v>12723</v>
      </c>
      <c r="B3308" s="4" t="s">
        <v>24112</v>
      </c>
      <c r="C3308" s="4" t="s">
        <v>20876</v>
      </c>
      <c r="D3308" t="str">
        <f t="shared" si="51"/>
        <v>http://example.org</v>
      </c>
    </row>
    <row r="3309" spans="1:4">
      <c r="A3309" t="s">
        <v>12726</v>
      </c>
      <c r="B3309" s="4" t="s">
        <v>24113</v>
      </c>
      <c r="C3309" s="4" t="s">
        <v>20876</v>
      </c>
      <c r="D3309" t="str">
        <f t="shared" si="51"/>
        <v>http://example.org</v>
      </c>
    </row>
    <row r="3310" spans="1:4">
      <c r="A3310" t="s">
        <v>12729</v>
      </c>
      <c r="B3310" s="4" t="s">
        <v>24114</v>
      </c>
      <c r="C3310" s="4" t="s">
        <v>20878</v>
      </c>
      <c r="D3310" t="str">
        <f t="shared" si="51"/>
        <v>http://example.net</v>
      </c>
    </row>
    <row r="3311" spans="1:4">
      <c r="A3311" t="s">
        <v>12733</v>
      </c>
      <c r="B3311" s="4" t="s">
        <v>24115</v>
      </c>
      <c r="C3311" s="4" t="s">
        <v>20874</v>
      </c>
      <c r="D3311" t="str">
        <f t="shared" si="51"/>
        <v>http://example.com</v>
      </c>
    </row>
    <row r="3312" spans="1:4">
      <c r="A3312" t="s">
        <v>12737</v>
      </c>
      <c r="B3312" s="4" t="s">
        <v>24116</v>
      </c>
      <c r="C3312" s="4" t="s">
        <v>20876</v>
      </c>
      <c r="D3312" t="str">
        <f t="shared" si="51"/>
        <v>http://example.org</v>
      </c>
    </row>
    <row r="3313" spans="1:4">
      <c r="A3313" t="s">
        <v>12740</v>
      </c>
      <c r="B3313" s="4" t="s">
        <v>24117</v>
      </c>
      <c r="C3313" s="4" t="s">
        <v>20874</v>
      </c>
      <c r="D3313" t="str">
        <f t="shared" si="51"/>
        <v>http://example.com</v>
      </c>
    </row>
    <row r="3314" spans="1:4">
      <c r="A3314" t="s">
        <v>12744</v>
      </c>
      <c r="B3314" s="4" t="s">
        <v>24118</v>
      </c>
      <c r="C3314" s="4" t="s">
        <v>20874</v>
      </c>
      <c r="D3314" t="str">
        <f t="shared" si="51"/>
        <v>http://example.com</v>
      </c>
    </row>
    <row r="3315" spans="1:4">
      <c r="A3315" t="s">
        <v>12748</v>
      </c>
      <c r="B3315" s="4" t="s">
        <v>24119</v>
      </c>
      <c r="C3315" s="4" t="s">
        <v>20878</v>
      </c>
      <c r="D3315" t="str">
        <f t="shared" si="51"/>
        <v>http://example.net</v>
      </c>
    </row>
    <row r="3316" spans="1:4">
      <c r="A3316" t="s">
        <v>12751</v>
      </c>
      <c r="B3316" s="4" t="s">
        <v>24120</v>
      </c>
      <c r="C3316" s="4" t="s">
        <v>20874</v>
      </c>
      <c r="D3316" t="str">
        <f t="shared" si="51"/>
        <v>http://example.com</v>
      </c>
    </row>
    <row r="3317" spans="1:4">
      <c r="A3317" t="s">
        <v>12755</v>
      </c>
      <c r="B3317" s="4" t="s">
        <v>24121</v>
      </c>
      <c r="C3317" s="4" t="s">
        <v>20878</v>
      </c>
      <c r="D3317" t="str">
        <f t="shared" si="51"/>
        <v>http://example.net</v>
      </c>
    </row>
    <row r="3318" spans="1:4">
      <c r="A3318" t="s">
        <v>12759</v>
      </c>
      <c r="B3318" s="4" t="s">
        <v>24122</v>
      </c>
      <c r="C3318" s="4" t="s">
        <v>20876</v>
      </c>
      <c r="D3318" t="str">
        <f t="shared" si="51"/>
        <v>http://example.org</v>
      </c>
    </row>
    <row r="3319" spans="1:4">
      <c r="A3319" t="s">
        <v>12763</v>
      </c>
      <c r="B3319" s="4" t="s">
        <v>24123</v>
      </c>
      <c r="C3319" s="4" t="s">
        <v>20874</v>
      </c>
      <c r="D3319" t="str">
        <f t="shared" si="51"/>
        <v>http://example.com</v>
      </c>
    </row>
    <row r="3320" spans="1:4">
      <c r="A3320" t="s">
        <v>12767</v>
      </c>
      <c r="B3320" s="4" t="s">
        <v>24124</v>
      </c>
      <c r="C3320" s="4" t="s">
        <v>20874</v>
      </c>
      <c r="D3320" t="str">
        <f t="shared" si="51"/>
        <v>http://example.com</v>
      </c>
    </row>
    <row r="3321" spans="1:4">
      <c r="A3321" t="s">
        <v>12771</v>
      </c>
      <c r="B3321" s="4" t="s">
        <v>24125</v>
      </c>
      <c r="C3321" s="4" t="s">
        <v>20874</v>
      </c>
      <c r="D3321" t="str">
        <f t="shared" si="51"/>
        <v>http://example.com</v>
      </c>
    </row>
    <row r="3322" spans="1:4">
      <c r="A3322" t="s">
        <v>12775</v>
      </c>
      <c r="B3322" s="4" t="s">
        <v>24126</v>
      </c>
      <c r="C3322" s="4" t="s">
        <v>20874</v>
      </c>
      <c r="D3322" t="str">
        <f t="shared" si="51"/>
        <v>http://example.com</v>
      </c>
    </row>
    <row r="3323" spans="1:4">
      <c r="A3323" t="s">
        <v>12779</v>
      </c>
      <c r="B3323" s="4" t="s">
        <v>24127</v>
      </c>
      <c r="C3323" s="4" t="s">
        <v>20876</v>
      </c>
      <c r="D3323" t="str">
        <f t="shared" si="51"/>
        <v>http://example.org</v>
      </c>
    </row>
    <row r="3324" spans="1:4">
      <c r="A3324" t="s">
        <v>12783</v>
      </c>
      <c r="B3324" s="4" t="s">
        <v>24128</v>
      </c>
      <c r="C3324" s="4" t="s">
        <v>20878</v>
      </c>
      <c r="D3324" t="str">
        <f t="shared" si="51"/>
        <v>http://example.net</v>
      </c>
    </row>
    <row r="3325" spans="1:4">
      <c r="A3325" t="s">
        <v>12787</v>
      </c>
      <c r="B3325" s="4" t="s">
        <v>24129</v>
      </c>
      <c r="C3325" s="4" t="s">
        <v>20876</v>
      </c>
      <c r="D3325" t="str">
        <f t="shared" si="51"/>
        <v>http://example.org</v>
      </c>
    </row>
    <row r="3326" spans="1:4">
      <c r="A3326" t="s">
        <v>12791</v>
      </c>
      <c r="B3326" s="4" t="s">
        <v>24130</v>
      </c>
      <c r="C3326" s="4" t="s">
        <v>20878</v>
      </c>
      <c r="D3326" t="str">
        <f t="shared" si="51"/>
        <v>http://example.net</v>
      </c>
    </row>
    <row r="3327" spans="1:4">
      <c r="A3327" t="s">
        <v>12794</v>
      </c>
      <c r="B3327" s="4" t="s">
        <v>24131</v>
      </c>
      <c r="C3327" s="4" t="s">
        <v>20878</v>
      </c>
      <c r="D3327" t="str">
        <f t="shared" si="51"/>
        <v>http://example.net</v>
      </c>
    </row>
    <row r="3328" spans="1:4">
      <c r="A3328" t="s">
        <v>12798</v>
      </c>
      <c r="B3328" s="4" t="s">
        <v>24132</v>
      </c>
      <c r="C3328" s="4" t="s">
        <v>20876</v>
      </c>
      <c r="D3328" t="str">
        <f t="shared" si="51"/>
        <v>http://example.org</v>
      </c>
    </row>
    <row r="3329" spans="1:4">
      <c r="A3329" t="s">
        <v>12802</v>
      </c>
      <c r="B3329" s="4" t="s">
        <v>24133</v>
      </c>
      <c r="C3329" s="4" t="s">
        <v>20878</v>
      </c>
      <c r="D3329" t="str">
        <f t="shared" si="51"/>
        <v>http://example.net</v>
      </c>
    </row>
    <row r="3330" spans="1:4">
      <c r="A3330" t="s">
        <v>12806</v>
      </c>
      <c r="B3330" s="4" t="s">
        <v>24134</v>
      </c>
      <c r="C3330" s="4" t="s">
        <v>20878</v>
      </c>
      <c r="D3330" t="str">
        <f t="shared" si="51"/>
        <v>http://example.net</v>
      </c>
    </row>
    <row r="3331" spans="1:4">
      <c r="A3331" t="s">
        <v>12810</v>
      </c>
      <c r="B3331" s="4" t="s">
        <v>24135</v>
      </c>
      <c r="C3331" s="4" t="s">
        <v>20876</v>
      </c>
      <c r="D3331" t="str">
        <f t="shared" ref="D3331:D3394" si="52">"http://"&amp;C3331</f>
        <v>http://example.org</v>
      </c>
    </row>
    <row r="3332" spans="1:4">
      <c r="A3332" t="s">
        <v>12814</v>
      </c>
      <c r="B3332" s="4" t="s">
        <v>22974</v>
      </c>
      <c r="C3332" s="4" t="s">
        <v>20876</v>
      </c>
      <c r="D3332" t="str">
        <f t="shared" si="52"/>
        <v>http://example.org</v>
      </c>
    </row>
    <row r="3333" spans="1:4">
      <c r="A3333" t="s">
        <v>12818</v>
      </c>
      <c r="B3333" s="4" t="s">
        <v>24136</v>
      </c>
      <c r="C3333" s="4" t="s">
        <v>20876</v>
      </c>
      <c r="D3333" t="str">
        <f t="shared" si="52"/>
        <v>http://example.org</v>
      </c>
    </row>
    <row r="3334" spans="1:4">
      <c r="A3334" t="s">
        <v>12822</v>
      </c>
      <c r="B3334" s="4" t="s">
        <v>24137</v>
      </c>
      <c r="C3334" s="4" t="s">
        <v>20874</v>
      </c>
      <c r="D3334" t="str">
        <f t="shared" si="52"/>
        <v>http://example.com</v>
      </c>
    </row>
    <row r="3335" spans="1:4">
      <c r="A3335" t="s">
        <v>12825</v>
      </c>
      <c r="B3335" s="4" t="s">
        <v>24138</v>
      </c>
      <c r="C3335" s="4" t="s">
        <v>20878</v>
      </c>
      <c r="D3335" t="str">
        <f t="shared" si="52"/>
        <v>http://example.net</v>
      </c>
    </row>
    <row r="3336" spans="1:4">
      <c r="A3336" t="s">
        <v>12829</v>
      </c>
      <c r="B3336" s="4" t="s">
        <v>24139</v>
      </c>
      <c r="C3336" s="4" t="s">
        <v>20876</v>
      </c>
      <c r="D3336" t="str">
        <f t="shared" si="52"/>
        <v>http://example.org</v>
      </c>
    </row>
    <row r="3337" spans="1:4">
      <c r="A3337" t="s">
        <v>12833</v>
      </c>
      <c r="B3337" s="4" t="s">
        <v>24140</v>
      </c>
      <c r="C3337" s="4" t="s">
        <v>20878</v>
      </c>
      <c r="D3337" t="str">
        <f t="shared" si="52"/>
        <v>http://example.net</v>
      </c>
    </row>
    <row r="3338" spans="1:4">
      <c r="A3338" t="s">
        <v>12837</v>
      </c>
      <c r="B3338" s="4" t="s">
        <v>24141</v>
      </c>
      <c r="C3338" s="4" t="s">
        <v>20876</v>
      </c>
      <c r="D3338" t="str">
        <f t="shared" si="52"/>
        <v>http://example.org</v>
      </c>
    </row>
    <row r="3339" spans="1:4">
      <c r="A3339" t="s">
        <v>12840</v>
      </c>
      <c r="B3339" s="4" t="s">
        <v>24142</v>
      </c>
      <c r="C3339" s="4" t="s">
        <v>20874</v>
      </c>
      <c r="D3339" t="str">
        <f t="shared" si="52"/>
        <v>http://example.com</v>
      </c>
    </row>
    <row r="3340" spans="1:4">
      <c r="A3340" t="s">
        <v>12844</v>
      </c>
      <c r="B3340" s="4" t="s">
        <v>24143</v>
      </c>
      <c r="C3340" s="4" t="s">
        <v>20874</v>
      </c>
      <c r="D3340" t="str">
        <f t="shared" si="52"/>
        <v>http://example.com</v>
      </c>
    </row>
    <row r="3341" spans="1:4">
      <c r="A3341" t="s">
        <v>12848</v>
      </c>
      <c r="B3341" s="4" t="s">
        <v>24144</v>
      </c>
      <c r="C3341" s="4" t="s">
        <v>20874</v>
      </c>
      <c r="D3341" t="str">
        <f t="shared" si="52"/>
        <v>http://example.com</v>
      </c>
    </row>
    <row r="3342" spans="1:4">
      <c r="A3342" t="s">
        <v>12852</v>
      </c>
      <c r="B3342" s="4" t="s">
        <v>24145</v>
      </c>
      <c r="C3342" s="4" t="s">
        <v>20874</v>
      </c>
      <c r="D3342" t="str">
        <f t="shared" si="52"/>
        <v>http://example.com</v>
      </c>
    </row>
    <row r="3343" spans="1:4">
      <c r="A3343" t="s">
        <v>12856</v>
      </c>
      <c r="B3343" s="4" t="s">
        <v>24146</v>
      </c>
      <c r="C3343" s="4" t="s">
        <v>20878</v>
      </c>
      <c r="D3343" t="str">
        <f t="shared" si="52"/>
        <v>http://example.net</v>
      </c>
    </row>
    <row r="3344" spans="1:4">
      <c r="A3344" t="s">
        <v>12860</v>
      </c>
      <c r="B3344" s="4" t="s">
        <v>24147</v>
      </c>
      <c r="C3344" s="4" t="s">
        <v>20878</v>
      </c>
      <c r="D3344" t="str">
        <f t="shared" si="52"/>
        <v>http://example.net</v>
      </c>
    </row>
    <row r="3345" spans="1:4">
      <c r="A3345" t="s">
        <v>12864</v>
      </c>
      <c r="B3345" s="4" t="s">
        <v>24148</v>
      </c>
      <c r="C3345" s="4" t="s">
        <v>20876</v>
      </c>
      <c r="D3345" t="str">
        <f t="shared" si="52"/>
        <v>http://example.org</v>
      </c>
    </row>
    <row r="3346" spans="1:4">
      <c r="A3346" t="s">
        <v>12868</v>
      </c>
      <c r="B3346" s="4" t="s">
        <v>24149</v>
      </c>
      <c r="C3346" s="4" t="s">
        <v>20878</v>
      </c>
      <c r="D3346" t="str">
        <f t="shared" si="52"/>
        <v>http://example.net</v>
      </c>
    </row>
    <row r="3347" spans="1:4">
      <c r="A3347" t="s">
        <v>12871</v>
      </c>
      <c r="B3347" s="4" t="s">
        <v>24150</v>
      </c>
      <c r="C3347" s="4" t="s">
        <v>20878</v>
      </c>
      <c r="D3347" t="str">
        <f t="shared" si="52"/>
        <v>http://example.net</v>
      </c>
    </row>
    <row r="3348" spans="1:4">
      <c r="A3348" t="s">
        <v>12875</v>
      </c>
      <c r="B3348" s="4" t="s">
        <v>24151</v>
      </c>
      <c r="C3348" s="4" t="s">
        <v>20876</v>
      </c>
      <c r="D3348" t="str">
        <f t="shared" si="52"/>
        <v>http://example.org</v>
      </c>
    </row>
    <row r="3349" spans="1:4">
      <c r="A3349" t="s">
        <v>12879</v>
      </c>
      <c r="B3349" s="4" t="s">
        <v>24152</v>
      </c>
      <c r="C3349" s="4" t="s">
        <v>20874</v>
      </c>
      <c r="D3349" t="str">
        <f t="shared" si="52"/>
        <v>http://example.com</v>
      </c>
    </row>
    <row r="3350" spans="1:4">
      <c r="A3350" t="s">
        <v>12883</v>
      </c>
      <c r="B3350" s="4" t="s">
        <v>24153</v>
      </c>
      <c r="C3350" s="4" t="s">
        <v>20876</v>
      </c>
      <c r="D3350" t="str">
        <f t="shared" si="52"/>
        <v>http://example.org</v>
      </c>
    </row>
    <row r="3351" spans="1:4">
      <c r="A3351" t="s">
        <v>12887</v>
      </c>
      <c r="B3351" s="4" t="s">
        <v>24154</v>
      </c>
      <c r="C3351" s="4" t="s">
        <v>20876</v>
      </c>
      <c r="D3351" t="str">
        <f t="shared" si="52"/>
        <v>http://example.org</v>
      </c>
    </row>
    <row r="3352" spans="1:4">
      <c r="A3352" t="s">
        <v>12890</v>
      </c>
      <c r="B3352" s="4" t="s">
        <v>24155</v>
      </c>
      <c r="C3352" s="4" t="s">
        <v>20878</v>
      </c>
      <c r="D3352" t="str">
        <f t="shared" si="52"/>
        <v>http://example.net</v>
      </c>
    </row>
    <row r="3353" spans="1:4">
      <c r="A3353" t="s">
        <v>12894</v>
      </c>
      <c r="B3353" s="4" t="s">
        <v>24156</v>
      </c>
      <c r="C3353" s="4" t="s">
        <v>20874</v>
      </c>
      <c r="D3353" t="str">
        <f t="shared" si="52"/>
        <v>http://example.com</v>
      </c>
    </row>
    <row r="3354" spans="1:4">
      <c r="A3354" t="s">
        <v>12898</v>
      </c>
      <c r="B3354" s="4" t="s">
        <v>24157</v>
      </c>
      <c r="C3354" s="4" t="s">
        <v>20874</v>
      </c>
      <c r="D3354" t="str">
        <f t="shared" si="52"/>
        <v>http://example.com</v>
      </c>
    </row>
    <row r="3355" spans="1:4">
      <c r="A3355" t="s">
        <v>12902</v>
      </c>
      <c r="B3355" s="4" t="s">
        <v>24158</v>
      </c>
      <c r="C3355" s="4" t="s">
        <v>20874</v>
      </c>
      <c r="D3355" t="str">
        <f t="shared" si="52"/>
        <v>http://example.com</v>
      </c>
    </row>
    <row r="3356" spans="1:4">
      <c r="A3356" t="s">
        <v>12906</v>
      </c>
      <c r="B3356" s="4" t="s">
        <v>24159</v>
      </c>
      <c r="C3356" s="4" t="s">
        <v>20876</v>
      </c>
      <c r="D3356" t="str">
        <f t="shared" si="52"/>
        <v>http://example.org</v>
      </c>
    </row>
    <row r="3357" spans="1:4">
      <c r="A3357" t="s">
        <v>12910</v>
      </c>
      <c r="B3357" s="4" t="s">
        <v>24160</v>
      </c>
      <c r="C3357" s="4" t="s">
        <v>20874</v>
      </c>
      <c r="D3357" t="str">
        <f t="shared" si="52"/>
        <v>http://example.com</v>
      </c>
    </row>
    <row r="3358" spans="1:4">
      <c r="A3358" t="s">
        <v>12914</v>
      </c>
      <c r="B3358" s="4" t="s">
        <v>24161</v>
      </c>
      <c r="C3358" s="4" t="s">
        <v>20878</v>
      </c>
      <c r="D3358" t="str">
        <f t="shared" si="52"/>
        <v>http://example.net</v>
      </c>
    </row>
    <row r="3359" spans="1:4">
      <c r="A3359" t="s">
        <v>12918</v>
      </c>
      <c r="B3359" s="4" t="s">
        <v>24162</v>
      </c>
      <c r="C3359" s="4" t="s">
        <v>20874</v>
      </c>
      <c r="D3359" t="str">
        <f t="shared" si="52"/>
        <v>http://example.com</v>
      </c>
    </row>
    <row r="3360" spans="1:4">
      <c r="A3360" t="s">
        <v>12922</v>
      </c>
      <c r="B3360" s="4" t="s">
        <v>23138</v>
      </c>
      <c r="C3360" s="4" t="s">
        <v>20878</v>
      </c>
      <c r="D3360" t="str">
        <f t="shared" si="52"/>
        <v>http://example.net</v>
      </c>
    </row>
    <row r="3361" spans="1:4">
      <c r="A3361" t="s">
        <v>12926</v>
      </c>
      <c r="B3361" s="4" t="s">
        <v>24163</v>
      </c>
      <c r="C3361" s="4" t="s">
        <v>20874</v>
      </c>
      <c r="D3361" t="str">
        <f t="shared" si="52"/>
        <v>http://example.com</v>
      </c>
    </row>
    <row r="3362" spans="1:4">
      <c r="A3362" t="s">
        <v>12930</v>
      </c>
      <c r="B3362" s="4" t="s">
        <v>24164</v>
      </c>
      <c r="C3362" s="4" t="s">
        <v>20878</v>
      </c>
      <c r="D3362" t="str">
        <f t="shared" si="52"/>
        <v>http://example.net</v>
      </c>
    </row>
    <row r="3363" spans="1:4">
      <c r="A3363" t="s">
        <v>12934</v>
      </c>
      <c r="B3363" s="4" t="s">
        <v>24165</v>
      </c>
      <c r="C3363" s="4" t="s">
        <v>20878</v>
      </c>
      <c r="D3363" t="str">
        <f t="shared" si="52"/>
        <v>http://example.net</v>
      </c>
    </row>
    <row r="3364" spans="1:4">
      <c r="A3364" t="s">
        <v>12938</v>
      </c>
      <c r="B3364" s="4" t="s">
        <v>24166</v>
      </c>
      <c r="C3364" s="4" t="s">
        <v>20876</v>
      </c>
      <c r="D3364" t="str">
        <f t="shared" si="52"/>
        <v>http://example.org</v>
      </c>
    </row>
    <row r="3365" spans="1:4">
      <c r="A3365" t="s">
        <v>12942</v>
      </c>
      <c r="B3365" s="4" t="s">
        <v>24167</v>
      </c>
      <c r="C3365" s="4" t="s">
        <v>20874</v>
      </c>
      <c r="D3365" t="str">
        <f t="shared" si="52"/>
        <v>http://example.com</v>
      </c>
    </row>
    <row r="3366" spans="1:4">
      <c r="A3366" t="s">
        <v>12946</v>
      </c>
      <c r="B3366" s="4" t="s">
        <v>23155</v>
      </c>
      <c r="C3366" s="4" t="s">
        <v>20876</v>
      </c>
      <c r="D3366" t="str">
        <f t="shared" si="52"/>
        <v>http://example.org</v>
      </c>
    </row>
    <row r="3367" spans="1:4">
      <c r="A3367" t="s">
        <v>12950</v>
      </c>
      <c r="B3367" s="4" t="s">
        <v>24168</v>
      </c>
      <c r="C3367" s="4" t="s">
        <v>20876</v>
      </c>
      <c r="D3367" t="str">
        <f t="shared" si="52"/>
        <v>http://example.org</v>
      </c>
    </row>
    <row r="3368" spans="1:4">
      <c r="A3368" t="s">
        <v>12954</v>
      </c>
      <c r="B3368" s="4" t="s">
        <v>24169</v>
      </c>
      <c r="C3368" s="4" t="s">
        <v>20878</v>
      </c>
      <c r="D3368" t="str">
        <f t="shared" si="52"/>
        <v>http://example.net</v>
      </c>
    </row>
    <row r="3369" spans="1:4">
      <c r="A3369" t="s">
        <v>12957</v>
      </c>
      <c r="B3369" s="4" t="s">
        <v>24170</v>
      </c>
      <c r="C3369" s="4" t="s">
        <v>20876</v>
      </c>
      <c r="D3369" t="str">
        <f t="shared" si="52"/>
        <v>http://example.org</v>
      </c>
    </row>
    <row r="3370" spans="1:4">
      <c r="A3370" t="s">
        <v>12961</v>
      </c>
      <c r="B3370" s="4" t="s">
        <v>24171</v>
      </c>
      <c r="C3370" s="4" t="s">
        <v>20876</v>
      </c>
      <c r="D3370" t="str">
        <f t="shared" si="52"/>
        <v>http://example.org</v>
      </c>
    </row>
    <row r="3371" spans="1:4">
      <c r="A3371" t="s">
        <v>12965</v>
      </c>
      <c r="B3371" s="4" t="s">
        <v>24172</v>
      </c>
      <c r="C3371" s="4" t="s">
        <v>20874</v>
      </c>
      <c r="D3371" t="str">
        <f t="shared" si="52"/>
        <v>http://example.com</v>
      </c>
    </row>
    <row r="3372" spans="1:4">
      <c r="A3372" t="s">
        <v>12969</v>
      </c>
      <c r="B3372" s="4" t="s">
        <v>24173</v>
      </c>
      <c r="C3372" s="4" t="s">
        <v>20874</v>
      </c>
      <c r="D3372" t="str">
        <f t="shared" si="52"/>
        <v>http://example.com</v>
      </c>
    </row>
    <row r="3373" spans="1:4">
      <c r="A3373" t="s">
        <v>12971</v>
      </c>
      <c r="B3373" s="4" t="s">
        <v>24174</v>
      </c>
      <c r="C3373" s="4" t="s">
        <v>20876</v>
      </c>
      <c r="D3373" t="str">
        <f t="shared" si="52"/>
        <v>http://example.org</v>
      </c>
    </row>
    <row r="3374" spans="1:4">
      <c r="A3374" t="s">
        <v>12974</v>
      </c>
      <c r="B3374" s="4" t="s">
        <v>24175</v>
      </c>
      <c r="C3374" s="4" t="s">
        <v>20876</v>
      </c>
      <c r="D3374" t="str">
        <f t="shared" si="52"/>
        <v>http://example.org</v>
      </c>
    </row>
    <row r="3375" spans="1:4">
      <c r="A3375" t="s">
        <v>12977</v>
      </c>
      <c r="B3375" s="4" t="s">
        <v>24176</v>
      </c>
      <c r="C3375" s="4" t="s">
        <v>20876</v>
      </c>
      <c r="D3375" t="str">
        <f t="shared" si="52"/>
        <v>http://example.org</v>
      </c>
    </row>
    <row r="3376" spans="1:4">
      <c r="A3376" t="s">
        <v>12981</v>
      </c>
      <c r="B3376" s="4" t="s">
        <v>24177</v>
      </c>
      <c r="C3376" s="4" t="s">
        <v>20878</v>
      </c>
      <c r="D3376" t="str">
        <f t="shared" si="52"/>
        <v>http://example.net</v>
      </c>
    </row>
    <row r="3377" spans="1:4">
      <c r="A3377" t="s">
        <v>12985</v>
      </c>
      <c r="B3377" s="4" t="s">
        <v>24178</v>
      </c>
      <c r="C3377" s="4" t="s">
        <v>20878</v>
      </c>
      <c r="D3377" t="str">
        <f t="shared" si="52"/>
        <v>http://example.net</v>
      </c>
    </row>
    <row r="3378" spans="1:4">
      <c r="A3378" t="s">
        <v>12989</v>
      </c>
      <c r="B3378" s="4" t="s">
        <v>22132</v>
      </c>
      <c r="C3378" s="4" t="s">
        <v>20876</v>
      </c>
      <c r="D3378" t="str">
        <f t="shared" si="52"/>
        <v>http://example.org</v>
      </c>
    </row>
    <row r="3379" spans="1:4">
      <c r="A3379" t="s">
        <v>12993</v>
      </c>
      <c r="B3379" s="4" t="s">
        <v>21497</v>
      </c>
      <c r="C3379" s="4" t="s">
        <v>20878</v>
      </c>
      <c r="D3379" t="str">
        <f t="shared" si="52"/>
        <v>http://example.net</v>
      </c>
    </row>
    <row r="3380" spans="1:4">
      <c r="A3380" t="s">
        <v>12997</v>
      </c>
      <c r="B3380" s="4" t="s">
        <v>24179</v>
      </c>
      <c r="C3380" s="4" t="s">
        <v>20878</v>
      </c>
      <c r="D3380" t="str">
        <f t="shared" si="52"/>
        <v>http://example.net</v>
      </c>
    </row>
    <row r="3381" spans="1:4">
      <c r="A3381" t="s">
        <v>13001</v>
      </c>
      <c r="B3381" s="4" t="s">
        <v>24180</v>
      </c>
      <c r="C3381" s="4" t="s">
        <v>20878</v>
      </c>
      <c r="D3381" t="str">
        <f t="shared" si="52"/>
        <v>http://example.net</v>
      </c>
    </row>
    <row r="3382" spans="1:4">
      <c r="A3382" t="s">
        <v>13005</v>
      </c>
      <c r="B3382" s="4" t="s">
        <v>24181</v>
      </c>
      <c r="C3382" s="4" t="s">
        <v>20878</v>
      </c>
      <c r="D3382" t="str">
        <f t="shared" si="52"/>
        <v>http://example.net</v>
      </c>
    </row>
    <row r="3383" spans="1:4">
      <c r="A3383" t="s">
        <v>13009</v>
      </c>
      <c r="B3383" s="4" t="s">
        <v>24182</v>
      </c>
      <c r="C3383" s="4" t="s">
        <v>20874</v>
      </c>
      <c r="D3383" t="str">
        <f t="shared" si="52"/>
        <v>http://example.com</v>
      </c>
    </row>
    <row r="3384" spans="1:4">
      <c r="A3384" t="s">
        <v>13013</v>
      </c>
      <c r="B3384" s="4" t="s">
        <v>24183</v>
      </c>
      <c r="C3384" s="4" t="s">
        <v>20876</v>
      </c>
      <c r="D3384" t="str">
        <f t="shared" si="52"/>
        <v>http://example.org</v>
      </c>
    </row>
    <row r="3385" spans="1:4">
      <c r="A3385" t="s">
        <v>13017</v>
      </c>
      <c r="B3385" s="4" t="s">
        <v>24184</v>
      </c>
      <c r="C3385" s="4" t="s">
        <v>20876</v>
      </c>
      <c r="D3385" t="str">
        <f t="shared" si="52"/>
        <v>http://example.org</v>
      </c>
    </row>
    <row r="3386" spans="1:4">
      <c r="A3386" t="s">
        <v>13021</v>
      </c>
      <c r="B3386" s="4" t="s">
        <v>24185</v>
      </c>
      <c r="C3386" s="4" t="s">
        <v>20876</v>
      </c>
      <c r="D3386" t="str">
        <f t="shared" si="52"/>
        <v>http://example.org</v>
      </c>
    </row>
    <row r="3387" spans="1:4">
      <c r="A3387" t="s">
        <v>13025</v>
      </c>
      <c r="B3387" s="4" t="s">
        <v>24186</v>
      </c>
      <c r="C3387" s="4" t="s">
        <v>20878</v>
      </c>
      <c r="D3387" t="str">
        <f t="shared" si="52"/>
        <v>http://example.net</v>
      </c>
    </row>
    <row r="3388" spans="1:4">
      <c r="A3388" t="s">
        <v>13029</v>
      </c>
      <c r="B3388" s="4" t="s">
        <v>24187</v>
      </c>
      <c r="C3388" s="4" t="s">
        <v>20878</v>
      </c>
      <c r="D3388" t="str">
        <f t="shared" si="52"/>
        <v>http://example.net</v>
      </c>
    </row>
    <row r="3389" spans="1:4">
      <c r="A3389" t="s">
        <v>13033</v>
      </c>
      <c r="B3389" s="4" t="s">
        <v>24188</v>
      </c>
      <c r="C3389" s="4" t="s">
        <v>20876</v>
      </c>
      <c r="D3389" t="str">
        <f t="shared" si="52"/>
        <v>http://example.org</v>
      </c>
    </row>
    <row r="3390" spans="1:4">
      <c r="A3390" t="s">
        <v>13036</v>
      </c>
      <c r="B3390" s="4" t="s">
        <v>24189</v>
      </c>
      <c r="C3390" s="4" t="s">
        <v>20878</v>
      </c>
      <c r="D3390" t="str">
        <f t="shared" si="52"/>
        <v>http://example.net</v>
      </c>
    </row>
    <row r="3391" spans="1:4">
      <c r="A3391" t="s">
        <v>13040</v>
      </c>
      <c r="B3391" s="4" t="s">
        <v>24190</v>
      </c>
      <c r="C3391" s="4" t="s">
        <v>20874</v>
      </c>
      <c r="D3391" t="str">
        <f t="shared" si="52"/>
        <v>http://example.com</v>
      </c>
    </row>
    <row r="3392" spans="1:4">
      <c r="A3392" t="s">
        <v>13044</v>
      </c>
      <c r="B3392" s="4" t="s">
        <v>24191</v>
      </c>
      <c r="C3392" s="4" t="s">
        <v>20878</v>
      </c>
      <c r="D3392" t="str">
        <f t="shared" si="52"/>
        <v>http://example.net</v>
      </c>
    </row>
    <row r="3393" spans="1:4">
      <c r="A3393" t="s">
        <v>13048</v>
      </c>
      <c r="B3393" s="4" t="s">
        <v>24192</v>
      </c>
      <c r="C3393" s="4" t="s">
        <v>20876</v>
      </c>
      <c r="D3393" t="str">
        <f t="shared" si="52"/>
        <v>http://example.org</v>
      </c>
    </row>
    <row r="3394" spans="1:4">
      <c r="A3394" t="s">
        <v>13052</v>
      </c>
      <c r="B3394" s="4" t="s">
        <v>24193</v>
      </c>
      <c r="C3394" s="4" t="s">
        <v>20874</v>
      </c>
      <c r="D3394" t="str">
        <f t="shared" si="52"/>
        <v>http://example.com</v>
      </c>
    </row>
    <row r="3395" spans="1:4">
      <c r="A3395" t="s">
        <v>13056</v>
      </c>
      <c r="B3395" s="4" t="s">
        <v>24194</v>
      </c>
      <c r="C3395" s="4" t="s">
        <v>20874</v>
      </c>
      <c r="D3395" t="str">
        <f t="shared" ref="D3395:D3458" si="53">"http://"&amp;C3395</f>
        <v>http://example.com</v>
      </c>
    </row>
    <row r="3396" spans="1:4">
      <c r="A3396" t="s">
        <v>13060</v>
      </c>
      <c r="B3396" s="4" t="s">
        <v>24195</v>
      </c>
      <c r="C3396" s="4" t="s">
        <v>20876</v>
      </c>
      <c r="D3396" t="str">
        <f t="shared" si="53"/>
        <v>http://example.org</v>
      </c>
    </row>
    <row r="3397" spans="1:4">
      <c r="A3397" t="s">
        <v>13063</v>
      </c>
      <c r="B3397" s="4" t="s">
        <v>24196</v>
      </c>
      <c r="C3397" s="4" t="s">
        <v>20876</v>
      </c>
      <c r="D3397" t="str">
        <f t="shared" si="53"/>
        <v>http://example.org</v>
      </c>
    </row>
    <row r="3398" spans="1:4">
      <c r="A3398" t="s">
        <v>13067</v>
      </c>
      <c r="B3398" s="4" t="s">
        <v>24197</v>
      </c>
      <c r="C3398" s="4" t="s">
        <v>20876</v>
      </c>
      <c r="D3398" t="str">
        <f t="shared" si="53"/>
        <v>http://example.org</v>
      </c>
    </row>
    <row r="3399" spans="1:4">
      <c r="A3399" t="s">
        <v>13071</v>
      </c>
      <c r="B3399" s="4" t="s">
        <v>24198</v>
      </c>
      <c r="C3399" s="4" t="s">
        <v>20878</v>
      </c>
      <c r="D3399" t="str">
        <f t="shared" si="53"/>
        <v>http://example.net</v>
      </c>
    </row>
    <row r="3400" spans="1:4">
      <c r="A3400" t="s">
        <v>13075</v>
      </c>
      <c r="B3400" s="4" t="s">
        <v>24199</v>
      </c>
      <c r="C3400" s="4" t="s">
        <v>20876</v>
      </c>
      <c r="D3400" t="str">
        <f t="shared" si="53"/>
        <v>http://example.org</v>
      </c>
    </row>
    <row r="3401" spans="1:4">
      <c r="A3401" t="s">
        <v>13078</v>
      </c>
      <c r="B3401" s="4" t="s">
        <v>21248</v>
      </c>
      <c r="C3401" s="4" t="s">
        <v>20878</v>
      </c>
      <c r="D3401" t="str">
        <f t="shared" si="53"/>
        <v>http://example.net</v>
      </c>
    </row>
    <row r="3402" spans="1:4">
      <c r="A3402" t="s">
        <v>13082</v>
      </c>
      <c r="B3402" s="4" t="s">
        <v>24200</v>
      </c>
      <c r="C3402" s="4" t="s">
        <v>20874</v>
      </c>
      <c r="D3402" t="str">
        <f t="shared" si="53"/>
        <v>http://example.com</v>
      </c>
    </row>
    <row r="3403" spans="1:4">
      <c r="A3403" t="s">
        <v>13086</v>
      </c>
      <c r="B3403" s="4" t="s">
        <v>24201</v>
      </c>
      <c r="C3403" s="4" t="s">
        <v>20876</v>
      </c>
      <c r="D3403" t="str">
        <f t="shared" si="53"/>
        <v>http://example.org</v>
      </c>
    </row>
    <row r="3404" spans="1:4">
      <c r="A3404" t="s">
        <v>13090</v>
      </c>
      <c r="B3404" s="4" t="s">
        <v>24202</v>
      </c>
      <c r="C3404" s="4" t="s">
        <v>20876</v>
      </c>
      <c r="D3404" t="str">
        <f t="shared" si="53"/>
        <v>http://example.org</v>
      </c>
    </row>
    <row r="3405" spans="1:4">
      <c r="A3405" t="s">
        <v>13094</v>
      </c>
      <c r="B3405" s="4" t="s">
        <v>24203</v>
      </c>
      <c r="C3405" s="4" t="s">
        <v>20874</v>
      </c>
      <c r="D3405" t="str">
        <f t="shared" si="53"/>
        <v>http://example.com</v>
      </c>
    </row>
    <row r="3406" spans="1:4">
      <c r="A3406" t="s">
        <v>13098</v>
      </c>
      <c r="B3406" s="4" t="s">
        <v>24204</v>
      </c>
      <c r="C3406" s="4" t="s">
        <v>20874</v>
      </c>
      <c r="D3406" t="str">
        <f t="shared" si="53"/>
        <v>http://example.com</v>
      </c>
    </row>
    <row r="3407" spans="1:4">
      <c r="A3407" t="s">
        <v>13102</v>
      </c>
      <c r="B3407" s="4" t="s">
        <v>24205</v>
      </c>
      <c r="C3407" s="4" t="s">
        <v>20874</v>
      </c>
      <c r="D3407" t="str">
        <f t="shared" si="53"/>
        <v>http://example.com</v>
      </c>
    </row>
    <row r="3408" spans="1:4">
      <c r="A3408" t="s">
        <v>13106</v>
      </c>
      <c r="B3408" s="4" t="s">
        <v>24206</v>
      </c>
      <c r="C3408" s="4" t="s">
        <v>20874</v>
      </c>
      <c r="D3408" t="str">
        <f t="shared" si="53"/>
        <v>http://example.com</v>
      </c>
    </row>
    <row r="3409" spans="1:4">
      <c r="A3409" t="s">
        <v>13110</v>
      </c>
      <c r="B3409" s="4" t="s">
        <v>24207</v>
      </c>
      <c r="C3409" s="4" t="s">
        <v>20874</v>
      </c>
      <c r="D3409" t="str">
        <f t="shared" si="53"/>
        <v>http://example.com</v>
      </c>
    </row>
    <row r="3410" spans="1:4">
      <c r="A3410" t="s">
        <v>13114</v>
      </c>
      <c r="B3410" s="4" t="s">
        <v>24208</v>
      </c>
      <c r="C3410" s="4" t="s">
        <v>20878</v>
      </c>
      <c r="D3410" t="str">
        <f t="shared" si="53"/>
        <v>http://example.net</v>
      </c>
    </row>
    <row r="3411" spans="1:4">
      <c r="A3411" t="s">
        <v>13118</v>
      </c>
      <c r="B3411" s="4" t="s">
        <v>24209</v>
      </c>
      <c r="C3411" s="4" t="s">
        <v>20874</v>
      </c>
      <c r="D3411" t="str">
        <f t="shared" si="53"/>
        <v>http://example.com</v>
      </c>
    </row>
    <row r="3412" spans="1:4">
      <c r="A3412" t="s">
        <v>13122</v>
      </c>
      <c r="B3412" s="4" t="s">
        <v>24210</v>
      </c>
      <c r="C3412" s="4" t="s">
        <v>20874</v>
      </c>
      <c r="D3412" t="str">
        <f t="shared" si="53"/>
        <v>http://example.com</v>
      </c>
    </row>
    <row r="3413" spans="1:4">
      <c r="A3413" t="s">
        <v>777</v>
      </c>
      <c r="B3413" s="4" t="s">
        <v>21074</v>
      </c>
      <c r="C3413" s="4" t="s">
        <v>20874</v>
      </c>
      <c r="D3413" t="str">
        <f t="shared" si="53"/>
        <v>http://example.com</v>
      </c>
    </row>
    <row r="3414" spans="1:4">
      <c r="A3414" t="s">
        <v>13129</v>
      </c>
      <c r="B3414" s="4" t="s">
        <v>24211</v>
      </c>
      <c r="C3414" s="4" t="s">
        <v>20874</v>
      </c>
      <c r="D3414" t="str">
        <f t="shared" si="53"/>
        <v>http://example.com</v>
      </c>
    </row>
    <row r="3415" spans="1:4">
      <c r="A3415" t="s">
        <v>13133</v>
      </c>
      <c r="B3415" s="4" t="s">
        <v>24212</v>
      </c>
      <c r="C3415" s="4" t="s">
        <v>20878</v>
      </c>
      <c r="D3415" t="str">
        <f t="shared" si="53"/>
        <v>http://example.net</v>
      </c>
    </row>
    <row r="3416" spans="1:4">
      <c r="A3416" t="s">
        <v>13137</v>
      </c>
      <c r="B3416" s="4" t="s">
        <v>24213</v>
      </c>
      <c r="C3416" s="4" t="s">
        <v>20874</v>
      </c>
      <c r="D3416" t="str">
        <f t="shared" si="53"/>
        <v>http://example.com</v>
      </c>
    </row>
    <row r="3417" spans="1:4">
      <c r="A3417" t="s">
        <v>13141</v>
      </c>
      <c r="B3417" s="4" t="s">
        <v>22913</v>
      </c>
      <c r="C3417" s="4" t="s">
        <v>20876</v>
      </c>
      <c r="D3417" t="str">
        <f t="shared" si="53"/>
        <v>http://example.org</v>
      </c>
    </row>
    <row r="3418" spans="1:4">
      <c r="A3418" t="s">
        <v>13145</v>
      </c>
      <c r="B3418" s="4" t="s">
        <v>24214</v>
      </c>
      <c r="C3418" s="4" t="s">
        <v>20878</v>
      </c>
      <c r="D3418" t="str">
        <f t="shared" si="53"/>
        <v>http://example.net</v>
      </c>
    </row>
    <row r="3419" spans="1:4">
      <c r="A3419" t="s">
        <v>13149</v>
      </c>
      <c r="B3419" s="4" t="s">
        <v>24215</v>
      </c>
      <c r="C3419" s="4" t="s">
        <v>20876</v>
      </c>
      <c r="D3419" t="str">
        <f t="shared" si="53"/>
        <v>http://example.org</v>
      </c>
    </row>
    <row r="3420" spans="1:4">
      <c r="A3420" t="s">
        <v>13152</v>
      </c>
      <c r="B3420" s="4" t="s">
        <v>24216</v>
      </c>
      <c r="C3420" s="4" t="s">
        <v>20874</v>
      </c>
      <c r="D3420" t="str">
        <f t="shared" si="53"/>
        <v>http://example.com</v>
      </c>
    </row>
    <row r="3421" spans="1:4">
      <c r="A3421" t="s">
        <v>13156</v>
      </c>
      <c r="B3421" s="4" t="s">
        <v>24217</v>
      </c>
      <c r="C3421" s="4" t="s">
        <v>20876</v>
      </c>
      <c r="D3421" t="str">
        <f t="shared" si="53"/>
        <v>http://example.org</v>
      </c>
    </row>
    <row r="3422" spans="1:4">
      <c r="A3422" t="s">
        <v>13160</v>
      </c>
      <c r="B3422" s="4" t="s">
        <v>24218</v>
      </c>
      <c r="C3422" s="4" t="s">
        <v>20876</v>
      </c>
      <c r="D3422" t="str">
        <f t="shared" si="53"/>
        <v>http://example.org</v>
      </c>
    </row>
    <row r="3423" spans="1:4">
      <c r="A3423" t="s">
        <v>13164</v>
      </c>
      <c r="B3423" s="4" t="s">
        <v>24219</v>
      </c>
      <c r="C3423" s="4" t="s">
        <v>20878</v>
      </c>
      <c r="D3423" t="str">
        <f t="shared" si="53"/>
        <v>http://example.net</v>
      </c>
    </row>
    <row r="3424" spans="1:4">
      <c r="A3424" t="s">
        <v>13168</v>
      </c>
      <c r="B3424" s="4" t="s">
        <v>24220</v>
      </c>
      <c r="C3424" s="4" t="s">
        <v>20874</v>
      </c>
      <c r="D3424" t="str">
        <f t="shared" si="53"/>
        <v>http://example.com</v>
      </c>
    </row>
    <row r="3425" spans="1:4">
      <c r="A3425" t="s">
        <v>13172</v>
      </c>
      <c r="B3425" s="4" t="s">
        <v>24221</v>
      </c>
      <c r="C3425" s="4" t="s">
        <v>20878</v>
      </c>
      <c r="D3425" t="str">
        <f t="shared" si="53"/>
        <v>http://example.net</v>
      </c>
    </row>
    <row r="3426" spans="1:4">
      <c r="A3426" t="s">
        <v>13176</v>
      </c>
      <c r="B3426" s="4" t="s">
        <v>24222</v>
      </c>
      <c r="C3426" s="4" t="s">
        <v>20874</v>
      </c>
      <c r="D3426" t="str">
        <f t="shared" si="53"/>
        <v>http://example.com</v>
      </c>
    </row>
    <row r="3427" spans="1:4">
      <c r="A3427" t="s">
        <v>13180</v>
      </c>
      <c r="B3427" s="4" t="s">
        <v>24223</v>
      </c>
      <c r="C3427" s="4" t="s">
        <v>20876</v>
      </c>
      <c r="D3427" t="str">
        <f t="shared" si="53"/>
        <v>http://example.org</v>
      </c>
    </row>
    <row r="3428" spans="1:4">
      <c r="A3428" t="s">
        <v>13184</v>
      </c>
      <c r="B3428" s="4" t="s">
        <v>24224</v>
      </c>
      <c r="C3428" s="4" t="s">
        <v>20876</v>
      </c>
      <c r="D3428" t="str">
        <f t="shared" si="53"/>
        <v>http://example.org</v>
      </c>
    </row>
    <row r="3429" spans="1:4">
      <c r="A3429" t="s">
        <v>13188</v>
      </c>
      <c r="B3429" s="4" t="s">
        <v>24225</v>
      </c>
      <c r="C3429" s="4" t="s">
        <v>20874</v>
      </c>
      <c r="D3429" t="str">
        <f t="shared" si="53"/>
        <v>http://example.com</v>
      </c>
    </row>
    <row r="3430" spans="1:4">
      <c r="A3430" t="s">
        <v>13192</v>
      </c>
      <c r="B3430" s="4" t="s">
        <v>24226</v>
      </c>
      <c r="C3430" s="4" t="s">
        <v>20878</v>
      </c>
      <c r="D3430" t="str">
        <f t="shared" si="53"/>
        <v>http://example.net</v>
      </c>
    </row>
    <row r="3431" spans="1:4">
      <c r="A3431" t="s">
        <v>13196</v>
      </c>
      <c r="B3431" s="4" t="s">
        <v>24227</v>
      </c>
      <c r="C3431" s="4" t="s">
        <v>20876</v>
      </c>
      <c r="D3431" t="str">
        <f t="shared" si="53"/>
        <v>http://example.org</v>
      </c>
    </row>
    <row r="3432" spans="1:4">
      <c r="A3432" t="s">
        <v>13200</v>
      </c>
      <c r="B3432" s="4" t="s">
        <v>24228</v>
      </c>
      <c r="C3432" s="4" t="s">
        <v>20878</v>
      </c>
      <c r="D3432" t="str">
        <f t="shared" si="53"/>
        <v>http://example.net</v>
      </c>
    </row>
    <row r="3433" spans="1:4">
      <c r="A3433" t="s">
        <v>13203</v>
      </c>
      <c r="B3433" s="4" t="s">
        <v>24229</v>
      </c>
      <c r="C3433" s="4" t="s">
        <v>20876</v>
      </c>
      <c r="D3433" t="str">
        <f t="shared" si="53"/>
        <v>http://example.org</v>
      </c>
    </row>
    <row r="3434" spans="1:4">
      <c r="A3434" t="s">
        <v>13207</v>
      </c>
      <c r="B3434" s="4" t="s">
        <v>24230</v>
      </c>
      <c r="C3434" s="4" t="s">
        <v>20874</v>
      </c>
      <c r="D3434" t="str">
        <f t="shared" si="53"/>
        <v>http://example.com</v>
      </c>
    </row>
    <row r="3435" spans="1:4">
      <c r="A3435" t="s">
        <v>13211</v>
      </c>
      <c r="B3435" s="4" t="s">
        <v>24231</v>
      </c>
      <c r="C3435" s="4" t="s">
        <v>20876</v>
      </c>
      <c r="D3435" t="str">
        <f t="shared" si="53"/>
        <v>http://example.org</v>
      </c>
    </row>
    <row r="3436" spans="1:4">
      <c r="A3436" t="s">
        <v>13215</v>
      </c>
      <c r="B3436" s="4" t="s">
        <v>24232</v>
      </c>
      <c r="C3436" s="4" t="s">
        <v>20878</v>
      </c>
      <c r="D3436" t="str">
        <f t="shared" si="53"/>
        <v>http://example.net</v>
      </c>
    </row>
    <row r="3437" spans="1:4">
      <c r="A3437" t="s">
        <v>13219</v>
      </c>
      <c r="B3437" s="4" t="s">
        <v>24233</v>
      </c>
      <c r="C3437" s="4" t="s">
        <v>20874</v>
      </c>
      <c r="D3437" t="str">
        <f t="shared" si="53"/>
        <v>http://example.com</v>
      </c>
    </row>
    <row r="3438" spans="1:4">
      <c r="A3438" t="s">
        <v>13223</v>
      </c>
      <c r="B3438" s="4" t="s">
        <v>24234</v>
      </c>
      <c r="C3438" s="4" t="s">
        <v>20878</v>
      </c>
      <c r="D3438" t="str">
        <f t="shared" si="53"/>
        <v>http://example.net</v>
      </c>
    </row>
    <row r="3439" spans="1:4">
      <c r="A3439" t="s">
        <v>13227</v>
      </c>
      <c r="B3439" s="4" t="s">
        <v>24235</v>
      </c>
      <c r="C3439" s="4" t="s">
        <v>20874</v>
      </c>
      <c r="D3439" t="str">
        <f t="shared" si="53"/>
        <v>http://example.com</v>
      </c>
    </row>
    <row r="3440" spans="1:4">
      <c r="A3440" t="s">
        <v>13231</v>
      </c>
      <c r="B3440" s="4" t="s">
        <v>24236</v>
      </c>
      <c r="C3440" s="4" t="s">
        <v>20878</v>
      </c>
      <c r="D3440" t="str">
        <f t="shared" si="53"/>
        <v>http://example.net</v>
      </c>
    </row>
    <row r="3441" spans="1:4">
      <c r="A3441" t="s">
        <v>13235</v>
      </c>
      <c r="B3441" s="4" t="s">
        <v>24237</v>
      </c>
      <c r="C3441" s="4" t="s">
        <v>20874</v>
      </c>
      <c r="D3441" t="str">
        <f t="shared" si="53"/>
        <v>http://example.com</v>
      </c>
    </row>
    <row r="3442" spans="1:4">
      <c r="A3442" t="s">
        <v>13239</v>
      </c>
      <c r="B3442" s="4" t="s">
        <v>24238</v>
      </c>
      <c r="C3442" s="4" t="s">
        <v>20876</v>
      </c>
      <c r="D3442" t="str">
        <f t="shared" si="53"/>
        <v>http://example.org</v>
      </c>
    </row>
    <row r="3443" spans="1:4">
      <c r="A3443" t="s">
        <v>13242</v>
      </c>
      <c r="B3443" s="4" t="s">
        <v>24239</v>
      </c>
      <c r="C3443" s="4" t="s">
        <v>20874</v>
      </c>
      <c r="D3443" t="str">
        <f t="shared" si="53"/>
        <v>http://example.com</v>
      </c>
    </row>
    <row r="3444" spans="1:4">
      <c r="A3444" t="s">
        <v>13246</v>
      </c>
      <c r="B3444" s="4" t="s">
        <v>24240</v>
      </c>
      <c r="C3444" s="4" t="s">
        <v>20876</v>
      </c>
      <c r="D3444" t="str">
        <f t="shared" si="53"/>
        <v>http://example.org</v>
      </c>
    </row>
    <row r="3445" spans="1:4">
      <c r="A3445" t="s">
        <v>13249</v>
      </c>
      <c r="B3445" s="4" t="s">
        <v>24241</v>
      </c>
      <c r="C3445" s="4" t="s">
        <v>20876</v>
      </c>
      <c r="D3445" t="str">
        <f t="shared" si="53"/>
        <v>http://example.org</v>
      </c>
    </row>
    <row r="3446" spans="1:4">
      <c r="A3446" t="s">
        <v>13253</v>
      </c>
      <c r="B3446" s="4" t="s">
        <v>24242</v>
      </c>
      <c r="C3446" s="4" t="s">
        <v>20876</v>
      </c>
      <c r="D3446" t="str">
        <f t="shared" si="53"/>
        <v>http://example.org</v>
      </c>
    </row>
    <row r="3447" spans="1:4">
      <c r="A3447" t="s">
        <v>13257</v>
      </c>
      <c r="B3447" s="4" t="s">
        <v>24243</v>
      </c>
      <c r="C3447" s="4" t="s">
        <v>20878</v>
      </c>
      <c r="D3447" t="str">
        <f t="shared" si="53"/>
        <v>http://example.net</v>
      </c>
    </row>
    <row r="3448" spans="1:4">
      <c r="A3448" t="s">
        <v>13261</v>
      </c>
      <c r="B3448" s="4" t="s">
        <v>24244</v>
      </c>
      <c r="C3448" s="4" t="s">
        <v>20876</v>
      </c>
      <c r="D3448" t="str">
        <f t="shared" si="53"/>
        <v>http://example.org</v>
      </c>
    </row>
    <row r="3449" spans="1:4">
      <c r="A3449" t="s">
        <v>13265</v>
      </c>
      <c r="B3449" s="4" t="s">
        <v>24245</v>
      </c>
      <c r="C3449" s="4" t="s">
        <v>20874</v>
      </c>
      <c r="D3449" t="str">
        <f t="shared" si="53"/>
        <v>http://example.com</v>
      </c>
    </row>
    <row r="3450" spans="1:4">
      <c r="A3450" t="s">
        <v>13269</v>
      </c>
      <c r="B3450" s="4" t="s">
        <v>24246</v>
      </c>
      <c r="C3450" s="4" t="s">
        <v>20876</v>
      </c>
      <c r="D3450" t="str">
        <f t="shared" si="53"/>
        <v>http://example.org</v>
      </c>
    </row>
    <row r="3451" spans="1:4">
      <c r="A3451" t="s">
        <v>13273</v>
      </c>
      <c r="B3451" s="4" t="s">
        <v>24247</v>
      </c>
      <c r="C3451" s="4" t="s">
        <v>20876</v>
      </c>
      <c r="D3451" t="str">
        <f t="shared" si="53"/>
        <v>http://example.org</v>
      </c>
    </row>
    <row r="3452" spans="1:4">
      <c r="A3452" t="s">
        <v>13276</v>
      </c>
      <c r="B3452" s="4" t="s">
        <v>24248</v>
      </c>
      <c r="C3452" s="4" t="s">
        <v>20876</v>
      </c>
      <c r="D3452" t="str">
        <f t="shared" si="53"/>
        <v>http://example.org</v>
      </c>
    </row>
    <row r="3453" spans="1:4">
      <c r="A3453" t="s">
        <v>13280</v>
      </c>
      <c r="B3453" s="4" t="s">
        <v>24249</v>
      </c>
      <c r="C3453" s="4" t="s">
        <v>20878</v>
      </c>
      <c r="D3453" t="str">
        <f t="shared" si="53"/>
        <v>http://example.net</v>
      </c>
    </row>
    <row r="3454" spans="1:4">
      <c r="A3454" t="s">
        <v>13284</v>
      </c>
      <c r="B3454" s="4" t="s">
        <v>24250</v>
      </c>
      <c r="C3454" s="4" t="s">
        <v>20876</v>
      </c>
      <c r="D3454" t="str">
        <f t="shared" si="53"/>
        <v>http://example.org</v>
      </c>
    </row>
    <row r="3455" spans="1:4">
      <c r="A3455" t="s">
        <v>13288</v>
      </c>
      <c r="B3455" s="4" t="s">
        <v>24251</v>
      </c>
      <c r="C3455" s="4" t="s">
        <v>20874</v>
      </c>
      <c r="D3455" t="str">
        <f t="shared" si="53"/>
        <v>http://example.com</v>
      </c>
    </row>
    <row r="3456" spans="1:4">
      <c r="A3456" t="s">
        <v>13292</v>
      </c>
      <c r="B3456" s="4" t="s">
        <v>24252</v>
      </c>
      <c r="C3456" s="4" t="s">
        <v>20874</v>
      </c>
      <c r="D3456" t="str">
        <f t="shared" si="53"/>
        <v>http://example.com</v>
      </c>
    </row>
    <row r="3457" spans="1:4">
      <c r="A3457" t="s">
        <v>13296</v>
      </c>
      <c r="B3457" s="4" t="s">
        <v>24253</v>
      </c>
      <c r="C3457" s="4" t="s">
        <v>20876</v>
      </c>
      <c r="D3457" t="str">
        <f t="shared" si="53"/>
        <v>http://example.org</v>
      </c>
    </row>
    <row r="3458" spans="1:4">
      <c r="A3458" t="s">
        <v>13300</v>
      </c>
      <c r="B3458" s="4" t="s">
        <v>24254</v>
      </c>
      <c r="C3458" s="4" t="s">
        <v>20876</v>
      </c>
      <c r="D3458" t="str">
        <f t="shared" si="53"/>
        <v>http://example.org</v>
      </c>
    </row>
    <row r="3459" spans="1:4">
      <c r="A3459" t="s">
        <v>13304</v>
      </c>
      <c r="B3459" s="4" t="s">
        <v>24255</v>
      </c>
      <c r="C3459" s="4" t="s">
        <v>20874</v>
      </c>
      <c r="D3459" t="str">
        <f t="shared" ref="D3459:D3522" si="54">"http://"&amp;C3459</f>
        <v>http://example.com</v>
      </c>
    </row>
    <row r="3460" spans="1:4">
      <c r="A3460" t="s">
        <v>13308</v>
      </c>
      <c r="B3460" s="4" t="s">
        <v>24256</v>
      </c>
      <c r="C3460" s="4" t="s">
        <v>20874</v>
      </c>
      <c r="D3460" t="str">
        <f t="shared" si="54"/>
        <v>http://example.com</v>
      </c>
    </row>
    <row r="3461" spans="1:4">
      <c r="A3461" t="s">
        <v>13312</v>
      </c>
      <c r="B3461" s="4" t="s">
        <v>24257</v>
      </c>
      <c r="C3461" s="4" t="s">
        <v>20876</v>
      </c>
      <c r="D3461" t="str">
        <f t="shared" si="54"/>
        <v>http://example.org</v>
      </c>
    </row>
    <row r="3462" spans="1:4">
      <c r="A3462" t="s">
        <v>13316</v>
      </c>
      <c r="B3462" s="4" t="s">
        <v>24258</v>
      </c>
      <c r="C3462" s="4" t="s">
        <v>20874</v>
      </c>
      <c r="D3462" t="str">
        <f t="shared" si="54"/>
        <v>http://example.com</v>
      </c>
    </row>
    <row r="3463" spans="1:4">
      <c r="A3463" t="s">
        <v>13320</v>
      </c>
      <c r="B3463" s="4" t="s">
        <v>24259</v>
      </c>
      <c r="C3463" s="4" t="s">
        <v>20876</v>
      </c>
      <c r="D3463" t="str">
        <f t="shared" si="54"/>
        <v>http://example.org</v>
      </c>
    </row>
    <row r="3464" spans="1:4">
      <c r="A3464" t="s">
        <v>13323</v>
      </c>
      <c r="B3464" s="4" t="s">
        <v>24260</v>
      </c>
      <c r="C3464" s="4" t="s">
        <v>20876</v>
      </c>
      <c r="D3464" t="str">
        <f t="shared" si="54"/>
        <v>http://example.org</v>
      </c>
    </row>
    <row r="3465" spans="1:4">
      <c r="A3465" t="s">
        <v>13327</v>
      </c>
      <c r="B3465" s="4" t="s">
        <v>24261</v>
      </c>
      <c r="C3465" s="4" t="s">
        <v>20874</v>
      </c>
      <c r="D3465" t="str">
        <f t="shared" si="54"/>
        <v>http://example.com</v>
      </c>
    </row>
    <row r="3466" spans="1:4">
      <c r="A3466" t="s">
        <v>13331</v>
      </c>
      <c r="B3466" s="4" t="s">
        <v>24262</v>
      </c>
      <c r="C3466" s="4" t="s">
        <v>20876</v>
      </c>
      <c r="D3466" t="str">
        <f t="shared" si="54"/>
        <v>http://example.org</v>
      </c>
    </row>
    <row r="3467" spans="1:4">
      <c r="A3467" t="s">
        <v>13334</v>
      </c>
      <c r="B3467" s="4" t="s">
        <v>24263</v>
      </c>
      <c r="C3467" s="4" t="s">
        <v>20876</v>
      </c>
      <c r="D3467" t="str">
        <f t="shared" si="54"/>
        <v>http://example.org</v>
      </c>
    </row>
    <row r="3468" spans="1:4">
      <c r="A3468" t="s">
        <v>13338</v>
      </c>
      <c r="B3468" s="4" t="s">
        <v>24264</v>
      </c>
      <c r="C3468" s="4" t="s">
        <v>20878</v>
      </c>
      <c r="D3468" t="str">
        <f t="shared" si="54"/>
        <v>http://example.net</v>
      </c>
    </row>
    <row r="3469" spans="1:4">
      <c r="A3469" t="s">
        <v>13342</v>
      </c>
      <c r="B3469" s="4" t="s">
        <v>24265</v>
      </c>
      <c r="C3469" s="4" t="s">
        <v>20878</v>
      </c>
      <c r="D3469" t="str">
        <f t="shared" si="54"/>
        <v>http://example.net</v>
      </c>
    </row>
    <row r="3470" spans="1:4">
      <c r="A3470" t="s">
        <v>13346</v>
      </c>
      <c r="B3470" s="4" t="s">
        <v>24266</v>
      </c>
      <c r="C3470" s="4" t="s">
        <v>20874</v>
      </c>
      <c r="D3470" t="str">
        <f t="shared" si="54"/>
        <v>http://example.com</v>
      </c>
    </row>
    <row r="3471" spans="1:4">
      <c r="A3471" t="s">
        <v>9689</v>
      </c>
      <c r="B3471" s="4" t="s">
        <v>23348</v>
      </c>
      <c r="C3471" s="4" t="s">
        <v>20874</v>
      </c>
      <c r="D3471" t="str">
        <f t="shared" si="54"/>
        <v>http://example.com</v>
      </c>
    </row>
    <row r="3472" spans="1:4">
      <c r="A3472" t="s">
        <v>13353</v>
      </c>
      <c r="B3472" s="4" t="s">
        <v>24267</v>
      </c>
      <c r="C3472" s="4" t="s">
        <v>20878</v>
      </c>
      <c r="D3472" t="str">
        <f t="shared" si="54"/>
        <v>http://example.net</v>
      </c>
    </row>
    <row r="3473" spans="1:4">
      <c r="A3473" t="s">
        <v>13357</v>
      </c>
      <c r="B3473" s="4" t="s">
        <v>24268</v>
      </c>
      <c r="C3473" s="4" t="s">
        <v>20878</v>
      </c>
      <c r="D3473" t="str">
        <f t="shared" si="54"/>
        <v>http://example.net</v>
      </c>
    </row>
    <row r="3474" spans="1:4">
      <c r="A3474" t="s">
        <v>13361</v>
      </c>
      <c r="B3474" s="4" t="s">
        <v>24269</v>
      </c>
      <c r="C3474" s="4" t="s">
        <v>20878</v>
      </c>
      <c r="D3474" t="str">
        <f t="shared" si="54"/>
        <v>http://example.net</v>
      </c>
    </row>
    <row r="3475" spans="1:4">
      <c r="A3475" t="s">
        <v>13365</v>
      </c>
      <c r="B3475" s="4" t="s">
        <v>24270</v>
      </c>
      <c r="C3475" s="4" t="s">
        <v>20876</v>
      </c>
      <c r="D3475" t="str">
        <f t="shared" si="54"/>
        <v>http://example.org</v>
      </c>
    </row>
    <row r="3476" spans="1:4">
      <c r="A3476" t="s">
        <v>13369</v>
      </c>
      <c r="B3476" s="4" t="s">
        <v>24271</v>
      </c>
      <c r="C3476" s="4" t="s">
        <v>20874</v>
      </c>
      <c r="D3476" t="str">
        <f t="shared" si="54"/>
        <v>http://example.com</v>
      </c>
    </row>
    <row r="3477" spans="1:4">
      <c r="A3477" t="s">
        <v>13373</v>
      </c>
      <c r="B3477" s="4" t="s">
        <v>24272</v>
      </c>
      <c r="C3477" s="4" t="s">
        <v>20874</v>
      </c>
      <c r="D3477" t="str">
        <f t="shared" si="54"/>
        <v>http://example.com</v>
      </c>
    </row>
    <row r="3478" spans="1:4">
      <c r="A3478" t="s">
        <v>13377</v>
      </c>
      <c r="B3478" s="4" t="s">
        <v>24273</v>
      </c>
      <c r="C3478" s="4" t="s">
        <v>20876</v>
      </c>
      <c r="D3478" t="str">
        <f t="shared" si="54"/>
        <v>http://example.org</v>
      </c>
    </row>
    <row r="3479" spans="1:4">
      <c r="A3479" t="s">
        <v>13381</v>
      </c>
      <c r="B3479" s="4" t="s">
        <v>24274</v>
      </c>
      <c r="C3479" s="4" t="s">
        <v>20878</v>
      </c>
      <c r="D3479" t="str">
        <f t="shared" si="54"/>
        <v>http://example.net</v>
      </c>
    </row>
    <row r="3480" spans="1:4">
      <c r="A3480" t="s">
        <v>13385</v>
      </c>
      <c r="B3480" s="4" t="s">
        <v>24275</v>
      </c>
      <c r="C3480" s="4" t="s">
        <v>20874</v>
      </c>
      <c r="D3480" t="str">
        <f t="shared" si="54"/>
        <v>http://example.com</v>
      </c>
    </row>
    <row r="3481" spans="1:4">
      <c r="A3481" t="s">
        <v>13389</v>
      </c>
      <c r="B3481" s="4" t="s">
        <v>24276</v>
      </c>
      <c r="C3481" s="4" t="s">
        <v>20876</v>
      </c>
      <c r="D3481" t="str">
        <f t="shared" si="54"/>
        <v>http://example.org</v>
      </c>
    </row>
    <row r="3482" spans="1:4">
      <c r="A3482" t="s">
        <v>13393</v>
      </c>
      <c r="B3482" s="4" t="s">
        <v>24277</v>
      </c>
      <c r="C3482" s="4" t="s">
        <v>20874</v>
      </c>
      <c r="D3482" t="str">
        <f t="shared" si="54"/>
        <v>http://example.com</v>
      </c>
    </row>
    <row r="3483" spans="1:4">
      <c r="A3483" t="s">
        <v>13397</v>
      </c>
      <c r="B3483" s="4" t="s">
        <v>24278</v>
      </c>
      <c r="C3483" s="4" t="s">
        <v>20874</v>
      </c>
      <c r="D3483" t="str">
        <f t="shared" si="54"/>
        <v>http://example.com</v>
      </c>
    </row>
    <row r="3484" spans="1:4">
      <c r="A3484" t="s">
        <v>13401</v>
      </c>
      <c r="B3484" s="4" t="s">
        <v>24279</v>
      </c>
      <c r="C3484" s="4" t="s">
        <v>20876</v>
      </c>
      <c r="D3484" t="str">
        <f t="shared" si="54"/>
        <v>http://example.org</v>
      </c>
    </row>
    <row r="3485" spans="1:4">
      <c r="A3485" t="s">
        <v>13405</v>
      </c>
      <c r="B3485" s="4" t="s">
        <v>22839</v>
      </c>
      <c r="C3485" s="4" t="s">
        <v>20876</v>
      </c>
      <c r="D3485" t="str">
        <f t="shared" si="54"/>
        <v>http://example.org</v>
      </c>
    </row>
    <row r="3486" spans="1:4">
      <c r="A3486" t="s">
        <v>13409</v>
      </c>
      <c r="B3486" s="4" t="s">
        <v>24280</v>
      </c>
      <c r="C3486" s="4" t="s">
        <v>20874</v>
      </c>
      <c r="D3486" t="str">
        <f t="shared" si="54"/>
        <v>http://example.com</v>
      </c>
    </row>
    <row r="3487" spans="1:4">
      <c r="A3487" t="s">
        <v>13413</v>
      </c>
      <c r="B3487" s="4" t="s">
        <v>24281</v>
      </c>
      <c r="C3487" s="4" t="s">
        <v>20878</v>
      </c>
      <c r="D3487" t="str">
        <f t="shared" si="54"/>
        <v>http://example.net</v>
      </c>
    </row>
    <row r="3488" spans="1:4">
      <c r="A3488" t="s">
        <v>13417</v>
      </c>
      <c r="B3488" s="4" t="s">
        <v>24282</v>
      </c>
      <c r="C3488" s="4" t="s">
        <v>20878</v>
      </c>
      <c r="D3488" t="str">
        <f t="shared" si="54"/>
        <v>http://example.net</v>
      </c>
    </row>
    <row r="3489" spans="1:4">
      <c r="A3489" t="s">
        <v>13421</v>
      </c>
      <c r="B3489" s="4" t="s">
        <v>24283</v>
      </c>
      <c r="C3489" s="4" t="s">
        <v>20876</v>
      </c>
      <c r="D3489" t="str">
        <f t="shared" si="54"/>
        <v>http://example.org</v>
      </c>
    </row>
    <row r="3490" spans="1:4">
      <c r="A3490" t="s">
        <v>13424</v>
      </c>
      <c r="B3490" s="4" t="s">
        <v>24284</v>
      </c>
      <c r="C3490" s="4" t="s">
        <v>20878</v>
      </c>
      <c r="D3490" t="str">
        <f t="shared" si="54"/>
        <v>http://example.net</v>
      </c>
    </row>
    <row r="3491" spans="1:4">
      <c r="A3491" t="s">
        <v>13428</v>
      </c>
      <c r="B3491" s="4" t="s">
        <v>24285</v>
      </c>
      <c r="C3491" s="4" t="s">
        <v>20874</v>
      </c>
      <c r="D3491" t="str">
        <f t="shared" si="54"/>
        <v>http://example.com</v>
      </c>
    </row>
    <row r="3492" spans="1:4">
      <c r="A3492" t="s">
        <v>13432</v>
      </c>
      <c r="B3492" s="4" t="s">
        <v>20916</v>
      </c>
      <c r="C3492" s="4" t="s">
        <v>20878</v>
      </c>
      <c r="D3492" t="str">
        <f t="shared" si="54"/>
        <v>http://example.net</v>
      </c>
    </row>
    <row r="3493" spans="1:4">
      <c r="A3493" t="s">
        <v>13436</v>
      </c>
      <c r="B3493" s="4" t="s">
        <v>24286</v>
      </c>
      <c r="C3493" s="4" t="s">
        <v>20874</v>
      </c>
      <c r="D3493" t="str">
        <f t="shared" si="54"/>
        <v>http://example.com</v>
      </c>
    </row>
    <row r="3494" spans="1:4">
      <c r="A3494" t="s">
        <v>13440</v>
      </c>
      <c r="B3494" s="4" t="s">
        <v>24287</v>
      </c>
      <c r="C3494" s="4" t="s">
        <v>20878</v>
      </c>
      <c r="D3494" t="str">
        <f t="shared" si="54"/>
        <v>http://example.net</v>
      </c>
    </row>
    <row r="3495" spans="1:4">
      <c r="A3495" t="s">
        <v>13444</v>
      </c>
      <c r="B3495" s="4" t="s">
        <v>24288</v>
      </c>
      <c r="C3495" s="4" t="s">
        <v>20878</v>
      </c>
      <c r="D3495" t="str">
        <f t="shared" si="54"/>
        <v>http://example.net</v>
      </c>
    </row>
    <row r="3496" spans="1:4">
      <c r="A3496" t="s">
        <v>13448</v>
      </c>
      <c r="B3496" s="4" t="s">
        <v>24289</v>
      </c>
      <c r="C3496" s="4" t="s">
        <v>20874</v>
      </c>
      <c r="D3496" t="str">
        <f t="shared" si="54"/>
        <v>http://example.com</v>
      </c>
    </row>
    <row r="3497" spans="1:4">
      <c r="A3497" t="s">
        <v>13452</v>
      </c>
      <c r="B3497" s="4" t="s">
        <v>24290</v>
      </c>
      <c r="C3497" s="4" t="s">
        <v>20874</v>
      </c>
      <c r="D3497" t="str">
        <f t="shared" si="54"/>
        <v>http://example.com</v>
      </c>
    </row>
    <row r="3498" spans="1:4">
      <c r="A3498" t="s">
        <v>13456</v>
      </c>
      <c r="B3498" s="4" t="s">
        <v>24291</v>
      </c>
      <c r="C3498" s="4" t="s">
        <v>20876</v>
      </c>
      <c r="D3498" t="str">
        <f t="shared" si="54"/>
        <v>http://example.org</v>
      </c>
    </row>
    <row r="3499" spans="1:4">
      <c r="A3499" t="s">
        <v>13460</v>
      </c>
      <c r="B3499" s="4" t="s">
        <v>24292</v>
      </c>
      <c r="C3499" s="4" t="s">
        <v>20878</v>
      </c>
      <c r="D3499" t="str">
        <f t="shared" si="54"/>
        <v>http://example.net</v>
      </c>
    </row>
    <row r="3500" spans="1:4">
      <c r="A3500" t="s">
        <v>13464</v>
      </c>
      <c r="B3500" s="4" t="s">
        <v>24293</v>
      </c>
      <c r="C3500" s="4" t="s">
        <v>20876</v>
      </c>
      <c r="D3500" t="str">
        <f t="shared" si="54"/>
        <v>http://example.org</v>
      </c>
    </row>
    <row r="3501" spans="1:4">
      <c r="A3501" t="s">
        <v>13468</v>
      </c>
      <c r="B3501" s="4" t="s">
        <v>24294</v>
      </c>
      <c r="C3501" s="4" t="s">
        <v>20876</v>
      </c>
      <c r="D3501" t="str">
        <f t="shared" si="54"/>
        <v>http://example.org</v>
      </c>
    </row>
    <row r="3502" spans="1:4">
      <c r="A3502" t="s">
        <v>13472</v>
      </c>
      <c r="B3502" s="4" t="s">
        <v>24295</v>
      </c>
      <c r="C3502" s="4" t="s">
        <v>20878</v>
      </c>
      <c r="D3502" t="str">
        <f t="shared" si="54"/>
        <v>http://example.net</v>
      </c>
    </row>
    <row r="3503" spans="1:4">
      <c r="A3503" t="s">
        <v>13475</v>
      </c>
      <c r="B3503" s="4" t="s">
        <v>24296</v>
      </c>
      <c r="C3503" s="4" t="s">
        <v>20874</v>
      </c>
      <c r="D3503" t="str">
        <f t="shared" si="54"/>
        <v>http://example.com</v>
      </c>
    </row>
    <row r="3504" spans="1:4">
      <c r="A3504" t="s">
        <v>13479</v>
      </c>
      <c r="B3504" s="4" t="s">
        <v>24297</v>
      </c>
      <c r="C3504" s="4" t="s">
        <v>20878</v>
      </c>
      <c r="D3504" t="str">
        <f t="shared" si="54"/>
        <v>http://example.net</v>
      </c>
    </row>
    <row r="3505" spans="1:4">
      <c r="A3505" t="s">
        <v>12759</v>
      </c>
      <c r="B3505" s="4" t="s">
        <v>24122</v>
      </c>
      <c r="C3505" s="4" t="s">
        <v>20876</v>
      </c>
      <c r="D3505" t="str">
        <f t="shared" si="54"/>
        <v>http://example.org</v>
      </c>
    </row>
    <row r="3506" spans="1:4">
      <c r="A3506" t="s">
        <v>13486</v>
      </c>
      <c r="B3506" s="4" t="s">
        <v>24298</v>
      </c>
      <c r="C3506" s="4" t="s">
        <v>20874</v>
      </c>
      <c r="D3506" t="str">
        <f t="shared" si="54"/>
        <v>http://example.com</v>
      </c>
    </row>
    <row r="3507" spans="1:4">
      <c r="A3507" t="s">
        <v>13490</v>
      </c>
      <c r="B3507" s="4" t="s">
        <v>24299</v>
      </c>
      <c r="C3507" s="4" t="s">
        <v>20878</v>
      </c>
      <c r="D3507" t="str">
        <f t="shared" si="54"/>
        <v>http://example.net</v>
      </c>
    </row>
    <row r="3508" spans="1:4">
      <c r="A3508" t="s">
        <v>13494</v>
      </c>
      <c r="B3508" s="4" t="s">
        <v>24300</v>
      </c>
      <c r="C3508" s="4" t="s">
        <v>20876</v>
      </c>
      <c r="D3508" t="str">
        <f t="shared" si="54"/>
        <v>http://example.org</v>
      </c>
    </row>
    <row r="3509" spans="1:4">
      <c r="A3509" t="s">
        <v>13497</v>
      </c>
      <c r="B3509" s="4" t="s">
        <v>24301</v>
      </c>
      <c r="C3509" s="4" t="s">
        <v>20878</v>
      </c>
      <c r="D3509" t="str">
        <f t="shared" si="54"/>
        <v>http://example.net</v>
      </c>
    </row>
    <row r="3510" spans="1:4">
      <c r="A3510" t="s">
        <v>13501</v>
      </c>
      <c r="B3510" s="4" t="s">
        <v>24302</v>
      </c>
      <c r="C3510" s="4" t="s">
        <v>20876</v>
      </c>
      <c r="D3510" t="str">
        <f t="shared" si="54"/>
        <v>http://example.org</v>
      </c>
    </row>
    <row r="3511" spans="1:4">
      <c r="A3511" t="s">
        <v>13505</v>
      </c>
      <c r="B3511" s="4" t="s">
        <v>24303</v>
      </c>
      <c r="C3511" s="4" t="s">
        <v>20874</v>
      </c>
      <c r="D3511" t="str">
        <f t="shared" si="54"/>
        <v>http://example.com</v>
      </c>
    </row>
    <row r="3512" spans="1:4">
      <c r="A3512" t="s">
        <v>13509</v>
      </c>
      <c r="B3512" s="4" t="s">
        <v>24304</v>
      </c>
      <c r="C3512" s="4" t="s">
        <v>20876</v>
      </c>
      <c r="D3512" t="str">
        <f t="shared" si="54"/>
        <v>http://example.org</v>
      </c>
    </row>
    <row r="3513" spans="1:4">
      <c r="A3513" t="s">
        <v>13513</v>
      </c>
      <c r="B3513" s="4" t="s">
        <v>24305</v>
      </c>
      <c r="C3513" s="4" t="s">
        <v>20878</v>
      </c>
      <c r="D3513" t="str">
        <f t="shared" si="54"/>
        <v>http://example.net</v>
      </c>
    </row>
    <row r="3514" spans="1:4">
      <c r="A3514" t="s">
        <v>13517</v>
      </c>
      <c r="B3514" s="4" t="s">
        <v>24306</v>
      </c>
      <c r="C3514" s="4" t="s">
        <v>20874</v>
      </c>
      <c r="D3514" t="str">
        <f t="shared" si="54"/>
        <v>http://example.com</v>
      </c>
    </row>
    <row r="3515" spans="1:4">
      <c r="A3515" t="s">
        <v>13520</v>
      </c>
      <c r="B3515" s="4" t="s">
        <v>24307</v>
      </c>
      <c r="C3515" s="4" t="s">
        <v>20878</v>
      </c>
      <c r="D3515" t="str">
        <f t="shared" si="54"/>
        <v>http://example.net</v>
      </c>
    </row>
    <row r="3516" spans="1:4">
      <c r="A3516" t="s">
        <v>13522</v>
      </c>
      <c r="B3516" s="4" t="s">
        <v>24308</v>
      </c>
      <c r="C3516" s="4" t="s">
        <v>20874</v>
      </c>
      <c r="D3516" t="str">
        <f t="shared" si="54"/>
        <v>http://example.com</v>
      </c>
    </row>
    <row r="3517" spans="1:4">
      <c r="A3517" t="s">
        <v>13526</v>
      </c>
      <c r="B3517" s="4" t="s">
        <v>24309</v>
      </c>
      <c r="C3517" s="4" t="s">
        <v>20878</v>
      </c>
      <c r="D3517" t="str">
        <f t="shared" si="54"/>
        <v>http://example.net</v>
      </c>
    </row>
    <row r="3518" spans="1:4">
      <c r="A3518" t="s">
        <v>13530</v>
      </c>
      <c r="B3518" s="4" t="s">
        <v>24310</v>
      </c>
      <c r="C3518" s="4" t="s">
        <v>20874</v>
      </c>
      <c r="D3518" t="str">
        <f t="shared" si="54"/>
        <v>http://example.com</v>
      </c>
    </row>
    <row r="3519" spans="1:4">
      <c r="A3519" t="s">
        <v>13534</v>
      </c>
      <c r="B3519" s="4" t="s">
        <v>24311</v>
      </c>
      <c r="C3519" s="4" t="s">
        <v>20878</v>
      </c>
      <c r="D3519" t="str">
        <f t="shared" si="54"/>
        <v>http://example.net</v>
      </c>
    </row>
    <row r="3520" spans="1:4">
      <c r="A3520" t="s">
        <v>13536</v>
      </c>
      <c r="B3520" s="4" t="s">
        <v>24312</v>
      </c>
      <c r="C3520" s="4" t="s">
        <v>20878</v>
      </c>
      <c r="D3520" t="str">
        <f t="shared" si="54"/>
        <v>http://example.net</v>
      </c>
    </row>
    <row r="3521" spans="1:4">
      <c r="A3521" t="s">
        <v>13540</v>
      </c>
      <c r="B3521" s="4" t="s">
        <v>24313</v>
      </c>
      <c r="C3521" s="4" t="s">
        <v>20874</v>
      </c>
      <c r="D3521" t="str">
        <f t="shared" si="54"/>
        <v>http://example.com</v>
      </c>
    </row>
    <row r="3522" spans="1:4">
      <c r="A3522" t="s">
        <v>13544</v>
      </c>
      <c r="B3522" s="4" t="s">
        <v>24314</v>
      </c>
      <c r="C3522" s="4" t="s">
        <v>20876</v>
      </c>
      <c r="D3522" t="str">
        <f t="shared" si="54"/>
        <v>http://example.org</v>
      </c>
    </row>
    <row r="3523" spans="1:4">
      <c r="A3523" t="s">
        <v>13548</v>
      </c>
      <c r="B3523" s="4" t="s">
        <v>24315</v>
      </c>
      <c r="C3523" s="4" t="s">
        <v>20878</v>
      </c>
      <c r="D3523" t="str">
        <f t="shared" ref="D3523:D3586" si="55">"http://"&amp;C3523</f>
        <v>http://example.net</v>
      </c>
    </row>
    <row r="3524" spans="1:4">
      <c r="A3524" t="s">
        <v>13552</v>
      </c>
      <c r="B3524" s="4" t="s">
        <v>24316</v>
      </c>
      <c r="C3524" s="4" t="s">
        <v>20874</v>
      </c>
      <c r="D3524" t="str">
        <f t="shared" si="55"/>
        <v>http://example.com</v>
      </c>
    </row>
    <row r="3525" spans="1:4">
      <c r="A3525" t="s">
        <v>13556</v>
      </c>
      <c r="B3525" s="4" t="s">
        <v>24317</v>
      </c>
      <c r="C3525" s="4" t="s">
        <v>20874</v>
      </c>
      <c r="D3525" t="str">
        <f t="shared" si="55"/>
        <v>http://example.com</v>
      </c>
    </row>
    <row r="3526" spans="1:4">
      <c r="A3526" t="s">
        <v>13560</v>
      </c>
      <c r="B3526" s="4" t="s">
        <v>24318</v>
      </c>
      <c r="C3526" s="4" t="s">
        <v>20874</v>
      </c>
      <c r="D3526" t="str">
        <f t="shared" si="55"/>
        <v>http://example.com</v>
      </c>
    </row>
    <row r="3527" spans="1:4">
      <c r="A3527" t="s">
        <v>13564</v>
      </c>
      <c r="B3527" s="4" t="s">
        <v>24319</v>
      </c>
      <c r="C3527" s="4" t="s">
        <v>20878</v>
      </c>
      <c r="D3527" t="str">
        <f t="shared" si="55"/>
        <v>http://example.net</v>
      </c>
    </row>
    <row r="3528" spans="1:4">
      <c r="A3528" t="s">
        <v>13568</v>
      </c>
      <c r="B3528" s="4" t="s">
        <v>24320</v>
      </c>
      <c r="C3528" s="4" t="s">
        <v>20878</v>
      </c>
      <c r="D3528" t="str">
        <f t="shared" si="55"/>
        <v>http://example.net</v>
      </c>
    </row>
    <row r="3529" spans="1:4">
      <c r="A3529" t="s">
        <v>13572</v>
      </c>
      <c r="B3529" s="4" t="s">
        <v>24321</v>
      </c>
      <c r="C3529" s="4" t="s">
        <v>20876</v>
      </c>
      <c r="D3529" t="str">
        <f t="shared" si="55"/>
        <v>http://example.org</v>
      </c>
    </row>
    <row r="3530" spans="1:4">
      <c r="A3530" t="s">
        <v>13576</v>
      </c>
      <c r="B3530" s="4" t="s">
        <v>24322</v>
      </c>
      <c r="C3530" s="4" t="s">
        <v>20878</v>
      </c>
      <c r="D3530" t="str">
        <f t="shared" si="55"/>
        <v>http://example.net</v>
      </c>
    </row>
    <row r="3531" spans="1:4">
      <c r="A3531" t="s">
        <v>13580</v>
      </c>
      <c r="B3531" s="4" t="s">
        <v>24323</v>
      </c>
      <c r="C3531" s="4" t="s">
        <v>20874</v>
      </c>
      <c r="D3531" t="str">
        <f t="shared" si="55"/>
        <v>http://example.com</v>
      </c>
    </row>
    <row r="3532" spans="1:4">
      <c r="A3532" t="s">
        <v>13584</v>
      </c>
      <c r="B3532" s="4" t="s">
        <v>24324</v>
      </c>
      <c r="C3532" s="4" t="s">
        <v>20878</v>
      </c>
      <c r="D3532" t="str">
        <f t="shared" si="55"/>
        <v>http://example.net</v>
      </c>
    </row>
    <row r="3533" spans="1:4">
      <c r="A3533" t="s">
        <v>13588</v>
      </c>
      <c r="B3533" s="4" t="s">
        <v>24325</v>
      </c>
      <c r="C3533" s="4" t="s">
        <v>20874</v>
      </c>
      <c r="D3533" t="str">
        <f t="shared" si="55"/>
        <v>http://example.com</v>
      </c>
    </row>
    <row r="3534" spans="1:4">
      <c r="A3534" t="s">
        <v>13592</v>
      </c>
      <c r="B3534" s="4" t="s">
        <v>24326</v>
      </c>
      <c r="C3534" s="4" t="s">
        <v>20874</v>
      </c>
      <c r="D3534" t="str">
        <f t="shared" si="55"/>
        <v>http://example.com</v>
      </c>
    </row>
    <row r="3535" spans="1:4">
      <c r="A3535" t="s">
        <v>13596</v>
      </c>
      <c r="B3535" s="4" t="s">
        <v>24327</v>
      </c>
      <c r="C3535" s="4" t="s">
        <v>20874</v>
      </c>
      <c r="D3535" t="str">
        <f t="shared" si="55"/>
        <v>http://example.com</v>
      </c>
    </row>
    <row r="3536" spans="1:4">
      <c r="A3536" t="s">
        <v>13600</v>
      </c>
      <c r="B3536" s="4" t="s">
        <v>24328</v>
      </c>
      <c r="C3536" s="4" t="s">
        <v>20874</v>
      </c>
      <c r="D3536" t="str">
        <f t="shared" si="55"/>
        <v>http://example.com</v>
      </c>
    </row>
    <row r="3537" spans="1:4">
      <c r="A3537" t="s">
        <v>13604</v>
      </c>
      <c r="B3537" s="4" t="s">
        <v>24329</v>
      </c>
      <c r="C3537" s="4" t="s">
        <v>20874</v>
      </c>
      <c r="D3537" t="str">
        <f t="shared" si="55"/>
        <v>http://example.com</v>
      </c>
    </row>
    <row r="3538" spans="1:4">
      <c r="A3538" t="s">
        <v>13607</v>
      </c>
      <c r="B3538" s="4" t="s">
        <v>24330</v>
      </c>
      <c r="C3538" s="4" t="s">
        <v>20878</v>
      </c>
      <c r="D3538" t="str">
        <f t="shared" si="55"/>
        <v>http://example.net</v>
      </c>
    </row>
    <row r="3539" spans="1:4">
      <c r="A3539" t="s">
        <v>13611</v>
      </c>
      <c r="B3539" s="4" t="s">
        <v>24331</v>
      </c>
      <c r="C3539" s="4" t="s">
        <v>20876</v>
      </c>
      <c r="D3539" t="str">
        <f t="shared" si="55"/>
        <v>http://example.org</v>
      </c>
    </row>
    <row r="3540" spans="1:4">
      <c r="A3540" t="s">
        <v>13615</v>
      </c>
      <c r="B3540" s="4" t="s">
        <v>24332</v>
      </c>
      <c r="C3540" s="4" t="s">
        <v>20878</v>
      </c>
      <c r="D3540" t="str">
        <f t="shared" si="55"/>
        <v>http://example.net</v>
      </c>
    </row>
    <row r="3541" spans="1:4">
      <c r="A3541" t="s">
        <v>13618</v>
      </c>
      <c r="B3541" s="4" t="s">
        <v>23807</v>
      </c>
      <c r="C3541" s="4" t="s">
        <v>20876</v>
      </c>
      <c r="D3541" t="str">
        <f t="shared" si="55"/>
        <v>http://example.org</v>
      </c>
    </row>
    <row r="3542" spans="1:4">
      <c r="A3542" t="s">
        <v>13622</v>
      </c>
      <c r="B3542" s="4" t="s">
        <v>24333</v>
      </c>
      <c r="C3542" s="4" t="s">
        <v>20878</v>
      </c>
      <c r="D3542" t="str">
        <f t="shared" si="55"/>
        <v>http://example.net</v>
      </c>
    </row>
    <row r="3543" spans="1:4">
      <c r="A3543" t="s">
        <v>13626</v>
      </c>
      <c r="B3543" s="4" t="s">
        <v>24334</v>
      </c>
      <c r="C3543" s="4" t="s">
        <v>20878</v>
      </c>
      <c r="D3543" t="str">
        <f t="shared" si="55"/>
        <v>http://example.net</v>
      </c>
    </row>
    <row r="3544" spans="1:4">
      <c r="A3544" t="s">
        <v>13629</v>
      </c>
      <c r="B3544" s="4" t="s">
        <v>24335</v>
      </c>
      <c r="C3544" s="4" t="s">
        <v>20876</v>
      </c>
      <c r="D3544" t="str">
        <f t="shared" si="55"/>
        <v>http://example.org</v>
      </c>
    </row>
    <row r="3545" spans="1:4">
      <c r="A3545" t="s">
        <v>13633</v>
      </c>
      <c r="B3545" s="4" t="s">
        <v>24336</v>
      </c>
      <c r="C3545" s="4" t="s">
        <v>20876</v>
      </c>
      <c r="D3545" t="str">
        <f t="shared" si="55"/>
        <v>http://example.org</v>
      </c>
    </row>
    <row r="3546" spans="1:4">
      <c r="A3546" t="s">
        <v>13636</v>
      </c>
      <c r="B3546" s="4" t="s">
        <v>24337</v>
      </c>
      <c r="C3546" s="4" t="s">
        <v>20876</v>
      </c>
      <c r="D3546" t="str">
        <f t="shared" si="55"/>
        <v>http://example.org</v>
      </c>
    </row>
    <row r="3547" spans="1:4">
      <c r="A3547" t="s">
        <v>13640</v>
      </c>
      <c r="B3547" s="4" t="s">
        <v>24338</v>
      </c>
      <c r="C3547" s="4" t="s">
        <v>20876</v>
      </c>
      <c r="D3547" t="str">
        <f t="shared" si="55"/>
        <v>http://example.org</v>
      </c>
    </row>
    <row r="3548" spans="1:4">
      <c r="A3548" t="s">
        <v>13644</v>
      </c>
      <c r="B3548" s="4" t="s">
        <v>24339</v>
      </c>
      <c r="C3548" s="4" t="s">
        <v>20874</v>
      </c>
      <c r="D3548" t="str">
        <f t="shared" si="55"/>
        <v>http://example.com</v>
      </c>
    </row>
    <row r="3549" spans="1:4">
      <c r="A3549" t="s">
        <v>13648</v>
      </c>
      <c r="B3549" s="4" t="s">
        <v>24340</v>
      </c>
      <c r="C3549" s="4" t="s">
        <v>20878</v>
      </c>
      <c r="D3549" t="str">
        <f t="shared" si="55"/>
        <v>http://example.net</v>
      </c>
    </row>
    <row r="3550" spans="1:4">
      <c r="A3550" t="s">
        <v>13651</v>
      </c>
      <c r="B3550" s="4" t="s">
        <v>24341</v>
      </c>
      <c r="C3550" s="4" t="s">
        <v>20878</v>
      </c>
      <c r="D3550" t="str">
        <f t="shared" si="55"/>
        <v>http://example.net</v>
      </c>
    </row>
    <row r="3551" spans="1:4">
      <c r="A3551" t="s">
        <v>13654</v>
      </c>
      <c r="B3551" s="4" t="s">
        <v>24342</v>
      </c>
      <c r="C3551" s="4" t="s">
        <v>20878</v>
      </c>
      <c r="D3551" t="str">
        <f t="shared" si="55"/>
        <v>http://example.net</v>
      </c>
    </row>
    <row r="3552" spans="1:4">
      <c r="A3552" t="s">
        <v>13658</v>
      </c>
      <c r="B3552" s="4" t="s">
        <v>24343</v>
      </c>
      <c r="C3552" s="4" t="s">
        <v>20874</v>
      </c>
      <c r="D3552" t="str">
        <f t="shared" si="55"/>
        <v>http://example.com</v>
      </c>
    </row>
    <row r="3553" spans="1:4">
      <c r="A3553" t="s">
        <v>13662</v>
      </c>
      <c r="B3553" s="4" t="s">
        <v>24344</v>
      </c>
      <c r="C3553" s="4" t="s">
        <v>20878</v>
      </c>
      <c r="D3553" t="str">
        <f t="shared" si="55"/>
        <v>http://example.net</v>
      </c>
    </row>
    <row r="3554" spans="1:4">
      <c r="A3554" t="s">
        <v>13665</v>
      </c>
      <c r="B3554" s="4" t="s">
        <v>24345</v>
      </c>
      <c r="C3554" s="4" t="s">
        <v>20876</v>
      </c>
      <c r="D3554" t="str">
        <f t="shared" si="55"/>
        <v>http://example.org</v>
      </c>
    </row>
    <row r="3555" spans="1:4">
      <c r="A3555" t="s">
        <v>13669</v>
      </c>
      <c r="B3555" s="4" t="s">
        <v>24346</v>
      </c>
      <c r="C3555" s="4" t="s">
        <v>20876</v>
      </c>
      <c r="D3555" t="str">
        <f t="shared" si="55"/>
        <v>http://example.org</v>
      </c>
    </row>
    <row r="3556" spans="1:4">
      <c r="A3556" t="s">
        <v>13673</v>
      </c>
      <c r="B3556" s="4" t="s">
        <v>24347</v>
      </c>
      <c r="C3556" s="4" t="s">
        <v>20876</v>
      </c>
      <c r="D3556" t="str">
        <f t="shared" si="55"/>
        <v>http://example.org</v>
      </c>
    </row>
    <row r="3557" spans="1:4">
      <c r="A3557" t="s">
        <v>13677</v>
      </c>
      <c r="B3557" s="4" t="s">
        <v>24348</v>
      </c>
      <c r="C3557" s="4" t="s">
        <v>20878</v>
      </c>
      <c r="D3557" t="str">
        <f t="shared" si="55"/>
        <v>http://example.net</v>
      </c>
    </row>
    <row r="3558" spans="1:4">
      <c r="A3558" t="s">
        <v>13681</v>
      </c>
      <c r="B3558" s="4" t="s">
        <v>24349</v>
      </c>
      <c r="C3558" s="4" t="s">
        <v>20878</v>
      </c>
      <c r="D3558" t="str">
        <f t="shared" si="55"/>
        <v>http://example.net</v>
      </c>
    </row>
    <row r="3559" spans="1:4">
      <c r="A3559" t="s">
        <v>13685</v>
      </c>
      <c r="B3559" s="4" t="s">
        <v>24350</v>
      </c>
      <c r="C3559" s="4" t="s">
        <v>20874</v>
      </c>
      <c r="D3559" t="str">
        <f t="shared" si="55"/>
        <v>http://example.com</v>
      </c>
    </row>
    <row r="3560" spans="1:4">
      <c r="A3560" t="s">
        <v>13689</v>
      </c>
      <c r="B3560" s="4" t="s">
        <v>24351</v>
      </c>
      <c r="C3560" s="4" t="s">
        <v>20874</v>
      </c>
      <c r="D3560" t="str">
        <f t="shared" si="55"/>
        <v>http://example.com</v>
      </c>
    </row>
    <row r="3561" spans="1:4">
      <c r="A3561" t="s">
        <v>13693</v>
      </c>
      <c r="B3561" s="4" t="s">
        <v>24352</v>
      </c>
      <c r="C3561" s="4" t="s">
        <v>20874</v>
      </c>
      <c r="D3561" t="str">
        <f t="shared" si="55"/>
        <v>http://example.com</v>
      </c>
    </row>
    <row r="3562" spans="1:4">
      <c r="A3562" t="s">
        <v>13697</v>
      </c>
      <c r="B3562" s="4" t="s">
        <v>24353</v>
      </c>
      <c r="C3562" s="4" t="s">
        <v>20878</v>
      </c>
      <c r="D3562" t="str">
        <f t="shared" si="55"/>
        <v>http://example.net</v>
      </c>
    </row>
    <row r="3563" spans="1:4">
      <c r="A3563" t="s">
        <v>13701</v>
      </c>
      <c r="B3563" s="4" t="s">
        <v>24354</v>
      </c>
      <c r="C3563" s="4" t="s">
        <v>20874</v>
      </c>
      <c r="D3563" t="str">
        <f t="shared" si="55"/>
        <v>http://example.com</v>
      </c>
    </row>
    <row r="3564" spans="1:4">
      <c r="A3564" t="s">
        <v>13705</v>
      </c>
      <c r="B3564" s="4" t="s">
        <v>24355</v>
      </c>
      <c r="C3564" s="4" t="s">
        <v>20878</v>
      </c>
      <c r="D3564" t="str">
        <f t="shared" si="55"/>
        <v>http://example.net</v>
      </c>
    </row>
    <row r="3565" spans="1:4">
      <c r="A3565" t="s">
        <v>13709</v>
      </c>
      <c r="B3565" s="4" t="s">
        <v>24356</v>
      </c>
      <c r="C3565" s="4" t="s">
        <v>20878</v>
      </c>
      <c r="D3565" t="str">
        <f t="shared" si="55"/>
        <v>http://example.net</v>
      </c>
    </row>
    <row r="3566" spans="1:4">
      <c r="A3566" t="s">
        <v>13713</v>
      </c>
      <c r="B3566" s="4" t="s">
        <v>24357</v>
      </c>
      <c r="C3566" s="4" t="s">
        <v>20874</v>
      </c>
      <c r="D3566" t="str">
        <f t="shared" si="55"/>
        <v>http://example.com</v>
      </c>
    </row>
    <row r="3567" spans="1:4">
      <c r="A3567" t="s">
        <v>13717</v>
      </c>
      <c r="B3567" s="4" t="s">
        <v>24358</v>
      </c>
      <c r="C3567" s="4" t="s">
        <v>20878</v>
      </c>
      <c r="D3567" t="str">
        <f t="shared" si="55"/>
        <v>http://example.net</v>
      </c>
    </row>
    <row r="3568" spans="1:4">
      <c r="A3568" t="s">
        <v>13721</v>
      </c>
      <c r="B3568" s="4" t="s">
        <v>24359</v>
      </c>
      <c r="C3568" s="4" t="s">
        <v>20874</v>
      </c>
      <c r="D3568" t="str">
        <f t="shared" si="55"/>
        <v>http://example.com</v>
      </c>
    </row>
    <row r="3569" spans="1:4">
      <c r="A3569" t="s">
        <v>13725</v>
      </c>
      <c r="B3569" s="4" t="s">
        <v>24360</v>
      </c>
      <c r="C3569" s="4" t="s">
        <v>20876</v>
      </c>
      <c r="D3569" t="str">
        <f t="shared" si="55"/>
        <v>http://example.org</v>
      </c>
    </row>
    <row r="3570" spans="1:4">
      <c r="A3570" t="s">
        <v>13728</v>
      </c>
      <c r="B3570" s="4" t="s">
        <v>24361</v>
      </c>
      <c r="C3570" s="4" t="s">
        <v>20874</v>
      </c>
      <c r="D3570" t="str">
        <f t="shared" si="55"/>
        <v>http://example.com</v>
      </c>
    </row>
    <row r="3571" spans="1:4">
      <c r="A3571" t="s">
        <v>13732</v>
      </c>
      <c r="B3571" s="4" t="s">
        <v>24362</v>
      </c>
      <c r="C3571" s="4" t="s">
        <v>20874</v>
      </c>
      <c r="D3571" t="str">
        <f t="shared" si="55"/>
        <v>http://example.com</v>
      </c>
    </row>
    <row r="3572" spans="1:4">
      <c r="A3572" t="s">
        <v>13736</v>
      </c>
      <c r="B3572" s="4" t="s">
        <v>24363</v>
      </c>
      <c r="C3572" s="4" t="s">
        <v>20876</v>
      </c>
      <c r="D3572" t="str">
        <f t="shared" si="55"/>
        <v>http://example.org</v>
      </c>
    </row>
    <row r="3573" spans="1:4">
      <c r="A3573" t="s">
        <v>13740</v>
      </c>
      <c r="B3573" s="4" t="s">
        <v>24364</v>
      </c>
      <c r="C3573" s="4" t="s">
        <v>20876</v>
      </c>
      <c r="D3573" t="str">
        <f t="shared" si="55"/>
        <v>http://example.org</v>
      </c>
    </row>
    <row r="3574" spans="1:4">
      <c r="A3574" t="s">
        <v>13743</v>
      </c>
      <c r="B3574" s="4" t="s">
        <v>24365</v>
      </c>
      <c r="C3574" s="4" t="s">
        <v>20874</v>
      </c>
      <c r="D3574" t="str">
        <f t="shared" si="55"/>
        <v>http://example.com</v>
      </c>
    </row>
    <row r="3575" spans="1:4">
      <c r="A3575" t="s">
        <v>13747</v>
      </c>
      <c r="B3575" s="4" t="s">
        <v>24366</v>
      </c>
      <c r="C3575" s="4" t="s">
        <v>20878</v>
      </c>
      <c r="D3575" t="str">
        <f t="shared" si="55"/>
        <v>http://example.net</v>
      </c>
    </row>
    <row r="3576" spans="1:4">
      <c r="A3576" t="s">
        <v>13751</v>
      </c>
      <c r="B3576" s="4" t="s">
        <v>24367</v>
      </c>
      <c r="C3576" s="4" t="s">
        <v>20874</v>
      </c>
      <c r="D3576" t="str">
        <f t="shared" si="55"/>
        <v>http://example.com</v>
      </c>
    </row>
    <row r="3577" spans="1:4">
      <c r="A3577" t="s">
        <v>13754</v>
      </c>
      <c r="B3577" s="4" t="s">
        <v>24368</v>
      </c>
      <c r="C3577" s="4" t="s">
        <v>20874</v>
      </c>
      <c r="D3577" t="str">
        <f t="shared" si="55"/>
        <v>http://example.com</v>
      </c>
    </row>
    <row r="3578" spans="1:4">
      <c r="A3578" t="s">
        <v>13758</v>
      </c>
      <c r="B3578" s="4" t="s">
        <v>24369</v>
      </c>
      <c r="C3578" s="4" t="s">
        <v>20874</v>
      </c>
      <c r="D3578" t="str">
        <f t="shared" si="55"/>
        <v>http://example.com</v>
      </c>
    </row>
    <row r="3579" spans="1:4">
      <c r="A3579" t="s">
        <v>13762</v>
      </c>
      <c r="B3579" s="4" t="s">
        <v>22305</v>
      </c>
      <c r="C3579" s="4" t="s">
        <v>20874</v>
      </c>
      <c r="D3579" t="str">
        <f t="shared" si="55"/>
        <v>http://example.com</v>
      </c>
    </row>
    <row r="3580" spans="1:4">
      <c r="A3580" t="s">
        <v>3366</v>
      </c>
      <c r="B3580" s="4" t="s">
        <v>21738</v>
      </c>
      <c r="C3580" s="4" t="s">
        <v>20874</v>
      </c>
      <c r="D3580" t="str">
        <f t="shared" si="55"/>
        <v>http://example.com</v>
      </c>
    </row>
    <row r="3581" spans="1:4">
      <c r="A3581" t="s">
        <v>13769</v>
      </c>
      <c r="B3581" s="4" t="s">
        <v>24370</v>
      </c>
      <c r="C3581" s="4" t="s">
        <v>20876</v>
      </c>
      <c r="D3581" t="str">
        <f t="shared" si="55"/>
        <v>http://example.org</v>
      </c>
    </row>
    <row r="3582" spans="1:4">
      <c r="A3582" t="s">
        <v>13773</v>
      </c>
      <c r="B3582" s="4" t="s">
        <v>24371</v>
      </c>
      <c r="C3582" s="4" t="s">
        <v>20878</v>
      </c>
      <c r="D3582" t="str">
        <f t="shared" si="55"/>
        <v>http://example.net</v>
      </c>
    </row>
    <row r="3583" spans="1:4">
      <c r="A3583" t="s">
        <v>13777</v>
      </c>
      <c r="B3583" s="4" t="s">
        <v>24372</v>
      </c>
      <c r="C3583" s="4" t="s">
        <v>20876</v>
      </c>
      <c r="D3583" t="str">
        <f t="shared" si="55"/>
        <v>http://example.org</v>
      </c>
    </row>
    <row r="3584" spans="1:4">
      <c r="A3584" t="s">
        <v>13781</v>
      </c>
      <c r="B3584" s="4" t="s">
        <v>24373</v>
      </c>
      <c r="C3584" s="4" t="s">
        <v>20874</v>
      </c>
      <c r="D3584" t="str">
        <f t="shared" si="55"/>
        <v>http://example.com</v>
      </c>
    </row>
    <row r="3585" spans="1:4">
      <c r="A3585" t="s">
        <v>13785</v>
      </c>
      <c r="B3585" s="4" t="s">
        <v>24374</v>
      </c>
      <c r="C3585" s="4" t="s">
        <v>20874</v>
      </c>
      <c r="D3585" t="str">
        <f t="shared" si="55"/>
        <v>http://example.com</v>
      </c>
    </row>
    <row r="3586" spans="1:4">
      <c r="A3586" t="s">
        <v>13789</v>
      </c>
      <c r="B3586" s="4" t="s">
        <v>24375</v>
      </c>
      <c r="C3586" s="4" t="s">
        <v>20874</v>
      </c>
      <c r="D3586" t="str">
        <f t="shared" si="55"/>
        <v>http://example.com</v>
      </c>
    </row>
    <row r="3587" spans="1:4">
      <c r="A3587" t="s">
        <v>13793</v>
      </c>
      <c r="B3587" s="4" t="s">
        <v>24376</v>
      </c>
      <c r="C3587" s="4" t="s">
        <v>20876</v>
      </c>
      <c r="D3587" t="str">
        <f t="shared" ref="D3587:D3650" si="56">"http://"&amp;C3587</f>
        <v>http://example.org</v>
      </c>
    </row>
    <row r="3588" spans="1:4">
      <c r="A3588" t="s">
        <v>13797</v>
      </c>
      <c r="B3588" s="4" t="s">
        <v>24377</v>
      </c>
      <c r="C3588" s="4" t="s">
        <v>20878</v>
      </c>
      <c r="D3588" t="str">
        <f t="shared" si="56"/>
        <v>http://example.net</v>
      </c>
    </row>
    <row r="3589" spans="1:4">
      <c r="A3589" t="s">
        <v>13801</v>
      </c>
      <c r="B3589" s="4" t="s">
        <v>24378</v>
      </c>
      <c r="C3589" s="4" t="s">
        <v>20874</v>
      </c>
      <c r="D3589" t="str">
        <f t="shared" si="56"/>
        <v>http://example.com</v>
      </c>
    </row>
    <row r="3590" spans="1:4">
      <c r="A3590" t="s">
        <v>13805</v>
      </c>
      <c r="B3590" s="4" t="s">
        <v>24379</v>
      </c>
      <c r="C3590" s="4" t="s">
        <v>20874</v>
      </c>
      <c r="D3590" t="str">
        <f t="shared" si="56"/>
        <v>http://example.com</v>
      </c>
    </row>
    <row r="3591" spans="1:4">
      <c r="A3591" t="s">
        <v>13809</v>
      </c>
      <c r="B3591" s="4" t="s">
        <v>24380</v>
      </c>
      <c r="C3591" s="4" t="s">
        <v>20876</v>
      </c>
      <c r="D3591" t="str">
        <f t="shared" si="56"/>
        <v>http://example.org</v>
      </c>
    </row>
    <row r="3592" spans="1:4">
      <c r="A3592" t="s">
        <v>13813</v>
      </c>
      <c r="B3592" s="4" t="s">
        <v>24381</v>
      </c>
      <c r="C3592" s="4" t="s">
        <v>20876</v>
      </c>
      <c r="D3592" t="str">
        <f t="shared" si="56"/>
        <v>http://example.org</v>
      </c>
    </row>
    <row r="3593" spans="1:4">
      <c r="A3593" t="s">
        <v>13817</v>
      </c>
      <c r="B3593" s="4" t="s">
        <v>24382</v>
      </c>
      <c r="C3593" s="4" t="s">
        <v>20876</v>
      </c>
      <c r="D3593" t="str">
        <f t="shared" si="56"/>
        <v>http://example.org</v>
      </c>
    </row>
    <row r="3594" spans="1:4">
      <c r="A3594" t="s">
        <v>13821</v>
      </c>
      <c r="B3594" s="4" t="s">
        <v>24383</v>
      </c>
      <c r="C3594" s="4" t="s">
        <v>20878</v>
      </c>
      <c r="D3594" t="str">
        <f t="shared" si="56"/>
        <v>http://example.net</v>
      </c>
    </row>
    <row r="3595" spans="1:4">
      <c r="A3595" t="s">
        <v>13825</v>
      </c>
      <c r="B3595" s="4" t="s">
        <v>24384</v>
      </c>
      <c r="C3595" s="4" t="s">
        <v>20878</v>
      </c>
      <c r="D3595" t="str">
        <f t="shared" si="56"/>
        <v>http://example.net</v>
      </c>
    </row>
    <row r="3596" spans="1:4">
      <c r="A3596" t="s">
        <v>13829</v>
      </c>
      <c r="B3596" s="4" t="s">
        <v>21956</v>
      </c>
      <c r="C3596" s="4" t="s">
        <v>20876</v>
      </c>
      <c r="D3596" t="str">
        <f t="shared" si="56"/>
        <v>http://example.org</v>
      </c>
    </row>
    <row r="3597" spans="1:4">
      <c r="A3597" t="s">
        <v>13833</v>
      </c>
      <c r="B3597" s="4" t="s">
        <v>24385</v>
      </c>
      <c r="C3597" s="4" t="s">
        <v>20874</v>
      </c>
      <c r="D3597" t="str">
        <f t="shared" si="56"/>
        <v>http://example.com</v>
      </c>
    </row>
    <row r="3598" spans="1:4">
      <c r="A3598" t="s">
        <v>13837</v>
      </c>
      <c r="B3598" s="4" t="s">
        <v>24386</v>
      </c>
      <c r="C3598" s="4" t="s">
        <v>20878</v>
      </c>
      <c r="D3598" t="str">
        <f t="shared" si="56"/>
        <v>http://example.net</v>
      </c>
    </row>
    <row r="3599" spans="1:4">
      <c r="A3599" t="s">
        <v>13841</v>
      </c>
      <c r="B3599" s="4" t="s">
        <v>24387</v>
      </c>
      <c r="C3599" s="4" t="s">
        <v>20878</v>
      </c>
      <c r="D3599" t="str">
        <f t="shared" si="56"/>
        <v>http://example.net</v>
      </c>
    </row>
    <row r="3600" spans="1:4">
      <c r="A3600" t="s">
        <v>13845</v>
      </c>
      <c r="B3600" s="4" t="s">
        <v>24388</v>
      </c>
      <c r="C3600" s="4" t="s">
        <v>20876</v>
      </c>
      <c r="D3600" t="str">
        <f t="shared" si="56"/>
        <v>http://example.org</v>
      </c>
    </row>
    <row r="3601" spans="1:4">
      <c r="A3601" t="s">
        <v>13849</v>
      </c>
      <c r="B3601" s="4" t="s">
        <v>24389</v>
      </c>
      <c r="C3601" s="4" t="s">
        <v>20876</v>
      </c>
      <c r="D3601" t="str">
        <f t="shared" si="56"/>
        <v>http://example.org</v>
      </c>
    </row>
    <row r="3602" spans="1:4">
      <c r="A3602" t="s">
        <v>13853</v>
      </c>
      <c r="B3602" s="4" t="s">
        <v>24390</v>
      </c>
      <c r="C3602" s="4" t="s">
        <v>20878</v>
      </c>
      <c r="D3602" t="str">
        <f t="shared" si="56"/>
        <v>http://example.net</v>
      </c>
    </row>
    <row r="3603" spans="1:4">
      <c r="A3603" t="s">
        <v>13857</v>
      </c>
      <c r="B3603" s="4" t="s">
        <v>24391</v>
      </c>
      <c r="C3603" s="4" t="s">
        <v>20874</v>
      </c>
      <c r="D3603" t="str">
        <f t="shared" si="56"/>
        <v>http://example.com</v>
      </c>
    </row>
    <row r="3604" spans="1:4">
      <c r="A3604" t="s">
        <v>13861</v>
      </c>
      <c r="B3604" s="4" t="s">
        <v>24392</v>
      </c>
      <c r="C3604" s="4" t="s">
        <v>20878</v>
      </c>
      <c r="D3604" t="str">
        <f t="shared" si="56"/>
        <v>http://example.net</v>
      </c>
    </row>
    <row r="3605" spans="1:4">
      <c r="A3605" t="s">
        <v>13864</v>
      </c>
      <c r="B3605" s="4" t="s">
        <v>24393</v>
      </c>
      <c r="C3605" s="4" t="s">
        <v>20878</v>
      </c>
      <c r="D3605" t="str">
        <f t="shared" si="56"/>
        <v>http://example.net</v>
      </c>
    </row>
    <row r="3606" spans="1:4">
      <c r="A3606" t="s">
        <v>13867</v>
      </c>
      <c r="B3606" s="4" t="s">
        <v>24394</v>
      </c>
      <c r="C3606" s="4" t="s">
        <v>20876</v>
      </c>
      <c r="D3606" t="str">
        <f t="shared" si="56"/>
        <v>http://example.org</v>
      </c>
    </row>
    <row r="3607" spans="1:4">
      <c r="A3607" t="s">
        <v>13871</v>
      </c>
      <c r="B3607" s="4" t="s">
        <v>24395</v>
      </c>
      <c r="C3607" s="4" t="s">
        <v>20876</v>
      </c>
      <c r="D3607" t="str">
        <f t="shared" si="56"/>
        <v>http://example.org</v>
      </c>
    </row>
    <row r="3608" spans="1:4">
      <c r="A3608" t="s">
        <v>13875</v>
      </c>
      <c r="B3608" s="4" t="s">
        <v>24396</v>
      </c>
      <c r="C3608" s="4" t="s">
        <v>20876</v>
      </c>
      <c r="D3608" t="str">
        <f t="shared" si="56"/>
        <v>http://example.org</v>
      </c>
    </row>
    <row r="3609" spans="1:4">
      <c r="A3609" t="s">
        <v>13879</v>
      </c>
      <c r="B3609" s="4" t="s">
        <v>24397</v>
      </c>
      <c r="C3609" s="4" t="s">
        <v>20874</v>
      </c>
      <c r="D3609" t="str">
        <f t="shared" si="56"/>
        <v>http://example.com</v>
      </c>
    </row>
    <row r="3610" spans="1:4">
      <c r="A3610" t="s">
        <v>13883</v>
      </c>
      <c r="B3610" s="4" t="s">
        <v>24398</v>
      </c>
      <c r="C3610" s="4" t="s">
        <v>20878</v>
      </c>
      <c r="D3610" t="str">
        <f t="shared" si="56"/>
        <v>http://example.net</v>
      </c>
    </row>
    <row r="3611" spans="1:4">
      <c r="A3611" t="s">
        <v>13886</v>
      </c>
      <c r="B3611" s="4" t="s">
        <v>24399</v>
      </c>
      <c r="C3611" s="4" t="s">
        <v>20876</v>
      </c>
      <c r="D3611" t="str">
        <f t="shared" si="56"/>
        <v>http://example.org</v>
      </c>
    </row>
    <row r="3612" spans="1:4">
      <c r="A3612" t="s">
        <v>13890</v>
      </c>
      <c r="B3612" s="4" t="s">
        <v>24400</v>
      </c>
      <c r="C3612" s="4" t="s">
        <v>20874</v>
      </c>
      <c r="D3612" t="str">
        <f t="shared" si="56"/>
        <v>http://example.com</v>
      </c>
    </row>
    <row r="3613" spans="1:4">
      <c r="A3613" t="s">
        <v>13894</v>
      </c>
      <c r="B3613" s="4" t="s">
        <v>24401</v>
      </c>
      <c r="C3613" s="4" t="s">
        <v>20874</v>
      </c>
      <c r="D3613" t="str">
        <f t="shared" si="56"/>
        <v>http://example.com</v>
      </c>
    </row>
    <row r="3614" spans="1:4">
      <c r="A3614" t="s">
        <v>13898</v>
      </c>
      <c r="B3614" s="4" t="s">
        <v>24402</v>
      </c>
      <c r="C3614" s="4" t="s">
        <v>20878</v>
      </c>
      <c r="D3614" t="str">
        <f t="shared" si="56"/>
        <v>http://example.net</v>
      </c>
    </row>
    <row r="3615" spans="1:4">
      <c r="A3615" t="s">
        <v>13902</v>
      </c>
      <c r="B3615" s="4" t="s">
        <v>24403</v>
      </c>
      <c r="C3615" s="4" t="s">
        <v>20874</v>
      </c>
      <c r="D3615" t="str">
        <f t="shared" si="56"/>
        <v>http://example.com</v>
      </c>
    </row>
    <row r="3616" spans="1:4">
      <c r="A3616" t="s">
        <v>13905</v>
      </c>
      <c r="B3616" s="4" t="s">
        <v>24404</v>
      </c>
      <c r="C3616" s="4" t="s">
        <v>20878</v>
      </c>
      <c r="D3616" t="str">
        <f t="shared" si="56"/>
        <v>http://example.net</v>
      </c>
    </row>
    <row r="3617" spans="1:4">
      <c r="A3617" t="s">
        <v>1333</v>
      </c>
      <c r="B3617" s="4" t="s">
        <v>21216</v>
      </c>
      <c r="C3617" s="4" t="s">
        <v>20874</v>
      </c>
      <c r="D3617" t="str">
        <f t="shared" si="56"/>
        <v>http://example.com</v>
      </c>
    </row>
    <row r="3618" spans="1:4">
      <c r="A3618" t="s">
        <v>13912</v>
      </c>
      <c r="B3618" s="4" t="s">
        <v>24405</v>
      </c>
      <c r="C3618" s="4" t="s">
        <v>20876</v>
      </c>
      <c r="D3618" t="str">
        <f t="shared" si="56"/>
        <v>http://example.org</v>
      </c>
    </row>
    <row r="3619" spans="1:4">
      <c r="A3619" t="s">
        <v>13915</v>
      </c>
      <c r="B3619" s="4" t="s">
        <v>24406</v>
      </c>
      <c r="C3619" s="4" t="s">
        <v>20874</v>
      </c>
      <c r="D3619" t="str">
        <f t="shared" si="56"/>
        <v>http://example.com</v>
      </c>
    </row>
    <row r="3620" spans="1:4">
      <c r="A3620" t="s">
        <v>13919</v>
      </c>
      <c r="B3620" s="4" t="s">
        <v>24407</v>
      </c>
      <c r="C3620" s="4" t="s">
        <v>20876</v>
      </c>
      <c r="D3620" t="str">
        <f t="shared" si="56"/>
        <v>http://example.org</v>
      </c>
    </row>
    <row r="3621" spans="1:4">
      <c r="A3621" t="s">
        <v>13923</v>
      </c>
      <c r="B3621" s="4" t="s">
        <v>24025</v>
      </c>
      <c r="C3621" s="4" t="s">
        <v>20878</v>
      </c>
      <c r="D3621" t="str">
        <f t="shared" si="56"/>
        <v>http://example.net</v>
      </c>
    </row>
    <row r="3622" spans="1:4">
      <c r="A3622" t="s">
        <v>13927</v>
      </c>
      <c r="B3622" s="4" t="s">
        <v>24408</v>
      </c>
      <c r="C3622" s="4" t="s">
        <v>20878</v>
      </c>
      <c r="D3622" t="str">
        <f t="shared" si="56"/>
        <v>http://example.net</v>
      </c>
    </row>
    <row r="3623" spans="1:4">
      <c r="A3623" t="s">
        <v>13931</v>
      </c>
      <c r="B3623" s="4" t="s">
        <v>24409</v>
      </c>
      <c r="C3623" s="4" t="s">
        <v>20878</v>
      </c>
      <c r="D3623" t="str">
        <f t="shared" si="56"/>
        <v>http://example.net</v>
      </c>
    </row>
    <row r="3624" spans="1:4">
      <c r="A3624" t="s">
        <v>13935</v>
      </c>
      <c r="B3624" s="4" t="s">
        <v>24410</v>
      </c>
      <c r="C3624" s="4" t="s">
        <v>20876</v>
      </c>
      <c r="D3624" t="str">
        <f t="shared" si="56"/>
        <v>http://example.org</v>
      </c>
    </row>
    <row r="3625" spans="1:4">
      <c r="A3625" t="s">
        <v>13939</v>
      </c>
      <c r="B3625" s="4" t="s">
        <v>24411</v>
      </c>
      <c r="C3625" s="4" t="s">
        <v>20878</v>
      </c>
      <c r="D3625" t="str">
        <f t="shared" si="56"/>
        <v>http://example.net</v>
      </c>
    </row>
    <row r="3626" spans="1:4">
      <c r="A3626" t="s">
        <v>13943</v>
      </c>
      <c r="B3626" s="4" t="s">
        <v>24412</v>
      </c>
      <c r="C3626" s="4" t="s">
        <v>20874</v>
      </c>
      <c r="D3626" t="str">
        <f t="shared" si="56"/>
        <v>http://example.com</v>
      </c>
    </row>
    <row r="3627" spans="1:4">
      <c r="A3627" t="s">
        <v>13946</v>
      </c>
      <c r="B3627" s="4" t="s">
        <v>24413</v>
      </c>
      <c r="C3627" s="4" t="s">
        <v>20878</v>
      </c>
      <c r="D3627" t="str">
        <f t="shared" si="56"/>
        <v>http://example.net</v>
      </c>
    </row>
    <row r="3628" spans="1:4">
      <c r="A3628" t="s">
        <v>13950</v>
      </c>
      <c r="B3628" s="4" t="s">
        <v>24414</v>
      </c>
      <c r="C3628" s="4" t="s">
        <v>20878</v>
      </c>
      <c r="D3628" t="str">
        <f t="shared" si="56"/>
        <v>http://example.net</v>
      </c>
    </row>
    <row r="3629" spans="1:4">
      <c r="A3629" t="s">
        <v>13954</v>
      </c>
      <c r="B3629" s="4" t="s">
        <v>24415</v>
      </c>
      <c r="C3629" s="4" t="s">
        <v>20876</v>
      </c>
      <c r="D3629" t="str">
        <f t="shared" si="56"/>
        <v>http://example.org</v>
      </c>
    </row>
    <row r="3630" spans="1:4">
      <c r="A3630" t="s">
        <v>13958</v>
      </c>
      <c r="B3630" s="4" t="s">
        <v>24416</v>
      </c>
      <c r="C3630" s="4" t="s">
        <v>20878</v>
      </c>
      <c r="D3630" t="str">
        <f t="shared" si="56"/>
        <v>http://example.net</v>
      </c>
    </row>
    <row r="3631" spans="1:4">
      <c r="A3631" t="s">
        <v>13962</v>
      </c>
      <c r="B3631" s="4" t="s">
        <v>24417</v>
      </c>
      <c r="C3631" s="4" t="s">
        <v>20878</v>
      </c>
      <c r="D3631" t="str">
        <f t="shared" si="56"/>
        <v>http://example.net</v>
      </c>
    </row>
    <row r="3632" spans="1:4">
      <c r="A3632" t="s">
        <v>13965</v>
      </c>
      <c r="B3632" s="4" t="s">
        <v>24418</v>
      </c>
      <c r="C3632" s="4" t="s">
        <v>20878</v>
      </c>
      <c r="D3632" t="str">
        <f t="shared" si="56"/>
        <v>http://example.net</v>
      </c>
    </row>
    <row r="3633" spans="1:4">
      <c r="A3633" t="s">
        <v>13969</v>
      </c>
      <c r="B3633" s="4" t="s">
        <v>24419</v>
      </c>
      <c r="C3633" s="4" t="s">
        <v>20874</v>
      </c>
      <c r="D3633" t="str">
        <f t="shared" si="56"/>
        <v>http://example.com</v>
      </c>
    </row>
    <row r="3634" spans="1:4">
      <c r="A3634" t="s">
        <v>13973</v>
      </c>
      <c r="B3634" s="4" t="s">
        <v>24420</v>
      </c>
      <c r="C3634" s="4" t="s">
        <v>20874</v>
      </c>
      <c r="D3634" t="str">
        <f t="shared" si="56"/>
        <v>http://example.com</v>
      </c>
    </row>
    <row r="3635" spans="1:4">
      <c r="A3635" t="s">
        <v>13977</v>
      </c>
      <c r="B3635" s="4" t="s">
        <v>24421</v>
      </c>
      <c r="C3635" s="4" t="s">
        <v>20874</v>
      </c>
      <c r="D3635" t="str">
        <f t="shared" si="56"/>
        <v>http://example.com</v>
      </c>
    </row>
    <row r="3636" spans="1:4">
      <c r="A3636" t="s">
        <v>13981</v>
      </c>
      <c r="B3636" s="4" t="s">
        <v>24422</v>
      </c>
      <c r="C3636" s="4" t="s">
        <v>20878</v>
      </c>
      <c r="D3636" t="str">
        <f t="shared" si="56"/>
        <v>http://example.net</v>
      </c>
    </row>
    <row r="3637" spans="1:4">
      <c r="A3637" t="s">
        <v>13985</v>
      </c>
      <c r="B3637" s="4" t="s">
        <v>24423</v>
      </c>
      <c r="C3637" s="4" t="s">
        <v>20878</v>
      </c>
      <c r="D3637" t="str">
        <f t="shared" si="56"/>
        <v>http://example.net</v>
      </c>
    </row>
    <row r="3638" spans="1:4">
      <c r="A3638" t="s">
        <v>13989</v>
      </c>
      <c r="B3638" s="4" t="s">
        <v>24424</v>
      </c>
      <c r="C3638" s="4" t="s">
        <v>20878</v>
      </c>
      <c r="D3638" t="str">
        <f t="shared" si="56"/>
        <v>http://example.net</v>
      </c>
    </row>
    <row r="3639" spans="1:4">
      <c r="A3639" t="s">
        <v>13993</v>
      </c>
      <c r="B3639" s="4" t="s">
        <v>24425</v>
      </c>
      <c r="C3639" s="4" t="s">
        <v>20878</v>
      </c>
      <c r="D3639" t="str">
        <f t="shared" si="56"/>
        <v>http://example.net</v>
      </c>
    </row>
    <row r="3640" spans="1:4">
      <c r="A3640" t="s">
        <v>13997</v>
      </c>
      <c r="B3640" s="4" t="s">
        <v>24426</v>
      </c>
      <c r="C3640" s="4" t="s">
        <v>20878</v>
      </c>
      <c r="D3640" t="str">
        <f t="shared" si="56"/>
        <v>http://example.net</v>
      </c>
    </row>
    <row r="3641" spans="1:4">
      <c r="A3641" t="s">
        <v>14001</v>
      </c>
      <c r="B3641" s="4" t="s">
        <v>24427</v>
      </c>
      <c r="C3641" s="4" t="s">
        <v>20876</v>
      </c>
      <c r="D3641" t="str">
        <f t="shared" si="56"/>
        <v>http://example.org</v>
      </c>
    </row>
    <row r="3642" spans="1:4">
      <c r="A3642" t="s">
        <v>14005</v>
      </c>
      <c r="B3642" s="4" t="s">
        <v>24428</v>
      </c>
      <c r="C3642" s="4" t="s">
        <v>20878</v>
      </c>
      <c r="D3642" t="str">
        <f t="shared" si="56"/>
        <v>http://example.net</v>
      </c>
    </row>
    <row r="3643" spans="1:4">
      <c r="A3643" t="s">
        <v>14009</v>
      </c>
      <c r="B3643" s="4" t="s">
        <v>24429</v>
      </c>
      <c r="C3643" s="4" t="s">
        <v>20874</v>
      </c>
      <c r="D3643" t="str">
        <f t="shared" si="56"/>
        <v>http://example.com</v>
      </c>
    </row>
    <row r="3644" spans="1:4">
      <c r="A3644" t="s">
        <v>14012</v>
      </c>
      <c r="B3644" s="4" t="s">
        <v>24430</v>
      </c>
      <c r="C3644" s="4" t="s">
        <v>20878</v>
      </c>
      <c r="D3644" t="str">
        <f t="shared" si="56"/>
        <v>http://example.net</v>
      </c>
    </row>
    <row r="3645" spans="1:4">
      <c r="A3645" t="s">
        <v>14016</v>
      </c>
      <c r="B3645" s="4" t="s">
        <v>24431</v>
      </c>
      <c r="C3645" s="4" t="s">
        <v>20878</v>
      </c>
      <c r="D3645" t="str">
        <f t="shared" si="56"/>
        <v>http://example.net</v>
      </c>
    </row>
    <row r="3646" spans="1:4">
      <c r="A3646" t="s">
        <v>14019</v>
      </c>
      <c r="B3646" s="4" t="s">
        <v>24432</v>
      </c>
      <c r="C3646" s="4" t="s">
        <v>20876</v>
      </c>
      <c r="D3646" t="str">
        <f t="shared" si="56"/>
        <v>http://example.org</v>
      </c>
    </row>
    <row r="3647" spans="1:4">
      <c r="A3647" t="s">
        <v>14023</v>
      </c>
      <c r="B3647" s="4" t="s">
        <v>24433</v>
      </c>
      <c r="C3647" s="4" t="s">
        <v>20878</v>
      </c>
      <c r="D3647" t="str">
        <f t="shared" si="56"/>
        <v>http://example.net</v>
      </c>
    </row>
    <row r="3648" spans="1:4">
      <c r="A3648" t="s">
        <v>14027</v>
      </c>
      <c r="B3648" s="4" t="s">
        <v>24434</v>
      </c>
      <c r="C3648" s="4" t="s">
        <v>20874</v>
      </c>
      <c r="D3648" t="str">
        <f t="shared" si="56"/>
        <v>http://example.com</v>
      </c>
    </row>
    <row r="3649" spans="1:4">
      <c r="A3649" t="s">
        <v>14031</v>
      </c>
      <c r="B3649" s="4" t="s">
        <v>24435</v>
      </c>
      <c r="C3649" s="4" t="s">
        <v>20874</v>
      </c>
      <c r="D3649" t="str">
        <f t="shared" si="56"/>
        <v>http://example.com</v>
      </c>
    </row>
    <row r="3650" spans="1:4">
      <c r="A3650" t="s">
        <v>14035</v>
      </c>
      <c r="B3650" s="4" t="s">
        <v>24436</v>
      </c>
      <c r="C3650" s="4" t="s">
        <v>20874</v>
      </c>
      <c r="D3650" t="str">
        <f t="shared" si="56"/>
        <v>http://example.com</v>
      </c>
    </row>
    <row r="3651" spans="1:4">
      <c r="A3651" t="s">
        <v>14039</v>
      </c>
      <c r="B3651" s="4" t="s">
        <v>24437</v>
      </c>
      <c r="C3651" s="4" t="s">
        <v>20878</v>
      </c>
      <c r="D3651" t="str">
        <f t="shared" ref="D3651:D3714" si="57">"http://"&amp;C3651</f>
        <v>http://example.net</v>
      </c>
    </row>
    <row r="3652" spans="1:4">
      <c r="A3652" t="s">
        <v>14043</v>
      </c>
      <c r="B3652" s="4" t="s">
        <v>24438</v>
      </c>
      <c r="C3652" s="4" t="s">
        <v>20876</v>
      </c>
      <c r="D3652" t="str">
        <f t="shared" si="57"/>
        <v>http://example.org</v>
      </c>
    </row>
    <row r="3653" spans="1:4">
      <c r="A3653" t="s">
        <v>14047</v>
      </c>
      <c r="B3653" s="4" t="s">
        <v>24439</v>
      </c>
      <c r="C3653" s="4" t="s">
        <v>20876</v>
      </c>
      <c r="D3653" t="str">
        <f t="shared" si="57"/>
        <v>http://example.org</v>
      </c>
    </row>
    <row r="3654" spans="1:4">
      <c r="A3654" t="s">
        <v>14051</v>
      </c>
      <c r="B3654" s="4" t="s">
        <v>24440</v>
      </c>
      <c r="C3654" s="4" t="s">
        <v>20876</v>
      </c>
      <c r="D3654" t="str">
        <f t="shared" si="57"/>
        <v>http://example.org</v>
      </c>
    </row>
    <row r="3655" spans="1:4">
      <c r="A3655" t="s">
        <v>14055</v>
      </c>
      <c r="B3655" s="4" t="s">
        <v>24441</v>
      </c>
      <c r="C3655" s="4" t="s">
        <v>20876</v>
      </c>
      <c r="D3655" t="str">
        <f t="shared" si="57"/>
        <v>http://example.org</v>
      </c>
    </row>
    <row r="3656" spans="1:4">
      <c r="A3656" t="s">
        <v>14058</v>
      </c>
      <c r="B3656" s="4" t="s">
        <v>24442</v>
      </c>
      <c r="C3656" s="4" t="s">
        <v>20878</v>
      </c>
      <c r="D3656" t="str">
        <f t="shared" si="57"/>
        <v>http://example.net</v>
      </c>
    </row>
    <row r="3657" spans="1:4">
      <c r="A3657" t="s">
        <v>14062</v>
      </c>
      <c r="B3657" s="4" t="s">
        <v>24443</v>
      </c>
      <c r="C3657" s="4" t="s">
        <v>20874</v>
      </c>
      <c r="D3657" t="str">
        <f t="shared" si="57"/>
        <v>http://example.com</v>
      </c>
    </row>
    <row r="3658" spans="1:4">
      <c r="A3658" t="s">
        <v>14066</v>
      </c>
      <c r="B3658" s="4" t="s">
        <v>24444</v>
      </c>
      <c r="C3658" s="4" t="s">
        <v>20878</v>
      </c>
      <c r="D3658" t="str">
        <f t="shared" si="57"/>
        <v>http://example.net</v>
      </c>
    </row>
    <row r="3659" spans="1:4">
      <c r="A3659" t="s">
        <v>14070</v>
      </c>
      <c r="B3659" s="4" t="s">
        <v>24445</v>
      </c>
      <c r="C3659" s="4" t="s">
        <v>20878</v>
      </c>
      <c r="D3659" t="str">
        <f t="shared" si="57"/>
        <v>http://example.net</v>
      </c>
    </row>
    <row r="3660" spans="1:4">
      <c r="A3660" t="s">
        <v>14074</v>
      </c>
      <c r="B3660" s="4" t="s">
        <v>24446</v>
      </c>
      <c r="C3660" s="4" t="s">
        <v>20874</v>
      </c>
      <c r="D3660" t="str">
        <f t="shared" si="57"/>
        <v>http://example.com</v>
      </c>
    </row>
    <row r="3661" spans="1:4">
      <c r="A3661" t="s">
        <v>14078</v>
      </c>
      <c r="B3661" s="4" t="s">
        <v>24447</v>
      </c>
      <c r="C3661" s="4" t="s">
        <v>20874</v>
      </c>
      <c r="D3661" t="str">
        <f t="shared" si="57"/>
        <v>http://example.com</v>
      </c>
    </row>
    <row r="3662" spans="1:4">
      <c r="A3662" t="s">
        <v>14082</v>
      </c>
      <c r="B3662" s="4" t="s">
        <v>24448</v>
      </c>
      <c r="C3662" s="4" t="s">
        <v>20876</v>
      </c>
      <c r="D3662" t="str">
        <f t="shared" si="57"/>
        <v>http://example.org</v>
      </c>
    </row>
    <row r="3663" spans="1:4">
      <c r="A3663" t="s">
        <v>14086</v>
      </c>
      <c r="B3663" s="4" t="s">
        <v>24449</v>
      </c>
      <c r="C3663" s="4" t="s">
        <v>20878</v>
      </c>
      <c r="D3663" t="str">
        <f t="shared" si="57"/>
        <v>http://example.net</v>
      </c>
    </row>
    <row r="3664" spans="1:4">
      <c r="A3664" t="s">
        <v>14089</v>
      </c>
      <c r="B3664" s="4" t="s">
        <v>24450</v>
      </c>
      <c r="C3664" s="4" t="s">
        <v>20876</v>
      </c>
      <c r="D3664" t="str">
        <f t="shared" si="57"/>
        <v>http://example.org</v>
      </c>
    </row>
    <row r="3665" spans="1:4">
      <c r="A3665" t="s">
        <v>14093</v>
      </c>
      <c r="B3665" s="4" t="s">
        <v>24451</v>
      </c>
      <c r="C3665" s="4" t="s">
        <v>20876</v>
      </c>
      <c r="D3665" t="str">
        <f t="shared" si="57"/>
        <v>http://example.org</v>
      </c>
    </row>
    <row r="3666" spans="1:4">
      <c r="A3666" t="s">
        <v>14097</v>
      </c>
      <c r="B3666" s="4" t="s">
        <v>24452</v>
      </c>
      <c r="C3666" s="4" t="s">
        <v>20878</v>
      </c>
      <c r="D3666" t="str">
        <f t="shared" si="57"/>
        <v>http://example.net</v>
      </c>
    </row>
    <row r="3667" spans="1:4">
      <c r="A3667" t="s">
        <v>14101</v>
      </c>
      <c r="B3667" s="4" t="s">
        <v>24453</v>
      </c>
      <c r="C3667" s="4" t="s">
        <v>20878</v>
      </c>
      <c r="D3667" t="str">
        <f t="shared" si="57"/>
        <v>http://example.net</v>
      </c>
    </row>
    <row r="3668" spans="1:4">
      <c r="A3668" t="s">
        <v>14105</v>
      </c>
      <c r="B3668" s="4" t="s">
        <v>24454</v>
      </c>
      <c r="C3668" s="4" t="s">
        <v>20874</v>
      </c>
      <c r="D3668" t="str">
        <f t="shared" si="57"/>
        <v>http://example.com</v>
      </c>
    </row>
    <row r="3669" spans="1:4">
      <c r="A3669" t="s">
        <v>14109</v>
      </c>
      <c r="B3669" s="4" t="s">
        <v>24455</v>
      </c>
      <c r="C3669" s="4" t="s">
        <v>20876</v>
      </c>
      <c r="D3669" t="str">
        <f t="shared" si="57"/>
        <v>http://example.org</v>
      </c>
    </row>
    <row r="3670" spans="1:4">
      <c r="A3670" t="s">
        <v>14113</v>
      </c>
      <c r="B3670" s="4" t="s">
        <v>24456</v>
      </c>
      <c r="C3670" s="4" t="s">
        <v>20874</v>
      </c>
      <c r="D3670" t="str">
        <f t="shared" si="57"/>
        <v>http://example.com</v>
      </c>
    </row>
    <row r="3671" spans="1:4">
      <c r="A3671" t="s">
        <v>14117</v>
      </c>
      <c r="B3671" s="4" t="s">
        <v>24457</v>
      </c>
      <c r="C3671" s="4" t="s">
        <v>20874</v>
      </c>
      <c r="D3671" t="str">
        <f t="shared" si="57"/>
        <v>http://example.com</v>
      </c>
    </row>
    <row r="3672" spans="1:4">
      <c r="A3672" t="s">
        <v>14120</v>
      </c>
      <c r="B3672" s="4" t="s">
        <v>24458</v>
      </c>
      <c r="C3672" s="4" t="s">
        <v>20874</v>
      </c>
      <c r="D3672" t="str">
        <f t="shared" si="57"/>
        <v>http://example.com</v>
      </c>
    </row>
    <row r="3673" spans="1:4">
      <c r="A3673" t="s">
        <v>14124</v>
      </c>
      <c r="B3673" s="4" t="s">
        <v>24459</v>
      </c>
      <c r="C3673" s="4" t="s">
        <v>20878</v>
      </c>
      <c r="D3673" t="str">
        <f t="shared" si="57"/>
        <v>http://example.net</v>
      </c>
    </row>
    <row r="3674" spans="1:4">
      <c r="A3674" t="s">
        <v>14128</v>
      </c>
      <c r="B3674" s="4" t="s">
        <v>24460</v>
      </c>
      <c r="C3674" s="4" t="s">
        <v>20878</v>
      </c>
      <c r="D3674" t="str">
        <f t="shared" si="57"/>
        <v>http://example.net</v>
      </c>
    </row>
    <row r="3675" spans="1:4">
      <c r="A3675" t="s">
        <v>14132</v>
      </c>
      <c r="B3675" s="4" t="s">
        <v>24461</v>
      </c>
      <c r="C3675" s="4" t="s">
        <v>20878</v>
      </c>
      <c r="D3675" t="str">
        <f t="shared" si="57"/>
        <v>http://example.net</v>
      </c>
    </row>
    <row r="3676" spans="1:4">
      <c r="A3676" t="s">
        <v>14135</v>
      </c>
      <c r="B3676" s="4" t="s">
        <v>24462</v>
      </c>
      <c r="C3676" s="4" t="s">
        <v>20876</v>
      </c>
      <c r="D3676" t="str">
        <f t="shared" si="57"/>
        <v>http://example.org</v>
      </c>
    </row>
    <row r="3677" spans="1:4">
      <c r="A3677" t="s">
        <v>14139</v>
      </c>
      <c r="B3677" s="4" t="s">
        <v>24463</v>
      </c>
      <c r="C3677" s="4" t="s">
        <v>20876</v>
      </c>
      <c r="D3677" t="str">
        <f t="shared" si="57"/>
        <v>http://example.org</v>
      </c>
    </row>
    <row r="3678" spans="1:4">
      <c r="A3678" t="s">
        <v>14143</v>
      </c>
      <c r="B3678" s="4" t="s">
        <v>24464</v>
      </c>
      <c r="C3678" s="4" t="s">
        <v>20876</v>
      </c>
      <c r="D3678" t="str">
        <f t="shared" si="57"/>
        <v>http://example.org</v>
      </c>
    </row>
    <row r="3679" spans="1:4">
      <c r="A3679" t="s">
        <v>14146</v>
      </c>
      <c r="B3679" s="4" t="s">
        <v>24465</v>
      </c>
      <c r="C3679" s="4" t="s">
        <v>20876</v>
      </c>
      <c r="D3679" t="str">
        <f t="shared" si="57"/>
        <v>http://example.org</v>
      </c>
    </row>
    <row r="3680" spans="1:4">
      <c r="A3680" t="s">
        <v>14150</v>
      </c>
      <c r="B3680" s="4" t="s">
        <v>24466</v>
      </c>
      <c r="C3680" s="4" t="s">
        <v>20878</v>
      </c>
      <c r="D3680" t="str">
        <f t="shared" si="57"/>
        <v>http://example.net</v>
      </c>
    </row>
    <row r="3681" spans="1:4">
      <c r="A3681" t="s">
        <v>14154</v>
      </c>
      <c r="B3681" s="4" t="s">
        <v>24467</v>
      </c>
      <c r="C3681" s="4" t="s">
        <v>20874</v>
      </c>
      <c r="D3681" t="str">
        <f t="shared" si="57"/>
        <v>http://example.com</v>
      </c>
    </row>
    <row r="3682" spans="1:4">
      <c r="A3682" t="s">
        <v>14158</v>
      </c>
      <c r="B3682" s="4" t="s">
        <v>24468</v>
      </c>
      <c r="C3682" s="4" t="s">
        <v>20876</v>
      </c>
      <c r="D3682" t="str">
        <f t="shared" si="57"/>
        <v>http://example.org</v>
      </c>
    </row>
    <row r="3683" spans="1:4">
      <c r="A3683" t="s">
        <v>14162</v>
      </c>
      <c r="B3683" s="4" t="s">
        <v>24469</v>
      </c>
      <c r="C3683" s="4" t="s">
        <v>20878</v>
      </c>
      <c r="D3683" t="str">
        <f t="shared" si="57"/>
        <v>http://example.net</v>
      </c>
    </row>
    <row r="3684" spans="1:4">
      <c r="A3684" t="s">
        <v>14166</v>
      </c>
      <c r="B3684" s="4" t="s">
        <v>24470</v>
      </c>
      <c r="C3684" s="4" t="s">
        <v>20874</v>
      </c>
      <c r="D3684" t="str">
        <f t="shared" si="57"/>
        <v>http://example.com</v>
      </c>
    </row>
    <row r="3685" spans="1:4">
      <c r="A3685" t="s">
        <v>14170</v>
      </c>
      <c r="B3685" s="4" t="s">
        <v>24471</v>
      </c>
      <c r="C3685" s="4" t="s">
        <v>20874</v>
      </c>
      <c r="D3685" t="str">
        <f t="shared" si="57"/>
        <v>http://example.com</v>
      </c>
    </row>
    <row r="3686" spans="1:4">
      <c r="A3686" t="s">
        <v>14174</v>
      </c>
      <c r="B3686" s="4" t="s">
        <v>24472</v>
      </c>
      <c r="C3686" s="4" t="s">
        <v>20876</v>
      </c>
      <c r="D3686" t="str">
        <f t="shared" si="57"/>
        <v>http://example.org</v>
      </c>
    </row>
    <row r="3687" spans="1:4">
      <c r="A3687" t="s">
        <v>14177</v>
      </c>
      <c r="B3687" s="4" t="s">
        <v>24473</v>
      </c>
      <c r="C3687" s="4" t="s">
        <v>20874</v>
      </c>
      <c r="D3687" t="str">
        <f t="shared" si="57"/>
        <v>http://example.com</v>
      </c>
    </row>
    <row r="3688" spans="1:4">
      <c r="A3688" t="s">
        <v>14180</v>
      </c>
      <c r="B3688" s="4" t="s">
        <v>24474</v>
      </c>
      <c r="C3688" s="4" t="s">
        <v>20878</v>
      </c>
      <c r="D3688" t="str">
        <f t="shared" si="57"/>
        <v>http://example.net</v>
      </c>
    </row>
    <row r="3689" spans="1:4">
      <c r="A3689" t="s">
        <v>14184</v>
      </c>
      <c r="B3689" s="4" t="s">
        <v>24475</v>
      </c>
      <c r="C3689" s="4" t="s">
        <v>20878</v>
      </c>
      <c r="D3689" t="str">
        <f t="shared" si="57"/>
        <v>http://example.net</v>
      </c>
    </row>
    <row r="3690" spans="1:4">
      <c r="A3690" t="s">
        <v>14188</v>
      </c>
      <c r="B3690" s="4" t="s">
        <v>24476</v>
      </c>
      <c r="C3690" s="4" t="s">
        <v>20878</v>
      </c>
      <c r="D3690" t="str">
        <f t="shared" si="57"/>
        <v>http://example.net</v>
      </c>
    </row>
    <row r="3691" spans="1:4">
      <c r="A3691" t="s">
        <v>14192</v>
      </c>
      <c r="B3691" s="4" t="s">
        <v>24477</v>
      </c>
      <c r="C3691" s="4" t="s">
        <v>20874</v>
      </c>
      <c r="D3691" t="str">
        <f t="shared" si="57"/>
        <v>http://example.com</v>
      </c>
    </row>
    <row r="3692" spans="1:4">
      <c r="A3692" t="s">
        <v>14196</v>
      </c>
      <c r="B3692" s="4" t="s">
        <v>24478</v>
      </c>
      <c r="C3692" s="4" t="s">
        <v>20878</v>
      </c>
      <c r="D3692" t="str">
        <f t="shared" si="57"/>
        <v>http://example.net</v>
      </c>
    </row>
    <row r="3693" spans="1:4">
      <c r="A3693" t="s">
        <v>14200</v>
      </c>
      <c r="B3693" s="4" t="s">
        <v>24479</v>
      </c>
      <c r="C3693" s="4" t="s">
        <v>20878</v>
      </c>
      <c r="D3693" t="str">
        <f t="shared" si="57"/>
        <v>http://example.net</v>
      </c>
    </row>
    <row r="3694" spans="1:4">
      <c r="A3694" t="s">
        <v>14204</v>
      </c>
      <c r="B3694" s="4" t="s">
        <v>24480</v>
      </c>
      <c r="C3694" s="4" t="s">
        <v>20878</v>
      </c>
      <c r="D3694" t="str">
        <f t="shared" si="57"/>
        <v>http://example.net</v>
      </c>
    </row>
    <row r="3695" spans="1:4">
      <c r="A3695" t="s">
        <v>14208</v>
      </c>
      <c r="B3695" s="4" t="s">
        <v>24481</v>
      </c>
      <c r="C3695" s="4" t="s">
        <v>20876</v>
      </c>
      <c r="D3695" t="str">
        <f t="shared" si="57"/>
        <v>http://example.org</v>
      </c>
    </row>
    <row r="3696" spans="1:4">
      <c r="A3696" t="s">
        <v>14212</v>
      </c>
      <c r="B3696" s="4" t="s">
        <v>24482</v>
      </c>
      <c r="C3696" s="4" t="s">
        <v>20878</v>
      </c>
      <c r="D3696" t="str">
        <f t="shared" si="57"/>
        <v>http://example.net</v>
      </c>
    </row>
    <row r="3697" spans="1:4">
      <c r="A3697" t="s">
        <v>14216</v>
      </c>
      <c r="B3697" s="4" t="s">
        <v>24483</v>
      </c>
      <c r="C3697" s="4" t="s">
        <v>20878</v>
      </c>
      <c r="D3697" t="str">
        <f t="shared" si="57"/>
        <v>http://example.net</v>
      </c>
    </row>
    <row r="3698" spans="1:4">
      <c r="A3698" t="s">
        <v>14220</v>
      </c>
      <c r="B3698" s="4" t="s">
        <v>24484</v>
      </c>
      <c r="C3698" s="4" t="s">
        <v>20876</v>
      </c>
      <c r="D3698" t="str">
        <f t="shared" si="57"/>
        <v>http://example.org</v>
      </c>
    </row>
    <row r="3699" spans="1:4">
      <c r="A3699" t="s">
        <v>14224</v>
      </c>
      <c r="B3699" s="4" t="s">
        <v>24485</v>
      </c>
      <c r="C3699" s="4" t="s">
        <v>20876</v>
      </c>
      <c r="D3699" t="str">
        <f t="shared" si="57"/>
        <v>http://example.org</v>
      </c>
    </row>
    <row r="3700" spans="1:4">
      <c r="A3700" t="s">
        <v>14228</v>
      </c>
      <c r="B3700" s="4" t="s">
        <v>24486</v>
      </c>
      <c r="C3700" s="4" t="s">
        <v>20878</v>
      </c>
      <c r="D3700" t="str">
        <f t="shared" si="57"/>
        <v>http://example.net</v>
      </c>
    </row>
    <row r="3701" spans="1:4">
      <c r="A3701" t="s">
        <v>14232</v>
      </c>
      <c r="B3701" s="4" t="s">
        <v>24487</v>
      </c>
      <c r="C3701" s="4" t="s">
        <v>20874</v>
      </c>
      <c r="D3701" t="str">
        <f t="shared" si="57"/>
        <v>http://example.com</v>
      </c>
    </row>
    <row r="3702" spans="1:4">
      <c r="A3702" t="s">
        <v>14236</v>
      </c>
      <c r="B3702" s="4" t="s">
        <v>24488</v>
      </c>
      <c r="C3702" s="4" t="s">
        <v>20878</v>
      </c>
      <c r="D3702" t="str">
        <f t="shared" si="57"/>
        <v>http://example.net</v>
      </c>
    </row>
    <row r="3703" spans="1:4">
      <c r="A3703" t="s">
        <v>14240</v>
      </c>
      <c r="B3703" s="4" t="s">
        <v>24489</v>
      </c>
      <c r="C3703" s="4" t="s">
        <v>20874</v>
      </c>
      <c r="D3703" t="str">
        <f t="shared" si="57"/>
        <v>http://example.com</v>
      </c>
    </row>
    <row r="3704" spans="1:4">
      <c r="A3704" t="s">
        <v>14244</v>
      </c>
      <c r="B3704" s="4" t="s">
        <v>24490</v>
      </c>
      <c r="C3704" s="4" t="s">
        <v>20878</v>
      </c>
      <c r="D3704" t="str">
        <f t="shared" si="57"/>
        <v>http://example.net</v>
      </c>
    </row>
    <row r="3705" spans="1:4">
      <c r="A3705" t="s">
        <v>14248</v>
      </c>
      <c r="B3705" s="4" t="s">
        <v>24491</v>
      </c>
      <c r="C3705" s="4" t="s">
        <v>20878</v>
      </c>
      <c r="D3705" t="str">
        <f t="shared" si="57"/>
        <v>http://example.net</v>
      </c>
    </row>
    <row r="3706" spans="1:4">
      <c r="A3706" t="s">
        <v>14252</v>
      </c>
      <c r="B3706" s="4" t="s">
        <v>24492</v>
      </c>
      <c r="C3706" s="4" t="s">
        <v>20876</v>
      </c>
      <c r="D3706" t="str">
        <f t="shared" si="57"/>
        <v>http://example.org</v>
      </c>
    </row>
    <row r="3707" spans="1:4">
      <c r="A3707" t="s">
        <v>14256</v>
      </c>
      <c r="B3707" s="4" t="s">
        <v>24493</v>
      </c>
      <c r="C3707" s="4" t="s">
        <v>20878</v>
      </c>
      <c r="D3707" t="str">
        <f t="shared" si="57"/>
        <v>http://example.net</v>
      </c>
    </row>
    <row r="3708" spans="1:4">
      <c r="A3708" t="s">
        <v>14260</v>
      </c>
      <c r="B3708" s="4" t="s">
        <v>24494</v>
      </c>
      <c r="C3708" s="4" t="s">
        <v>20874</v>
      </c>
      <c r="D3708" t="str">
        <f t="shared" si="57"/>
        <v>http://example.com</v>
      </c>
    </row>
    <row r="3709" spans="1:4">
      <c r="A3709" t="s">
        <v>14264</v>
      </c>
      <c r="B3709" s="4" t="s">
        <v>24495</v>
      </c>
      <c r="C3709" s="4" t="s">
        <v>20876</v>
      </c>
      <c r="D3709" t="str">
        <f t="shared" si="57"/>
        <v>http://example.org</v>
      </c>
    </row>
    <row r="3710" spans="1:4">
      <c r="A3710" t="s">
        <v>14268</v>
      </c>
      <c r="B3710" s="4" t="s">
        <v>24496</v>
      </c>
      <c r="C3710" s="4" t="s">
        <v>20876</v>
      </c>
      <c r="D3710" t="str">
        <f t="shared" si="57"/>
        <v>http://example.org</v>
      </c>
    </row>
    <row r="3711" spans="1:4">
      <c r="A3711" t="s">
        <v>14272</v>
      </c>
      <c r="B3711" s="4" t="s">
        <v>24497</v>
      </c>
      <c r="C3711" s="4" t="s">
        <v>20874</v>
      </c>
      <c r="D3711" t="str">
        <f t="shared" si="57"/>
        <v>http://example.com</v>
      </c>
    </row>
    <row r="3712" spans="1:4">
      <c r="A3712" t="s">
        <v>14276</v>
      </c>
      <c r="B3712" s="4" t="s">
        <v>24498</v>
      </c>
      <c r="C3712" s="4" t="s">
        <v>20878</v>
      </c>
      <c r="D3712" t="str">
        <f t="shared" si="57"/>
        <v>http://example.net</v>
      </c>
    </row>
    <row r="3713" spans="1:4">
      <c r="A3713" t="s">
        <v>14280</v>
      </c>
      <c r="B3713" s="4" t="s">
        <v>24499</v>
      </c>
      <c r="C3713" s="4" t="s">
        <v>20878</v>
      </c>
      <c r="D3713" t="str">
        <f t="shared" si="57"/>
        <v>http://example.net</v>
      </c>
    </row>
    <row r="3714" spans="1:4">
      <c r="A3714" t="s">
        <v>14284</v>
      </c>
      <c r="B3714" s="4" t="s">
        <v>24500</v>
      </c>
      <c r="C3714" s="4" t="s">
        <v>20878</v>
      </c>
      <c r="D3714" t="str">
        <f t="shared" si="57"/>
        <v>http://example.net</v>
      </c>
    </row>
    <row r="3715" spans="1:4">
      <c r="A3715" t="s">
        <v>14287</v>
      </c>
      <c r="B3715" s="4" t="s">
        <v>24501</v>
      </c>
      <c r="C3715" s="4" t="s">
        <v>20874</v>
      </c>
      <c r="D3715" t="str">
        <f t="shared" ref="D3715:D3778" si="58">"http://"&amp;C3715</f>
        <v>http://example.com</v>
      </c>
    </row>
    <row r="3716" spans="1:4">
      <c r="A3716" t="s">
        <v>14291</v>
      </c>
      <c r="B3716" s="4" t="s">
        <v>24502</v>
      </c>
      <c r="C3716" s="4" t="s">
        <v>20878</v>
      </c>
      <c r="D3716" t="str">
        <f t="shared" si="58"/>
        <v>http://example.net</v>
      </c>
    </row>
    <row r="3717" spans="1:4">
      <c r="A3717" t="s">
        <v>14295</v>
      </c>
      <c r="B3717" s="4" t="s">
        <v>24503</v>
      </c>
      <c r="C3717" s="4" t="s">
        <v>20876</v>
      </c>
      <c r="D3717" t="str">
        <f t="shared" si="58"/>
        <v>http://example.org</v>
      </c>
    </row>
    <row r="3718" spans="1:4">
      <c r="A3718" t="s">
        <v>14299</v>
      </c>
      <c r="B3718" s="4" t="s">
        <v>24504</v>
      </c>
      <c r="C3718" s="4" t="s">
        <v>20878</v>
      </c>
      <c r="D3718" t="str">
        <f t="shared" si="58"/>
        <v>http://example.net</v>
      </c>
    </row>
    <row r="3719" spans="1:4">
      <c r="A3719" t="s">
        <v>14303</v>
      </c>
      <c r="B3719" s="4" t="s">
        <v>24505</v>
      </c>
      <c r="C3719" s="4" t="s">
        <v>20878</v>
      </c>
      <c r="D3719" t="str">
        <f t="shared" si="58"/>
        <v>http://example.net</v>
      </c>
    </row>
    <row r="3720" spans="1:4">
      <c r="A3720" t="s">
        <v>14307</v>
      </c>
      <c r="B3720" s="4" t="s">
        <v>24506</v>
      </c>
      <c r="C3720" s="4" t="s">
        <v>20874</v>
      </c>
      <c r="D3720" t="str">
        <f t="shared" si="58"/>
        <v>http://example.com</v>
      </c>
    </row>
    <row r="3721" spans="1:4">
      <c r="A3721" t="s">
        <v>14311</v>
      </c>
      <c r="B3721" s="4" t="s">
        <v>24507</v>
      </c>
      <c r="C3721" s="4" t="s">
        <v>20876</v>
      </c>
      <c r="D3721" t="str">
        <f t="shared" si="58"/>
        <v>http://example.org</v>
      </c>
    </row>
    <row r="3722" spans="1:4">
      <c r="A3722" t="s">
        <v>14315</v>
      </c>
      <c r="B3722" s="4" t="s">
        <v>24508</v>
      </c>
      <c r="C3722" s="4" t="s">
        <v>20874</v>
      </c>
      <c r="D3722" t="str">
        <f t="shared" si="58"/>
        <v>http://example.com</v>
      </c>
    </row>
    <row r="3723" spans="1:4">
      <c r="A3723" t="s">
        <v>14319</v>
      </c>
      <c r="B3723" s="4" t="s">
        <v>24509</v>
      </c>
      <c r="C3723" s="4" t="s">
        <v>20874</v>
      </c>
      <c r="D3723" t="str">
        <f t="shared" si="58"/>
        <v>http://example.com</v>
      </c>
    </row>
    <row r="3724" spans="1:4">
      <c r="A3724" t="s">
        <v>14323</v>
      </c>
      <c r="B3724" s="4" t="s">
        <v>24510</v>
      </c>
      <c r="C3724" s="4" t="s">
        <v>20876</v>
      </c>
      <c r="D3724" t="str">
        <f t="shared" si="58"/>
        <v>http://example.org</v>
      </c>
    </row>
    <row r="3725" spans="1:4">
      <c r="A3725" t="s">
        <v>14326</v>
      </c>
      <c r="B3725" s="4" t="s">
        <v>24511</v>
      </c>
      <c r="C3725" s="4" t="s">
        <v>20874</v>
      </c>
      <c r="D3725" t="str">
        <f t="shared" si="58"/>
        <v>http://example.com</v>
      </c>
    </row>
    <row r="3726" spans="1:4">
      <c r="A3726" t="s">
        <v>14330</v>
      </c>
      <c r="B3726" s="4" t="s">
        <v>24512</v>
      </c>
      <c r="C3726" s="4" t="s">
        <v>20876</v>
      </c>
      <c r="D3726" t="str">
        <f t="shared" si="58"/>
        <v>http://example.org</v>
      </c>
    </row>
    <row r="3727" spans="1:4">
      <c r="A3727" t="s">
        <v>14334</v>
      </c>
      <c r="B3727" s="4" t="s">
        <v>24513</v>
      </c>
      <c r="C3727" s="4" t="s">
        <v>20878</v>
      </c>
      <c r="D3727" t="str">
        <f t="shared" si="58"/>
        <v>http://example.net</v>
      </c>
    </row>
    <row r="3728" spans="1:4">
      <c r="A3728" t="s">
        <v>14338</v>
      </c>
      <c r="B3728" s="4" t="s">
        <v>24514</v>
      </c>
      <c r="C3728" s="4" t="s">
        <v>20876</v>
      </c>
      <c r="D3728" t="str">
        <f t="shared" si="58"/>
        <v>http://example.org</v>
      </c>
    </row>
    <row r="3729" spans="1:4">
      <c r="A3729" t="s">
        <v>14342</v>
      </c>
      <c r="B3729" s="4" t="s">
        <v>24515</v>
      </c>
      <c r="C3729" s="4" t="s">
        <v>20876</v>
      </c>
      <c r="D3729" t="str">
        <f t="shared" si="58"/>
        <v>http://example.org</v>
      </c>
    </row>
    <row r="3730" spans="1:4">
      <c r="A3730" t="s">
        <v>14346</v>
      </c>
      <c r="B3730" s="4" t="s">
        <v>24516</v>
      </c>
      <c r="C3730" s="4" t="s">
        <v>20878</v>
      </c>
      <c r="D3730" t="str">
        <f t="shared" si="58"/>
        <v>http://example.net</v>
      </c>
    </row>
    <row r="3731" spans="1:4">
      <c r="A3731" t="s">
        <v>14349</v>
      </c>
      <c r="B3731" s="4" t="s">
        <v>24517</v>
      </c>
      <c r="C3731" s="4" t="s">
        <v>20874</v>
      </c>
      <c r="D3731" t="str">
        <f t="shared" si="58"/>
        <v>http://example.com</v>
      </c>
    </row>
    <row r="3732" spans="1:4">
      <c r="A3732" t="s">
        <v>14352</v>
      </c>
      <c r="B3732" s="4" t="s">
        <v>24518</v>
      </c>
      <c r="C3732" s="4" t="s">
        <v>20874</v>
      </c>
      <c r="D3732" t="str">
        <f t="shared" si="58"/>
        <v>http://example.com</v>
      </c>
    </row>
    <row r="3733" spans="1:4">
      <c r="A3733" t="s">
        <v>14356</v>
      </c>
      <c r="B3733" s="4" t="s">
        <v>24519</v>
      </c>
      <c r="C3733" s="4" t="s">
        <v>20874</v>
      </c>
      <c r="D3733" t="str">
        <f t="shared" si="58"/>
        <v>http://example.com</v>
      </c>
    </row>
    <row r="3734" spans="1:4">
      <c r="A3734" t="s">
        <v>14360</v>
      </c>
      <c r="B3734" s="4" t="s">
        <v>24520</v>
      </c>
      <c r="C3734" s="4" t="s">
        <v>20878</v>
      </c>
      <c r="D3734" t="str">
        <f t="shared" si="58"/>
        <v>http://example.net</v>
      </c>
    </row>
    <row r="3735" spans="1:4">
      <c r="A3735" t="s">
        <v>14364</v>
      </c>
      <c r="B3735" s="4" t="s">
        <v>24521</v>
      </c>
      <c r="C3735" s="4" t="s">
        <v>20874</v>
      </c>
      <c r="D3735" t="str">
        <f t="shared" si="58"/>
        <v>http://example.com</v>
      </c>
    </row>
    <row r="3736" spans="1:4">
      <c r="A3736" t="s">
        <v>14368</v>
      </c>
      <c r="B3736" s="4" t="s">
        <v>24522</v>
      </c>
      <c r="C3736" s="4" t="s">
        <v>20878</v>
      </c>
      <c r="D3736" t="str">
        <f t="shared" si="58"/>
        <v>http://example.net</v>
      </c>
    </row>
    <row r="3737" spans="1:4">
      <c r="A3737" t="s">
        <v>14371</v>
      </c>
      <c r="B3737" s="4" t="s">
        <v>24523</v>
      </c>
      <c r="C3737" s="4" t="s">
        <v>20878</v>
      </c>
      <c r="D3737" t="str">
        <f t="shared" si="58"/>
        <v>http://example.net</v>
      </c>
    </row>
    <row r="3738" spans="1:4">
      <c r="A3738" t="s">
        <v>14375</v>
      </c>
      <c r="B3738" s="4" t="s">
        <v>24524</v>
      </c>
      <c r="C3738" s="4" t="s">
        <v>20876</v>
      </c>
      <c r="D3738" t="str">
        <f t="shared" si="58"/>
        <v>http://example.org</v>
      </c>
    </row>
    <row r="3739" spans="1:4">
      <c r="A3739" t="s">
        <v>14379</v>
      </c>
      <c r="B3739" s="4" t="s">
        <v>24525</v>
      </c>
      <c r="C3739" s="4" t="s">
        <v>20876</v>
      </c>
      <c r="D3739" t="str">
        <f t="shared" si="58"/>
        <v>http://example.org</v>
      </c>
    </row>
    <row r="3740" spans="1:4">
      <c r="A3740" t="s">
        <v>14383</v>
      </c>
      <c r="B3740" s="4" t="s">
        <v>24526</v>
      </c>
      <c r="C3740" s="4" t="s">
        <v>20878</v>
      </c>
      <c r="D3740" t="str">
        <f t="shared" si="58"/>
        <v>http://example.net</v>
      </c>
    </row>
    <row r="3741" spans="1:4">
      <c r="A3741" t="s">
        <v>14387</v>
      </c>
      <c r="B3741" s="4" t="s">
        <v>24527</v>
      </c>
      <c r="C3741" s="4" t="s">
        <v>20878</v>
      </c>
      <c r="D3741" t="str">
        <f t="shared" si="58"/>
        <v>http://example.net</v>
      </c>
    </row>
    <row r="3742" spans="1:4">
      <c r="A3742" t="s">
        <v>14391</v>
      </c>
      <c r="B3742" s="4" t="s">
        <v>24528</v>
      </c>
      <c r="C3742" s="4" t="s">
        <v>20876</v>
      </c>
      <c r="D3742" t="str">
        <f t="shared" si="58"/>
        <v>http://example.org</v>
      </c>
    </row>
    <row r="3743" spans="1:4">
      <c r="A3743" t="s">
        <v>14395</v>
      </c>
      <c r="B3743" s="4" t="s">
        <v>24529</v>
      </c>
      <c r="C3743" s="4" t="s">
        <v>20878</v>
      </c>
      <c r="D3743" t="str">
        <f t="shared" si="58"/>
        <v>http://example.net</v>
      </c>
    </row>
    <row r="3744" spans="1:4">
      <c r="A3744" t="s">
        <v>14399</v>
      </c>
      <c r="B3744" s="4" t="s">
        <v>24530</v>
      </c>
      <c r="C3744" s="4" t="s">
        <v>20876</v>
      </c>
      <c r="D3744" t="str">
        <f t="shared" si="58"/>
        <v>http://example.org</v>
      </c>
    </row>
    <row r="3745" spans="1:4">
      <c r="A3745" t="s">
        <v>14402</v>
      </c>
      <c r="B3745" s="4" t="s">
        <v>24531</v>
      </c>
      <c r="C3745" s="4" t="s">
        <v>20874</v>
      </c>
      <c r="D3745" t="str">
        <f t="shared" si="58"/>
        <v>http://example.com</v>
      </c>
    </row>
    <row r="3746" spans="1:4">
      <c r="A3746" t="s">
        <v>14406</v>
      </c>
      <c r="B3746" s="4" t="s">
        <v>24390</v>
      </c>
      <c r="C3746" s="4" t="s">
        <v>20876</v>
      </c>
      <c r="D3746" t="str">
        <f t="shared" si="58"/>
        <v>http://example.org</v>
      </c>
    </row>
    <row r="3747" spans="1:4">
      <c r="A3747" t="s">
        <v>14410</v>
      </c>
      <c r="B3747" s="4" t="s">
        <v>24532</v>
      </c>
      <c r="C3747" s="4" t="s">
        <v>20878</v>
      </c>
      <c r="D3747" t="str">
        <f t="shared" si="58"/>
        <v>http://example.net</v>
      </c>
    </row>
    <row r="3748" spans="1:4">
      <c r="A3748" t="s">
        <v>14414</v>
      </c>
      <c r="B3748" s="4" t="s">
        <v>24533</v>
      </c>
      <c r="C3748" s="4" t="s">
        <v>20878</v>
      </c>
      <c r="D3748" t="str">
        <f t="shared" si="58"/>
        <v>http://example.net</v>
      </c>
    </row>
    <row r="3749" spans="1:4">
      <c r="A3749" t="s">
        <v>14418</v>
      </c>
      <c r="B3749" s="4" t="s">
        <v>24534</v>
      </c>
      <c r="C3749" s="4" t="s">
        <v>20876</v>
      </c>
      <c r="D3749" t="str">
        <f t="shared" si="58"/>
        <v>http://example.org</v>
      </c>
    </row>
    <row r="3750" spans="1:4">
      <c r="A3750" t="s">
        <v>14422</v>
      </c>
      <c r="B3750" s="4" t="s">
        <v>24125</v>
      </c>
      <c r="C3750" s="4" t="s">
        <v>20876</v>
      </c>
      <c r="D3750" t="str">
        <f t="shared" si="58"/>
        <v>http://example.org</v>
      </c>
    </row>
    <row r="3751" spans="1:4">
      <c r="A3751" t="s">
        <v>14426</v>
      </c>
      <c r="B3751" s="4" t="s">
        <v>24535</v>
      </c>
      <c r="C3751" s="4" t="s">
        <v>20878</v>
      </c>
      <c r="D3751" t="str">
        <f t="shared" si="58"/>
        <v>http://example.net</v>
      </c>
    </row>
    <row r="3752" spans="1:4">
      <c r="A3752" t="s">
        <v>14430</v>
      </c>
      <c r="B3752" s="4" t="s">
        <v>24536</v>
      </c>
      <c r="C3752" s="4" t="s">
        <v>20874</v>
      </c>
      <c r="D3752" t="str">
        <f t="shared" si="58"/>
        <v>http://example.com</v>
      </c>
    </row>
    <row r="3753" spans="1:4">
      <c r="A3753" t="s">
        <v>14434</v>
      </c>
      <c r="B3753" s="4" t="s">
        <v>24537</v>
      </c>
      <c r="C3753" s="4" t="s">
        <v>20876</v>
      </c>
      <c r="D3753" t="str">
        <f t="shared" si="58"/>
        <v>http://example.org</v>
      </c>
    </row>
    <row r="3754" spans="1:4">
      <c r="A3754" t="s">
        <v>14438</v>
      </c>
      <c r="B3754" s="4" t="s">
        <v>24538</v>
      </c>
      <c r="C3754" s="4" t="s">
        <v>20876</v>
      </c>
      <c r="D3754" t="str">
        <f t="shared" si="58"/>
        <v>http://example.org</v>
      </c>
    </row>
    <row r="3755" spans="1:4">
      <c r="A3755" t="s">
        <v>14442</v>
      </c>
      <c r="B3755" s="4" t="s">
        <v>24539</v>
      </c>
      <c r="C3755" s="4" t="s">
        <v>20874</v>
      </c>
      <c r="D3755" t="str">
        <f t="shared" si="58"/>
        <v>http://example.com</v>
      </c>
    </row>
    <row r="3756" spans="1:4">
      <c r="A3756" t="s">
        <v>14445</v>
      </c>
      <c r="B3756" s="4" t="s">
        <v>24540</v>
      </c>
      <c r="C3756" s="4" t="s">
        <v>20876</v>
      </c>
      <c r="D3756" t="str">
        <f t="shared" si="58"/>
        <v>http://example.org</v>
      </c>
    </row>
    <row r="3757" spans="1:4">
      <c r="A3757" t="s">
        <v>14449</v>
      </c>
      <c r="B3757" s="4" t="s">
        <v>24541</v>
      </c>
      <c r="C3757" s="4" t="s">
        <v>20874</v>
      </c>
      <c r="D3757" t="str">
        <f t="shared" si="58"/>
        <v>http://example.com</v>
      </c>
    </row>
    <row r="3758" spans="1:4">
      <c r="A3758" t="s">
        <v>14453</v>
      </c>
      <c r="B3758" s="4" t="s">
        <v>24542</v>
      </c>
      <c r="C3758" s="4" t="s">
        <v>20878</v>
      </c>
      <c r="D3758" t="str">
        <f t="shared" si="58"/>
        <v>http://example.net</v>
      </c>
    </row>
    <row r="3759" spans="1:4">
      <c r="A3759" t="s">
        <v>14457</v>
      </c>
      <c r="B3759" s="4" t="s">
        <v>24543</v>
      </c>
      <c r="C3759" s="4" t="s">
        <v>20878</v>
      </c>
      <c r="D3759" t="str">
        <f t="shared" si="58"/>
        <v>http://example.net</v>
      </c>
    </row>
    <row r="3760" spans="1:4">
      <c r="A3760" t="s">
        <v>14460</v>
      </c>
      <c r="B3760" s="4" t="s">
        <v>24544</v>
      </c>
      <c r="C3760" s="4" t="s">
        <v>20876</v>
      </c>
      <c r="D3760" t="str">
        <f t="shared" si="58"/>
        <v>http://example.org</v>
      </c>
    </row>
    <row r="3761" spans="1:4">
      <c r="A3761" t="s">
        <v>14464</v>
      </c>
      <c r="B3761" s="4" t="s">
        <v>24545</v>
      </c>
      <c r="C3761" s="4" t="s">
        <v>20876</v>
      </c>
      <c r="D3761" t="str">
        <f t="shared" si="58"/>
        <v>http://example.org</v>
      </c>
    </row>
    <row r="3762" spans="1:4">
      <c r="A3762" t="s">
        <v>14468</v>
      </c>
      <c r="B3762" s="4" t="s">
        <v>24546</v>
      </c>
      <c r="C3762" s="4" t="s">
        <v>20876</v>
      </c>
      <c r="D3762" t="str">
        <f t="shared" si="58"/>
        <v>http://example.org</v>
      </c>
    </row>
    <row r="3763" spans="1:4">
      <c r="A3763" t="s">
        <v>14472</v>
      </c>
      <c r="B3763" s="4" t="s">
        <v>24547</v>
      </c>
      <c r="C3763" s="4" t="s">
        <v>20878</v>
      </c>
      <c r="D3763" t="str">
        <f t="shared" si="58"/>
        <v>http://example.net</v>
      </c>
    </row>
    <row r="3764" spans="1:4">
      <c r="A3764" t="s">
        <v>14476</v>
      </c>
      <c r="B3764" s="4" t="s">
        <v>24548</v>
      </c>
      <c r="C3764" s="4" t="s">
        <v>20878</v>
      </c>
      <c r="D3764" t="str">
        <f t="shared" si="58"/>
        <v>http://example.net</v>
      </c>
    </row>
    <row r="3765" spans="1:4">
      <c r="A3765" t="s">
        <v>14480</v>
      </c>
      <c r="B3765" s="4" t="s">
        <v>24549</v>
      </c>
      <c r="C3765" s="4" t="s">
        <v>20874</v>
      </c>
      <c r="D3765" t="str">
        <f t="shared" si="58"/>
        <v>http://example.com</v>
      </c>
    </row>
    <row r="3766" spans="1:4">
      <c r="A3766" t="s">
        <v>14484</v>
      </c>
      <c r="B3766" s="4" t="s">
        <v>24550</v>
      </c>
      <c r="C3766" s="4" t="s">
        <v>20878</v>
      </c>
      <c r="D3766" t="str">
        <f t="shared" si="58"/>
        <v>http://example.net</v>
      </c>
    </row>
    <row r="3767" spans="1:4">
      <c r="A3767" t="s">
        <v>14488</v>
      </c>
      <c r="B3767" s="4" t="s">
        <v>24551</v>
      </c>
      <c r="C3767" s="4" t="s">
        <v>20876</v>
      </c>
      <c r="D3767" t="str">
        <f t="shared" si="58"/>
        <v>http://example.org</v>
      </c>
    </row>
    <row r="3768" spans="1:4">
      <c r="A3768" t="s">
        <v>14491</v>
      </c>
      <c r="B3768" s="4" t="s">
        <v>24552</v>
      </c>
      <c r="C3768" s="4" t="s">
        <v>20876</v>
      </c>
      <c r="D3768" t="str">
        <f t="shared" si="58"/>
        <v>http://example.org</v>
      </c>
    </row>
    <row r="3769" spans="1:4">
      <c r="A3769" t="s">
        <v>14495</v>
      </c>
      <c r="B3769" s="4" t="s">
        <v>24553</v>
      </c>
      <c r="C3769" s="4" t="s">
        <v>20874</v>
      </c>
      <c r="D3769" t="str">
        <f t="shared" si="58"/>
        <v>http://example.com</v>
      </c>
    </row>
    <row r="3770" spans="1:4">
      <c r="A3770" t="s">
        <v>14499</v>
      </c>
      <c r="B3770" s="4" t="s">
        <v>24554</v>
      </c>
      <c r="C3770" s="4" t="s">
        <v>20878</v>
      </c>
      <c r="D3770" t="str">
        <f t="shared" si="58"/>
        <v>http://example.net</v>
      </c>
    </row>
    <row r="3771" spans="1:4">
      <c r="A3771" t="s">
        <v>14502</v>
      </c>
      <c r="B3771" s="4" t="s">
        <v>24555</v>
      </c>
      <c r="C3771" s="4" t="s">
        <v>20876</v>
      </c>
      <c r="D3771" t="str">
        <f t="shared" si="58"/>
        <v>http://example.org</v>
      </c>
    </row>
    <row r="3772" spans="1:4">
      <c r="A3772" t="s">
        <v>14506</v>
      </c>
      <c r="B3772" s="4" t="s">
        <v>24556</v>
      </c>
      <c r="C3772" s="4" t="s">
        <v>20874</v>
      </c>
      <c r="D3772" t="str">
        <f t="shared" si="58"/>
        <v>http://example.com</v>
      </c>
    </row>
    <row r="3773" spans="1:4">
      <c r="A3773" t="s">
        <v>14510</v>
      </c>
      <c r="B3773" s="4" t="s">
        <v>24557</v>
      </c>
      <c r="C3773" s="4" t="s">
        <v>20874</v>
      </c>
      <c r="D3773" t="str">
        <f t="shared" si="58"/>
        <v>http://example.com</v>
      </c>
    </row>
    <row r="3774" spans="1:4">
      <c r="A3774" t="s">
        <v>14514</v>
      </c>
      <c r="B3774" s="4" t="s">
        <v>24558</v>
      </c>
      <c r="C3774" s="4" t="s">
        <v>20878</v>
      </c>
      <c r="D3774" t="str">
        <f t="shared" si="58"/>
        <v>http://example.net</v>
      </c>
    </row>
    <row r="3775" spans="1:4">
      <c r="A3775" t="s">
        <v>14517</v>
      </c>
      <c r="B3775" s="4" t="s">
        <v>24559</v>
      </c>
      <c r="C3775" s="4" t="s">
        <v>20878</v>
      </c>
      <c r="D3775" t="str">
        <f t="shared" si="58"/>
        <v>http://example.net</v>
      </c>
    </row>
    <row r="3776" spans="1:4">
      <c r="A3776" t="s">
        <v>14521</v>
      </c>
      <c r="B3776" s="4" t="s">
        <v>24560</v>
      </c>
      <c r="C3776" s="4" t="s">
        <v>20874</v>
      </c>
      <c r="D3776" t="str">
        <f t="shared" si="58"/>
        <v>http://example.com</v>
      </c>
    </row>
    <row r="3777" spans="1:4">
      <c r="A3777" t="s">
        <v>14525</v>
      </c>
      <c r="B3777" s="4" t="s">
        <v>24561</v>
      </c>
      <c r="C3777" s="4" t="s">
        <v>20878</v>
      </c>
      <c r="D3777" t="str">
        <f t="shared" si="58"/>
        <v>http://example.net</v>
      </c>
    </row>
    <row r="3778" spans="1:4">
      <c r="A3778" t="s">
        <v>14529</v>
      </c>
      <c r="B3778" s="4" t="s">
        <v>24562</v>
      </c>
      <c r="C3778" s="4" t="s">
        <v>20876</v>
      </c>
      <c r="D3778" t="str">
        <f t="shared" si="58"/>
        <v>http://example.org</v>
      </c>
    </row>
    <row r="3779" spans="1:4">
      <c r="A3779" t="s">
        <v>14533</v>
      </c>
      <c r="B3779" s="4" t="s">
        <v>21738</v>
      </c>
      <c r="C3779" s="4" t="s">
        <v>20878</v>
      </c>
      <c r="D3779" t="str">
        <f t="shared" ref="D3779:D3842" si="59">"http://"&amp;C3779</f>
        <v>http://example.net</v>
      </c>
    </row>
    <row r="3780" spans="1:4">
      <c r="A3780" t="s">
        <v>14537</v>
      </c>
      <c r="B3780" s="4" t="s">
        <v>24563</v>
      </c>
      <c r="C3780" s="4" t="s">
        <v>20876</v>
      </c>
      <c r="D3780" t="str">
        <f t="shared" si="59"/>
        <v>http://example.org</v>
      </c>
    </row>
    <row r="3781" spans="1:4">
      <c r="A3781" t="s">
        <v>14541</v>
      </c>
      <c r="B3781" s="4" t="s">
        <v>24564</v>
      </c>
      <c r="C3781" s="4" t="s">
        <v>20874</v>
      </c>
      <c r="D3781" t="str">
        <f t="shared" si="59"/>
        <v>http://example.com</v>
      </c>
    </row>
    <row r="3782" spans="1:4">
      <c r="A3782" t="s">
        <v>14545</v>
      </c>
      <c r="B3782" s="4" t="s">
        <v>24565</v>
      </c>
      <c r="C3782" s="4" t="s">
        <v>20876</v>
      </c>
      <c r="D3782" t="str">
        <f t="shared" si="59"/>
        <v>http://example.org</v>
      </c>
    </row>
    <row r="3783" spans="1:4">
      <c r="A3783" t="s">
        <v>14549</v>
      </c>
      <c r="B3783" s="4" t="s">
        <v>24566</v>
      </c>
      <c r="C3783" s="4" t="s">
        <v>20876</v>
      </c>
      <c r="D3783" t="str">
        <f t="shared" si="59"/>
        <v>http://example.org</v>
      </c>
    </row>
    <row r="3784" spans="1:4">
      <c r="A3784" t="s">
        <v>14552</v>
      </c>
      <c r="B3784" s="4" t="s">
        <v>24567</v>
      </c>
      <c r="C3784" s="4" t="s">
        <v>20878</v>
      </c>
      <c r="D3784" t="str">
        <f t="shared" si="59"/>
        <v>http://example.net</v>
      </c>
    </row>
    <row r="3785" spans="1:4">
      <c r="A3785" t="s">
        <v>14555</v>
      </c>
      <c r="B3785" s="4" t="s">
        <v>24568</v>
      </c>
      <c r="C3785" s="4" t="s">
        <v>20878</v>
      </c>
      <c r="D3785" t="str">
        <f t="shared" si="59"/>
        <v>http://example.net</v>
      </c>
    </row>
    <row r="3786" spans="1:4">
      <c r="A3786" t="s">
        <v>14559</v>
      </c>
      <c r="B3786" s="4" t="s">
        <v>24569</v>
      </c>
      <c r="C3786" s="4" t="s">
        <v>20876</v>
      </c>
      <c r="D3786" t="str">
        <f t="shared" si="59"/>
        <v>http://example.org</v>
      </c>
    </row>
    <row r="3787" spans="1:4">
      <c r="A3787" t="s">
        <v>14563</v>
      </c>
      <c r="B3787" s="4" t="s">
        <v>24570</v>
      </c>
      <c r="C3787" s="4" t="s">
        <v>20876</v>
      </c>
      <c r="D3787" t="str">
        <f t="shared" si="59"/>
        <v>http://example.org</v>
      </c>
    </row>
    <row r="3788" spans="1:4">
      <c r="A3788" t="s">
        <v>14567</v>
      </c>
      <c r="B3788" s="4" t="s">
        <v>24571</v>
      </c>
      <c r="C3788" s="4" t="s">
        <v>20878</v>
      </c>
      <c r="D3788" t="str">
        <f t="shared" si="59"/>
        <v>http://example.net</v>
      </c>
    </row>
    <row r="3789" spans="1:4">
      <c r="A3789" t="s">
        <v>14571</v>
      </c>
      <c r="B3789" s="4" t="s">
        <v>24572</v>
      </c>
      <c r="C3789" s="4" t="s">
        <v>20876</v>
      </c>
      <c r="D3789" t="str">
        <f t="shared" si="59"/>
        <v>http://example.org</v>
      </c>
    </row>
    <row r="3790" spans="1:4">
      <c r="A3790" t="s">
        <v>14575</v>
      </c>
      <c r="B3790" s="4" t="s">
        <v>24573</v>
      </c>
      <c r="C3790" s="4" t="s">
        <v>20876</v>
      </c>
      <c r="D3790" t="str">
        <f t="shared" si="59"/>
        <v>http://example.org</v>
      </c>
    </row>
    <row r="3791" spans="1:4">
      <c r="A3791" t="s">
        <v>14578</v>
      </c>
      <c r="B3791" s="4" t="s">
        <v>24574</v>
      </c>
      <c r="C3791" s="4" t="s">
        <v>20878</v>
      </c>
      <c r="D3791" t="str">
        <f t="shared" si="59"/>
        <v>http://example.net</v>
      </c>
    </row>
    <row r="3792" spans="1:4">
      <c r="A3792" t="s">
        <v>14582</v>
      </c>
      <c r="B3792" s="4" t="s">
        <v>24575</v>
      </c>
      <c r="C3792" s="4" t="s">
        <v>20874</v>
      </c>
      <c r="D3792" t="str">
        <f t="shared" si="59"/>
        <v>http://example.com</v>
      </c>
    </row>
    <row r="3793" spans="1:4">
      <c r="A3793" t="s">
        <v>14586</v>
      </c>
      <c r="B3793" s="4" t="s">
        <v>24576</v>
      </c>
      <c r="C3793" s="4" t="s">
        <v>20874</v>
      </c>
      <c r="D3793" t="str">
        <f t="shared" si="59"/>
        <v>http://example.com</v>
      </c>
    </row>
    <row r="3794" spans="1:4">
      <c r="A3794" t="s">
        <v>14590</v>
      </c>
      <c r="B3794" s="4" t="s">
        <v>24577</v>
      </c>
      <c r="C3794" s="4" t="s">
        <v>20876</v>
      </c>
      <c r="D3794" t="str">
        <f t="shared" si="59"/>
        <v>http://example.org</v>
      </c>
    </row>
    <row r="3795" spans="1:4">
      <c r="A3795" t="s">
        <v>14593</v>
      </c>
      <c r="B3795" s="4" t="s">
        <v>24578</v>
      </c>
      <c r="C3795" s="4" t="s">
        <v>20874</v>
      </c>
      <c r="D3795" t="str">
        <f t="shared" si="59"/>
        <v>http://example.com</v>
      </c>
    </row>
    <row r="3796" spans="1:4">
      <c r="A3796" t="s">
        <v>14597</v>
      </c>
      <c r="B3796" s="4" t="s">
        <v>24579</v>
      </c>
      <c r="C3796" s="4" t="s">
        <v>20874</v>
      </c>
      <c r="D3796" t="str">
        <f t="shared" si="59"/>
        <v>http://example.com</v>
      </c>
    </row>
    <row r="3797" spans="1:4">
      <c r="A3797" t="s">
        <v>14601</v>
      </c>
      <c r="B3797" s="4" t="s">
        <v>24580</v>
      </c>
      <c r="C3797" s="4" t="s">
        <v>20874</v>
      </c>
      <c r="D3797" t="str">
        <f t="shared" si="59"/>
        <v>http://example.com</v>
      </c>
    </row>
    <row r="3798" spans="1:4">
      <c r="A3798" t="s">
        <v>14605</v>
      </c>
      <c r="B3798" s="4" t="s">
        <v>24581</v>
      </c>
      <c r="C3798" s="4" t="s">
        <v>20876</v>
      </c>
      <c r="D3798" t="str">
        <f t="shared" si="59"/>
        <v>http://example.org</v>
      </c>
    </row>
    <row r="3799" spans="1:4">
      <c r="A3799" t="s">
        <v>14609</v>
      </c>
      <c r="B3799" s="4" t="s">
        <v>24582</v>
      </c>
      <c r="C3799" s="4" t="s">
        <v>20876</v>
      </c>
      <c r="D3799" t="str">
        <f t="shared" si="59"/>
        <v>http://example.org</v>
      </c>
    </row>
    <row r="3800" spans="1:4">
      <c r="A3800" t="s">
        <v>14613</v>
      </c>
      <c r="B3800" s="4" t="s">
        <v>24583</v>
      </c>
      <c r="C3800" s="4" t="s">
        <v>20874</v>
      </c>
      <c r="D3800" t="str">
        <f t="shared" si="59"/>
        <v>http://example.com</v>
      </c>
    </row>
    <row r="3801" spans="1:4">
      <c r="A3801" t="s">
        <v>14617</v>
      </c>
      <c r="B3801" s="4" t="s">
        <v>24584</v>
      </c>
      <c r="C3801" s="4" t="s">
        <v>20876</v>
      </c>
      <c r="D3801" t="str">
        <f t="shared" si="59"/>
        <v>http://example.org</v>
      </c>
    </row>
    <row r="3802" spans="1:4">
      <c r="A3802" t="s">
        <v>14621</v>
      </c>
      <c r="B3802" s="4" t="s">
        <v>24585</v>
      </c>
      <c r="C3802" s="4" t="s">
        <v>20874</v>
      </c>
      <c r="D3802" t="str">
        <f t="shared" si="59"/>
        <v>http://example.com</v>
      </c>
    </row>
    <row r="3803" spans="1:4">
      <c r="A3803" t="s">
        <v>14625</v>
      </c>
      <c r="B3803" s="4" t="s">
        <v>24586</v>
      </c>
      <c r="C3803" s="4" t="s">
        <v>20878</v>
      </c>
      <c r="D3803" t="str">
        <f t="shared" si="59"/>
        <v>http://example.net</v>
      </c>
    </row>
    <row r="3804" spans="1:4">
      <c r="A3804" t="s">
        <v>14629</v>
      </c>
      <c r="B3804" s="4" t="s">
        <v>24587</v>
      </c>
      <c r="C3804" s="4" t="s">
        <v>20878</v>
      </c>
      <c r="D3804" t="str">
        <f t="shared" si="59"/>
        <v>http://example.net</v>
      </c>
    </row>
    <row r="3805" spans="1:4">
      <c r="A3805" t="s">
        <v>14633</v>
      </c>
      <c r="B3805" s="4" t="s">
        <v>24588</v>
      </c>
      <c r="C3805" s="4" t="s">
        <v>20874</v>
      </c>
      <c r="D3805" t="str">
        <f t="shared" si="59"/>
        <v>http://example.com</v>
      </c>
    </row>
    <row r="3806" spans="1:4">
      <c r="A3806" t="s">
        <v>14637</v>
      </c>
      <c r="B3806" s="4" t="s">
        <v>24589</v>
      </c>
      <c r="C3806" s="4" t="s">
        <v>20876</v>
      </c>
      <c r="D3806" t="str">
        <f t="shared" si="59"/>
        <v>http://example.org</v>
      </c>
    </row>
    <row r="3807" spans="1:4">
      <c r="A3807" t="s">
        <v>14641</v>
      </c>
      <c r="B3807" s="4" t="s">
        <v>24590</v>
      </c>
      <c r="C3807" s="4" t="s">
        <v>20876</v>
      </c>
      <c r="D3807" t="str">
        <f t="shared" si="59"/>
        <v>http://example.org</v>
      </c>
    </row>
    <row r="3808" spans="1:4">
      <c r="A3808" t="s">
        <v>14645</v>
      </c>
      <c r="B3808" s="4" t="s">
        <v>24591</v>
      </c>
      <c r="C3808" s="4" t="s">
        <v>20874</v>
      </c>
      <c r="D3808" t="str">
        <f t="shared" si="59"/>
        <v>http://example.com</v>
      </c>
    </row>
    <row r="3809" spans="1:4">
      <c r="A3809" t="s">
        <v>14648</v>
      </c>
      <c r="B3809" s="4" t="s">
        <v>24592</v>
      </c>
      <c r="C3809" s="4" t="s">
        <v>20874</v>
      </c>
      <c r="D3809" t="str">
        <f t="shared" si="59"/>
        <v>http://example.com</v>
      </c>
    </row>
    <row r="3810" spans="1:4">
      <c r="A3810" t="s">
        <v>14652</v>
      </c>
      <c r="B3810" s="4" t="s">
        <v>24593</v>
      </c>
      <c r="C3810" s="4" t="s">
        <v>20876</v>
      </c>
      <c r="D3810" t="str">
        <f t="shared" si="59"/>
        <v>http://example.org</v>
      </c>
    </row>
    <row r="3811" spans="1:4">
      <c r="A3811" t="s">
        <v>14655</v>
      </c>
      <c r="B3811" s="4" t="s">
        <v>24594</v>
      </c>
      <c r="C3811" s="4" t="s">
        <v>20876</v>
      </c>
      <c r="D3811" t="str">
        <f t="shared" si="59"/>
        <v>http://example.org</v>
      </c>
    </row>
    <row r="3812" spans="1:4">
      <c r="A3812" t="s">
        <v>14659</v>
      </c>
      <c r="B3812" s="4" t="s">
        <v>24595</v>
      </c>
      <c r="C3812" s="4" t="s">
        <v>20878</v>
      </c>
      <c r="D3812" t="str">
        <f t="shared" si="59"/>
        <v>http://example.net</v>
      </c>
    </row>
    <row r="3813" spans="1:4">
      <c r="A3813" t="s">
        <v>14663</v>
      </c>
      <c r="B3813" s="4" t="s">
        <v>24596</v>
      </c>
      <c r="C3813" s="4" t="s">
        <v>20878</v>
      </c>
      <c r="D3813" t="str">
        <f t="shared" si="59"/>
        <v>http://example.net</v>
      </c>
    </row>
    <row r="3814" spans="1:4">
      <c r="A3814" t="s">
        <v>14667</v>
      </c>
      <c r="B3814" s="4" t="s">
        <v>24597</v>
      </c>
      <c r="C3814" s="4" t="s">
        <v>20876</v>
      </c>
      <c r="D3814" t="str">
        <f t="shared" si="59"/>
        <v>http://example.org</v>
      </c>
    </row>
    <row r="3815" spans="1:4">
      <c r="A3815" t="s">
        <v>14670</v>
      </c>
      <c r="B3815" s="4" t="s">
        <v>24598</v>
      </c>
      <c r="C3815" s="4" t="s">
        <v>20876</v>
      </c>
      <c r="D3815" t="str">
        <f t="shared" si="59"/>
        <v>http://example.org</v>
      </c>
    </row>
    <row r="3816" spans="1:4">
      <c r="A3816" t="s">
        <v>14673</v>
      </c>
      <c r="B3816" s="4" t="s">
        <v>24599</v>
      </c>
      <c r="C3816" s="4" t="s">
        <v>20878</v>
      </c>
      <c r="D3816" t="str">
        <f t="shared" si="59"/>
        <v>http://example.net</v>
      </c>
    </row>
    <row r="3817" spans="1:4">
      <c r="A3817" t="s">
        <v>14677</v>
      </c>
      <c r="B3817" s="4" t="s">
        <v>24600</v>
      </c>
      <c r="C3817" s="4" t="s">
        <v>20878</v>
      </c>
      <c r="D3817" t="str">
        <f t="shared" si="59"/>
        <v>http://example.net</v>
      </c>
    </row>
    <row r="3818" spans="1:4">
      <c r="A3818" t="s">
        <v>14681</v>
      </c>
      <c r="B3818" s="4" t="s">
        <v>24601</v>
      </c>
      <c r="C3818" s="4" t="s">
        <v>20876</v>
      </c>
      <c r="D3818" t="str">
        <f t="shared" si="59"/>
        <v>http://example.org</v>
      </c>
    </row>
    <row r="3819" spans="1:4">
      <c r="A3819" t="s">
        <v>14685</v>
      </c>
      <c r="B3819" s="4" t="s">
        <v>24602</v>
      </c>
      <c r="C3819" s="4" t="s">
        <v>20874</v>
      </c>
      <c r="D3819" t="str">
        <f t="shared" si="59"/>
        <v>http://example.com</v>
      </c>
    </row>
    <row r="3820" spans="1:4">
      <c r="A3820" t="s">
        <v>738</v>
      </c>
      <c r="B3820" s="4" t="s">
        <v>21064</v>
      </c>
      <c r="C3820" s="4" t="s">
        <v>20878</v>
      </c>
      <c r="D3820" t="str">
        <f t="shared" si="59"/>
        <v>http://example.net</v>
      </c>
    </row>
    <row r="3821" spans="1:4">
      <c r="A3821" t="s">
        <v>14691</v>
      </c>
      <c r="B3821" s="4" t="s">
        <v>24603</v>
      </c>
      <c r="C3821" s="4" t="s">
        <v>20876</v>
      </c>
      <c r="D3821" t="str">
        <f t="shared" si="59"/>
        <v>http://example.org</v>
      </c>
    </row>
    <row r="3822" spans="1:4">
      <c r="A3822" t="s">
        <v>14694</v>
      </c>
      <c r="B3822" s="4" t="s">
        <v>24604</v>
      </c>
      <c r="C3822" s="4" t="s">
        <v>20876</v>
      </c>
      <c r="D3822" t="str">
        <f t="shared" si="59"/>
        <v>http://example.org</v>
      </c>
    </row>
    <row r="3823" spans="1:4">
      <c r="A3823" t="s">
        <v>14697</v>
      </c>
      <c r="B3823" s="4" t="s">
        <v>24605</v>
      </c>
      <c r="C3823" s="4" t="s">
        <v>20876</v>
      </c>
      <c r="D3823" t="str">
        <f t="shared" si="59"/>
        <v>http://example.org</v>
      </c>
    </row>
    <row r="3824" spans="1:4">
      <c r="A3824" t="s">
        <v>14701</v>
      </c>
      <c r="B3824" s="4" t="s">
        <v>24606</v>
      </c>
      <c r="C3824" s="4" t="s">
        <v>20878</v>
      </c>
      <c r="D3824" t="str">
        <f t="shared" si="59"/>
        <v>http://example.net</v>
      </c>
    </row>
    <row r="3825" spans="1:4">
      <c r="A3825" t="s">
        <v>14705</v>
      </c>
      <c r="B3825" s="4" t="s">
        <v>24607</v>
      </c>
      <c r="C3825" s="4" t="s">
        <v>20876</v>
      </c>
      <c r="D3825" t="str">
        <f t="shared" si="59"/>
        <v>http://example.org</v>
      </c>
    </row>
    <row r="3826" spans="1:4">
      <c r="A3826" t="s">
        <v>14709</v>
      </c>
      <c r="B3826" s="4" t="s">
        <v>24307</v>
      </c>
      <c r="C3826" s="4" t="s">
        <v>20874</v>
      </c>
      <c r="D3826" t="str">
        <f t="shared" si="59"/>
        <v>http://example.com</v>
      </c>
    </row>
    <row r="3827" spans="1:4">
      <c r="A3827" t="s">
        <v>14711</v>
      </c>
      <c r="B3827" s="4" t="s">
        <v>24608</v>
      </c>
      <c r="C3827" s="4" t="s">
        <v>20878</v>
      </c>
      <c r="D3827" t="str">
        <f t="shared" si="59"/>
        <v>http://example.net</v>
      </c>
    </row>
    <row r="3828" spans="1:4">
      <c r="A3828" t="s">
        <v>14715</v>
      </c>
      <c r="B3828" s="4" t="s">
        <v>24609</v>
      </c>
      <c r="C3828" s="4" t="s">
        <v>20876</v>
      </c>
      <c r="D3828" t="str">
        <f t="shared" si="59"/>
        <v>http://example.org</v>
      </c>
    </row>
    <row r="3829" spans="1:4">
      <c r="A3829" t="s">
        <v>14718</v>
      </c>
      <c r="B3829" s="4" t="s">
        <v>24610</v>
      </c>
      <c r="C3829" s="4" t="s">
        <v>20878</v>
      </c>
      <c r="D3829" t="str">
        <f t="shared" si="59"/>
        <v>http://example.net</v>
      </c>
    </row>
    <row r="3830" spans="1:4">
      <c r="A3830" t="s">
        <v>14722</v>
      </c>
      <c r="B3830" s="4" t="s">
        <v>24611</v>
      </c>
      <c r="C3830" s="4" t="s">
        <v>20878</v>
      </c>
      <c r="D3830" t="str">
        <f t="shared" si="59"/>
        <v>http://example.net</v>
      </c>
    </row>
    <row r="3831" spans="1:4">
      <c r="A3831" t="s">
        <v>14726</v>
      </c>
      <c r="B3831" s="4" t="s">
        <v>24612</v>
      </c>
      <c r="C3831" s="4" t="s">
        <v>20876</v>
      </c>
      <c r="D3831" t="str">
        <f t="shared" si="59"/>
        <v>http://example.org</v>
      </c>
    </row>
    <row r="3832" spans="1:4">
      <c r="A3832" t="s">
        <v>14730</v>
      </c>
      <c r="B3832" s="4" t="s">
        <v>24613</v>
      </c>
      <c r="C3832" s="4" t="s">
        <v>20874</v>
      </c>
      <c r="D3832" t="str">
        <f t="shared" si="59"/>
        <v>http://example.com</v>
      </c>
    </row>
    <row r="3833" spans="1:4">
      <c r="A3833" t="s">
        <v>14734</v>
      </c>
      <c r="B3833" s="4" t="s">
        <v>24614</v>
      </c>
      <c r="C3833" s="4" t="s">
        <v>20878</v>
      </c>
      <c r="D3833" t="str">
        <f t="shared" si="59"/>
        <v>http://example.net</v>
      </c>
    </row>
    <row r="3834" spans="1:4">
      <c r="A3834" t="s">
        <v>14738</v>
      </c>
      <c r="B3834" s="4" t="s">
        <v>24615</v>
      </c>
      <c r="C3834" s="4" t="s">
        <v>20874</v>
      </c>
      <c r="D3834" t="str">
        <f t="shared" si="59"/>
        <v>http://example.com</v>
      </c>
    </row>
    <row r="3835" spans="1:4">
      <c r="A3835" t="s">
        <v>14742</v>
      </c>
      <c r="B3835" s="4" t="s">
        <v>24616</v>
      </c>
      <c r="C3835" s="4" t="s">
        <v>20876</v>
      </c>
      <c r="D3835" t="str">
        <f t="shared" si="59"/>
        <v>http://example.org</v>
      </c>
    </row>
    <row r="3836" spans="1:4">
      <c r="A3836" t="s">
        <v>14744</v>
      </c>
      <c r="B3836" s="4" t="s">
        <v>24617</v>
      </c>
      <c r="C3836" s="4" t="s">
        <v>20876</v>
      </c>
      <c r="D3836" t="str">
        <f t="shared" si="59"/>
        <v>http://example.org</v>
      </c>
    </row>
    <row r="3837" spans="1:4">
      <c r="A3837" t="s">
        <v>14748</v>
      </c>
      <c r="B3837" s="4" t="s">
        <v>24618</v>
      </c>
      <c r="C3837" s="4" t="s">
        <v>20878</v>
      </c>
      <c r="D3837" t="str">
        <f t="shared" si="59"/>
        <v>http://example.net</v>
      </c>
    </row>
    <row r="3838" spans="1:4">
      <c r="A3838" t="s">
        <v>14752</v>
      </c>
      <c r="B3838" s="4" t="s">
        <v>24619</v>
      </c>
      <c r="C3838" s="4" t="s">
        <v>20874</v>
      </c>
      <c r="D3838" t="str">
        <f t="shared" si="59"/>
        <v>http://example.com</v>
      </c>
    </row>
    <row r="3839" spans="1:4">
      <c r="A3839" t="s">
        <v>14756</v>
      </c>
      <c r="B3839" s="4" t="s">
        <v>24620</v>
      </c>
      <c r="C3839" s="4" t="s">
        <v>20878</v>
      </c>
      <c r="D3839" t="str">
        <f t="shared" si="59"/>
        <v>http://example.net</v>
      </c>
    </row>
    <row r="3840" spans="1:4">
      <c r="A3840" t="s">
        <v>14760</v>
      </c>
      <c r="B3840" s="4" t="s">
        <v>24621</v>
      </c>
      <c r="C3840" s="4" t="s">
        <v>20874</v>
      </c>
      <c r="D3840" t="str">
        <f t="shared" si="59"/>
        <v>http://example.com</v>
      </c>
    </row>
    <row r="3841" spans="1:4">
      <c r="A3841" t="s">
        <v>14764</v>
      </c>
      <c r="B3841" s="4" t="s">
        <v>24622</v>
      </c>
      <c r="C3841" s="4" t="s">
        <v>20876</v>
      </c>
      <c r="D3841" t="str">
        <f t="shared" si="59"/>
        <v>http://example.org</v>
      </c>
    </row>
    <row r="3842" spans="1:4">
      <c r="A3842" t="s">
        <v>14768</v>
      </c>
      <c r="B3842" s="4" t="s">
        <v>24623</v>
      </c>
      <c r="C3842" s="4" t="s">
        <v>20878</v>
      </c>
      <c r="D3842" t="str">
        <f t="shared" si="59"/>
        <v>http://example.net</v>
      </c>
    </row>
    <row r="3843" spans="1:4">
      <c r="A3843" t="s">
        <v>14771</v>
      </c>
      <c r="B3843" s="4" t="s">
        <v>24624</v>
      </c>
      <c r="C3843" s="4" t="s">
        <v>20878</v>
      </c>
      <c r="D3843" t="str">
        <f t="shared" ref="D3843:D3906" si="60">"http://"&amp;C3843</f>
        <v>http://example.net</v>
      </c>
    </row>
    <row r="3844" spans="1:4">
      <c r="A3844" t="s">
        <v>14775</v>
      </c>
      <c r="B3844" s="4" t="s">
        <v>24625</v>
      </c>
      <c r="C3844" s="4" t="s">
        <v>20874</v>
      </c>
      <c r="D3844" t="str">
        <f t="shared" si="60"/>
        <v>http://example.com</v>
      </c>
    </row>
    <row r="3845" spans="1:4">
      <c r="A3845" t="s">
        <v>14779</v>
      </c>
      <c r="B3845" s="4" t="s">
        <v>24626</v>
      </c>
      <c r="C3845" s="4" t="s">
        <v>20878</v>
      </c>
      <c r="D3845" t="str">
        <f t="shared" si="60"/>
        <v>http://example.net</v>
      </c>
    </row>
    <row r="3846" spans="1:4">
      <c r="A3846" t="s">
        <v>14782</v>
      </c>
      <c r="B3846" s="4" t="s">
        <v>24627</v>
      </c>
      <c r="C3846" s="4" t="s">
        <v>20878</v>
      </c>
      <c r="D3846" t="str">
        <f t="shared" si="60"/>
        <v>http://example.net</v>
      </c>
    </row>
    <row r="3847" spans="1:4">
      <c r="A3847" t="s">
        <v>14786</v>
      </c>
      <c r="B3847" s="4" t="s">
        <v>24628</v>
      </c>
      <c r="C3847" s="4" t="s">
        <v>20874</v>
      </c>
      <c r="D3847" t="str">
        <f t="shared" si="60"/>
        <v>http://example.com</v>
      </c>
    </row>
    <row r="3848" spans="1:4">
      <c r="A3848" t="s">
        <v>14790</v>
      </c>
      <c r="B3848" s="4" t="s">
        <v>24629</v>
      </c>
      <c r="C3848" s="4" t="s">
        <v>20878</v>
      </c>
      <c r="D3848" t="str">
        <f t="shared" si="60"/>
        <v>http://example.net</v>
      </c>
    </row>
    <row r="3849" spans="1:4">
      <c r="A3849" t="s">
        <v>14794</v>
      </c>
      <c r="B3849" s="4" t="s">
        <v>24630</v>
      </c>
      <c r="C3849" s="4" t="s">
        <v>20876</v>
      </c>
      <c r="D3849" t="str">
        <f t="shared" si="60"/>
        <v>http://example.org</v>
      </c>
    </row>
    <row r="3850" spans="1:4">
      <c r="A3850" t="s">
        <v>14798</v>
      </c>
      <c r="B3850" s="4" t="s">
        <v>24631</v>
      </c>
      <c r="C3850" s="4" t="s">
        <v>20876</v>
      </c>
      <c r="D3850" t="str">
        <f t="shared" si="60"/>
        <v>http://example.org</v>
      </c>
    </row>
    <row r="3851" spans="1:4">
      <c r="A3851" t="s">
        <v>14802</v>
      </c>
      <c r="B3851" s="4" t="s">
        <v>24632</v>
      </c>
      <c r="C3851" s="4" t="s">
        <v>20876</v>
      </c>
      <c r="D3851" t="str">
        <f t="shared" si="60"/>
        <v>http://example.org</v>
      </c>
    </row>
    <row r="3852" spans="1:4">
      <c r="A3852" t="s">
        <v>14805</v>
      </c>
      <c r="B3852" s="4" t="s">
        <v>24633</v>
      </c>
      <c r="C3852" s="4" t="s">
        <v>20876</v>
      </c>
      <c r="D3852" t="str">
        <f t="shared" si="60"/>
        <v>http://example.org</v>
      </c>
    </row>
    <row r="3853" spans="1:4">
      <c r="A3853" t="s">
        <v>14809</v>
      </c>
      <c r="B3853" s="4" t="s">
        <v>24634</v>
      </c>
      <c r="C3853" s="4" t="s">
        <v>20874</v>
      </c>
      <c r="D3853" t="str">
        <f t="shared" si="60"/>
        <v>http://example.com</v>
      </c>
    </row>
    <row r="3854" spans="1:4">
      <c r="A3854" t="s">
        <v>14813</v>
      </c>
      <c r="B3854" s="4" t="s">
        <v>24635</v>
      </c>
      <c r="C3854" s="4" t="s">
        <v>20874</v>
      </c>
      <c r="D3854" t="str">
        <f t="shared" si="60"/>
        <v>http://example.com</v>
      </c>
    </row>
    <row r="3855" spans="1:4">
      <c r="A3855" t="s">
        <v>14817</v>
      </c>
      <c r="B3855" s="4" t="s">
        <v>24636</v>
      </c>
      <c r="C3855" s="4" t="s">
        <v>20876</v>
      </c>
      <c r="D3855" t="str">
        <f t="shared" si="60"/>
        <v>http://example.org</v>
      </c>
    </row>
    <row r="3856" spans="1:4">
      <c r="A3856" t="s">
        <v>14821</v>
      </c>
      <c r="B3856" s="4" t="s">
        <v>24637</v>
      </c>
      <c r="C3856" s="4" t="s">
        <v>20874</v>
      </c>
      <c r="D3856" t="str">
        <f t="shared" si="60"/>
        <v>http://example.com</v>
      </c>
    </row>
    <row r="3857" spans="1:4">
      <c r="A3857" t="s">
        <v>14825</v>
      </c>
      <c r="B3857" s="4" t="s">
        <v>24638</v>
      </c>
      <c r="C3857" s="4" t="s">
        <v>20874</v>
      </c>
      <c r="D3857" t="str">
        <f t="shared" si="60"/>
        <v>http://example.com</v>
      </c>
    </row>
    <row r="3858" spans="1:4">
      <c r="A3858" t="s">
        <v>14829</v>
      </c>
      <c r="B3858" s="4" t="s">
        <v>24639</v>
      </c>
      <c r="C3858" s="4" t="s">
        <v>20876</v>
      </c>
      <c r="D3858" t="str">
        <f t="shared" si="60"/>
        <v>http://example.org</v>
      </c>
    </row>
    <row r="3859" spans="1:4">
      <c r="A3859" t="s">
        <v>14832</v>
      </c>
      <c r="B3859" s="4" t="s">
        <v>24640</v>
      </c>
      <c r="C3859" s="4" t="s">
        <v>20874</v>
      </c>
      <c r="D3859" t="str">
        <f t="shared" si="60"/>
        <v>http://example.com</v>
      </c>
    </row>
    <row r="3860" spans="1:4">
      <c r="A3860" t="s">
        <v>14836</v>
      </c>
      <c r="B3860" s="4" t="s">
        <v>24641</v>
      </c>
      <c r="C3860" s="4" t="s">
        <v>20878</v>
      </c>
      <c r="D3860" t="str">
        <f t="shared" si="60"/>
        <v>http://example.net</v>
      </c>
    </row>
    <row r="3861" spans="1:4">
      <c r="A3861" t="s">
        <v>14840</v>
      </c>
      <c r="B3861" s="4" t="s">
        <v>24642</v>
      </c>
      <c r="C3861" s="4" t="s">
        <v>20878</v>
      </c>
      <c r="D3861" t="str">
        <f t="shared" si="60"/>
        <v>http://example.net</v>
      </c>
    </row>
    <row r="3862" spans="1:4">
      <c r="A3862" t="s">
        <v>14843</v>
      </c>
      <c r="B3862" s="4" t="s">
        <v>24643</v>
      </c>
      <c r="C3862" s="4" t="s">
        <v>20876</v>
      </c>
      <c r="D3862" t="str">
        <f t="shared" si="60"/>
        <v>http://example.org</v>
      </c>
    </row>
    <row r="3863" spans="1:4">
      <c r="A3863" t="s">
        <v>14847</v>
      </c>
      <c r="B3863" s="4" t="s">
        <v>24644</v>
      </c>
      <c r="C3863" s="4" t="s">
        <v>20874</v>
      </c>
      <c r="D3863" t="str">
        <f t="shared" si="60"/>
        <v>http://example.com</v>
      </c>
    </row>
    <row r="3864" spans="1:4">
      <c r="A3864" t="s">
        <v>14851</v>
      </c>
      <c r="B3864" s="4" t="s">
        <v>24645</v>
      </c>
      <c r="C3864" s="4" t="s">
        <v>20874</v>
      </c>
      <c r="D3864" t="str">
        <f t="shared" si="60"/>
        <v>http://example.com</v>
      </c>
    </row>
    <row r="3865" spans="1:4">
      <c r="A3865" t="s">
        <v>14855</v>
      </c>
      <c r="B3865" s="4" t="s">
        <v>24646</v>
      </c>
      <c r="C3865" s="4" t="s">
        <v>20876</v>
      </c>
      <c r="D3865" t="str">
        <f t="shared" si="60"/>
        <v>http://example.org</v>
      </c>
    </row>
    <row r="3866" spans="1:4">
      <c r="A3866" t="s">
        <v>14859</v>
      </c>
      <c r="B3866" s="4" t="s">
        <v>24647</v>
      </c>
      <c r="C3866" s="4" t="s">
        <v>20874</v>
      </c>
      <c r="D3866" t="str">
        <f t="shared" si="60"/>
        <v>http://example.com</v>
      </c>
    </row>
    <row r="3867" spans="1:4">
      <c r="A3867" t="s">
        <v>14863</v>
      </c>
      <c r="B3867" s="4" t="s">
        <v>24648</v>
      </c>
      <c r="C3867" s="4" t="s">
        <v>20876</v>
      </c>
      <c r="D3867" t="str">
        <f t="shared" si="60"/>
        <v>http://example.org</v>
      </c>
    </row>
    <row r="3868" spans="1:4">
      <c r="A3868" t="s">
        <v>14867</v>
      </c>
      <c r="B3868" s="4" t="s">
        <v>24649</v>
      </c>
      <c r="C3868" s="4" t="s">
        <v>20874</v>
      </c>
      <c r="D3868" t="str">
        <f t="shared" si="60"/>
        <v>http://example.com</v>
      </c>
    </row>
    <row r="3869" spans="1:4">
      <c r="A3869" t="s">
        <v>14871</v>
      </c>
      <c r="B3869" s="4" t="s">
        <v>24650</v>
      </c>
      <c r="C3869" s="4" t="s">
        <v>20876</v>
      </c>
      <c r="D3869" t="str">
        <f t="shared" si="60"/>
        <v>http://example.org</v>
      </c>
    </row>
    <row r="3870" spans="1:4">
      <c r="A3870" t="s">
        <v>14875</v>
      </c>
      <c r="B3870" s="4" t="s">
        <v>24651</v>
      </c>
      <c r="C3870" s="4" t="s">
        <v>20878</v>
      </c>
      <c r="D3870" t="str">
        <f t="shared" si="60"/>
        <v>http://example.net</v>
      </c>
    </row>
    <row r="3871" spans="1:4">
      <c r="A3871" t="s">
        <v>14879</v>
      </c>
      <c r="B3871" s="4" t="s">
        <v>24652</v>
      </c>
      <c r="C3871" s="4" t="s">
        <v>20878</v>
      </c>
      <c r="D3871" t="str">
        <f t="shared" si="60"/>
        <v>http://example.net</v>
      </c>
    </row>
    <row r="3872" spans="1:4">
      <c r="A3872" t="s">
        <v>14883</v>
      </c>
      <c r="B3872" s="4" t="s">
        <v>24653</v>
      </c>
      <c r="C3872" s="4" t="s">
        <v>20874</v>
      </c>
      <c r="D3872" t="str">
        <f t="shared" si="60"/>
        <v>http://example.com</v>
      </c>
    </row>
    <row r="3873" spans="1:4">
      <c r="A3873" t="s">
        <v>14887</v>
      </c>
      <c r="B3873" s="4" t="s">
        <v>24654</v>
      </c>
      <c r="C3873" s="4" t="s">
        <v>20878</v>
      </c>
      <c r="D3873" t="str">
        <f t="shared" si="60"/>
        <v>http://example.net</v>
      </c>
    </row>
    <row r="3874" spans="1:4">
      <c r="A3874" t="s">
        <v>14891</v>
      </c>
      <c r="B3874" s="4" t="s">
        <v>24655</v>
      </c>
      <c r="C3874" s="4" t="s">
        <v>20878</v>
      </c>
      <c r="D3874" t="str">
        <f t="shared" si="60"/>
        <v>http://example.net</v>
      </c>
    </row>
    <row r="3875" spans="1:4">
      <c r="A3875" t="s">
        <v>14894</v>
      </c>
      <c r="B3875" s="4" t="s">
        <v>24656</v>
      </c>
      <c r="C3875" s="4" t="s">
        <v>20878</v>
      </c>
      <c r="D3875" t="str">
        <f t="shared" si="60"/>
        <v>http://example.net</v>
      </c>
    </row>
    <row r="3876" spans="1:4">
      <c r="A3876" t="s">
        <v>14898</v>
      </c>
      <c r="B3876" s="4" t="s">
        <v>24657</v>
      </c>
      <c r="C3876" s="4" t="s">
        <v>20878</v>
      </c>
      <c r="D3876" t="str">
        <f t="shared" si="60"/>
        <v>http://example.net</v>
      </c>
    </row>
    <row r="3877" spans="1:4">
      <c r="A3877" t="s">
        <v>14902</v>
      </c>
      <c r="B3877" s="4" t="s">
        <v>21103</v>
      </c>
      <c r="C3877" s="4" t="s">
        <v>20876</v>
      </c>
      <c r="D3877" t="str">
        <f t="shared" si="60"/>
        <v>http://example.org</v>
      </c>
    </row>
    <row r="3878" spans="1:4">
      <c r="A3878" t="s">
        <v>14906</v>
      </c>
      <c r="B3878" s="4" t="s">
        <v>24658</v>
      </c>
      <c r="C3878" s="4" t="s">
        <v>20874</v>
      </c>
      <c r="D3878" t="str">
        <f t="shared" si="60"/>
        <v>http://example.com</v>
      </c>
    </row>
    <row r="3879" spans="1:4">
      <c r="A3879" t="s">
        <v>14909</v>
      </c>
      <c r="B3879" s="4" t="s">
        <v>24659</v>
      </c>
      <c r="C3879" s="4" t="s">
        <v>20874</v>
      </c>
      <c r="D3879" t="str">
        <f t="shared" si="60"/>
        <v>http://example.com</v>
      </c>
    </row>
    <row r="3880" spans="1:4">
      <c r="A3880" t="s">
        <v>14913</v>
      </c>
      <c r="B3880" s="4" t="s">
        <v>24660</v>
      </c>
      <c r="C3880" s="4" t="s">
        <v>20878</v>
      </c>
      <c r="D3880" t="str">
        <f t="shared" si="60"/>
        <v>http://example.net</v>
      </c>
    </row>
    <row r="3881" spans="1:4">
      <c r="A3881" t="s">
        <v>14916</v>
      </c>
      <c r="B3881" s="4" t="s">
        <v>24661</v>
      </c>
      <c r="C3881" s="4" t="s">
        <v>20874</v>
      </c>
      <c r="D3881" t="str">
        <f t="shared" si="60"/>
        <v>http://example.com</v>
      </c>
    </row>
    <row r="3882" spans="1:4">
      <c r="A3882" t="s">
        <v>14920</v>
      </c>
      <c r="B3882" s="4" t="s">
        <v>24662</v>
      </c>
      <c r="C3882" s="4" t="s">
        <v>20874</v>
      </c>
      <c r="D3882" t="str">
        <f t="shared" si="60"/>
        <v>http://example.com</v>
      </c>
    </row>
    <row r="3883" spans="1:4">
      <c r="A3883" t="s">
        <v>14924</v>
      </c>
      <c r="B3883" s="4" t="s">
        <v>24663</v>
      </c>
      <c r="C3883" s="4" t="s">
        <v>20878</v>
      </c>
      <c r="D3883" t="str">
        <f t="shared" si="60"/>
        <v>http://example.net</v>
      </c>
    </row>
    <row r="3884" spans="1:4">
      <c r="A3884" t="s">
        <v>14927</v>
      </c>
      <c r="B3884" s="4" t="s">
        <v>24664</v>
      </c>
      <c r="C3884" s="4" t="s">
        <v>20874</v>
      </c>
      <c r="D3884" t="str">
        <f t="shared" si="60"/>
        <v>http://example.com</v>
      </c>
    </row>
    <row r="3885" spans="1:4">
      <c r="A3885" t="s">
        <v>14931</v>
      </c>
      <c r="B3885" s="4" t="s">
        <v>24665</v>
      </c>
      <c r="C3885" s="4" t="s">
        <v>20876</v>
      </c>
      <c r="D3885" t="str">
        <f t="shared" si="60"/>
        <v>http://example.org</v>
      </c>
    </row>
    <row r="3886" spans="1:4">
      <c r="A3886" t="s">
        <v>14934</v>
      </c>
      <c r="B3886" s="4" t="s">
        <v>24666</v>
      </c>
      <c r="C3886" s="4" t="s">
        <v>20878</v>
      </c>
      <c r="D3886" t="str">
        <f t="shared" si="60"/>
        <v>http://example.net</v>
      </c>
    </row>
    <row r="3887" spans="1:4">
      <c r="A3887" t="s">
        <v>14938</v>
      </c>
      <c r="B3887" s="4" t="s">
        <v>24667</v>
      </c>
      <c r="C3887" s="4" t="s">
        <v>20876</v>
      </c>
      <c r="D3887" t="str">
        <f t="shared" si="60"/>
        <v>http://example.org</v>
      </c>
    </row>
    <row r="3888" spans="1:4">
      <c r="A3888" t="s">
        <v>14942</v>
      </c>
      <c r="B3888" s="4" t="s">
        <v>24668</v>
      </c>
      <c r="C3888" s="4" t="s">
        <v>20876</v>
      </c>
      <c r="D3888" t="str">
        <f t="shared" si="60"/>
        <v>http://example.org</v>
      </c>
    </row>
    <row r="3889" spans="1:4">
      <c r="A3889" t="s">
        <v>14946</v>
      </c>
      <c r="B3889" s="4" t="s">
        <v>24669</v>
      </c>
      <c r="C3889" s="4" t="s">
        <v>20876</v>
      </c>
      <c r="D3889" t="str">
        <f t="shared" si="60"/>
        <v>http://example.org</v>
      </c>
    </row>
    <row r="3890" spans="1:4">
      <c r="A3890" t="s">
        <v>14950</v>
      </c>
      <c r="B3890" s="4" t="s">
        <v>24670</v>
      </c>
      <c r="C3890" s="4" t="s">
        <v>20874</v>
      </c>
      <c r="D3890" t="str">
        <f t="shared" si="60"/>
        <v>http://example.com</v>
      </c>
    </row>
    <row r="3891" spans="1:4">
      <c r="A3891" t="s">
        <v>14954</v>
      </c>
      <c r="B3891" s="4" t="s">
        <v>24671</v>
      </c>
      <c r="C3891" s="4" t="s">
        <v>20878</v>
      </c>
      <c r="D3891" t="str">
        <f t="shared" si="60"/>
        <v>http://example.net</v>
      </c>
    </row>
    <row r="3892" spans="1:4">
      <c r="A3892" t="s">
        <v>14957</v>
      </c>
      <c r="B3892" s="4" t="s">
        <v>24672</v>
      </c>
      <c r="C3892" s="4" t="s">
        <v>20878</v>
      </c>
      <c r="D3892" t="str">
        <f t="shared" si="60"/>
        <v>http://example.net</v>
      </c>
    </row>
    <row r="3893" spans="1:4">
      <c r="A3893" t="s">
        <v>14961</v>
      </c>
      <c r="B3893" s="4" t="s">
        <v>24673</v>
      </c>
      <c r="C3893" s="4" t="s">
        <v>20876</v>
      </c>
      <c r="D3893" t="str">
        <f t="shared" si="60"/>
        <v>http://example.org</v>
      </c>
    </row>
    <row r="3894" spans="1:4">
      <c r="A3894" t="s">
        <v>14965</v>
      </c>
      <c r="B3894" s="4" t="s">
        <v>24674</v>
      </c>
      <c r="C3894" s="4" t="s">
        <v>20876</v>
      </c>
      <c r="D3894" t="str">
        <f t="shared" si="60"/>
        <v>http://example.org</v>
      </c>
    </row>
    <row r="3895" spans="1:4">
      <c r="A3895" t="s">
        <v>14969</v>
      </c>
      <c r="B3895" s="4" t="s">
        <v>24675</v>
      </c>
      <c r="C3895" s="4" t="s">
        <v>20878</v>
      </c>
      <c r="D3895" t="str">
        <f t="shared" si="60"/>
        <v>http://example.net</v>
      </c>
    </row>
    <row r="3896" spans="1:4">
      <c r="A3896" t="s">
        <v>14973</v>
      </c>
      <c r="B3896" s="4" t="s">
        <v>24676</v>
      </c>
      <c r="C3896" s="4" t="s">
        <v>20878</v>
      </c>
      <c r="D3896" t="str">
        <f t="shared" si="60"/>
        <v>http://example.net</v>
      </c>
    </row>
    <row r="3897" spans="1:4">
      <c r="A3897" t="s">
        <v>14977</v>
      </c>
      <c r="B3897" s="4" t="s">
        <v>24677</v>
      </c>
      <c r="C3897" s="4" t="s">
        <v>20876</v>
      </c>
      <c r="D3897" t="str">
        <f t="shared" si="60"/>
        <v>http://example.org</v>
      </c>
    </row>
    <row r="3898" spans="1:4">
      <c r="A3898" t="s">
        <v>14981</v>
      </c>
      <c r="B3898" s="4" t="s">
        <v>24678</v>
      </c>
      <c r="C3898" s="4" t="s">
        <v>20874</v>
      </c>
      <c r="D3898" t="str">
        <f t="shared" si="60"/>
        <v>http://example.com</v>
      </c>
    </row>
    <row r="3899" spans="1:4">
      <c r="A3899" t="s">
        <v>14985</v>
      </c>
      <c r="B3899" s="4" t="s">
        <v>24679</v>
      </c>
      <c r="C3899" s="4" t="s">
        <v>20878</v>
      </c>
      <c r="D3899" t="str">
        <f t="shared" si="60"/>
        <v>http://example.net</v>
      </c>
    </row>
    <row r="3900" spans="1:4">
      <c r="A3900" t="s">
        <v>14988</v>
      </c>
      <c r="B3900" s="4" t="s">
        <v>24680</v>
      </c>
      <c r="C3900" s="4" t="s">
        <v>20878</v>
      </c>
      <c r="D3900" t="str">
        <f t="shared" si="60"/>
        <v>http://example.net</v>
      </c>
    </row>
    <row r="3901" spans="1:4">
      <c r="A3901" t="s">
        <v>14991</v>
      </c>
      <c r="B3901" s="4" t="s">
        <v>24379</v>
      </c>
      <c r="C3901" s="4" t="s">
        <v>20878</v>
      </c>
      <c r="D3901" t="str">
        <f t="shared" si="60"/>
        <v>http://example.net</v>
      </c>
    </row>
    <row r="3902" spans="1:4">
      <c r="A3902" t="s">
        <v>14994</v>
      </c>
      <c r="B3902" s="4" t="s">
        <v>24681</v>
      </c>
      <c r="C3902" s="4" t="s">
        <v>20878</v>
      </c>
      <c r="D3902" t="str">
        <f t="shared" si="60"/>
        <v>http://example.net</v>
      </c>
    </row>
    <row r="3903" spans="1:4">
      <c r="A3903" t="s">
        <v>14998</v>
      </c>
      <c r="B3903" s="4" t="s">
        <v>24682</v>
      </c>
      <c r="C3903" s="4" t="s">
        <v>20874</v>
      </c>
      <c r="D3903" t="str">
        <f t="shared" si="60"/>
        <v>http://example.com</v>
      </c>
    </row>
    <row r="3904" spans="1:4">
      <c r="A3904" t="s">
        <v>15002</v>
      </c>
      <c r="B3904" s="4" t="s">
        <v>24683</v>
      </c>
      <c r="C3904" s="4" t="s">
        <v>20874</v>
      </c>
      <c r="D3904" t="str">
        <f t="shared" si="60"/>
        <v>http://example.com</v>
      </c>
    </row>
    <row r="3905" spans="1:4">
      <c r="A3905" t="s">
        <v>15006</v>
      </c>
      <c r="B3905" s="4" t="s">
        <v>24684</v>
      </c>
      <c r="C3905" s="4" t="s">
        <v>20874</v>
      </c>
      <c r="D3905" t="str">
        <f t="shared" si="60"/>
        <v>http://example.com</v>
      </c>
    </row>
    <row r="3906" spans="1:4">
      <c r="A3906" t="s">
        <v>10208</v>
      </c>
      <c r="B3906" s="4" t="s">
        <v>23478</v>
      </c>
      <c r="C3906" s="4" t="s">
        <v>20874</v>
      </c>
      <c r="D3906" t="str">
        <f t="shared" si="60"/>
        <v>http://example.com</v>
      </c>
    </row>
    <row r="3907" spans="1:4">
      <c r="A3907" t="s">
        <v>15011</v>
      </c>
      <c r="B3907" s="4" t="s">
        <v>24685</v>
      </c>
      <c r="C3907" s="4" t="s">
        <v>20876</v>
      </c>
      <c r="D3907" t="str">
        <f t="shared" ref="D3907:D3970" si="61">"http://"&amp;C3907</f>
        <v>http://example.org</v>
      </c>
    </row>
    <row r="3908" spans="1:4">
      <c r="A3908" t="s">
        <v>15015</v>
      </c>
      <c r="B3908" s="4" t="s">
        <v>24686</v>
      </c>
      <c r="C3908" s="4" t="s">
        <v>20876</v>
      </c>
      <c r="D3908" t="str">
        <f t="shared" si="61"/>
        <v>http://example.org</v>
      </c>
    </row>
    <row r="3909" spans="1:4">
      <c r="A3909" t="s">
        <v>15019</v>
      </c>
      <c r="B3909" s="4" t="s">
        <v>24687</v>
      </c>
      <c r="C3909" s="4" t="s">
        <v>20878</v>
      </c>
      <c r="D3909" t="str">
        <f t="shared" si="61"/>
        <v>http://example.net</v>
      </c>
    </row>
    <row r="3910" spans="1:4">
      <c r="A3910" t="s">
        <v>15023</v>
      </c>
      <c r="B3910" s="4" t="s">
        <v>24688</v>
      </c>
      <c r="C3910" s="4" t="s">
        <v>20878</v>
      </c>
      <c r="D3910" t="str">
        <f t="shared" si="61"/>
        <v>http://example.net</v>
      </c>
    </row>
    <row r="3911" spans="1:4">
      <c r="A3911" t="s">
        <v>12914</v>
      </c>
      <c r="B3911" s="4" t="s">
        <v>24161</v>
      </c>
      <c r="C3911" s="4" t="s">
        <v>20878</v>
      </c>
      <c r="D3911" t="str">
        <f t="shared" si="61"/>
        <v>http://example.net</v>
      </c>
    </row>
    <row r="3912" spans="1:4">
      <c r="A3912" t="s">
        <v>15030</v>
      </c>
      <c r="B3912" s="4" t="s">
        <v>24689</v>
      </c>
      <c r="C3912" s="4" t="s">
        <v>20878</v>
      </c>
      <c r="D3912" t="str">
        <f t="shared" si="61"/>
        <v>http://example.net</v>
      </c>
    </row>
    <row r="3913" spans="1:4">
      <c r="A3913" t="s">
        <v>15034</v>
      </c>
      <c r="B3913" s="4" t="s">
        <v>24690</v>
      </c>
      <c r="C3913" s="4" t="s">
        <v>20874</v>
      </c>
      <c r="D3913" t="str">
        <f t="shared" si="61"/>
        <v>http://example.com</v>
      </c>
    </row>
    <row r="3914" spans="1:4">
      <c r="A3914" t="s">
        <v>15038</v>
      </c>
      <c r="B3914" s="4" t="s">
        <v>24691</v>
      </c>
      <c r="C3914" s="4" t="s">
        <v>20876</v>
      </c>
      <c r="D3914" t="str">
        <f t="shared" si="61"/>
        <v>http://example.org</v>
      </c>
    </row>
    <row r="3915" spans="1:4">
      <c r="A3915" t="s">
        <v>15041</v>
      </c>
      <c r="B3915" s="4" t="s">
        <v>24692</v>
      </c>
      <c r="C3915" s="4" t="s">
        <v>20874</v>
      </c>
      <c r="D3915" t="str">
        <f t="shared" si="61"/>
        <v>http://example.com</v>
      </c>
    </row>
    <row r="3916" spans="1:4">
      <c r="A3916" t="s">
        <v>15045</v>
      </c>
      <c r="B3916" s="4" t="s">
        <v>24693</v>
      </c>
      <c r="C3916" s="4" t="s">
        <v>20878</v>
      </c>
      <c r="D3916" t="str">
        <f t="shared" si="61"/>
        <v>http://example.net</v>
      </c>
    </row>
    <row r="3917" spans="1:4">
      <c r="A3917" t="s">
        <v>15049</v>
      </c>
      <c r="B3917" s="4" t="s">
        <v>24694</v>
      </c>
      <c r="C3917" s="4" t="s">
        <v>20874</v>
      </c>
      <c r="D3917" t="str">
        <f t="shared" si="61"/>
        <v>http://example.com</v>
      </c>
    </row>
    <row r="3918" spans="1:4">
      <c r="A3918" t="s">
        <v>15053</v>
      </c>
      <c r="B3918" s="4" t="s">
        <v>24695</v>
      </c>
      <c r="C3918" s="4" t="s">
        <v>20878</v>
      </c>
      <c r="D3918" t="str">
        <f t="shared" si="61"/>
        <v>http://example.net</v>
      </c>
    </row>
    <row r="3919" spans="1:4">
      <c r="A3919" t="s">
        <v>15056</v>
      </c>
      <c r="B3919" s="4" t="s">
        <v>24696</v>
      </c>
      <c r="C3919" s="4" t="s">
        <v>20874</v>
      </c>
      <c r="D3919" t="str">
        <f t="shared" si="61"/>
        <v>http://example.com</v>
      </c>
    </row>
    <row r="3920" spans="1:4">
      <c r="A3920" t="s">
        <v>15060</v>
      </c>
      <c r="B3920" s="4" t="s">
        <v>24697</v>
      </c>
      <c r="C3920" s="4" t="s">
        <v>20874</v>
      </c>
      <c r="D3920" t="str">
        <f t="shared" si="61"/>
        <v>http://example.com</v>
      </c>
    </row>
    <row r="3921" spans="1:4">
      <c r="A3921" t="s">
        <v>15064</v>
      </c>
      <c r="B3921" s="4" t="s">
        <v>24698</v>
      </c>
      <c r="C3921" s="4" t="s">
        <v>20874</v>
      </c>
      <c r="D3921" t="str">
        <f t="shared" si="61"/>
        <v>http://example.com</v>
      </c>
    </row>
    <row r="3922" spans="1:4">
      <c r="A3922" t="s">
        <v>15068</v>
      </c>
      <c r="B3922" s="4" t="s">
        <v>24699</v>
      </c>
      <c r="C3922" s="4" t="s">
        <v>20874</v>
      </c>
      <c r="D3922" t="str">
        <f t="shared" si="61"/>
        <v>http://example.com</v>
      </c>
    </row>
    <row r="3923" spans="1:4">
      <c r="A3923" t="s">
        <v>15072</v>
      </c>
      <c r="B3923" s="4" t="s">
        <v>24700</v>
      </c>
      <c r="C3923" s="4" t="s">
        <v>20876</v>
      </c>
      <c r="D3923" t="str">
        <f t="shared" si="61"/>
        <v>http://example.org</v>
      </c>
    </row>
    <row r="3924" spans="1:4">
      <c r="A3924" t="s">
        <v>15076</v>
      </c>
      <c r="B3924" s="4" t="s">
        <v>24701</v>
      </c>
      <c r="C3924" s="4" t="s">
        <v>20874</v>
      </c>
      <c r="D3924" t="str">
        <f t="shared" si="61"/>
        <v>http://example.com</v>
      </c>
    </row>
    <row r="3925" spans="1:4">
      <c r="A3925" t="s">
        <v>15079</v>
      </c>
      <c r="B3925" s="4" t="s">
        <v>24702</v>
      </c>
      <c r="C3925" s="4" t="s">
        <v>20874</v>
      </c>
      <c r="D3925" t="str">
        <f t="shared" si="61"/>
        <v>http://example.com</v>
      </c>
    </row>
    <row r="3926" spans="1:4">
      <c r="A3926" t="s">
        <v>15083</v>
      </c>
      <c r="B3926" s="4" t="s">
        <v>21311</v>
      </c>
      <c r="C3926" s="4" t="s">
        <v>20876</v>
      </c>
      <c r="D3926" t="str">
        <f t="shared" si="61"/>
        <v>http://example.org</v>
      </c>
    </row>
    <row r="3927" spans="1:4">
      <c r="A3927" t="s">
        <v>15087</v>
      </c>
      <c r="B3927" s="4" t="s">
        <v>24703</v>
      </c>
      <c r="C3927" s="4" t="s">
        <v>20876</v>
      </c>
      <c r="D3927" t="str">
        <f t="shared" si="61"/>
        <v>http://example.org</v>
      </c>
    </row>
    <row r="3928" spans="1:4">
      <c r="A3928" t="s">
        <v>15091</v>
      </c>
      <c r="B3928" s="4" t="s">
        <v>24704</v>
      </c>
      <c r="C3928" s="4" t="s">
        <v>20878</v>
      </c>
      <c r="D3928" t="str">
        <f t="shared" si="61"/>
        <v>http://example.net</v>
      </c>
    </row>
    <row r="3929" spans="1:4">
      <c r="A3929" t="s">
        <v>15095</v>
      </c>
      <c r="B3929" s="4" t="s">
        <v>24705</v>
      </c>
      <c r="C3929" s="4" t="s">
        <v>20874</v>
      </c>
      <c r="D3929" t="str">
        <f t="shared" si="61"/>
        <v>http://example.com</v>
      </c>
    </row>
    <row r="3930" spans="1:4">
      <c r="A3930" t="s">
        <v>15099</v>
      </c>
      <c r="B3930" s="4" t="s">
        <v>24706</v>
      </c>
      <c r="C3930" s="4" t="s">
        <v>20876</v>
      </c>
      <c r="D3930" t="str">
        <f t="shared" si="61"/>
        <v>http://example.org</v>
      </c>
    </row>
    <row r="3931" spans="1:4">
      <c r="A3931" t="s">
        <v>15103</v>
      </c>
      <c r="B3931" s="4" t="s">
        <v>24707</v>
      </c>
      <c r="C3931" s="4" t="s">
        <v>20876</v>
      </c>
      <c r="D3931" t="str">
        <f t="shared" si="61"/>
        <v>http://example.org</v>
      </c>
    </row>
    <row r="3932" spans="1:4">
      <c r="A3932" t="s">
        <v>15107</v>
      </c>
      <c r="B3932" s="4" t="s">
        <v>24708</v>
      </c>
      <c r="C3932" s="4" t="s">
        <v>20874</v>
      </c>
      <c r="D3932" t="str">
        <f t="shared" si="61"/>
        <v>http://example.com</v>
      </c>
    </row>
    <row r="3933" spans="1:4">
      <c r="A3933" t="s">
        <v>15111</v>
      </c>
      <c r="B3933" s="4" t="s">
        <v>24709</v>
      </c>
      <c r="C3933" s="4" t="s">
        <v>20874</v>
      </c>
      <c r="D3933" t="str">
        <f t="shared" si="61"/>
        <v>http://example.com</v>
      </c>
    </row>
    <row r="3934" spans="1:4">
      <c r="A3934" t="s">
        <v>15115</v>
      </c>
      <c r="B3934" s="4" t="s">
        <v>24710</v>
      </c>
      <c r="C3934" s="4" t="s">
        <v>20874</v>
      </c>
      <c r="D3934" t="str">
        <f t="shared" si="61"/>
        <v>http://example.com</v>
      </c>
    </row>
    <row r="3935" spans="1:4">
      <c r="A3935" t="s">
        <v>15119</v>
      </c>
      <c r="B3935" s="4" t="s">
        <v>24711</v>
      </c>
      <c r="C3935" s="4" t="s">
        <v>20878</v>
      </c>
      <c r="D3935" t="str">
        <f t="shared" si="61"/>
        <v>http://example.net</v>
      </c>
    </row>
    <row r="3936" spans="1:4">
      <c r="A3936" t="s">
        <v>15123</v>
      </c>
      <c r="B3936" s="4" t="s">
        <v>24712</v>
      </c>
      <c r="C3936" s="4" t="s">
        <v>20876</v>
      </c>
      <c r="D3936" t="str">
        <f t="shared" si="61"/>
        <v>http://example.org</v>
      </c>
    </row>
    <row r="3937" spans="1:4">
      <c r="A3937" t="s">
        <v>15127</v>
      </c>
      <c r="B3937" s="4" t="s">
        <v>24713</v>
      </c>
      <c r="C3937" s="4" t="s">
        <v>20874</v>
      </c>
      <c r="D3937" t="str">
        <f t="shared" si="61"/>
        <v>http://example.com</v>
      </c>
    </row>
    <row r="3938" spans="1:4">
      <c r="A3938" t="s">
        <v>15130</v>
      </c>
      <c r="B3938" s="4" t="s">
        <v>24714</v>
      </c>
      <c r="C3938" s="4" t="s">
        <v>20874</v>
      </c>
      <c r="D3938" t="str">
        <f t="shared" si="61"/>
        <v>http://example.com</v>
      </c>
    </row>
    <row r="3939" spans="1:4">
      <c r="A3939" t="s">
        <v>15134</v>
      </c>
      <c r="B3939" s="4" t="s">
        <v>24715</v>
      </c>
      <c r="C3939" s="4" t="s">
        <v>20874</v>
      </c>
      <c r="D3939" t="str">
        <f t="shared" si="61"/>
        <v>http://example.com</v>
      </c>
    </row>
    <row r="3940" spans="1:4">
      <c r="A3940" t="s">
        <v>15138</v>
      </c>
      <c r="B3940" s="4" t="s">
        <v>24716</v>
      </c>
      <c r="C3940" s="4" t="s">
        <v>20878</v>
      </c>
      <c r="D3940" t="str">
        <f t="shared" si="61"/>
        <v>http://example.net</v>
      </c>
    </row>
    <row r="3941" spans="1:4">
      <c r="A3941" t="s">
        <v>15142</v>
      </c>
      <c r="B3941" s="4" t="s">
        <v>24717</v>
      </c>
      <c r="C3941" s="4" t="s">
        <v>20876</v>
      </c>
      <c r="D3941" t="str">
        <f t="shared" si="61"/>
        <v>http://example.org</v>
      </c>
    </row>
    <row r="3942" spans="1:4">
      <c r="A3942" t="s">
        <v>15146</v>
      </c>
      <c r="B3942" s="4" t="s">
        <v>24718</v>
      </c>
      <c r="C3942" s="4" t="s">
        <v>20876</v>
      </c>
      <c r="D3942" t="str">
        <f t="shared" si="61"/>
        <v>http://example.org</v>
      </c>
    </row>
    <row r="3943" spans="1:4">
      <c r="A3943" t="s">
        <v>15150</v>
      </c>
      <c r="B3943" s="4" t="s">
        <v>24719</v>
      </c>
      <c r="C3943" s="4" t="s">
        <v>20878</v>
      </c>
      <c r="D3943" t="str">
        <f t="shared" si="61"/>
        <v>http://example.net</v>
      </c>
    </row>
    <row r="3944" spans="1:4">
      <c r="A3944" t="s">
        <v>15153</v>
      </c>
      <c r="B3944" s="4" t="s">
        <v>24720</v>
      </c>
      <c r="C3944" s="4" t="s">
        <v>20876</v>
      </c>
      <c r="D3944" t="str">
        <f t="shared" si="61"/>
        <v>http://example.org</v>
      </c>
    </row>
    <row r="3945" spans="1:4">
      <c r="A3945" t="s">
        <v>15157</v>
      </c>
      <c r="B3945" s="4" t="s">
        <v>24721</v>
      </c>
      <c r="C3945" s="4" t="s">
        <v>20876</v>
      </c>
      <c r="D3945" t="str">
        <f t="shared" si="61"/>
        <v>http://example.org</v>
      </c>
    </row>
    <row r="3946" spans="1:4">
      <c r="A3946" t="s">
        <v>15161</v>
      </c>
      <c r="B3946" s="4" t="s">
        <v>24722</v>
      </c>
      <c r="C3946" s="4" t="s">
        <v>20874</v>
      </c>
      <c r="D3946" t="str">
        <f t="shared" si="61"/>
        <v>http://example.com</v>
      </c>
    </row>
    <row r="3947" spans="1:4">
      <c r="A3947" t="s">
        <v>15165</v>
      </c>
      <c r="B3947" s="4" t="s">
        <v>24723</v>
      </c>
      <c r="C3947" s="4" t="s">
        <v>20874</v>
      </c>
      <c r="D3947" t="str">
        <f t="shared" si="61"/>
        <v>http://example.com</v>
      </c>
    </row>
    <row r="3948" spans="1:4">
      <c r="A3948" t="s">
        <v>15169</v>
      </c>
      <c r="B3948" s="4" t="s">
        <v>24724</v>
      </c>
      <c r="C3948" s="4" t="s">
        <v>20874</v>
      </c>
      <c r="D3948" t="str">
        <f t="shared" si="61"/>
        <v>http://example.com</v>
      </c>
    </row>
    <row r="3949" spans="1:4">
      <c r="A3949" t="s">
        <v>15173</v>
      </c>
      <c r="B3949" s="4" t="s">
        <v>24725</v>
      </c>
      <c r="C3949" s="4" t="s">
        <v>20878</v>
      </c>
      <c r="D3949" t="str">
        <f t="shared" si="61"/>
        <v>http://example.net</v>
      </c>
    </row>
    <row r="3950" spans="1:4">
      <c r="A3950" t="s">
        <v>15176</v>
      </c>
      <c r="B3950" s="4" t="s">
        <v>24726</v>
      </c>
      <c r="C3950" s="4" t="s">
        <v>20878</v>
      </c>
      <c r="D3950" t="str">
        <f t="shared" si="61"/>
        <v>http://example.net</v>
      </c>
    </row>
    <row r="3951" spans="1:4">
      <c r="A3951" t="s">
        <v>15180</v>
      </c>
      <c r="B3951" s="4" t="s">
        <v>24727</v>
      </c>
      <c r="C3951" s="4" t="s">
        <v>20874</v>
      </c>
      <c r="D3951" t="str">
        <f t="shared" si="61"/>
        <v>http://example.com</v>
      </c>
    </row>
    <row r="3952" spans="1:4">
      <c r="A3952" t="s">
        <v>15184</v>
      </c>
      <c r="B3952" s="4" t="s">
        <v>24728</v>
      </c>
      <c r="C3952" s="4" t="s">
        <v>20874</v>
      </c>
      <c r="D3952" t="str">
        <f t="shared" si="61"/>
        <v>http://example.com</v>
      </c>
    </row>
    <row r="3953" spans="1:4">
      <c r="A3953" t="s">
        <v>15188</v>
      </c>
      <c r="B3953" s="4" t="s">
        <v>24729</v>
      </c>
      <c r="C3953" s="4" t="s">
        <v>20876</v>
      </c>
      <c r="D3953" t="str">
        <f t="shared" si="61"/>
        <v>http://example.org</v>
      </c>
    </row>
    <row r="3954" spans="1:4">
      <c r="A3954" t="s">
        <v>15191</v>
      </c>
      <c r="B3954" s="4" t="s">
        <v>24730</v>
      </c>
      <c r="C3954" s="4" t="s">
        <v>20876</v>
      </c>
      <c r="D3954" t="str">
        <f t="shared" si="61"/>
        <v>http://example.org</v>
      </c>
    </row>
    <row r="3955" spans="1:4">
      <c r="A3955" t="s">
        <v>15195</v>
      </c>
      <c r="B3955" s="4" t="s">
        <v>24731</v>
      </c>
      <c r="C3955" s="4" t="s">
        <v>20874</v>
      </c>
      <c r="D3955" t="str">
        <f t="shared" si="61"/>
        <v>http://example.com</v>
      </c>
    </row>
    <row r="3956" spans="1:4">
      <c r="A3956" t="s">
        <v>15199</v>
      </c>
      <c r="B3956" s="4" t="s">
        <v>24732</v>
      </c>
      <c r="C3956" s="4" t="s">
        <v>20874</v>
      </c>
      <c r="D3956" t="str">
        <f t="shared" si="61"/>
        <v>http://example.com</v>
      </c>
    </row>
    <row r="3957" spans="1:4">
      <c r="A3957" t="s">
        <v>15203</v>
      </c>
      <c r="B3957" s="4" t="s">
        <v>24733</v>
      </c>
      <c r="C3957" s="4" t="s">
        <v>20874</v>
      </c>
      <c r="D3957" t="str">
        <f t="shared" si="61"/>
        <v>http://example.com</v>
      </c>
    </row>
    <row r="3958" spans="1:4">
      <c r="A3958" t="s">
        <v>15207</v>
      </c>
      <c r="B3958" s="4" t="s">
        <v>24734</v>
      </c>
      <c r="C3958" s="4" t="s">
        <v>20878</v>
      </c>
      <c r="D3958" t="str">
        <f t="shared" si="61"/>
        <v>http://example.net</v>
      </c>
    </row>
    <row r="3959" spans="1:4">
      <c r="A3959" t="s">
        <v>15210</v>
      </c>
      <c r="B3959" s="4" t="s">
        <v>24735</v>
      </c>
      <c r="C3959" s="4" t="s">
        <v>20874</v>
      </c>
      <c r="D3959" t="str">
        <f t="shared" si="61"/>
        <v>http://example.com</v>
      </c>
    </row>
    <row r="3960" spans="1:4">
      <c r="A3960" t="s">
        <v>15214</v>
      </c>
      <c r="B3960" s="4" t="s">
        <v>24736</v>
      </c>
      <c r="C3960" s="4" t="s">
        <v>20876</v>
      </c>
      <c r="D3960" t="str">
        <f t="shared" si="61"/>
        <v>http://example.org</v>
      </c>
    </row>
    <row r="3961" spans="1:4">
      <c r="A3961" t="s">
        <v>15218</v>
      </c>
      <c r="B3961" s="4" t="s">
        <v>24737</v>
      </c>
      <c r="C3961" s="4" t="s">
        <v>20878</v>
      </c>
      <c r="D3961" t="str">
        <f t="shared" si="61"/>
        <v>http://example.net</v>
      </c>
    </row>
    <row r="3962" spans="1:4">
      <c r="A3962" t="s">
        <v>15222</v>
      </c>
      <c r="B3962" s="4" t="s">
        <v>24738</v>
      </c>
      <c r="C3962" s="4" t="s">
        <v>20878</v>
      </c>
      <c r="D3962" t="str">
        <f t="shared" si="61"/>
        <v>http://example.net</v>
      </c>
    </row>
    <row r="3963" spans="1:4">
      <c r="A3963" t="s">
        <v>15226</v>
      </c>
      <c r="B3963" s="4" t="s">
        <v>24739</v>
      </c>
      <c r="C3963" s="4" t="s">
        <v>20876</v>
      </c>
      <c r="D3963" t="str">
        <f t="shared" si="61"/>
        <v>http://example.org</v>
      </c>
    </row>
    <row r="3964" spans="1:4">
      <c r="A3964" t="s">
        <v>15230</v>
      </c>
      <c r="B3964" s="4" t="s">
        <v>24740</v>
      </c>
      <c r="C3964" s="4" t="s">
        <v>20878</v>
      </c>
      <c r="D3964" t="str">
        <f t="shared" si="61"/>
        <v>http://example.net</v>
      </c>
    </row>
    <row r="3965" spans="1:4">
      <c r="A3965" t="s">
        <v>15234</v>
      </c>
      <c r="B3965" s="4" t="s">
        <v>24741</v>
      </c>
      <c r="C3965" s="4" t="s">
        <v>20876</v>
      </c>
      <c r="D3965" t="str">
        <f t="shared" si="61"/>
        <v>http://example.org</v>
      </c>
    </row>
    <row r="3966" spans="1:4">
      <c r="A3966" t="s">
        <v>15238</v>
      </c>
      <c r="B3966" s="4" t="s">
        <v>24742</v>
      </c>
      <c r="C3966" s="4" t="s">
        <v>20876</v>
      </c>
      <c r="D3966" t="str">
        <f t="shared" si="61"/>
        <v>http://example.org</v>
      </c>
    </row>
    <row r="3967" spans="1:4">
      <c r="A3967" t="s">
        <v>15242</v>
      </c>
      <c r="B3967" s="4" t="s">
        <v>24743</v>
      </c>
      <c r="C3967" s="4" t="s">
        <v>20878</v>
      </c>
      <c r="D3967" t="str">
        <f t="shared" si="61"/>
        <v>http://example.net</v>
      </c>
    </row>
    <row r="3968" spans="1:4">
      <c r="A3968" t="s">
        <v>15246</v>
      </c>
      <c r="B3968" s="4" t="s">
        <v>24744</v>
      </c>
      <c r="C3968" s="4" t="s">
        <v>20876</v>
      </c>
      <c r="D3968" t="str">
        <f t="shared" si="61"/>
        <v>http://example.org</v>
      </c>
    </row>
    <row r="3969" spans="1:4">
      <c r="A3969" t="s">
        <v>15250</v>
      </c>
      <c r="B3969" s="4" t="s">
        <v>24745</v>
      </c>
      <c r="C3969" s="4" t="s">
        <v>20878</v>
      </c>
      <c r="D3969" t="str">
        <f t="shared" si="61"/>
        <v>http://example.net</v>
      </c>
    </row>
    <row r="3970" spans="1:4">
      <c r="A3970" t="s">
        <v>15254</v>
      </c>
      <c r="B3970" s="4" t="s">
        <v>24746</v>
      </c>
      <c r="C3970" s="4" t="s">
        <v>20874</v>
      </c>
      <c r="D3970" t="str">
        <f t="shared" si="61"/>
        <v>http://example.com</v>
      </c>
    </row>
    <row r="3971" spans="1:4">
      <c r="A3971" t="s">
        <v>15258</v>
      </c>
      <c r="B3971" s="4" t="s">
        <v>24747</v>
      </c>
      <c r="C3971" s="4" t="s">
        <v>20878</v>
      </c>
      <c r="D3971" t="str">
        <f t="shared" ref="D3971:D4034" si="62">"http://"&amp;C3971</f>
        <v>http://example.net</v>
      </c>
    </row>
    <row r="3972" spans="1:4">
      <c r="A3972" t="s">
        <v>15262</v>
      </c>
      <c r="B3972" s="4" t="s">
        <v>24748</v>
      </c>
      <c r="C3972" s="4" t="s">
        <v>20876</v>
      </c>
      <c r="D3972" t="str">
        <f t="shared" si="62"/>
        <v>http://example.org</v>
      </c>
    </row>
    <row r="3973" spans="1:4">
      <c r="A3973" t="s">
        <v>15266</v>
      </c>
      <c r="B3973" s="4" t="s">
        <v>24749</v>
      </c>
      <c r="C3973" s="4" t="s">
        <v>20874</v>
      </c>
      <c r="D3973" t="str">
        <f t="shared" si="62"/>
        <v>http://example.com</v>
      </c>
    </row>
    <row r="3974" spans="1:4">
      <c r="A3974" t="s">
        <v>15270</v>
      </c>
      <c r="B3974" s="4" t="s">
        <v>24750</v>
      </c>
      <c r="C3974" s="4" t="s">
        <v>20876</v>
      </c>
      <c r="D3974" t="str">
        <f t="shared" si="62"/>
        <v>http://example.org</v>
      </c>
    </row>
    <row r="3975" spans="1:4">
      <c r="A3975" t="s">
        <v>15274</v>
      </c>
      <c r="B3975" s="4" t="s">
        <v>24751</v>
      </c>
      <c r="C3975" s="4" t="s">
        <v>20874</v>
      </c>
      <c r="D3975" t="str">
        <f t="shared" si="62"/>
        <v>http://example.com</v>
      </c>
    </row>
    <row r="3976" spans="1:4">
      <c r="A3976" t="s">
        <v>15278</v>
      </c>
      <c r="B3976" s="4" t="s">
        <v>24752</v>
      </c>
      <c r="C3976" s="4" t="s">
        <v>20878</v>
      </c>
      <c r="D3976" t="str">
        <f t="shared" si="62"/>
        <v>http://example.net</v>
      </c>
    </row>
    <row r="3977" spans="1:4">
      <c r="A3977" t="s">
        <v>15281</v>
      </c>
      <c r="B3977" s="4" t="s">
        <v>24753</v>
      </c>
      <c r="C3977" s="4" t="s">
        <v>20876</v>
      </c>
      <c r="D3977" t="str">
        <f t="shared" si="62"/>
        <v>http://example.org</v>
      </c>
    </row>
    <row r="3978" spans="1:4">
      <c r="A3978" t="s">
        <v>15285</v>
      </c>
      <c r="B3978" s="4" t="s">
        <v>24754</v>
      </c>
      <c r="C3978" s="4" t="s">
        <v>20878</v>
      </c>
      <c r="D3978" t="str">
        <f t="shared" si="62"/>
        <v>http://example.net</v>
      </c>
    </row>
    <row r="3979" spans="1:4">
      <c r="A3979" t="s">
        <v>15289</v>
      </c>
      <c r="B3979" s="4" t="s">
        <v>24755</v>
      </c>
      <c r="C3979" s="4" t="s">
        <v>20878</v>
      </c>
      <c r="D3979" t="str">
        <f t="shared" si="62"/>
        <v>http://example.net</v>
      </c>
    </row>
    <row r="3980" spans="1:4">
      <c r="A3980" t="s">
        <v>15293</v>
      </c>
      <c r="B3980" s="4" t="s">
        <v>24756</v>
      </c>
      <c r="C3980" s="4" t="s">
        <v>20878</v>
      </c>
      <c r="D3980" t="str">
        <f t="shared" si="62"/>
        <v>http://example.net</v>
      </c>
    </row>
    <row r="3981" spans="1:4">
      <c r="A3981" t="s">
        <v>15296</v>
      </c>
      <c r="B3981" s="4" t="s">
        <v>24757</v>
      </c>
      <c r="C3981" s="4" t="s">
        <v>20876</v>
      </c>
      <c r="D3981" t="str">
        <f t="shared" si="62"/>
        <v>http://example.org</v>
      </c>
    </row>
    <row r="3982" spans="1:4">
      <c r="A3982" t="s">
        <v>15300</v>
      </c>
      <c r="B3982" s="4" t="s">
        <v>24758</v>
      </c>
      <c r="C3982" s="4" t="s">
        <v>20876</v>
      </c>
      <c r="D3982" t="str">
        <f t="shared" si="62"/>
        <v>http://example.org</v>
      </c>
    </row>
    <row r="3983" spans="1:4">
      <c r="A3983" t="s">
        <v>15304</v>
      </c>
      <c r="B3983" s="4" t="s">
        <v>24759</v>
      </c>
      <c r="C3983" s="4" t="s">
        <v>20878</v>
      </c>
      <c r="D3983" t="str">
        <f t="shared" si="62"/>
        <v>http://example.net</v>
      </c>
    </row>
    <row r="3984" spans="1:4">
      <c r="A3984" t="s">
        <v>15308</v>
      </c>
      <c r="B3984" s="4" t="s">
        <v>24760</v>
      </c>
      <c r="C3984" s="4" t="s">
        <v>20874</v>
      </c>
      <c r="D3984" t="str">
        <f t="shared" si="62"/>
        <v>http://example.com</v>
      </c>
    </row>
    <row r="3985" spans="1:4">
      <c r="A3985" t="s">
        <v>15312</v>
      </c>
      <c r="B3985" s="4" t="s">
        <v>24761</v>
      </c>
      <c r="C3985" s="4" t="s">
        <v>20874</v>
      </c>
      <c r="D3985" t="str">
        <f t="shared" si="62"/>
        <v>http://example.com</v>
      </c>
    </row>
    <row r="3986" spans="1:4">
      <c r="A3986" t="s">
        <v>15316</v>
      </c>
      <c r="B3986" s="4" t="s">
        <v>24762</v>
      </c>
      <c r="C3986" s="4" t="s">
        <v>20874</v>
      </c>
      <c r="D3986" t="str">
        <f t="shared" si="62"/>
        <v>http://example.com</v>
      </c>
    </row>
    <row r="3987" spans="1:4">
      <c r="A3987" t="s">
        <v>15320</v>
      </c>
      <c r="B3987" s="4" t="s">
        <v>24763</v>
      </c>
      <c r="C3987" s="4" t="s">
        <v>20874</v>
      </c>
      <c r="D3987" t="str">
        <f t="shared" si="62"/>
        <v>http://example.com</v>
      </c>
    </row>
    <row r="3988" spans="1:4">
      <c r="A3988" t="s">
        <v>15324</v>
      </c>
      <c r="B3988" s="4" t="s">
        <v>24764</v>
      </c>
      <c r="C3988" s="4" t="s">
        <v>20876</v>
      </c>
      <c r="D3988" t="str">
        <f t="shared" si="62"/>
        <v>http://example.org</v>
      </c>
    </row>
    <row r="3989" spans="1:4">
      <c r="A3989" t="s">
        <v>15327</v>
      </c>
      <c r="B3989" s="4" t="s">
        <v>24765</v>
      </c>
      <c r="C3989" s="4" t="s">
        <v>20874</v>
      </c>
      <c r="D3989" t="str">
        <f t="shared" si="62"/>
        <v>http://example.com</v>
      </c>
    </row>
    <row r="3990" spans="1:4">
      <c r="A3990" t="s">
        <v>15331</v>
      </c>
      <c r="B3990" s="4" t="s">
        <v>24766</v>
      </c>
      <c r="C3990" s="4" t="s">
        <v>20876</v>
      </c>
      <c r="D3990" t="str">
        <f t="shared" si="62"/>
        <v>http://example.org</v>
      </c>
    </row>
    <row r="3991" spans="1:4">
      <c r="A3991" t="s">
        <v>15335</v>
      </c>
      <c r="B3991" s="4" t="s">
        <v>24767</v>
      </c>
      <c r="C3991" s="4" t="s">
        <v>20876</v>
      </c>
      <c r="D3991" t="str">
        <f t="shared" si="62"/>
        <v>http://example.org</v>
      </c>
    </row>
    <row r="3992" spans="1:4">
      <c r="A3992" t="s">
        <v>15339</v>
      </c>
      <c r="B3992" s="4" t="s">
        <v>24768</v>
      </c>
      <c r="C3992" s="4" t="s">
        <v>20878</v>
      </c>
      <c r="D3992" t="str">
        <f t="shared" si="62"/>
        <v>http://example.net</v>
      </c>
    </row>
    <row r="3993" spans="1:4">
      <c r="A3993" t="s">
        <v>15343</v>
      </c>
      <c r="B3993" s="4" t="s">
        <v>24769</v>
      </c>
      <c r="C3993" s="4" t="s">
        <v>20876</v>
      </c>
      <c r="D3993" t="str">
        <f t="shared" si="62"/>
        <v>http://example.org</v>
      </c>
    </row>
    <row r="3994" spans="1:4">
      <c r="A3994" t="s">
        <v>15347</v>
      </c>
      <c r="B3994" s="4" t="s">
        <v>24770</v>
      </c>
      <c r="C3994" s="4" t="s">
        <v>20876</v>
      </c>
      <c r="D3994" t="str">
        <f t="shared" si="62"/>
        <v>http://example.org</v>
      </c>
    </row>
    <row r="3995" spans="1:4">
      <c r="A3995" t="s">
        <v>15351</v>
      </c>
      <c r="B3995" s="4" t="s">
        <v>24771</v>
      </c>
      <c r="C3995" s="4" t="s">
        <v>20878</v>
      </c>
      <c r="D3995" t="str">
        <f t="shared" si="62"/>
        <v>http://example.net</v>
      </c>
    </row>
    <row r="3996" spans="1:4">
      <c r="A3996" t="s">
        <v>15355</v>
      </c>
      <c r="B3996" s="4" t="s">
        <v>24772</v>
      </c>
      <c r="C3996" s="4" t="s">
        <v>20876</v>
      </c>
      <c r="D3996" t="str">
        <f t="shared" si="62"/>
        <v>http://example.org</v>
      </c>
    </row>
    <row r="3997" spans="1:4">
      <c r="A3997" t="s">
        <v>15359</v>
      </c>
      <c r="B3997" s="4" t="s">
        <v>24125</v>
      </c>
      <c r="C3997" s="4" t="s">
        <v>20878</v>
      </c>
      <c r="D3997" t="str">
        <f t="shared" si="62"/>
        <v>http://example.net</v>
      </c>
    </row>
    <row r="3998" spans="1:4">
      <c r="A3998" t="s">
        <v>15363</v>
      </c>
      <c r="B3998" s="4" t="s">
        <v>22245</v>
      </c>
      <c r="C3998" s="4" t="s">
        <v>20878</v>
      </c>
      <c r="D3998" t="str">
        <f t="shared" si="62"/>
        <v>http://example.net</v>
      </c>
    </row>
    <row r="3999" spans="1:4">
      <c r="A3999" t="s">
        <v>15367</v>
      </c>
      <c r="B3999" s="4" t="s">
        <v>24773</v>
      </c>
      <c r="C3999" s="4" t="s">
        <v>20878</v>
      </c>
      <c r="D3999" t="str">
        <f t="shared" si="62"/>
        <v>http://example.net</v>
      </c>
    </row>
    <row r="4000" spans="1:4">
      <c r="A4000" t="s">
        <v>15371</v>
      </c>
      <c r="B4000" s="4" t="s">
        <v>24774</v>
      </c>
      <c r="C4000" s="4" t="s">
        <v>20874</v>
      </c>
      <c r="D4000" t="str">
        <f t="shared" si="62"/>
        <v>http://example.com</v>
      </c>
    </row>
    <row r="4001" spans="1:4">
      <c r="A4001" t="s">
        <v>15375</v>
      </c>
      <c r="B4001" s="4" t="s">
        <v>24775</v>
      </c>
      <c r="C4001" s="4" t="s">
        <v>20876</v>
      </c>
      <c r="D4001" t="str">
        <f t="shared" si="62"/>
        <v>http://example.org</v>
      </c>
    </row>
    <row r="4002" spans="1:4">
      <c r="A4002" t="s">
        <v>15379</v>
      </c>
      <c r="B4002" s="4" t="s">
        <v>24776</v>
      </c>
      <c r="C4002" s="4" t="s">
        <v>20878</v>
      </c>
      <c r="D4002" t="str">
        <f t="shared" si="62"/>
        <v>http://example.net</v>
      </c>
    </row>
    <row r="4003" spans="1:4">
      <c r="A4003" t="s">
        <v>15382</v>
      </c>
      <c r="B4003" s="4" t="s">
        <v>24777</v>
      </c>
      <c r="C4003" s="4" t="s">
        <v>20876</v>
      </c>
      <c r="D4003" t="str">
        <f t="shared" si="62"/>
        <v>http://example.org</v>
      </c>
    </row>
    <row r="4004" spans="1:4">
      <c r="A4004" t="s">
        <v>15386</v>
      </c>
      <c r="B4004" s="4" t="s">
        <v>24778</v>
      </c>
      <c r="C4004" s="4" t="s">
        <v>20878</v>
      </c>
      <c r="D4004" t="str">
        <f t="shared" si="62"/>
        <v>http://example.net</v>
      </c>
    </row>
    <row r="4005" spans="1:4">
      <c r="A4005" t="s">
        <v>15390</v>
      </c>
      <c r="B4005" s="4" t="s">
        <v>24779</v>
      </c>
      <c r="C4005" s="4" t="s">
        <v>20878</v>
      </c>
      <c r="D4005" t="str">
        <f t="shared" si="62"/>
        <v>http://example.net</v>
      </c>
    </row>
    <row r="4006" spans="1:4">
      <c r="A4006" t="s">
        <v>15394</v>
      </c>
      <c r="B4006" s="4" t="s">
        <v>24780</v>
      </c>
      <c r="C4006" s="4" t="s">
        <v>20876</v>
      </c>
      <c r="D4006" t="str">
        <f t="shared" si="62"/>
        <v>http://example.org</v>
      </c>
    </row>
    <row r="4007" spans="1:4">
      <c r="A4007" t="s">
        <v>15398</v>
      </c>
      <c r="B4007" s="4" t="s">
        <v>24781</v>
      </c>
      <c r="C4007" s="4" t="s">
        <v>20876</v>
      </c>
      <c r="D4007" t="str">
        <f t="shared" si="62"/>
        <v>http://example.org</v>
      </c>
    </row>
    <row r="4008" spans="1:4">
      <c r="A4008" t="s">
        <v>15402</v>
      </c>
      <c r="B4008" s="4" t="s">
        <v>24782</v>
      </c>
      <c r="C4008" s="4" t="s">
        <v>20878</v>
      </c>
      <c r="D4008" t="str">
        <f t="shared" si="62"/>
        <v>http://example.net</v>
      </c>
    </row>
    <row r="4009" spans="1:4">
      <c r="A4009" t="s">
        <v>15406</v>
      </c>
      <c r="B4009" s="4" t="s">
        <v>22948</v>
      </c>
      <c r="C4009" s="4" t="s">
        <v>20878</v>
      </c>
      <c r="D4009" t="str">
        <f t="shared" si="62"/>
        <v>http://example.net</v>
      </c>
    </row>
    <row r="4010" spans="1:4">
      <c r="A4010" t="s">
        <v>15410</v>
      </c>
      <c r="B4010" s="4" t="s">
        <v>24783</v>
      </c>
      <c r="C4010" s="4" t="s">
        <v>20874</v>
      </c>
      <c r="D4010" t="str">
        <f t="shared" si="62"/>
        <v>http://example.com</v>
      </c>
    </row>
    <row r="4011" spans="1:4">
      <c r="A4011" t="s">
        <v>15414</v>
      </c>
      <c r="B4011" s="4" t="s">
        <v>24784</v>
      </c>
      <c r="C4011" s="4" t="s">
        <v>20876</v>
      </c>
      <c r="D4011" t="str">
        <f t="shared" si="62"/>
        <v>http://example.org</v>
      </c>
    </row>
    <row r="4012" spans="1:4">
      <c r="A4012" t="s">
        <v>15418</v>
      </c>
      <c r="B4012" s="4" t="s">
        <v>24785</v>
      </c>
      <c r="C4012" s="4" t="s">
        <v>20874</v>
      </c>
      <c r="D4012" t="str">
        <f t="shared" si="62"/>
        <v>http://example.com</v>
      </c>
    </row>
    <row r="4013" spans="1:4">
      <c r="A4013" t="s">
        <v>15422</v>
      </c>
      <c r="B4013" s="4" t="s">
        <v>24786</v>
      </c>
      <c r="C4013" s="4" t="s">
        <v>20876</v>
      </c>
      <c r="D4013" t="str">
        <f t="shared" si="62"/>
        <v>http://example.org</v>
      </c>
    </row>
    <row r="4014" spans="1:4">
      <c r="A4014" t="s">
        <v>15426</v>
      </c>
      <c r="B4014" s="4" t="s">
        <v>24787</v>
      </c>
      <c r="C4014" s="4" t="s">
        <v>20874</v>
      </c>
      <c r="D4014" t="str">
        <f t="shared" si="62"/>
        <v>http://example.com</v>
      </c>
    </row>
    <row r="4015" spans="1:4">
      <c r="A4015" t="s">
        <v>15430</v>
      </c>
      <c r="B4015" s="4" t="s">
        <v>24788</v>
      </c>
      <c r="C4015" s="4" t="s">
        <v>20878</v>
      </c>
      <c r="D4015" t="str">
        <f t="shared" si="62"/>
        <v>http://example.net</v>
      </c>
    </row>
    <row r="4016" spans="1:4">
      <c r="A4016" t="s">
        <v>15434</v>
      </c>
      <c r="B4016" s="4" t="s">
        <v>24789</v>
      </c>
      <c r="C4016" s="4" t="s">
        <v>20878</v>
      </c>
      <c r="D4016" t="str">
        <f t="shared" si="62"/>
        <v>http://example.net</v>
      </c>
    </row>
    <row r="4017" spans="1:4">
      <c r="A4017" t="s">
        <v>15437</v>
      </c>
      <c r="B4017" s="4" t="s">
        <v>24790</v>
      </c>
      <c r="C4017" s="4" t="s">
        <v>20876</v>
      </c>
      <c r="D4017" t="str">
        <f t="shared" si="62"/>
        <v>http://example.org</v>
      </c>
    </row>
    <row r="4018" spans="1:4">
      <c r="A4018" t="s">
        <v>15441</v>
      </c>
      <c r="B4018" s="4" t="s">
        <v>24791</v>
      </c>
      <c r="C4018" s="4" t="s">
        <v>20874</v>
      </c>
      <c r="D4018" t="str">
        <f t="shared" si="62"/>
        <v>http://example.com</v>
      </c>
    </row>
    <row r="4019" spans="1:4">
      <c r="A4019" t="s">
        <v>15445</v>
      </c>
      <c r="B4019" s="4" t="s">
        <v>24792</v>
      </c>
      <c r="C4019" s="4" t="s">
        <v>20874</v>
      </c>
      <c r="D4019" t="str">
        <f t="shared" si="62"/>
        <v>http://example.com</v>
      </c>
    </row>
    <row r="4020" spans="1:4">
      <c r="A4020" t="s">
        <v>15448</v>
      </c>
      <c r="B4020" s="4" t="s">
        <v>24793</v>
      </c>
      <c r="C4020" s="4" t="s">
        <v>20878</v>
      </c>
      <c r="D4020" t="str">
        <f t="shared" si="62"/>
        <v>http://example.net</v>
      </c>
    </row>
    <row r="4021" spans="1:4">
      <c r="A4021" t="s">
        <v>15452</v>
      </c>
      <c r="B4021" s="4" t="s">
        <v>24794</v>
      </c>
      <c r="C4021" s="4" t="s">
        <v>20876</v>
      </c>
      <c r="D4021" t="str">
        <f t="shared" si="62"/>
        <v>http://example.org</v>
      </c>
    </row>
    <row r="4022" spans="1:4">
      <c r="A4022" t="s">
        <v>15456</v>
      </c>
      <c r="B4022" s="4" t="s">
        <v>24795</v>
      </c>
      <c r="C4022" s="4" t="s">
        <v>20874</v>
      </c>
      <c r="D4022" t="str">
        <f t="shared" si="62"/>
        <v>http://example.com</v>
      </c>
    </row>
    <row r="4023" spans="1:4">
      <c r="A4023" t="s">
        <v>15460</v>
      </c>
      <c r="B4023" s="4" t="s">
        <v>24796</v>
      </c>
      <c r="C4023" s="4" t="s">
        <v>20876</v>
      </c>
      <c r="D4023" t="str">
        <f t="shared" si="62"/>
        <v>http://example.org</v>
      </c>
    </row>
    <row r="4024" spans="1:4">
      <c r="A4024" t="s">
        <v>15464</v>
      </c>
      <c r="B4024" s="4" t="s">
        <v>24797</v>
      </c>
      <c r="C4024" s="4" t="s">
        <v>20878</v>
      </c>
      <c r="D4024" t="str">
        <f t="shared" si="62"/>
        <v>http://example.net</v>
      </c>
    </row>
    <row r="4025" spans="1:4">
      <c r="A4025" t="s">
        <v>15468</v>
      </c>
      <c r="B4025" s="4" t="s">
        <v>24798</v>
      </c>
      <c r="C4025" s="4" t="s">
        <v>20878</v>
      </c>
      <c r="D4025" t="str">
        <f t="shared" si="62"/>
        <v>http://example.net</v>
      </c>
    </row>
    <row r="4026" spans="1:4">
      <c r="A4026" t="s">
        <v>15472</v>
      </c>
      <c r="B4026" s="4" t="s">
        <v>24799</v>
      </c>
      <c r="C4026" s="4" t="s">
        <v>20876</v>
      </c>
      <c r="D4026" t="str">
        <f t="shared" si="62"/>
        <v>http://example.org</v>
      </c>
    </row>
    <row r="4027" spans="1:4">
      <c r="A4027" t="s">
        <v>15476</v>
      </c>
      <c r="B4027" s="4" t="s">
        <v>24800</v>
      </c>
      <c r="C4027" s="4" t="s">
        <v>20874</v>
      </c>
      <c r="D4027" t="str">
        <f t="shared" si="62"/>
        <v>http://example.com</v>
      </c>
    </row>
    <row r="4028" spans="1:4">
      <c r="A4028" t="s">
        <v>15480</v>
      </c>
      <c r="B4028" s="4" t="s">
        <v>24801</v>
      </c>
      <c r="C4028" s="4" t="s">
        <v>20874</v>
      </c>
      <c r="D4028" t="str">
        <f t="shared" si="62"/>
        <v>http://example.com</v>
      </c>
    </row>
    <row r="4029" spans="1:4">
      <c r="A4029" t="s">
        <v>15484</v>
      </c>
      <c r="B4029" s="4" t="s">
        <v>24802</v>
      </c>
      <c r="C4029" s="4" t="s">
        <v>20874</v>
      </c>
      <c r="D4029" t="str">
        <f t="shared" si="62"/>
        <v>http://example.com</v>
      </c>
    </row>
    <row r="4030" spans="1:4">
      <c r="A4030" t="s">
        <v>15487</v>
      </c>
      <c r="B4030" s="4" t="s">
        <v>24803</v>
      </c>
      <c r="C4030" s="4" t="s">
        <v>20876</v>
      </c>
      <c r="D4030" t="str">
        <f t="shared" si="62"/>
        <v>http://example.org</v>
      </c>
    </row>
    <row r="4031" spans="1:4">
      <c r="A4031" t="s">
        <v>15491</v>
      </c>
      <c r="B4031" s="4" t="s">
        <v>24804</v>
      </c>
      <c r="C4031" s="4" t="s">
        <v>20876</v>
      </c>
      <c r="D4031" t="str">
        <f t="shared" si="62"/>
        <v>http://example.org</v>
      </c>
    </row>
    <row r="4032" spans="1:4">
      <c r="A4032" t="s">
        <v>15494</v>
      </c>
      <c r="B4032" s="4" t="s">
        <v>24805</v>
      </c>
      <c r="C4032" s="4" t="s">
        <v>20878</v>
      </c>
      <c r="D4032" t="str">
        <f t="shared" si="62"/>
        <v>http://example.net</v>
      </c>
    </row>
    <row r="4033" spans="1:4">
      <c r="A4033" t="s">
        <v>15498</v>
      </c>
      <c r="B4033" s="4" t="s">
        <v>24806</v>
      </c>
      <c r="C4033" s="4" t="s">
        <v>20874</v>
      </c>
      <c r="D4033" t="str">
        <f t="shared" si="62"/>
        <v>http://example.com</v>
      </c>
    </row>
    <row r="4034" spans="1:4">
      <c r="A4034" t="s">
        <v>15502</v>
      </c>
      <c r="B4034" s="4" t="s">
        <v>24807</v>
      </c>
      <c r="C4034" s="4" t="s">
        <v>20876</v>
      </c>
      <c r="D4034" t="str">
        <f t="shared" si="62"/>
        <v>http://example.org</v>
      </c>
    </row>
    <row r="4035" spans="1:4">
      <c r="A4035" t="s">
        <v>15506</v>
      </c>
      <c r="B4035" s="4" t="s">
        <v>24808</v>
      </c>
      <c r="C4035" s="4" t="s">
        <v>20878</v>
      </c>
      <c r="D4035" t="str">
        <f t="shared" ref="D4035:D4098" si="63">"http://"&amp;C4035</f>
        <v>http://example.net</v>
      </c>
    </row>
    <row r="4036" spans="1:4">
      <c r="A4036" t="s">
        <v>15510</v>
      </c>
      <c r="B4036" s="4" t="s">
        <v>24809</v>
      </c>
      <c r="C4036" s="4" t="s">
        <v>20874</v>
      </c>
      <c r="D4036" t="str">
        <f t="shared" si="63"/>
        <v>http://example.com</v>
      </c>
    </row>
    <row r="4037" spans="1:4">
      <c r="A4037" t="s">
        <v>15514</v>
      </c>
      <c r="B4037" s="4" t="s">
        <v>24810</v>
      </c>
      <c r="C4037" s="4" t="s">
        <v>20876</v>
      </c>
      <c r="D4037" t="str">
        <f t="shared" si="63"/>
        <v>http://example.org</v>
      </c>
    </row>
    <row r="4038" spans="1:4">
      <c r="A4038" t="s">
        <v>15518</v>
      </c>
      <c r="B4038" s="4" t="s">
        <v>24811</v>
      </c>
      <c r="C4038" s="4" t="s">
        <v>20876</v>
      </c>
      <c r="D4038" t="str">
        <f t="shared" si="63"/>
        <v>http://example.org</v>
      </c>
    </row>
    <row r="4039" spans="1:4">
      <c r="A4039" t="s">
        <v>15522</v>
      </c>
      <c r="B4039" s="4" t="s">
        <v>24812</v>
      </c>
      <c r="C4039" s="4" t="s">
        <v>20874</v>
      </c>
      <c r="D4039" t="str">
        <f t="shared" si="63"/>
        <v>http://example.com</v>
      </c>
    </row>
    <row r="4040" spans="1:4">
      <c r="A4040" t="s">
        <v>15526</v>
      </c>
      <c r="B4040" s="4" t="s">
        <v>24813</v>
      </c>
      <c r="C4040" s="4" t="s">
        <v>20878</v>
      </c>
      <c r="D4040" t="str">
        <f t="shared" si="63"/>
        <v>http://example.net</v>
      </c>
    </row>
    <row r="4041" spans="1:4">
      <c r="A4041" t="s">
        <v>15530</v>
      </c>
      <c r="B4041" s="4" t="s">
        <v>24814</v>
      </c>
      <c r="C4041" s="4" t="s">
        <v>20874</v>
      </c>
      <c r="D4041" t="str">
        <f t="shared" si="63"/>
        <v>http://example.com</v>
      </c>
    </row>
    <row r="4042" spans="1:4">
      <c r="A4042" t="s">
        <v>15534</v>
      </c>
      <c r="B4042" s="4" t="s">
        <v>24815</v>
      </c>
      <c r="C4042" s="4" t="s">
        <v>20876</v>
      </c>
      <c r="D4042" t="str">
        <f t="shared" si="63"/>
        <v>http://example.org</v>
      </c>
    </row>
    <row r="4043" spans="1:4">
      <c r="A4043" t="s">
        <v>15538</v>
      </c>
      <c r="B4043" s="4" t="s">
        <v>24816</v>
      </c>
      <c r="C4043" s="4" t="s">
        <v>20878</v>
      </c>
      <c r="D4043" t="str">
        <f t="shared" si="63"/>
        <v>http://example.net</v>
      </c>
    </row>
    <row r="4044" spans="1:4">
      <c r="A4044" t="s">
        <v>15542</v>
      </c>
      <c r="B4044" s="4" t="s">
        <v>24817</v>
      </c>
      <c r="C4044" s="4" t="s">
        <v>20874</v>
      </c>
      <c r="D4044" t="str">
        <f t="shared" si="63"/>
        <v>http://example.com</v>
      </c>
    </row>
    <row r="4045" spans="1:4">
      <c r="A4045" t="s">
        <v>15546</v>
      </c>
      <c r="B4045" s="4" t="s">
        <v>24818</v>
      </c>
      <c r="C4045" s="4" t="s">
        <v>20876</v>
      </c>
      <c r="D4045" t="str">
        <f t="shared" si="63"/>
        <v>http://example.org</v>
      </c>
    </row>
    <row r="4046" spans="1:4">
      <c r="A4046" t="s">
        <v>15550</v>
      </c>
      <c r="B4046" s="4" t="s">
        <v>24819</v>
      </c>
      <c r="C4046" s="4" t="s">
        <v>20874</v>
      </c>
      <c r="D4046" t="str">
        <f t="shared" si="63"/>
        <v>http://example.com</v>
      </c>
    </row>
    <row r="4047" spans="1:4">
      <c r="A4047" t="s">
        <v>15553</v>
      </c>
      <c r="B4047" s="4" t="s">
        <v>24820</v>
      </c>
      <c r="C4047" s="4" t="s">
        <v>20878</v>
      </c>
      <c r="D4047" t="str">
        <f t="shared" si="63"/>
        <v>http://example.net</v>
      </c>
    </row>
    <row r="4048" spans="1:4">
      <c r="A4048" t="s">
        <v>15557</v>
      </c>
      <c r="B4048" s="4" t="s">
        <v>24821</v>
      </c>
      <c r="C4048" s="4" t="s">
        <v>20878</v>
      </c>
      <c r="D4048" t="str">
        <f t="shared" si="63"/>
        <v>http://example.net</v>
      </c>
    </row>
    <row r="4049" spans="1:4">
      <c r="A4049" t="s">
        <v>15561</v>
      </c>
      <c r="B4049" s="4" t="s">
        <v>24822</v>
      </c>
      <c r="C4049" s="4" t="s">
        <v>20876</v>
      </c>
      <c r="D4049" t="str">
        <f t="shared" si="63"/>
        <v>http://example.org</v>
      </c>
    </row>
    <row r="4050" spans="1:4">
      <c r="A4050" t="s">
        <v>15565</v>
      </c>
      <c r="B4050" s="4" t="s">
        <v>24823</v>
      </c>
      <c r="C4050" s="4" t="s">
        <v>20878</v>
      </c>
      <c r="D4050" t="str">
        <f t="shared" si="63"/>
        <v>http://example.net</v>
      </c>
    </row>
    <row r="4051" spans="1:4">
      <c r="A4051" t="s">
        <v>15569</v>
      </c>
      <c r="B4051" s="4" t="s">
        <v>24824</v>
      </c>
      <c r="C4051" s="4" t="s">
        <v>20878</v>
      </c>
      <c r="D4051" t="str">
        <f t="shared" si="63"/>
        <v>http://example.net</v>
      </c>
    </row>
    <row r="4052" spans="1:4">
      <c r="A4052" t="s">
        <v>15573</v>
      </c>
      <c r="B4052" s="4" t="s">
        <v>24825</v>
      </c>
      <c r="C4052" s="4" t="s">
        <v>20874</v>
      </c>
      <c r="D4052" t="str">
        <f t="shared" si="63"/>
        <v>http://example.com</v>
      </c>
    </row>
    <row r="4053" spans="1:4">
      <c r="A4053" t="s">
        <v>15577</v>
      </c>
      <c r="B4053" s="4" t="s">
        <v>24826</v>
      </c>
      <c r="C4053" s="4" t="s">
        <v>20874</v>
      </c>
      <c r="D4053" t="str">
        <f t="shared" si="63"/>
        <v>http://example.com</v>
      </c>
    </row>
    <row r="4054" spans="1:4">
      <c r="A4054" t="s">
        <v>15581</v>
      </c>
      <c r="B4054" s="4" t="s">
        <v>24827</v>
      </c>
      <c r="C4054" s="4" t="s">
        <v>20874</v>
      </c>
      <c r="D4054" t="str">
        <f t="shared" si="63"/>
        <v>http://example.com</v>
      </c>
    </row>
    <row r="4055" spans="1:4">
      <c r="A4055" t="s">
        <v>15585</v>
      </c>
      <c r="B4055" s="4" t="s">
        <v>24828</v>
      </c>
      <c r="C4055" s="4" t="s">
        <v>20874</v>
      </c>
      <c r="D4055" t="str">
        <f t="shared" si="63"/>
        <v>http://example.com</v>
      </c>
    </row>
    <row r="4056" spans="1:4">
      <c r="A4056" t="s">
        <v>15589</v>
      </c>
      <c r="B4056" s="4" t="s">
        <v>24829</v>
      </c>
      <c r="C4056" s="4" t="s">
        <v>20878</v>
      </c>
      <c r="D4056" t="str">
        <f t="shared" si="63"/>
        <v>http://example.net</v>
      </c>
    </row>
    <row r="4057" spans="1:4">
      <c r="A4057" t="s">
        <v>15593</v>
      </c>
      <c r="B4057" s="4" t="s">
        <v>24830</v>
      </c>
      <c r="C4057" s="4" t="s">
        <v>20874</v>
      </c>
      <c r="D4057" t="str">
        <f t="shared" si="63"/>
        <v>http://example.com</v>
      </c>
    </row>
    <row r="4058" spans="1:4">
      <c r="A4058" t="s">
        <v>15597</v>
      </c>
      <c r="B4058" s="4" t="s">
        <v>22401</v>
      </c>
      <c r="C4058" s="4" t="s">
        <v>20878</v>
      </c>
      <c r="D4058" t="str">
        <f t="shared" si="63"/>
        <v>http://example.net</v>
      </c>
    </row>
    <row r="4059" spans="1:4">
      <c r="A4059" t="s">
        <v>15600</v>
      </c>
      <c r="B4059" s="4" t="s">
        <v>24831</v>
      </c>
      <c r="C4059" s="4" t="s">
        <v>20874</v>
      </c>
      <c r="D4059" t="str">
        <f t="shared" si="63"/>
        <v>http://example.com</v>
      </c>
    </row>
    <row r="4060" spans="1:4">
      <c r="A4060" t="s">
        <v>15604</v>
      </c>
      <c r="B4060" s="4" t="s">
        <v>24832</v>
      </c>
      <c r="C4060" s="4" t="s">
        <v>20878</v>
      </c>
      <c r="D4060" t="str">
        <f t="shared" si="63"/>
        <v>http://example.net</v>
      </c>
    </row>
    <row r="4061" spans="1:4">
      <c r="A4061" t="s">
        <v>15608</v>
      </c>
      <c r="B4061" s="4" t="s">
        <v>24833</v>
      </c>
      <c r="C4061" s="4" t="s">
        <v>20878</v>
      </c>
      <c r="D4061" t="str">
        <f t="shared" si="63"/>
        <v>http://example.net</v>
      </c>
    </row>
    <row r="4062" spans="1:4">
      <c r="A4062" t="s">
        <v>15612</v>
      </c>
      <c r="B4062" s="4" t="s">
        <v>24834</v>
      </c>
      <c r="C4062" s="4" t="s">
        <v>20876</v>
      </c>
      <c r="D4062" t="str">
        <f t="shared" si="63"/>
        <v>http://example.org</v>
      </c>
    </row>
    <row r="4063" spans="1:4">
      <c r="A4063" t="s">
        <v>15615</v>
      </c>
      <c r="B4063" s="4" t="s">
        <v>24835</v>
      </c>
      <c r="C4063" s="4" t="s">
        <v>20876</v>
      </c>
      <c r="D4063" t="str">
        <f t="shared" si="63"/>
        <v>http://example.org</v>
      </c>
    </row>
    <row r="4064" spans="1:4">
      <c r="A4064" t="s">
        <v>15619</v>
      </c>
      <c r="B4064" s="4" t="s">
        <v>24836</v>
      </c>
      <c r="C4064" s="4" t="s">
        <v>20874</v>
      </c>
      <c r="D4064" t="str">
        <f t="shared" si="63"/>
        <v>http://example.com</v>
      </c>
    </row>
    <row r="4065" spans="1:4">
      <c r="A4065" t="s">
        <v>15623</v>
      </c>
      <c r="B4065" s="4" t="s">
        <v>24837</v>
      </c>
      <c r="C4065" s="4" t="s">
        <v>20876</v>
      </c>
      <c r="D4065" t="str">
        <f t="shared" si="63"/>
        <v>http://example.org</v>
      </c>
    </row>
    <row r="4066" spans="1:4">
      <c r="A4066" t="s">
        <v>15627</v>
      </c>
      <c r="B4066" s="4" t="s">
        <v>24838</v>
      </c>
      <c r="C4066" s="4" t="s">
        <v>20878</v>
      </c>
      <c r="D4066" t="str">
        <f t="shared" si="63"/>
        <v>http://example.net</v>
      </c>
    </row>
    <row r="4067" spans="1:4">
      <c r="A4067" t="s">
        <v>15631</v>
      </c>
      <c r="B4067" s="4" t="s">
        <v>24839</v>
      </c>
      <c r="C4067" s="4" t="s">
        <v>20874</v>
      </c>
      <c r="D4067" t="str">
        <f t="shared" si="63"/>
        <v>http://example.com</v>
      </c>
    </row>
    <row r="4068" spans="1:4">
      <c r="A4068" t="s">
        <v>15635</v>
      </c>
      <c r="B4068" s="4" t="s">
        <v>21349</v>
      </c>
      <c r="C4068" s="4" t="s">
        <v>20876</v>
      </c>
      <c r="D4068" t="str">
        <f t="shared" si="63"/>
        <v>http://example.org</v>
      </c>
    </row>
    <row r="4069" spans="1:4">
      <c r="A4069" t="s">
        <v>15638</v>
      </c>
      <c r="B4069" s="4" t="s">
        <v>24840</v>
      </c>
      <c r="C4069" s="4" t="s">
        <v>20876</v>
      </c>
      <c r="D4069" t="str">
        <f t="shared" si="63"/>
        <v>http://example.org</v>
      </c>
    </row>
    <row r="4070" spans="1:4">
      <c r="A4070" t="s">
        <v>15642</v>
      </c>
      <c r="B4070" s="4" t="s">
        <v>24841</v>
      </c>
      <c r="C4070" s="4" t="s">
        <v>20878</v>
      </c>
      <c r="D4070" t="str">
        <f t="shared" si="63"/>
        <v>http://example.net</v>
      </c>
    </row>
    <row r="4071" spans="1:4">
      <c r="A4071" t="s">
        <v>15646</v>
      </c>
      <c r="B4071" s="4" t="s">
        <v>24842</v>
      </c>
      <c r="C4071" s="4" t="s">
        <v>20876</v>
      </c>
      <c r="D4071" t="str">
        <f t="shared" si="63"/>
        <v>http://example.org</v>
      </c>
    </row>
    <row r="4072" spans="1:4">
      <c r="A4072" t="s">
        <v>15650</v>
      </c>
      <c r="B4072" s="4" t="s">
        <v>24843</v>
      </c>
      <c r="C4072" s="4" t="s">
        <v>20878</v>
      </c>
      <c r="D4072" t="str">
        <f t="shared" si="63"/>
        <v>http://example.net</v>
      </c>
    </row>
    <row r="4073" spans="1:4">
      <c r="A4073" t="s">
        <v>15654</v>
      </c>
      <c r="B4073" s="4" t="s">
        <v>24844</v>
      </c>
      <c r="C4073" s="4" t="s">
        <v>20874</v>
      </c>
      <c r="D4073" t="str">
        <f t="shared" si="63"/>
        <v>http://example.com</v>
      </c>
    </row>
    <row r="4074" spans="1:4">
      <c r="A4074" t="s">
        <v>15657</v>
      </c>
      <c r="B4074" s="4" t="s">
        <v>24845</v>
      </c>
      <c r="C4074" s="4" t="s">
        <v>20874</v>
      </c>
      <c r="D4074" t="str">
        <f t="shared" si="63"/>
        <v>http://example.com</v>
      </c>
    </row>
    <row r="4075" spans="1:4">
      <c r="A4075" t="s">
        <v>15661</v>
      </c>
      <c r="B4075" s="4" t="s">
        <v>24846</v>
      </c>
      <c r="C4075" s="4" t="s">
        <v>20874</v>
      </c>
      <c r="D4075" t="str">
        <f t="shared" si="63"/>
        <v>http://example.com</v>
      </c>
    </row>
    <row r="4076" spans="1:4">
      <c r="A4076" t="s">
        <v>15665</v>
      </c>
      <c r="B4076" s="4" t="s">
        <v>24847</v>
      </c>
      <c r="C4076" s="4" t="s">
        <v>20878</v>
      </c>
      <c r="D4076" t="str">
        <f t="shared" si="63"/>
        <v>http://example.net</v>
      </c>
    </row>
    <row r="4077" spans="1:4">
      <c r="A4077" t="s">
        <v>15669</v>
      </c>
      <c r="B4077" s="4" t="s">
        <v>24848</v>
      </c>
      <c r="C4077" s="4" t="s">
        <v>20878</v>
      </c>
      <c r="D4077" t="str">
        <f t="shared" si="63"/>
        <v>http://example.net</v>
      </c>
    </row>
    <row r="4078" spans="1:4">
      <c r="A4078" t="s">
        <v>15673</v>
      </c>
      <c r="B4078" s="4" t="s">
        <v>24849</v>
      </c>
      <c r="C4078" s="4" t="s">
        <v>20878</v>
      </c>
      <c r="D4078" t="str">
        <f t="shared" si="63"/>
        <v>http://example.net</v>
      </c>
    </row>
    <row r="4079" spans="1:4">
      <c r="A4079" t="s">
        <v>15677</v>
      </c>
      <c r="B4079" s="4" t="s">
        <v>24850</v>
      </c>
      <c r="C4079" s="4" t="s">
        <v>20876</v>
      </c>
      <c r="D4079" t="str">
        <f t="shared" si="63"/>
        <v>http://example.org</v>
      </c>
    </row>
    <row r="4080" spans="1:4">
      <c r="A4080" t="s">
        <v>15681</v>
      </c>
      <c r="B4080" s="4" t="s">
        <v>24851</v>
      </c>
      <c r="C4080" s="4" t="s">
        <v>20874</v>
      </c>
      <c r="D4080" t="str">
        <f t="shared" si="63"/>
        <v>http://example.com</v>
      </c>
    </row>
    <row r="4081" spans="1:4">
      <c r="A4081" t="s">
        <v>15685</v>
      </c>
      <c r="B4081" s="4" t="s">
        <v>24437</v>
      </c>
      <c r="C4081" s="4" t="s">
        <v>20876</v>
      </c>
      <c r="D4081" t="str">
        <f t="shared" si="63"/>
        <v>http://example.org</v>
      </c>
    </row>
    <row r="4082" spans="1:4">
      <c r="A4082" t="s">
        <v>15689</v>
      </c>
      <c r="B4082" s="4" t="s">
        <v>24852</v>
      </c>
      <c r="C4082" s="4" t="s">
        <v>20878</v>
      </c>
      <c r="D4082" t="str">
        <f t="shared" si="63"/>
        <v>http://example.net</v>
      </c>
    </row>
    <row r="4083" spans="1:4">
      <c r="A4083" t="s">
        <v>15693</v>
      </c>
      <c r="B4083" s="4" t="s">
        <v>24853</v>
      </c>
      <c r="C4083" s="4" t="s">
        <v>20878</v>
      </c>
      <c r="D4083" t="str">
        <f t="shared" si="63"/>
        <v>http://example.net</v>
      </c>
    </row>
    <row r="4084" spans="1:4">
      <c r="A4084" t="s">
        <v>15697</v>
      </c>
      <c r="B4084" s="4" t="s">
        <v>24854</v>
      </c>
      <c r="C4084" s="4" t="s">
        <v>20874</v>
      </c>
      <c r="D4084" t="str">
        <f t="shared" si="63"/>
        <v>http://example.com</v>
      </c>
    </row>
    <row r="4085" spans="1:4">
      <c r="A4085" t="s">
        <v>15701</v>
      </c>
      <c r="B4085" s="4" t="s">
        <v>24855</v>
      </c>
      <c r="C4085" s="4" t="s">
        <v>20876</v>
      </c>
      <c r="D4085" t="str">
        <f t="shared" si="63"/>
        <v>http://example.org</v>
      </c>
    </row>
    <row r="4086" spans="1:4">
      <c r="A4086" t="s">
        <v>15704</v>
      </c>
      <c r="B4086" s="4" t="s">
        <v>24856</v>
      </c>
      <c r="C4086" s="4" t="s">
        <v>20874</v>
      </c>
      <c r="D4086" t="str">
        <f t="shared" si="63"/>
        <v>http://example.com</v>
      </c>
    </row>
    <row r="4087" spans="1:4">
      <c r="A4087" t="s">
        <v>15708</v>
      </c>
      <c r="B4087" s="4" t="s">
        <v>24857</v>
      </c>
      <c r="C4087" s="4" t="s">
        <v>20878</v>
      </c>
      <c r="D4087" t="str">
        <f t="shared" si="63"/>
        <v>http://example.net</v>
      </c>
    </row>
    <row r="4088" spans="1:4">
      <c r="A4088" t="s">
        <v>15712</v>
      </c>
      <c r="B4088" s="4" t="s">
        <v>24858</v>
      </c>
      <c r="C4088" s="4" t="s">
        <v>20874</v>
      </c>
      <c r="D4088" t="str">
        <f t="shared" si="63"/>
        <v>http://example.com</v>
      </c>
    </row>
    <row r="4089" spans="1:4">
      <c r="A4089" t="s">
        <v>15716</v>
      </c>
      <c r="B4089" s="4" t="s">
        <v>24859</v>
      </c>
      <c r="C4089" s="4" t="s">
        <v>20874</v>
      </c>
      <c r="D4089" t="str">
        <f t="shared" si="63"/>
        <v>http://example.com</v>
      </c>
    </row>
    <row r="4090" spans="1:4">
      <c r="A4090" t="s">
        <v>15720</v>
      </c>
      <c r="B4090" s="4" t="s">
        <v>24860</v>
      </c>
      <c r="C4090" s="4" t="s">
        <v>20878</v>
      </c>
      <c r="D4090" t="str">
        <f t="shared" si="63"/>
        <v>http://example.net</v>
      </c>
    </row>
    <row r="4091" spans="1:4">
      <c r="A4091" t="s">
        <v>15724</v>
      </c>
      <c r="B4091" s="4" t="s">
        <v>24861</v>
      </c>
      <c r="C4091" s="4" t="s">
        <v>20878</v>
      </c>
      <c r="D4091" t="str">
        <f t="shared" si="63"/>
        <v>http://example.net</v>
      </c>
    </row>
    <row r="4092" spans="1:4">
      <c r="A4092" t="s">
        <v>15728</v>
      </c>
      <c r="B4092" s="4" t="s">
        <v>24862</v>
      </c>
      <c r="C4092" s="4" t="s">
        <v>20876</v>
      </c>
      <c r="D4092" t="str">
        <f t="shared" si="63"/>
        <v>http://example.org</v>
      </c>
    </row>
    <row r="4093" spans="1:4">
      <c r="A4093" t="s">
        <v>15730</v>
      </c>
      <c r="B4093" s="4" t="s">
        <v>24863</v>
      </c>
      <c r="C4093" s="4" t="s">
        <v>20874</v>
      </c>
      <c r="D4093" t="str">
        <f t="shared" si="63"/>
        <v>http://example.com</v>
      </c>
    </row>
    <row r="4094" spans="1:4">
      <c r="A4094" t="s">
        <v>15733</v>
      </c>
      <c r="B4094" s="4" t="s">
        <v>24864</v>
      </c>
      <c r="C4094" s="4" t="s">
        <v>20876</v>
      </c>
      <c r="D4094" t="str">
        <f t="shared" si="63"/>
        <v>http://example.org</v>
      </c>
    </row>
    <row r="4095" spans="1:4">
      <c r="A4095" t="s">
        <v>15737</v>
      </c>
      <c r="B4095" s="4" t="s">
        <v>24865</v>
      </c>
      <c r="C4095" s="4" t="s">
        <v>20878</v>
      </c>
      <c r="D4095" t="str">
        <f t="shared" si="63"/>
        <v>http://example.net</v>
      </c>
    </row>
    <row r="4096" spans="1:4">
      <c r="A4096" t="s">
        <v>15741</v>
      </c>
      <c r="B4096" s="4" t="s">
        <v>24866</v>
      </c>
      <c r="C4096" s="4" t="s">
        <v>20878</v>
      </c>
      <c r="D4096" t="str">
        <f t="shared" si="63"/>
        <v>http://example.net</v>
      </c>
    </row>
    <row r="4097" spans="1:4">
      <c r="A4097" t="s">
        <v>15745</v>
      </c>
      <c r="B4097" s="4" t="s">
        <v>24867</v>
      </c>
      <c r="C4097" s="4" t="s">
        <v>20876</v>
      </c>
      <c r="D4097" t="str">
        <f t="shared" si="63"/>
        <v>http://example.org</v>
      </c>
    </row>
    <row r="4098" spans="1:4">
      <c r="A4098" t="s">
        <v>15749</v>
      </c>
      <c r="B4098" s="4" t="s">
        <v>24868</v>
      </c>
      <c r="C4098" s="4" t="s">
        <v>20874</v>
      </c>
      <c r="D4098" t="str">
        <f t="shared" si="63"/>
        <v>http://example.com</v>
      </c>
    </row>
    <row r="4099" spans="1:4">
      <c r="A4099" t="s">
        <v>15753</v>
      </c>
      <c r="B4099" s="4" t="s">
        <v>24869</v>
      </c>
      <c r="C4099" s="4" t="s">
        <v>20874</v>
      </c>
      <c r="D4099" t="str">
        <f t="shared" ref="D4099:D4162" si="64">"http://"&amp;C4099</f>
        <v>http://example.com</v>
      </c>
    </row>
    <row r="4100" spans="1:4">
      <c r="A4100" t="s">
        <v>15756</v>
      </c>
      <c r="B4100" s="4" t="s">
        <v>24870</v>
      </c>
      <c r="C4100" s="4" t="s">
        <v>20876</v>
      </c>
      <c r="D4100" t="str">
        <f t="shared" si="64"/>
        <v>http://example.org</v>
      </c>
    </row>
    <row r="4101" spans="1:4">
      <c r="A4101" t="s">
        <v>15760</v>
      </c>
      <c r="B4101" s="4" t="s">
        <v>24871</v>
      </c>
      <c r="C4101" s="4" t="s">
        <v>20878</v>
      </c>
      <c r="D4101" t="str">
        <f t="shared" si="64"/>
        <v>http://example.net</v>
      </c>
    </row>
    <row r="4102" spans="1:4">
      <c r="A4102" t="s">
        <v>15764</v>
      </c>
      <c r="B4102" s="4" t="s">
        <v>24872</v>
      </c>
      <c r="C4102" s="4" t="s">
        <v>20874</v>
      </c>
      <c r="D4102" t="str">
        <f t="shared" si="64"/>
        <v>http://example.com</v>
      </c>
    </row>
    <row r="4103" spans="1:4">
      <c r="A4103" t="s">
        <v>15768</v>
      </c>
      <c r="B4103" s="4" t="s">
        <v>24873</v>
      </c>
      <c r="C4103" s="4" t="s">
        <v>20874</v>
      </c>
      <c r="D4103" t="str">
        <f t="shared" si="64"/>
        <v>http://example.com</v>
      </c>
    </row>
    <row r="4104" spans="1:4">
      <c r="A4104" t="s">
        <v>15772</v>
      </c>
      <c r="B4104" s="4" t="s">
        <v>21172</v>
      </c>
      <c r="C4104" s="4" t="s">
        <v>20876</v>
      </c>
      <c r="D4104" t="str">
        <f t="shared" si="64"/>
        <v>http://example.org</v>
      </c>
    </row>
    <row r="4105" spans="1:4">
      <c r="A4105" t="s">
        <v>15775</v>
      </c>
      <c r="B4105" s="4" t="s">
        <v>24874</v>
      </c>
      <c r="C4105" s="4" t="s">
        <v>20878</v>
      </c>
      <c r="D4105" t="str">
        <f t="shared" si="64"/>
        <v>http://example.net</v>
      </c>
    </row>
    <row r="4106" spans="1:4">
      <c r="A4106" t="s">
        <v>15779</v>
      </c>
      <c r="B4106" s="4" t="s">
        <v>24875</v>
      </c>
      <c r="C4106" s="4" t="s">
        <v>20874</v>
      </c>
      <c r="D4106" t="str">
        <f t="shared" si="64"/>
        <v>http://example.com</v>
      </c>
    </row>
    <row r="4107" spans="1:4">
      <c r="A4107" t="s">
        <v>15783</v>
      </c>
      <c r="B4107" s="4" t="s">
        <v>24876</v>
      </c>
      <c r="C4107" s="4" t="s">
        <v>20874</v>
      </c>
      <c r="D4107" t="str">
        <f t="shared" si="64"/>
        <v>http://example.com</v>
      </c>
    </row>
    <row r="4108" spans="1:4">
      <c r="A4108" t="s">
        <v>15787</v>
      </c>
      <c r="B4108" s="4" t="s">
        <v>24877</v>
      </c>
      <c r="C4108" s="4" t="s">
        <v>20876</v>
      </c>
      <c r="D4108" t="str">
        <f t="shared" si="64"/>
        <v>http://example.org</v>
      </c>
    </row>
    <row r="4109" spans="1:4">
      <c r="A4109" t="s">
        <v>15791</v>
      </c>
      <c r="B4109" s="4" t="s">
        <v>23296</v>
      </c>
      <c r="C4109" s="4" t="s">
        <v>20874</v>
      </c>
      <c r="D4109" t="str">
        <f t="shared" si="64"/>
        <v>http://example.com</v>
      </c>
    </row>
    <row r="4110" spans="1:4">
      <c r="A4110" t="s">
        <v>15795</v>
      </c>
      <c r="B4110" s="4" t="s">
        <v>24878</v>
      </c>
      <c r="C4110" s="4" t="s">
        <v>20878</v>
      </c>
      <c r="D4110" t="str">
        <f t="shared" si="64"/>
        <v>http://example.net</v>
      </c>
    </row>
    <row r="4111" spans="1:4">
      <c r="A4111" t="s">
        <v>15799</v>
      </c>
      <c r="B4111" s="4" t="s">
        <v>24879</v>
      </c>
      <c r="C4111" s="4" t="s">
        <v>20874</v>
      </c>
      <c r="D4111" t="str">
        <f t="shared" si="64"/>
        <v>http://example.com</v>
      </c>
    </row>
    <row r="4112" spans="1:4">
      <c r="A4112" t="s">
        <v>15803</v>
      </c>
      <c r="B4112" s="4" t="s">
        <v>24880</v>
      </c>
      <c r="C4112" s="4" t="s">
        <v>20876</v>
      </c>
      <c r="D4112" t="str">
        <f t="shared" si="64"/>
        <v>http://example.org</v>
      </c>
    </row>
    <row r="4113" spans="1:4">
      <c r="A4113" t="s">
        <v>15807</v>
      </c>
      <c r="B4113" s="4" t="s">
        <v>24881</v>
      </c>
      <c r="C4113" s="4" t="s">
        <v>20878</v>
      </c>
      <c r="D4113" t="str">
        <f t="shared" si="64"/>
        <v>http://example.net</v>
      </c>
    </row>
    <row r="4114" spans="1:4">
      <c r="A4114" t="s">
        <v>15811</v>
      </c>
      <c r="B4114" s="4" t="s">
        <v>24882</v>
      </c>
      <c r="C4114" s="4" t="s">
        <v>20878</v>
      </c>
      <c r="D4114" t="str">
        <f t="shared" si="64"/>
        <v>http://example.net</v>
      </c>
    </row>
    <row r="4115" spans="1:4">
      <c r="A4115" t="s">
        <v>15815</v>
      </c>
      <c r="B4115" s="4" t="s">
        <v>24883</v>
      </c>
      <c r="C4115" s="4" t="s">
        <v>20878</v>
      </c>
      <c r="D4115" t="str">
        <f t="shared" si="64"/>
        <v>http://example.net</v>
      </c>
    </row>
    <row r="4116" spans="1:4">
      <c r="A4116" t="s">
        <v>15819</v>
      </c>
      <c r="B4116" s="4" t="s">
        <v>24884</v>
      </c>
      <c r="C4116" s="4" t="s">
        <v>20878</v>
      </c>
      <c r="D4116" t="str">
        <f t="shared" si="64"/>
        <v>http://example.net</v>
      </c>
    </row>
    <row r="4117" spans="1:4">
      <c r="A4117" t="s">
        <v>15823</v>
      </c>
      <c r="B4117" s="4" t="s">
        <v>24885</v>
      </c>
      <c r="C4117" s="4" t="s">
        <v>20876</v>
      </c>
      <c r="D4117" t="str">
        <f t="shared" si="64"/>
        <v>http://example.org</v>
      </c>
    </row>
    <row r="4118" spans="1:4">
      <c r="A4118" t="s">
        <v>15827</v>
      </c>
      <c r="B4118" s="4" t="s">
        <v>24886</v>
      </c>
      <c r="C4118" s="4" t="s">
        <v>20874</v>
      </c>
      <c r="D4118" t="str">
        <f t="shared" si="64"/>
        <v>http://example.com</v>
      </c>
    </row>
    <row r="4119" spans="1:4">
      <c r="A4119" t="s">
        <v>15831</v>
      </c>
      <c r="B4119" s="4" t="s">
        <v>24887</v>
      </c>
      <c r="C4119" s="4" t="s">
        <v>20876</v>
      </c>
      <c r="D4119" t="str">
        <f t="shared" si="64"/>
        <v>http://example.org</v>
      </c>
    </row>
    <row r="4120" spans="1:4">
      <c r="A4120" t="s">
        <v>15835</v>
      </c>
      <c r="B4120" s="4" t="s">
        <v>24888</v>
      </c>
      <c r="C4120" s="4" t="s">
        <v>20876</v>
      </c>
      <c r="D4120" t="str">
        <f t="shared" si="64"/>
        <v>http://example.org</v>
      </c>
    </row>
    <row r="4121" spans="1:4">
      <c r="A4121" t="s">
        <v>15839</v>
      </c>
      <c r="B4121" s="4" t="s">
        <v>24889</v>
      </c>
      <c r="C4121" s="4" t="s">
        <v>20874</v>
      </c>
      <c r="D4121" t="str">
        <f t="shared" si="64"/>
        <v>http://example.com</v>
      </c>
    </row>
    <row r="4122" spans="1:4">
      <c r="A4122" t="s">
        <v>15843</v>
      </c>
      <c r="B4122" s="4" t="s">
        <v>24890</v>
      </c>
      <c r="C4122" s="4" t="s">
        <v>20878</v>
      </c>
      <c r="D4122" t="str">
        <f t="shared" si="64"/>
        <v>http://example.net</v>
      </c>
    </row>
    <row r="4123" spans="1:4">
      <c r="A4123" t="s">
        <v>15847</v>
      </c>
      <c r="B4123" s="4" t="s">
        <v>24891</v>
      </c>
      <c r="C4123" s="4" t="s">
        <v>20876</v>
      </c>
      <c r="D4123" t="str">
        <f t="shared" si="64"/>
        <v>http://example.org</v>
      </c>
    </row>
    <row r="4124" spans="1:4">
      <c r="A4124" t="s">
        <v>15851</v>
      </c>
      <c r="B4124" s="4" t="s">
        <v>24892</v>
      </c>
      <c r="C4124" s="4" t="s">
        <v>20874</v>
      </c>
      <c r="D4124" t="str">
        <f t="shared" si="64"/>
        <v>http://example.com</v>
      </c>
    </row>
    <row r="4125" spans="1:4">
      <c r="A4125" t="s">
        <v>15855</v>
      </c>
      <c r="B4125" s="4" t="s">
        <v>24893</v>
      </c>
      <c r="C4125" s="4" t="s">
        <v>20876</v>
      </c>
      <c r="D4125" t="str">
        <f t="shared" si="64"/>
        <v>http://example.org</v>
      </c>
    </row>
    <row r="4126" spans="1:4">
      <c r="A4126" t="s">
        <v>15859</v>
      </c>
      <c r="B4126" s="4" t="s">
        <v>24894</v>
      </c>
      <c r="C4126" s="4" t="s">
        <v>20876</v>
      </c>
      <c r="D4126" t="str">
        <f t="shared" si="64"/>
        <v>http://example.org</v>
      </c>
    </row>
    <row r="4127" spans="1:4">
      <c r="A4127" t="s">
        <v>15863</v>
      </c>
      <c r="B4127" s="4" t="s">
        <v>24895</v>
      </c>
      <c r="C4127" s="4" t="s">
        <v>20874</v>
      </c>
      <c r="D4127" t="str">
        <f t="shared" si="64"/>
        <v>http://example.com</v>
      </c>
    </row>
    <row r="4128" spans="1:4">
      <c r="A4128" t="s">
        <v>15867</v>
      </c>
      <c r="B4128" s="4" t="s">
        <v>24896</v>
      </c>
      <c r="C4128" s="4" t="s">
        <v>20878</v>
      </c>
      <c r="D4128" t="str">
        <f t="shared" si="64"/>
        <v>http://example.net</v>
      </c>
    </row>
    <row r="4129" spans="1:4">
      <c r="A4129" t="s">
        <v>15871</v>
      </c>
      <c r="B4129" s="4" t="s">
        <v>24897</v>
      </c>
      <c r="C4129" s="4" t="s">
        <v>20878</v>
      </c>
      <c r="D4129" t="str">
        <f t="shared" si="64"/>
        <v>http://example.net</v>
      </c>
    </row>
    <row r="4130" spans="1:4">
      <c r="A4130" t="s">
        <v>15875</v>
      </c>
      <c r="B4130" s="4" t="s">
        <v>24898</v>
      </c>
      <c r="C4130" s="4" t="s">
        <v>20874</v>
      </c>
      <c r="D4130" t="str">
        <f t="shared" si="64"/>
        <v>http://example.com</v>
      </c>
    </row>
    <row r="4131" spans="1:4">
      <c r="A4131" t="s">
        <v>15879</v>
      </c>
      <c r="B4131" s="4" t="s">
        <v>24899</v>
      </c>
      <c r="C4131" s="4" t="s">
        <v>20874</v>
      </c>
      <c r="D4131" t="str">
        <f t="shared" si="64"/>
        <v>http://example.com</v>
      </c>
    </row>
    <row r="4132" spans="1:4">
      <c r="A4132" t="s">
        <v>15883</v>
      </c>
      <c r="B4132" s="4" t="s">
        <v>24900</v>
      </c>
      <c r="C4132" s="4" t="s">
        <v>20878</v>
      </c>
      <c r="D4132" t="str">
        <f t="shared" si="64"/>
        <v>http://example.net</v>
      </c>
    </row>
    <row r="4133" spans="1:4">
      <c r="A4133" t="s">
        <v>15887</v>
      </c>
      <c r="B4133" s="4" t="s">
        <v>24901</v>
      </c>
      <c r="C4133" s="4" t="s">
        <v>20876</v>
      </c>
      <c r="D4133" t="str">
        <f t="shared" si="64"/>
        <v>http://example.org</v>
      </c>
    </row>
    <row r="4134" spans="1:4">
      <c r="A4134" t="s">
        <v>15891</v>
      </c>
      <c r="B4134" s="4" t="s">
        <v>24902</v>
      </c>
      <c r="C4134" s="4" t="s">
        <v>20874</v>
      </c>
      <c r="D4134" t="str">
        <f t="shared" si="64"/>
        <v>http://example.com</v>
      </c>
    </row>
    <row r="4135" spans="1:4">
      <c r="A4135" t="s">
        <v>15895</v>
      </c>
      <c r="B4135" s="4" t="s">
        <v>24903</v>
      </c>
      <c r="C4135" s="4" t="s">
        <v>20878</v>
      </c>
      <c r="D4135" t="str">
        <f t="shared" si="64"/>
        <v>http://example.net</v>
      </c>
    </row>
    <row r="4136" spans="1:4">
      <c r="A4136" t="s">
        <v>15898</v>
      </c>
      <c r="B4136" s="4" t="s">
        <v>24904</v>
      </c>
      <c r="C4136" s="4" t="s">
        <v>20876</v>
      </c>
      <c r="D4136" t="str">
        <f t="shared" si="64"/>
        <v>http://example.org</v>
      </c>
    </row>
    <row r="4137" spans="1:4">
      <c r="A4137" t="s">
        <v>15902</v>
      </c>
      <c r="B4137" s="4" t="s">
        <v>24905</v>
      </c>
      <c r="C4137" s="4" t="s">
        <v>20874</v>
      </c>
      <c r="D4137" t="str">
        <f t="shared" si="64"/>
        <v>http://example.com</v>
      </c>
    </row>
    <row r="4138" spans="1:4">
      <c r="A4138" t="s">
        <v>15906</v>
      </c>
      <c r="B4138" s="4" t="s">
        <v>24906</v>
      </c>
      <c r="C4138" s="4" t="s">
        <v>20878</v>
      </c>
      <c r="D4138" t="str">
        <f t="shared" si="64"/>
        <v>http://example.net</v>
      </c>
    </row>
    <row r="4139" spans="1:4">
      <c r="A4139" t="s">
        <v>15910</v>
      </c>
      <c r="B4139" s="4" t="s">
        <v>24907</v>
      </c>
      <c r="C4139" s="4" t="s">
        <v>20876</v>
      </c>
      <c r="D4139" t="str">
        <f t="shared" si="64"/>
        <v>http://example.org</v>
      </c>
    </row>
    <row r="4140" spans="1:4">
      <c r="A4140" t="s">
        <v>15914</v>
      </c>
      <c r="B4140" s="4" t="s">
        <v>24908</v>
      </c>
      <c r="C4140" s="4" t="s">
        <v>20876</v>
      </c>
      <c r="D4140" t="str">
        <f t="shared" si="64"/>
        <v>http://example.org</v>
      </c>
    </row>
    <row r="4141" spans="1:4">
      <c r="A4141" t="s">
        <v>15918</v>
      </c>
      <c r="B4141" s="4" t="s">
        <v>24909</v>
      </c>
      <c r="C4141" s="4" t="s">
        <v>20878</v>
      </c>
      <c r="D4141" t="str">
        <f t="shared" si="64"/>
        <v>http://example.net</v>
      </c>
    </row>
    <row r="4142" spans="1:4">
      <c r="A4142" t="s">
        <v>15922</v>
      </c>
      <c r="B4142" s="4" t="s">
        <v>24910</v>
      </c>
      <c r="C4142" s="4" t="s">
        <v>20876</v>
      </c>
      <c r="D4142" t="str">
        <f t="shared" si="64"/>
        <v>http://example.org</v>
      </c>
    </row>
    <row r="4143" spans="1:4">
      <c r="A4143" t="s">
        <v>15926</v>
      </c>
      <c r="B4143" s="4" t="s">
        <v>24911</v>
      </c>
      <c r="C4143" s="4" t="s">
        <v>20874</v>
      </c>
      <c r="D4143" t="str">
        <f t="shared" si="64"/>
        <v>http://example.com</v>
      </c>
    </row>
    <row r="4144" spans="1:4">
      <c r="A4144" t="s">
        <v>15930</v>
      </c>
      <c r="B4144" s="4" t="s">
        <v>24912</v>
      </c>
      <c r="C4144" s="4" t="s">
        <v>20874</v>
      </c>
      <c r="D4144" t="str">
        <f t="shared" si="64"/>
        <v>http://example.com</v>
      </c>
    </row>
    <row r="4145" spans="1:4">
      <c r="A4145" t="s">
        <v>15934</v>
      </c>
      <c r="B4145" s="4" t="s">
        <v>24913</v>
      </c>
      <c r="C4145" s="4" t="s">
        <v>20878</v>
      </c>
      <c r="D4145" t="str">
        <f t="shared" si="64"/>
        <v>http://example.net</v>
      </c>
    </row>
    <row r="4146" spans="1:4">
      <c r="A4146" t="s">
        <v>15938</v>
      </c>
      <c r="B4146" s="4" t="s">
        <v>24914</v>
      </c>
      <c r="C4146" s="4" t="s">
        <v>20878</v>
      </c>
      <c r="D4146" t="str">
        <f t="shared" si="64"/>
        <v>http://example.net</v>
      </c>
    </row>
    <row r="4147" spans="1:4">
      <c r="A4147" t="s">
        <v>15942</v>
      </c>
      <c r="B4147" s="4" t="s">
        <v>24915</v>
      </c>
      <c r="C4147" s="4" t="s">
        <v>20878</v>
      </c>
      <c r="D4147" t="str">
        <f t="shared" si="64"/>
        <v>http://example.net</v>
      </c>
    </row>
    <row r="4148" spans="1:4">
      <c r="A4148" t="s">
        <v>15945</v>
      </c>
      <c r="B4148" s="4" t="s">
        <v>24916</v>
      </c>
      <c r="C4148" s="4" t="s">
        <v>20874</v>
      </c>
      <c r="D4148" t="str">
        <f t="shared" si="64"/>
        <v>http://example.com</v>
      </c>
    </row>
    <row r="4149" spans="1:4">
      <c r="A4149" t="s">
        <v>15949</v>
      </c>
      <c r="B4149" s="4" t="s">
        <v>24917</v>
      </c>
      <c r="C4149" s="4" t="s">
        <v>20878</v>
      </c>
      <c r="D4149" t="str">
        <f t="shared" si="64"/>
        <v>http://example.net</v>
      </c>
    </row>
    <row r="4150" spans="1:4">
      <c r="A4150" t="s">
        <v>15953</v>
      </c>
      <c r="B4150" s="4" t="s">
        <v>24918</v>
      </c>
      <c r="C4150" s="4" t="s">
        <v>20874</v>
      </c>
      <c r="D4150" t="str">
        <f t="shared" si="64"/>
        <v>http://example.com</v>
      </c>
    </row>
    <row r="4151" spans="1:4">
      <c r="A4151" t="s">
        <v>15957</v>
      </c>
      <c r="B4151" s="4" t="s">
        <v>24919</v>
      </c>
      <c r="C4151" s="4" t="s">
        <v>20876</v>
      </c>
      <c r="D4151" t="str">
        <f t="shared" si="64"/>
        <v>http://example.org</v>
      </c>
    </row>
    <row r="4152" spans="1:4">
      <c r="A4152" t="s">
        <v>15961</v>
      </c>
      <c r="B4152" s="4" t="s">
        <v>24920</v>
      </c>
      <c r="C4152" s="4" t="s">
        <v>20874</v>
      </c>
      <c r="D4152" t="str">
        <f t="shared" si="64"/>
        <v>http://example.com</v>
      </c>
    </row>
    <row r="4153" spans="1:4">
      <c r="A4153" t="s">
        <v>15965</v>
      </c>
      <c r="B4153" s="4" t="s">
        <v>24921</v>
      </c>
      <c r="C4153" s="4" t="s">
        <v>20878</v>
      </c>
      <c r="D4153" t="str">
        <f t="shared" si="64"/>
        <v>http://example.net</v>
      </c>
    </row>
    <row r="4154" spans="1:4">
      <c r="A4154" t="s">
        <v>15969</v>
      </c>
      <c r="B4154" s="4" t="s">
        <v>24922</v>
      </c>
      <c r="C4154" s="4" t="s">
        <v>20874</v>
      </c>
      <c r="D4154" t="str">
        <f t="shared" si="64"/>
        <v>http://example.com</v>
      </c>
    </row>
    <row r="4155" spans="1:4">
      <c r="A4155" t="s">
        <v>15973</v>
      </c>
      <c r="B4155" s="4" t="s">
        <v>24923</v>
      </c>
      <c r="C4155" s="4" t="s">
        <v>20876</v>
      </c>
      <c r="D4155" t="str">
        <f t="shared" si="64"/>
        <v>http://example.org</v>
      </c>
    </row>
    <row r="4156" spans="1:4">
      <c r="A4156" t="s">
        <v>15977</v>
      </c>
      <c r="B4156" s="4" t="s">
        <v>24924</v>
      </c>
      <c r="C4156" s="4" t="s">
        <v>20878</v>
      </c>
      <c r="D4156" t="str">
        <f t="shared" si="64"/>
        <v>http://example.net</v>
      </c>
    </row>
    <row r="4157" spans="1:4">
      <c r="A4157" t="s">
        <v>15981</v>
      </c>
      <c r="B4157" s="4" t="s">
        <v>24925</v>
      </c>
      <c r="C4157" s="4" t="s">
        <v>20878</v>
      </c>
      <c r="D4157" t="str">
        <f t="shared" si="64"/>
        <v>http://example.net</v>
      </c>
    </row>
    <row r="4158" spans="1:4">
      <c r="A4158" t="s">
        <v>15985</v>
      </c>
      <c r="B4158" s="4" t="s">
        <v>24926</v>
      </c>
      <c r="C4158" s="4" t="s">
        <v>20874</v>
      </c>
      <c r="D4158" t="str">
        <f t="shared" si="64"/>
        <v>http://example.com</v>
      </c>
    </row>
    <row r="4159" spans="1:4">
      <c r="A4159" t="s">
        <v>10862</v>
      </c>
      <c r="B4159" s="4" t="s">
        <v>23267</v>
      </c>
      <c r="C4159" s="4" t="s">
        <v>20874</v>
      </c>
      <c r="D4159" t="str">
        <f t="shared" si="64"/>
        <v>http://example.com</v>
      </c>
    </row>
    <row r="4160" spans="1:4">
      <c r="A4160" t="s">
        <v>15992</v>
      </c>
      <c r="B4160" s="4" t="s">
        <v>24927</v>
      </c>
      <c r="C4160" s="4" t="s">
        <v>20874</v>
      </c>
      <c r="D4160" t="str">
        <f t="shared" si="64"/>
        <v>http://example.com</v>
      </c>
    </row>
    <row r="4161" spans="1:4">
      <c r="A4161" t="s">
        <v>15995</v>
      </c>
      <c r="B4161" s="4" t="s">
        <v>24928</v>
      </c>
      <c r="C4161" s="4" t="s">
        <v>20874</v>
      </c>
      <c r="D4161" t="str">
        <f t="shared" si="64"/>
        <v>http://example.com</v>
      </c>
    </row>
    <row r="4162" spans="1:4">
      <c r="A4162" t="s">
        <v>15999</v>
      </c>
      <c r="B4162" s="4" t="s">
        <v>24929</v>
      </c>
      <c r="C4162" s="4" t="s">
        <v>20874</v>
      </c>
      <c r="D4162" t="str">
        <f t="shared" si="64"/>
        <v>http://example.com</v>
      </c>
    </row>
    <row r="4163" spans="1:4">
      <c r="A4163" t="s">
        <v>16003</v>
      </c>
      <c r="B4163" s="4" t="s">
        <v>24930</v>
      </c>
      <c r="C4163" s="4" t="s">
        <v>20874</v>
      </c>
      <c r="D4163" t="str">
        <f t="shared" ref="D4163:D4226" si="65">"http://"&amp;C4163</f>
        <v>http://example.com</v>
      </c>
    </row>
    <row r="4164" spans="1:4">
      <c r="A4164" t="s">
        <v>16007</v>
      </c>
      <c r="B4164" s="4" t="s">
        <v>24931</v>
      </c>
      <c r="C4164" s="4" t="s">
        <v>20878</v>
      </c>
      <c r="D4164" t="str">
        <f t="shared" si="65"/>
        <v>http://example.net</v>
      </c>
    </row>
    <row r="4165" spans="1:4">
      <c r="A4165" t="s">
        <v>16011</v>
      </c>
      <c r="B4165" s="4" t="s">
        <v>24932</v>
      </c>
      <c r="C4165" s="4" t="s">
        <v>20874</v>
      </c>
      <c r="D4165" t="str">
        <f t="shared" si="65"/>
        <v>http://example.com</v>
      </c>
    </row>
    <row r="4166" spans="1:4">
      <c r="A4166" t="s">
        <v>16014</v>
      </c>
      <c r="B4166" s="4" t="s">
        <v>24933</v>
      </c>
      <c r="C4166" s="4" t="s">
        <v>20878</v>
      </c>
      <c r="D4166" t="str">
        <f t="shared" si="65"/>
        <v>http://example.net</v>
      </c>
    </row>
    <row r="4167" spans="1:4">
      <c r="A4167" t="s">
        <v>16018</v>
      </c>
      <c r="B4167" s="4" t="s">
        <v>24934</v>
      </c>
      <c r="C4167" s="4" t="s">
        <v>20876</v>
      </c>
      <c r="D4167" t="str">
        <f t="shared" si="65"/>
        <v>http://example.org</v>
      </c>
    </row>
    <row r="4168" spans="1:4">
      <c r="A4168" t="s">
        <v>16022</v>
      </c>
      <c r="B4168" s="4" t="s">
        <v>24935</v>
      </c>
      <c r="C4168" s="4" t="s">
        <v>20876</v>
      </c>
      <c r="D4168" t="str">
        <f t="shared" si="65"/>
        <v>http://example.org</v>
      </c>
    </row>
    <row r="4169" spans="1:4">
      <c r="A4169" t="s">
        <v>16026</v>
      </c>
      <c r="B4169" s="4" t="s">
        <v>24936</v>
      </c>
      <c r="C4169" s="4" t="s">
        <v>20878</v>
      </c>
      <c r="D4169" t="str">
        <f t="shared" si="65"/>
        <v>http://example.net</v>
      </c>
    </row>
    <row r="4170" spans="1:4">
      <c r="A4170" t="s">
        <v>16030</v>
      </c>
      <c r="B4170" s="4" t="s">
        <v>24937</v>
      </c>
      <c r="C4170" s="4" t="s">
        <v>20876</v>
      </c>
      <c r="D4170" t="str">
        <f t="shared" si="65"/>
        <v>http://example.org</v>
      </c>
    </row>
    <row r="4171" spans="1:4">
      <c r="A4171" t="s">
        <v>16034</v>
      </c>
      <c r="B4171" s="4" t="s">
        <v>24938</v>
      </c>
      <c r="C4171" s="4" t="s">
        <v>20878</v>
      </c>
      <c r="D4171" t="str">
        <f t="shared" si="65"/>
        <v>http://example.net</v>
      </c>
    </row>
    <row r="4172" spans="1:4">
      <c r="A4172" t="s">
        <v>16037</v>
      </c>
      <c r="B4172" s="4" t="s">
        <v>24939</v>
      </c>
      <c r="C4172" s="4" t="s">
        <v>20878</v>
      </c>
      <c r="D4172" t="str">
        <f t="shared" si="65"/>
        <v>http://example.net</v>
      </c>
    </row>
    <row r="4173" spans="1:4">
      <c r="A4173" t="s">
        <v>16041</v>
      </c>
      <c r="B4173" s="4" t="s">
        <v>24940</v>
      </c>
      <c r="C4173" s="4" t="s">
        <v>20878</v>
      </c>
      <c r="D4173" t="str">
        <f t="shared" si="65"/>
        <v>http://example.net</v>
      </c>
    </row>
    <row r="4174" spans="1:4">
      <c r="A4174" t="s">
        <v>16044</v>
      </c>
      <c r="B4174" s="4" t="s">
        <v>24941</v>
      </c>
      <c r="C4174" s="4" t="s">
        <v>20878</v>
      </c>
      <c r="D4174" t="str">
        <f t="shared" si="65"/>
        <v>http://example.net</v>
      </c>
    </row>
    <row r="4175" spans="1:4">
      <c r="A4175" t="s">
        <v>16048</v>
      </c>
      <c r="B4175" s="4" t="s">
        <v>24942</v>
      </c>
      <c r="C4175" s="4" t="s">
        <v>20876</v>
      </c>
      <c r="D4175" t="str">
        <f t="shared" si="65"/>
        <v>http://example.org</v>
      </c>
    </row>
    <row r="4176" spans="1:4">
      <c r="A4176" t="s">
        <v>16052</v>
      </c>
      <c r="B4176" s="4" t="s">
        <v>24943</v>
      </c>
      <c r="C4176" s="4" t="s">
        <v>20874</v>
      </c>
      <c r="D4176" t="str">
        <f t="shared" si="65"/>
        <v>http://example.com</v>
      </c>
    </row>
    <row r="4177" spans="1:4">
      <c r="A4177" t="s">
        <v>16056</v>
      </c>
      <c r="B4177" s="4" t="s">
        <v>24944</v>
      </c>
      <c r="C4177" s="4" t="s">
        <v>20876</v>
      </c>
      <c r="D4177" t="str">
        <f t="shared" si="65"/>
        <v>http://example.org</v>
      </c>
    </row>
    <row r="4178" spans="1:4">
      <c r="A4178" t="s">
        <v>16059</v>
      </c>
      <c r="B4178" s="4" t="s">
        <v>24945</v>
      </c>
      <c r="C4178" s="4" t="s">
        <v>20874</v>
      </c>
      <c r="D4178" t="str">
        <f t="shared" si="65"/>
        <v>http://example.com</v>
      </c>
    </row>
    <row r="4179" spans="1:4">
      <c r="A4179" t="s">
        <v>16063</v>
      </c>
      <c r="B4179" s="4" t="s">
        <v>24946</v>
      </c>
      <c r="C4179" s="4" t="s">
        <v>20878</v>
      </c>
      <c r="D4179" t="str">
        <f t="shared" si="65"/>
        <v>http://example.net</v>
      </c>
    </row>
    <row r="4180" spans="1:4">
      <c r="A4180" t="s">
        <v>16067</v>
      </c>
      <c r="B4180" s="4" t="s">
        <v>24947</v>
      </c>
      <c r="C4180" s="4" t="s">
        <v>20878</v>
      </c>
      <c r="D4180" t="str">
        <f t="shared" si="65"/>
        <v>http://example.net</v>
      </c>
    </row>
    <row r="4181" spans="1:4">
      <c r="A4181" t="s">
        <v>16071</v>
      </c>
      <c r="B4181" s="4" t="s">
        <v>24948</v>
      </c>
      <c r="C4181" s="4" t="s">
        <v>20876</v>
      </c>
      <c r="D4181" t="str">
        <f t="shared" si="65"/>
        <v>http://example.org</v>
      </c>
    </row>
    <row r="4182" spans="1:4">
      <c r="A4182" t="s">
        <v>16075</v>
      </c>
      <c r="B4182" s="4" t="s">
        <v>24949</v>
      </c>
      <c r="C4182" s="4" t="s">
        <v>20876</v>
      </c>
      <c r="D4182" t="str">
        <f t="shared" si="65"/>
        <v>http://example.org</v>
      </c>
    </row>
    <row r="4183" spans="1:4">
      <c r="A4183" t="s">
        <v>16079</v>
      </c>
      <c r="B4183" s="4" t="s">
        <v>24950</v>
      </c>
      <c r="C4183" s="4" t="s">
        <v>20874</v>
      </c>
      <c r="D4183" t="str">
        <f t="shared" si="65"/>
        <v>http://example.com</v>
      </c>
    </row>
    <row r="4184" spans="1:4">
      <c r="A4184" t="s">
        <v>16083</v>
      </c>
      <c r="B4184" s="4" t="s">
        <v>24951</v>
      </c>
      <c r="C4184" s="4" t="s">
        <v>20878</v>
      </c>
      <c r="D4184" t="str">
        <f t="shared" si="65"/>
        <v>http://example.net</v>
      </c>
    </row>
    <row r="4185" spans="1:4">
      <c r="A4185" t="s">
        <v>16087</v>
      </c>
      <c r="B4185" s="4" t="s">
        <v>24952</v>
      </c>
      <c r="C4185" s="4" t="s">
        <v>20878</v>
      </c>
      <c r="D4185" t="str">
        <f t="shared" si="65"/>
        <v>http://example.net</v>
      </c>
    </row>
    <row r="4186" spans="1:4">
      <c r="A4186" t="s">
        <v>16090</v>
      </c>
      <c r="B4186" s="4" t="s">
        <v>24953</v>
      </c>
      <c r="C4186" s="4" t="s">
        <v>20874</v>
      </c>
      <c r="D4186" t="str">
        <f t="shared" si="65"/>
        <v>http://example.com</v>
      </c>
    </row>
    <row r="4187" spans="1:4">
      <c r="A4187" t="s">
        <v>16093</v>
      </c>
      <c r="B4187" s="4" t="s">
        <v>24954</v>
      </c>
      <c r="C4187" s="4" t="s">
        <v>20876</v>
      </c>
      <c r="D4187" t="str">
        <f t="shared" si="65"/>
        <v>http://example.org</v>
      </c>
    </row>
    <row r="4188" spans="1:4">
      <c r="A4188" t="s">
        <v>16097</v>
      </c>
      <c r="B4188" s="4" t="s">
        <v>24955</v>
      </c>
      <c r="C4188" s="4" t="s">
        <v>20874</v>
      </c>
      <c r="D4188" t="str">
        <f t="shared" si="65"/>
        <v>http://example.com</v>
      </c>
    </row>
    <row r="4189" spans="1:4">
      <c r="A4189" t="s">
        <v>16101</v>
      </c>
      <c r="B4189" s="4" t="s">
        <v>24956</v>
      </c>
      <c r="C4189" s="4" t="s">
        <v>20876</v>
      </c>
      <c r="D4189" t="str">
        <f t="shared" si="65"/>
        <v>http://example.org</v>
      </c>
    </row>
    <row r="4190" spans="1:4">
      <c r="A4190" t="s">
        <v>16105</v>
      </c>
      <c r="B4190" s="4" t="s">
        <v>24957</v>
      </c>
      <c r="C4190" s="4" t="s">
        <v>20878</v>
      </c>
      <c r="D4190" t="str">
        <f t="shared" si="65"/>
        <v>http://example.net</v>
      </c>
    </row>
    <row r="4191" spans="1:4">
      <c r="A4191" t="s">
        <v>16109</v>
      </c>
      <c r="B4191" s="4" t="s">
        <v>24958</v>
      </c>
      <c r="C4191" s="4" t="s">
        <v>20876</v>
      </c>
      <c r="D4191" t="str">
        <f t="shared" si="65"/>
        <v>http://example.org</v>
      </c>
    </row>
    <row r="4192" spans="1:4">
      <c r="A4192" t="s">
        <v>16113</v>
      </c>
      <c r="B4192" s="4" t="s">
        <v>24959</v>
      </c>
      <c r="C4192" s="4" t="s">
        <v>20874</v>
      </c>
      <c r="D4192" t="str">
        <f t="shared" si="65"/>
        <v>http://example.com</v>
      </c>
    </row>
    <row r="4193" spans="1:4">
      <c r="A4193" t="s">
        <v>16117</v>
      </c>
      <c r="B4193" s="4" t="s">
        <v>24960</v>
      </c>
      <c r="C4193" s="4" t="s">
        <v>20878</v>
      </c>
      <c r="D4193" t="str">
        <f t="shared" si="65"/>
        <v>http://example.net</v>
      </c>
    </row>
    <row r="4194" spans="1:4">
      <c r="A4194" t="s">
        <v>16121</v>
      </c>
      <c r="B4194" s="4" t="s">
        <v>23351</v>
      </c>
      <c r="C4194" s="4" t="s">
        <v>20878</v>
      </c>
      <c r="D4194" t="str">
        <f t="shared" si="65"/>
        <v>http://example.net</v>
      </c>
    </row>
    <row r="4195" spans="1:4">
      <c r="A4195" t="s">
        <v>16125</v>
      </c>
      <c r="B4195" s="4" t="s">
        <v>24961</v>
      </c>
      <c r="C4195" s="4" t="s">
        <v>20878</v>
      </c>
      <c r="D4195" t="str">
        <f t="shared" si="65"/>
        <v>http://example.net</v>
      </c>
    </row>
    <row r="4196" spans="1:4">
      <c r="A4196" t="s">
        <v>16129</v>
      </c>
      <c r="B4196" s="4" t="s">
        <v>24962</v>
      </c>
      <c r="C4196" s="4" t="s">
        <v>20878</v>
      </c>
      <c r="D4196" t="str">
        <f t="shared" si="65"/>
        <v>http://example.net</v>
      </c>
    </row>
    <row r="4197" spans="1:4">
      <c r="A4197" t="s">
        <v>16133</v>
      </c>
      <c r="B4197" s="4" t="s">
        <v>24963</v>
      </c>
      <c r="C4197" s="4" t="s">
        <v>20874</v>
      </c>
      <c r="D4197" t="str">
        <f t="shared" si="65"/>
        <v>http://example.com</v>
      </c>
    </row>
    <row r="4198" spans="1:4">
      <c r="A4198" t="s">
        <v>16137</v>
      </c>
      <c r="B4198" s="4" t="s">
        <v>24964</v>
      </c>
      <c r="C4198" s="4" t="s">
        <v>20874</v>
      </c>
      <c r="D4198" t="str">
        <f t="shared" si="65"/>
        <v>http://example.com</v>
      </c>
    </row>
    <row r="4199" spans="1:4">
      <c r="A4199" t="s">
        <v>16141</v>
      </c>
      <c r="B4199" s="4" t="s">
        <v>24965</v>
      </c>
      <c r="C4199" s="4" t="s">
        <v>20876</v>
      </c>
      <c r="D4199" t="str">
        <f t="shared" si="65"/>
        <v>http://example.org</v>
      </c>
    </row>
    <row r="4200" spans="1:4">
      <c r="A4200" t="s">
        <v>16144</v>
      </c>
      <c r="B4200" s="4" t="s">
        <v>24966</v>
      </c>
      <c r="C4200" s="4" t="s">
        <v>20878</v>
      </c>
      <c r="D4200" t="str">
        <f t="shared" si="65"/>
        <v>http://example.net</v>
      </c>
    </row>
    <row r="4201" spans="1:4">
      <c r="A4201" t="s">
        <v>16148</v>
      </c>
      <c r="B4201" s="4" t="s">
        <v>24967</v>
      </c>
      <c r="C4201" s="4" t="s">
        <v>20876</v>
      </c>
      <c r="D4201" t="str">
        <f t="shared" si="65"/>
        <v>http://example.org</v>
      </c>
    </row>
    <row r="4202" spans="1:4">
      <c r="A4202" t="s">
        <v>16152</v>
      </c>
      <c r="B4202" s="4" t="s">
        <v>24968</v>
      </c>
      <c r="C4202" s="4" t="s">
        <v>20876</v>
      </c>
      <c r="D4202" t="str">
        <f t="shared" si="65"/>
        <v>http://example.org</v>
      </c>
    </row>
    <row r="4203" spans="1:4">
      <c r="A4203" t="s">
        <v>16156</v>
      </c>
      <c r="B4203" s="4" t="s">
        <v>24969</v>
      </c>
      <c r="C4203" s="4" t="s">
        <v>20874</v>
      </c>
      <c r="D4203" t="str">
        <f t="shared" si="65"/>
        <v>http://example.com</v>
      </c>
    </row>
    <row r="4204" spans="1:4">
      <c r="A4204" t="s">
        <v>16160</v>
      </c>
      <c r="B4204" s="4" t="s">
        <v>24970</v>
      </c>
      <c r="C4204" s="4" t="s">
        <v>20874</v>
      </c>
      <c r="D4204" t="str">
        <f t="shared" si="65"/>
        <v>http://example.com</v>
      </c>
    </row>
    <row r="4205" spans="1:4">
      <c r="A4205" t="s">
        <v>16164</v>
      </c>
      <c r="B4205" s="4" t="s">
        <v>24971</v>
      </c>
      <c r="C4205" s="4" t="s">
        <v>20878</v>
      </c>
      <c r="D4205" t="str">
        <f t="shared" si="65"/>
        <v>http://example.net</v>
      </c>
    </row>
    <row r="4206" spans="1:4">
      <c r="A4206" t="s">
        <v>16167</v>
      </c>
      <c r="B4206" s="4" t="s">
        <v>24972</v>
      </c>
      <c r="C4206" s="4" t="s">
        <v>20876</v>
      </c>
      <c r="D4206" t="str">
        <f t="shared" si="65"/>
        <v>http://example.org</v>
      </c>
    </row>
    <row r="4207" spans="1:4">
      <c r="A4207" t="s">
        <v>16171</v>
      </c>
      <c r="B4207" s="4" t="s">
        <v>24973</v>
      </c>
      <c r="C4207" s="4" t="s">
        <v>20876</v>
      </c>
      <c r="D4207" t="str">
        <f t="shared" si="65"/>
        <v>http://example.org</v>
      </c>
    </row>
    <row r="4208" spans="1:4">
      <c r="A4208" t="s">
        <v>16175</v>
      </c>
      <c r="B4208" s="4" t="s">
        <v>24974</v>
      </c>
      <c r="C4208" s="4" t="s">
        <v>20876</v>
      </c>
      <c r="D4208" t="str">
        <f t="shared" si="65"/>
        <v>http://example.org</v>
      </c>
    </row>
    <row r="4209" spans="1:4">
      <c r="A4209" t="s">
        <v>16179</v>
      </c>
      <c r="B4209" s="4" t="s">
        <v>24975</v>
      </c>
      <c r="C4209" s="4" t="s">
        <v>20874</v>
      </c>
      <c r="D4209" t="str">
        <f t="shared" si="65"/>
        <v>http://example.com</v>
      </c>
    </row>
    <row r="4210" spans="1:4">
      <c r="A4210" t="s">
        <v>16183</v>
      </c>
      <c r="B4210" s="4" t="s">
        <v>24976</v>
      </c>
      <c r="C4210" s="4" t="s">
        <v>20876</v>
      </c>
      <c r="D4210" t="str">
        <f t="shared" si="65"/>
        <v>http://example.org</v>
      </c>
    </row>
    <row r="4211" spans="1:4">
      <c r="A4211" t="s">
        <v>16187</v>
      </c>
      <c r="B4211" s="4" t="s">
        <v>24977</v>
      </c>
      <c r="C4211" s="4" t="s">
        <v>20876</v>
      </c>
      <c r="D4211" t="str">
        <f t="shared" si="65"/>
        <v>http://example.org</v>
      </c>
    </row>
    <row r="4212" spans="1:4">
      <c r="A4212" t="s">
        <v>16191</v>
      </c>
      <c r="B4212" s="4" t="s">
        <v>24978</v>
      </c>
      <c r="C4212" s="4" t="s">
        <v>20876</v>
      </c>
      <c r="D4212" t="str">
        <f t="shared" si="65"/>
        <v>http://example.org</v>
      </c>
    </row>
    <row r="4213" spans="1:4">
      <c r="A4213" t="s">
        <v>16194</v>
      </c>
      <c r="B4213" s="4" t="s">
        <v>24979</v>
      </c>
      <c r="C4213" s="4" t="s">
        <v>20878</v>
      </c>
      <c r="D4213" t="str">
        <f t="shared" si="65"/>
        <v>http://example.net</v>
      </c>
    </row>
    <row r="4214" spans="1:4">
      <c r="A4214" t="s">
        <v>16198</v>
      </c>
      <c r="B4214" s="4" t="s">
        <v>24980</v>
      </c>
      <c r="C4214" s="4" t="s">
        <v>20876</v>
      </c>
      <c r="D4214" t="str">
        <f t="shared" si="65"/>
        <v>http://example.org</v>
      </c>
    </row>
    <row r="4215" spans="1:4">
      <c r="A4215" t="s">
        <v>16202</v>
      </c>
      <c r="B4215" s="4" t="s">
        <v>24981</v>
      </c>
      <c r="C4215" s="4" t="s">
        <v>20874</v>
      </c>
      <c r="D4215" t="str">
        <f t="shared" si="65"/>
        <v>http://example.com</v>
      </c>
    </row>
    <row r="4216" spans="1:4">
      <c r="A4216" t="s">
        <v>16206</v>
      </c>
      <c r="B4216" s="4" t="s">
        <v>24982</v>
      </c>
      <c r="C4216" s="4" t="s">
        <v>20874</v>
      </c>
      <c r="D4216" t="str">
        <f t="shared" si="65"/>
        <v>http://example.com</v>
      </c>
    </row>
    <row r="4217" spans="1:4">
      <c r="A4217" t="s">
        <v>16209</v>
      </c>
      <c r="B4217" s="4" t="s">
        <v>24983</v>
      </c>
      <c r="C4217" s="4" t="s">
        <v>20876</v>
      </c>
      <c r="D4217" t="str">
        <f t="shared" si="65"/>
        <v>http://example.org</v>
      </c>
    </row>
    <row r="4218" spans="1:4">
      <c r="A4218" t="s">
        <v>16213</v>
      </c>
      <c r="B4218" s="4" t="s">
        <v>24984</v>
      </c>
      <c r="C4218" s="4" t="s">
        <v>20874</v>
      </c>
      <c r="D4218" t="str">
        <f t="shared" si="65"/>
        <v>http://example.com</v>
      </c>
    </row>
    <row r="4219" spans="1:4">
      <c r="A4219" t="s">
        <v>16217</v>
      </c>
      <c r="B4219" s="4" t="s">
        <v>24985</v>
      </c>
      <c r="C4219" s="4" t="s">
        <v>20874</v>
      </c>
      <c r="D4219" t="str">
        <f t="shared" si="65"/>
        <v>http://example.com</v>
      </c>
    </row>
    <row r="4220" spans="1:4">
      <c r="A4220" t="s">
        <v>16221</v>
      </c>
      <c r="B4220" s="4" t="s">
        <v>24986</v>
      </c>
      <c r="C4220" s="4" t="s">
        <v>20874</v>
      </c>
      <c r="D4220" t="str">
        <f t="shared" si="65"/>
        <v>http://example.com</v>
      </c>
    </row>
    <row r="4221" spans="1:4">
      <c r="A4221" t="s">
        <v>16224</v>
      </c>
      <c r="B4221" s="4" t="s">
        <v>24987</v>
      </c>
      <c r="C4221" s="4" t="s">
        <v>20876</v>
      </c>
      <c r="D4221" t="str">
        <f t="shared" si="65"/>
        <v>http://example.org</v>
      </c>
    </row>
    <row r="4222" spans="1:4">
      <c r="A4222" t="s">
        <v>16228</v>
      </c>
      <c r="B4222" s="4" t="s">
        <v>24988</v>
      </c>
      <c r="C4222" s="4" t="s">
        <v>20878</v>
      </c>
      <c r="D4222" t="str">
        <f t="shared" si="65"/>
        <v>http://example.net</v>
      </c>
    </row>
    <row r="4223" spans="1:4">
      <c r="A4223" t="s">
        <v>16232</v>
      </c>
      <c r="B4223" s="4" t="s">
        <v>24989</v>
      </c>
      <c r="C4223" s="4" t="s">
        <v>20876</v>
      </c>
      <c r="D4223" t="str">
        <f t="shared" si="65"/>
        <v>http://example.org</v>
      </c>
    </row>
    <row r="4224" spans="1:4">
      <c r="A4224" t="s">
        <v>16236</v>
      </c>
      <c r="B4224" s="4" t="s">
        <v>24990</v>
      </c>
      <c r="C4224" s="4" t="s">
        <v>20878</v>
      </c>
      <c r="D4224" t="str">
        <f t="shared" si="65"/>
        <v>http://example.net</v>
      </c>
    </row>
    <row r="4225" spans="1:4">
      <c r="A4225" t="s">
        <v>16240</v>
      </c>
      <c r="B4225" s="4" t="s">
        <v>24991</v>
      </c>
      <c r="C4225" s="4" t="s">
        <v>20876</v>
      </c>
      <c r="D4225" t="str">
        <f t="shared" si="65"/>
        <v>http://example.org</v>
      </c>
    </row>
    <row r="4226" spans="1:4">
      <c r="A4226" t="s">
        <v>16244</v>
      </c>
      <c r="B4226" s="4" t="s">
        <v>24992</v>
      </c>
      <c r="C4226" s="4" t="s">
        <v>20874</v>
      </c>
      <c r="D4226" t="str">
        <f t="shared" si="65"/>
        <v>http://example.com</v>
      </c>
    </row>
    <row r="4227" spans="1:4">
      <c r="A4227" t="s">
        <v>16248</v>
      </c>
      <c r="B4227" s="4" t="s">
        <v>24993</v>
      </c>
      <c r="C4227" s="4" t="s">
        <v>20878</v>
      </c>
      <c r="D4227" t="str">
        <f t="shared" ref="D4227:D4290" si="66">"http://"&amp;C4227</f>
        <v>http://example.net</v>
      </c>
    </row>
    <row r="4228" spans="1:4">
      <c r="A4228" t="s">
        <v>16252</v>
      </c>
      <c r="B4228" s="4" t="s">
        <v>24994</v>
      </c>
      <c r="C4228" s="4" t="s">
        <v>20878</v>
      </c>
      <c r="D4228" t="str">
        <f t="shared" si="66"/>
        <v>http://example.net</v>
      </c>
    </row>
    <row r="4229" spans="1:4">
      <c r="A4229" t="s">
        <v>16255</v>
      </c>
      <c r="B4229" s="4" t="s">
        <v>24995</v>
      </c>
      <c r="C4229" s="4" t="s">
        <v>20878</v>
      </c>
      <c r="D4229" t="str">
        <f t="shared" si="66"/>
        <v>http://example.net</v>
      </c>
    </row>
    <row r="4230" spans="1:4">
      <c r="A4230" t="s">
        <v>16259</v>
      </c>
      <c r="B4230" s="4" t="s">
        <v>24996</v>
      </c>
      <c r="C4230" s="4" t="s">
        <v>20874</v>
      </c>
      <c r="D4230" t="str">
        <f t="shared" si="66"/>
        <v>http://example.com</v>
      </c>
    </row>
    <row r="4231" spans="1:4">
      <c r="A4231" t="s">
        <v>16263</v>
      </c>
      <c r="B4231" s="4" t="s">
        <v>24997</v>
      </c>
      <c r="C4231" s="4" t="s">
        <v>20878</v>
      </c>
      <c r="D4231" t="str">
        <f t="shared" si="66"/>
        <v>http://example.net</v>
      </c>
    </row>
    <row r="4232" spans="1:4">
      <c r="A4232" t="s">
        <v>16267</v>
      </c>
      <c r="B4232" s="4" t="s">
        <v>24998</v>
      </c>
      <c r="C4232" s="4" t="s">
        <v>20874</v>
      </c>
      <c r="D4232" t="str">
        <f t="shared" si="66"/>
        <v>http://example.com</v>
      </c>
    </row>
    <row r="4233" spans="1:4">
      <c r="A4233" t="s">
        <v>16271</v>
      </c>
      <c r="B4233" s="4" t="s">
        <v>24999</v>
      </c>
      <c r="C4233" s="4" t="s">
        <v>20876</v>
      </c>
      <c r="D4233" t="str">
        <f t="shared" si="66"/>
        <v>http://example.org</v>
      </c>
    </row>
    <row r="4234" spans="1:4">
      <c r="A4234" t="s">
        <v>16275</v>
      </c>
      <c r="B4234" s="4" t="s">
        <v>25000</v>
      </c>
      <c r="C4234" s="4" t="s">
        <v>20878</v>
      </c>
      <c r="D4234" t="str">
        <f t="shared" si="66"/>
        <v>http://example.net</v>
      </c>
    </row>
    <row r="4235" spans="1:4">
      <c r="A4235" t="s">
        <v>16279</v>
      </c>
      <c r="B4235" s="4" t="s">
        <v>25001</v>
      </c>
      <c r="C4235" s="4" t="s">
        <v>20878</v>
      </c>
      <c r="D4235" t="str">
        <f t="shared" si="66"/>
        <v>http://example.net</v>
      </c>
    </row>
    <row r="4236" spans="1:4">
      <c r="A4236" t="s">
        <v>16282</v>
      </c>
      <c r="B4236" s="4" t="s">
        <v>25002</v>
      </c>
      <c r="C4236" s="4" t="s">
        <v>20878</v>
      </c>
      <c r="D4236" t="str">
        <f t="shared" si="66"/>
        <v>http://example.net</v>
      </c>
    </row>
    <row r="4237" spans="1:4">
      <c r="A4237" t="s">
        <v>16286</v>
      </c>
      <c r="B4237" s="4" t="s">
        <v>25003</v>
      </c>
      <c r="C4237" s="4" t="s">
        <v>20874</v>
      </c>
      <c r="D4237" t="str">
        <f t="shared" si="66"/>
        <v>http://example.com</v>
      </c>
    </row>
    <row r="4238" spans="1:4">
      <c r="A4238" t="s">
        <v>16290</v>
      </c>
      <c r="B4238" s="4" t="s">
        <v>25004</v>
      </c>
      <c r="C4238" s="4" t="s">
        <v>20876</v>
      </c>
      <c r="D4238" t="str">
        <f t="shared" si="66"/>
        <v>http://example.org</v>
      </c>
    </row>
    <row r="4239" spans="1:4">
      <c r="A4239" t="s">
        <v>16294</v>
      </c>
      <c r="B4239" s="4" t="s">
        <v>25005</v>
      </c>
      <c r="C4239" s="4" t="s">
        <v>20874</v>
      </c>
      <c r="D4239" t="str">
        <f t="shared" si="66"/>
        <v>http://example.com</v>
      </c>
    </row>
    <row r="4240" spans="1:4">
      <c r="A4240" t="s">
        <v>16298</v>
      </c>
      <c r="B4240" s="4" t="s">
        <v>25006</v>
      </c>
      <c r="C4240" s="4" t="s">
        <v>20874</v>
      </c>
      <c r="D4240" t="str">
        <f t="shared" si="66"/>
        <v>http://example.com</v>
      </c>
    </row>
    <row r="4241" spans="1:4">
      <c r="A4241" t="s">
        <v>16302</v>
      </c>
      <c r="B4241" s="4" t="s">
        <v>25007</v>
      </c>
      <c r="C4241" s="4" t="s">
        <v>20878</v>
      </c>
      <c r="D4241" t="str">
        <f t="shared" si="66"/>
        <v>http://example.net</v>
      </c>
    </row>
    <row r="4242" spans="1:4">
      <c r="A4242" t="s">
        <v>16305</v>
      </c>
      <c r="B4242" s="4" t="s">
        <v>25008</v>
      </c>
      <c r="C4242" s="4" t="s">
        <v>20878</v>
      </c>
      <c r="D4242" t="str">
        <f t="shared" si="66"/>
        <v>http://example.net</v>
      </c>
    </row>
    <row r="4243" spans="1:4">
      <c r="A4243" t="s">
        <v>16309</v>
      </c>
      <c r="B4243" s="4" t="s">
        <v>25009</v>
      </c>
      <c r="C4243" s="4" t="s">
        <v>20876</v>
      </c>
      <c r="D4243" t="str">
        <f t="shared" si="66"/>
        <v>http://example.org</v>
      </c>
    </row>
    <row r="4244" spans="1:4">
      <c r="A4244" t="s">
        <v>16311</v>
      </c>
      <c r="B4244" s="4" t="s">
        <v>25010</v>
      </c>
      <c r="C4244" s="4" t="s">
        <v>20876</v>
      </c>
      <c r="D4244" t="str">
        <f t="shared" si="66"/>
        <v>http://example.org</v>
      </c>
    </row>
    <row r="4245" spans="1:4">
      <c r="A4245" t="s">
        <v>16315</v>
      </c>
      <c r="B4245" s="4" t="s">
        <v>25011</v>
      </c>
      <c r="C4245" s="4" t="s">
        <v>20874</v>
      </c>
      <c r="D4245" t="str">
        <f t="shared" si="66"/>
        <v>http://example.com</v>
      </c>
    </row>
    <row r="4246" spans="1:4">
      <c r="A4246" t="s">
        <v>16319</v>
      </c>
      <c r="B4246" s="4" t="s">
        <v>25012</v>
      </c>
      <c r="C4246" s="4" t="s">
        <v>20878</v>
      </c>
      <c r="D4246" t="str">
        <f t="shared" si="66"/>
        <v>http://example.net</v>
      </c>
    </row>
    <row r="4247" spans="1:4">
      <c r="A4247" t="s">
        <v>16323</v>
      </c>
      <c r="B4247" s="4" t="s">
        <v>25013</v>
      </c>
      <c r="C4247" s="4" t="s">
        <v>20876</v>
      </c>
      <c r="D4247" t="str">
        <f t="shared" si="66"/>
        <v>http://example.org</v>
      </c>
    </row>
    <row r="4248" spans="1:4">
      <c r="A4248" t="s">
        <v>16327</v>
      </c>
      <c r="B4248" s="4" t="s">
        <v>25014</v>
      </c>
      <c r="C4248" s="4" t="s">
        <v>20874</v>
      </c>
      <c r="D4248" t="str">
        <f t="shared" si="66"/>
        <v>http://example.com</v>
      </c>
    </row>
    <row r="4249" spans="1:4">
      <c r="A4249" t="s">
        <v>16331</v>
      </c>
      <c r="B4249" s="4" t="s">
        <v>25015</v>
      </c>
      <c r="C4249" s="4" t="s">
        <v>20878</v>
      </c>
      <c r="D4249" t="str">
        <f t="shared" si="66"/>
        <v>http://example.net</v>
      </c>
    </row>
    <row r="4250" spans="1:4">
      <c r="A4250" t="s">
        <v>16334</v>
      </c>
      <c r="B4250" s="4" t="s">
        <v>25016</v>
      </c>
      <c r="C4250" s="4" t="s">
        <v>20878</v>
      </c>
      <c r="D4250" t="str">
        <f t="shared" si="66"/>
        <v>http://example.net</v>
      </c>
    </row>
    <row r="4251" spans="1:4">
      <c r="A4251" t="s">
        <v>16338</v>
      </c>
      <c r="B4251" s="4" t="s">
        <v>25017</v>
      </c>
      <c r="C4251" s="4" t="s">
        <v>20874</v>
      </c>
      <c r="D4251" t="str">
        <f t="shared" si="66"/>
        <v>http://example.com</v>
      </c>
    </row>
    <row r="4252" spans="1:4">
      <c r="A4252" t="s">
        <v>16342</v>
      </c>
      <c r="B4252" s="4" t="s">
        <v>25018</v>
      </c>
      <c r="C4252" s="4" t="s">
        <v>20878</v>
      </c>
      <c r="D4252" t="str">
        <f t="shared" si="66"/>
        <v>http://example.net</v>
      </c>
    </row>
    <row r="4253" spans="1:4">
      <c r="A4253" t="s">
        <v>16346</v>
      </c>
      <c r="B4253" s="4" t="s">
        <v>25019</v>
      </c>
      <c r="C4253" s="4" t="s">
        <v>20874</v>
      </c>
      <c r="D4253" t="str">
        <f t="shared" si="66"/>
        <v>http://example.com</v>
      </c>
    </row>
    <row r="4254" spans="1:4">
      <c r="A4254" t="s">
        <v>16350</v>
      </c>
      <c r="B4254" s="4" t="s">
        <v>25020</v>
      </c>
      <c r="C4254" s="4" t="s">
        <v>20874</v>
      </c>
      <c r="D4254" t="str">
        <f t="shared" si="66"/>
        <v>http://example.com</v>
      </c>
    </row>
    <row r="4255" spans="1:4">
      <c r="A4255" t="s">
        <v>16354</v>
      </c>
      <c r="B4255" s="4" t="s">
        <v>25021</v>
      </c>
      <c r="C4255" s="4" t="s">
        <v>20876</v>
      </c>
      <c r="D4255" t="str">
        <f t="shared" si="66"/>
        <v>http://example.org</v>
      </c>
    </row>
    <row r="4256" spans="1:4">
      <c r="A4256" t="s">
        <v>16357</v>
      </c>
      <c r="B4256" s="4" t="s">
        <v>25022</v>
      </c>
      <c r="C4256" s="4" t="s">
        <v>20874</v>
      </c>
      <c r="D4256" t="str">
        <f t="shared" si="66"/>
        <v>http://example.com</v>
      </c>
    </row>
    <row r="4257" spans="1:4">
      <c r="A4257" t="s">
        <v>16360</v>
      </c>
      <c r="B4257" s="4" t="s">
        <v>25023</v>
      </c>
      <c r="C4257" s="4" t="s">
        <v>20874</v>
      </c>
      <c r="D4257" t="str">
        <f t="shared" si="66"/>
        <v>http://example.com</v>
      </c>
    </row>
    <row r="4258" spans="1:4">
      <c r="A4258" t="s">
        <v>16364</v>
      </c>
      <c r="B4258" s="4" t="s">
        <v>25024</v>
      </c>
      <c r="C4258" s="4" t="s">
        <v>20874</v>
      </c>
      <c r="D4258" t="str">
        <f t="shared" si="66"/>
        <v>http://example.com</v>
      </c>
    </row>
    <row r="4259" spans="1:4">
      <c r="A4259" t="s">
        <v>16368</v>
      </c>
      <c r="B4259" s="4" t="s">
        <v>25025</v>
      </c>
      <c r="C4259" s="4" t="s">
        <v>20874</v>
      </c>
      <c r="D4259" t="str">
        <f t="shared" si="66"/>
        <v>http://example.com</v>
      </c>
    </row>
    <row r="4260" spans="1:4">
      <c r="A4260" t="s">
        <v>16372</v>
      </c>
      <c r="B4260" s="4" t="s">
        <v>25026</v>
      </c>
      <c r="C4260" s="4" t="s">
        <v>20878</v>
      </c>
      <c r="D4260" t="str">
        <f t="shared" si="66"/>
        <v>http://example.net</v>
      </c>
    </row>
    <row r="4261" spans="1:4">
      <c r="A4261" t="s">
        <v>16376</v>
      </c>
      <c r="B4261" s="4" t="s">
        <v>25027</v>
      </c>
      <c r="C4261" s="4" t="s">
        <v>20878</v>
      </c>
      <c r="D4261" t="str">
        <f t="shared" si="66"/>
        <v>http://example.net</v>
      </c>
    </row>
    <row r="4262" spans="1:4">
      <c r="A4262" t="s">
        <v>16379</v>
      </c>
      <c r="B4262" s="4" t="s">
        <v>25028</v>
      </c>
      <c r="C4262" s="4" t="s">
        <v>20876</v>
      </c>
      <c r="D4262" t="str">
        <f t="shared" si="66"/>
        <v>http://example.org</v>
      </c>
    </row>
    <row r="4263" spans="1:4">
      <c r="A4263" t="s">
        <v>16383</v>
      </c>
      <c r="B4263" s="4" t="s">
        <v>25029</v>
      </c>
      <c r="C4263" s="4" t="s">
        <v>20874</v>
      </c>
      <c r="D4263" t="str">
        <f t="shared" si="66"/>
        <v>http://example.com</v>
      </c>
    </row>
    <row r="4264" spans="1:4">
      <c r="A4264" t="s">
        <v>16387</v>
      </c>
      <c r="B4264" s="4" t="s">
        <v>25030</v>
      </c>
      <c r="C4264" s="4" t="s">
        <v>20876</v>
      </c>
      <c r="D4264" t="str">
        <f t="shared" si="66"/>
        <v>http://example.org</v>
      </c>
    </row>
    <row r="4265" spans="1:4">
      <c r="A4265" t="s">
        <v>16391</v>
      </c>
      <c r="B4265" s="4" t="s">
        <v>22924</v>
      </c>
      <c r="C4265" s="4" t="s">
        <v>20874</v>
      </c>
      <c r="D4265" t="str">
        <f t="shared" si="66"/>
        <v>http://example.com</v>
      </c>
    </row>
    <row r="4266" spans="1:4">
      <c r="A4266" t="s">
        <v>16395</v>
      </c>
      <c r="B4266" s="4" t="s">
        <v>25031</v>
      </c>
      <c r="C4266" s="4" t="s">
        <v>20878</v>
      </c>
      <c r="D4266" t="str">
        <f t="shared" si="66"/>
        <v>http://example.net</v>
      </c>
    </row>
    <row r="4267" spans="1:4">
      <c r="A4267" t="s">
        <v>16399</v>
      </c>
      <c r="B4267" s="4" t="s">
        <v>25032</v>
      </c>
      <c r="C4267" s="4" t="s">
        <v>20876</v>
      </c>
      <c r="D4267" t="str">
        <f t="shared" si="66"/>
        <v>http://example.org</v>
      </c>
    </row>
    <row r="4268" spans="1:4">
      <c r="A4268" t="s">
        <v>16402</v>
      </c>
      <c r="B4268" s="4" t="s">
        <v>25033</v>
      </c>
      <c r="C4268" s="4" t="s">
        <v>20876</v>
      </c>
      <c r="D4268" t="str">
        <f t="shared" si="66"/>
        <v>http://example.org</v>
      </c>
    </row>
    <row r="4269" spans="1:4">
      <c r="A4269" t="s">
        <v>16406</v>
      </c>
      <c r="B4269" s="4" t="s">
        <v>25034</v>
      </c>
      <c r="C4269" s="4" t="s">
        <v>20874</v>
      </c>
      <c r="D4269" t="str">
        <f t="shared" si="66"/>
        <v>http://example.com</v>
      </c>
    </row>
    <row r="4270" spans="1:4">
      <c r="A4270" t="s">
        <v>16410</v>
      </c>
      <c r="B4270" s="4" t="s">
        <v>25035</v>
      </c>
      <c r="C4270" s="4" t="s">
        <v>20876</v>
      </c>
      <c r="D4270" t="str">
        <f t="shared" si="66"/>
        <v>http://example.org</v>
      </c>
    </row>
    <row r="4271" spans="1:4">
      <c r="A4271" t="s">
        <v>16414</v>
      </c>
      <c r="B4271" s="4" t="s">
        <v>25036</v>
      </c>
      <c r="C4271" s="4" t="s">
        <v>20878</v>
      </c>
      <c r="D4271" t="str">
        <f t="shared" si="66"/>
        <v>http://example.net</v>
      </c>
    </row>
    <row r="4272" spans="1:4">
      <c r="A4272" t="s">
        <v>16418</v>
      </c>
      <c r="B4272" s="4" t="s">
        <v>25037</v>
      </c>
      <c r="C4272" s="4" t="s">
        <v>20876</v>
      </c>
      <c r="D4272" t="str">
        <f t="shared" si="66"/>
        <v>http://example.org</v>
      </c>
    </row>
    <row r="4273" spans="1:4">
      <c r="A4273" t="s">
        <v>16422</v>
      </c>
      <c r="B4273" s="4" t="s">
        <v>25038</v>
      </c>
      <c r="C4273" s="4" t="s">
        <v>20878</v>
      </c>
      <c r="D4273" t="str">
        <f t="shared" si="66"/>
        <v>http://example.net</v>
      </c>
    </row>
    <row r="4274" spans="1:4">
      <c r="A4274" t="s">
        <v>16426</v>
      </c>
      <c r="B4274" s="4" t="s">
        <v>25039</v>
      </c>
      <c r="C4274" s="4" t="s">
        <v>20874</v>
      </c>
      <c r="D4274" t="str">
        <f t="shared" si="66"/>
        <v>http://example.com</v>
      </c>
    </row>
    <row r="4275" spans="1:4">
      <c r="A4275" t="s">
        <v>16428</v>
      </c>
      <c r="B4275" s="4" t="s">
        <v>25040</v>
      </c>
      <c r="C4275" s="4" t="s">
        <v>20876</v>
      </c>
      <c r="D4275" t="str">
        <f t="shared" si="66"/>
        <v>http://example.org</v>
      </c>
    </row>
    <row r="4276" spans="1:4">
      <c r="A4276" t="s">
        <v>9748</v>
      </c>
      <c r="B4276" s="4" t="s">
        <v>23362</v>
      </c>
      <c r="C4276" s="4" t="s">
        <v>20874</v>
      </c>
      <c r="D4276" t="str">
        <f t="shared" si="66"/>
        <v>http://example.com</v>
      </c>
    </row>
    <row r="4277" spans="1:4">
      <c r="A4277" t="s">
        <v>16435</v>
      </c>
      <c r="B4277" s="4" t="s">
        <v>25041</v>
      </c>
      <c r="C4277" s="4" t="s">
        <v>20878</v>
      </c>
      <c r="D4277" t="str">
        <f t="shared" si="66"/>
        <v>http://example.net</v>
      </c>
    </row>
    <row r="4278" spans="1:4">
      <c r="A4278" t="s">
        <v>16439</v>
      </c>
      <c r="B4278" s="4" t="s">
        <v>25042</v>
      </c>
      <c r="C4278" s="4" t="s">
        <v>20874</v>
      </c>
      <c r="D4278" t="str">
        <f t="shared" si="66"/>
        <v>http://example.com</v>
      </c>
    </row>
    <row r="4279" spans="1:4">
      <c r="A4279" t="s">
        <v>16443</v>
      </c>
      <c r="B4279" s="4" t="s">
        <v>25043</v>
      </c>
      <c r="C4279" s="4" t="s">
        <v>20878</v>
      </c>
      <c r="D4279" t="str">
        <f t="shared" si="66"/>
        <v>http://example.net</v>
      </c>
    </row>
    <row r="4280" spans="1:4">
      <c r="A4280" t="s">
        <v>16447</v>
      </c>
      <c r="B4280" s="4" t="s">
        <v>25044</v>
      </c>
      <c r="C4280" s="4" t="s">
        <v>20878</v>
      </c>
      <c r="D4280" t="str">
        <f t="shared" si="66"/>
        <v>http://example.net</v>
      </c>
    </row>
    <row r="4281" spans="1:4">
      <c r="A4281" t="s">
        <v>16450</v>
      </c>
      <c r="B4281" s="4" t="s">
        <v>25045</v>
      </c>
      <c r="C4281" s="4" t="s">
        <v>20878</v>
      </c>
      <c r="D4281" t="str">
        <f t="shared" si="66"/>
        <v>http://example.net</v>
      </c>
    </row>
    <row r="4282" spans="1:4">
      <c r="A4282" t="s">
        <v>16453</v>
      </c>
      <c r="B4282" s="4" t="s">
        <v>25046</v>
      </c>
      <c r="C4282" s="4" t="s">
        <v>20876</v>
      </c>
      <c r="D4282" t="str">
        <f t="shared" si="66"/>
        <v>http://example.org</v>
      </c>
    </row>
    <row r="4283" spans="1:4">
      <c r="A4283" t="s">
        <v>16457</v>
      </c>
      <c r="B4283" s="4" t="s">
        <v>25047</v>
      </c>
      <c r="C4283" s="4" t="s">
        <v>20878</v>
      </c>
      <c r="D4283" t="str">
        <f t="shared" si="66"/>
        <v>http://example.net</v>
      </c>
    </row>
    <row r="4284" spans="1:4">
      <c r="A4284" t="s">
        <v>16461</v>
      </c>
      <c r="B4284" s="4" t="s">
        <v>25048</v>
      </c>
      <c r="C4284" s="4" t="s">
        <v>20878</v>
      </c>
      <c r="D4284" t="str">
        <f t="shared" si="66"/>
        <v>http://example.net</v>
      </c>
    </row>
    <row r="4285" spans="1:4">
      <c r="A4285" t="s">
        <v>16465</v>
      </c>
      <c r="B4285" s="4" t="s">
        <v>25049</v>
      </c>
      <c r="C4285" s="4" t="s">
        <v>20874</v>
      </c>
      <c r="D4285" t="str">
        <f t="shared" si="66"/>
        <v>http://example.com</v>
      </c>
    </row>
    <row r="4286" spans="1:4">
      <c r="A4286" t="s">
        <v>16469</v>
      </c>
      <c r="B4286" s="4" t="s">
        <v>25050</v>
      </c>
      <c r="C4286" s="4" t="s">
        <v>20876</v>
      </c>
      <c r="D4286" t="str">
        <f t="shared" si="66"/>
        <v>http://example.org</v>
      </c>
    </row>
    <row r="4287" spans="1:4">
      <c r="A4287" t="s">
        <v>16473</v>
      </c>
      <c r="B4287" s="4" t="s">
        <v>25051</v>
      </c>
      <c r="C4287" s="4" t="s">
        <v>20876</v>
      </c>
      <c r="D4287" t="str">
        <f t="shared" si="66"/>
        <v>http://example.org</v>
      </c>
    </row>
    <row r="4288" spans="1:4">
      <c r="A4288" t="s">
        <v>16477</v>
      </c>
      <c r="B4288" s="4" t="s">
        <v>25052</v>
      </c>
      <c r="C4288" s="4" t="s">
        <v>20874</v>
      </c>
      <c r="D4288" t="str">
        <f t="shared" si="66"/>
        <v>http://example.com</v>
      </c>
    </row>
    <row r="4289" spans="1:4">
      <c r="A4289" t="s">
        <v>16481</v>
      </c>
      <c r="B4289" s="4" t="s">
        <v>25053</v>
      </c>
      <c r="C4289" s="4" t="s">
        <v>20876</v>
      </c>
      <c r="D4289" t="str">
        <f t="shared" si="66"/>
        <v>http://example.org</v>
      </c>
    </row>
    <row r="4290" spans="1:4">
      <c r="A4290" t="s">
        <v>16485</v>
      </c>
      <c r="B4290" s="4" t="s">
        <v>25054</v>
      </c>
      <c r="C4290" s="4" t="s">
        <v>20878</v>
      </c>
      <c r="D4290" t="str">
        <f t="shared" si="66"/>
        <v>http://example.net</v>
      </c>
    </row>
    <row r="4291" spans="1:4">
      <c r="A4291" t="s">
        <v>16489</v>
      </c>
      <c r="B4291" s="4" t="s">
        <v>25055</v>
      </c>
      <c r="C4291" s="4" t="s">
        <v>20876</v>
      </c>
      <c r="D4291" t="str">
        <f t="shared" ref="D4291:D4354" si="67">"http://"&amp;C4291</f>
        <v>http://example.org</v>
      </c>
    </row>
    <row r="4292" spans="1:4">
      <c r="A4292" t="s">
        <v>16493</v>
      </c>
      <c r="B4292" s="4" t="s">
        <v>25056</v>
      </c>
      <c r="C4292" s="4" t="s">
        <v>20876</v>
      </c>
      <c r="D4292" t="str">
        <f t="shared" si="67"/>
        <v>http://example.org</v>
      </c>
    </row>
    <row r="4293" spans="1:4">
      <c r="A4293" t="s">
        <v>16497</v>
      </c>
      <c r="B4293" s="4" t="s">
        <v>25057</v>
      </c>
      <c r="C4293" s="4" t="s">
        <v>20876</v>
      </c>
      <c r="D4293" t="str">
        <f t="shared" si="67"/>
        <v>http://example.org</v>
      </c>
    </row>
    <row r="4294" spans="1:4">
      <c r="A4294" t="s">
        <v>16501</v>
      </c>
      <c r="B4294" s="4" t="s">
        <v>25058</v>
      </c>
      <c r="C4294" s="4" t="s">
        <v>20878</v>
      </c>
      <c r="D4294" t="str">
        <f t="shared" si="67"/>
        <v>http://example.net</v>
      </c>
    </row>
    <row r="4295" spans="1:4">
      <c r="A4295" t="s">
        <v>16505</v>
      </c>
      <c r="B4295" s="4" t="s">
        <v>25059</v>
      </c>
      <c r="C4295" s="4" t="s">
        <v>20878</v>
      </c>
      <c r="D4295" t="str">
        <f t="shared" si="67"/>
        <v>http://example.net</v>
      </c>
    </row>
    <row r="4296" spans="1:4">
      <c r="A4296" t="s">
        <v>16509</v>
      </c>
      <c r="B4296" s="4" t="s">
        <v>25060</v>
      </c>
      <c r="C4296" s="4" t="s">
        <v>20878</v>
      </c>
      <c r="D4296" t="str">
        <f t="shared" si="67"/>
        <v>http://example.net</v>
      </c>
    </row>
    <row r="4297" spans="1:4">
      <c r="A4297" t="s">
        <v>16513</v>
      </c>
      <c r="B4297" s="4" t="s">
        <v>25061</v>
      </c>
      <c r="C4297" s="4" t="s">
        <v>20874</v>
      </c>
      <c r="D4297" t="str">
        <f t="shared" si="67"/>
        <v>http://example.com</v>
      </c>
    </row>
    <row r="4298" spans="1:4">
      <c r="A4298" t="s">
        <v>16517</v>
      </c>
      <c r="B4298" s="4" t="s">
        <v>25062</v>
      </c>
      <c r="C4298" s="4" t="s">
        <v>20876</v>
      </c>
      <c r="D4298" t="str">
        <f t="shared" si="67"/>
        <v>http://example.org</v>
      </c>
    </row>
    <row r="4299" spans="1:4">
      <c r="A4299" t="s">
        <v>16521</v>
      </c>
      <c r="B4299" s="4" t="s">
        <v>25063</v>
      </c>
      <c r="C4299" s="4" t="s">
        <v>20874</v>
      </c>
      <c r="D4299" t="str">
        <f t="shared" si="67"/>
        <v>http://example.com</v>
      </c>
    </row>
    <row r="4300" spans="1:4">
      <c r="A4300" t="s">
        <v>16525</v>
      </c>
      <c r="B4300" s="4" t="s">
        <v>25064</v>
      </c>
      <c r="C4300" s="4" t="s">
        <v>20876</v>
      </c>
      <c r="D4300" t="str">
        <f t="shared" si="67"/>
        <v>http://example.org</v>
      </c>
    </row>
    <row r="4301" spans="1:4">
      <c r="A4301" t="s">
        <v>16528</v>
      </c>
      <c r="B4301" s="4" t="s">
        <v>25065</v>
      </c>
      <c r="C4301" s="4" t="s">
        <v>20874</v>
      </c>
      <c r="D4301" t="str">
        <f t="shared" si="67"/>
        <v>http://example.com</v>
      </c>
    </row>
    <row r="4302" spans="1:4">
      <c r="A4302" t="s">
        <v>16532</v>
      </c>
      <c r="B4302" s="4" t="s">
        <v>25066</v>
      </c>
      <c r="C4302" s="4" t="s">
        <v>20876</v>
      </c>
      <c r="D4302" t="str">
        <f t="shared" si="67"/>
        <v>http://example.org</v>
      </c>
    </row>
    <row r="4303" spans="1:4">
      <c r="A4303" t="s">
        <v>16536</v>
      </c>
      <c r="B4303" s="4" t="s">
        <v>25067</v>
      </c>
      <c r="C4303" s="4" t="s">
        <v>20876</v>
      </c>
      <c r="D4303" t="str">
        <f t="shared" si="67"/>
        <v>http://example.org</v>
      </c>
    </row>
    <row r="4304" spans="1:4">
      <c r="A4304" t="s">
        <v>16539</v>
      </c>
      <c r="B4304" s="4" t="s">
        <v>25068</v>
      </c>
      <c r="C4304" s="4" t="s">
        <v>20876</v>
      </c>
      <c r="D4304" t="str">
        <f t="shared" si="67"/>
        <v>http://example.org</v>
      </c>
    </row>
    <row r="4305" spans="1:4">
      <c r="A4305" t="s">
        <v>16543</v>
      </c>
      <c r="B4305" s="4" t="s">
        <v>25069</v>
      </c>
      <c r="C4305" s="4" t="s">
        <v>20874</v>
      </c>
      <c r="D4305" t="str">
        <f t="shared" si="67"/>
        <v>http://example.com</v>
      </c>
    </row>
    <row r="4306" spans="1:4">
      <c r="A4306" t="s">
        <v>16547</v>
      </c>
      <c r="B4306" s="4" t="s">
        <v>25070</v>
      </c>
      <c r="C4306" s="4" t="s">
        <v>20874</v>
      </c>
      <c r="D4306" t="str">
        <f t="shared" si="67"/>
        <v>http://example.com</v>
      </c>
    </row>
    <row r="4307" spans="1:4">
      <c r="A4307" t="s">
        <v>16550</v>
      </c>
      <c r="B4307" s="4" t="s">
        <v>25071</v>
      </c>
      <c r="C4307" s="4" t="s">
        <v>20876</v>
      </c>
      <c r="D4307" t="str">
        <f t="shared" si="67"/>
        <v>http://example.org</v>
      </c>
    </row>
    <row r="4308" spans="1:4">
      <c r="A4308" t="s">
        <v>16554</v>
      </c>
      <c r="B4308" s="4" t="s">
        <v>25072</v>
      </c>
      <c r="C4308" s="4" t="s">
        <v>20876</v>
      </c>
      <c r="D4308" t="str">
        <f t="shared" si="67"/>
        <v>http://example.org</v>
      </c>
    </row>
    <row r="4309" spans="1:4">
      <c r="A4309" t="s">
        <v>16558</v>
      </c>
      <c r="B4309" s="4" t="s">
        <v>25073</v>
      </c>
      <c r="C4309" s="4" t="s">
        <v>20874</v>
      </c>
      <c r="D4309" t="str">
        <f t="shared" si="67"/>
        <v>http://example.com</v>
      </c>
    </row>
    <row r="4310" spans="1:4">
      <c r="A4310" t="s">
        <v>16561</v>
      </c>
      <c r="B4310" s="4" t="s">
        <v>25074</v>
      </c>
      <c r="C4310" s="4" t="s">
        <v>20876</v>
      </c>
      <c r="D4310" t="str">
        <f t="shared" si="67"/>
        <v>http://example.org</v>
      </c>
    </row>
    <row r="4311" spans="1:4">
      <c r="A4311" t="s">
        <v>16565</v>
      </c>
      <c r="B4311" s="4" t="s">
        <v>25075</v>
      </c>
      <c r="C4311" s="4" t="s">
        <v>20876</v>
      </c>
      <c r="D4311" t="str">
        <f t="shared" si="67"/>
        <v>http://example.org</v>
      </c>
    </row>
    <row r="4312" spans="1:4">
      <c r="A4312" t="s">
        <v>16569</v>
      </c>
      <c r="B4312" s="4" t="s">
        <v>25076</v>
      </c>
      <c r="C4312" s="4" t="s">
        <v>20878</v>
      </c>
      <c r="D4312" t="str">
        <f t="shared" si="67"/>
        <v>http://example.net</v>
      </c>
    </row>
    <row r="4313" spans="1:4">
      <c r="A4313" t="s">
        <v>16572</v>
      </c>
      <c r="B4313" s="4" t="s">
        <v>25077</v>
      </c>
      <c r="C4313" s="4" t="s">
        <v>20876</v>
      </c>
      <c r="D4313" t="str">
        <f t="shared" si="67"/>
        <v>http://example.org</v>
      </c>
    </row>
    <row r="4314" spans="1:4">
      <c r="A4314" t="s">
        <v>16576</v>
      </c>
      <c r="B4314" s="4" t="s">
        <v>25078</v>
      </c>
      <c r="C4314" s="4" t="s">
        <v>20876</v>
      </c>
      <c r="D4314" t="str">
        <f t="shared" si="67"/>
        <v>http://example.org</v>
      </c>
    </row>
    <row r="4315" spans="1:4">
      <c r="A4315" t="s">
        <v>16580</v>
      </c>
      <c r="B4315" s="4" t="s">
        <v>25079</v>
      </c>
      <c r="C4315" s="4" t="s">
        <v>20878</v>
      </c>
      <c r="D4315" t="str">
        <f t="shared" si="67"/>
        <v>http://example.net</v>
      </c>
    </row>
    <row r="4316" spans="1:4">
      <c r="A4316" t="s">
        <v>16584</v>
      </c>
      <c r="B4316" s="4" t="s">
        <v>25080</v>
      </c>
      <c r="C4316" s="4" t="s">
        <v>20874</v>
      </c>
      <c r="D4316" t="str">
        <f t="shared" si="67"/>
        <v>http://example.com</v>
      </c>
    </row>
    <row r="4317" spans="1:4">
      <c r="A4317" t="s">
        <v>16588</v>
      </c>
      <c r="B4317" s="4" t="s">
        <v>25081</v>
      </c>
      <c r="C4317" s="4" t="s">
        <v>20876</v>
      </c>
      <c r="D4317" t="str">
        <f t="shared" si="67"/>
        <v>http://example.org</v>
      </c>
    </row>
    <row r="4318" spans="1:4">
      <c r="A4318" t="s">
        <v>16591</v>
      </c>
      <c r="B4318" s="4" t="s">
        <v>25082</v>
      </c>
      <c r="C4318" s="4" t="s">
        <v>20874</v>
      </c>
      <c r="D4318" t="str">
        <f t="shared" si="67"/>
        <v>http://example.com</v>
      </c>
    </row>
    <row r="4319" spans="1:4">
      <c r="A4319" t="s">
        <v>16595</v>
      </c>
      <c r="B4319" s="4" t="s">
        <v>25083</v>
      </c>
      <c r="C4319" s="4" t="s">
        <v>20876</v>
      </c>
      <c r="D4319" t="str">
        <f t="shared" si="67"/>
        <v>http://example.org</v>
      </c>
    </row>
    <row r="4320" spans="1:4">
      <c r="A4320" t="s">
        <v>16599</v>
      </c>
      <c r="B4320" s="4" t="s">
        <v>25084</v>
      </c>
      <c r="C4320" s="4" t="s">
        <v>20878</v>
      </c>
      <c r="D4320" t="str">
        <f t="shared" si="67"/>
        <v>http://example.net</v>
      </c>
    </row>
    <row r="4321" spans="1:4">
      <c r="A4321" t="s">
        <v>16603</v>
      </c>
      <c r="B4321" s="4" t="s">
        <v>25085</v>
      </c>
      <c r="C4321" s="4" t="s">
        <v>20878</v>
      </c>
      <c r="D4321" t="str">
        <f t="shared" si="67"/>
        <v>http://example.net</v>
      </c>
    </row>
    <row r="4322" spans="1:4">
      <c r="A4322" t="s">
        <v>2004</v>
      </c>
      <c r="B4322" s="4" t="s">
        <v>21389</v>
      </c>
      <c r="C4322" s="4" t="s">
        <v>20876</v>
      </c>
      <c r="D4322" t="str">
        <f t="shared" si="67"/>
        <v>http://example.org</v>
      </c>
    </row>
    <row r="4323" spans="1:4">
      <c r="A4323" t="s">
        <v>16608</v>
      </c>
      <c r="B4323" s="4" t="s">
        <v>25086</v>
      </c>
      <c r="C4323" s="4" t="s">
        <v>20876</v>
      </c>
      <c r="D4323" t="str">
        <f t="shared" si="67"/>
        <v>http://example.org</v>
      </c>
    </row>
    <row r="4324" spans="1:4">
      <c r="A4324" t="s">
        <v>16610</v>
      </c>
      <c r="B4324" s="4" t="s">
        <v>25087</v>
      </c>
      <c r="C4324" s="4" t="s">
        <v>20876</v>
      </c>
      <c r="D4324" t="str">
        <f t="shared" si="67"/>
        <v>http://example.org</v>
      </c>
    </row>
    <row r="4325" spans="1:4">
      <c r="A4325" t="s">
        <v>16614</v>
      </c>
      <c r="B4325" s="4" t="s">
        <v>25088</v>
      </c>
      <c r="C4325" s="4" t="s">
        <v>20878</v>
      </c>
      <c r="D4325" t="str">
        <f t="shared" si="67"/>
        <v>http://example.net</v>
      </c>
    </row>
    <row r="4326" spans="1:4">
      <c r="A4326" t="s">
        <v>16617</v>
      </c>
      <c r="B4326" s="4" t="s">
        <v>25089</v>
      </c>
      <c r="C4326" s="4" t="s">
        <v>20876</v>
      </c>
      <c r="D4326" t="str">
        <f t="shared" si="67"/>
        <v>http://example.org</v>
      </c>
    </row>
    <row r="4327" spans="1:4">
      <c r="A4327" t="s">
        <v>16621</v>
      </c>
      <c r="B4327" s="4" t="s">
        <v>25090</v>
      </c>
      <c r="C4327" s="4" t="s">
        <v>20878</v>
      </c>
      <c r="D4327" t="str">
        <f t="shared" si="67"/>
        <v>http://example.net</v>
      </c>
    </row>
    <row r="4328" spans="1:4">
      <c r="A4328" t="s">
        <v>16623</v>
      </c>
      <c r="B4328" s="4" t="s">
        <v>25091</v>
      </c>
      <c r="C4328" s="4" t="s">
        <v>20874</v>
      </c>
      <c r="D4328" t="str">
        <f t="shared" si="67"/>
        <v>http://example.com</v>
      </c>
    </row>
    <row r="4329" spans="1:4">
      <c r="A4329" t="s">
        <v>16627</v>
      </c>
      <c r="B4329" s="4" t="s">
        <v>25092</v>
      </c>
      <c r="C4329" s="4" t="s">
        <v>20878</v>
      </c>
      <c r="D4329" t="str">
        <f t="shared" si="67"/>
        <v>http://example.net</v>
      </c>
    </row>
    <row r="4330" spans="1:4">
      <c r="A4330" t="s">
        <v>16631</v>
      </c>
      <c r="B4330" s="4" t="s">
        <v>25093</v>
      </c>
      <c r="C4330" s="4" t="s">
        <v>20878</v>
      </c>
      <c r="D4330" t="str">
        <f t="shared" si="67"/>
        <v>http://example.net</v>
      </c>
    </row>
    <row r="4331" spans="1:4">
      <c r="A4331" t="s">
        <v>16634</v>
      </c>
      <c r="B4331" s="4" t="s">
        <v>25094</v>
      </c>
      <c r="C4331" s="4" t="s">
        <v>20878</v>
      </c>
      <c r="D4331" t="str">
        <f t="shared" si="67"/>
        <v>http://example.net</v>
      </c>
    </row>
    <row r="4332" spans="1:4">
      <c r="A4332" t="s">
        <v>16638</v>
      </c>
      <c r="B4332" s="4" t="s">
        <v>25095</v>
      </c>
      <c r="C4332" s="4" t="s">
        <v>20876</v>
      </c>
      <c r="D4332" t="str">
        <f t="shared" si="67"/>
        <v>http://example.org</v>
      </c>
    </row>
    <row r="4333" spans="1:4">
      <c r="A4333" t="s">
        <v>16640</v>
      </c>
      <c r="B4333" s="4" t="s">
        <v>25096</v>
      </c>
      <c r="C4333" s="4" t="s">
        <v>20878</v>
      </c>
      <c r="D4333" t="str">
        <f t="shared" si="67"/>
        <v>http://example.net</v>
      </c>
    </row>
    <row r="4334" spans="1:4">
      <c r="A4334" t="s">
        <v>16644</v>
      </c>
      <c r="B4334" s="4" t="s">
        <v>25097</v>
      </c>
      <c r="C4334" s="4" t="s">
        <v>20878</v>
      </c>
      <c r="D4334" t="str">
        <f t="shared" si="67"/>
        <v>http://example.net</v>
      </c>
    </row>
    <row r="4335" spans="1:4">
      <c r="A4335" t="s">
        <v>16648</v>
      </c>
      <c r="B4335" s="4" t="s">
        <v>25098</v>
      </c>
      <c r="C4335" s="4" t="s">
        <v>20878</v>
      </c>
      <c r="D4335" t="str">
        <f t="shared" si="67"/>
        <v>http://example.net</v>
      </c>
    </row>
    <row r="4336" spans="1:4">
      <c r="A4336" t="s">
        <v>16652</v>
      </c>
      <c r="B4336" s="4" t="s">
        <v>25099</v>
      </c>
      <c r="C4336" s="4" t="s">
        <v>20876</v>
      </c>
      <c r="D4336" t="str">
        <f t="shared" si="67"/>
        <v>http://example.org</v>
      </c>
    </row>
    <row r="4337" spans="1:4">
      <c r="A4337" t="s">
        <v>16656</v>
      </c>
      <c r="B4337" s="4" t="s">
        <v>25100</v>
      </c>
      <c r="C4337" s="4" t="s">
        <v>20874</v>
      </c>
      <c r="D4337" t="str">
        <f t="shared" si="67"/>
        <v>http://example.com</v>
      </c>
    </row>
    <row r="4338" spans="1:4">
      <c r="A4338" t="s">
        <v>16660</v>
      </c>
      <c r="B4338" s="4" t="s">
        <v>25101</v>
      </c>
      <c r="C4338" s="4" t="s">
        <v>20878</v>
      </c>
      <c r="D4338" t="str">
        <f t="shared" si="67"/>
        <v>http://example.net</v>
      </c>
    </row>
    <row r="4339" spans="1:4">
      <c r="A4339" t="s">
        <v>16664</v>
      </c>
      <c r="B4339" s="4" t="s">
        <v>25102</v>
      </c>
      <c r="C4339" s="4" t="s">
        <v>20878</v>
      </c>
      <c r="D4339" t="str">
        <f t="shared" si="67"/>
        <v>http://example.net</v>
      </c>
    </row>
    <row r="4340" spans="1:4">
      <c r="A4340" t="s">
        <v>16668</v>
      </c>
      <c r="B4340" s="4" t="s">
        <v>25103</v>
      </c>
      <c r="C4340" s="4" t="s">
        <v>20874</v>
      </c>
      <c r="D4340" t="str">
        <f t="shared" si="67"/>
        <v>http://example.com</v>
      </c>
    </row>
    <row r="4341" spans="1:4">
      <c r="A4341" t="s">
        <v>16672</v>
      </c>
      <c r="B4341" s="4" t="s">
        <v>25104</v>
      </c>
      <c r="C4341" s="4" t="s">
        <v>20878</v>
      </c>
      <c r="D4341" t="str">
        <f t="shared" si="67"/>
        <v>http://example.net</v>
      </c>
    </row>
    <row r="4342" spans="1:4">
      <c r="A4342" t="s">
        <v>16676</v>
      </c>
      <c r="B4342" s="4" t="s">
        <v>25105</v>
      </c>
      <c r="C4342" s="4" t="s">
        <v>20874</v>
      </c>
      <c r="D4342" t="str">
        <f t="shared" si="67"/>
        <v>http://example.com</v>
      </c>
    </row>
    <row r="4343" spans="1:4">
      <c r="A4343" t="s">
        <v>16680</v>
      </c>
      <c r="B4343" s="4" t="s">
        <v>25106</v>
      </c>
      <c r="C4343" s="4" t="s">
        <v>20878</v>
      </c>
      <c r="D4343" t="str">
        <f t="shared" si="67"/>
        <v>http://example.net</v>
      </c>
    </row>
    <row r="4344" spans="1:4">
      <c r="A4344" t="s">
        <v>16684</v>
      </c>
      <c r="B4344" s="4" t="s">
        <v>25107</v>
      </c>
      <c r="C4344" s="4" t="s">
        <v>20876</v>
      </c>
      <c r="D4344" t="str">
        <f t="shared" si="67"/>
        <v>http://example.org</v>
      </c>
    </row>
    <row r="4345" spans="1:4">
      <c r="A4345" t="s">
        <v>16688</v>
      </c>
      <c r="B4345" s="4" t="s">
        <v>25108</v>
      </c>
      <c r="C4345" s="4" t="s">
        <v>20874</v>
      </c>
      <c r="D4345" t="str">
        <f t="shared" si="67"/>
        <v>http://example.com</v>
      </c>
    </row>
    <row r="4346" spans="1:4">
      <c r="A4346" t="s">
        <v>16692</v>
      </c>
      <c r="B4346" s="4" t="s">
        <v>25109</v>
      </c>
      <c r="C4346" s="4" t="s">
        <v>20878</v>
      </c>
      <c r="D4346" t="str">
        <f t="shared" si="67"/>
        <v>http://example.net</v>
      </c>
    </row>
    <row r="4347" spans="1:4">
      <c r="A4347" t="s">
        <v>16696</v>
      </c>
      <c r="B4347" s="4" t="s">
        <v>25110</v>
      </c>
      <c r="C4347" s="4" t="s">
        <v>20878</v>
      </c>
      <c r="D4347" t="str">
        <f t="shared" si="67"/>
        <v>http://example.net</v>
      </c>
    </row>
    <row r="4348" spans="1:4">
      <c r="A4348" t="s">
        <v>16700</v>
      </c>
      <c r="B4348" s="4" t="s">
        <v>25111</v>
      </c>
      <c r="C4348" s="4" t="s">
        <v>20878</v>
      </c>
      <c r="D4348" t="str">
        <f t="shared" si="67"/>
        <v>http://example.net</v>
      </c>
    </row>
    <row r="4349" spans="1:4">
      <c r="A4349" t="s">
        <v>16703</v>
      </c>
      <c r="B4349" s="4" t="s">
        <v>25112</v>
      </c>
      <c r="C4349" s="4" t="s">
        <v>20874</v>
      </c>
      <c r="D4349" t="str">
        <f t="shared" si="67"/>
        <v>http://example.com</v>
      </c>
    </row>
    <row r="4350" spans="1:4">
      <c r="A4350" t="s">
        <v>16707</v>
      </c>
      <c r="B4350" s="4" t="s">
        <v>25113</v>
      </c>
      <c r="C4350" s="4" t="s">
        <v>20878</v>
      </c>
      <c r="D4350" t="str">
        <f t="shared" si="67"/>
        <v>http://example.net</v>
      </c>
    </row>
    <row r="4351" spans="1:4">
      <c r="A4351" t="s">
        <v>9342</v>
      </c>
      <c r="B4351" s="4" t="s">
        <v>23260</v>
      </c>
      <c r="C4351" s="4" t="s">
        <v>20874</v>
      </c>
      <c r="D4351" t="str">
        <f t="shared" si="67"/>
        <v>http://example.com</v>
      </c>
    </row>
    <row r="4352" spans="1:4">
      <c r="A4352" t="s">
        <v>16714</v>
      </c>
      <c r="B4352" s="4" t="s">
        <v>25114</v>
      </c>
      <c r="C4352" s="4" t="s">
        <v>20878</v>
      </c>
      <c r="D4352" t="str">
        <f t="shared" si="67"/>
        <v>http://example.net</v>
      </c>
    </row>
    <row r="4353" spans="1:4">
      <c r="A4353" t="s">
        <v>16718</v>
      </c>
      <c r="B4353" s="4" t="s">
        <v>25115</v>
      </c>
      <c r="C4353" s="4" t="s">
        <v>20878</v>
      </c>
      <c r="D4353" t="str">
        <f t="shared" si="67"/>
        <v>http://example.net</v>
      </c>
    </row>
    <row r="4354" spans="1:4">
      <c r="A4354" t="s">
        <v>16722</v>
      </c>
      <c r="B4354" s="4" t="s">
        <v>25116</v>
      </c>
      <c r="C4354" s="4" t="s">
        <v>20874</v>
      </c>
      <c r="D4354" t="str">
        <f t="shared" si="67"/>
        <v>http://example.com</v>
      </c>
    </row>
    <row r="4355" spans="1:4">
      <c r="A4355" t="s">
        <v>16726</v>
      </c>
      <c r="B4355" s="4" t="s">
        <v>25117</v>
      </c>
      <c r="C4355" s="4" t="s">
        <v>20874</v>
      </c>
      <c r="D4355" t="str">
        <f t="shared" ref="D4355:D4418" si="68">"http://"&amp;C4355</f>
        <v>http://example.com</v>
      </c>
    </row>
    <row r="4356" spans="1:4">
      <c r="A4356" t="s">
        <v>16730</v>
      </c>
      <c r="B4356" s="4" t="s">
        <v>25118</v>
      </c>
      <c r="C4356" s="4" t="s">
        <v>20876</v>
      </c>
      <c r="D4356" t="str">
        <f t="shared" si="68"/>
        <v>http://example.org</v>
      </c>
    </row>
    <row r="4357" spans="1:4">
      <c r="A4357" t="s">
        <v>16734</v>
      </c>
      <c r="B4357" s="4" t="s">
        <v>25119</v>
      </c>
      <c r="C4357" s="4" t="s">
        <v>20876</v>
      </c>
      <c r="D4357" t="str">
        <f t="shared" si="68"/>
        <v>http://example.org</v>
      </c>
    </row>
    <row r="4358" spans="1:4">
      <c r="A4358" t="s">
        <v>16737</v>
      </c>
      <c r="B4358" s="4" t="s">
        <v>25120</v>
      </c>
      <c r="C4358" s="4" t="s">
        <v>20874</v>
      </c>
      <c r="D4358" t="str">
        <f t="shared" si="68"/>
        <v>http://example.com</v>
      </c>
    </row>
    <row r="4359" spans="1:4">
      <c r="A4359" t="s">
        <v>16741</v>
      </c>
      <c r="B4359" s="4" t="s">
        <v>25121</v>
      </c>
      <c r="C4359" s="4" t="s">
        <v>20878</v>
      </c>
      <c r="D4359" t="str">
        <f t="shared" si="68"/>
        <v>http://example.net</v>
      </c>
    </row>
    <row r="4360" spans="1:4">
      <c r="A4360" t="s">
        <v>16744</v>
      </c>
      <c r="B4360" s="4" t="s">
        <v>25122</v>
      </c>
      <c r="C4360" s="4" t="s">
        <v>20874</v>
      </c>
      <c r="D4360" t="str">
        <f t="shared" si="68"/>
        <v>http://example.com</v>
      </c>
    </row>
    <row r="4361" spans="1:4">
      <c r="A4361" t="s">
        <v>16748</v>
      </c>
      <c r="B4361" s="4" t="s">
        <v>25123</v>
      </c>
      <c r="C4361" s="4" t="s">
        <v>20878</v>
      </c>
      <c r="D4361" t="str">
        <f t="shared" si="68"/>
        <v>http://example.net</v>
      </c>
    </row>
    <row r="4362" spans="1:4">
      <c r="A4362" t="s">
        <v>16751</v>
      </c>
      <c r="B4362" s="4" t="s">
        <v>25124</v>
      </c>
      <c r="C4362" s="4" t="s">
        <v>20874</v>
      </c>
      <c r="D4362" t="str">
        <f t="shared" si="68"/>
        <v>http://example.com</v>
      </c>
    </row>
    <row r="4363" spans="1:4">
      <c r="A4363" t="s">
        <v>16755</v>
      </c>
      <c r="B4363" s="4" t="s">
        <v>25125</v>
      </c>
      <c r="C4363" s="4" t="s">
        <v>20876</v>
      </c>
      <c r="D4363" t="str">
        <f t="shared" si="68"/>
        <v>http://example.org</v>
      </c>
    </row>
    <row r="4364" spans="1:4">
      <c r="A4364" t="s">
        <v>16759</v>
      </c>
      <c r="B4364" s="4" t="s">
        <v>25126</v>
      </c>
      <c r="C4364" s="4" t="s">
        <v>20874</v>
      </c>
      <c r="D4364" t="str">
        <f t="shared" si="68"/>
        <v>http://example.com</v>
      </c>
    </row>
    <row r="4365" spans="1:4">
      <c r="A4365" t="s">
        <v>16763</v>
      </c>
      <c r="B4365" s="4" t="s">
        <v>25127</v>
      </c>
      <c r="C4365" s="4" t="s">
        <v>20878</v>
      </c>
      <c r="D4365" t="str">
        <f t="shared" si="68"/>
        <v>http://example.net</v>
      </c>
    </row>
    <row r="4366" spans="1:4">
      <c r="A4366" t="s">
        <v>16767</v>
      </c>
      <c r="B4366" s="4" t="s">
        <v>25128</v>
      </c>
      <c r="C4366" s="4" t="s">
        <v>20876</v>
      </c>
      <c r="D4366" t="str">
        <f t="shared" si="68"/>
        <v>http://example.org</v>
      </c>
    </row>
    <row r="4367" spans="1:4">
      <c r="A4367" t="s">
        <v>16771</v>
      </c>
      <c r="B4367" s="4" t="s">
        <v>25129</v>
      </c>
      <c r="C4367" s="4" t="s">
        <v>20876</v>
      </c>
      <c r="D4367" t="str">
        <f t="shared" si="68"/>
        <v>http://example.org</v>
      </c>
    </row>
    <row r="4368" spans="1:4">
      <c r="A4368" t="s">
        <v>16775</v>
      </c>
      <c r="B4368" s="4" t="s">
        <v>25130</v>
      </c>
      <c r="C4368" s="4" t="s">
        <v>20876</v>
      </c>
      <c r="D4368" t="str">
        <f t="shared" si="68"/>
        <v>http://example.org</v>
      </c>
    </row>
    <row r="4369" spans="1:4">
      <c r="A4369" t="s">
        <v>16779</v>
      </c>
      <c r="B4369" s="4" t="s">
        <v>25131</v>
      </c>
      <c r="C4369" s="4" t="s">
        <v>20874</v>
      </c>
      <c r="D4369" t="str">
        <f t="shared" si="68"/>
        <v>http://example.com</v>
      </c>
    </row>
    <row r="4370" spans="1:4">
      <c r="A4370" t="s">
        <v>16783</v>
      </c>
      <c r="B4370" s="4" t="s">
        <v>25132</v>
      </c>
      <c r="C4370" s="4" t="s">
        <v>20878</v>
      </c>
      <c r="D4370" t="str">
        <f t="shared" si="68"/>
        <v>http://example.net</v>
      </c>
    </row>
    <row r="4371" spans="1:4">
      <c r="A4371" t="s">
        <v>16787</v>
      </c>
      <c r="B4371" s="4" t="s">
        <v>25133</v>
      </c>
      <c r="C4371" s="4" t="s">
        <v>20878</v>
      </c>
      <c r="D4371" t="str">
        <f t="shared" si="68"/>
        <v>http://example.net</v>
      </c>
    </row>
    <row r="4372" spans="1:4">
      <c r="A4372" t="s">
        <v>16791</v>
      </c>
      <c r="B4372" s="4" t="s">
        <v>25134</v>
      </c>
      <c r="C4372" s="4" t="s">
        <v>20874</v>
      </c>
      <c r="D4372" t="str">
        <f t="shared" si="68"/>
        <v>http://example.com</v>
      </c>
    </row>
    <row r="4373" spans="1:4">
      <c r="A4373" t="s">
        <v>16795</v>
      </c>
      <c r="B4373" s="4" t="s">
        <v>25135</v>
      </c>
      <c r="C4373" s="4" t="s">
        <v>20874</v>
      </c>
      <c r="D4373" t="str">
        <f t="shared" si="68"/>
        <v>http://example.com</v>
      </c>
    </row>
    <row r="4374" spans="1:4">
      <c r="A4374" t="s">
        <v>16799</v>
      </c>
      <c r="B4374" s="4" t="s">
        <v>25136</v>
      </c>
      <c r="C4374" s="4" t="s">
        <v>20876</v>
      </c>
      <c r="D4374" t="str">
        <f t="shared" si="68"/>
        <v>http://example.org</v>
      </c>
    </row>
    <row r="4375" spans="1:4">
      <c r="A4375" t="s">
        <v>16803</v>
      </c>
      <c r="B4375" s="4" t="s">
        <v>25137</v>
      </c>
      <c r="C4375" s="4" t="s">
        <v>20878</v>
      </c>
      <c r="D4375" t="str">
        <f t="shared" si="68"/>
        <v>http://example.net</v>
      </c>
    </row>
    <row r="4376" spans="1:4">
      <c r="A4376" t="s">
        <v>16807</v>
      </c>
      <c r="B4376" s="4" t="s">
        <v>25138</v>
      </c>
      <c r="C4376" s="4" t="s">
        <v>20878</v>
      </c>
      <c r="D4376" t="str">
        <f t="shared" si="68"/>
        <v>http://example.net</v>
      </c>
    </row>
    <row r="4377" spans="1:4">
      <c r="A4377" t="s">
        <v>16811</v>
      </c>
      <c r="B4377" s="4" t="s">
        <v>25139</v>
      </c>
      <c r="C4377" s="4" t="s">
        <v>20876</v>
      </c>
      <c r="D4377" t="str">
        <f t="shared" si="68"/>
        <v>http://example.org</v>
      </c>
    </row>
    <row r="4378" spans="1:4">
      <c r="A4378" t="s">
        <v>16815</v>
      </c>
      <c r="B4378" s="4" t="s">
        <v>23519</v>
      </c>
      <c r="C4378" s="4" t="s">
        <v>20874</v>
      </c>
      <c r="D4378" t="str">
        <f t="shared" si="68"/>
        <v>http://example.com</v>
      </c>
    </row>
    <row r="4379" spans="1:4">
      <c r="A4379" t="s">
        <v>16819</v>
      </c>
      <c r="B4379" s="4" t="s">
        <v>24088</v>
      </c>
      <c r="C4379" s="4" t="s">
        <v>20876</v>
      </c>
      <c r="D4379" t="str">
        <f t="shared" si="68"/>
        <v>http://example.org</v>
      </c>
    </row>
    <row r="4380" spans="1:4">
      <c r="A4380" t="s">
        <v>16823</v>
      </c>
      <c r="B4380" s="4" t="s">
        <v>25140</v>
      </c>
      <c r="C4380" s="4" t="s">
        <v>20876</v>
      </c>
      <c r="D4380" t="str">
        <f t="shared" si="68"/>
        <v>http://example.org</v>
      </c>
    </row>
    <row r="4381" spans="1:4">
      <c r="A4381" t="s">
        <v>16827</v>
      </c>
      <c r="B4381" s="4" t="s">
        <v>25141</v>
      </c>
      <c r="C4381" s="4" t="s">
        <v>20878</v>
      </c>
      <c r="D4381" t="str">
        <f t="shared" si="68"/>
        <v>http://example.net</v>
      </c>
    </row>
    <row r="4382" spans="1:4">
      <c r="A4382" t="s">
        <v>16830</v>
      </c>
      <c r="B4382" s="4" t="s">
        <v>25142</v>
      </c>
      <c r="C4382" s="4" t="s">
        <v>20878</v>
      </c>
      <c r="D4382" t="str">
        <f t="shared" si="68"/>
        <v>http://example.net</v>
      </c>
    </row>
    <row r="4383" spans="1:4">
      <c r="A4383" t="s">
        <v>16834</v>
      </c>
      <c r="B4383" s="4" t="s">
        <v>25143</v>
      </c>
      <c r="C4383" s="4" t="s">
        <v>20876</v>
      </c>
      <c r="D4383" t="str">
        <f t="shared" si="68"/>
        <v>http://example.org</v>
      </c>
    </row>
    <row r="4384" spans="1:4">
      <c r="A4384" t="s">
        <v>16838</v>
      </c>
      <c r="B4384" s="4" t="s">
        <v>25144</v>
      </c>
      <c r="C4384" s="4" t="s">
        <v>20874</v>
      </c>
      <c r="D4384" t="str">
        <f t="shared" si="68"/>
        <v>http://example.com</v>
      </c>
    </row>
    <row r="4385" spans="1:4">
      <c r="A4385" t="s">
        <v>16842</v>
      </c>
      <c r="B4385" s="4" t="s">
        <v>25145</v>
      </c>
      <c r="C4385" s="4" t="s">
        <v>20876</v>
      </c>
      <c r="D4385" t="str">
        <f t="shared" si="68"/>
        <v>http://example.org</v>
      </c>
    </row>
    <row r="4386" spans="1:4">
      <c r="A4386" t="s">
        <v>16846</v>
      </c>
      <c r="B4386" s="4" t="s">
        <v>25146</v>
      </c>
      <c r="C4386" s="4" t="s">
        <v>20874</v>
      </c>
      <c r="D4386" t="str">
        <f t="shared" si="68"/>
        <v>http://example.com</v>
      </c>
    </row>
    <row r="4387" spans="1:4">
      <c r="A4387" t="s">
        <v>16849</v>
      </c>
      <c r="B4387" s="4" t="s">
        <v>25147</v>
      </c>
      <c r="C4387" s="4" t="s">
        <v>20876</v>
      </c>
      <c r="D4387" t="str">
        <f t="shared" si="68"/>
        <v>http://example.org</v>
      </c>
    </row>
    <row r="4388" spans="1:4">
      <c r="A4388" t="s">
        <v>16853</v>
      </c>
      <c r="B4388" s="4" t="s">
        <v>25148</v>
      </c>
      <c r="C4388" s="4" t="s">
        <v>20878</v>
      </c>
      <c r="D4388" t="str">
        <f t="shared" si="68"/>
        <v>http://example.net</v>
      </c>
    </row>
    <row r="4389" spans="1:4">
      <c r="A4389" t="s">
        <v>16857</v>
      </c>
      <c r="B4389" s="4" t="s">
        <v>25149</v>
      </c>
      <c r="C4389" s="4" t="s">
        <v>20876</v>
      </c>
      <c r="D4389" t="str">
        <f t="shared" si="68"/>
        <v>http://example.org</v>
      </c>
    </row>
    <row r="4390" spans="1:4">
      <c r="A4390" t="s">
        <v>16860</v>
      </c>
      <c r="B4390" s="4" t="s">
        <v>25150</v>
      </c>
      <c r="C4390" s="4" t="s">
        <v>20874</v>
      </c>
      <c r="D4390" t="str">
        <f t="shared" si="68"/>
        <v>http://example.com</v>
      </c>
    </row>
    <row r="4391" spans="1:4">
      <c r="A4391" t="s">
        <v>16864</v>
      </c>
      <c r="B4391" s="4" t="s">
        <v>25151</v>
      </c>
      <c r="C4391" s="4" t="s">
        <v>20876</v>
      </c>
      <c r="D4391" t="str">
        <f t="shared" si="68"/>
        <v>http://example.org</v>
      </c>
    </row>
    <row r="4392" spans="1:4">
      <c r="A4392" t="s">
        <v>16868</v>
      </c>
      <c r="B4392" s="4" t="s">
        <v>25152</v>
      </c>
      <c r="C4392" s="4" t="s">
        <v>20876</v>
      </c>
      <c r="D4392" t="str">
        <f t="shared" si="68"/>
        <v>http://example.org</v>
      </c>
    </row>
    <row r="4393" spans="1:4">
      <c r="A4393" t="s">
        <v>16872</v>
      </c>
      <c r="B4393" s="4" t="s">
        <v>25153</v>
      </c>
      <c r="C4393" s="4" t="s">
        <v>20878</v>
      </c>
      <c r="D4393" t="str">
        <f t="shared" si="68"/>
        <v>http://example.net</v>
      </c>
    </row>
    <row r="4394" spans="1:4">
      <c r="A4394" t="s">
        <v>16876</v>
      </c>
      <c r="B4394" s="4" t="s">
        <v>25154</v>
      </c>
      <c r="C4394" s="4" t="s">
        <v>20874</v>
      </c>
      <c r="D4394" t="str">
        <f t="shared" si="68"/>
        <v>http://example.com</v>
      </c>
    </row>
    <row r="4395" spans="1:4">
      <c r="A4395" t="s">
        <v>16880</v>
      </c>
      <c r="B4395" s="4" t="s">
        <v>25155</v>
      </c>
      <c r="C4395" s="4" t="s">
        <v>20876</v>
      </c>
      <c r="D4395" t="str">
        <f t="shared" si="68"/>
        <v>http://example.org</v>
      </c>
    </row>
    <row r="4396" spans="1:4">
      <c r="A4396" t="s">
        <v>16884</v>
      </c>
      <c r="B4396" s="4" t="s">
        <v>25156</v>
      </c>
      <c r="C4396" s="4" t="s">
        <v>20876</v>
      </c>
      <c r="D4396" t="str">
        <f t="shared" si="68"/>
        <v>http://example.org</v>
      </c>
    </row>
    <row r="4397" spans="1:4">
      <c r="A4397" t="s">
        <v>16888</v>
      </c>
      <c r="B4397" s="4" t="s">
        <v>25157</v>
      </c>
      <c r="C4397" s="4" t="s">
        <v>20874</v>
      </c>
      <c r="D4397" t="str">
        <f t="shared" si="68"/>
        <v>http://example.com</v>
      </c>
    </row>
    <row r="4398" spans="1:4">
      <c r="A4398" t="s">
        <v>114</v>
      </c>
      <c r="B4398" s="4" t="s">
        <v>20904</v>
      </c>
      <c r="C4398" s="4" t="s">
        <v>20874</v>
      </c>
      <c r="D4398" t="str">
        <f t="shared" si="68"/>
        <v>http://example.com</v>
      </c>
    </row>
    <row r="4399" spans="1:4">
      <c r="A4399" t="s">
        <v>16894</v>
      </c>
      <c r="B4399" s="4" t="s">
        <v>25158</v>
      </c>
      <c r="C4399" s="4" t="s">
        <v>20874</v>
      </c>
      <c r="D4399" t="str">
        <f t="shared" si="68"/>
        <v>http://example.com</v>
      </c>
    </row>
    <row r="4400" spans="1:4">
      <c r="A4400" t="s">
        <v>16897</v>
      </c>
      <c r="B4400" s="4" t="s">
        <v>25159</v>
      </c>
      <c r="C4400" s="4" t="s">
        <v>20878</v>
      </c>
      <c r="D4400" t="str">
        <f t="shared" si="68"/>
        <v>http://example.net</v>
      </c>
    </row>
    <row r="4401" spans="1:4">
      <c r="A4401" t="s">
        <v>16901</v>
      </c>
      <c r="B4401" s="4" t="s">
        <v>25160</v>
      </c>
      <c r="C4401" s="4" t="s">
        <v>20876</v>
      </c>
      <c r="D4401" t="str">
        <f t="shared" si="68"/>
        <v>http://example.org</v>
      </c>
    </row>
    <row r="4402" spans="1:4">
      <c r="A4402" t="s">
        <v>16905</v>
      </c>
      <c r="B4402" s="4" t="s">
        <v>25161</v>
      </c>
      <c r="C4402" s="4" t="s">
        <v>20874</v>
      </c>
      <c r="D4402" t="str">
        <f t="shared" si="68"/>
        <v>http://example.com</v>
      </c>
    </row>
    <row r="4403" spans="1:4">
      <c r="A4403" t="s">
        <v>16909</v>
      </c>
      <c r="B4403" s="4" t="s">
        <v>25162</v>
      </c>
      <c r="C4403" s="4" t="s">
        <v>20878</v>
      </c>
      <c r="D4403" t="str">
        <f t="shared" si="68"/>
        <v>http://example.net</v>
      </c>
    </row>
    <row r="4404" spans="1:4">
      <c r="A4404" t="s">
        <v>16913</v>
      </c>
      <c r="B4404" s="4" t="s">
        <v>25163</v>
      </c>
      <c r="C4404" s="4" t="s">
        <v>20878</v>
      </c>
      <c r="D4404" t="str">
        <f t="shared" si="68"/>
        <v>http://example.net</v>
      </c>
    </row>
    <row r="4405" spans="1:4">
      <c r="A4405" t="s">
        <v>16917</v>
      </c>
      <c r="B4405" s="4" t="s">
        <v>25164</v>
      </c>
      <c r="C4405" s="4" t="s">
        <v>20878</v>
      </c>
      <c r="D4405" t="str">
        <f t="shared" si="68"/>
        <v>http://example.net</v>
      </c>
    </row>
    <row r="4406" spans="1:4">
      <c r="A4406" t="s">
        <v>16920</v>
      </c>
      <c r="B4406" s="4" t="s">
        <v>25165</v>
      </c>
      <c r="C4406" s="4" t="s">
        <v>20878</v>
      </c>
      <c r="D4406" t="str">
        <f t="shared" si="68"/>
        <v>http://example.net</v>
      </c>
    </row>
    <row r="4407" spans="1:4">
      <c r="A4407" t="s">
        <v>16924</v>
      </c>
      <c r="B4407" s="4" t="s">
        <v>25166</v>
      </c>
      <c r="C4407" s="4" t="s">
        <v>20876</v>
      </c>
      <c r="D4407" t="str">
        <f t="shared" si="68"/>
        <v>http://example.org</v>
      </c>
    </row>
    <row r="4408" spans="1:4">
      <c r="A4408" t="s">
        <v>16928</v>
      </c>
      <c r="B4408" s="4" t="s">
        <v>25167</v>
      </c>
      <c r="C4408" s="4" t="s">
        <v>20876</v>
      </c>
      <c r="D4408" t="str">
        <f t="shared" si="68"/>
        <v>http://example.org</v>
      </c>
    </row>
    <row r="4409" spans="1:4">
      <c r="A4409" t="s">
        <v>16931</v>
      </c>
      <c r="B4409" s="4" t="s">
        <v>25168</v>
      </c>
      <c r="C4409" s="4" t="s">
        <v>20874</v>
      </c>
      <c r="D4409" t="str">
        <f t="shared" si="68"/>
        <v>http://example.com</v>
      </c>
    </row>
    <row r="4410" spans="1:4">
      <c r="A4410" t="s">
        <v>16935</v>
      </c>
      <c r="B4410" s="4" t="s">
        <v>25169</v>
      </c>
      <c r="C4410" s="4" t="s">
        <v>20878</v>
      </c>
      <c r="D4410" t="str">
        <f t="shared" si="68"/>
        <v>http://example.net</v>
      </c>
    </row>
    <row r="4411" spans="1:4">
      <c r="A4411" t="s">
        <v>16939</v>
      </c>
      <c r="B4411" s="4" t="s">
        <v>25170</v>
      </c>
      <c r="C4411" s="4" t="s">
        <v>20876</v>
      </c>
      <c r="D4411" t="str">
        <f t="shared" si="68"/>
        <v>http://example.org</v>
      </c>
    </row>
    <row r="4412" spans="1:4">
      <c r="A4412" t="s">
        <v>16942</v>
      </c>
      <c r="B4412" s="4" t="s">
        <v>25171</v>
      </c>
      <c r="C4412" s="4" t="s">
        <v>20878</v>
      </c>
      <c r="D4412" t="str">
        <f t="shared" si="68"/>
        <v>http://example.net</v>
      </c>
    </row>
    <row r="4413" spans="1:4">
      <c r="A4413" t="s">
        <v>16946</v>
      </c>
      <c r="B4413" s="4" t="s">
        <v>25172</v>
      </c>
      <c r="C4413" s="4" t="s">
        <v>20876</v>
      </c>
      <c r="D4413" t="str">
        <f t="shared" si="68"/>
        <v>http://example.org</v>
      </c>
    </row>
    <row r="4414" spans="1:4">
      <c r="A4414" t="s">
        <v>16950</v>
      </c>
      <c r="B4414" s="4" t="s">
        <v>25173</v>
      </c>
      <c r="C4414" s="4" t="s">
        <v>20878</v>
      </c>
      <c r="D4414" t="str">
        <f t="shared" si="68"/>
        <v>http://example.net</v>
      </c>
    </row>
    <row r="4415" spans="1:4">
      <c r="A4415" t="s">
        <v>16954</v>
      </c>
      <c r="B4415" s="4" t="s">
        <v>25174</v>
      </c>
      <c r="C4415" s="4" t="s">
        <v>20874</v>
      </c>
      <c r="D4415" t="str">
        <f t="shared" si="68"/>
        <v>http://example.com</v>
      </c>
    </row>
    <row r="4416" spans="1:4">
      <c r="A4416" t="s">
        <v>16958</v>
      </c>
      <c r="B4416" s="4" t="s">
        <v>25175</v>
      </c>
      <c r="C4416" s="4" t="s">
        <v>20876</v>
      </c>
      <c r="D4416" t="str">
        <f t="shared" si="68"/>
        <v>http://example.org</v>
      </c>
    </row>
    <row r="4417" spans="1:4">
      <c r="A4417" t="s">
        <v>16962</v>
      </c>
      <c r="B4417" s="4" t="s">
        <v>25176</v>
      </c>
      <c r="C4417" s="4" t="s">
        <v>20878</v>
      </c>
      <c r="D4417" t="str">
        <f t="shared" si="68"/>
        <v>http://example.net</v>
      </c>
    </row>
    <row r="4418" spans="1:4">
      <c r="A4418" t="s">
        <v>16966</v>
      </c>
      <c r="B4418" s="4" t="s">
        <v>25177</v>
      </c>
      <c r="C4418" s="4" t="s">
        <v>20874</v>
      </c>
      <c r="D4418" t="str">
        <f t="shared" si="68"/>
        <v>http://example.com</v>
      </c>
    </row>
    <row r="4419" spans="1:4">
      <c r="A4419" t="s">
        <v>16970</v>
      </c>
      <c r="B4419" s="4" t="s">
        <v>25178</v>
      </c>
      <c r="C4419" s="4" t="s">
        <v>20874</v>
      </c>
      <c r="D4419" t="str">
        <f t="shared" ref="D4419:D4482" si="69">"http://"&amp;C4419</f>
        <v>http://example.com</v>
      </c>
    </row>
    <row r="4420" spans="1:4">
      <c r="A4420" t="s">
        <v>16973</v>
      </c>
      <c r="B4420" s="4" t="s">
        <v>25179</v>
      </c>
      <c r="C4420" s="4" t="s">
        <v>20874</v>
      </c>
      <c r="D4420" t="str">
        <f t="shared" si="69"/>
        <v>http://example.com</v>
      </c>
    </row>
    <row r="4421" spans="1:4">
      <c r="A4421" t="s">
        <v>16977</v>
      </c>
      <c r="B4421" s="4" t="s">
        <v>25180</v>
      </c>
      <c r="C4421" s="4" t="s">
        <v>20876</v>
      </c>
      <c r="D4421" t="str">
        <f t="shared" si="69"/>
        <v>http://example.org</v>
      </c>
    </row>
    <row r="4422" spans="1:4">
      <c r="A4422" t="s">
        <v>16981</v>
      </c>
      <c r="B4422" s="4" t="s">
        <v>25181</v>
      </c>
      <c r="C4422" s="4" t="s">
        <v>20876</v>
      </c>
      <c r="D4422" t="str">
        <f t="shared" si="69"/>
        <v>http://example.org</v>
      </c>
    </row>
    <row r="4423" spans="1:4">
      <c r="A4423" t="s">
        <v>16985</v>
      </c>
      <c r="B4423" s="4" t="s">
        <v>25182</v>
      </c>
      <c r="C4423" s="4" t="s">
        <v>20874</v>
      </c>
      <c r="D4423" t="str">
        <f t="shared" si="69"/>
        <v>http://example.com</v>
      </c>
    </row>
    <row r="4424" spans="1:4">
      <c r="A4424" t="s">
        <v>16989</v>
      </c>
      <c r="B4424" s="4" t="s">
        <v>25183</v>
      </c>
      <c r="C4424" s="4" t="s">
        <v>20876</v>
      </c>
      <c r="D4424" t="str">
        <f t="shared" si="69"/>
        <v>http://example.org</v>
      </c>
    </row>
    <row r="4425" spans="1:4">
      <c r="A4425" t="s">
        <v>16993</v>
      </c>
      <c r="B4425" s="4" t="s">
        <v>25184</v>
      </c>
      <c r="C4425" s="4" t="s">
        <v>20874</v>
      </c>
      <c r="D4425" t="str">
        <f t="shared" si="69"/>
        <v>http://example.com</v>
      </c>
    </row>
    <row r="4426" spans="1:4">
      <c r="A4426" t="s">
        <v>16997</v>
      </c>
      <c r="B4426" s="4" t="s">
        <v>25185</v>
      </c>
      <c r="C4426" s="4" t="s">
        <v>20878</v>
      </c>
      <c r="D4426" t="str">
        <f t="shared" si="69"/>
        <v>http://example.net</v>
      </c>
    </row>
    <row r="4427" spans="1:4">
      <c r="A4427" t="s">
        <v>17001</v>
      </c>
      <c r="B4427" s="4" t="s">
        <v>25186</v>
      </c>
      <c r="C4427" s="4" t="s">
        <v>20874</v>
      </c>
      <c r="D4427" t="str">
        <f t="shared" si="69"/>
        <v>http://example.com</v>
      </c>
    </row>
    <row r="4428" spans="1:4">
      <c r="A4428" t="s">
        <v>17005</v>
      </c>
      <c r="B4428" s="4" t="s">
        <v>25187</v>
      </c>
      <c r="C4428" s="4" t="s">
        <v>20878</v>
      </c>
      <c r="D4428" t="str">
        <f t="shared" si="69"/>
        <v>http://example.net</v>
      </c>
    </row>
    <row r="4429" spans="1:4">
      <c r="A4429" t="s">
        <v>17008</v>
      </c>
      <c r="B4429" s="4" t="s">
        <v>25188</v>
      </c>
      <c r="C4429" s="4" t="s">
        <v>20874</v>
      </c>
      <c r="D4429" t="str">
        <f t="shared" si="69"/>
        <v>http://example.com</v>
      </c>
    </row>
    <row r="4430" spans="1:4">
      <c r="A4430" t="s">
        <v>17012</v>
      </c>
      <c r="B4430" s="4" t="s">
        <v>25189</v>
      </c>
      <c r="C4430" s="4" t="s">
        <v>20878</v>
      </c>
      <c r="D4430" t="str">
        <f t="shared" si="69"/>
        <v>http://example.net</v>
      </c>
    </row>
    <row r="4431" spans="1:4">
      <c r="A4431" t="s">
        <v>17016</v>
      </c>
      <c r="B4431" s="4" t="s">
        <v>22842</v>
      </c>
      <c r="C4431" s="4" t="s">
        <v>20876</v>
      </c>
      <c r="D4431" t="str">
        <f t="shared" si="69"/>
        <v>http://example.org</v>
      </c>
    </row>
    <row r="4432" spans="1:4">
      <c r="A4432" t="s">
        <v>17020</v>
      </c>
      <c r="B4432" s="4" t="s">
        <v>25190</v>
      </c>
      <c r="C4432" s="4" t="s">
        <v>20874</v>
      </c>
      <c r="D4432" t="str">
        <f t="shared" si="69"/>
        <v>http://example.com</v>
      </c>
    </row>
    <row r="4433" spans="1:4">
      <c r="A4433" t="s">
        <v>17024</v>
      </c>
      <c r="B4433" s="4" t="s">
        <v>25191</v>
      </c>
      <c r="C4433" s="4" t="s">
        <v>20876</v>
      </c>
      <c r="D4433" t="str">
        <f t="shared" si="69"/>
        <v>http://example.org</v>
      </c>
    </row>
    <row r="4434" spans="1:4">
      <c r="A4434" t="s">
        <v>17028</v>
      </c>
      <c r="B4434" s="4" t="s">
        <v>25192</v>
      </c>
      <c r="C4434" s="4" t="s">
        <v>20876</v>
      </c>
      <c r="D4434" t="str">
        <f t="shared" si="69"/>
        <v>http://example.org</v>
      </c>
    </row>
    <row r="4435" spans="1:4">
      <c r="A4435" t="s">
        <v>17032</v>
      </c>
      <c r="B4435" s="4" t="s">
        <v>25193</v>
      </c>
      <c r="C4435" s="4" t="s">
        <v>20878</v>
      </c>
      <c r="D4435" t="str">
        <f t="shared" si="69"/>
        <v>http://example.net</v>
      </c>
    </row>
    <row r="4436" spans="1:4">
      <c r="A4436" t="s">
        <v>17036</v>
      </c>
      <c r="B4436" s="4" t="s">
        <v>25194</v>
      </c>
      <c r="C4436" s="4" t="s">
        <v>20878</v>
      </c>
      <c r="D4436" t="str">
        <f t="shared" si="69"/>
        <v>http://example.net</v>
      </c>
    </row>
    <row r="4437" spans="1:4">
      <c r="A4437" t="s">
        <v>17040</v>
      </c>
      <c r="B4437" s="4" t="s">
        <v>25195</v>
      </c>
      <c r="C4437" s="4" t="s">
        <v>20876</v>
      </c>
      <c r="D4437" t="str">
        <f t="shared" si="69"/>
        <v>http://example.org</v>
      </c>
    </row>
    <row r="4438" spans="1:4">
      <c r="A4438" t="s">
        <v>17044</v>
      </c>
      <c r="B4438" s="4" t="s">
        <v>25196</v>
      </c>
      <c r="C4438" s="4" t="s">
        <v>20876</v>
      </c>
      <c r="D4438" t="str">
        <f t="shared" si="69"/>
        <v>http://example.org</v>
      </c>
    </row>
    <row r="4439" spans="1:4">
      <c r="A4439" t="s">
        <v>17048</v>
      </c>
      <c r="B4439" s="4" t="s">
        <v>25197</v>
      </c>
      <c r="C4439" s="4" t="s">
        <v>20876</v>
      </c>
      <c r="D4439" t="str">
        <f t="shared" si="69"/>
        <v>http://example.org</v>
      </c>
    </row>
    <row r="4440" spans="1:4">
      <c r="A4440" t="s">
        <v>17052</v>
      </c>
      <c r="B4440" s="4" t="s">
        <v>25198</v>
      </c>
      <c r="C4440" s="4" t="s">
        <v>20878</v>
      </c>
      <c r="D4440" t="str">
        <f t="shared" si="69"/>
        <v>http://example.net</v>
      </c>
    </row>
    <row r="4441" spans="1:4">
      <c r="A4441" t="s">
        <v>17056</v>
      </c>
      <c r="B4441" s="4" t="s">
        <v>25199</v>
      </c>
      <c r="C4441" s="4" t="s">
        <v>20874</v>
      </c>
      <c r="D4441" t="str">
        <f t="shared" si="69"/>
        <v>http://example.com</v>
      </c>
    </row>
    <row r="4442" spans="1:4">
      <c r="A4442" t="s">
        <v>17060</v>
      </c>
      <c r="B4442" s="4" t="s">
        <v>25200</v>
      </c>
      <c r="C4442" s="4" t="s">
        <v>20878</v>
      </c>
      <c r="D4442" t="str">
        <f t="shared" si="69"/>
        <v>http://example.net</v>
      </c>
    </row>
    <row r="4443" spans="1:4">
      <c r="A4443" t="s">
        <v>17063</v>
      </c>
      <c r="B4443" s="4" t="s">
        <v>25201</v>
      </c>
      <c r="C4443" s="4" t="s">
        <v>20876</v>
      </c>
      <c r="D4443" t="str">
        <f t="shared" si="69"/>
        <v>http://example.org</v>
      </c>
    </row>
    <row r="4444" spans="1:4">
      <c r="A4444" t="s">
        <v>17066</v>
      </c>
      <c r="B4444" s="4" t="s">
        <v>25202</v>
      </c>
      <c r="C4444" s="4" t="s">
        <v>20878</v>
      </c>
      <c r="D4444" t="str">
        <f t="shared" si="69"/>
        <v>http://example.net</v>
      </c>
    </row>
    <row r="4445" spans="1:4">
      <c r="A4445" t="s">
        <v>17070</v>
      </c>
      <c r="B4445" s="4" t="s">
        <v>25203</v>
      </c>
      <c r="C4445" s="4" t="s">
        <v>20878</v>
      </c>
      <c r="D4445" t="str">
        <f t="shared" si="69"/>
        <v>http://example.net</v>
      </c>
    </row>
    <row r="4446" spans="1:4">
      <c r="A4446" t="s">
        <v>17074</v>
      </c>
      <c r="B4446" s="4" t="s">
        <v>25204</v>
      </c>
      <c r="C4446" s="4" t="s">
        <v>20876</v>
      </c>
      <c r="D4446" t="str">
        <f t="shared" si="69"/>
        <v>http://example.org</v>
      </c>
    </row>
    <row r="4447" spans="1:4">
      <c r="A4447" t="s">
        <v>17078</v>
      </c>
      <c r="B4447" s="4" t="s">
        <v>25205</v>
      </c>
      <c r="C4447" s="4" t="s">
        <v>20874</v>
      </c>
      <c r="D4447" t="str">
        <f t="shared" si="69"/>
        <v>http://example.com</v>
      </c>
    </row>
    <row r="4448" spans="1:4">
      <c r="A4448" t="s">
        <v>17081</v>
      </c>
      <c r="B4448" s="4" t="s">
        <v>25206</v>
      </c>
      <c r="C4448" s="4" t="s">
        <v>20878</v>
      </c>
      <c r="D4448" t="str">
        <f t="shared" si="69"/>
        <v>http://example.net</v>
      </c>
    </row>
    <row r="4449" spans="1:4">
      <c r="A4449" t="s">
        <v>17085</v>
      </c>
      <c r="B4449" s="4" t="s">
        <v>25207</v>
      </c>
      <c r="C4449" s="4" t="s">
        <v>20878</v>
      </c>
      <c r="D4449" t="str">
        <f t="shared" si="69"/>
        <v>http://example.net</v>
      </c>
    </row>
    <row r="4450" spans="1:4">
      <c r="A4450" t="s">
        <v>17089</v>
      </c>
      <c r="B4450" s="4" t="s">
        <v>25208</v>
      </c>
      <c r="C4450" s="4" t="s">
        <v>20878</v>
      </c>
      <c r="D4450" t="str">
        <f t="shared" si="69"/>
        <v>http://example.net</v>
      </c>
    </row>
    <row r="4451" spans="1:4">
      <c r="A4451" t="s">
        <v>17093</v>
      </c>
      <c r="B4451" s="4" t="s">
        <v>25209</v>
      </c>
      <c r="C4451" s="4" t="s">
        <v>20874</v>
      </c>
      <c r="D4451" t="str">
        <f t="shared" si="69"/>
        <v>http://example.com</v>
      </c>
    </row>
    <row r="4452" spans="1:4">
      <c r="A4452" t="s">
        <v>17097</v>
      </c>
      <c r="B4452" s="4" t="s">
        <v>25210</v>
      </c>
      <c r="C4452" s="4" t="s">
        <v>20874</v>
      </c>
      <c r="D4452" t="str">
        <f t="shared" si="69"/>
        <v>http://example.com</v>
      </c>
    </row>
    <row r="4453" spans="1:4">
      <c r="A4453" t="s">
        <v>17101</v>
      </c>
      <c r="B4453" s="4" t="s">
        <v>25211</v>
      </c>
      <c r="C4453" s="4" t="s">
        <v>20876</v>
      </c>
      <c r="D4453" t="str">
        <f t="shared" si="69"/>
        <v>http://example.org</v>
      </c>
    </row>
    <row r="4454" spans="1:4">
      <c r="A4454" t="s">
        <v>17105</v>
      </c>
      <c r="B4454" s="4" t="s">
        <v>23613</v>
      </c>
      <c r="C4454" s="4" t="s">
        <v>20878</v>
      </c>
      <c r="D4454" t="str">
        <f t="shared" si="69"/>
        <v>http://example.net</v>
      </c>
    </row>
    <row r="4455" spans="1:4">
      <c r="A4455" t="s">
        <v>17109</v>
      </c>
      <c r="B4455" s="4" t="s">
        <v>25212</v>
      </c>
      <c r="C4455" s="4" t="s">
        <v>20878</v>
      </c>
      <c r="D4455" t="str">
        <f t="shared" si="69"/>
        <v>http://example.net</v>
      </c>
    </row>
    <row r="4456" spans="1:4">
      <c r="A4456" t="s">
        <v>17112</v>
      </c>
      <c r="B4456" s="4" t="s">
        <v>25213</v>
      </c>
      <c r="C4456" s="4" t="s">
        <v>20874</v>
      </c>
      <c r="D4456" t="str">
        <f t="shared" si="69"/>
        <v>http://example.com</v>
      </c>
    </row>
    <row r="4457" spans="1:4">
      <c r="A4457" t="s">
        <v>17116</v>
      </c>
      <c r="B4457" s="4" t="s">
        <v>25214</v>
      </c>
      <c r="C4457" s="4" t="s">
        <v>20876</v>
      </c>
      <c r="D4457" t="str">
        <f t="shared" si="69"/>
        <v>http://example.org</v>
      </c>
    </row>
    <row r="4458" spans="1:4">
      <c r="A4458" t="s">
        <v>17120</v>
      </c>
      <c r="B4458" s="4" t="s">
        <v>25215</v>
      </c>
      <c r="C4458" s="4" t="s">
        <v>20874</v>
      </c>
      <c r="D4458" t="str">
        <f t="shared" si="69"/>
        <v>http://example.com</v>
      </c>
    </row>
    <row r="4459" spans="1:4">
      <c r="A4459" t="s">
        <v>17123</v>
      </c>
      <c r="B4459" s="4" t="s">
        <v>25216</v>
      </c>
      <c r="C4459" s="4" t="s">
        <v>20874</v>
      </c>
      <c r="D4459" t="str">
        <f t="shared" si="69"/>
        <v>http://example.com</v>
      </c>
    </row>
    <row r="4460" spans="1:4">
      <c r="A4460" t="s">
        <v>17127</v>
      </c>
      <c r="B4460" s="4" t="s">
        <v>25217</v>
      </c>
      <c r="C4460" s="4" t="s">
        <v>20874</v>
      </c>
      <c r="D4460" t="str">
        <f t="shared" si="69"/>
        <v>http://example.com</v>
      </c>
    </row>
    <row r="4461" spans="1:4">
      <c r="A4461" t="s">
        <v>17131</v>
      </c>
      <c r="B4461" s="4" t="s">
        <v>25218</v>
      </c>
      <c r="C4461" s="4" t="s">
        <v>20874</v>
      </c>
      <c r="D4461" t="str">
        <f t="shared" si="69"/>
        <v>http://example.com</v>
      </c>
    </row>
    <row r="4462" spans="1:4">
      <c r="A4462" t="s">
        <v>17135</v>
      </c>
      <c r="B4462" s="4" t="s">
        <v>25219</v>
      </c>
      <c r="C4462" s="4" t="s">
        <v>20874</v>
      </c>
      <c r="D4462" t="str">
        <f t="shared" si="69"/>
        <v>http://example.com</v>
      </c>
    </row>
    <row r="4463" spans="1:4">
      <c r="A4463" t="s">
        <v>17139</v>
      </c>
      <c r="B4463" s="4" t="s">
        <v>25220</v>
      </c>
      <c r="C4463" s="4" t="s">
        <v>20878</v>
      </c>
      <c r="D4463" t="str">
        <f t="shared" si="69"/>
        <v>http://example.net</v>
      </c>
    </row>
    <row r="4464" spans="1:4">
      <c r="A4464" t="s">
        <v>17143</v>
      </c>
      <c r="B4464" s="4" t="s">
        <v>25221</v>
      </c>
      <c r="C4464" s="4" t="s">
        <v>20874</v>
      </c>
      <c r="D4464" t="str">
        <f t="shared" si="69"/>
        <v>http://example.com</v>
      </c>
    </row>
    <row r="4465" spans="1:4">
      <c r="A4465" t="s">
        <v>17147</v>
      </c>
      <c r="B4465" s="4" t="s">
        <v>25222</v>
      </c>
      <c r="C4465" s="4" t="s">
        <v>20876</v>
      </c>
      <c r="D4465" t="str">
        <f t="shared" si="69"/>
        <v>http://example.org</v>
      </c>
    </row>
    <row r="4466" spans="1:4">
      <c r="A4466" t="s">
        <v>17151</v>
      </c>
      <c r="B4466" s="4" t="s">
        <v>25223</v>
      </c>
      <c r="C4466" s="4" t="s">
        <v>20874</v>
      </c>
      <c r="D4466" t="str">
        <f t="shared" si="69"/>
        <v>http://example.com</v>
      </c>
    </row>
    <row r="4467" spans="1:4">
      <c r="A4467" t="s">
        <v>17154</v>
      </c>
      <c r="B4467" s="4" t="s">
        <v>25224</v>
      </c>
      <c r="C4467" s="4" t="s">
        <v>20874</v>
      </c>
      <c r="D4467" t="str">
        <f t="shared" si="69"/>
        <v>http://example.com</v>
      </c>
    </row>
    <row r="4468" spans="1:4">
      <c r="A4468" t="s">
        <v>17158</v>
      </c>
      <c r="B4468" s="4" t="s">
        <v>25225</v>
      </c>
      <c r="C4468" s="4" t="s">
        <v>20876</v>
      </c>
      <c r="D4468" t="str">
        <f t="shared" si="69"/>
        <v>http://example.org</v>
      </c>
    </row>
    <row r="4469" spans="1:4">
      <c r="A4469" t="s">
        <v>17162</v>
      </c>
      <c r="B4469" s="4" t="s">
        <v>25226</v>
      </c>
      <c r="C4469" s="4" t="s">
        <v>20876</v>
      </c>
      <c r="D4469" t="str">
        <f t="shared" si="69"/>
        <v>http://example.org</v>
      </c>
    </row>
    <row r="4470" spans="1:4">
      <c r="A4470" t="s">
        <v>17166</v>
      </c>
      <c r="B4470" s="4" t="s">
        <v>25227</v>
      </c>
      <c r="C4470" s="4" t="s">
        <v>20876</v>
      </c>
      <c r="D4470" t="str">
        <f t="shared" si="69"/>
        <v>http://example.org</v>
      </c>
    </row>
    <row r="4471" spans="1:4">
      <c r="A4471" t="s">
        <v>17170</v>
      </c>
      <c r="B4471" s="4" t="s">
        <v>25228</v>
      </c>
      <c r="C4471" s="4" t="s">
        <v>20876</v>
      </c>
      <c r="D4471" t="str">
        <f t="shared" si="69"/>
        <v>http://example.org</v>
      </c>
    </row>
    <row r="4472" spans="1:4">
      <c r="A4472" t="s">
        <v>17174</v>
      </c>
      <c r="B4472" s="4" t="s">
        <v>25229</v>
      </c>
      <c r="C4472" s="4" t="s">
        <v>20878</v>
      </c>
      <c r="D4472" t="str">
        <f t="shared" si="69"/>
        <v>http://example.net</v>
      </c>
    </row>
    <row r="4473" spans="1:4">
      <c r="A4473" t="s">
        <v>17178</v>
      </c>
      <c r="B4473" s="4" t="s">
        <v>25230</v>
      </c>
      <c r="C4473" s="4" t="s">
        <v>20876</v>
      </c>
      <c r="D4473" t="str">
        <f t="shared" si="69"/>
        <v>http://example.org</v>
      </c>
    </row>
    <row r="4474" spans="1:4">
      <c r="A4474" t="s">
        <v>17182</v>
      </c>
      <c r="B4474" s="4" t="s">
        <v>25231</v>
      </c>
      <c r="C4474" s="4" t="s">
        <v>20878</v>
      </c>
      <c r="D4474" t="str">
        <f t="shared" si="69"/>
        <v>http://example.net</v>
      </c>
    </row>
    <row r="4475" spans="1:4">
      <c r="A4475" t="s">
        <v>17186</v>
      </c>
      <c r="B4475" s="4" t="s">
        <v>25232</v>
      </c>
      <c r="C4475" s="4" t="s">
        <v>20876</v>
      </c>
      <c r="D4475" t="str">
        <f t="shared" si="69"/>
        <v>http://example.org</v>
      </c>
    </row>
    <row r="4476" spans="1:4">
      <c r="A4476" t="s">
        <v>17190</v>
      </c>
      <c r="B4476" s="4" t="s">
        <v>25233</v>
      </c>
      <c r="C4476" s="4" t="s">
        <v>20878</v>
      </c>
      <c r="D4476" t="str">
        <f t="shared" si="69"/>
        <v>http://example.net</v>
      </c>
    </row>
    <row r="4477" spans="1:4">
      <c r="A4477" t="s">
        <v>17193</v>
      </c>
      <c r="B4477" s="4" t="s">
        <v>25234</v>
      </c>
      <c r="C4477" s="4" t="s">
        <v>20876</v>
      </c>
      <c r="D4477" t="str">
        <f t="shared" si="69"/>
        <v>http://example.org</v>
      </c>
    </row>
    <row r="4478" spans="1:4">
      <c r="A4478" t="s">
        <v>17197</v>
      </c>
      <c r="B4478" s="4" t="s">
        <v>25235</v>
      </c>
      <c r="C4478" s="4" t="s">
        <v>20878</v>
      </c>
      <c r="D4478" t="str">
        <f t="shared" si="69"/>
        <v>http://example.net</v>
      </c>
    </row>
    <row r="4479" spans="1:4">
      <c r="A4479" t="s">
        <v>17201</v>
      </c>
      <c r="B4479" s="4" t="s">
        <v>25236</v>
      </c>
      <c r="C4479" s="4" t="s">
        <v>20878</v>
      </c>
      <c r="D4479" t="str">
        <f t="shared" si="69"/>
        <v>http://example.net</v>
      </c>
    </row>
    <row r="4480" spans="1:4">
      <c r="A4480" t="s">
        <v>17205</v>
      </c>
      <c r="B4480" s="4" t="s">
        <v>25237</v>
      </c>
      <c r="C4480" s="4" t="s">
        <v>20874</v>
      </c>
      <c r="D4480" t="str">
        <f t="shared" si="69"/>
        <v>http://example.com</v>
      </c>
    </row>
    <row r="4481" spans="1:4">
      <c r="A4481" t="s">
        <v>17209</v>
      </c>
      <c r="B4481" s="4" t="s">
        <v>25238</v>
      </c>
      <c r="C4481" s="4" t="s">
        <v>20876</v>
      </c>
      <c r="D4481" t="str">
        <f t="shared" si="69"/>
        <v>http://example.org</v>
      </c>
    </row>
    <row r="4482" spans="1:4">
      <c r="A4482" t="s">
        <v>17213</v>
      </c>
      <c r="B4482" s="4" t="s">
        <v>24647</v>
      </c>
      <c r="C4482" s="4" t="s">
        <v>20878</v>
      </c>
      <c r="D4482" t="str">
        <f t="shared" si="69"/>
        <v>http://example.net</v>
      </c>
    </row>
    <row r="4483" spans="1:4">
      <c r="A4483" t="s">
        <v>17216</v>
      </c>
      <c r="B4483" s="4" t="s">
        <v>25239</v>
      </c>
      <c r="C4483" s="4" t="s">
        <v>20878</v>
      </c>
      <c r="D4483" t="str">
        <f t="shared" ref="D4483:D4546" si="70">"http://"&amp;C4483</f>
        <v>http://example.net</v>
      </c>
    </row>
    <row r="4484" spans="1:4">
      <c r="A4484" t="s">
        <v>17219</v>
      </c>
      <c r="B4484" s="4" t="s">
        <v>25240</v>
      </c>
      <c r="C4484" s="4" t="s">
        <v>20874</v>
      </c>
      <c r="D4484" t="str">
        <f t="shared" si="70"/>
        <v>http://example.com</v>
      </c>
    </row>
    <row r="4485" spans="1:4">
      <c r="A4485" t="s">
        <v>17223</v>
      </c>
      <c r="B4485" s="4" t="s">
        <v>25241</v>
      </c>
      <c r="C4485" s="4" t="s">
        <v>20874</v>
      </c>
      <c r="D4485" t="str">
        <f t="shared" si="70"/>
        <v>http://example.com</v>
      </c>
    </row>
    <row r="4486" spans="1:4">
      <c r="A4486" t="s">
        <v>17226</v>
      </c>
      <c r="B4486" s="4" t="s">
        <v>25242</v>
      </c>
      <c r="C4486" s="4" t="s">
        <v>20878</v>
      </c>
      <c r="D4486" t="str">
        <f t="shared" si="70"/>
        <v>http://example.net</v>
      </c>
    </row>
    <row r="4487" spans="1:4">
      <c r="A4487" t="s">
        <v>17230</v>
      </c>
      <c r="B4487" s="4" t="s">
        <v>25243</v>
      </c>
      <c r="C4487" s="4" t="s">
        <v>20874</v>
      </c>
      <c r="D4487" t="str">
        <f t="shared" si="70"/>
        <v>http://example.com</v>
      </c>
    </row>
    <row r="4488" spans="1:4">
      <c r="A4488" t="s">
        <v>17234</v>
      </c>
      <c r="B4488" s="4" t="s">
        <v>25244</v>
      </c>
      <c r="C4488" s="4" t="s">
        <v>20878</v>
      </c>
      <c r="D4488" t="str">
        <f t="shared" si="70"/>
        <v>http://example.net</v>
      </c>
    </row>
    <row r="4489" spans="1:4">
      <c r="A4489" t="s">
        <v>17238</v>
      </c>
      <c r="B4489" s="4" t="s">
        <v>22164</v>
      </c>
      <c r="C4489" s="4" t="s">
        <v>20878</v>
      </c>
      <c r="D4489" t="str">
        <f t="shared" si="70"/>
        <v>http://example.net</v>
      </c>
    </row>
    <row r="4490" spans="1:4">
      <c r="A4490" t="s">
        <v>17242</v>
      </c>
      <c r="B4490" s="4" t="s">
        <v>21333</v>
      </c>
      <c r="C4490" s="4" t="s">
        <v>20876</v>
      </c>
      <c r="D4490" t="str">
        <f t="shared" si="70"/>
        <v>http://example.org</v>
      </c>
    </row>
    <row r="4491" spans="1:4">
      <c r="A4491" t="s">
        <v>6055</v>
      </c>
      <c r="B4491" s="4" t="s">
        <v>22421</v>
      </c>
      <c r="C4491" s="4" t="s">
        <v>20874</v>
      </c>
      <c r="D4491" t="str">
        <f t="shared" si="70"/>
        <v>http://example.com</v>
      </c>
    </row>
    <row r="4492" spans="1:4">
      <c r="A4492" t="s">
        <v>17249</v>
      </c>
      <c r="B4492" s="4" t="s">
        <v>25245</v>
      </c>
      <c r="C4492" s="4" t="s">
        <v>20876</v>
      </c>
      <c r="D4492" t="str">
        <f t="shared" si="70"/>
        <v>http://example.org</v>
      </c>
    </row>
    <row r="4493" spans="1:4">
      <c r="A4493" t="s">
        <v>17252</v>
      </c>
      <c r="B4493" s="4" t="s">
        <v>25246</v>
      </c>
      <c r="C4493" s="4" t="s">
        <v>20878</v>
      </c>
      <c r="D4493" t="str">
        <f t="shared" si="70"/>
        <v>http://example.net</v>
      </c>
    </row>
    <row r="4494" spans="1:4">
      <c r="A4494" t="s">
        <v>17256</v>
      </c>
      <c r="B4494" s="4" t="s">
        <v>25247</v>
      </c>
      <c r="C4494" s="4" t="s">
        <v>20878</v>
      </c>
      <c r="D4494" t="str">
        <f t="shared" si="70"/>
        <v>http://example.net</v>
      </c>
    </row>
    <row r="4495" spans="1:4">
      <c r="A4495" t="s">
        <v>17260</v>
      </c>
      <c r="B4495" s="4" t="s">
        <v>25248</v>
      </c>
      <c r="C4495" s="4" t="s">
        <v>20874</v>
      </c>
      <c r="D4495" t="str">
        <f t="shared" si="70"/>
        <v>http://example.com</v>
      </c>
    </row>
    <row r="4496" spans="1:4">
      <c r="A4496" t="s">
        <v>17263</v>
      </c>
      <c r="B4496" s="4" t="s">
        <v>25249</v>
      </c>
      <c r="C4496" s="4" t="s">
        <v>20878</v>
      </c>
      <c r="D4496" t="str">
        <f t="shared" si="70"/>
        <v>http://example.net</v>
      </c>
    </row>
    <row r="4497" spans="1:4">
      <c r="A4497" t="s">
        <v>17266</v>
      </c>
      <c r="B4497" s="4" t="s">
        <v>25250</v>
      </c>
      <c r="C4497" s="4" t="s">
        <v>20876</v>
      </c>
      <c r="D4497" t="str">
        <f t="shared" si="70"/>
        <v>http://example.org</v>
      </c>
    </row>
    <row r="4498" spans="1:4">
      <c r="A4498" t="s">
        <v>17270</v>
      </c>
      <c r="B4498" s="4" t="s">
        <v>25251</v>
      </c>
      <c r="C4498" s="4" t="s">
        <v>20878</v>
      </c>
      <c r="D4498" t="str">
        <f t="shared" si="70"/>
        <v>http://example.net</v>
      </c>
    </row>
    <row r="4499" spans="1:4">
      <c r="A4499" t="s">
        <v>17274</v>
      </c>
      <c r="B4499" s="4" t="s">
        <v>25252</v>
      </c>
      <c r="C4499" s="4" t="s">
        <v>20878</v>
      </c>
      <c r="D4499" t="str">
        <f t="shared" si="70"/>
        <v>http://example.net</v>
      </c>
    </row>
    <row r="4500" spans="1:4">
      <c r="A4500" t="s">
        <v>17278</v>
      </c>
      <c r="B4500" s="4" t="s">
        <v>25253</v>
      </c>
      <c r="C4500" s="4" t="s">
        <v>20878</v>
      </c>
      <c r="D4500" t="str">
        <f t="shared" si="70"/>
        <v>http://example.net</v>
      </c>
    </row>
    <row r="4501" spans="1:4">
      <c r="A4501" t="s">
        <v>17282</v>
      </c>
      <c r="B4501" s="4" t="s">
        <v>25254</v>
      </c>
      <c r="C4501" s="4" t="s">
        <v>20878</v>
      </c>
      <c r="D4501" t="str">
        <f t="shared" si="70"/>
        <v>http://example.net</v>
      </c>
    </row>
    <row r="4502" spans="1:4">
      <c r="A4502" t="s">
        <v>17286</v>
      </c>
      <c r="B4502" s="4" t="s">
        <v>25255</v>
      </c>
      <c r="C4502" s="4" t="s">
        <v>20878</v>
      </c>
      <c r="D4502" t="str">
        <f t="shared" si="70"/>
        <v>http://example.net</v>
      </c>
    </row>
    <row r="4503" spans="1:4">
      <c r="A4503" t="s">
        <v>17290</v>
      </c>
      <c r="B4503" s="4" t="s">
        <v>25256</v>
      </c>
      <c r="C4503" s="4" t="s">
        <v>20876</v>
      </c>
      <c r="D4503" t="str">
        <f t="shared" si="70"/>
        <v>http://example.org</v>
      </c>
    </row>
    <row r="4504" spans="1:4">
      <c r="A4504" t="s">
        <v>17294</v>
      </c>
      <c r="B4504" s="4" t="s">
        <v>25257</v>
      </c>
      <c r="C4504" s="4" t="s">
        <v>20876</v>
      </c>
      <c r="D4504" t="str">
        <f t="shared" si="70"/>
        <v>http://example.org</v>
      </c>
    </row>
    <row r="4505" spans="1:4">
      <c r="A4505" t="s">
        <v>17298</v>
      </c>
      <c r="B4505" s="4" t="s">
        <v>25258</v>
      </c>
      <c r="C4505" s="4" t="s">
        <v>20876</v>
      </c>
      <c r="D4505" t="str">
        <f t="shared" si="70"/>
        <v>http://example.org</v>
      </c>
    </row>
    <row r="4506" spans="1:4">
      <c r="A4506" t="s">
        <v>17301</v>
      </c>
      <c r="B4506" s="4" t="s">
        <v>25259</v>
      </c>
      <c r="C4506" s="4" t="s">
        <v>20874</v>
      </c>
      <c r="D4506" t="str">
        <f t="shared" si="70"/>
        <v>http://example.com</v>
      </c>
    </row>
    <row r="4507" spans="1:4">
      <c r="A4507" t="s">
        <v>17305</v>
      </c>
      <c r="B4507" s="4" t="s">
        <v>25260</v>
      </c>
      <c r="C4507" s="4" t="s">
        <v>20876</v>
      </c>
      <c r="D4507" t="str">
        <f t="shared" si="70"/>
        <v>http://example.org</v>
      </c>
    </row>
    <row r="4508" spans="1:4">
      <c r="A4508" t="s">
        <v>17309</v>
      </c>
      <c r="B4508" s="4" t="s">
        <v>25261</v>
      </c>
      <c r="C4508" s="4" t="s">
        <v>20874</v>
      </c>
      <c r="D4508" t="str">
        <f t="shared" si="70"/>
        <v>http://example.com</v>
      </c>
    </row>
    <row r="4509" spans="1:4">
      <c r="A4509" t="s">
        <v>17313</v>
      </c>
      <c r="B4509" s="4" t="s">
        <v>25262</v>
      </c>
      <c r="C4509" s="4" t="s">
        <v>20876</v>
      </c>
      <c r="D4509" t="str">
        <f t="shared" si="70"/>
        <v>http://example.org</v>
      </c>
    </row>
    <row r="4510" spans="1:4">
      <c r="A4510" t="s">
        <v>17317</v>
      </c>
      <c r="B4510" s="4" t="s">
        <v>25263</v>
      </c>
      <c r="C4510" s="4" t="s">
        <v>20876</v>
      </c>
      <c r="D4510" t="str">
        <f t="shared" si="70"/>
        <v>http://example.org</v>
      </c>
    </row>
    <row r="4511" spans="1:4">
      <c r="A4511" t="s">
        <v>17321</v>
      </c>
      <c r="B4511" s="4" t="s">
        <v>25264</v>
      </c>
      <c r="C4511" s="4" t="s">
        <v>20878</v>
      </c>
      <c r="D4511" t="str">
        <f t="shared" si="70"/>
        <v>http://example.net</v>
      </c>
    </row>
    <row r="4512" spans="1:4">
      <c r="A4512" t="s">
        <v>17325</v>
      </c>
      <c r="B4512" s="4" t="s">
        <v>25265</v>
      </c>
      <c r="C4512" s="4" t="s">
        <v>20878</v>
      </c>
      <c r="D4512" t="str">
        <f t="shared" si="70"/>
        <v>http://example.net</v>
      </c>
    </row>
    <row r="4513" spans="1:4">
      <c r="A4513" t="s">
        <v>17328</v>
      </c>
      <c r="B4513" s="4" t="s">
        <v>25266</v>
      </c>
      <c r="C4513" s="4" t="s">
        <v>20876</v>
      </c>
      <c r="D4513" t="str">
        <f t="shared" si="70"/>
        <v>http://example.org</v>
      </c>
    </row>
    <row r="4514" spans="1:4">
      <c r="A4514" t="s">
        <v>17332</v>
      </c>
      <c r="B4514" s="4" t="s">
        <v>25267</v>
      </c>
      <c r="C4514" s="4" t="s">
        <v>20878</v>
      </c>
      <c r="D4514" t="str">
        <f t="shared" si="70"/>
        <v>http://example.net</v>
      </c>
    </row>
    <row r="4515" spans="1:4">
      <c r="A4515" t="s">
        <v>17336</v>
      </c>
      <c r="B4515" s="4" t="s">
        <v>25268</v>
      </c>
      <c r="C4515" s="4" t="s">
        <v>20876</v>
      </c>
      <c r="D4515" t="str">
        <f t="shared" si="70"/>
        <v>http://example.org</v>
      </c>
    </row>
    <row r="4516" spans="1:4">
      <c r="A4516" t="s">
        <v>3750</v>
      </c>
      <c r="B4516" s="4" t="s">
        <v>21835</v>
      </c>
      <c r="C4516" s="4" t="s">
        <v>20876</v>
      </c>
      <c r="D4516" t="str">
        <f t="shared" si="70"/>
        <v>http://example.org</v>
      </c>
    </row>
    <row r="4517" spans="1:4">
      <c r="A4517" t="s">
        <v>17342</v>
      </c>
      <c r="B4517" s="4" t="s">
        <v>25269</v>
      </c>
      <c r="C4517" s="4" t="s">
        <v>20878</v>
      </c>
      <c r="D4517" t="str">
        <f t="shared" si="70"/>
        <v>http://example.net</v>
      </c>
    </row>
    <row r="4518" spans="1:4">
      <c r="A4518" t="s">
        <v>17346</v>
      </c>
      <c r="B4518" s="4" t="s">
        <v>25270</v>
      </c>
      <c r="C4518" s="4" t="s">
        <v>20874</v>
      </c>
      <c r="D4518" t="str">
        <f t="shared" si="70"/>
        <v>http://example.com</v>
      </c>
    </row>
    <row r="4519" spans="1:4">
      <c r="A4519" t="s">
        <v>17349</v>
      </c>
      <c r="B4519" s="4" t="s">
        <v>25271</v>
      </c>
      <c r="C4519" s="4" t="s">
        <v>20874</v>
      </c>
      <c r="D4519" t="str">
        <f t="shared" si="70"/>
        <v>http://example.com</v>
      </c>
    </row>
    <row r="4520" spans="1:4">
      <c r="A4520" t="s">
        <v>17353</v>
      </c>
      <c r="B4520" s="4" t="s">
        <v>25272</v>
      </c>
      <c r="C4520" s="4" t="s">
        <v>20874</v>
      </c>
      <c r="D4520" t="str">
        <f t="shared" si="70"/>
        <v>http://example.com</v>
      </c>
    </row>
    <row r="4521" spans="1:4">
      <c r="A4521" t="s">
        <v>17357</v>
      </c>
      <c r="B4521" s="4" t="s">
        <v>25273</v>
      </c>
      <c r="C4521" s="4" t="s">
        <v>20874</v>
      </c>
      <c r="D4521" t="str">
        <f t="shared" si="70"/>
        <v>http://example.com</v>
      </c>
    </row>
    <row r="4522" spans="1:4">
      <c r="A4522" t="s">
        <v>17361</v>
      </c>
      <c r="B4522" s="4" t="s">
        <v>25274</v>
      </c>
      <c r="C4522" s="4" t="s">
        <v>20876</v>
      </c>
      <c r="D4522" t="str">
        <f t="shared" si="70"/>
        <v>http://example.org</v>
      </c>
    </row>
    <row r="4523" spans="1:4">
      <c r="A4523" t="s">
        <v>17365</v>
      </c>
      <c r="B4523" s="4" t="s">
        <v>25275</v>
      </c>
      <c r="C4523" s="4" t="s">
        <v>20876</v>
      </c>
      <c r="D4523" t="str">
        <f t="shared" si="70"/>
        <v>http://example.org</v>
      </c>
    </row>
    <row r="4524" spans="1:4">
      <c r="A4524" t="s">
        <v>17369</v>
      </c>
      <c r="B4524" s="4" t="s">
        <v>25276</v>
      </c>
      <c r="C4524" s="4" t="s">
        <v>20878</v>
      </c>
      <c r="D4524" t="str">
        <f t="shared" si="70"/>
        <v>http://example.net</v>
      </c>
    </row>
    <row r="4525" spans="1:4">
      <c r="A4525" t="s">
        <v>17373</v>
      </c>
      <c r="B4525" s="4" t="s">
        <v>25277</v>
      </c>
      <c r="C4525" s="4" t="s">
        <v>20876</v>
      </c>
      <c r="D4525" t="str">
        <f t="shared" si="70"/>
        <v>http://example.org</v>
      </c>
    </row>
    <row r="4526" spans="1:4">
      <c r="A4526" t="s">
        <v>17377</v>
      </c>
      <c r="B4526" s="4" t="s">
        <v>25278</v>
      </c>
      <c r="C4526" s="4" t="s">
        <v>20878</v>
      </c>
      <c r="D4526" t="str">
        <f t="shared" si="70"/>
        <v>http://example.net</v>
      </c>
    </row>
    <row r="4527" spans="1:4">
      <c r="A4527" t="s">
        <v>17381</v>
      </c>
      <c r="B4527" s="4" t="s">
        <v>25279</v>
      </c>
      <c r="C4527" s="4" t="s">
        <v>20878</v>
      </c>
      <c r="D4527" t="str">
        <f t="shared" si="70"/>
        <v>http://example.net</v>
      </c>
    </row>
    <row r="4528" spans="1:4">
      <c r="A4528" t="s">
        <v>17385</v>
      </c>
      <c r="B4528" s="4" t="s">
        <v>25280</v>
      </c>
      <c r="C4528" s="4" t="s">
        <v>20874</v>
      </c>
      <c r="D4528" t="str">
        <f t="shared" si="70"/>
        <v>http://example.com</v>
      </c>
    </row>
    <row r="4529" spans="1:4">
      <c r="A4529" t="s">
        <v>17388</v>
      </c>
      <c r="B4529" s="4" t="s">
        <v>25281</v>
      </c>
      <c r="C4529" s="4" t="s">
        <v>20878</v>
      </c>
      <c r="D4529" t="str">
        <f t="shared" si="70"/>
        <v>http://example.net</v>
      </c>
    </row>
    <row r="4530" spans="1:4">
      <c r="A4530" t="s">
        <v>17391</v>
      </c>
      <c r="B4530" s="4" t="s">
        <v>25282</v>
      </c>
      <c r="C4530" s="4" t="s">
        <v>20874</v>
      </c>
      <c r="D4530" t="str">
        <f t="shared" si="70"/>
        <v>http://example.com</v>
      </c>
    </row>
    <row r="4531" spans="1:4">
      <c r="A4531" t="s">
        <v>17394</v>
      </c>
      <c r="B4531" s="4" t="s">
        <v>25283</v>
      </c>
      <c r="C4531" s="4" t="s">
        <v>20876</v>
      </c>
      <c r="D4531" t="str">
        <f t="shared" si="70"/>
        <v>http://example.org</v>
      </c>
    </row>
    <row r="4532" spans="1:4">
      <c r="A4532" t="s">
        <v>17398</v>
      </c>
      <c r="B4532" s="4" t="s">
        <v>25284</v>
      </c>
      <c r="C4532" s="4" t="s">
        <v>20878</v>
      </c>
      <c r="D4532" t="str">
        <f t="shared" si="70"/>
        <v>http://example.net</v>
      </c>
    </row>
    <row r="4533" spans="1:4">
      <c r="A4533" t="s">
        <v>17402</v>
      </c>
      <c r="B4533" s="4" t="s">
        <v>25285</v>
      </c>
      <c r="C4533" s="4" t="s">
        <v>20878</v>
      </c>
      <c r="D4533" t="str">
        <f t="shared" si="70"/>
        <v>http://example.net</v>
      </c>
    </row>
    <row r="4534" spans="1:4">
      <c r="A4534" t="s">
        <v>17406</v>
      </c>
      <c r="B4534" s="4" t="s">
        <v>25286</v>
      </c>
      <c r="C4534" s="4" t="s">
        <v>20876</v>
      </c>
      <c r="D4534" t="str">
        <f t="shared" si="70"/>
        <v>http://example.org</v>
      </c>
    </row>
    <row r="4535" spans="1:4">
      <c r="A4535" t="s">
        <v>17410</v>
      </c>
      <c r="B4535" s="4" t="s">
        <v>25287</v>
      </c>
      <c r="C4535" s="4" t="s">
        <v>20876</v>
      </c>
      <c r="D4535" t="str">
        <f t="shared" si="70"/>
        <v>http://example.org</v>
      </c>
    </row>
    <row r="4536" spans="1:4">
      <c r="A4536" t="s">
        <v>17414</v>
      </c>
      <c r="B4536" s="4" t="s">
        <v>23885</v>
      </c>
      <c r="C4536" s="4" t="s">
        <v>20878</v>
      </c>
      <c r="D4536" t="str">
        <f t="shared" si="70"/>
        <v>http://example.net</v>
      </c>
    </row>
    <row r="4537" spans="1:4">
      <c r="A4537" t="s">
        <v>17418</v>
      </c>
      <c r="B4537" s="4" t="s">
        <v>25288</v>
      </c>
      <c r="C4537" s="4" t="s">
        <v>20874</v>
      </c>
      <c r="D4537" t="str">
        <f t="shared" si="70"/>
        <v>http://example.com</v>
      </c>
    </row>
    <row r="4538" spans="1:4">
      <c r="A4538" t="s">
        <v>17421</v>
      </c>
      <c r="B4538" s="4" t="s">
        <v>25289</v>
      </c>
      <c r="C4538" s="4" t="s">
        <v>20878</v>
      </c>
      <c r="D4538" t="str">
        <f t="shared" si="70"/>
        <v>http://example.net</v>
      </c>
    </row>
    <row r="4539" spans="1:4">
      <c r="A4539" t="s">
        <v>17425</v>
      </c>
      <c r="B4539" s="4" t="s">
        <v>25290</v>
      </c>
      <c r="C4539" s="4" t="s">
        <v>20874</v>
      </c>
      <c r="D4539" t="str">
        <f t="shared" si="70"/>
        <v>http://example.com</v>
      </c>
    </row>
    <row r="4540" spans="1:4">
      <c r="A4540" t="s">
        <v>17429</v>
      </c>
      <c r="B4540" s="4" t="s">
        <v>25291</v>
      </c>
      <c r="C4540" s="4" t="s">
        <v>20876</v>
      </c>
      <c r="D4540" t="str">
        <f t="shared" si="70"/>
        <v>http://example.org</v>
      </c>
    </row>
    <row r="4541" spans="1:4">
      <c r="A4541" t="s">
        <v>17432</v>
      </c>
      <c r="B4541" s="4" t="s">
        <v>25292</v>
      </c>
      <c r="C4541" s="4" t="s">
        <v>20878</v>
      </c>
      <c r="D4541" t="str">
        <f t="shared" si="70"/>
        <v>http://example.net</v>
      </c>
    </row>
    <row r="4542" spans="1:4">
      <c r="A4542" t="s">
        <v>17436</v>
      </c>
      <c r="B4542" s="4" t="s">
        <v>25293</v>
      </c>
      <c r="C4542" s="4" t="s">
        <v>20874</v>
      </c>
      <c r="D4542" t="str">
        <f t="shared" si="70"/>
        <v>http://example.com</v>
      </c>
    </row>
    <row r="4543" spans="1:4">
      <c r="A4543" t="s">
        <v>17440</v>
      </c>
      <c r="B4543" s="4" t="s">
        <v>25294</v>
      </c>
      <c r="C4543" s="4" t="s">
        <v>20874</v>
      </c>
      <c r="D4543" t="str">
        <f t="shared" si="70"/>
        <v>http://example.com</v>
      </c>
    </row>
    <row r="4544" spans="1:4">
      <c r="A4544" t="s">
        <v>17444</v>
      </c>
      <c r="B4544" s="4" t="s">
        <v>25295</v>
      </c>
      <c r="C4544" s="4" t="s">
        <v>20874</v>
      </c>
      <c r="D4544" t="str">
        <f t="shared" si="70"/>
        <v>http://example.com</v>
      </c>
    </row>
    <row r="4545" spans="1:4">
      <c r="A4545" t="s">
        <v>17448</v>
      </c>
      <c r="B4545" s="4" t="s">
        <v>25296</v>
      </c>
      <c r="C4545" s="4" t="s">
        <v>20874</v>
      </c>
      <c r="D4545" t="str">
        <f t="shared" si="70"/>
        <v>http://example.com</v>
      </c>
    </row>
    <row r="4546" spans="1:4">
      <c r="A4546" t="s">
        <v>17452</v>
      </c>
      <c r="B4546" s="4" t="s">
        <v>25297</v>
      </c>
      <c r="C4546" s="4" t="s">
        <v>20878</v>
      </c>
      <c r="D4546" t="str">
        <f t="shared" si="70"/>
        <v>http://example.net</v>
      </c>
    </row>
    <row r="4547" spans="1:4">
      <c r="A4547" t="s">
        <v>17456</v>
      </c>
      <c r="B4547" s="4" t="s">
        <v>25298</v>
      </c>
      <c r="C4547" s="4" t="s">
        <v>20878</v>
      </c>
      <c r="D4547" t="str">
        <f t="shared" ref="D4547:D4610" si="71">"http://"&amp;C4547</f>
        <v>http://example.net</v>
      </c>
    </row>
    <row r="4548" spans="1:4">
      <c r="A4548" t="s">
        <v>17460</v>
      </c>
      <c r="B4548" s="4" t="s">
        <v>25299</v>
      </c>
      <c r="C4548" s="4" t="s">
        <v>20876</v>
      </c>
      <c r="D4548" t="str">
        <f t="shared" si="71"/>
        <v>http://example.org</v>
      </c>
    </row>
    <row r="4549" spans="1:4">
      <c r="A4549" t="s">
        <v>17464</v>
      </c>
      <c r="B4549" s="4" t="s">
        <v>25300</v>
      </c>
      <c r="C4549" s="4" t="s">
        <v>20878</v>
      </c>
      <c r="D4549" t="str">
        <f t="shared" si="71"/>
        <v>http://example.net</v>
      </c>
    </row>
    <row r="4550" spans="1:4">
      <c r="A4550" t="s">
        <v>17468</v>
      </c>
      <c r="B4550" s="4" t="s">
        <v>25301</v>
      </c>
      <c r="C4550" s="4" t="s">
        <v>20876</v>
      </c>
      <c r="D4550" t="str">
        <f t="shared" si="71"/>
        <v>http://example.org</v>
      </c>
    </row>
    <row r="4551" spans="1:4">
      <c r="A4551" t="s">
        <v>17472</v>
      </c>
      <c r="B4551" s="4" t="s">
        <v>25302</v>
      </c>
      <c r="C4551" s="4" t="s">
        <v>20876</v>
      </c>
      <c r="D4551" t="str">
        <f t="shared" si="71"/>
        <v>http://example.org</v>
      </c>
    </row>
    <row r="4552" spans="1:4">
      <c r="A4552" t="s">
        <v>17476</v>
      </c>
      <c r="B4552" s="4" t="s">
        <v>25303</v>
      </c>
      <c r="C4552" s="4" t="s">
        <v>20876</v>
      </c>
      <c r="D4552" t="str">
        <f t="shared" si="71"/>
        <v>http://example.org</v>
      </c>
    </row>
    <row r="4553" spans="1:4">
      <c r="A4553" t="s">
        <v>17480</v>
      </c>
      <c r="B4553" s="4" t="s">
        <v>25304</v>
      </c>
      <c r="C4553" s="4" t="s">
        <v>20878</v>
      </c>
      <c r="D4553" t="str">
        <f t="shared" si="71"/>
        <v>http://example.net</v>
      </c>
    </row>
    <row r="4554" spans="1:4">
      <c r="A4554" t="s">
        <v>1266</v>
      </c>
      <c r="B4554" s="4" t="s">
        <v>21199</v>
      </c>
      <c r="C4554" s="4" t="s">
        <v>20874</v>
      </c>
      <c r="D4554" t="str">
        <f t="shared" si="71"/>
        <v>http://example.com</v>
      </c>
    </row>
    <row r="4555" spans="1:4">
      <c r="A4555" t="s">
        <v>17487</v>
      </c>
      <c r="B4555" s="4" t="s">
        <v>25305</v>
      </c>
      <c r="C4555" s="4" t="s">
        <v>20878</v>
      </c>
      <c r="D4555" t="str">
        <f t="shared" si="71"/>
        <v>http://example.net</v>
      </c>
    </row>
    <row r="4556" spans="1:4">
      <c r="A4556" t="s">
        <v>17490</v>
      </c>
      <c r="B4556" s="4" t="s">
        <v>25306</v>
      </c>
      <c r="C4556" s="4" t="s">
        <v>20876</v>
      </c>
      <c r="D4556" t="str">
        <f t="shared" si="71"/>
        <v>http://example.org</v>
      </c>
    </row>
    <row r="4557" spans="1:4">
      <c r="A4557" t="s">
        <v>17494</v>
      </c>
      <c r="B4557" s="4" t="s">
        <v>25307</v>
      </c>
      <c r="C4557" s="4" t="s">
        <v>20876</v>
      </c>
      <c r="D4557" t="str">
        <f t="shared" si="71"/>
        <v>http://example.org</v>
      </c>
    </row>
    <row r="4558" spans="1:4">
      <c r="A4558" t="s">
        <v>17497</v>
      </c>
      <c r="B4558" s="4" t="s">
        <v>25308</v>
      </c>
      <c r="C4558" s="4" t="s">
        <v>20874</v>
      </c>
      <c r="D4558" t="str">
        <f t="shared" si="71"/>
        <v>http://example.com</v>
      </c>
    </row>
    <row r="4559" spans="1:4">
      <c r="A4559" t="s">
        <v>17421</v>
      </c>
      <c r="B4559" s="4" t="s">
        <v>25289</v>
      </c>
      <c r="C4559" s="4" t="s">
        <v>20878</v>
      </c>
      <c r="D4559" t="str">
        <f t="shared" si="71"/>
        <v>http://example.net</v>
      </c>
    </row>
    <row r="4560" spans="1:4">
      <c r="A4560" t="s">
        <v>17504</v>
      </c>
      <c r="B4560" s="4" t="s">
        <v>25309</v>
      </c>
      <c r="C4560" s="4" t="s">
        <v>20874</v>
      </c>
      <c r="D4560" t="str">
        <f t="shared" si="71"/>
        <v>http://example.com</v>
      </c>
    </row>
    <row r="4561" spans="1:4">
      <c r="A4561" t="s">
        <v>17508</v>
      </c>
      <c r="B4561" s="4" t="s">
        <v>25310</v>
      </c>
      <c r="C4561" s="4" t="s">
        <v>20878</v>
      </c>
      <c r="D4561" t="str">
        <f t="shared" si="71"/>
        <v>http://example.net</v>
      </c>
    </row>
    <row r="4562" spans="1:4">
      <c r="A4562" t="s">
        <v>17512</v>
      </c>
      <c r="B4562" s="4" t="s">
        <v>25311</v>
      </c>
      <c r="C4562" s="4" t="s">
        <v>20878</v>
      </c>
      <c r="D4562" t="str">
        <f t="shared" si="71"/>
        <v>http://example.net</v>
      </c>
    </row>
    <row r="4563" spans="1:4">
      <c r="A4563" t="s">
        <v>17516</v>
      </c>
      <c r="B4563" s="4" t="s">
        <v>25312</v>
      </c>
      <c r="C4563" s="4" t="s">
        <v>20876</v>
      </c>
      <c r="D4563" t="str">
        <f t="shared" si="71"/>
        <v>http://example.org</v>
      </c>
    </row>
    <row r="4564" spans="1:4">
      <c r="A4564" t="s">
        <v>17520</v>
      </c>
      <c r="B4564" s="4" t="s">
        <v>25313</v>
      </c>
      <c r="C4564" s="4" t="s">
        <v>20874</v>
      </c>
      <c r="D4564" t="str">
        <f t="shared" si="71"/>
        <v>http://example.com</v>
      </c>
    </row>
    <row r="4565" spans="1:4">
      <c r="A4565" t="s">
        <v>17524</v>
      </c>
      <c r="B4565" s="4" t="s">
        <v>25314</v>
      </c>
      <c r="C4565" s="4" t="s">
        <v>20878</v>
      </c>
      <c r="D4565" t="str">
        <f t="shared" si="71"/>
        <v>http://example.net</v>
      </c>
    </row>
    <row r="4566" spans="1:4">
      <c r="A4566" t="s">
        <v>17528</v>
      </c>
      <c r="B4566" s="4" t="s">
        <v>21720</v>
      </c>
      <c r="C4566" s="4" t="s">
        <v>20876</v>
      </c>
      <c r="D4566" t="str">
        <f t="shared" si="71"/>
        <v>http://example.org</v>
      </c>
    </row>
    <row r="4567" spans="1:4">
      <c r="A4567" t="s">
        <v>17532</v>
      </c>
      <c r="B4567" s="4" t="s">
        <v>25315</v>
      </c>
      <c r="C4567" s="4" t="s">
        <v>20876</v>
      </c>
      <c r="D4567" t="str">
        <f t="shared" si="71"/>
        <v>http://example.org</v>
      </c>
    </row>
    <row r="4568" spans="1:4">
      <c r="A4568" t="s">
        <v>17536</v>
      </c>
      <c r="B4568" s="4" t="s">
        <v>25316</v>
      </c>
      <c r="C4568" s="4" t="s">
        <v>20876</v>
      </c>
      <c r="D4568" t="str">
        <f t="shared" si="71"/>
        <v>http://example.org</v>
      </c>
    </row>
    <row r="4569" spans="1:4">
      <c r="A4569" t="s">
        <v>17540</v>
      </c>
      <c r="B4569" s="4" t="s">
        <v>25317</v>
      </c>
      <c r="C4569" s="4" t="s">
        <v>20876</v>
      </c>
      <c r="D4569" t="str">
        <f t="shared" si="71"/>
        <v>http://example.org</v>
      </c>
    </row>
    <row r="4570" spans="1:4">
      <c r="A4570" t="s">
        <v>17542</v>
      </c>
      <c r="B4570" s="4" t="s">
        <v>25318</v>
      </c>
      <c r="C4570" s="4" t="s">
        <v>20878</v>
      </c>
      <c r="D4570" t="str">
        <f t="shared" si="71"/>
        <v>http://example.net</v>
      </c>
    </row>
    <row r="4571" spans="1:4">
      <c r="A4571" t="s">
        <v>17546</v>
      </c>
      <c r="B4571" s="4" t="s">
        <v>25319</v>
      </c>
      <c r="C4571" s="4" t="s">
        <v>20876</v>
      </c>
      <c r="D4571" t="str">
        <f t="shared" si="71"/>
        <v>http://example.org</v>
      </c>
    </row>
    <row r="4572" spans="1:4">
      <c r="A4572" t="s">
        <v>17550</v>
      </c>
      <c r="B4572" s="4" t="s">
        <v>25320</v>
      </c>
      <c r="C4572" s="4" t="s">
        <v>20874</v>
      </c>
      <c r="D4572" t="str">
        <f t="shared" si="71"/>
        <v>http://example.com</v>
      </c>
    </row>
    <row r="4573" spans="1:4">
      <c r="A4573" t="s">
        <v>17554</v>
      </c>
      <c r="B4573" s="4" t="s">
        <v>25321</v>
      </c>
      <c r="C4573" s="4" t="s">
        <v>20874</v>
      </c>
      <c r="D4573" t="str">
        <f t="shared" si="71"/>
        <v>http://example.com</v>
      </c>
    </row>
    <row r="4574" spans="1:4">
      <c r="A4574" t="s">
        <v>17558</v>
      </c>
      <c r="B4574" s="4" t="s">
        <v>25322</v>
      </c>
      <c r="C4574" s="4" t="s">
        <v>20876</v>
      </c>
      <c r="D4574" t="str">
        <f t="shared" si="71"/>
        <v>http://example.org</v>
      </c>
    </row>
    <row r="4575" spans="1:4">
      <c r="A4575" t="s">
        <v>17562</v>
      </c>
      <c r="B4575" s="4" t="s">
        <v>25323</v>
      </c>
      <c r="C4575" s="4" t="s">
        <v>20874</v>
      </c>
      <c r="D4575" t="str">
        <f t="shared" si="71"/>
        <v>http://example.com</v>
      </c>
    </row>
    <row r="4576" spans="1:4">
      <c r="A4576" t="s">
        <v>17566</v>
      </c>
      <c r="B4576" s="4" t="s">
        <v>25324</v>
      </c>
      <c r="C4576" s="4" t="s">
        <v>20876</v>
      </c>
      <c r="D4576" t="str">
        <f t="shared" si="71"/>
        <v>http://example.org</v>
      </c>
    </row>
    <row r="4577" spans="1:4">
      <c r="A4577" t="s">
        <v>17570</v>
      </c>
      <c r="B4577" s="4" t="s">
        <v>25325</v>
      </c>
      <c r="C4577" s="4" t="s">
        <v>20874</v>
      </c>
      <c r="D4577" t="str">
        <f t="shared" si="71"/>
        <v>http://example.com</v>
      </c>
    </row>
    <row r="4578" spans="1:4">
      <c r="A4578" t="s">
        <v>17574</v>
      </c>
      <c r="B4578" s="4" t="s">
        <v>25326</v>
      </c>
      <c r="C4578" s="4" t="s">
        <v>20878</v>
      </c>
      <c r="D4578" t="str">
        <f t="shared" si="71"/>
        <v>http://example.net</v>
      </c>
    </row>
    <row r="4579" spans="1:4">
      <c r="A4579" t="s">
        <v>17578</v>
      </c>
      <c r="B4579" s="4" t="s">
        <v>25327</v>
      </c>
      <c r="C4579" s="4" t="s">
        <v>20878</v>
      </c>
      <c r="D4579" t="str">
        <f t="shared" si="71"/>
        <v>http://example.net</v>
      </c>
    </row>
    <row r="4580" spans="1:4">
      <c r="A4580" t="s">
        <v>17582</v>
      </c>
      <c r="B4580" s="4" t="s">
        <v>25328</v>
      </c>
      <c r="C4580" s="4" t="s">
        <v>20876</v>
      </c>
      <c r="D4580" t="str">
        <f t="shared" si="71"/>
        <v>http://example.org</v>
      </c>
    </row>
    <row r="4581" spans="1:4">
      <c r="A4581" t="s">
        <v>17586</v>
      </c>
      <c r="B4581" s="4" t="s">
        <v>25329</v>
      </c>
      <c r="C4581" s="4" t="s">
        <v>20876</v>
      </c>
      <c r="D4581" t="str">
        <f t="shared" si="71"/>
        <v>http://example.org</v>
      </c>
    </row>
    <row r="4582" spans="1:4">
      <c r="A4582" t="s">
        <v>17589</v>
      </c>
      <c r="B4582" s="4" t="s">
        <v>25330</v>
      </c>
      <c r="C4582" s="4" t="s">
        <v>20876</v>
      </c>
      <c r="D4582" t="str">
        <f t="shared" si="71"/>
        <v>http://example.org</v>
      </c>
    </row>
    <row r="4583" spans="1:4">
      <c r="A4583" t="s">
        <v>17593</v>
      </c>
      <c r="B4583" s="4" t="s">
        <v>25331</v>
      </c>
      <c r="C4583" s="4" t="s">
        <v>20874</v>
      </c>
      <c r="D4583" t="str">
        <f t="shared" si="71"/>
        <v>http://example.com</v>
      </c>
    </row>
    <row r="4584" spans="1:4">
      <c r="A4584" t="s">
        <v>17597</v>
      </c>
      <c r="B4584" s="4" t="s">
        <v>25332</v>
      </c>
      <c r="C4584" s="4" t="s">
        <v>20878</v>
      </c>
      <c r="D4584" t="str">
        <f t="shared" si="71"/>
        <v>http://example.net</v>
      </c>
    </row>
    <row r="4585" spans="1:4">
      <c r="A4585" t="s">
        <v>17601</v>
      </c>
      <c r="B4585" s="4" t="s">
        <v>25333</v>
      </c>
      <c r="C4585" s="4" t="s">
        <v>20878</v>
      </c>
      <c r="D4585" t="str">
        <f t="shared" si="71"/>
        <v>http://example.net</v>
      </c>
    </row>
    <row r="4586" spans="1:4">
      <c r="A4586" t="s">
        <v>17605</v>
      </c>
      <c r="B4586" s="4" t="s">
        <v>25334</v>
      </c>
      <c r="C4586" s="4" t="s">
        <v>20874</v>
      </c>
      <c r="D4586" t="str">
        <f t="shared" si="71"/>
        <v>http://example.com</v>
      </c>
    </row>
    <row r="4587" spans="1:4">
      <c r="A4587" t="s">
        <v>17607</v>
      </c>
      <c r="B4587" s="4" t="s">
        <v>25335</v>
      </c>
      <c r="C4587" s="4" t="s">
        <v>20874</v>
      </c>
      <c r="D4587" t="str">
        <f t="shared" si="71"/>
        <v>http://example.com</v>
      </c>
    </row>
    <row r="4588" spans="1:4">
      <c r="A4588" t="s">
        <v>17611</v>
      </c>
      <c r="B4588" s="4" t="s">
        <v>25336</v>
      </c>
      <c r="C4588" s="4" t="s">
        <v>20874</v>
      </c>
      <c r="D4588" t="str">
        <f t="shared" si="71"/>
        <v>http://example.com</v>
      </c>
    </row>
    <row r="4589" spans="1:4">
      <c r="A4589" t="s">
        <v>17615</v>
      </c>
      <c r="B4589" s="4" t="s">
        <v>25337</v>
      </c>
      <c r="C4589" s="4" t="s">
        <v>20878</v>
      </c>
      <c r="D4589" t="str">
        <f t="shared" si="71"/>
        <v>http://example.net</v>
      </c>
    </row>
    <row r="4590" spans="1:4">
      <c r="A4590" t="s">
        <v>17619</v>
      </c>
      <c r="B4590" s="4" t="s">
        <v>25338</v>
      </c>
      <c r="C4590" s="4" t="s">
        <v>20874</v>
      </c>
      <c r="D4590" t="str">
        <f t="shared" si="71"/>
        <v>http://example.com</v>
      </c>
    </row>
    <row r="4591" spans="1:4">
      <c r="A4591" t="s">
        <v>17623</v>
      </c>
      <c r="B4591" s="4" t="s">
        <v>25339</v>
      </c>
      <c r="C4591" s="4" t="s">
        <v>20874</v>
      </c>
      <c r="D4591" t="str">
        <f t="shared" si="71"/>
        <v>http://example.com</v>
      </c>
    </row>
    <row r="4592" spans="1:4">
      <c r="A4592" t="s">
        <v>17627</v>
      </c>
      <c r="B4592" s="4" t="s">
        <v>25340</v>
      </c>
      <c r="C4592" s="4" t="s">
        <v>20878</v>
      </c>
      <c r="D4592" t="str">
        <f t="shared" si="71"/>
        <v>http://example.net</v>
      </c>
    </row>
    <row r="4593" spans="1:4">
      <c r="A4593" t="s">
        <v>17631</v>
      </c>
      <c r="B4593" s="4" t="s">
        <v>25341</v>
      </c>
      <c r="C4593" s="4" t="s">
        <v>20878</v>
      </c>
      <c r="D4593" t="str">
        <f t="shared" si="71"/>
        <v>http://example.net</v>
      </c>
    </row>
    <row r="4594" spans="1:4">
      <c r="A4594" t="s">
        <v>17635</v>
      </c>
      <c r="B4594" s="4" t="s">
        <v>25342</v>
      </c>
      <c r="C4594" s="4" t="s">
        <v>20874</v>
      </c>
      <c r="D4594" t="str">
        <f t="shared" si="71"/>
        <v>http://example.com</v>
      </c>
    </row>
    <row r="4595" spans="1:4">
      <c r="A4595" t="s">
        <v>17639</v>
      </c>
      <c r="B4595" s="4" t="s">
        <v>25343</v>
      </c>
      <c r="C4595" s="4" t="s">
        <v>20878</v>
      </c>
      <c r="D4595" t="str">
        <f t="shared" si="71"/>
        <v>http://example.net</v>
      </c>
    </row>
    <row r="4596" spans="1:4">
      <c r="A4596" t="s">
        <v>17643</v>
      </c>
      <c r="B4596" s="4" t="s">
        <v>25344</v>
      </c>
      <c r="C4596" s="4" t="s">
        <v>20874</v>
      </c>
      <c r="D4596" t="str">
        <f t="shared" si="71"/>
        <v>http://example.com</v>
      </c>
    </row>
    <row r="4597" spans="1:4">
      <c r="A4597" t="s">
        <v>17645</v>
      </c>
      <c r="B4597" s="4" t="s">
        <v>25345</v>
      </c>
      <c r="C4597" s="4" t="s">
        <v>20874</v>
      </c>
      <c r="D4597" t="str">
        <f t="shared" si="71"/>
        <v>http://example.com</v>
      </c>
    </row>
    <row r="4598" spans="1:4">
      <c r="A4598" t="s">
        <v>17649</v>
      </c>
      <c r="B4598" s="4" t="s">
        <v>25346</v>
      </c>
      <c r="C4598" s="4" t="s">
        <v>20874</v>
      </c>
      <c r="D4598" t="str">
        <f t="shared" si="71"/>
        <v>http://example.com</v>
      </c>
    </row>
    <row r="4599" spans="1:4">
      <c r="A4599" t="s">
        <v>17653</v>
      </c>
      <c r="B4599" s="4" t="s">
        <v>25347</v>
      </c>
      <c r="C4599" s="4" t="s">
        <v>20878</v>
      </c>
      <c r="D4599" t="str">
        <f t="shared" si="71"/>
        <v>http://example.net</v>
      </c>
    </row>
    <row r="4600" spans="1:4">
      <c r="A4600" t="s">
        <v>17657</v>
      </c>
      <c r="B4600" s="4" t="s">
        <v>25348</v>
      </c>
      <c r="C4600" s="4" t="s">
        <v>20874</v>
      </c>
      <c r="D4600" t="str">
        <f t="shared" si="71"/>
        <v>http://example.com</v>
      </c>
    </row>
    <row r="4601" spans="1:4">
      <c r="A4601" t="s">
        <v>17660</v>
      </c>
      <c r="B4601" s="4" t="s">
        <v>25349</v>
      </c>
      <c r="C4601" s="4" t="s">
        <v>20876</v>
      </c>
      <c r="D4601" t="str">
        <f t="shared" si="71"/>
        <v>http://example.org</v>
      </c>
    </row>
    <row r="4602" spans="1:4">
      <c r="A4602" t="s">
        <v>17664</v>
      </c>
      <c r="B4602" s="4" t="s">
        <v>25350</v>
      </c>
      <c r="C4602" s="4" t="s">
        <v>20876</v>
      </c>
      <c r="D4602" t="str">
        <f t="shared" si="71"/>
        <v>http://example.org</v>
      </c>
    </row>
    <row r="4603" spans="1:4">
      <c r="A4603" t="s">
        <v>17668</v>
      </c>
      <c r="B4603" s="4" t="s">
        <v>25351</v>
      </c>
      <c r="C4603" s="4" t="s">
        <v>20874</v>
      </c>
      <c r="D4603" t="str">
        <f t="shared" si="71"/>
        <v>http://example.com</v>
      </c>
    </row>
    <row r="4604" spans="1:4">
      <c r="A4604" t="s">
        <v>17672</v>
      </c>
      <c r="B4604" s="4" t="s">
        <v>25352</v>
      </c>
      <c r="C4604" s="4" t="s">
        <v>20874</v>
      </c>
      <c r="D4604" t="str">
        <f t="shared" si="71"/>
        <v>http://example.com</v>
      </c>
    </row>
    <row r="4605" spans="1:4">
      <c r="A4605" t="s">
        <v>17676</v>
      </c>
      <c r="B4605" s="4" t="s">
        <v>25353</v>
      </c>
      <c r="C4605" s="4" t="s">
        <v>20878</v>
      </c>
      <c r="D4605" t="str">
        <f t="shared" si="71"/>
        <v>http://example.net</v>
      </c>
    </row>
    <row r="4606" spans="1:4">
      <c r="A4606" t="s">
        <v>17679</v>
      </c>
      <c r="B4606" s="4" t="s">
        <v>25354</v>
      </c>
      <c r="C4606" s="4" t="s">
        <v>20874</v>
      </c>
      <c r="D4606" t="str">
        <f t="shared" si="71"/>
        <v>http://example.com</v>
      </c>
    </row>
    <row r="4607" spans="1:4">
      <c r="A4607" t="s">
        <v>17682</v>
      </c>
      <c r="B4607" s="4" t="s">
        <v>25355</v>
      </c>
      <c r="C4607" s="4" t="s">
        <v>20878</v>
      </c>
      <c r="D4607" t="str">
        <f t="shared" si="71"/>
        <v>http://example.net</v>
      </c>
    </row>
    <row r="4608" spans="1:4">
      <c r="A4608" t="s">
        <v>17686</v>
      </c>
      <c r="B4608" s="4" t="s">
        <v>25356</v>
      </c>
      <c r="C4608" s="4" t="s">
        <v>20876</v>
      </c>
      <c r="D4608" t="str">
        <f t="shared" si="71"/>
        <v>http://example.org</v>
      </c>
    </row>
    <row r="4609" spans="1:4">
      <c r="A4609" t="s">
        <v>17690</v>
      </c>
      <c r="B4609" s="4" t="s">
        <v>25357</v>
      </c>
      <c r="C4609" s="4" t="s">
        <v>20876</v>
      </c>
      <c r="D4609" t="str">
        <f t="shared" si="71"/>
        <v>http://example.org</v>
      </c>
    </row>
    <row r="4610" spans="1:4">
      <c r="A4610" t="s">
        <v>17694</v>
      </c>
      <c r="B4610" s="4" t="s">
        <v>25358</v>
      </c>
      <c r="C4610" s="4" t="s">
        <v>20878</v>
      </c>
      <c r="D4610" t="str">
        <f t="shared" si="71"/>
        <v>http://example.net</v>
      </c>
    </row>
    <row r="4611" spans="1:4">
      <c r="A4611" t="s">
        <v>17698</v>
      </c>
      <c r="B4611" s="4" t="s">
        <v>25359</v>
      </c>
      <c r="C4611" s="4" t="s">
        <v>20878</v>
      </c>
      <c r="D4611" t="str">
        <f t="shared" ref="D4611:D4674" si="72">"http://"&amp;C4611</f>
        <v>http://example.net</v>
      </c>
    </row>
    <row r="4612" spans="1:4">
      <c r="A4612" t="s">
        <v>17701</v>
      </c>
      <c r="B4612" s="4" t="s">
        <v>25360</v>
      </c>
      <c r="C4612" s="4" t="s">
        <v>20876</v>
      </c>
      <c r="D4612" t="str">
        <f t="shared" si="72"/>
        <v>http://example.org</v>
      </c>
    </row>
    <row r="4613" spans="1:4">
      <c r="A4613" t="s">
        <v>17704</v>
      </c>
      <c r="B4613" s="4" t="s">
        <v>25361</v>
      </c>
      <c r="C4613" s="4" t="s">
        <v>20876</v>
      </c>
      <c r="D4613" t="str">
        <f t="shared" si="72"/>
        <v>http://example.org</v>
      </c>
    </row>
    <row r="4614" spans="1:4">
      <c r="A4614" t="s">
        <v>17707</v>
      </c>
      <c r="B4614" s="4" t="s">
        <v>25362</v>
      </c>
      <c r="C4614" s="4" t="s">
        <v>20878</v>
      </c>
      <c r="D4614" t="str">
        <f t="shared" si="72"/>
        <v>http://example.net</v>
      </c>
    </row>
    <row r="4615" spans="1:4">
      <c r="A4615" t="s">
        <v>17711</v>
      </c>
      <c r="B4615" s="4" t="s">
        <v>25363</v>
      </c>
      <c r="C4615" s="4" t="s">
        <v>20878</v>
      </c>
      <c r="D4615" t="str">
        <f t="shared" si="72"/>
        <v>http://example.net</v>
      </c>
    </row>
    <row r="4616" spans="1:4">
      <c r="A4616" t="s">
        <v>17714</v>
      </c>
      <c r="B4616" s="4" t="s">
        <v>25364</v>
      </c>
      <c r="C4616" s="4" t="s">
        <v>20878</v>
      </c>
      <c r="D4616" t="str">
        <f t="shared" si="72"/>
        <v>http://example.net</v>
      </c>
    </row>
    <row r="4617" spans="1:4">
      <c r="A4617" t="s">
        <v>17718</v>
      </c>
      <c r="B4617" s="4" t="s">
        <v>25365</v>
      </c>
      <c r="C4617" s="4" t="s">
        <v>20878</v>
      </c>
      <c r="D4617" t="str">
        <f t="shared" si="72"/>
        <v>http://example.net</v>
      </c>
    </row>
    <row r="4618" spans="1:4">
      <c r="A4618" t="s">
        <v>17722</v>
      </c>
      <c r="B4618" s="4" t="s">
        <v>25366</v>
      </c>
      <c r="C4618" s="4" t="s">
        <v>20878</v>
      </c>
      <c r="D4618" t="str">
        <f t="shared" si="72"/>
        <v>http://example.net</v>
      </c>
    </row>
    <row r="4619" spans="1:4">
      <c r="A4619" t="s">
        <v>17726</v>
      </c>
      <c r="B4619" s="4" t="s">
        <v>25367</v>
      </c>
      <c r="C4619" s="4" t="s">
        <v>20876</v>
      </c>
      <c r="D4619" t="str">
        <f t="shared" si="72"/>
        <v>http://example.org</v>
      </c>
    </row>
    <row r="4620" spans="1:4">
      <c r="A4620" t="s">
        <v>17730</v>
      </c>
      <c r="B4620" s="4" t="s">
        <v>25368</v>
      </c>
      <c r="C4620" s="4" t="s">
        <v>20874</v>
      </c>
      <c r="D4620" t="str">
        <f t="shared" si="72"/>
        <v>http://example.com</v>
      </c>
    </row>
    <row r="4621" spans="1:4">
      <c r="A4621" t="s">
        <v>17733</v>
      </c>
      <c r="B4621" s="4" t="s">
        <v>25369</v>
      </c>
      <c r="C4621" s="4" t="s">
        <v>20874</v>
      </c>
      <c r="D4621" t="str">
        <f t="shared" si="72"/>
        <v>http://example.com</v>
      </c>
    </row>
    <row r="4622" spans="1:4">
      <c r="A4622" t="s">
        <v>17737</v>
      </c>
      <c r="B4622" s="4" t="s">
        <v>25370</v>
      </c>
      <c r="C4622" s="4" t="s">
        <v>20874</v>
      </c>
      <c r="D4622" t="str">
        <f t="shared" si="72"/>
        <v>http://example.com</v>
      </c>
    </row>
    <row r="4623" spans="1:4">
      <c r="A4623" t="s">
        <v>17741</v>
      </c>
      <c r="B4623" s="4" t="s">
        <v>25371</v>
      </c>
      <c r="C4623" s="4" t="s">
        <v>20876</v>
      </c>
      <c r="D4623" t="str">
        <f t="shared" si="72"/>
        <v>http://example.org</v>
      </c>
    </row>
    <row r="4624" spans="1:4">
      <c r="A4624" t="s">
        <v>17744</v>
      </c>
      <c r="B4624" s="4" t="s">
        <v>25372</v>
      </c>
      <c r="C4624" s="4" t="s">
        <v>20878</v>
      </c>
      <c r="D4624" t="str">
        <f t="shared" si="72"/>
        <v>http://example.net</v>
      </c>
    </row>
    <row r="4625" spans="1:4">
      <c r="A4625" t="s">
        <v>17748</v>
      </c>
      <c r="B4625" s="4" t="s">
        <v>25373</v>
      </c>
      <c r="C4625" s="4" t="s">
        <v>20876</v>
      </c>
      <c r="D4625" t="str">
        <f t="shared" si="72"/>
        <v>http://example.org</v>
      </c>
    </row>
    <row r="4626" spans="1:4">
      <c r="A4626" t="s">
        <v>17752</v>
      </c>
      <c r="B4626" s="4" t="s">
        <v>25374</v>
      </c>
      <c r="C4626" s="4" t="s">
        <v>20874</v>
      </c>
      <c r="D4626" t="str">
        <f t="shared" si="72"/>
        <v>http://example.com</v>
      </c>
    </row>
    <row r="4627" spans="1:4">
      <c r="A4627" t="s">
        <v>17756</v>
      </c>
      <c r="B4627" s="4" t="s">
        <v>25375</v>
      </c>
      <c r="C4627" s="4" t="s">
        <v>20874</v>
      </c>
      <c r="D4627" t="str">
        <f t="shared" si="72"/>
        <v>http://example.com</v>
      </c>
    </row>
    <row r="4628" spans="1:4">
      <c r="A4628" t="s">
        <v>17760</v>
      </c>
      <c r="B4628" s="4" t="s">
        <v>24542</v>
      </c>
      <c r="C4628" s="4" t="s">
        <v>20876</v>
      </c>
      <c r="D4628" t="str">
        <f t="shared" si="72"/>
        <v>http://example.org</v>
      </c>
    </row>
    <row r="4629" spans="1:4">
      <c r="A4629" t="s">
        <v>17764</v>
      </c>
      <c r="B4629" s="4" t="s">
        <v>25376</v>
      </c>
      <c r="C4629" s="4" t="s">
        <v>20874</v>
      </c>
      <c r="D4629" t="str">
        <f t="shared" si="72"/>
        <v>http://example.com</v>
      </c>
    </row>
    <row r="4630" spans="1:4">
      <c r="A4630" t="s">
        <v>17767</v>
      </c>
      <c r="B4630" s="4" t="s">
        <v>25377</v>
      </c>
      <c r="C4630" s="4" t="s">
        <v>20876</v>
      </c>
      <c r="D4630" t="str">
        <f t="shared" si="72"/>
        <v>http://example.org</v>
      </c>
    </row>
    <row r="4631" spans="1:4">
      <c r="A4631" t="s">
        <v>17771</v>
      </c>
      <c r="B4631" s="4" t="s">
        <v>25378</v>
      </c>
      <c r="C4631" s="4" t="s">
        <v>20876</v>
      </c>
      <c r="D4631" t="str">
        <f t="shared" si="72"/>
        <v>http://example.org</v>
      </c>
    </row>
    <row r="4632" spans="1:4">
      <c r="A4632" t="s">
        <v>17774</v>
      </c>
      <c r="B4632" s="4" t="s">
        <v>25379</v>
      </c>
      <c r="C4632" s="4" t="s">
        <v>20876</v>
      </c>
      <c r="D4632" t="str">
        <f t="shared" si="72"/>
        <v>http://example.org</v>
      </c>
    </row>
    <row r="4633" spans="1:4">
      <c r="A4633" t="s">
        <v>17777</v>
      </c>
      <c r="B4633" s="4" t="s">
        <v>25380</v>
      </c>
      <c r="C4633" s="4" t="s">
        <v>20874</v>
      </c>
      <c r="D4633" t="str">
        <f t="shared" si="72"/>
        <v>http://example.com</v>
      </c>
    </row>
    <row r="4634" spans="1:4">
      <c r="A4634" t="s">
        <v>16815</v>
      </c>
      <c r="B4634" s="4" t="s">
        <v>23519</v>
      </c>
      <c r="C4634" s="4" t="s">
        <v>20874</v>
      </c>
      <c r="D4634" t="str">
        <f t="shared" si="72"/>
        <v>http://example.com</v>
      </c>
    </row>
    <row r="4635" spans="1:4">
      <c r="A4635" t="s">
        <v>17784</v>
      </c>
      <c r="B4635" s="4" t="s">
        <v>25381</v>
      </c>
      <c r="C4635" s="4" t="s">
        <v>20874</v>
      </c>
      <c r="D4635" t="str">
        <f t="shared" si="72"/>
        <v>http://example.com</v>
      </c>
    </row>
    <row r="4636" spans="1:4">
      <c r="A4636" t="s">
        <v>17788</v>
      </c>
      <c r="B4636" s="4" t="s">
        <v>25382</v>
      </c>
      <c r="C4636" s="4" t="s">
        <v>20876</v>
      </c>
      <c r="D4636" t="str">
        <f t="shared" si="72"/>
        <v>http://example.org</v>
      </c>
    </row>
    <row r="4637" spans="1:4">
      <c r="A4637" t="s">
        <v>17792</v>
      </c>
      <c r="B4637" s="4" t="s">
        <v>25383</v>
      </c>
      <c r="C4637" s="4" t="s">
        <v>20876</v>
      </c>
      <c r="D4637" t="str">
        <f t="shared" si="72"/>
        <v>http://example.org</v>
      </c>
    </row>
    <row r="4638" spans="1:4">
      <c r="A4638" t="s">
        <v>17796</v>
      </c>
      <c r="B4638" s="4" t="s">
        <v>25384</v>
      </c>
      <c r="C4638" s="4" t="s">
        <v>20874</v>
      </c>
      <c r="D4638" t="str">
        <f t="shared" si="72"/>
        <v>http://example.com</v>
      </c>
    </row>
    <row r="4639" spans="1:4">
      <c r="A4639" t="s">
        <v>17800</v>
      </c>
      <c r="B4639" s="4" t="s">
        <v>25385</v>
      </c>
      <c r="C4639" s="4" t="s">
        <v>20874</v>
      </c>
      <c r="D4639" t="str">
        <f t="shared" si="72"/>
        <v>http://example.com</v>
      </c>
    </row>
    <row r="4640" spans="1:4">
      <c r="A4640" t="s">
        <v>17804</v>
      </c>
      <c r="B4640" s="4" t="s">
        <v>25386</v>
      </c>
      <c r="C4640" s="4" t="s">
        <v>20874</v>
      </c>
      <c r="D4640" t="str">
        <f t="shared" si="72"/>
        <v>http://example.com</v>
      </c>
    </row>
    <row r="4641" spans="1:4">
      <c r="A4641" t="s">
        <v>17808</v>
      </c>
      <c r="B4641" s="4" t="s">
        <v>25387</v>
      </c>
      <c r="C4641" s="4" t="s">
        <v>20874</v>
      </c>
      <c r="D4641" t="str">
        <f t="shared" si="72"/>
        <v>http://example.com</v>
      </c>
    </row>
    <row r="4642" spans="1:4">
      <c r="A4642" t="s">
        <v>17811</v>
      </c>
      <c r="B4642" s="4" t="s">
        <v>25388</v>
      </c>
      <c r="C4642" s="4" t="s">
        <v>20874</v>
      </c>
      <c r="D4642" t="str">
        <f t="shared" si="72"/>
        <v>http://example.com</v>
      </c>
    </row>
    <row r="4643" spans="1:4">
      <c r="A4643" t="s">
        <v>8059</v>
      </c>
      <c r="B4643" s="4" t="s">
        <v>22931</v>
      </c>
      <c r="C4643" s="4" t="s">
        <v>20878</v>
      </c>
      <c r="D4643" t="str">
        <f t="shared" si="72"/>
        <v>http://example.net</v>
      </c>
    </row>
    <row r="4644" spans="1:4">
      <c r="A4644" t="s">
        <v>17817</v>
      </c>
      <c r="B4644" s="4" t="s">
        <v>25389</v>
      </c>
      <c r="C4644" s="4" t="s">
        <v>20876</v>
      </c>
      <c r="D4644" t="str">
        <f t="shared" si="72"/>
        <v>http://example.org</v>
      </c>
    </row>
    <row r="4645" spans="1:4">
      <c r="A4645" t="s">
        <v>17821</v>
      </c>
      <c r="B4645" s="4" t="s">
        <v>25390</v>
      </c>
      <c r="C4645" s="4" t="s">
        <v>20878</v>
      </c>
      <c r="D4645" t="str">
        <f t="shared" si="72"/>
        <v>http://example.net</v>
      </c>
    </row>
    <row r="4646" spans="1:4">
      <c r="A4646" t="s">
        <v>17825</v>
      </c>
      <c r="B4646" s="4" t="s">
        <v>25391</v>
      </c>
      <c r="C4646" s="4" t="s">
        <v>20878</v>
      </c>
      <c r="D4646" t="str">
        <f t="shared" si="72"/>
        <v>http://example.net</v>
      </c>
    </row>
    <row r="4647" spans="1:4">
      <c r="A4647" t="s">
        <v>17829</v>
      </c>
      <c r="B4647" s="4" t="s">
        <v>25392</v>
      </c>
      <c r="C4647" s="4" t="s">
        <v>20876</v>
      </c>
      <c r="D4647" t="str">
        <f t="shared" si="72"/>
        <v>http://example.org</v>
      </c>
    </row>
    <row r="4648" spans="1:4">
      <c r="A4648" t="s">
        <v>17833</v>
      </c>
      <c r="B4648" s="4" t="s">
        <v>25393</v>
      </c>
      <c r="C4648" s="4" t="s">
        <v>20878</v>
      </c>
      <c r="D4648" t="str">
        <f t="shared" si="72"/>
        <v>http://example.net</v>
      </c>
    </row>
    <row r="4649" spans="1:4">
      <c r="A4649" t="s">
        <v>17837</v>
      </c>
      <c r="B4649" s="4" t="s">
        <v>25394</v>
      </c>
      <c r="C4649" s="4" t="s">
        <v>20874</v>
      </c>
      <c r="D4649" t="str">
        <f t="shared" si="72"/>
        <v>http://example.com</v>
      </c>
    </row>
    <row r="4650" spans="1:4">
      <c r="A4650" t="s">
        <v>17841</v>
      </c>
      <c r="B4650" s="4" t="s">
        <v>25395</v>
      </c>
      <c r="C4650" s="4" t="s">
        <v>20874</v>
      </c>
      <c r="D4650" t="str">
        <f t="shared" si="72"/>
        <v>http://example.com</v>
      </c>
    </row>
    <row r="4651" spans="1:4">
      <c r="A4651" t="s">
        <v>17845</v>
      </c>
      <c r="B4651" s="4" t="s">
        <v>25396</v>
      </c>
      <c r="C4651" s="4" t="s">
        <v>20878</v>
      </c>
      <c r="D4651" t="str">
        <f t="shared" si="72"/>
        <v>http://example.net</v>
      </c>
    </row>
    <row r="4652" spans="1:4">
      <c r="A4652" t="s">
        <v>17849</v>
      </c>
      <c r="B4652" s="4" t="s">
        <v>25397</v>
      </c>
      <c r="C4652" s="4" t="s">
        <v>20874</v>
      </c>
      <c r="D4652" t="str">
        <f t="shared" si="72"/>
        <v>http://example.com</v>
      </c>
    </row>
    <row r="4653" spans="1:4">
      <c r="A4653" t="s">
        <v>17853</v>
      </c>
      <c r="B4653" s="4" t="s">
        <v>25398</v>
      </c>
      <c r="C4653" s="4" t="s">
        <v>20878</v>
      </c>
      <c r="D4653" t="str">
        <f t="shared" si="72"/>
        <v>http://example.net</v>
      </c>
    </row>
    <row r="4654" spans="1:4">
      <c r="A4654" t="s">
        <v>17857</v>
      </c>
      <c r="B4654" s="4" t="s">
        <v>25399</v>
      </c>
      <c r="C4654" s="4" t="s">
        <v>20878</v>
      </c>
      <c r="D4654" t="str">
        <f t="shared" si="72"/>
        <v>http://example.net</v>
      </c>
    </row>
    <row r="4655" spans="1:4">
      <c r="A4655" t="s">
        <v>17861</v>
      </c>
      <c r="B4655" s="4" t="s">
        <v>25400</v>
      </c>
      <c r="C4655" s="4" t="s">
        <v>20874</v>
      </c>
      <c r="D4655" t="str">
        <f t="shared" si="72"/>
        <v>http://example.com</v>
      </c>
    </row>
    <row r="4656" spans="1:4">
      <c r="A4656" t="s">
        <v>17865</v>
      </c>
      <c r="B4656" s="4" t="s">
        <v>25401</v>
      </c>
      <c r="C4656" s="4" t="s">
        <v>20876</v>
      </c>
      <c r="D4656" t="str">
        <f t="shared" si="72"/>
        <v>http://example.org</v>
      </c>
    </row>
    <row r="4657" spans="1:4">
      <c r="A4657" t="s">
        <v>17869</v>
      </c>
      <c r="B4657" s="4" t="s">
        <v>25402</v>
      </c>
      <c r="C4657" s="4" t="s">
        <v>20874</v>
      </c>
      <c r="D4657" t="str">
        <f t="shared" si="72"/>
        <v>http://example.com</v>
      </c>
    </row>
    <row r="4658" spans="1:4">
      <c r="A4658" t="s">
        <v>17873</v>
      </c>
      <c r="B4658" s="4" t="s">
        <v>25403</v>
      </c>
      <c r="C4658" s="4" t="s">
        <v>20874</v>
      </c>
      <c r="D4658" t="str">
        <f t="shared" si="72"/>
        <v>http://example.com</v>
      </c>
    </row>
    <row r="4659" spans="1:4">
      <c r="A4659" t="s">
        <v>17877</v>
      </c>
      <c r="B4659" s="4" t="s">
        <v>25404</v>
      </c>
      <c r="C4659" s="4" t="s">
        <v>20874</v>
      </c>
      <c r="D4659" t="str">
        <f t="shared" si="72"/>
        <v>http://example.com</v>
      </c>
    </row>
    <row r="4660" spans="1:4">
      <c r="A4660" t="s">
        <v>17881</v>
      </c>
      <c r="B4660" s="4" t="s">
        <v>25405</v>
      </c>
      <c r="C4660" s="4" t="s">
        <v>20876</v>
      </c>
      <c r="D4660" t="str">
        <f t="shared" si="72"/>
        <v>http://example.org</v>
      </c>
    </row>
    <row r="4661" spans="1:4">
      <c r="A4661" t="s">
        <v>17885</v>
      </c>
      <c r="B4661" s="4" t="s">
        <v>25406</v>
      </c>
      <c r="C4661" s="4" t="s">
        <v>20878</v>
      </c>
      <c r="D4661" t="str">
        <f t="shared" si="72"/>
        <v>http://example.net</v>
      </c>
    </row>
    <row r="4662" spans="1:4">
      <c r="A4662" t="s">
        <v>17889</v>
      </c>
      <c r="B4662" s="4" t="s">
        <v>25407</v>
      </c>
      <c r="C4662" s="4" t="s">
        <v>20874</v>
      </c>
      <c r="D4662" t="str">
        <f t="shared" si="72"/>
        <v>http://example.com</v>
      </c>
    </row>
    <row r="4663" spans="1:4">
      <c r="A4663" t="s">
        <v>17893</v>
      </c>
      <c r="B4663" s="4" t="s">
        <v>25408</v>
      </c>
      <c r="C4663" s="4" t="s">
        <v>20876</v>
      </c>
      <c r="D4663" t="str">
        <f t="shared" si="72"/>
        <v>http://example.org</v>
      </c>
    </row>
    <row r="4664" spans="1:4">
      <c r="A4664" t="s">
        <v>17897</v>
      </c>
      <c r="B4664" s="4" t="s">
        <v>25409</v>
      </c>
      <c r="C4664" s="4" t="s">
        <v>20874</v>
      </c>
      <c r="D4664" t="str">
        <f t="shared" si="72"/>
        <v>http://example.com</v>
      </c>
    </row>
    <row r="4665" spans="1:4">
      <c r="A4665" t="s">
        <v>17900</v>
      </c>
      <c r="B4665" s="4" t="s">
        <v>25410</v>
      </c>
      <c r="C4665" s="4" t="s">
        <v>20876</v>
      </c>
      <c r="D4665" t="str">
        <f t="shared" si="72"/>
        <v>http://example.org</v>
      </c>
    </row>
    <row r="4666" spans="1:4">
      <c r="A4666" t="s">
        <v>17904</v>
      </c>
      <c r="B4666" s="4" t="s">
        <v>25411</v>
      </c>
      <c r="C4666" s="4" t="s">
        <v>20876</v>
      </c>
      <c r="D4666" t="str">
        <f t="shared" si="72"/>
        <v>http://example.org</v>
      </c>
    </row>
    <row r="4667" spans="1:4">
      <c r="A4667" t="s">
        <v>17908</v>
      </c>
      <c r="B4667" s="4" t="s">
        <v>25412</v>
      </c>
      <c r="C4667" s="4" t="s">
        <v>20874</v>
      </c>
      <c r="D4667" t="str">
        <f t="shared" si="72"/>
        <v>http://example.com</v>
      </c>
    </row>
    <row r="4668" spans="1:4">
      <c r="A4668" t="s">
        <v>17912</v>
      </c>
      <c r="B4668" s="4" t="s">
        <v>25413</v>
      </c>
      <c r="C4668" s="4" t="s">
        <v>20876</v>
      </c>
      <c r="D4668" t="str">
        <f t="shared" si="72"/>
        <v>http://example.org</v>
      </c>
    </row>
    <row r="4669" spans="1:4">
      <c r="A4669" t="s">
        <v>17916</v>
      </c>
      <c r="B4669" s="4" t="s">
        <v>25414</v>
      </c>
      <c r="C4669" s="4" t="s">
        <v>20876</v>
      </c>
      <c r="D4669" t="str">
        <f t="shared" si="72"/>
        <v>http://example.org</v>
      </c>
    </row>
    <row r="4670" spans="1:4">
      <c r="A4670" t="s">
        <v>17920</v>
      </c>
      <c r="B4670" s="4" t="s">
        <v>25415</v>
      </c>
      <c r="C4670" s="4" t="s">
        <v>20874</v>
      </c>
      <c r="D4670" t="str">
        <f t="shared" si="72"/>
        <v>http://example.com</v>
      </c>
    </row>
    <row r="4671" spans="1:4">
      <c r="A4671" t="s">
        <v>17924</v>
      </c>
      <c r="B4671" s="4" t="s">
        <v>25416</v>
      </c>
      <c r="C4671" s="4" t="s">
        <v>20876</v>
      </c>
      <c r="D4671" t="str">
        <f t="shared" si="72"/>
        <v>http://example.org</v>
      </c>
    </row>
    <row r="4672" spans="1:4">
      <c r="A4672" t="s">
        <v>17928</v>
      </c>
      <c r="B4672" s="4" t="s">
        <v>25417</v>
      </c>
      <c r="C4672" s="4" t="s">
        <v>20874</v>
      </c>
      <c r="D4672" t="str">
        <f t="shared" si="72"/>
        <v>http://example.com</v>
      </c>
    </row>
    <row r="4673" spans="1:4">
      <c r="A4673" t="s">
        <v>17932</v>
      </c>
      <c r="B4673" s="4" t="s">
        <v>25418</v>
      </c>
      <c r="C4673" s="4" t="s">
        <v>20878</v>
      </c>
      <c r="D4673" t="str">
        <f t="shared" si="72"/>
        <v>http://example.net</v>
      </c>
    </row>
    <row r="4674" spans="1:4">
      <c r="A4674" t="s">
        <v>17935</v>
      </c>
      <c r="B4674" s="4" t="s">
        <v>25419</v>
      </c>
      <c r="C4674" s="4" t="s">
        <v>20878</v>
      </c>
      <c r="D4674" t="str">
        <f t="shared" si="72"/>
        <v>http://example.net</v>
      </c>
    </row>
    <row r="4675" spans="1:4">
      <c r="A4675" t="s">
        <v>17939</v>
      </c>
      <c r="B4675" s="4" t="s">
        <v>25420</v>
      </c>
      <c r="C4675" s="4" t="s">
        <v>20874</v>
      </c>
      <c r="D4675" t="str">
        <f t="shared" ref="D4675:D4738" si="73">"http://"&amp;C4675</f>
        <v>http://example.com</v>
      </c>
    </row>
    <row r="4676" spans="1:4">
      <c r="A4676" t="s">
        <v>17943</v>
      </c>
      <c r="B4676" s="4" t="s">
        <v>25421</v>
      </c>
      <c r="C4676" s="4" t="s">
        <v>20874</v>
      </c>
      <c r="D4676" t="str">
        <f t="shared" si="73"/>
        <v>http://example.com</v>
      </c>
    </row>
    <row r="4677" spans="1:4">
      <c r="A4677" t="s">
        <v>17947</v>
      </c>
      <c r="B4677" s="4" t="s">
        <v>25422</v>
      </c>
      <c r="C4677" s="4" t="s">
        <v>20876</v>
      </c>
      <c r="D4677" t="str">
        <f t="shared" si="73"/>
        <v>http://example.org</v>
      </c>
    </row>
    <row r="4678" spans="1:4">
      <c r="A4678" t="s">
        <v>17950</v>
      </c>
      <c r="B4678" s="4" t="s">
        <v>25423</v>
      </c>
      <c r="C4678" s="4" t="s">
        <v>20874</v>
      </c>
      <c r="D4678" t="str">
        <f t="shared" si="73"/>
        <v>http://example.com</v>
      </c>
    </row>
    <row r="4679" spans="1:4">
      <c r="A4679" t="s">
        <v>17954</v>
      </c>
      <c r="B4679" s="4" t="s">
        <v>25424</v>
      </c>
      <c r="C4679" s="4" t="s">
        <v>20876</v>
      </c>
      <c r="D4679" t="str">
        <f t="shared" si="73"/>
        <v>http://example.org</v>
      </c>
    </row>
    <row r="4680" spans="1:4">
      <c r="A4680" t="s">
        <v>17958</v>
      </c>
      <c r="B4680" s="4" t="s">
        <v>25425</v>
      </c>
      <c r="C4680" s="4" t="s">
        <v>20874</v>
      </c>
      <c r="D4680" t="str">
        <f t="shared" si="73"/>
        <v>http://example.com</v>
      </c>
    </row>
    <row r="4681" spans="1:4">
      <c r="A4681" t="s">
        <v>17962</v>
      </c>
      <c r="B4681" s="4" t="s">
        <v>25426</v>
      </c>
      <c r="C4681" s="4" t="s">
        <v>20878</v>
      </c>
      <c r="D4681" t="str">
        <f t="shared" si="73"/>
        <v>http://example.net</v>
      </c>
    </row>
    <row r="4682" spans="1:4">
      <c r="A4682" t="s">
        <v>17966</v>
      </c>
      <c r="B4682" s="4" t="s">
        <v>25427</v>
      </c>
      <c r="C4682" s="4" t="s">
        <v>20876</v>
      </c>
      <c r="D4682" t="str">
        <f t="shared" si="73"/>
        <v>http://example.org</v>
      </c>
    </row>
    <row r="4683" spans="1:4">
      <c r="A4683" t="s">
        <v>17970</v>
      </c>
      <c r="B4683" s="4" t="s">
        <v>25428</v>
      </c>
      <c r="C4683" s="4" t="s">
        <v>20874</v>
      </c>
      <c r="D4683" t="str">
        <f t="shared" si="73"/>
        <v>http://example.com</v>
      </c>
    </row>
    <row r="4684" spans="1:4">
      <c r="A4684" t="s">
        <v>17973</v>
      </c>
      <c r="B4684" s="4" t="s">
        <v>25429</v>
      </c>
      <c r="C4684" s="4" t="s">
        <v>20874</v>
      </c>
      <c r="D4684" t="str">
        <f t="shared" si="73"/>
        <v>http://example.com</v>
      </c>
    </row>
    <row r="4685" spans="1:4">
      <c r="A4685" t="s">
        <v>17977</v>
      </c>
      <c r="B4685" s="4" t="s">
        <v>25430</v>
      </c>
      <c r="C4685" s="4" t="s">
        <v>20874</v>
      </c>
      <c r="D4685" t="str">
        <f t="shared" si="73"/>
        <v>http://example.com</v>
      </c>
    </row>
    <row r="4686" spans="1:4">
      <c r="A4686" t="s">
        <v>17981</v>
      </c>
      <c r="B4686" s="4" t="s">
        <v>25431</v>
      </c>
      <c r="C4686" s="4" t="s">
        <v>20878</v>
      </c>
      <c r="D4686" t="str">
        <f t="shared" si="73"/>
        <v>http://example.net</v>
      </c>
    </row>
    <row r="4687" spans="1:4">
      <c r="A4687" t="s">
        <v>17985</v>
      </c>
      <c r="B4687" s="4" t="s">
        <v>25432</v>
      </c>
      <c r="C4687" s="4" t="s">
        <v>20874</v>
      </c>
      <c r="D4687" t="str">
        <f t="shared" si="73"/>
        <v>http://example.com</v>
      </c>
    </row>
    <row r="4688" spans="1:4">
      <c r="A4688" t="s">
        <v>17989</v>
      </c>
      <c r="B4688" s="4" t="s">
        <v>25433</v>
      </c>
      <c r="C4688" s="4" t="s">
        <v>20878</v>
      </c>
      <c r="D4688" t="str">
        <f t="shared" si="73"/>
        <v>http://example.net</v>
      </c>
    </row>
    <row r="4689" spans="1:4">
      <c r="A4689" t="s">
        <v>17993</v>
      </c>
      <c r="B4689" s="4" t="s">
        <v>25434</v>
      </c>
      <c r="C4689" s="4" t="s">
        <v>20878</v>
      </c>
      <c r="D4689" t="str">
        <f t="shared" si="73"/>
        <v>http://example.net</v>
      </c>
    </row>
    <row r="4690" spans="1:4">
      <c r="A4690" t="s">
        <v>17997</v>
      </c>
      <c r="B4690" s="4" t="s">
        <v>25435</v>
      </c>
      <c r="C4690" s="4" t="s">
        <v>20878</v>
      </c>
      <c r="D4690" t="str">
        <f t="shared" si="73"/>
        <v>http://example.net</v>
      </c>
    </row>
    <row r="4691" spans="1:4">
      <c r="A4691" t="s">
        <v>18001</v>
      </c>
      <c r="B4691" s="4" t="s">
        <v>25436</v>
      </c>
      <c r="C4691" s="4" t="s">
        <v>20878</v>
      </c>
      <c r="D4691" t="str">
        <f t="shared" si="73"/>
        <v>http://example.net</v>
      </c>
    </row>
    <row r="4692" spans="1:4">
      <c r="A4692" t="s">
        <v>11053</v>
      </c>
      <c r="B4692" s="4" t="s">
        <v>23687</v>
      </c>
      <c r="C4692" s="4" t="s">
        <v>20876</v>
      </c>
      <c r="D4692" t="str">
        <f t="shared" si="73"/>
        <v>http://example.org</v>
      </c>
    </row>
    <row r="4693" spans="1:4">
      <c r="A4693" t="s">
        <v>18008</v>
      </c>
      <c r="B4693" s="4" t="s">
        <v>25437</v>
      </c>
      <c r="C4693" s="4" t="s">
        <v>20876</v>
      </c>
      <c r="D4693" t="str">
        <f t="shared" si="73"/>
        <v>http://example.org</v>
      </c>
    </row>
    <row r="4694" spans="1:4">
      <c r="A4694" t="s">
        <v>18012</v>
      </c>
      <c r="B4694" s="4" t="s">
        <v>25438</v>
      </c>
      <c r="C4694" s="4" t="s">
        <v>20876</v>
      </c>
      <c r="D4694" t="str">
        <f t="shared" si="73"/>
        <v>http://example.org</v>
      </c>
    </row>
    <row r="4695" spans="1:4">
      <c r="A4695" t="s">
        <v>18016</v>
      </c>
      <c r="B4695" s="4" t="s">
        <v>25439</v>
      </c>
      <c r="C4695" s="4" t="s">
        <v>20874</v>
      </c>
      <c r="D4695" t="str">
        <f t="shared" si="73"/>
        <v>http://example.com</v>
      </c>
    </row>
    <row r="4696" spans="1:4">
      <c r="A4696" t="s">
        <v>18020</v>
      </c>
      <c r="B4696" s="4" t="s">
        <v>25440</v>
      </c>
      <c r="C4696" s="4" t="s">
        <v>20878</v>
      </c>
      <c r="D4696" t="str">
        <f t="shared" si="73"/>
        <v>http://example.net</v>
      </c>
    </row>
    <row r="4697" spans="1:4">
      <c r="A4697" t="s">
        <v>18024</v>
      </c>
      <c r="B4697" s="4" t="s">
        <v>25441</v>
      </c>
      <c r="C4697" s="4" t="s">
        <v>20878</v>
      </c>
      <c r="D4697" t="str">
        <f t="shared" si="73"/>
        <v>http://example.net</v>
      </c>
    </row>
    <row r="4698" spans="1:4">
      <c r="A4698" t="s">
        <v>18028</v>
      </c>
      <c r="B4698" s="4" t="s">
        <v>25442</v>
      </c>
      <c r="C4698" s="4" t="s">
        <v>20876</v>
      </c>
      <c r="D4698" t="str">
        <f t="shared" si="73"/>
        <v>http://example.org</v>
      </c>
    </row>
    <row r="4699" spans="1:4">
      <c r="A4699" t="s">
        <v>18032</v>
      </c>
      <c r="B4699" s="4" t="s">
        <v>25443</v>
      </c>
      <c r="C4699" s="4" t="s">
        <v>20876</v>
      </c>
      <c r="D4699" t="str">
        <f t="shared" si="73"/>
        <v>http://example.org</v>
      </c>
    </row>
    <row r="4700" spans="1:4">
      <c r="A4700" t="s">
        <v>18036</v>
      </c>
      <c r="B4700" s="4" t="s">
        <v>25444</v>
      </c>
      <c r="C4700" s="4" t="s">
        <v>20874</v>
      </c>
      <c r="D4700" t="str">
        <f t="shared" si="73"/>
        <v>http://example.com</v>
      </c>
    </row>
    <row r="4701" spans="1:4">
      <c r="A4701" t="s">
        <v>18040</v>
      </c>
      <c r="B4701" s="4" t="s">
        <v>25445</v>
      </c>
      <c r="C4701" s="4" t="s">
        <v>20876</v>
      </c>
      <c r="D4701" t="str">
        <f t="shared" si="73"/>
        <v>http://example.org</v>
      </c>
    </row>
    <row r="4702" spans="1:4">
      <c r="A4702" t="s">
        <v>18043</v>
      </c>
      <c r="B4702" s="4" t="s">
        <v>25446</v>
      </c>
      <c r="C4702" s="4" t="s">
        <v>20878</v>
      </c>
      <c r="D4702" t="str">
        <f t="shared" si="73"/>
        <v>http://example.net</v>
      </c>
    </row>
    <row r="4703" spans="1:4">
      <c r="A4703" t="s">
        <v>18047</v>
      </c>
      <c r="B4703" s="4" t="s">
        <v>25447</v>
      </c>
      <c r="C4703" s="4" t="s">
        <v>20874</v>
      </c>
      <c r="D4703" t="str">
        <f t="shared" si="73"/>
        <v>http://example.com</v>
      </c>
    </row>
    <row r="4704" spans="1:4">
      <c r="A4704" t="s">
        <v>18051</v>
      </c>
      <c r="B4704" s="4" t="s">
        <v>25448</v>
      </c>
      <c r="C4704" s="4" t="s">
        <v>20878</v>
      </c>
      <c r="D4704" t="str">
        <f t="shared" si="73"/>
        <v>http://example.net</v>
      </c>
    </row>
    <row r="4705" spans="1:4">
      <c r="A4705" t="s">
        <v>18055</v>
      </c>
      <c r="B4705" s="4" t="s">
        <v>25449</v>
      </c>
      <c r="C4705" s="4" t="s">
        <v>20876</v>
      </c>
      <c r="D4705" t="str">
        <f t="shared" si="73"/>
        <v>http://example.org</v>
      </c>
    </row>
    <row r="4706" spans="1:4">
      <c r="A4706" t="s">
        <v>18059</v>
      </c>
      <c r="B4706" s="4" t="s">
        <v>25450</v>
      </c>
      <c r="C4706" s="4" t="s">
        <v>20878</v>
      </c>
      <c r="D4706" t="str">
        <f t="shared" si="73"/>
        <v>http://example.net</v>
      </c>
    </row>
    <row r="4707" spans="1:4">
      <c r="A4707" t="s">
        <v>18063</v>
      </c>
      <c r="B4707" s="4" t="s">
        <v>20901</v>
      </c>
      <c r="C4707" s="4" t="s">
        <v>20878</v>
      </c>
      <c r="D4707" t="str">
        <f t="shared" si="73"/>
        <v>http://example.net</v>
      </c>
    </row>
    <row r="4708" spans="1:4">
      <c r="A4708" t="s">
        <v>18065</v>
      </c>
      <c r="B4708" s="4" t="s">
        <v>25451</v>
      </c>
      <c r="C4708" s="4" t="s">
        <v>20876</v>
      </c>
      <c r="D4708" t="str">
        <f t="shared" si="73"/>
        <v>http://example.org</v>
      </c>
    </row>
    <row r="4709" spans="1:4">
      <c r="A4709" t="s">
        <v>18069</v>
      </c>
      <c r="B4709" s="4" t="s">
        <v>25452</v>
      </c>
      <c r="C4709" s="4" t="s">
        <v>20878</v>
      </c>
      <c r="D4709" t="str">
        <f t="shared" si="73"/>
        <v>http://example.net</v>
      </c>
    </row>
    <row r="4710" spans="1:4">
      <c r="A4710" t="s">
        <v>18073</v>
      </c>
      <c r="B4710" s="4" t="s">
        <v>25453</v>
      </c>
      <c r="C4710" s="4" t="s">
        <v>20878</v>
      </c>
      <c r="D4710" t="str">
        <f t="shared" si="73"/>
        <v>http://example.net</v>
      </c>
    </row>
    <row r="4711" spans="1:4">
      <c r="A4711" t="s">
        <v>18077</v>
      </c>
      <c r="B4711" s="4" t="s">
        <v>25454</v>
      </c>
      <c r="C4711" s="4" t="s">
        <v>20874</v>
      </c>
      <c r="D4711" t="str">
        <f t="shared" si="73"/>
        <v>http://example.com</v>
      </c>
    </row>
    <row r="4712" spans="1:4">
      <c r="A4712" t="s">
        <v>18080</v>
      </c>
      <c r="B4712" s="4" t="s">
        <v>25455</v>
      </c>
      <c r="C4712" s="4" t="s">
        <v>20876</v>
      </c>
      <c r="D4712" t="str">
        <f t="shared" si="73"/>
        <v>http://example.org</v>
      </c>
    </row>
    <row r="4713" spans="1:4">
      <c r="A4713" t="s">
        <v>18084</v>
      </c>
      <c r="B4713" s="4" t="s">
        <v>25456</v>
      </c>
      <c r="C4713" s="4" t="s">
        <v>20874</v>
      </c>
      <c r="D4713" t="str">
        <f t="shared" si="73"/>
        <v>http://example.com</v>
      </c>
    </row>
    <row r="4714" spans="1:4">
      <c r="A4714" t="s">
        <v>18088</v>
      </c>
      <c r="B4714" s="4" t="s">
        <v>25457</v>
      </c>
      <c r="C4714" s="4" t="s">
        <v>20876</v>
      </c>
      <c r="D4714" t="str">
        <f t="shared" si="73"/>
        <v>http://example.org</v>
      </c>
    </row>
    <row r="4715" spans="1:4">
      <c r="A4715" t="s">
        <v>18092</v>
      </c>
      <c r="B4715" s="4" t="s">
        <v>25458</v>
      </c>
      <c r="C4715" s="4" t="s">
        <v>20876</v>
      </c>
      <c r="D4715" t="str">
        <f t="shared" si="73"/>
        <v>http://example.org</v>
      </c>
    </row>
    <row r="4716" spans="1:4">
      <c r="A4716" t="s">
        <v>18095</v>
      </c>
      <c r="B4716" s="4" t="s">
        <v>25459</v>
      </c>
      <c r="C4716" s="4" t="s">
        <v>20874</v>
      </c>
      <c r="D4716" t="str">
        <f t="shared" si="73"/>
        <v>http://example.com</v>
      </c>
    </row>
    <row r="4717" spans="1:4">
      <c r="A4717" t="s">
        <v>18099</v>
      </c>
      <c r="B4717" s="4" t="s">
        <v>25095</v>
      </c>
      <c r="C4717" s="4" t="s">
        <v>20874</v>
      </c>
      <c r="D4717" t="str">
        <f t="shared" si="73"/>
        <v>http://example.com</v>
      </c>
    </row>
    <row r="4718" spans="1:4">
      <c r="A4718" t="s">
        <v>18102</v>
      </c>
      <c r="B4718" s="4" t="s">
        <v>25460</v>
      </c>
      <c r="C4718" s="4" t="s">
        <v>20874</v>
      </c>
      <c r="D4718" t="str">
        <f t="shared" si="73"/>
        <v>http://example.com</v>
      </c>
    </row>
    <row r="4719" spans="1:4">
      <c r="A4719" t="s">
        <v>18106</v>
      </c>
      <c r="B4719" s="4" t="s">
        <v>25461</v>
      </c>
      <c r="C4719" s="4" t="s">
        <v>20876</v>
      </c>
      <c r="D4719" t="str">
        <f t="shared" si="73"/>
        <v>http://example.org</v>
      </c>
    </row>
    <row r="4720" spans="1:4">
      <c r="A4720" t="s">
        <v>18110</v>
      </c>
      <c r="B4720" s="4" t="s">
        <v>25462</v>
      </c>
      <c r="C4720" s="4" t="s">
        <v>20878</v>
      </c>
      <c r="D4720" t="str">
        <f t="shared" si="73"/>
        <v>http://example.net</v>
      </c>
    </row>
    <row r="4721" spans="1:4">
      <c r="A4721" t="s">
        <v>18114</v>
      </c>
      <c r="B4721" s="4" t="s">
        <v>25463</v>
      </c>
      <c r="C4721" s="4" t="s">
        <v>20878</v>
      </c>
      <c r="D4721" t="str">
        <f t="shared" si="73"/>
        <v>http://example.net</v>
      </c>
    </row>
    <row r="4722" spans="1:4">
      <c r="A4722" t="s">
        <v>18118</v>
      </c>
      <c r="B4722" s="4" t="s">
        <v>25464</v>
      </c>
      <c r="C4722" s="4" t="s">
        <v>20874</v>
      </c>
      <c r="D4722" t="str">
        <f t="shared" si="73"/>
        <v>http://example.com</v>
      </c>
    </row>
    <row r="4723" spans="1:4">
      <c r="A4723" t="s">
        <v>18122</v>
      </c>
      <c r="B4723" s="4" t="s">
        <v>25465</v>
      </c>
      <c r="C4723" s="4" t="s">
        <v>20874</v>
      </c>
      <c r="D4723" t="str">
        <f t="shared" si="73"/>
        <v>http://example.com</v>
      </c>
    </row>
    <row r="4724" spans="1:4">
      <c r="A4724" t="s">
        <v>18126</v>
      </c>
      <c r="B4724" s="4" t="s">
        <v>25466</v>
      </c>
      <c r="C4724" s="4" t="s">
        <v>20878</v>
      </c>
      <c r="D4724" t="str">
        <f t="shared" si="73"/>
        <v>http://example.net</v>
      </c>
    </row>
    <row r="4725" spans="1:4">
      <c r="A4725" t="s">
        <v>18130</v>
      </c>
      <c r="B4725" s="4" t="s">
        <v>25467</v>
      </c>
      <c r="C4725" s="4" t="s">
        <v>20874</v>
      </c>
      <c r="D4725" t="str">
        <f t="shared" si="73"/>
        <v>http://example.com</v>
      </c>
    </row>
    <row r="4726" spans="1:4">
      <c r="A4726" t="s">
        <v>18134</v>
      </c>
      <c r="B4726" s="4" t="s">
        <v>25468</v>
      </c>
      <c r="C4726" s="4" t="s">
        <v>20876</v>
      </c>
      <c r="D4726" t="str">
        <f t="shared" si="73"/>
        <v>http://example.org</v>
      </c>
    </row>
    <row r="4727" spans="1:4">
      <c r="A4727" t="s">
        <v>18138</v>
      </c>
      <c r="B4727" s="4" t="s">
        <v>24400</v>
      </c>
      <c r="C4727" s="4" t="s">
        <v>20878</v>
      </c>
      <c r="D4727" t="str">
        <f t="shared" si="73"/>
        <v>http://example.net</v>
      </c>
    </row>
    <row r="4728" spans="1:4">
      <c r="A4728" t="s">
        <v>18142</v>
      </c>
      <c r="B4728" s="4" t="s">
        <v>25469</v>
      </c>
      <c r="C4728" s="4" t="s">
        <v>20876</v>
      </c>
      <c r="D4728" t="str">
        <f t="shared" si="73"/>
        <v>http://example.org</v>
      </c>
    </row>
    <row r="4729" spans="1:4">
      <c r="A4729" t="s">
        <v>18146</v>
      </c>
      <c r="B4729" s="4" t="s">
        <v>25470</v>
      </c>
      <c r="C4729" s="4" t="s">
        <v>20878</v>
      </c>
      <c r="D4729" t="str">
        <f t="shared" si="73"/>
        <v>http://example.net</v>
      </c>
    </row>
    <row r="4730" spans="1:4">
      <c r="A4730" t="s">
        <v>18150</v>
      </c>
      <c r="B4730" s="4" t="s">
        <v>25278</v>
      </c>
      <c r="C4730" s="4" t="s">
        <v>20874</v>
      </c>
      <c r="D4730" t="str">
        <f t="shared" si="73"/>
        <v>http://example.com</v>
      </c>
    </row>
    <row r="4731" spans="1:4">
      <c r="A4731" t="s">
        <v>18154</v>
      </c>
      <c r="B4731" s="4" t="s">
        <v>25471</v>
      </c>
      <c r="C4731" s="4" t="s">
        <v>20876</v>
      </c>
      <c r="D4731" t="str">
        <f t="shared" si="73"/>
        <v>http://example.org</v>
      </c>
    </row>
    <row r="4732" spans="1:4">
      <c r="A4732" t="s">
        <v>18158</v>
      </c>
      <c r="B4732" s="4" t="s">
        <v>25472</v>
      </c>
      <c r="C4732" s="4" t="s">
        <v>20876</v>
      </c>
      <c r="D4732" t="str">
        <f t="shared" si="73"/>
        <v>http://example.org</v>
      </c>
    </row>
    <row r="4733" spans="1:4">
      <c r="A4733" t="s">
        <v>18161</v>
      </c>
      <c r="B4733" s="4" t="s">
        <v>25473</v>
      </c>
      <c r="C4733" s="4" t="s">
        <v>20878</v>
      </c>
      <c r="D4733" t="str">
        <f t="shared" si="73"/>
        <v>http://example.net</v>
      </c>
    </row>
    <row r="4734" spans="1:4">
      <c r="A4734" t="s">
        <v>18165</v>
      </c>
      <c r="B4734" s="4" t="s">
        <v>25474</v>
      </c>
      <c r="C4734" s="4" t="s">
        <v>20878</v>
      </c>
      <c r="D4734" t="str">
        <f t="shared" si="73"/>
        <v>http://example.net</v>
      </c>
    </row>
    <row r="4735" spans="1:4">
      <c r="A4735" t="s">
        <v>18169</v>
      </c>
      <c r="B4735" s="4" t="s">
        <v>25475</v>
      </c>
      <c r="C4735" s="4" t="s">
        <v>20878</v>
      </c>
      <c r="D4735" t="str">
        <f t="shared" si="73"/>
        <v>http://example.net</v>
      </c>
    </row>
    <row r="4736" spans="1:4">
      <c r="A4736" t="s">
        <v>18173</v>
      </c>
      <c r="B4736" s="4" t="s">
        <v>25476</v>
      </c>
      <c r="C4736" s="4" t="s">
        <v>20874</v>
      </c>
      <c r="D4736" t="str">
        <f t="shared" si="73"/>
        <v>http://example.com</v>
      </c>
    </row>
    <row r="4737" spans="1:4">
      <c r="A4737" t="s">
        <v>18177</v>
      </c>
      <c r="B4737" s="4" t="s">
        <v>25477</v>
      </c>
      <c r="C4737" s="4" t="s">
        <v>20878</v>
      </c>
      <c r="D4737" t="str">
        <f t="shared" si="73"/>
        <v>http://example.net</v>
      </c>
    </row>
    <row r="4738" spans="1:4">
      <c r="A4738" t="s">
        <v>18180</v>
      </c>
      <c r="B4738" s="4" t="s">
        <v>25478</v>
      </c>
      <c r="C4738" s="4" t="s">
        <v>20876</v>
      </c>
      <c r="D4738" t="str">
        <f t="shared" si="73"/>
        <v>http://example.org</v>
      </c>
    </row>
    <row r="4739" spans="1:4">
      <c r="A4739" t="s">
        <v>18184</v>
      </c>
      <c r="B4739" s="4" t="s">
        <v>25479</v>
      </c>
      <c r="C4739" s="4" t="s">
        <v>20876</v>
      </c>
      <c r="D4739" t="str">
        <f t="shared" ref="D4739:D4802" si="74">"http://"&amp;C4739</f>
        <v>http://example.org</v>
      </c>
    </row>
    <row r="4740" spans="1:4">
      <c r="A4740" t="s">
        <v>18187</v>
      </c>
      <c r="B4740" s="4" t="s">
        <v>25480</v>
      </c>
      <c r="C4740" s="4" t="s">
        <v>20878</v>
      </c>
      <c r="D4740" t="str">
        <f t="shared" si="74"/>
        <v>http://example.net</v>
      </c>
    </row>
    <row r="4741" spans="1:4">
      <c r="A4741" t="s">
        <v>18191</v>
      </c>
      <c r="B4741" s="4" t="s">
        <v>25481</v>
      </c>
      <c r="C4741" s="4" t="s">
        <v>20874</v>
      </c>
      <c r="D4741" t="str">
        <f t="shared" si="74"/>
        <v>http://example.com</v>
      </c>
    </row>
    <row r="4742" spans="1:4">
      <c r="A4742" t="s">
        <v>18195</v>
      </c>
      <c r="B4742" s="4" t="s">
        <v>25482</v>
      </c>
      <c r="C4742" s="4" t="s">
        <v>20876</v>
      </c>
      <c r="D4742" t="str">
        <f t="shared" si="74"/>
        <v>http://example.org</v>
      </c>
    </row>
    <row r="4743" spans="1:4">
      <c r="A4743" t="s">
        <v>18199</v>
      </c>
      <c r="B4743" s="4" t="s">
        <v>25483</v>
      </c>
      <c r="C4743" s="4" t="s">
        <v>20874</v>
      </c>
      <c r="D4743" t="str">
        <f t="shared" si="74"/>
        <v>http://example.com</v>
      </c>
    </row>
    <row r="4744" spans="1:4">
      <c r="A4744" t="s">
        <v>18203</v>
      </c>
      <c r="B4744" s="4" t="s">
        <v>25484</v>
      </c>
      <c r="C4744" s="4" t="s">
        <v>20876</v>
      </c>
      <c r="D4744" t="str">
        <f t="shared" si="74"/>
        <v>http://example.org</v>
      </c>
    </row>
    <row r="4745" spans="1:4">
      <c r="A4745" t="s">
        <v>18207</v>
      </c>
      <c r="B4745" s="4" t="s">
        <v>25485</v>
      </c>
      <c r="C4745" s="4" t="s">
        <v>20874</v>
      </c>
      <c r="D4745" t="str">
        <f t="shared" si="74"/>
        <v>http://example.com</v>
      </c>
    </row>
    <row r="4746" spans="1:4">
      <c r="A4746" t="s">
        <v>18211</v>
      </c>
      <c r="B4746" s="4" t="s">
        <v>25486</v>
      </c>
      <c r="C4746" s="4" t="s">
        <v>20874</v>
      </c>
      <c r="D4746" t="str">
        <f t="shared" si="74"/>
        <v>http://example.com</v>
      </c>
    </row>
    <row r="4747" spans="1:4">
      <c r="A4747" t="s">
        <v>18215</v>
      </c>
      <c r="B4747" s="4" t="s">
        <v>25487</v>
      </c>
      <c r="C4747" s="4" t="s">
        <v>20874</v>
      </c>
      <c r="D4747" t="str">
        <f t="shared" si="74"/>
        <v>http://example.com</v>
      </c>
    </row>
    <row r="4748" spans="1:4">
      <c r="A4748" t="s">
        <v>18219</v>
      </c>
      <c r="B4748" s="4" t="s">
        <v>25488</v>
      </c>
      <c r="C4748" s="4" t="s">
        <v>20874</v>
      </c>
      <c r="D4748" t="str">
        <f t="shared" si="74"/>
        <v>http://example.com</v>
      </c>
    </row>
    <row r="4749" spans="1:4">
      <c r="A4749" t="s">
        <v>18223</v>
      </c>
      <c r="B4749" s="4" t="s">
        <v>25489</v>
      </c>
      <c r="C4749" s="4" t="s">
        <v>20876</v>
      </c>
      <c r="D4749" t="str">
        <f t="shared" si="74"/>
        <v>http://example.org</v>
      </c>
    </row>
    <row r="4750" spans="1:4">
      <c r="A4750" t="s">
        <v>18227</v>
      </c>
      <c r="B4750" s="4" t="s">
        <v>25490</v>
      </c>
      <c r="C4750" s="4" t="s">
        <v>20874</v>
      </c>
      <c r="D4750" t="str">
        <f t="shared" si="74"/>
        <v>http://example.com</v>
      </c>
    </row>
    <row r="4751" spans="1:4">
      <c r="A4751" t="s">
        <v>18231</v>
      </c>
      <c r="B4751" s="4" t="s">
        <v>25491</v>
      </c>
      <c r="C4751" s="4" t="s">
        <v>20874</v>
      </c>
      <c r="D4751" t="str">
        <f t="shared" si="74"/>
        <v>http://example.com</v>
      </c>
    </row>
    <row r="4752" spans="1:4">
      <c r="A4752" t="s">
        <v>18235</v>
      </c>
      <c r="B4752" s="4" t="s">
        <v>25492</v>
      </c>
      <c r="C4752" s="4" t="s">
        <v>20876</v>
      </c>
      <c r="D4752" t="str">
        <f t="shared" si="74"/>
        <v>http://example.org</v>
      </c>
    </row>
    <row r="4753" spans="1:4">
      <c r="A4753" t="s">
        <v>18239</v>
      </c>
      <c r="B4753" s="4" t="s">
        <v>25493</v>
      </c>
      <c r="C4753" s="4" t="s">
        <v>20878</v>
      </c>
      <c r="D4753" t="str">
        <f t="shared" si="74"/>
        <v>http://example.net</v>
      </c>
    </row>
    <row r="4754" spans="1:4">
      <c r="A4754" t="s">
        <v>18243</v>
      </c>
      <c r="B4754" s="4" t="s">
        <v>25494</v>
      </c>
      <c r="C4754" s="4" t="s">
        <v>20874</v>
      </c>
      <c r="D4754" t="str">
        <f t="shared" si="74"/>
        <v>http://example.com</v>
      </c>
    </row>
    <row r="4755" spans="1:4">
      <c r="A4755" t="s">
        <v>18247</v>
      </c>
      <c r="B4755" s="4" t="s">
        <v>25495</v>
      </c>
      <c r="C4755" s="4" t="s">
        <v>20874</v>
      </c>
      <c r="D4755" t="str">
        <f t="shared" si="74"/>
        <v>http://example.com</v>
      </c>
    </row>
    <row r="4756" spans="1:4">
      <c r="A4756" t="s">
        <v>18251</v>
      </c>
      <c r="B4756" s="4" t="s">
        <v>25496</v>
      </c>
      <c r="C4756" s="4" t="s">
        <v>20874</v>
      </c>
      <c r="D4756" t="str">
        <f t="shared" si="74"/>
        <v>http://example.com</v>
      </c>
    </row>
    <row r="4757" spans="1:4">
      <c r="A4757" t="s">
        <v>18255</v>
      </c>
      <c r="B4757" s="4" t="s">
        <v>25497</v>
      </c>
      <c r="C4757" s="4" t="s">
        <v>20876</v>
      </c>
      <c r="D4757" t="str">
        <f t="shared" si="74"/>
        <v>http://example.org</v>
      </c>
    </row>
    <row r="4758" spans="1:4">
      <c r="A4758" t="s">
        <v>18259</v>
      </c>
      <c r="B4758" s="4" t="s">
        <v>25498</v>
      </c>
      <c r="C4758" s="4" t="s">
        <v>20876</v>
      </c>
      <c r="D4758" t="str">
        <f t="shared" si="74"/>
        <v>http://example.org</v>
      </c>
    </row>
    <row r="4759" spans="1:4">
      <c r="A4759" t="s">
        <v>18263</v>
      </c>
      <c r="B4759" s="4" t="s">
        <v>25499</v>
      </c>
      <c r="C4759" s="4" t="s">
        <v>20874</v>
      </c>
      <c r="D4759" t="str">
        <f t="shared" si="74"/>
        <v>http://example.com</v>
      </c>
    </row>
    <row r="4760" spans="1:4">
      <c r="A4760" t="s">
        <v>18267</v>
      </c>
      <c r="B4760" s="4" t="s">
        <v>25500</v>
      </c>
      <c r="C4760" s="4" t="s">
        <v>20878</v>
      </c>
      <c r="D4760" t="str">
        <f t="shared" si="74"/>
        <v>http://example.net</v>
      </c>
    </row>
    <row r="4761" spans="1:4">
      <c r="A4761" t="s">
        <v>18271</v>
      </c>
      <c r="B4761" s="4" t="s">
        <v>25501</v>
      </c>
      <c r="C4761" s="4" t="s">
        <v>20876</v>
      </c>
      <c r="D4761" t="str">
        <f t="shared" si="74"/>
        <v>http://example.org</v>
      </c>
    </row>
    <row r="4762" spans="1:4">
      <c r="A4762" t="s">
        <v>18275</v>
      </c>
      <c r="B4762" s="4" t="s">
        <v>25502</v>
      </c>
      <c r="C4762" s="4" t="s">
        <v>20874</v>
      </c>
      <c r="D4762" t="str">
        <f t="shared" si="74"/>
        <v>http://example.com</v>
      </c>
    </row>
    <row r="4763" spans="1:4">
      <c r="A4763" t="s">
        <v>18279</v>
      </c>
      <c r="B4763" s="4" t="s">
        <v>25503</v>
      </c>
      <c r="C4763" s="4" t="s">
        <v>20878</v>
      </c>
      <c r="D4763" t="str">
        <f t="shared" si="74"/>
        <v>http://example.net</v>
      </c>
    </row>
    <row r="4764" spans="1:4">
      <c r="A4764" t="s">
        <v>18283</v>
      </c>
      <c r="B4764" s="4" t="s">
        <v>25504</v>
      </c>
      <c r="C4764" s="4" t="s">
        <v>20878</v>
      </c>
      <c r="D4764" t="str">
        <f t="shared" si="74"/>
        <v>http://example.net</v>
      </c>
    </row>
    <row r="4765" spans="1:4">
      <c r="A4765" t="s">
        <v>18286</v>
      </c>
      <c r="B4765" s="4" t="s">
        <v>25505</v>
      </c>
      <c r="C4765" s="4" t="s">
        <v>20874</v>
      </c>
      <c r="D4765" t="str">
        <f t="shared" si="74"/>
        <v>http://example.com</v>
      </c>
    </row>
    <row r="4766" spans="1:4">
      <c r="A4766" t="s">
        <v>18290</v>
      </c>
      <c r="B4766" s="4" t="s">
        <v>25506</v>
      </c>
      <c r="C4766" s="4" t="s">
        <v>20874</v>
      </c>
      <c r="D4766" t="str">
        <f t="shared" si="74"/>
        <v>http://example.com</v>
      </c>
    </row>
    <row r="4767" spans="1:4">
      <c r="A4767" t="s">
        <v>18294</v>
      </c>
      <c r="B4767" s="4" t="s">
        <v>25507</v>
      </c>
      <c r="C4767" s="4" t="s">
        <v>20878</v>
      </c>
      <c r="D4767" t="str">
        <f t="shared" si="74"/>
        <v>http://example.net</v>
      </c>
    </row>
    <row r="4768" spans="1:4">
      <c r="A4768" t="s">
        <v>18298</v>
      </c>
      <c r="B4768" s="4" t="s">
        <v>25508</v>
      </c>
      <c r="C4768" s="4" t="s">
        <v>20876</v>
      </c>
      <c r="D4768" t="str">
        <f t="shared" si="74"/>
        <v>http://example.org</v>
      </c>
    </row>
    <row r="4769" spans="1:4">
      <c r="A4769" t="s">
        <v>18302</v>
      </c>
      <c r="B4769" s="4" t="s">
        <v>25509</v>
      </c>
      <c r="C4769" s="4" t="s">
        <v>20874</v>
      </c>
      <c r="D4769" t="str">
        <f t="shared" si="74"/>
        <v>http://example.com</v>
      </c>
    </row>
    <row r="4770" spans="1:4">
      <c r="A4770" t="s">
        <v>18306</v>
      </c>
      <c r="B4770" s="4" t="s">
        <v>25510</v>
      </c>
      <c r="C4770" s="4" t="s">
        <v>20876</v>
      </c>
      <c r="D4770" t="str">
        <f t="shared" si="74"/>
        <v>http://example.org</v>
      </c>
    </row>
    <row r="4771" spans="1:4">
      <c r="A4771" t="s">
        <v>18310</v>
      </c>
      <c r="B4771" s="4" t="s">
        <v>25511</v>
      </c>
      <c r="C4771" s="4" t="s">
        <v>20874</v>
      </c>
      <c r="D4771" t="str">
        <f t="shared" si="74"/>
        <v>http://example.com</v>
      </c>
    </row>
    <row r="4772" spans="1:4">
      <c r="A4772" t="s">
        <v>18314</v>
      </c>
      <c r="B4772" s="4" t="s">
        <v>25512</v>
      </c>
      <c r="C4772" s="4" t="s">
        <v>20878</v>
      </c>
      <c r="D4772" t="str">
        <f t="shared" si="74"/>
        <v>http://example.net</v>
      </c>
    </row>
    <row r="4773" spans="1:4">
      <c r="A4773" t="s">
        <v>18318</v>
      </c>
      <c r="B4773" s="4" t="s">
        <v>25513</v>
      </c>
      <c r="C4773" s="4" t="s">
        <v>20878</v>
      </c>
      <c r="D4773" t="str">
        <f t="shared" si="74"/>
        <v>http://example.net</v>
      </c>
    </row>
    <row r="4774" spans="1:4">
      <c r="A4774" t="s">
        <v>18322</v>
      </c>
      <c r="B4774" s="4" t="s">
        <v>25514</v>
      </c>
      <c r="C4774" s="4" t="s">
        <v>20876</v>
      </c>
      <c r="D4774" t="str">
        <f t="shared" si="74"/>
        <v>http://example.org</v>
      </c>
    </row>
    <row r="4775" spans="1:4">
      <c r="A4775" t="s">
        <v>18324</v>
      </c>
      <c r="B4775" s="4" t="s">
        <v>25515</v>
      </c>
      <c r="C4775" s="4" t="s">
        <v>20878</v>
      </c>
      <c r="D4775" t="str">
        <f t="shared" si="74"/>
        <v>http://example.net</v>
      </c>
    </row>
    <row r="4776" spans="1:4">
      <c r="A4776" t="s">
        <v>18327</v>
      </c>
      <c r="B4776" s="4" t="s">
        <v>25516</v>
      </c>
      <c r="C4776" s="4" t="s">
        <v>20876</v>
      </c>
      <c r="D4776" t="str">
        <f t="shared" si="74"/>
        <v>http://example.org</v>
      </c>
    </row>
    <row r="4777" spans="1:4">
      <c r="A4777" t="s">
        <v>18331</v>
      </c>
      <c r="B4777" s="4" t="s">
        <v>21546</v>
      </c>
      <c r="C4777" s="4" t="s">
        <v>20878</v>
      </c>
      <c r="D4777" t="str">
        <f t="shared" si="74"/>
        <v>http://example.net</v>
      </c>
    </row>
    <row r="4778" spans="1:4">
      <c r="A4778" t="s">
        <v>18335</v>
      </c>
      <c r="B4778" s="4" t="s">
        <v>25517</v>
      </c>
      <c r="C4778" s="4" t="s">
        <v>20878</v>
      </c>
      <c r="D4778" t="str">
        <f t="shared" si="74"/>
        <v>http://example.net</v>
      </c>
    </row>
    <row r="4779" spans="1:4">
      <c r="A4779" t="s">
        <v>18339</v>
      </c>
      <c r="B4779" s="4" t="s">
        <v>25518</v>
      </c>
      <c r="C4779" s="4" t="s">
        <v>20876</v>
      </c>
      <c r="D4779" t="str">
        <f t="shared" si="74"/>
        <v>http://example.org</v>
      </c>
    </row>
    <row r="4780" spans="1:4">
      <c r="A4780" t="s">
        <v>18342</v>
      </c>
      <c r="B4780" s="4" t="s">
        <v>25519</v>
      </c>
      <c r="C4780" s="4" t="s">
        <v>20878</v>
      </c>
      <c r="D4780" t="str">
        <f t="shared" si="74"/>
        <v>http://example.net</v>
      </c>
    </row>
    <row r="4781" spans="1:4">
      <c r="A4781" t="s">
        <v>18345</v>
      </c>
      <c r="B4781" s="4" t="s">
        <v>25520</v>
      </c>
      <c r="C4781" s="4" t="s">
        <v>20878</v>
      </c>
      <c r="D4781" t="str">
        <f t="shared" si="74"/>
        <v>http://example.net</v>
      </c>
    </row>
    <row r="4782" spans="1:4">
      <c r="A4782" t="s">
        <v>18349</v>
      </c>
      <c r="B4782" s="4" t="s">
        <v>25521</v>
      </c>
      <c r="C4782" s="4" t="s">
        <v>20874</v>
      </c>
      <c r="D4782" t="str">
        <f t="shared" si="74"/>
        <v>http://example.com</v>
      </c>
    </row>
    <row r="4783" spans="1:4">
      <c r="A4783" t="s">
        <v>18353</v>
      </c>
      <c r="B4783" s="4" t="s">
        <v>25522</v>
      </c>
      <c r="C4783" s="4" t="s">
        <v>20878</v>
      </c>
      <c r="D4783" t="str">
        <f t="shared" si="74"/>
        <v>http://example.net</v>
      </c>
    </row>
    <row r="4784" spans="1:4">
      <c r="A4784" t="s">
        <v>18357</v>
      </c>
      <c r="B4784" s="4" t="s">
        <v>25523</v>
      </c>
      <c r="C4784" s="4" t="s">
        <v>20878</v>
      </c>
      <c r="D4784" t="str">
        <f t="shared" si="74"/>
        <v>http://example.net</v>
      </c>
    </row>
    <row r="4785" spans="1:4">
      <c r="A4785" t="s">
        <v>18360</v>
      </c>
      <c r="B4785" s="4" t="s">
        <v>25524</v>
      </c>
      <c r="C4785" s="4" t="s">
        <v>20878</v>
      </c>
      <c r="D4785" t="str">
        <f t="shared" si="74"/>
        <v>http://example.net</v>
      </c>
    </row>
    <row r="4786" spans="1:4">
      <c r="A4786" t="s">
        <v>18364</v>
      </c>
      <c r="B4786" s="4" t="s">
        <v>25525</v>
      </c>
      <c r="C4786" s="4" t="s">
        <v>20876</v>
      </c>
      <c r="D4786" t="str">
        <f t="shared" si="74"/>
        <v>http://example.org</v>
      </c>
    </row>
    <row r="4787" spans="1:4">
      <c r="A4787" t="s">
        <v>10220</v>
      </c>
      <c r="B4787" s="4" t="s">
        <v>23481</v>
      </c>
      <c r="C4787" s="4" t="s">
        <v>20874</v>
      </c>
      <c r="D4787" t="str">
        <f t="shared" si="74"/>
        <v>http://example.com</v>
      </c>
    </row>
    <row r="4788" spans="1:4">
      <c r="A4788" t="s">
        <v>18371</v>
      </c>
      <c r="B4788" s="4" t="s">
        <v>25526</v>
      </c>
      <c r="C4788" s="4" t="s">
        <v>20876</v>
      </c>
      <c r="D4788" t="str">
        <f t="shared" si="74"/>
        <v>http://example.org</v>
      </c>
    </row>
    <row r="4789" spans="1:4">
      <c r="A4789" t="s">
        <v>18375</v>
      </c>
      <c r="B4789" s="4" t="s">
        <v>22765</v>
      </c>
      <c r="C4789" s="4" t="s">
        <v>20874</v>
      </c>
      <c r="D4789" t="str">
        <f t="shared" si="74"/>
        <v>http://example.com</v>
      </c>
    </row>
    <row r="4790" spans="1:4">
      <c r="A4790" t="s">
        <v>18379</v>
      </c>
      <c r="B4790" s="4" t="s">
        <v>25527</v>
      </c>
      <c r="C4790" s="4" t="s">
        <v>20874</v>
      </c>
      <c r="D4790" t="str">
        <f t="shared" si="74"/>
        <v>http://example.com</v>
      </c>
    </row>
    <row r="4791" spans="1:4">
      <c r="A4791" t="s">
        <v>18383</v>
      </c>
      <c r="B4791" s="4" t="s">
        <v>25528</v>
      </c>
      <c r="C4791" s="4" t="s">
        <v>20878</v>
      </c>
      <c r="D4791" t="str">
        <f t="shared" si="74"/>
        <v>http://example.net</v>
      </c>
    </row>
    <row r="4792" spans="1:4">
      <c r="A4792" t="s">
        <v>18387</v>
      </c>
      <c r="B4792" s="4" t="s">
        <v>25529</v>
      </c>
      <c r="C4792" s="4" t="s">
        <v>20874</v>
      </c>
      <c r="D4792" t="str">
        <f t="shared" si="74"/>
        <v>http://example.com</v>
      </c>
    </row>
    <row r="4793" spans="1:4">
      <c r="A4793" t="s">
        <v>18391</v>
      </c>
      <c r="B4793" s="4" t="s">
        <v>25530</v>
      </c>
      <c r="C4793" s="4" t="s">
        <v>20874</v>
      </c>
      <c r="D4793" t="str">
        <f t="shared" si="74"/>
        <v>http://example.com</v>
      </c>
    </row>
    <row r="4794" spans="1:4">
      <c r="A4794" t="s">
        <v>18395</v>
      </c>
      <c r="B4794" s="4" t="s">
        <v>25531</v>
      </c>
      <c r="C4794" s="4" t="s">
        <v>20878</v>
      </c>
      <c r="D4794" t="str">
        <f t="shared" si="74"/>
        <v>http://example.net</v>
      </c>
    </row>
    <row r="4795" spans="1:4">
      <c r="A4795" t="s">
        <v>18398</v>
      </c>
      <c r="B4795" s="4" t="s">
        <v>25532</v>
      </c>
      <c r="C4795" s="4" t="s">
        <v>20878</v>
      </c>
      <c r="D4795" t="str">
        <f t="shared" si="74"/>
        <v>http://example.net</v>
      </c>
    </row>
    <row r="4796" spans="1:4">
      <c r="A4796" t="s">
        <v>18402</v>
      </c>
      <c r="B4796" s="4" t="s">
        <v>25533</v>
      </c>
      <c r="C4796" s="4" t="s">
        <v>20876</v>
      </c>
      <c r="D4796" t="str">
        <f t="shared" si="74"/>
        <v>http://example.org</v>
      </c>
    </row>
    <row r="4797" spans="1:4">
      <c r="A4797" t="s">
        <v>18404</v>
      </c>
      <c r="B4797" s="4" t="s">
        <v>25534</v>
      </c>
      <c r="C4797" s="4" t="s">
        <v>20876</v>
      </c>
      <c r="D4797" t="str">
        <f t="shared" si="74"/>
        <v>http://example.org</v>
      </c>
    </row>
    <row r="4798" spans="1:4">
      <c r="A4798" t="s">
        <v>18408</v>
      </c>
      <c r="B4798" s="4" t="s">
        <v>25535</v>
      </c>
      <c r="C4798" s="4" t="s">
        <v>20878</v>
      </c>
      <c r="D4798" t="str">
        <f t="shared" si="74"/>
        <v>http://example.net</v>
      </c>
    </row>
    <row r="4799" spans="1:4">
      <c r="A4799" t="s">
        <v>18412</v>
      </c>
      <c r="B4799" s="4" t="s">
        <v>25536</v>
      </c>
      <c r="C4799" s="4" t="s">
        <v>20876</v>
      </c>
      <c r="D4799" t="str">
        <f t="shared" si="74"/>
        <v>http://example.org</v>
      </c>
    </row>
    <row r="4800" spans="1:4">
      <c r="A4800" t="s">
        <v>18415</v>
      </c>
      <c r="B4800" s="4" t="s">
        <v>25537</v>
      </c>
      <c r="C4800" s="4" t="s">
        <v>20876</v>
      </c>
      <c r="D4800" t="str">
        <f t="shared" si="74"/>
        <v>http://example.org</v>
      </c>
    </row>
    <row r="4801" spans="1:4">
      <c r="A4801" t="s">
        <v>18419</v>
      </c>
      <c r="B4801" s="4" t="s">
        <v>25538</v>
      </c>
      <c r="C4801" s="4" t="s">
        <v>20878</v>
      </c>
      <c r="D4801" t="str">
        <f t="shared" si="74"/>
        <v>http://example.net</v>
      </c>
    </row>
    <row r="4802" spans="1:4">
      <c r="A4802" t="s">
        <v>18423</v>
      </c>
      <c r="B4802" s="4" t="s">
        <v>25539</v>
      </c>
      <c r="C4802" s="4" t="s">
        <v>20878</v>
      </c>
      <c r="D4802" t="str">
        <f t="shared" si="74"/>
        <v>http://example.net</v>
      </c>
    </row>
    <row r="4803" spans="1:4">
      <c r="A4803" t="s">
        <v>18427</v>
      </c>
      <c r="B4803" s="4" t="s">
        <v>25540</v>
      </c>
      <c r="C4803" s="4" t="s">
        <v>20876</v>
      </c>
      <c r="D4803" t="str">
        <f t="shared" ref="D4803:D4866" si="75">"http://"&amp;C4803</f>
        <v>http://example.org</v>
      </c>
    </row>
    <row r="4804" spans="1:4">
      <c r="A4804" t="s">
        <v>18431</v>
      </c>
      <c r="B4804" s="4" t="s">
        <v>25541</v>
      </c>
      <c r="C4804" s="4" t="s">
        <v>20878</v>
      </c>
      <c r="D4804" t="str">
        <f t="shared" si="75"/>
        <v>http://example.net</v>
      </c>
    </row>
    <row r="4805" spans="1:4">
      <c r="A4805" t="s">
        <v>18435</v>
      </c>
      <c r="B4805" s="4" t="s">
        <v>25542</v>
      </c>
      <c r="C4805" s="4" t="s">
        <v>20874</v>
      </c>
      <c r="D4805" t="str">
        <f t="shared" si="75"/>
        <v>http://example.com</v>
      </c>
    </row>
    <row r="4806" spans="1:4">
      <c r="A4806" t="s">
        <v>18438</v>
      </c>
      <c r="B4806" s="4" t="s">
        <v>25543</v>
      </c>
      <c r="C4806" s="4" t="s">
        <v>20878</v>
      </c>
      <c r="D4806" t="str">
        <f t="shared" si="75"/>
        <v>http://example.net</v>
      </c>
    </row>
    <row r="4807" spans="1:4">
      <c r="A4807" t="s">
        <v>18442</v>
      </c>
      <c r="B4807" s="4" t="s">
        <v>25544</v>
      </c>
      <c r="C4807" s="4" t="s">
        <v>20874</v>
      </c>
      <c r="D4807" t="str">
        <f t="shared" si="75"/>
        <v>http://example.com</v>
      </c>
    </row>
    <row r="4808" spans="1:4">
      <c r="A4808" t="s">
        <v>18446</v>
      </c>
      <c r="B4808" s="4" t="s">
        <v>25545</v>
      </c>
      <c r="C4808" s="4" t="s">
        <v>20876</v>
      </c>
      <c r="D4808" t="str">
        <f t="shared" si="75"/>
        <v>http://example.org</v>
      </c>
    </row>
    <row r="4809" spans="1:4">
      <c r="A4809" t="s">
        <v>18450</v>
      </c>
      <c r="B4809" s="4" t="s">
        <v>21901</v>
      </c>
      <c r="C4809" s="4" t="s">
        <v>20876</v>
      </c>
      <c r="D4809" t="str">
        <f t="shared" si="75"/>
        <v>http://example.org</v>
      </c>
    </row>
    <row r="4810" spans="1:4">
      <c r="A4810" t="s">
        <v>18454</v>
      </c>
      <c r="B4810" s="4" t="s">
        <v>25546</v>
      </c>
      <c r="C4810" s="4" t="s">
        <v>20878</v>
      </c>
      <c r="D4810" t="str">
        <f t="shared" si="75"/>
        <v>http://example.net</v>
      </c>
    </row>
    <row r="4811" spans="1:4">
      <c r="A4811" t="s">
        <v>18458</v>
      </c>
      <c r="B4811" s="4" t="s">
        <v>25547</v>
      </c>
      <c r="C4811" s="4" t="s">
        <v>20876</v>
      </c>
      <c r="D4811" t="str">
        <f t="shared" si="75"/>
        <v>http://example.org</v>
      </c>
    </row>
    <row r="4812" spans="1:4">
      <c r="A4812" t="s">
        <v>18462</v>
      </c>
      <c r="B4812" s="4" t="s">
        <v>25548</v>
      </c>
      <c r="C4812" s="4" t="s">
        <v>20878</v>
      </c>
      <c r="D4812" t="str">
        <f t="shared" si="75"/>
        <v>http://example.net</v>
      </c>
    </row>
    <row r="4813" spans="1:4">
      <c r="A4813" t="s">
        <v>18466</v>
      </c>
      <c r="B4813" s="4" t="s">
        <v>25549</v>
      </c>
      <c r="C4813" s="4" t="s">
        <v>20876</v>
      </c>
      <c r="D4813" t="str">
        <f t="shared" si="75"/>
        <v>http://example.org</v>
      </c>
    </row>
    <row r="4814" spans="1:4">
      <c r="A4814" t="s">
        <v>18470</v>
      </c>
      <c r="B4814" s="4" t="s">
        <v>25550</v>
      </c>
      <c r="C4814" s="4" t="s">
        <v>20878</v>
      </c>
      <c r="D4814" t="str">
        <f t="shared" si="75"/>
        <v>http://example.net</v>
      </c>
    </row>
    <row r="4815" spans="1:4">
      <c r="A4815" t="s">
        <v>18474</v>
      </c>
      <c r="B4815" s="4" t="s">
        <v>25551</v>
      </c>
      <c r="C4815" s="4" t="s">
        <v>20878</v>
      </c>
      <c r="D4815" t="str">
        <f t="shared" si="75"/>
        <v>http://example.net</v>
      </c>
    </row>
    <row r="4816" spans="1:4">
      <c r="A4816" t="s">
        <v>18478</v>
      </c>
      <c r="B4816" s="4" t="s">
        <v>25552</v>
      </c>
      <c r="C4816" s="4" t="s">
        <v>20876</v>
      </c>
      <c r="D4816" t="str">
        <f t="shared" si="75"/>
        <v>http://example.org</v>
      </c>
    </row>
    <row r="4817" spans="1:4">
      <c r="A4817" t="s">
        <v>18482</v>
      </c>
      <c r="B4817" s="4" t="s">
        <v>24558</v>
      </c>
      <c r="C4817" s="4" t="s">
        <v>20876</v>
      </c>
      <c r="D4817" t="str">
        <f t="shared" si="75"/>
        <v>http://example.org</v>
      </c>
    </row>
    <row r="4818" spans="1:4">
      <c r="A4818" t="s">
        <v>18486</v>
      </c>
      <c r="B4818" s="4" t="s">
        <v>25553</v>
      </c>
      <c r="C4818" s="4" t="s">
        <v>20874</v>
      </c>
      <c r="D4818" t="str">
        <f t="shared" si="75"/>
        <v>http://example.com</v>
      </c>
    </row>
    <row r="4819" spans="1:4">
      <c r="A4819" t="s">
        <v>18489</v>
      </c>
      <c r="B4819" s="4" t="s">
        <v>25554</v>
      </c>
      <c r="C4819" s="4" t="s">
        <v>20878</v>
      </c>
      <c r="D4819" t="str">
        <f t="shared" si="75"/>
        <v>http://example.net</v>
      </c>
    </row>
    <row r="4820" spans="1:4">
      <c r="A4820" t="s">
        <v>18493</v>
      </c>
      <c r="B4820" s="4" t="s">
        <v>25555</v>
      </c>
      <c r="C4820" s="4" t="s">
        <v>20874</v>
      </c>
      <c r="D4820" t="str">
        <f t="shared" si="75"/>
        <v>http://example.com</v>
      </c>
    </row>
    <row r="4821" spans="1:4">
      <c r="A4821" t="s">
        <v>18497</v>
      </c>
      <c r="B4821" s="4" t="s">
        <v>25556</v>
      </c>
      <c r="C4821" s="4" t="s">
        <v>20874</v>
      </c>
      <c r="D4821" t="str">
        <f t="shared" si="75"/>
        <v>http://example.com</v>
      </c>
    </row>
    <row r="4822" spans="1:4">
      <c r="A4822" t="s">
        <v>18501</v>
      </c>
      <c r="B4822" s="4" t="s">
        <v>25557</v>
      </c>
      <c r="C4822" s="4" t="s">
        <v>20878</v>
      </c>
      <c r="D4822" t="str">
        <f t="shared" si="75"/>
        <v>http://example.net</v>
      </c>
    </row>
    <row r="4823" spans="1:4">
      <c r="A4823" t="s">
        <v>18505</v>
      </c>
      <c r="B4823" s="4" t="s">
        <v>25558</v>
      </c>
      <c r="C4823" s="4" t="s">
        <v>20874</v>
      </c>
      <c r="D4823" t="str">
        <f t="shared" si="75"/>
        <v>http://example.com</v>
      </c>
    </row>
    <row r="4824" spans="1:4">
      <c r="A4824" t="s">
        <v>18509</v>
      </c>
      <c r="B4824" s="4" t="s">
        <v>25559</v>
      </c>
      <c r="C4824" s="4" t="s">
        <v>20876</v>
      </c>
      <c r="D4824" t="str">
        <f t="shared" si="75"/>
        <v>http://example.org</v>
      </c>
    </row>
    <row r="4825" spans="1:4">
      <c r="A4825" t="s">
        <v>18513</v>
      </c>
      <c r="B4825" s="4" t="s">
        <v>25560</v>
      </c>
      <c r="C4825" s="4" t="s">
        <v>20874</v>
      </c>
      <c r="D4825" t="str">
        <f t="shared" si="75"/>
        <v>http://example.com</v>
      </c>
    </row>
    <row r="4826" spans="1:4">
      <c r="A4826" t="s">
        <v>18517</v>
      </c>
      <c r="B4826" s="4" t="s">
        <v>25561</v>
      </c>
      <c r="C4826" s="4" t="s">
        <v>20876</v>
      </c>
      <c r="D4826" t="str">
        <f t="shared" si="75"/>
        <v>http://example.org</v>
      </c>
    </row>
    <row r="4827" spans="1:4">
      <c r="A4827" t="s">
        <v>18521</v>
      </c>
      <c r="B4827" s="4" t="s">
        <v>25562</v>
      </c>
      <c r="C4827" s="4" t="s">
        <v>20878</v>
      </c>
      <c r="D4827" t="str">
        <f t="shared" si="75"/>
        <v>http://example.net</v>
      </c>
    </row>
    <row r="4828" spans="1:4">
      <c r="A4828" t="s">
        <v>18525</v>
      </c>
      <c r="B4828" s="4" t="s">
        <v>25563</v>
      </c>
      <c r="C4828" s="4" t="s">
        <v>20878</v>
      </c>
      <c r="D4828" t="str">
        <f t="shared" si="75"/>
        <v>http://example.net</v>
      </c>
    </row>
    <row r="4829" spans="1:4">
      <c r="A4829" t="s">
        <v>18528</v>
      </c>
      <c r="B4829" s="4" t="s">
        <v>25564</v>
      </c>
      <c r="C4829" s="4" t="s">
        <v>20876</v>
      </c>
      <c r="D4829" t="str">
        <f t="shared" si="75"/>
        <v>http://example.org</v>
      </c>
    </row>
    <row r="4830" spans="1:4">
      <c r="A4830" t="s">
        <v>18532</v>
      </c>
      <c r="B4830" s="4" t="s">
        <v>25565</v>
      </c>
      <c r="C4830" s="4" t="s">
        <v>20874</v>
      </c>
      <c r="D4830" t="str">
        <f t="shared" si="75"/>
        <v>http://example.com</v>
      </c>
    </row>
    <row r="4831" spans="1:4">
      <c r="A4831" t="s">
        <v>18536</v>
      </c>
      <c r="B4831" s="4" t="s">
        <v>25566</v>
      </c>
      <c r="C4831" s="4" t="s">
        <v>20874</v>
      </c>
      <c r="D4831" t="str">
        <f t="shared" si="75"/>
        <v>http://example.com</v>
      </c>
    </row>
    <row r="4832" spans="1:4">
      <c r="A4832" t="s">
        <v>18539</v>
      </c>
      <c r="B4832" s="4" t="s">
        <v>25567</v>
      </c>
      <c r="C4832" s="4" t="s">
        <v>20878</v>
      </c>
      <c r="D4832" t="str">
        <f t="shared" si="75"/>
        <v>http://example.net</v>
      </c>
    </row>
    <row r="4833" spans="1:4">
      <c r="A4833" t="s">
        <v>18543</v>
      </c>
      <c r="B4833" s="4" t="s">
        <v>25568</v>
      </c>
      <c r="C4833" s="4" t="s">
        <v>20878</v>
      </c>
      <c r="D4833" t="str">
        <f t="shared" si="75"/>
        <v>http://example.net</v>
      </c>
    </row>
    <row r="4834" spans="1:4">
      <c r="A4834" t="s">
        <v>18547</v>
      </c>
      <c r="B4834" s="4" t="s">
        <v>25569</v>
      </c>
      <c r="C4834" s="4" t="s">
        <v>20876</v>
      </c>
      <c r="D4834" t="str">
        <f t="shared" si="75"/>
        <v>http://example.org</v>
      </c>
    </row>
    <row r="4835" spans="1:4">
      <c r="A4835" t="s">
        <v>18551</v>
      </c>
      <c r="B4835" s="4" t="s">
        <v>25570</v>
      </c>
      <c r="C4835" s="4" t="s">
        <v>20876</v>
      </c>
      <c r="D4835" t="str">
        <f t="shared" si="75"/>
        <v>http://example.org</v>
      </c>
    </row>
    <row r="4836" spans="1:4">
      <c r="A4836" t="s">
        <v>18555</v>
      </c>
      <c r="B4836" s="4" t="s">
        <v>25571</v>
      </c>
      <c r="C4836" s="4" t="s">
        <v>20874</v>
      </c>
      <c r="D4836" t="str">
        <f t="shared" si="75"/>
        <v>http://example.com</v>
      </c>
    </row>
    <row r="4837" spans="1:4">
      <c r="A4837" t="s">
        <v>18558</v>
      </c>
      <c r="B4837" s="4" t="s">
        <v>25572</v>
      </c>
      <c r="C4837" s="4" t="s">
        <v>20874</v>
      </c>
      <c r="D4837" t="str">
        <f t="shared" si="75"/>
        <v>http://example.com</v>
      </c>
    </row>
    <row r="4838" spans="1:4">
      <c r="A4838" t="s">
        <v>18562</v>
      </c>
      <c r="B4838" s="4" t="s">
        <v>25573</v>
      </c>
      <c r="C4838" s="4" t="s">
        <v>20876</v>
      </c>
      <c r="D4838" t="str">
        <f t="shared" si="75"/>
        <v>http://example.org</v>
      </c>
    </row>
    <row r="4839" spans="1:4">
      <c r="A4839" t="s">
        <v>18566</v>
      </c>
      <c r="B4839" s="4" t="s">
        <v>25574</v>
      </c>
      <c r="C4839" s="4" t="s">
        <v>20876</v>
      </c>
      <c r="D4839" t="str">
        <f t="shared" si="75"/>
        <v>http://example.org</v>
      </c>
    </row>
    <row r="4840" spans="1:4">
      <c r="A4840" t="s">
        <v>18570</v>
      </c>
      <c r="B4840" s="4" t="s">
        <v>25575</v>
      </c>
      <c r="C4840" s="4" t="s">
        <v>20876</v>
      </c>
      <c r="D4840" t="str">
        <f t="shared" si="75"/>
        <v>http://example.org</v>
      </c>
    </row>
    <row r="4841" spans="1:4">
      <c r="A4841" t="s">
        <v>18574</v>
      </c>
      <c r="B4841" s="4" t="s">
        <v>25576</v>
      </c>
      <c r="C4841" s="4" t="s">
        <v>20878</v>
      </c>
      <c r="D4841" t="str">
        <f t="shared" si="75"/>
        <v>http://example.net</v>
      </c>
    </row>
    <row r="4842" spans="1:4">
      <c r="A4842" t="s">
        <v>18578</v>
      </c>
      <c r="B4842" s="4" t="s">
        <v>25577</v>
      </c>
      <c r="C4842" s="4" t="s">
        <v>20874</v>
      </c>
      <c r="D4842" t="str">
        <f t="shared" si="75"/>
        <v>http://example.com</v>
      </c>
    </row>
    <row r="4843" spans="1:4">
      <c r="A4843" t="s">
        <v>18582</v>
      </c>
      <c r="B4843" s="4" t="s">
        <v>25578</v>
      </c>
      <c r="C4843" s="4" t="s">
        <v>20878</v>
      </c>
      <c r="D4843" t="str">
        <f t="shared" si="75"/>
        <v>http://example.net</v>
      </c>
    </row>
    <row r="4844" spans="1:4">
      <c r="A4844" t="s">
        <v>18586</v>
      </c>
      <c r="B4844" s="4" t="s">
        <v>25579</v>
      </c>
      <c r="C4844" s="4" t="s">
        <v>20878</v>
      </c>
      <c r="D4844" t="str">
        <f t="shared" si="75"/>
        <v>http://example.net</v>
      </c>
    </row>
    <row r="4845" spans="1:4">
      <c r="A4845" t="s">
        <v>18589</v>
      </c>
      <c r="B4845" s="4" t="s">
        <v>25580</v>
      </c>
      <c r="C4845" s="4" t="s">
        <v>20876</v>
      </c>
      <c r="D4845" t="str">
        <f t="shared" si="75"/>
        <v>http://example.org</v>
      </c>
    </row>
    <row r="4846" spans="1:4">
      <c r="A4846" t="s">
        <v>18593</v>
      </c>
      <c r="B4846" s="4" t="s">
        <v>25581</v>
      </c>
      <c r="C4846" s="4" t="s">
        <v>20874</v>
      </c>
      <c r="D4846" t="str">
        <f t="shared" si="75"/>
        <v>http://example.com</v>
      </c>
    </row>
    <row r="4847" spans="1:4">
      <c r="A4847" t="s">
        <v>18597</v>
      </c>
      <c r="B4847" s="4" t="s">
        <v>25582</v>
      </c>
      <c r="C4847" s="4" t="s">
        <v>20874</v>
      </c>
      <c r="D4847" t="str">
        <f t="shared" si="75"/>
        <v>http://example.com</v>
      </c>
    </row>
    <row r="4848" spans="1:4">
      <c r="A4848" t="s">
        <v>18601</v>
      </c>
      <c r="B4848" s="4" t="s">
        <v>25583</v>
      </c>
      <c r="C4848" s="4" t="s">
        <v>20874</v>
      </c>
      <c r="D4848" t="str">
        <f t="shared" si="75"/>
        <v>http://example.com</v>
      </c>
    </row>
    <row r="4849" spans="1:4">
      <c r="A4849" t="s">
        <v>18605</v>
      </c>
      <c r="B4849" s="4" t="s">
        <v>25584</v>
      </c>
      <c r="C4849" s="4" t="s">
        <v>20876</v>
      </c>
      <c r="D4849" t="str">
        <f t="shared" si="75"/>
        <v>http://example.org</v>
      </c>
    </row>
    <row r="4850" spans="1:4">
      <c r="A4850" t="s">
        <v>18609</v>
      </c>
      <c r="B4850" s="4" t="s">
        <v>25585</v>
      </c>
      <c r="C4850" s="4" t="s">
        <v>20874</v>
      </c>
      <c r="D4850" t="str">
        <f t="shared" si="75"/>
        <v>http://example.com</v>
      </c>
    </row>
    <row r="4851" spans="1:4">
      <c r="A4851" t="s">
        <v>18612</v>
      </c>
      <c r="B4851" s="4" t="s">
        <v>25586</v>
      </c>
      <c r="C4851" s="4" t="s">
        <v>20878</v>
      </c>
      <c r="D4851" t="str">
        <f t="shared" si="75"/>
        <v>http://example.net</v>
      </c>
    </row>
    <row r="4852" spans="1:4">
      <c r="A4852" t="s">
        <v>18616</v>
      </c>
      <c r="B4852" s="4" t="s">
        <v>25587</v>
      </c>
      <c r="C4852" s="4" t="s">
        <v>20876</v>
      </c>
      <c r="D4852" t="str">
        <f t="shared" si="75"/>
        <v>http://example.org</v>
      </c>
    </row>
    <row r="4853" spans="1:4">
      <c r="A4853" t="s">
        <v>18620</v>
      </c>
      <c r="B4853" s="4" t="s">
        <v>25588</v>
      </c>
      <c r="C4853" s="4" t="s">
        <v>20878</v>
      </c>
      <c r="D4853" t="str">
        <f t="shared" si="75"/>
        <v>http://example.net</v>
      </c>
    </row>
    <row r="4854" spans="1:4">
      <c r="A4854" t="s">
        <v>18624</v>
      </c>
      <c r="B4854" s="4" t="s">
        <v>25589</v>
      </c>
      <c r="C4854" s="4" t="s">
        <v>20878</v>
      </c>
      <c r="D4854" t="str">
        <f t="shared" si="75"/>
        <v>http://example.net</v>
      </c>
    </row>
    <row r="4855" spans="1:4">
      <c r="A4855" t="s">
        <v>18628</v>
      </c>
      <c r="B4855" s="4" t="s">
        <v>25590</v>
      </c>
      <c r="C4855" s="4" t="s">
        <v>20876</v>
      </c>
      <c r="D4855" t="str">
        <f t="shared" si="75"/>
        <v>http://example.org</v>
      </c>
    </row>
    <row r="4856" spans="1:4">
      <c r="A4856" t="s">
        <v>18632</v>
      </c>
      <c r="B4856" s="4" t="s">
        <v>25591</v>
      </c>
      <c r="C4856" s="4" t="s">
        <v>20878</v>
      </c>
      <c r="D4856" t="str">
        <f t="shared" si="75"/>
        <v>http://example.net</v>
      </c>
    </row>
    <row r="4857" spans="1:4">
      <c r="A4857" t="s">
        <v>18636</v>
      </c>
      <c r="B4857" s="4" t="s">
        <v>22653</v>
      </c>
      <c r="C4857" s="4" t="s">
        <v>20874</v>
      </c>
      <c r="D4857" t="str">
        <f t="shared" si="75"/>
        <v>http://example.com</v>
      </c>
    </row>
    <row r="4858" spans="1:4">
      <c r="A4858" t="s">
        <v>18640</v>
      </c>
      <c r="B4858" s="4" t="s">
        <v>25592</v>
      </c>
      <c r="C4858" s="4" t="s">
        <v>20878</v>
      </c>
      <c r="D4858" t="str">
        <f t="shared" si="75"/>
        <v>http://example.net</v>
      </c>
    </row>
    <row r="4859" spans="1:4">
      <c r="A4859" t="s">
        <v>18643</v>
      </c>
      <c r="B4859" s="4" t="s">
        <v>25593</v>
      </c>
      <c r="C4859" s="4" t="s">
        <v>20874</v>
      </c>
      <c r="D4859" t="str">
        <f t="shared" si="75"/>
        <v>http://example.com</v>
      </c>
    </row>
    <row r="4860" spans="1:4">
      <c r="A4860" t="s">
        <v>18646</v>
      </c>
      <c r="B4860" s="4" t="s">
        <v>25594</v>
      </c>
      <c r="C4860" s="4" t="s">
        <v>20876</v>
      </c>
      <c r="D4860" t="str">
        <f t="shared" si="75"/>
        <v>http://example.org</v>
      </c>
    </row>
    <row r="4861" spans="1:4">
      <c r="A4861" t="s">
        <v>18650</v>
      </c>
      <c r="B4861" s="4" t="s">
        <v>25595</v>
      </c>
      <c r="C4861" s="4" t="s">
        <v>20874</v>
      </c>
      <c r="D4861" t="str">
        <f t="shared" si="75"/>
        <v>http://example.com</v>
      </c>
    </row>
    <row r="4862" spans="1:4">
      <c r="A4862" t="s">
        <v>18654</v>
      </c>
      <c r="B4862" s="4" t="s">
        <v>23080</v>
      </c>
      <c r="C4862" s="4" t="s">
        <v>20876</v>
      </c>
      <c r="D4862" t="str">
        <f t="shared" si="75"/>
        <v>http://example.org</v>
      </c>
    </row>
    <row r="4863" spans="1:4">
      <c r="A4863" t="s">
        <v>18658</v>
      </c>
      <c r="B4863" s="4" t="s">
        <v>25596</v>
      </c>
      <c r="C4863" s="4" t="s">
        <v>20878</v>
      </c>
      <c r="D4863" t="str">
        <f t="shared" si="75"/>
        <v>http://example.net</v>
      </c>
    </row>
    <row r="4864" spans="1:4">
      <c r="A4864" t="s">
        <v>18662</v>
      </c>
      <c r="B4864" s="4" t="s">
        <v>25597</v>
      </c>
      <c r="C4864" s="4" t="s">
        <v>20878</v>
      </c>
      <c r="D4864" t="str">
        <f t="shared" si="75"/>
        <v>http://example.net</v>
      </c>
    </row>
    <row r="4865" spans="1:4">
      <c r="A4865" t="s">
        <v>18665</v>
      </c>
      <c r="B4865" s="4" t="s">
        <v>25598</v>
      </c>
      <c r="C4865" s="4" t="s">
        <v>20878</v>
      </c>
      <c r="D4865" t="str">
        <f t="shared" si="75"/>
        <v>http://example.net</v>
      </c>
    </row>
    <row r="4866" spans="1:4">
      <c r="A4866" t="s">
        <v>18669</v>
      </c>
      <c r="B4866" s="4" t="s">
        <v>25599</v>
      </c>
      <c r="C4866" s="4" t="s">
        <v>20876</v>
      </c>
      <c r="D4866" t="str">
        <f t="shared" si="75"/>
        <v>http://example.org</v>
      </c>
    </row>
    <row r="4867" spans="1:4">
      <c r="A4867" t="s">
        <v>18673</v>
      </c>
      <c r="B4867" s="4" t="s">
        <v>25600</v>
      </c>
      <c r="C4867" s="4" t="s">
        <v>20876</v>
      </c>
      <c r="D4867" t="str">
        <f t="shared" ref="D4867:D4930" si="76">"http://"&amp;C4867</f>
        <v>http://example.org</v>
      </c>
    </row>
    <row r="4868" spans="1:4">
      <c r="A4868" t="s">
        <v>18677</v>
      </c>
      <c r="B4868" s="4" t="s">
        <v>25601</v>
      </c>
      <c r="C4868" s="4" t="s">
        <v>20878</v>
      </c>
      <c r="D4868" t="str">
        <f t="shared" si="76"/>
        <v>http://example.net</v>
      </c>
    </row>
    <row r="4869" spans="1:4">
      <c r="A4869" t="s">
        <v>18681</v>
      </c>
      <c r="B4869" s="4" t="s">
        <v>25602</v>
      </c>
      <c r="C4869" s="4" t="s">
        <v>20876</v>
      </c>
      <c r="D4869" t="str">
        <f t="shared" si="76"/>
        <v>http://example.org</v>
      </c>
    </row>
    <row r="4870" spans="1:4">
      <c r="A4870" t="s">
        <v>18685</v>
      </c>
      <c r="B4870" s="4" t="s">
        <v>23867</v>
      </c>
      <c r="C4870" s="4" t="s">
        <v>20878</v>
      </c>
      <c r="D4870" t="str">
        <f t="shared" si="76"/>
        <v>http://example.net</v>
      </c>
    </row>
    <row r="4871" spans="1:4">
      <c r="A4871" t="s">
        <v>18689</v>
      </c>
      <c r="B4871" s="4" t="s">
        <v>25603</v>
      </c>
      <c r="C4871" s="4" t="s">
        <v>20874</v>
      </c>
      <c r="D4871" t="str">
        <f t="shared" si="76"/>
        <v>http://example.com</v>
      </c>
    </row>
    <row r="4872" spans="1:4">
      <c r="A4872" t="s">
        <v>18693</v>
      </c>
      <c r="B4872" s="4" t="s">
        <v>25604</v>
      </c>
      <c r="C4872" s="4" t="s">
        <v>20874</v>
      </c>
      <c r="D4872" t="str">
        <f t="shared" si="76"/>
        <v>http://example.com</v>
      </c>
    </row>
    <row r="4873" spans="1:4">
      <c r="A4873" t="s">
        <v>18696</v>
      </c>
      <c r="B4873" s="4" t="s">
        <v>25605</v>
      </c>
      <c r="C4873" s="4" t="s">
        <v>20874</v>
      </c>
      <c r="D4873" t="str">
        <f t="shared" si="76"/>
        <v>http://example.com</v>
      </c>
    </row>
    <row r="4874" spans="1:4">
      <c r="A4874" t="s">
        <v>18700</v>
      </c>
      <c r="B4874" s="4" t="s">
        <v>25606</v>
      </c>
      <c r="C4874" s="4" t="s">
        <v>20878</v>
      </c>
      <c r="D4874" t="str">
        <f t="shared" si="76"/>
        <v>http://example.net</v>
      </c>
    </row>
    <row r="4875" spans="1:4">
      <c r="A4875" t="s">
        <v>18704</v>
      </c>
      <c r="B4875" s="4" t="s">
        <v>25607</v>
      </c>
      <c r="C4875" s="4" t="s">
        <v>20874</v>
      </c>
      <c r="D4875" t="str">
        <f t="shared" si="76"/>
        <v>http://example.com</v>
      </c>
    </row>
    <row r="4876" spans="1:4">
      <c r="A4876" t="s">
        <v>18708</v>
      </c>
      <c r="B4876" s="4" t="s">
        <v>25608</v>
      </c>
      <c r="C4876" s="4" t="s">
        <v>20874</v>
      </c>
      <c r="D4876" t="str">
        <f t="shared" si="76"/>
        <v>http://example.com</v>
      </c>
    </row>
    <row r="4877" spans="1:4">
      <c r="A4877" t="s">
        <v>18712</v>
      </c>
      <c r="B4877" s="4" t="s">
        <v>25609</v>
      </c>
      <c r="C4877" s="4" t="s">
        <v>20874</v>
      </c>
      <c r="D4877" t="str">
        <f t="shared" si="76"/>
        <v>http://example.com</v>
      </c>
    </row>
    <row r="4878" spans="1:4">
      <c r="A4878" t="s">
        <v>18716</v>
      </c>
      <c r="B4878" s="4" t="s">
        <v>25610</v>
      </c>
      <c r="C4878" s="4" t="s">
        <v>20876</v>
      </c>
      <c r="D4878" t="str">
        <f t="shared" si="76"/>
        <v>http://example.org</v>
      </c>
    </row>
    <row r="4879" spans="1:4">
      <c r="A4879" t="s">
        <v>18720</v>
      </c>
      <c r="B4879" s="4" t="s">
        <v>25611</v>
      </c>
      <c r="C4879" s="4" t="s">
        <v>20876</v>
      </c>
      <c r="D4879" t="str">
        <f t="shared" si="76"/>
        <v>http://example.org</v>
      </c>
    </row>
    <row r="4880" spans="1:4">
      <c r="A4880" t="s">
        <v>18723</v>
      </c>
      <c r="B4880" s="4" t="s">
        <v>25612</v>
      </c>
      <c r="C4880" s="4" t="s">
        <v>20878</v>
      </c>
      <c r="D4880" t="str">
        <f t="shared" si="76"/>
        <v>http://example.net</v>
      </c>
    </row>
    <row r="4881" spans="1:4">
      <c r="A4881" t="s">
        <v>18727</v>
      </c>
      <c r="B4881" s="4" t="s">
        <v>25613</v>
      </c>
      <c r="C4881" s="4" t="s">
        <v>20876</v>
      </c>
      <c r="D4881" t="str">
        <f t="shared" si="76"/>
        <v>http://example.org</v>
      </c>
    </row>
    <row r="4882" spans="1:4">
      <c r="A4882" t="s">
        <v>18731</v>
      </c>
      <c r="B4882" s="4" t="s">
        <v>25614</v>
      </c>
      <c r="C4882" s="4" t="s">
        <v>20876</v>
      </c>
      <c r="D4882" t="str">
        <f t="shared" si="76"/>
        <v>http://example.org</v>
      </c>
    </row>
    <row r="4883" spans="1:4">
      <c r="A4883" t="s">
        <v>18735</v>
      </c>
      <c r="B4883" s="4" t="s">
        <v>25615</v>
      </c>
      <c r="C4883" s="4" t="s">
        <v>20878</v>
      </c>
      <c r="D4883" t="str">
        <f t="shared" si="76"/>
        <v>http://example.net</v>
      </c>
    </row>
    <row r="4884" spans="1:4">
      <c r="A4884" t="s">
        <v>18738</v>
      </c>
      <c r="B4884" s="4" t="s">
        <v>25616</v>
      </c>
      <c r="C4884" s="4" t="s">
        <v>20874</v>
      </c>
      <c r="D4884" t="str">
        <f t="shared" si="76"/>
        <v>http://example.com</v>
      </c>
    </row>
    <row r="4885" spans="1:4">
      <c r="A4885" t="s">
        <v>18742</v>
      </c>
      <c r="B4885" s="4" t="s">
        <v>25617</v>
      </c>
      <c r="C4885" s="4" t="s">
        <v>20878</v>
      </c>
      <c r="D4885" t="str">
        <f t="shared" si="76"/>
        <v>http://example.net</v>
      </c>
    </row>
    <row r="4886" spans="1:4">
      <c r="A4886" t="s">
        <v>18746</v>
      </c>
      <c r="B4886" s="4" t="s">
        <v>25618</v>
      </c>
      <c r="C4886" s="4" t="s">
        <v>20874</v>
      </c>
      <c r="D4886" t="str">
        <f t="shared" si="76"/>
        <v>http://example.com</v>
      </c>
    </row>
    <row r="4887" spans="1:4">
      <c r="A4887" t="s">
        <v>18750</v>
      </c>
      <c r="B4887" s="4" t="s">
        <v>25619</v>
      </c>
      <c r="C4887" s="4" t="s">
        <v>20876</v>
      </c>
      <c r="D4887" t="str">
        <f t="shared" si="76"/>
        <v>http://example.org</v>
      </c>
    </row>
    <row r="4888" spans="1:4">
      <c r="A4888" t="s">
        <v>18754</v>
      </c>
      <c r="B4888" s="4" t="s">
        <v>25620</v>
      </c>
      <c r="C4888" s="4" t="s">
        <v>20874</v>
      </c>
      <c r="D4888" t="str">
        <f t="shared" si="76"/>
        <v>http://example.com</v>
      </c>
    </row>
    <row r="4889" spans="1:4">
      <c r="A4889" t="s">
        <v>18757</v>
      </c>
      <c r="B4889" s="4" t="s">
        <v>25621</v>
      </c>
      <c r="C4889" s="4" t="s">
        <v>20876</v>
      </c>
      <c r="D4889" t="str">
        <f t="shared" si="76"/>
        <v>http://example.org</v>
      </c>
    </row>
    <row r="4890" spans="1:4">
      <c r="A4890" t="s">
        <v>18761</v>
      </c>
      <c r="B4890" s="4" t="s">
        <v>25622</v>
      </c>
      <c r="C4890" s="4" t="s">
        <v>20874</v>
      </c>
      <c r="D4890" t="str">
        <f t="shared" si="76"/>
        <v>http://example.com</v>
      </c>
    </row>
    <row r="4891" spans="1:4">
      <c r="A4891" t="s">
        <v>18765</v>
      </c>
      <c r="B4891" s="4" t="s">
        <v>21159</v>
      </c>
      <c r="C4891" s="4" t="s">
        <v>20878</v>
      </c>
      <c r="D4891" t="str">
        <f t="shared" si="76"/>
        <v>http://example.net</v>
      </c>
    </row>
    <row r="4892" spans="1:4">
      <c r="A4892" t="s">
        <v>18769</v>
      </c>
      <c r="B4892" s="4" t="s">
        <v>25623</v>
      </c>
      <c r="C4892" s="4" t="s">
        <v>20876</v>
      </c>
      <c r="D4892" t="str">
        <f t="shared" si="76"/>
        <v>http://example.org</v>
      </c>
    </row>
    <row r="4893" spans="1:4">
      <c r="A4893" t="s">
        <v>18773</v>
      </c>
      <c r="B4893" s="4" t="s">
        <v>25624</v>
      </c>
      <c r="C4893" s="4" t="s">
        <v>20876</v>
      </c>
      <c r="D4893" t="str">
        <f t="shared" si="76"/>
        <v>http://example.org</v>
      </c>
    </row>
    <row r="4894" spans="1:4">
      <c r="A4894" t="s">
        <v>18777</v>
      </c>
      <c r="B4894" s="4" t="s">
        <v>25625</v>
      </c>
      <c r="C4894" s="4" t="s">
        <v>20876</v>
      </c>
      <c r="D4894" t="str">
        <f t="shared" si="76"/>
        <v>http://example.org</v>
      </c>
    </row>
    <row r="4895" spans="1:4">
      <c r="A4895" t="s">
        <v>18781</v>
      </c>
      <c r="B4895" s="4" t="s">
        <v>25626</v>
      </c>
      <c r="C4895" s="4" t="s">
        <v>20874</v>
      </c>
      <c r="D4895" t="str">
        <f t="shared" si="76"/>
        <v>http://example.com</v>
      </c>
    </row>
    <row r="4896" spans="1:4">
      <c r="A4896" t="s">
        <v>18785</v>
      </c>
      <c r="B4896" s="4" t="s">
        <v>25627</v>
      </c>
      <c r="C4896" s="4" t="s">
        <v>20874</v>
      </c>
      <c r="D4896" t="str">
        <f t="shared" si="76"/>
        <v>http://example.com</v>
      </c>
    </row>
    <row r="4897" spans="1:4">
      <c r="A4897" t="s">
        <v>18789</v>
      </c>
      <c r="B4897" s="4" t="s">
        <v>25628</v>
      </c>
      <c r="C4897" s="4" t="s">
        <v>20874</v>
      </c>
      <c r="D4897" t="str">
        <f t="shared" si="76"/>
        <v>http://example.com</v>
      </c>
    </row>
    <row r="4898" spans="1:4">
      <c r="A4898" t="s">
        <v>18793</v>
      </c>
      <c r="B4898" s="4" t="s">
        <v>25629</v>
      </c>
      <c r="C4898" s="4" t="s">
        <v>20876</v>
      </c>
      <c r="D4898" t="str">
        <f t="shared" si="76"/>
        <v>http://example.org</v>
      </c>
    </row>
    <row r="4899" spans="1:4">
      <c r="A4899" t="s">
        <v>18797</v>
      </c>
      <c r="B4899" s="4" t="s">
        <v>25630</v>
      </c>
      <c r="C4899" s="4" t="s">
        <v>20878</v>
      </c>
      <c r="D4899" t="str">
        <f t="shared" si="76"/>
        <v>http://example.net</v>
      </c>
    </row>
    <row r="4900" spans="1:4">
      <c r="A4900" t="s">
        <v>18800</v>
      </c>
      <c r="B4900" s="4" t="s">
        <v>20889</v>
      </c>
      <c r="C4900" s="4" t="s">
        <v>20878</v>
      </c>
      <c r="D4900" t="str">
        <f t="shared" si="76"/>
        <v>http://example.net</v>
      </c>
    </row>
    <row r="4901" spans="1:4">
      <c r="A4901" t="s">
        <v>18804</v>
      </c>
      <c r="B4901" s="4" t="s">
        <v>25631</v>
      </c>
      <c r="C4901" s="4" t="s">
        <v>20874</v>
      </c>
      <c r="D4901" t="str">
        <f t="shared" si="76"/>
        <v>http://example.com</v>
      </c>
    </row>
    <row r="4902" spans="1:4">
      <c r="A4902" t="s">
        <v>18808</v>
      </c>
      <c r="B4902" s="4" t="s">
        <v>23129</v>
      </c>
      <c r="C4902" s="4" t="s">
        <v>20876</v>
      </c>
      <c r="D4902" t="str">
        <f t="shared" si="76"/>
        <v>http://example.org</v>
      </c>
    </row>
    <row r="4903" spans="1:4">
      <c r="A4903" t="s">
        <v>18812</v>
      </c>
      <c r="B4903" s="4" t="s">
        <v>25632</v>
      </c>
      <c r="C4903" s="4" t="s">
        <v>20874</v>
      </c>
      <c r="D4903" t="str">
        <f t="shared" si="76"/>
        <v>http://example.com</v>
      </c>
    </row>
    <row r="4904" spans="1:4">
      <c r="A4904" t="s">
        <v>18815</v>
      </c>
      <c r="B4904" s="4" t="s">
        <v>25633</v>
      </c>
      <c r="C4904" s="4" t="s">
        <v>20878</v>
      </c>
      <c r="D4904" t="str">
        <f t="shared" si="76"/>
        <v>http://example.net</v>
      </c>
    </row>
    <row r="4905" spans="1:4">
      <c r="A4905" t="s">
        <v>18819</v>
      </c>
      <c r="B4905" s="4" t="s">
        <v>23119</v>
      </c>
      <c r="C4905" s="4" t="s">
        <v>20874</v>
      </c>
      <c r="D4905" t="str">
        <f t="shared" si="76"/>
        <v>http://example.com</v>
      </c>
    </row>
    <row r="4906" spans="1:4">
      <c r="A4906" t="s">
        <v>18823</v>
      </c>
      <c r="B4906" s="4" t="s">
        <v>25634</v>
      </c>
      <c r="C4906" s="4" t="s">
        <v>20878</v>
      </c>
      <c r="D4906" t="str">
        <f t="shared" si="76"/>
        <v>http://example.net</v>
      </c>
    </row>
    <row r="4907" spans="1:4">
      <c r="A4907" t="s">
        <v>18826</v>
      </c>
      <c r="B4907" s="4" t="s">
        <v>25635</v>
      </c>
      <c r="C4907" s="4" t="s">
        <v>20878</v>
      </c>
      <c r="D4907" t="str">
        <f t="shared" si="76"/>
        <v>http://example.net</v>
      </c>
    </row>
    <row r="4908" spans="1:4">
      <c r="A4908" t="s">
        <v>18830</v>
      </c>
      <c r="B4908" s="4" t="s">
        <v>25636</v>
      </c>
      <c r="C4908" s="4" t="s">
        <v>20876</v>
      </c>
      <c r="D4908" t="str">
        <f t="shared" si="76"/>
        <v>http://example.org</v>
      </c>
    </row>
    <row r="4909" spans="1:4">
      <c r="A4909" t="s">
        <v>18834</v>
      </c>
      <c r="B4909" s="4" t="s">
        <v>25637</v>
      </c>
      <c r="C4909" s="4" t="s">
        <v>20876</v>
      </c>
      <c r="D4909" t="str">
        <f t="shared" si="76"/>
        <v>http://example.org</v>
      </c>
    </row>
    <row r="4910" spans="1:4">
      <c r="A4910" t="s">
        <v>18838</v>
      </c>
      <c r="B4910" s="4" t="s">
        <v>25638</v>
      </c>
      <c r="C4910" s="4" t="s">
        <v>20874</v>
      </c>
      <c r="D4910" t="str">
        <f t="shared" si="76"/>
        <v>http://example.com</v>
      </c>
    </row>
    <row r="4911" spans="1:4">
      <c r="A4911" t="s">
        <v>18842</v>
      </c>
      <c r="B4911" s="4" t="s">
        <v>25639</v>
      </c>
      <c r="C4911" s="4" t="s">
        <v>20874</v>
      </c>
      <c r="D4911" t="str">
        <f t="shared" si="76"/>
        <v>http://example.com</v>
      </c>
    </row>
    <row r="4912" spans="1:4">
      <c r="A4912" t="s">
        <v>18845</v>
      </c>
      <c r="B4912" s="4" t="s">
        <v>25640</v>
      </c>
      <c r="C4912" s="4" t="s">
        <v>20874</v>
      </c>
      <c r="D4912" t="str">
        <f t="shared" si="76"/>
        <v>http://example.com</v>
      </c>
    </row>
    <row r="4913" spans="1:4">
      <c r="A4913" t="s">
        <v>18849</v>
      </c>
      <c r="B4913" s="4" t="s">
        <v>25641</v>
      </c>
      <c r="C4913" s="4" t="s">
        <v>20878</v>
      </c>
      <c r="D4913" t="str">
        <f t="shared" si="76"/>
        <v>http://example.net</v>
      </c>
    </row>
    <row r="4914" spans="1:4">
      <c r="A4914" t="s">
        <v>18853</v>
      </c>
      <c r="B4914" s="4" t="s">
        <v>25642</v>
      </c>
      <c r="C4914" s="4" t="s">
        <v>20874</v>
      </c>
      <c r="D4914" t="str">
        <f t="shared" si="76"/>
        <v>http://example.com</v>
      </c>
    </row>
    <row r="4915" spans="1:4">
      <c r="A4915" t="s">
        <v>18857</v>
      </c>
      <c r="B4915" s="4" t="s">
        <v>25643</v>
      </c>
      <c r="C4915" s="4" t="s">
        <v>20874</v>
      </c>
      <c r="D4915" t="str">
        <f t="shared" si="76"/>
        <v>http://example.com</v>
      </c>
    </row>
    <row r="4916" spans="1:4">
      <c r="A4916" t="s">
        <v>18861</v>
      </c>
      <c r="B4916" s="4" t="s">
        <v>25644</v>
      </c>
      <c r="C4916" s="4" t="s">
        <v>20874</v>
      </c>
      <c r="D4916" t="str">
        <f t="shared" si="76"/>
        <v>http://example.com</v>
      </c>
    </row>
    <row r="4917" spans="1:4">
      <c r="A4917" t="s">
        <v>18865</v>
      </c>
      <c r="B4917" s="4" t="s">
        <v>25645</v>
      </c>
      <c r="C4917" s="4" t="s">
        <v>20874</v>
      </c>
      <c r="D4917" t="str">
        <f t="shared" si="76"/>
        <v>http://example.com</v>
      </c>
    </row>
    <row r="4918" spans="1:4">
      <c r="A4918" t="s">
        <v>18869</v>
      </c>
      <c r="B4918" s="4" t="s">
        <v>25646</v>
      </c>
      <c r="C4918" s="4" t="s">
        <v>20874</v>
      </c>
      <c r="D4918" t="str">
        <f t="shared" si="76"/>
        <v>http://example.com</v>
      </c>
    </row>
    <row r="4919" spans="1:4">
      <c r="A4919" t="s">
        <v>18873</v>
      </c>
      <c r="B4919" s="4" t="s">
        <v>25647</v>
      </c>
      <c r="C4919" s="4" t="s">
        <v>20878</v>
      </c>
      <c r="D4919" t="str">
        <f t="shared" si="76"/>
        <v>http://example.net</v>
      </c>
    </row>
    <row r="4920" spans="1:4">
      <c r="A4920" t="s">
        <v>18877</v>
      </c>
      <c r="B4920" s="4" t="s">
        <v>25648</v>
      </c>
      <c r="C4920" s="4" t="s">
        <v>20874</v>
      </c>
      <c r="D4920" t="str">
        <f t="shared" si="76"/>
        <v>http://example.com</v>
      </c>
    </row>
    <row r="4921" spans="1:4">
      <c r="A4921" t="s">
        <v>18881</v>
      </c>
      <c r="B4921" s="4" t="s">
        <v>24234</v>
      </c>
      <c r="C4921" s="4" t="s">
        <v>20876</v>
      </c>
      <c r="D4921" t="str">
        <f t="shared" si="76"/>
        <v>http://example.org</v>
      </c>
    </row>
    <row r="4922" spans="1:4">
      <c r="A4922" t="s">
        <v>18885</v>
      </c>
      <c r="B4922" s="4" t="s">
        <v>25649</v>
      </c>
      <c r="C4922" s="4" t="s">
        <v>20876</v>
      </c>
      <c r="D4922" t="str">
        <f t="shared" si="76"/>
        <v>http://example.org</v>
      </c>
    </row>
    <row r="4923" spans="1:4">
      <c r="A4923" t="s">
        <v>18888</v>
      </c>
      <c r="B4923" s="4" t="s">
        <v>25650</v>
      </c>
      <c r="C4923" s="4" t="s">
        <v>20876</v>
      </c>
      <c r="D4923" t="str">
        <f t="shared" si="76"/>
        <v>http://example.org</v>
      </c>
    </row>
    <row r="4924" spans="1:4">
      <c r="A4924" t="s">
        <v>18891</v>
      </c>
      <c r="B4924" s="4" t="s">
        <v>25651</v>
      </c>
      <c r="C4924" s="4" t="s">
        <v>20876</v>
      </c>
      <c r="D4924" t="str">
        <f t="shared" si="76"/>
        <v>http://example.org</v>
      </c>
    </row>
    <row r="4925" spans="1:4">
      <c r="A4925" t="s">
        <v>18895</v>
      </c>
      <c r="B4925" s="4" t="s">
        <v>25652</v>
      </c>
      <c r="C4925" s="4" t="s">
        <v>20874</v>
      </c>
      <c r="D4925" t="str">
        <f t="shared" si="76"/>
        <v>http://example.com</v>
      </c>
    </row>
    <row r="4926" spans="1:4">
      <c r="A4926" t="s">
        <v>18899</v>
      </c>
      <c r="B4926" s="4" t="s">
        <v>25653</v>
      </c>
      <c r="C4926" s="4" t="s">
        <v>20874</v>
      </c>
      <c r="D4926" t="str">
        <f t="shared" si="76"/>
        <v>http://example.com</v>
      </c>
    </row>
    <row r="4927" spans="1:4">
      <c r="A4927" t="s">
        <v>18903</v>
      </c>
      <c r="B4927" s="4" t="s">
        <v>25654</v>
      </c>
      <c r="C4927" s="4" t="s">
        <v>20876</v>
      </c>
      <c r="D4927" t="str">
        <f t="shared" si="76"/>
        <v>http://example.org</v>
      </c>
    </row>
    <row r="4928" spans="1:4">
      <c r="A4928" t="s">
        <v>18907</v>
      </c>
      <c r="B4928" s="4" t="s">
        <v>25655</v>
      </c>
      <c r="C4928" s="4" t="s">
        <v>20874</v>
      </c>
      <c r="D4928" t="str">
        <f t="shared" si="76"/>
        <v>http://example.com</v>
      </c>
    </row>
    <row r="4929" spans="1:4">
      <c r="A4929" t="s">
        <v>18911</v>
      </c>
      <c r="B4929" s="4" t="s">
        <v>25656</v>
      </c>
      <c r="C4929" s="4" t="s">
        <v>20878</v>
      </c>
      <c r="D4929" t="str">
        <f t="shared" si="76"/>
        <v>http://example.net</v>
      </c>
    </row>
    <row r="4930" spans="1:4">
      <c r="A4930" t="s">
        <v>18914</v>
      </c>
      <c r="B4930" s="4" t="s">
        <v>25657</v>
      </c>
      <c r="C4930" s="4" t="s">
        <v>20878</v>
      </c>
      <c r="D4930" t="str">
        <f t="shared" si="76"/>
        <v>http://example.net</v>
      </c>
    </row>
    <row r="4931" spans="1:4">
      <c r="A4931" t="s">
        <v>18918</v>
      </c>
      <c r="B4931" s="4" t="s">
        <v>25658</v>
      </c>
      <c r="C4931" s="4" t="s">
        <v>20878</v>
      </c>
      <c r="D4931" t="str">
        <f t="shared" ref="D4931:D4994" si="77">"http://"&amp;C4931</f>
        <v>http://example.net</v>
      </c>
    </row>
    <row r="4932" spans="1:4">
      <c r="A4932" t="s">
        <v>18922</v>
      </c>
      <c r="B4932" s="4" t="s">
        <v>25659</v>
      </c>
      <c r="C4932" s="4" t="s">
        <v>20878</v>
      </c>
      <c r="D4932" t="str">
        <f t="shared" si="77"/>
        <v>http://example.net</v>
      </c>
    </row>
    <row r="4933" spans="1:4">
      <c r="A4933" t="s">
        <v>18926</v>
      </c>
      <c r="B4933" s="4" t="s">
        <v>25660</v>
      </c>
      <c r="C4933" s="4" t="s">
        <v>20874</v>
      </c>
      <c r="D4933" t="str">
        <f t="shared" si="77"/>
        <v>http://example.com</v>
      </c>
    </row>
    <row r="4934" spans="1:4">
      <c r="A4934" t="s">
        <v>18930</v>
      </c>
      <c r="B4934" s="4" t="s">
        <v>25661</v>
      </c>
      <c r="C4934" s="4" t="s">
        <v>20878</v>
      </c>
      <c r="D4934" t="str">
        <f t="shared" si="77"/>
        <v>http://example.net</v>
      </c>
    </row>
    <row r="4935" spans="1:4">
      <c r="A4935" t="s">
        <v>18934</v>
      </c>
      <c r="B4935" s="4" t="s">
        <v>25662</v>
      </c>
      <c r="C4935" s="4" t="s">
        <v>20874</v>
      </c>
      <c r="D4935" t="str">
        <f t="shared" si="77"/>
        <v>http://example.com</v>
      </c>
    </row>
    <row r="4936" spans="1:4">
      <c r="A4936" t="s">
        <v>18938</v>
      </c>
      <c r="B4936" s="4" t="s">
        <v>25663</v>
      </c>
      <c r="C4936" s="4" t="s">
        <v>20878</v>
      </c>
      <c r="D4936" t="str">
        <f t="shared" si="77"/>
        <v>http://example.net</v>
      </c>
    </row>
    <row r="4937" spans="1:4">
      <c r="A4937" t="s">
        <v>18942</v>
      </c>
      <c r="B4937" s="4" t="s">
        <v>25664</v>
      </c>
      <c r="C4937" s="4" t="s">
        <v>20874</v>
      </c>
      <c r="D4937" t="str">
        <f t="shared" si="77"/>
        <v>http://example.com</v>
      </c>
    </row>
    <row r="4938" spans="1:4">
      <c r="A4938" t="s">
        <v>18946</v>
      </c>
      <c r="B4938" s="4" t="s">
        <v>25665</v>
      </c>
      <c r="C4938" s="4" t="s">
        <v>20874</v>
      </c>
      <c r="D4938" t="str">
        <f t="shared" si="77"/>
        <v>http://example.com</v>
      </c>
    </row>
    <row r="4939" spans="1:4">
      <c r="A4939" t="s">
        <v>18950</v>
      </c>
      <c r="B4939" s="4" t="s">
        <v>25666</v>
      </c>
      <c r="C4939" s="4" t="s">
        <v>20876</v>
      </c>
      <c r="D4939" t="str">
        <f t="shared" si="77"/>
        <v>http://example.org</v>
      </c>
    </row>
    <row r="4940" spans="1:4">
      <c r="A4940" t="s">
        <v>18954</v>
      </c>
      <c r="B4940" s="4" t="s">
        <v>25667</v>
      </c>
      <c r="C4940" s="4" t="s">
        <v>20878</v>
      </c>
      <c r="D4940" t="str">
        <f t="shared" si="77"/>
        <v>http://example.net</v>
      </c>
    </row>
    <row r="4941" spans="1:4">
      <c r="A4941" t="s">
        <v>18957</v>
      </c>
      <c r="B4941" s="4" t="s">
        <v>25668</v>
      </c>
      <c r="C4941" s="4" t="s">
        <v>20878</v>
      </c>
      <c r="D4941" t="str">
        <f t="shared" si="77"/>
        <v>http://example.net</v>
      </c>
    </row>
    <row r="4942" spans="1:4">
      <c r="A4942" t="s">
        <v>18961</v>
      </c>
      <c r="B4942" s="4" t="s">
        <v>25669</v>
      </c>
      <c r="C4942" s="4" t="s">
        <v>20878</v>
      </c>
      <c r="D4942" t="str">
        <f t="shared" si="77"/>
        <v>http://example.net</v>
      </c>
    </row>
    <row r="4943" spans="1:4">
      <c r="A4943" t="s">
        <v>18965</v>
      </c>
      <c r="B4943" s="4" t="s">
        <v>25670</v>
      </c>
      <c r="C4943" s="4" t="s">
        <v>20878</v>
      </c>
      <c r="D4943" t="str">
        <f t="shared" si="77"/>
        <v>http://example.net</v>
      </c>
    </row>
    <row r="4944" spans="1:4">
      <c r="A4944" t="s">
        <v>18969</v>
      </c>
      <c r="B4944" s="4" t="s">
        <v>25671</v>
      </c>
      <c r="C4944" s="4" t="s">
        <v>20878</v>
      </c>
      <c r="D4944" t="str">
        <f t="shared" si="77"/>
        <v>http://example.net</v>
      </c>
    </row>
    <row r="4945" spans="1:4">
      <c r="A4945" t="s">
        <v>18972</v>
      </c>
      <c r="B4945" s="4" t="s">
        <v>25672</v>
      </c>
      <c r="C4945" s="4" t="s">
        <v>20876</v>
      </c>
      <c r="D4945" t="str">
        <f t="shared" si="77"/>
        <v>http://example.org</v>
      </c>
    </row>
    <row r="4946" spans="1:4">
      <c r="A4946" t="s">
        <v>18976</v>
      </c>
      <c r="B4946" s="4" t="s">
        <v>25673</v>
      </c>
      <c r="C4946" s="4" t="s">
        <v>20874</v>
      </c>
      <c r="D4946" t="str">
        <f t="shared" si="77"/>
        <v>http://example.com</v>
      </c>
    </row>
    <row r="4947" spans="1:4">
      <c r="A4947" t="s">
        <v>18980</v>
      </c>
      <c r="B4947" s="4" t="s">
        <v>25674</v>
      </c>
      <c r="C4947" s="4" t="s">
        <v>20874</v>
      </c>
      <c r="D4947" t="str">
        <f t="shared" si="77"/>
        <v>http://example.com</v>
      </c>
    </row>
    <row r="4948" spans="1:4">
      <c r="A4948" t="s">
        <v>18984</v>
      </c>
      <c r="B4948" s="4" t="s">
        <v>25675</v>
      </c>
      <c r="C4948" s="4" t="s">
        <v>20874</v>
      </c>
      <c r="D4948" t="str">
        <f t="shared" si="77"/>
        <v>http://example.com</v>
      </c>
    </row>
    <row r="4949" spans="1:4">
      <c r="A4949" t="s">
        <v>18988</v>
      </c>
      <c r="B4949" s="4" t="s">
        <v>25676</v>
      </c>
      <c r="C4949" s="4" t="s">
        <v>20878</v>
      </c>
      <c r="D4949" t="str">
        <f t="shared" si="77"/>
        <v>http://example.net</v>
      </c>
    </row>
    <row r="4950" spans="1:4">
      <c r="A4950" t="s">
        <v>18992</v>
      </c>
      <c r="B4950" s="4" t="s">
        <v>25677</v>
      </c>
      <c r="C4950" s="4" t="s">
        <v>20874</v>
      </c>
      <c r="D4950" t="str">
        <f t="shared" si="77"/>
        <v>http://example.com</v>
      </c>
    </row>
    <row r="4951" spans="1:4">
      <c r="A4951" t="s">
        <v>18996</v>
      </c>
      <c r="B4951" s="4" t="s">
        <v>25678</v>
      </c>
      <c r="C4951" s="4" t="s">
        <v>20876</v>
      </c>
      <c r="D4951" t="str">
        <f t="shared" si="77"/>
        <v>http://example.org</v>
      </c>
    </row>
    <row r="4952" spans="1:4">
      <c r="A4952" t="s">
        <v>19000</v>
      </c>
      <c r="B4952" s="4" t="s">
        <v>25679</v>
      </c>
      <c r="C4952" s="4" t="s">
        <v>20876</v>
      </c>
      <c r="D4952" t="str">
        <f t="shared" si="77"/>
        <v>http://example.org</v>
      </c>
    </row>
    <row r="4953" spans="1:4">
      <c r="A4953" t="s">
        <v>19004</v>
      </c>
      <c r="B4953" s="4" t="s">
        <v>25680</v>
      </c>
      <c r="C4953" s="4" t="s">
        <v>20878</v>
      </c>
      <c r="D4953" t="str">
        <f t="shared" si="77"/>
        <v>http://example.net</v>
      </c>
    </row>
    <row r="4954" spans="1:4">
      <c r="A4954" t="s">
        <v>19007</v>
      </c>
      <c r="B4954" s="4" t="s">
        <v>25681</v>
      </c>
      <c r="C4954" s="4" t="s">
        <v>20878</v>
      </c>
      <c r="D4954" t="str">
        <f t="shared" si="77"/>
        <v>http://example.net</v>
      </c>
    </row>
    <row r="4955" spans="1:4">
      <c r="A4955" t="s">
        <v>19011</v>
      </c>
      <c r="B4955" s="4" t="s">
        <v>25682</v>
      </c>
      <c r="C4955" s="4" t="s">
        <v>20876</v>
      </c>
      <c r="D4955" t="str">
        <f t="shared" si="77"/>
        <v>http://example.org</v>
      </c>
    </row>
    <row r="4956" spans="1:4">
      <c r="A4956" t="s">
        <v>19015</v>
      </c>
      <c r="B4956" s="4" t="s">
        <v>25683</v>
      </c>
      <c r="C4956" s="4" t="s">
        <v>20876</v>
      </c>
      <c r="D4956" t="str">
        <f t="shared" si="77"/>
        <v>http://example.org</v>
      </c>
    </row>
    <row r="4957" spans="1:4">
      <c r="A4957" t="s">
        <v>19019</v>
      </c>
      <c r="B4957" s="4" t="s">
        <v>23921</v>
      </c>
      <c r="C4957" s="4" t="s">
        <v>20878</v>
      </c>
      <c r="D4957" t="str">
        <f t="shared" si="77"/>
        <v>http://example.net</v>
      </c>
    </row>
    <row r="4958" spans="1:4">
      <c r="A4958" t="s">
        <v>19023</v>
      </c>
      <c r="B4958" s="4" t="s">
        <v>25684</v>
      </c>
      <c r="C4958" s="4" t="s">
        <v>20876</v>
      </c>
      <c r="D4958" t="str">
        <f t="shared" si="77"/>
        <v>http://example.org</v>
      </c>
    </row>
    <row r="4959" spans="1:4">
      <c r="A4959" t="s">
        <v>19026</v>
      </c>
      <c r="B4959" s="4" t="s">
        <v>25685</v>
      </c>
      <c r="C4959" s="4" t="s">
        <v>20874</v>
      </c>
      <c r="D4959" t="str">
        <f t="shared" si="77"/>
        <v>http://example.com</v>
      </c>
    </row>
    <row r="4960" spans="1:4">
      <c r="A4960" t="s">
        <v>19030</v>
      </c>
      <c r="B4960" s="4" t="s">
        <v>25686</v>
      </c>
      <c r="C4960" s="4" t="s">
        <v>20874</v>
      </c>
      <c r="D4960" t="str">
        <f t="shared" si="77"/>
        <v>http://example.com</v>
      </c>
    </row>
    <row r="4961" spans="1:4">
      <c r="A4961" t="s">
        <v>19034</v>
      </c>
      <c r="B4961" s="4" t="s">
        <v>25687</v>
      </c>
      <c r="C4961" s="4" t="s">
        <v>20878</v>
      </c>
      <c r="D4961" t="str">
        <f t="shared" si="77"/>
        <v>http://example.net</v>
      </c>
    </row>
    <row r="4962" spans="1:4">
      <c r="A4962" t="s">
        <v>19038</v>
      </c>
      <c r="B4962" s="4" t="s">
        <v>25688</v>
      </c>
      <c r="C4962" s="4" t="s">
        <v>20876</v>
      </c>
      <c r="D4962" t="str">
        <f t="shared" si="77"/>
        <v>http://example.org</v>
      </c>
    </row>
    <row r="4963" spans="1:4">
      <c r="A4963" t="s">
        <v>19042</v>
      </c>
      <c r="B4963" s="4" t="s">
        <v>25689</v>
      </c>
      <c r="C4963" s="4" t="s">
        <v>20878</v>
      </c>
      <c r="D4963" t="str">
        <f t="shared" si="77"/>
        <v>http://example.net</v>
      </c>
    </row>
    <row r="4964" spans="1:4">
      <c r="A4964" t="s">
        <v>19046</v>
      </c>
      <c r="B4964" s="4" t="s">
        <v>25690</v>
      </c>
      <c r="C4964" s="4" t="s">
        <v>20874</v>
      </c>
      <c r="D4964" t="str">
        <f t="shared" si="77"/>
        <v>http://example.com</v>
      </c>
    </row>
    <row r="4965" spans="1:4">
      <c r="A4965" t="s">
        <v>19050</v>
      </c>
      <c r="B4965" s="4" t="s">
        <v>22040</v>
      </c>
      <c r="C4965" s="4" t="s">
        <v>20876</v>
      </c>
      <c r="D4965" t="str">
        <f t="shared" si="77"/>
        <v>http://example.org</v>
      </c>
    </row>
    <row r="4966" spans="1:4">
      <c r="A4966" t="s">
        <v>19054</v>
      </c>
      <c r="B4966" s="4" t="s">
        <v>25691</v>
      </c>
      <c r="C4966" s="4" t="s">
        <v>20876</v>
      </c>
      <c r="D4966" t="str">
        <f t="shared" si="77"/>
        <v>http://example.org</v>
      </c>
    </row>
    <row r="4967" spans="1:4">
      <c r="A4967" t="s">
        <v>19058</v>
      </c>
      <c r="B4967" s="4" t="s">
        <v>25692</v>
      </c>
      <c r="C4967" s="4" t="s">
        <v>20876</v>
      </c>
      <c r="D4967" t="str">
        <f t="shared" si="77"/>
        <v>http://example.org</v>
      </c>
    </row>
    <row r="4968" spans="1:4">
      <c r="A4968" t="s">
        <v>19061</v>
      </c>
      <c r="B4968" s="4" t="s">
        <v>25693</v>
      </c>
      <c r="C4968" s="4" t="s">
        <v>20878</v>
      </c>
      <c r="D4968" t="str">
        <f t="shared" si="77"/>
        <v>http://example.net</v>
      </c>
    </row>
    <row r="4969" spans="1:4">
      <c r="A4969" t="s">
        <v>19065</v>
      </c>
      <c r="B4969" s="4" t="s">
        <v>25694</v>
      </c>
      <c r="C4969" s="4" t="s">
        <v>20874</v>
      </c>
      <c r="D4969" t="str">
        <f t="shared" si="77"/>
        <v>http://example.com</v>
      </c>
    </row>
    <row r="4970" spans="1:4">
      <c r="A4970" t="s">
        <v>19068</v>
      </c>
      <c r="B4970" s="4" t="s">
        <v>25695</v>
      </c>
      <c r="C4970" s="4" t="s">
        <v>20874</v>
      </c>
      <c r="D4970" t="str">
        <f t="shared" si="77"/>
        <v>http://example.com</v>
      </c>
    </row>
    <row r="4971" spans="1:4">
      <c r="A4971" t="s">
        <v>19071</v>
      </c>
      <c r="B4971" s="4" t="s">
        <v>25696</v>
      </c>
      <c r="C4971" s="4" t="s">
        <v>20874</v>
      </c>
      <c r="D4971" t="str">
        <f t="shared" si="77"/>
        <v>http://example.com</v>
      </c>
    </row>
    <row r="4972" spans="1:4">
      <c r="A4972" t="s">
        <v>19075</v>
      </c>
      <c r="B4972" s="4" t="s">
        <v>25697</v>
      </c>
      <c r="C4972" s="4" t="s">
        <v>20876</v>
      </c>
      <c r="D4972" t="str">
        <f t="shared" si="77"/>
        <v>http://example.org</v>
      </c>
    </row>
    <row r="4973" spans="1:4">
      <c r="A4973" t="s">
        <v>19078</v>
      </c>
      <c r="B4973" s="4" t="s">
        <v>25698</v>
      </c>
      <c r="C4973" s="4" t="s">
        <v>20874</v>
      </c>
      <c r="D4973" t="str">
        <f t="shared" si="77"/>
        <v>http://example.com</v>
      </c>
    </row>
    <row r="4974" spans="1:4">
      <c r="A4974" t="s">
        <v>19082</v>
      </c>
      <c r="B4974" s="4" t="s">
        <v>25699</v>
      </c>
      <c r="C4974" s="4" t="s">
        <v>20878</v>
      </c>
      <c r="D4974" t="str">
        <f t="shared" si="77"/>
        <v>http://example.net</v>
      </c>
    </row>
    <row r="4975" spans="1:4">
      <c r="A4975" t="s">
        <v>19086</v>
      </c>
      <c r="B4975" s="4" t="s">
        <v>25700</v>
      </c>
      <c r="C4975" s="4" t="s">
        <v>20874</v>
      </c>
      <c r="D4975" t="str">
        <f t="shared" si="77"/>
        <v>http://example.com</v>
      </c>
    </row>
    <row r="4976" spans="1:4">
      <c r="A4976" t="s">
        <v>19090</v>
      </c>
      <c r="B4976" s="4" t="s">
        <v>25701</v>
      </c>
      <c r="C4976" s="4" t="s">
        <v>20874</v>
      </c>
      <c r="D4976" t="str">
        <f t="shared" si="77"/>
        <v>http://example.com</v>
      </c>
    </row>
    <row r="4977" spans="1:4">
      <c r="A4977" t="s">
        <v>19094</v>
      </c>
      <c r="B4977" s="4" t="s">
        <v>25702</v>
      </c>
      <c r="C4977" s="4" t="s">
        <v>20874</v>
      </c>
      <c r="D4977" t="str">
        <f t="shared" si="77"/>
        <v>http://example.com</v>
      </c>
    </row>
    <row r="4978" spans="1:4">
      <c r="A4978" t="s">
        <v>19098</v>
      </c>
      <c r="B4978" s="4" t="s">
        <v>22746</v>
      </c>
      <c r="C4978" s="4" t="s">
        <v>20876</v>
      </c>
      <c r="D4978" t="str">
        <f t="shared" si="77"/>
        <v>http://example.org</v>
      </c>
    </row>
    <row r="4979" spans="1:4">
      <c r="A4979" t="s">
        <v>19102</v>
      </c>
      <c r="B4979" s="4" t="s">
        <v>25703</v>
      </c>
      <c r="C4979" s="4" t="s">
        <v>20878</v>
      </c>
      <c r="D4979" t="str">
        <f t="shared" si="77"/>
        <v>http://example.net</v>
      </c>
    </row>
    <row r="4980" spans="1:4">
      <c r="A4980" t="s">
        <v>19106</v>
      </c>
      <c r="B4980" s="4" t="s">
        <v>25704</v>
      </c>
      <c r="C4980" s="4" t="s">
        <v>20878</v>
      </c>
      <c r="D4980" t="str">
        <f t="shared" si="77"/>
        <v>http://example.net</v>
      </c>
    </row>
    <row r="4981" spans="1:4">
      <c r="A4981" t="s">
        <v>19110</v>
      </c>
      <c r="B4981" s="4" t="s">
        <v>25705</v>
      </c>
      <c r="C4981" s="4" t="s">
        <v>20878</v>
      </c>
      <c r="D4981" t="str">
        <f t="shared" si="77"/>
        <v>http://example.net</v>
      </c>
    </row>
    <row r="4982" spans="1:4">
      <c r="A4982" t="s">
        <v>19114</v>
      </c>
      <c r="B4982" s="4" t="s">
        <v>25706</v>
      </c>
      <c r="C4982" s="4" t="s">
        <v>20876</v>
      </c>
      <c r="D4982" t="str">
        <f t="shared" si="77"/>
        <v>http://example.org</v>
      </c>
    </row>
    <row r="4983" spans="1:4">
      <c r="A4983" t="s">
        <v>19118</v>
      </c>
      <c r="B4983" s="4" t="s">
        <v>25707</v>
      </c>
      <c r="C4983" s="4" t="s">
        <v>20876</v>
      </c>
      <c r="D4983" t="str">
        <f t="shared" si="77"/>
        <v>http://example.org</v>
      </c>
    </row>
    <row r="4984" spans="1:4">
      <c r="A4984" t="s">
        <v>19122</v>
      </c>
      <c r="B4984" s="4" t="s">
        <v>25708</v>
      </c>
      <c r="C4984" s="4" t="s">
        <v>20876</v>
      </c>
      <c r="D4984" t="str">
        <f t="shared" si="77"/>
        <v>http://example.org</v>
      </c>
    </row>
    <row r="4985" spans="1:4">
      <c r="A4985" t="s">
        <v>19125</v>
      </c>
      <c r="B4985" s="4" t="s">
        <v>25709</v>
      </c>
      <c r="C4985" s="4" t="s">
        <v>20876</v>
      </c>
      <c r="D4985" t="str">
        <f t="shared" si="77"/>
        <v>http://example.org</v>
      </c>
    </row>
    <row r="4986" spans="1:4">
      <c r="A4986" t="s">
        <v>19129</v>
      </c>
      <c r="B4986" s="4" t="s">
        <v>25710</v>
      </c>
      <c r="C4986" s="4" t="s">
        <v>20874</v>
      </c>
      <c r="D4986" t="str">
        <f t="shared" si="77"/>
        <v>http://example.com</v>
      </c>
    </row>
    <row r="4987" spans="1:4">
      <c r="A4987" t="s">
        <v>19132</v>
      </c>
      <c r="B4987" s="4" t="s">
        <v>25711</v>
      </c>
      <c r="C4987" s="4" t="s">
        <v>20874</v>
      </c>
      <c r="D4987" t="str">
        <f t="shared" si="77"/>
        <v>http://example.com</v>
      </c>
    </row>
    <row r="4988" spans="1:4">
      <c r="A4988" t="s">
        <v>19136</v>
      </c>
      <c r="B4988" s="4" t="s">
        <v>25712</v>
      </c>
      <c r="C4988" s="4" t="s">
        <v>20876</v>
      </c>
      <c r="D4988" t="str">
        <f t="shared" si="77"/>
        <v>http://example.org</v>
      </c>
    </row>
    <row r="4989" spans="1:4">
      <c r="A4989" t="s">
        <v>19140</v>
      </c>
      <c r="B4989" s="4" t="s">
        <v>25713</v>
      </c>
      <c r="C4989" s="4" t="s">
        <v>20874</v>
      </c>
      <c r="D4989" t="str">
        <f t="shared" si="77"/>
        <v>http://example.com</v>
      </c>
    </row>
    <row r="4990" spans="1:4">
      <c r="A4990" t="s">
        <v>19144</v>
      </c>
      <c r="B4990" s="4" t="s">
        <v>25714</v>
      </c>
      <c r="C4990" s="4" t="s">
        <v>20878</v>
      </c>
      <c r="D4990" t="str">
        <f t="shared" si="77"/>
        <v>http://example.net</v>
      </c>
    </row>
    <row r="4991" spans="1:4">
      <c r="A4991" t="s">
        <v>19148</v>
      </c>
      <c r="B4991" s="4" t="s">
        <v>25715</v>
      </c>
      <c r="C4991" s="4" t="s">
        <v>20878</v>
      </c>
      <c r="D4991" t="str">
        <f t="shared" si="77"/>
        <v>http://example.net</v>
      </c>
    </row>
    <row r="4992" spans="1:4">
      <c r="A4992" t="s">
        <v>19152</v>
      </c>
      <c r="B4992" s="4" t="s">
        <v>25716</v>
      </c>
      <c r="C4992" s="4" t="s">
        <v>20876</v>
      </c>
      <c r="D4992" t="str">
        <f t="shared" si="77"/>
        <v>http://example.org</v>
      </c>
    </row>
    <row r="4993" spans="1:4">
      <c r="A4993" t="s">
        <v>19155</v>
      </c>
      <c r="B4993" s="4" t="s">
        <v>25717</v>
      </c>
      <c r="C4993" s="4" t="s">
        <v>20878</v>
      </c>
      <c r="D4993" t="str">
        <f t="shared" si="77"/>
        <v>http://example.net</v>
      </c>
    </row>
    <row r="4994" spans="1:4">
      <c r="A4994" t="s">
        <v>19157</v>
      </c>
      <c r="B4994" s="4" t="s">
        <v>25718</v>
      </c>
      <c r="C4994" s="4" t="s">
        <v>20876</v>
      </c>
      <c r="D4994" t="str">
        <f t="shared" si="77"/>
        <v>http://example.org</v>
      </c>
    </row>
    <row r="4995" spans="1:4">
      <c r="A4995" t="s">
        <v>19161</v>
      </c>
      <c r="B4995" s="4" t="s">
        <v>25719</v>
      </c>
      <c r="C4995" s="4" t="s">
        <v>20874</v>
      </c>
      <c r="D4995" t="str">
        <f t="shared" ref="D4995:D5001" si="78">"http://"&amp;C4995</f>
        <v>http://example.com</v>
      </c>
    </row>
    <row r="4996" spans="1:4">
      <c r="A4996" t="s">
        <v>19165</v>
      </c>
      <c r="B4996" s="4" t="s">
        <v>25720</v>
      </c>
      <c r="C4996" s="4" t="s">
        <v>20874</v>
      </c>
      <c r="D4996" t="str">
        <f t="shared" si="78"/>
        <v>http://example.com</v>
      </c>
    </row>
    <row r="4997" spans="1:4">
      <c r="A4997" t="s">
        <v>19169</v>
      </c>
      <c r="B4997" s="4" t="s">
        <v>25721</v>
      </c>
      <c r="C4997" s="4" t="s">
        <v>20876</v>
      </c>
      <c r="D4997" t="str">
        <f t="shared" si="78"/>
        <v>http://example.org</v>
      </c>
    </row>
    <row r="4998" spans="1:4">
      <c r="A4998" t="s">
        <v>19173</v>
      </c>
      <c r="B4998" s="4" t="s">
        <v>25722</v>
      </c>
      <c r="C4998" s="4" t="s">
        <v>20876</v>
      </c>
      <c r="D4998" t="str">
        <f t="shared" si="78"/>
        <v>http://example.org</v>
      </c>
    </row>
    <row r="4999" spans="1:4">
      <c r="A4999" t="s">
        <v>19177</v>
      </c>
      <c r="B4999" s="4" t="s">
        <v>25723</v>
      </c>
      <c r="C4999" s="4" t="s">
        <v>20874</v>
      </c>
      <c r="D4999" t="str">
        <f t="shared" si="78"/>
        <v>http://example.com</v>
      </c>
    </row>
    <row r="5000" spans="1:4">
      <c r="A5000" t="s">
        <v>19181</v>
      </c>
      <c r="B5000" s="4" t="s">
        <v>25724</v>
      </c>
      <c r="C5000" s="4" t="s">
        <v>20874</v>
      </c>
      <c r="D5000" t="str">
        <f t="shared" si="78"/>
        <v>http://example.com</v>
      </c>
    </row>
    <row r="5001" spans="1:4">
      <c r="A5001" t="s">
        <v>19185</v>
      </c>
      <c r="B5001" s="4" t="s">
        <v>25725</v>
      </c>
      <c r="C5001" s="4" t="s">
        <v>20878</v>
      </c>
      <c r="D5001" t="str">
        <f t="shared" si="78"/>
        <v>http://example.net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11"/>
  <sheetViews>
    <sheetView workbookViewId="0">
      <selection activeCell="C9" sqref="C9"/>
    </sheetView>
  </sheetViews>
  <sheetFormatPr defaultRowHeight="15"/>
  <cols>
    <col min="1" max="1" width="10.77734375" customWidth="1"/>
    <col min="2" max="2" width="13" customWidth="1"/>
  </cols>
  <sheetData>
    <row r="1" spans="1:2" s="2" customFormat="1" ht="15.75">
      <c r="A1" s="2" t="s">
        <v>19186</v>
      </c>
      <c r="B1" s="2" t="s">
        <v>19194</v>
      </c>
    </row>
    <row r="2" spans="1:2">
      <c r="A2" t="s">
        <v>19189</v>
      </c>
      <c r="B2" t="s">
        <v>19195</v>
      </c>
    </row>
    <row r="3" spans="1:2">
      <c r="A3" t="s">
        <v>19190</v>
      </c>
      <c r="B3" t="s">
        <v>19196</v>
      </c>
    </row>
    <row r="4" spans="1:2">
      <c r="A4" t="s">
        <v>19191</v>
      </c>
      <c r="B4" t="s">
        <v>19197</v>
      </c>
    </row>
    <row r="5" spans="1:2">
      <c r="A5" t="s">
        <v>19187</v>
      </c>
      <c r="B5" t="s">
        <v>19198</v>
      </c>
    </row>
    <row r="6" spans="1:2">
      <c r="A6" t="s">
        <v>19192</v>
      </c>
      <c r="B6" t="s">
        <v>19199</v>
      </c>
    </row>
    <row r="7" spans="1:2">
      <c r="B7" t="s">
        <v>19200</v>
      </c>
    </row>
    <row r="8" spans="1:2">
      <c r="B8" t="s">
        <v>19201</v>
      </c>
    </row>
    <row r="9" spans="1:2">
      <c r="B9" t="s">
        <v>20849</v>
      </c>
    </row>
    <row r="10" spans="1:2">
      <c r="B10" t="s">
        <v>20850</v>
      </c>
    </row>
    <row r="11" spans="1:2">
      <c r="B11" t="s">
        <v>20851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Master</vt:lpstr>
      <vt:lpstr>Name</vt:lpstr>
      <vt:lpstr>Address</vt:lpstr>
      <vt:lpstr>Phone</vt:lpstr>
      <vt:lpstr>Email</vt:lpstr>
      <vt:lpstr>Named groups</vt:lpstr>
      <vt:lpstr>Credentials</vt:lpstr>
      <vt:lpstr>Honorific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Barrett Lo</cp:lastModifiedBy>
  <dcterms:created xsi:type="dcterms:W3CDTF">2021-10-07T16:01:57Z</dcterms:created>
  <dcterms:modified xsi:type="dcterms:W3CDTF">2021-12-08T08:26:15Z</dcterms:modified>
</cp:coreProperties>
</file>